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98EF83C0-0CE8-4D2D-94DB-20EE611440A8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CHIP" sheetId="1" r:id="rId1"/>
    <sheet name="HALO" sheetId="2" r:id="rId2"/>
    <sheet name="KING" sheetId="3" r:id="rId3"/>
    <sheet name="PGEO" sheetId="4" r:id="rId4"/>
    <sheet name="FUTR" sheetId="5" r:id="rId5"/>
    <sheet name="HILL" sheetId="6" r:id="rId6"/>
    <sheet name="BDKR" sheetId="7" r:id="rId7"/>
    <sheet name="PTMP" sheetId="8" r:id="rId8"/>
    <sheet name="SAGE" sheetId="9" r:id="rId9"/>
    <sheet name="TRON" sheetId="10" r:id="rId10"/>
    <sheet name="CUAN" sheetId="11" r:id="rId11"/>
    <sheet name="NSSS" sheetId="12" r:id="rId12"/>
    <sheet name="GTRA" sheetId="13" r:id="rId13"/>
    <sheet name="HAJJ" sheetId="14" r:id="rId14"/>
    <sheet name="JATI" sheetId="15" r:id="rId15"/>
    <sheet name="TYRE" sheetId="16" r:id="rId16"/>
    <sheet name="MPXL" sheetId="17" r:id="rId17"/>
    <sheet name="SMIL" sheetId="18" r:id="rId18"/>
    <sheet name="KLAS" sheetId="19" r:id="rId19"/>
    <sheet name="MAXI" sheetId="20" r:id="rId20"/>
    <sheet name="VKTR" sheetId="21" r:id="rId21"/>
    <sheet name="RELF" sheetId="22" r:id="rId22"/>
    <sheet name="AMMN" sheetId="23" r:id="rId23"/>
    <sheet name="CRSN" sheetId="24" r:id="rId24"/>
    <sheet name="GRPM" sheetId="25" r:id="rId25"/>
    <sheet name="WIDI" sheetId="26" r:id="rId26"/>
    <sheet name="TGUK" sheetId="27" r:id="rId27"/>
    <sheet name="INET" sheetId="28" r:id="rId28"/>
    <sheet name="MAHA" sheetId="29" r:id="rId29"/>
    <sheet name="RMKO" sheetId="30" r:id="rId30"/>
    <sheet name="CNMA" sheetId="31" r:id="rId31"/>
    <sheet name="FOLK" sheetId="32" r:id="rId32"/>
    <sheet name="HBAT" sheetId="33" r:id="rId33"/>
    <sheet name="GRIA" sheetId="34" r:id="rId34"/>
    <sheet name="PPRI" sheetId="35" r:id="rId35"/>
    <sheet name="ERAL" sheetId="36" r:id="rId36"/>
    <sheet name="CYBR" sheetId="37" r:id="rId37"/>
    <sheet name="MUTU" sheetId="38" r:id="rId38"/>
    <sheet name="LMAX" sheetId="39" r:id="rId39"/>
    <sheet name="HUMI" sheetId="40" r:id="rId40"/>
    <sheet name="MSIE" sheetId="41" r:id="rId41"/>
    <sheet name="RSCH" sheetId="42" r:id="rId42"/>
    <sheet name="BABY" sheetId="43" r:id="rId43"/>
    <sheet name="AEGS" sheetId="44" r:id="rId44"/>
    <sheet name="IOTF" sheetId="45" r:id="rId45"/>
    <sheet name="KOCI" sheetId="46" r:id="rId46"/>
    <sheet name="PTPS" sheetId="47" r:id="rId47"/>
    <sheet name="BREN" sheetId="48" r:id="rId48"/>
    <sheet name="STRK" sheetId="49" r:id="rId49"/>
    <sheet name="KOKA" sheetId="50" r:id="rId50"/>
    <sheet name="LOPI" sheetId="51" r:id="rId51"/>
    <sheet name="UDNG" sheetId="52" r:id="rId52"/>
    <sheet name="RGAS" sheetId="53" r:id="rId53"/>
    <sheet name="MSTI" sheetId="54" r:id="rId54"/>
    <sheet name="IKPM" sheetId="55" r:id="rId55"/>
    <sheet name="AYAM" sheetId="56" r:id="rId56"/>
    <sheet name="SURI" sheetId="57" r:id="rId57"/>
    <sheet name="ASLI" sheetId="58" r:id="rId58"/>
    <sheet name="GRPH" sheetId="59" r:id="rId59"/>
    <sheet name="SMGA" sheetId="60" r:id="rId60"/>
    <sheet name="UNTD" sheetId="61" r:id="rId61"/>
    <sheet name="TOSK" sheetId="62" r:id="rId62"/>
    <sheet name="MPIX" sheetId="63" r:id="rId63"/>
    <sheet name="ALII" sheetId="64" r:id="rId64"/>
    <sheet name="MKAP" sheetId="65" r:id="rId65"/>
    <sheet name="MEJA" sheetId="66" r:id="rId66"/>
    <sheet name="LIVE" sheetId="67" r:id="rId67"/>
    <sheet name="HYGN" sheetId="68" r:id="rId68"/>
    <sheet name="BAIK" sheetId="69" r:id="rId69"/>
    <sheet name="VISI" sheetId="70" r:id="rId70"/>
    <sheet name="AREA" sheetId="71" r:id="rId71"/>
    <sheet name="MHKI" sheetId="72" r:id="rId72"/>
    <sheet name="ATLA" sheetId="73" r:id="rId73"/>
    <sheet name="DATA" sheetId="74" r:id="rId74"/>
    <sheet name="SOLA" sheetId="75" r:id="rId75"/>
    <sheet name="BATR" sheetId="76" r:id="rId76"/>
    <sheet name="SPRE" sheetId="77" r:id="rId77"/>
    <sheet name="PART" sheetId="78" r:id="rId78"/>
    <sheet name="GOLF" sheetId="79" r:id="rId79"/>
    <sheet name="ISEA" sheetId="80" r:id="rId80"/>
    <sheet name="BLES" sheetId="81" r:id="rId81"/>
    <sheet name="GUNA" sheetId="82" r:id="rId82"/>
    <sheet name="LABS" sheetId="83" r:id="rId83"/>
    <sheet name="DOSS" sheetId="84" r:id="rId84"/>
    <sheet name="NEST" sheetId="85" r:id="rId85"/>
    <sheet name="PTMR" sheetId="86" r:id="rId86"/>
    <sheet name="VERN" sheetId="87" r:id="rId87"/>
    <sheet name="DAAZ" sheetId="88" r:id="rId88"/>
    <sheet name="BOAT" sheetId="89" r:id="rId89"/>
    <sheet name="NAIK" sheetId="90" r:id="rId90"/>
    <sheet name="AADI" sheetId="91" r:id="rId91"/>
    <sheet name="MDIY" sheetId="92" r:id="rId92"/>
    <sheet name="KSIX" sheetId="93" r:id="rId93"/>
    <sheet name="RATU" sheetId="94" r:id="rId94"/>
    <sheet name="YOII" sheetId="95" r:id="rId95"/>
    <sheet name="HGII" sheetId="96" r:id="rId96"/>
    <sheet name="BRRC" sheetId="97" r:id="rId97"/>
    <sheet name="DGWG" sheetId="98" r:id="rId98"/>
    <sheet name="CBDK" sheetId="99" r:id="rId99"/>
    <sheet name="OBAT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7" i="100" l="1"/>
  <c r="L37" i="100"/>
  <c r="K37" i="100"/>
  <c r="J37" i="100"/>
  <c r="I37" i="100"/>
  <c r="H37" i="100"/>
  <c r="D37" i="100"/>
  <c r="M36" i="100"/>
  <c r="L36" i="100"/>
  <c r="K36" i="100"/>
  <c r="J36" i="100"/>
  <c r="I36" i="100"/>
  <c r="H36" i="100"/>
  <c r="D36" i="100"/>
  <c r="M35" i="100"/>
  <c r="L35" i="100"/>
  <c r="K35" i="100"/>
  <c r="J35" i="100"/>
  <c r="I35" i="100"/>
  <c r="D35" i="100"/>
  <c r="H35" i="100" s="1"/>
  <c r="M34" i="100"/>
  <c r="L34" i="100"/>
  <c r="K34" i="100"/>
  <c r="J34" i="100"/>
  <c r="I34" i="100"/>
  <c r="D34" i="100"/>
  <c r="H34" i="100" s="1"/>
  <c r="M33" i="100"/>
  <c r="L33" i="100"/>
  <c r="K33" i="100"/>
  <c r="J33" i="100"/>
  <c r="I33" i="100"/>
  <c r="D33" i="100"/>
  <c r="H33" i="100" s="1"/>
  <c r="M32" i="100"/>
  <c r="L32" i="100"/>
  <c r="K32" i="100"/>
  <c r="J32" i="100"/>
  <c r="I32" i="100"/>
  <c r="D32" i="100"/>
  <c r="H32" i="100" s="1"/>
  <c r="M25" i="100"/>
  <c r="M29" i="100" s="1"/>
  <c r="L25" i="100"/>
  <c r="L29" i="100" s="1"/>
  <c r="K25" i="100"/>
  <c r="K29" i="100" s="1"/>
  <c r="J25" i="100"/>
  <c r="J29" i="100" s="1"/>
  <c r="I25" i="100"/>
  <c r="I29" i="100" s="1"/>
  <c r="D25" i="100"/>
  <c r="H25" i="100" s="1"/>
  <c r="H29" i="100" s="1"/>
  <c r="M21" i="100"/>
  <c r="L21" i="100"/>
  <c r="K21" i="100"/>
  <c r="J21" i="100"/>
  <c r="I21" i="100"/>
  <c r="H21" i="100"/>
  <c r="D21" i="100"/>
  <c r="M16" i="100"/>
  <c r="L16" i="100"/>
  <c r="K16" i="100"/>
  <c r="J16" i="100"/>
  <c r="I16" i="100"/>
  <c r="H16" i="100"/>
  <c r="D16" i="100"/>
  <c r="M15" i="100"/>
  <c r="L15" i="100"/>
  <c r="K15" i="100"/>
  <c r="J15" i="100"/>
  <c r="I15" i="100"/>
  <c r="D15" i="100"/>
  <c r="H15" i="100" s="1"/>
  <c r="M14" i="100"/>
  <c r="L14" i="100"/>
  <c r="K14" i="100"/>
  <c r="J14" i="100"/>
  <c r="I14" i="100"/>
  <c r="H14" i="100"/>
  <c r="D14" i="100"/>
  <c r="M13" i="100"/>
  <c r="L13" i="100"/>
  <c r="K13" i="100"/>
  <c r="J13" i="100"/>
  <c r="I13" i="100"/>
  <c r="D13" i="100"/>
  <c r="H13" i="100" s="1"/>
  <c r="M12" i="100"/>
  <c r="L12" i="100"/>
  <c r="K12" i="100"/>
  <c r="J12" i="100"/>
  <c r="I12" i="100"/>
  <c r="H12" i="100"/>
  <c r="D12" i="100"/>
  <c r="M11" i="100"/>
  <c r="L11" i="100"/>
  <c r="K11" i="100"/>
  <c r="J11" i="100"/>
  <c r="I11" i="100"/>
  <c r="D11" i="100"/>
  <c r="H11" i="100" s="1"/>
  <c r="M9" i="100"/>
  <c r="L9" i="100"/>
  <c r="K9" i="100"/>
  <c r="J9" i="100"/>
  <c r="I9" i="100"/>
  <c r="H9" i="100"/>
  <c r="D9" i="100"/>
  <c r="M8" i="100"/>
  <c r="L8" i="100"/>
  <c r="K8" i="100"/>
  <c r="J8" i="100"/>
  <c r="I8" i="100"/>
  <c r="D8" i="100"/>
  <c r="H8" i="100" s="1"/>
  <c r="M7" i="100"/>
  <c r="L7" i="100"/>
  <c r="K7" i="100"/>
  <c r="J7" i="100"/>
  <c r="I7" i="100"/>
  <c r="H7" i="100"/>
  <c r="D7" i="100"/>
  <c r="M6" i="100"/>
  <c r="L6" i="100"/>
  <c r="K6" i="100"/>
  <c r="J6" i="100"/>
  <c r="I6" i="100"/>
  <c r="D6" i="100"/>
  <c r="H6" i="100" s="1"/>
  <c r="M5" i="100"/>
  <c r="M23" i="100" s="1"/>
  <c r="L5" i="100"/>
  <c r="L23" i="100" s="1"/>
  <c r="L24" i="100" s="1"/>
  <c r="K5" i="100"/>
  <c r="K23" i="100" s="1"/>
  <c r="K24" i="100" s="1"/>
  <c r="J5" i="100"/>
  <c r="J23" i="100" s="1"/>
  <c r="J24" i="100" s="1"/>
  <c r="I5" i="100"/>
  <c r="I23" i="100" s="1"/>
  <c r="H5" i="100"/>
  <c r="D5" i="100"/>
  <c r="D23" i="100" s="1"/>
  <c r="M4" i="100"/>
  <c r="M27" i="100" s="1"/>
  <c r="L4" i="100"/>
  <c r="L27" i="100" s="1"/>
  <c r="K4" i="100"/>
  <c r="K27" i="100" s="1"/>
  <c r="J4" i="100"/>
  <c r="J27" i="100" s="1"/>
  <c r="I4" i="100"/>
  <c r="I27" i="100" s="1"/>
  <c r="D4" i="100"/>
  <c r="H4" i="100" s="1"/>
  <c r="H27" i="100" s="1"/>
  <c r="H3" i="100"/>
  <c r="M37" i="99"/>
  <c r="L37" i="99"/>
  <c r="K37" i="99"/>
  <c r="J37" i="99"/>
  <c r="I37" i="99"/>
  <c r="H37" i="99"/>
  <c r="D37" i="99"/>
  <c r="M36" i="99"/>
  <c r="L36" i="99"/>
  <c r="K36" i="99"/>
  <c r="J36" i="99"/>
  <c r="I36" i="99"/>
  <c r="H36" i="99"/>
  <c r="D36" i="99"/>
  <c r="M35" i="99"/>
  <c r="L35" i="99"/>
  <c r="K35" i="99"/>
  <c r="J35" i="99"/>
  <c r="I35" i="99"/>
  <c r="D35" i="99"/>
  <c r="H35" i="99" s="1"/>
  <c r="M34" i="99"/>
  <c r="L34" i="99"/>
  <c r="K34" i="99"/>
  <c r="J34" i="99"/>
  <c r="I34" i="99"/>
  <c r="H34" i="99"/>
  <c r="D34" i="99"/>
  <c r="M33" i="99"/>
  <c r="L33" i="99"/>
  <c r="K33" i="99"/>
  <c r="J33" i="99"/>
  <c r="I33" i="99"/>
  <c r="H33" i="99"/>
  <c r="D33" i="99"/>
  <c r="M32" i="99"/>
  <c r="L32" i="99"/>
  <c r="K32" i="99"/>
  <c r="J32" i="99"/>
  <c r="I32" i="99"/>
  <c r="D32" i="99"/>
  <c r="H32" i="99" s="1"/>
  <c r="L26" i="99"/>
  <c r="M25" i="99"/>
  <c r="M29" i="99" s="1"/>
  <c r="L25" i="99"/>
  <c r="K25" i="99"/>
  <c r="K29" i="99" s="1"/>
  <c r="J25" i="99"/>
  <c r="J29" i="99" s="1"/>
  <c r="I25" i="99"/>
  <c r="I29" i="99" s="1"/>
  <c r="D25" i="99"/>
  <c r="H25" i="99" s="1"/>
  <c r="M21" i="99"/>
  <c r="L21" i="99"/>
  <c r="K21" i="99"/>
  <c r="J21" i="99"/>
  <c r="I21" i="99"/>
  <c r="H21" i="99"/>
  <c r="D21" i="99"/>
  <c r="M16" i="99"/>
  <c r="L16" i="99"/>
  <c r="K16" i="99"/>
  <c r="J16" i="99"/>
  <c r="I16" i="99"/>
  <c r="H16" i="99"/>
  <c r="D16" i="99"/>
  <c r="M15" i="99"/>
  <c r="L15" i="99"/>
  <c r="K15" i="99"/>
  <c r="J15" i="99"/>
  <c r="I15" i="99"/>
  <c r="D15" i="99"/>
  <c r="H15" i="99" s="1"/>
  <c r="M14" i="99"/>
  <c r="L14" i="99"/>
  <c r="K14" i="99"/>
  <c r="J14" i="99"/>
  <c r="I14" i="99"/>
  <c r="H14" i="99"/>
  <c r="D14" i="99"/>
  <c r="M13" i="99"/>
  <c r="L13" i="99"/>
  <c r="K13" i="99"/>
  <c r="J13" i="99"/>
  <c r="I13" i="99"/>
  <c r="D13" i="99"/>
  <c r="H13" i="99" s="1"/>
  <c r="M12" i="99"/>
  <c r="L12" i="99"/>
  <c r="K12" i="99"/>
  <c r="J12" i="99"/>
  <c r="I12" i="99"/>
  <c r="H12" i="99"/>
  <c r="D12" i="99"/>
  <c r="M11" i="99"/>
  <c r="L11" i="99"/>
  <c r="K11" i="99"/>
  <c r="J11" i="99"/>
  <c r="I11" i="99"/>
  <c r="D11" i="99"/>
  <c r="H11" i="99" s="1"/>
  <c r="M9" i="99"/>
  <c r="L9" i="99"/>
  <c r="K9" i="99"/>
  <c r="J9" i="99"/>
  <c r="I9" i="99"/>
  <c r="D9" i="99"/>
  <c r="H9" i="99" s="1"/>
  <c r="M8" i="99"/>
  <c r="L8" i="99"/>
  <c r="K8" i="99"/>
  <c r="J8" i="99"/>
  <c r="I8" i="99"/>
  <c r="D8" i="99"/>
  <c r="H8" i="99" s="1"/>
  <c r="M7" i="99"/>
  <c r="L7" i="99"/>
  <c r="K7" i="99"/>
  <c r="J7" i="99"/>
  <c r="I7" i="99"/>
  <c r="H7" i="99"/>
  <c r="D7" i="99"/>
  <c r="M6" i="99"/>
  <c r="L6" i="99"/>
  <c r="K6" i="99"/>
  <c r="J6" i="99"/>
  <c r="I6" i="99"/>
  <c r="D6" i="99"/>
  <c r="H6" i="99" s="1"/>
  <c r="M5" i="99"/>
  <c r="M23" i="99" s="1"/>
  <c r="L5" i="99"/>
  <c r="L23" i="99" s="1"/>
  <c r="L24" i="99" s="1"/>
  <c r="K5" i="99"/>
  <c r="K23" i="99" s="1"/>
  <c r="K24" i="99" s="1"/>
  <c r="J5" i="99"/>
  <c r="J23" i="99" s="1"/>
  <c r="J24" i="99" s="1"/>
  <c r="I5" i="99"/>
  <c r="I23" i="99" s="1"/>
  <c r="H5" i="99"/>
  <c r="D5" i="99"/>
  <c r="D23" i="99" s="1"/>
  <c r="M4" i="99"/>
  <c r="M27" i="99" s="1"/>
  <c r="L4" i="99"/>
  <c r="L27" i="99" s="1"/>
  <c r="K4" i="99"/>
  <c r="K27" i="99" s="1"/>
  <c r="J4" i="99"/>
  <c r="J27" i="99" s="1"/>
  <c r="I4" i="99"/>
  <c r="I27" i="99" s="1"/>
  <c r="D4" i="99"/>
  <c r="H4" i="99" s="1"/>
  <c r="H27" i="99" s="1"/>
  <c r="H3" i="99"/>
  <c r="M37" i="98"/>
  <c r="L37" i="98"/>
  <c r="K37" i="98"/>
  <c r="J37" i="98"/>
  <c r="I37" i="98"/>
  <c r="H37" i="98"/>
  <c r="D37" i="98"/>
  <c r="M36" i="98"/>
  <c r="L36" i="98"/>
  <c r="K36" i="98"/>
  <c r="J36" i="98"/>
  <c r="I36" i="98"/>
  <c r="H36" i="98"/>
  <c r="D36" i="98"/>
  <c r="M35" i="98"/>
  <c r="L35" i="98"/>
  <c r="K35" i="98"/>
  <c r="J35" i="98"/>
  <c r="I35" i="98"/>
  <c r="D35" i="98"/>
  <c r="H35" i="98" s="1"/>
  <c r="M34" i="98"/>
  <c r="L34" i="98"/>
  <c r="K34" i="98"/>
  <c r="J34" i="98"/>
  <c r="I34" i="98"/>
  <c r="H34" i="98"/>
  <c r="D34" i="98"/>
  <c r="M33" i="98"/>
  <c r="L33" i="98"/>
  <c r="K33" i="98"/>
  <c r="J33" i="98"/>
  <c r="I33" i="98"/>
  <c r="H33" i="98"/>
  <c r="D33" i="98"/>
  <c r="M32" i="98"/>
  <c r="L32" i="98"/>
  <c r="K32" i="98"/>
  <c r="J32" i="98"/>
  <c r="I32" i="98"/>
  <c r="D32" i="98"/>
  <c r="H32" i="98" s="1"/>
  <c r="L29" i="98"/>
  <c r="L26" i="98"/>
  <c r="M25" i="98"/>
  <c r="M29" i="98" s="1"/>
  <c r="L25" i="98"/>
  <c r="K25" i="98"/>
  <c r="K29" i="98" s="1"/>
  <c r="J25" i="98"/>
  <c r="J29" i="98" s="1"/>
  <c r="I25" i="98"/>
  <c r="I29" i="98" s="1"/>
  <c r="D25" i="98"/>
  <c r="H25" i="98" s="1"/>
  <c r="M21" i="98"/>
  <c r="L21" i="98"/>
  <c r="K21" i="98"/>
  <c r="J21" i="98"/>
  <c r="I21" i="98"/>
  <c r="H21" i="98"/>
  <c r="D21" i="98"/>
  <c r="M16" i="98"/>
  <c r="L16" i="98"/>
  <c r="K16" i="98"/>
  <c r="J16" i="98"/>
  <c r="I16" i="98"/>
  <c r="D16" i="98"/>
  <c r="H16" i="98" s="1"/>
  <c r="M15" i="98"/>
  <c r="L15" i="98"/>
  <c r="K15" i="98"/>
  <c r="J15" i="98"/>
  <c r="I15" i="98"/>
  <c r="D15" i="98"/>
  <c r="H15" i="98" s="1"/>
  <c r="M14" i="98"/>
  <c r="L14" i="98"/>
  <c r="K14" i="98"/>
  <c r="J14" i="98"/>
  <c r="I14" i="98"/>
  <c r="H14" i="98"/>
  <c r="D14" i="98"/>
  <c r="M13" i="98"/>
  <c r="L13" i="98"/>
  <c r="K13" i="98"/>
  <c r="J13" i="98"/>
  <c r="I13" i="98"/>
  <c r="D13" i="98"/>
  <c r="H13" i="98" s="1"/>
  <c r="M12" i="98"/>
  <c r="L12" i="98"/>
  <c r="K12" i="98"/>
  <c r="J12" i="98"/>
  <c r="I12" i="98"/>
  <c r="D12" i="98"/>
  <c r="H12" i="98" s="1"/>
  <c r="M11" i="98"/>
  <c r="L11" i="98"/>
  <c r="K11" i="98"/>
  <c r="J11" i="98"/>
  <c r="I11" i="98"/>
  <c r="H11" i="98"/>
  <c r="D11" i="98"/>
  <c r="M9" i="98"/>
  <c r="L9" i="98"/>
  <c r="K9" i="98"/>
  <c r="J9" i="98"/>
  <c r="I9" i="98"/>
  <c r="D9" i="98"/>
  <c r="M8" i="98"/>
  <c r="L8" i="98"/>
  <c r="K8" i="98"/>
  <c r="J8" i="98"/>
  <c r="I8" i="98"/>
  <c r="H8" i="98"/>
  <c r="D8" i="98"/>
  <c r="M7" i="98"/>
  <c r="L7" i="98"/>
  <c r="K7" i="98"/>
  <c r="J7" i="98"/>
  <c r="I7" i="98"/>
  <c r="H7" i="98"/>
  <c r="D7" i="98"/>
  <c r="M6" i="98"/>
  <c r="L6" i="98"/>
  <c r="K6" i="98"/>
  <c r="J6" i="98"/>
  <c r="I6" i="98"/>
  <c r="D6" i="98"/>
  <c r="H6" i="98" s="1"/>
  <c r="M5" i="98"/>
  <c r="M23" i="98" s="1"/>
  <c r="L5" i="98"/>
  <c r="L23" i="98" s="1"/>
  <c r="L24" i="98" s="1"/>
  <c r="K5" i="98"/>
  <c r="K23" i="98" s="1"/>
  <c r="K24" i="98" s="1"/>
  <c r="J5" i="98"/>
  <c r="J23" i="98" s="1"/>
  <c r="J24" i="98" s="1"/>
  <c r="I5" i="98"/>
  <c r="I23" i="98" s="1"/>
  <c r="D5" i="98"/>
  <c r="D23" i="98" s="1"/>
  <c r="M4" i="98"/>
  <c r="M27" i="98" s="1"/>
  <c r="L4" i="98"/>
  <c r="L27" i="98" s="1"/>
  <c r="K4" i="98"/>
  <c r="K27" i="98" s="1"/>
  <c r="J4" i="98"/>
  <c r="J27" i="98" s="1"/>
  <c r="I4" i="98"/>
  <c r="I27" i="98" s="1"/>
  <c r="H4" i="98"/>
  <c r="H27" i="98" s="1"/>
  <c r="D4" i="98"/>
  <c r="D27" i="98" s="1"/>
  <c r="H3" i="98"/>
  <c r="M37" i="97"/>
  <c r="L37" i="97"/>
  <c r="K37" i="97"/>
  <c r="J37" i="97"/>
  <c r="I37" i="97"/>
  <c r="H37" i="97"/>
  <c r="D37" i="97"/>
  <c r="M36" i="97"/>
  <c r="L36" i="97"/>
  <c r="K36" i="97"/>
  <c r="J36" i="97"/>
  <c r="I36" i="97"/>
  <c r="H36" i="97"/>
  <c r="D36" i="97"/>
  <c r="M35" i="97"/>
  <c r="L35" i="97"/>
  <c r="K35" i="97"/>
  <c r="J35" i="97"/>
  <c r="I35" i="97"/>
  <c r="D35" i="97"/>
  <c r="H35" i="97" s="1"/>
  <c r="M34" i="97"/>
  <c r="L34" i="97"/>
  <c r="K34" i="97"/>
  <c r="J34" i="97"/>
  <c r="I34" i="97"/>
  <c r="H34" i="97"/>
  <c r="D34" i="97"/>
  <c r="M33" i="97"/>
  <c r="L33" i="97"/>
  <c r="K33" i="97"/>
  <c r="J33" i="97"/>
  <c r="I33" i="97"/>
  <c r="H33" i="97"/>
  <c r="D33" i="97"/>
  <c r="M32" i="97"/>
  <c r="L32" i="97"/>
  <c r="K32" i="97"/>
  <c r="J32" i="97"/>
  <c r="I32" i="97"/>
  <c r="D32" i="97"/>
  <c r="H32" i="97" s="1"/>
  <c r="M29" i="97"/>
  <c r="M26" i="97"/>
  <c r="I26" i="97"/>
  <c r="M25" i="97"/>
  <c r="L25" i="97"/>
  <c r="L29" i="97" s="1"/>
  <c r="K25" i="97"/>
  <c r="K29" i="97" s="1"/>
  <c r="J25" i="97"/>
  <c r="I29" i="97" s="1"/>
  <c r="I25" i="97"/>
  <c r="D25" i="97"/>
  <c r="H25" i="97" s="1"/>
  <c r="M21" i="97"/>
  <c r="L21" i="97"/>
  <c r="K21" i="97"/>
  <c r="J21" i="97"/>
  <c r="I21" i="97"/>
  <c r="H21" i="97"/>
  <c r="D21" i="97"/>
  <c r="M16" i="97"/>
  <c r="L16" i="97"/>
  <c r="K16" i="97"/>
  <c r="J16" i="97"/>
  <c r="I16" i="97"/>
  <c r="D16" i="97"/>
  <c r="H16" i="97" s="1"/>
  <c r="M15" i="97"/>
  <c r="L15" i="97"/>
  <c r="K15" i="97"/>
  <c r="J15" i="97"/>
  <c r="I15" i="97"/>
  <c r="H15" i="97"/>
  <c r="D15" i="97"/>
  <c r="M14" i="97"/>
  <c r="L14" i="97"/>
  <c r="K14" i="97"/>
  <c r="J14" i="97"/>
  <c r="I14" i="97"/>
  <c r="H14" i="97"/>
  <c r="D14" i="97"/>
  <c r="M13" i="97"/>
  <c r="L13" i="97"/>
  <c r="K13" i="97"/>
  <c r="J13" i="97"/>
  <c r="I13" i="97"/>
  <c r="D13" i="97"/>
  <c r="H13" i="97" s="1"/>
  <c r="M12" i="97"/>
  <c r="L12" i="97"/>
  <c r="K12" i="97"/>
  <c r="J12" i="97"/>
  <c r="I12" i="97"/>
  <c r="D12" i="97"/>
  <c r="H12" i="97" s="1"/>
  <c r="M11" i="97"/>
  <c r="L11" i="97"/>
  <c r="K11" i="97"/>
  <c r="J11" i="97"/>
  <c r="I11" i="97"/>
  <c r="H11" i="97"/>
  <c r="D11" i="97"/>
  <c r="M9" i="97"/>
  <c r="L9" i="97"/>
  <c r="K9" i="97"/>
  <c r="J9" i="97"/>
  <c r="I9" i="97"/>
  <c r="D9" i="97"/>
  <c r="M8" i="97"/>
  <c r="L8" i="97"/>
  <c r="K8" i="97"/>
  <c r="J8" i="97"/>
  <c r="I8" i="97"/>
  <c r="H8" i="97"/>
  <c r="D8" i="97"/>
  <c r="M7" i="97"/>
  <c r="L7" i="97"/>
  <c r="K7" i="97"/>
  <c r="J7" i="97"/>
  <c r="I7" i="97"/>
  <c r="H7" i="97"/>
  <c r="D7" i="97"/>
  <c r="M6" i="97"/>
  <c r="L6" i="97"/>
  <c r="K6" i="97"/>
  <c r="J6" i="97"/>
  <c r="I6" i="97"/>
  <c r="D6" i="97"/>
  <c r="H6" i="97" s="1"/>
  <c r="M5" i="97"/>
  <c r="M23" i="97" s="1"/>
  <c r="L5" i="97"/>
  <c r="L23" i="97" s="1"/>
  <c r="L24" i="97" s="1"/>
  <c r="K5" i="97"/>
  <c r="K23" i="97" s="1"/>
  <c r="K24" i="97" s="1"/>
  <c r="J5" i="97"/>
  <c r="J23" i="97" s="1"/>
  <c r="J24" i="97" s="1"/>
  <c r="I5" i="97"/>
  <c r="I23" i="97" s="1"/>
  <c r="D5" i="97"/>
  <c r="D23" i="97" s="1"/>
  <c r="M4" i="97"/>
  <c r="M27" i="97" s="1"/>
  <c r="L4" i="97"/>
  <c r="L27" i="97" s="1"/>
  <c r="K4" i="97"/>
  <c r="K27" i="97" s="1"/>
  <c r="J4" i="97"/>
  <c r="J27" i="97" s="1"/>
  <c r="I4" i="97"/>
  <c r="I27" i="97" s="1"/>
  <c r="H4" i="97"/>
  <c r="H27" i="97" s="1"/>
  <c r="H30" i="97" s="1"/>
  <c r="D4" i="97"/>
  <c r="D27" i="97" s="1"/>
  <c r="H3" i="97"/>
  <c r="M37" i="96"/>
  <c r="L37" i="96"/>
  <c r="K37" i="96"/>
  <c r="J37" i="96"/>
  <c r="I37" i="96"/>
  <c r="H37" i="96"/>
  <c r="D37" i="96"/>
  <c r="M36" i="96"/>
  <c r="L36" i="96"/>
  <c r="K36" i="96"/>
  <c r="J36" i="96"/>
  <c r="I36" i="96"/>
  <c r="H36" i="96"/>
  <c r="D36" i="96"/>
  <c r="M35" i="96"/>
  <c r="L35" i="96"/>
  <c r="K35" i="96"/>
  <c r="J35" i="96"/>
  <c r="I35" i="96"/>
  <c r="D35" i="96"/>
  <c r="H35" i="96" s="1"/>
  <c r="M34" i="96"/>
  <c r="L34" i="96"/>
  <c r="K34" i="96"/>
  <c r="J34" i="96"/>
  <c r="I34" i="96"/>
  <c r="H34" i="96"/>
  <c r="D34" i="96"/>
  <c r="M33" i="96"/>
  <c r="L33" i="96"/>
  <c r="K33" i="96"/>
  <c r="J33" i="96"/>
  <c r="I33" i="96"/>
  <c r="D33" i="96"/>
  <c r="H33" i="96" s="1"/>
  <c r="M32" i="96"/>
  <c r="L32" i="96"/>
  <c r="K32" i="96"/>
  <c r="J32" i="96"/>
  <c r="I32" i="96"/>
  <c r="D32" i="96"/>
  <c r="H32" i="96" s="1"/>
  <c r="I29" i="96"/>
  <c r="H29" i="96"/>
  <c r="L27" i="96"/>
  <c r="D27" i="96"/>
  <c r="K26" i="96"/>
  <c r="J26" i="96"/>
  <c r="I26" i="96"/>
  <c r="M25" i="96"/>
  <c r="L25" i="96"/>
  <c r="K25" i="96"/>
  <c r="J25" i="96"/>
  <c r="J29" i="96" s="1"/>
  <c r="I25" i="96"/>
  <c r="D26" i="96" s="1"/>
  <c r="H25" i="96"/>
  <c r="D25" i="96"/>
  <c r="K23" i="96"/>
  <c r="K24" i="96" s="1"/>
  <c r="J23" i="96"/>
  <c r="J24" i="96" s="1"/>
  <c r="M21" i="96"/>
  <c r="M27" i="96" s="1"/>
  <c r="L21" i="96"/>
  <c r="K21" i="96"/>
  <c r="J21" i="96"/>
  <c r="I21" i="96"/>
  <c r="D21" i="96"/>
  <c r="H21" i="96" s="1"/>
  <c r="M16" i="96"/>
  <c r="L16" i="96"/>
  <c r="K16" i="96"/>
  <c r="J16" i="96"/>
  <c r="I16" i="96"/>
  <c r="D16" i="96"/>
  <c r="H16" i="96" s="1"/>
  <c r="M15" i="96"/>
  <c r="L15" i="96"/>
  <c r="K15" i="96"/>
  <c r="J15" i="96"/>
  <c r="I15" i="96"/>
  <c r="D15" i="96"/>
  <c r="H15" i="96" s="1"/>
  <c r="M14" i="96"/>
  <c r="L14" i="96"/>
  <c r="K14" i="96"/>
  <c r="J14" i="96"/>
  <c r="I14" i="96"/>
  <c r="D14" i="96"/>
  <c r="H14" i="96" s="1"/>
  <c r="M13" i="96"/>
  <c r="L13" i="96"/>
  <c r="K13" i="96"/>
  <c r="J13" i="96"/>
  <c r="I13" i="96"/>
  <c r="H13" i="96"/>
  <c r="D13" i="96"/>
  <c r="M12" i="96"/>
  <c r="L12" i="96"/>
  <c r="K12" i="96"/>
  <c r="J12" i="96"/>
  <c r="I12" i="96"/>
  <c r="H12" i="96"/>
  <c r="D12" i="96"/>
  <c r="M11" i="96"/>
  <c r="L11" i="96"/>
  <c r="K11" i="96"/>
  <c r="J11" i="96"/>
  <c r="I11" i="96"/>
  <c r="D11" i="96"/>
  <c r="H11" i="96" s="1"/>
  <c r="M9" i="96"/>
  <c r="L9" i="96"/>
  <c r="K9" i="96"/>
  <c r="J9" i="96"/>
  <c r="I9" i="96"/>
  <c r="H9" i="96"/>
  <c r="D9" i="96"/>
  <c r="M8" i="96"/>
  <c r="L8" i="96"/>
  <c r="K8" i="96"/>
  <c r="J8" i="96"/>
  <c r="I8" i="96"/>
  <c r="D8" i="96"/>
  <c r="H8" i="96" s="1"/>
  <c r="M7" i="96"/>
  <c r="L7" i="96"/>
  <c r="K7" i="96"/>
  <c r="J7" i="96"/>
  <c r="I7" i="96"/>
  <c r="D7" i="96"/>
  <c r="H7" i="96" s="1"/>
  <c r="M6" i="96"/>
  <c r="L6" i="96"/>
  <c r="K6" i="96"/>
  <c r="J6" i="96"/>
  <c r="I6" i="96"/>
  <c r="H6" i="96"/>
  <c r="D6" i="96"/>
  <c r="M5" i="96"/>
  <c r="M23" i="96" s="1"/>
  <c r="M24" i="96" s="1"/>
  <c r="L5" i="96"/>
  <c r="K5" i="96"/>
  <c r="J5" i="96"/>
  <c r="I5" i="96"/>
  <c r="I23" i="96" s="1"/>
  <c r="I24" i="96" s="1"/>
  <c r="D5" i="96"/>
  <c r="D23" i="96" s="1"/>
  <c r="D24" i="96" s="1"/>
  <c r="M4" i="96"/>
  <c r="L4" i="96"/>
  <c r="K4" i="96"/>
  <c r="K27" i="96" s="1"/>
  <c r="J4" i="96"/>
  <c r="J27" i="96" s="1"/>
  <c r="I4" i="96"/>
  <c r="I27" i="96" s="1"/>
  <c r="D28" i="96" s="1"/>
  <c r="D4" i="96"/>
  <c r="H4" i="96" s="1"/>
  <c r="H3" i="96"/>
  <c r="M37" i="95"/>
  <c r="L37" i="95"/>
  <c r="K37" i="95"/>
  <c r="J37" i="95"/>
  <c r="I37" i="95"/>
  <c r="H37" i="95"/>
  <c r="D37" i="95"/>
  <c r="M36" i="95"/>
  <c r="L36" i="95"/>
  <c r="K36" i="95"/>
  <c r="J36" i="95"/>
  <c r="I36" i="95"/>
  <c r="H36" i="95"/>
  <c r="D36" i="95"/>
  <c r="M35" i="95"/>
  <c r="L35" i="95"/>
  <c r="K35" i="95"/>
  <c r="J35" i="95"/>
  <c r="I35" i="95"/>
  <c r="H35" i="95"/>
  <c r="D35" i="95"/>
  <c r="M34" i="95"/>
  <c r="L34" i="95"/>
  <c r="K34" i="95"/>
  <c r="J34" i="95"/>
  <c r="I34" i="95"/>
  <c r="H34" i="95"/>
  <c r="D34" i="95"/>
  <c r="M33" i="95"/>
  <c r="L33" i="95"/>
  <c r="K33" i="95"/>
  <c r="J33" i="95"/>
  <c r="I33" i="95"/>
  <c r="D33" i="95"/>
  <c r="H33" i="95" s="1"/>
  <c r="M32" i="95"/>
  <c r="L32" i="95"/>
  <c r="K32" i="95"/>
  <c r="J32" i="95"/>
  <c r="I32" i="95"/>
  <c r="H32" i="95"/>
  <c r="D32" i="95"/>
  <c r="J27" i="95"/>
  <c r="K26" i="95"/>
  <c r="M25" i="95"/>
  <c r="H26" i="95" s="1"/>
  <c r="L25" i="95"/>
  <c r="K25" i="95"/>
  <c r="J25" i="95"/>
  <c r="J26" i="95" s="1"/>
  <c r="I25" i="95"/>
  <c r="I26" i="95" s="1"/>
  <c r="H25" i="95"/>
  <c r="D25" i="95"/>
  <c r="M24" i="95"/>
  <c r="J23" i="95"/>
  <c r="J24" i="95" s="1"/>
  <c r="M21" i="95"/>
  <c r="L21" i="95"/>
  <c r="K21" i="95"/>
  <c r="J21" i="95"/>
  <c r="I21" i="95"/>
  <c r="D21" i="95"/>
  <c r="M16" i="95"/>
  <c r="L16" i="95"/>
  <c r="K16" i="95"/>
  <c r="J16" i="95"/>
  <c r="I16" i="95"/>
  <c r="D16" i="95"/>
  <c r="H16" i="95" s="1"/>
  <c r="M15" i="95"/>
  <c r="L15" i="95"/>
  <c r="K15" i="95"/>
  <c r="J15" i="95"/>
  <c r="I15" i="95"/>
  <c r="H15" i="95"/>
  <c r="D15" i="95"/>
  <c r="M14" i="95"/>
  <c r="L14" i="95"/>
  <c r="K14" i="95"/>
  <c r="J14" i="95"/>
  <c r="I14" i="95"/>
  <c r="D14" i="95"/>
  <c r="H14" i="95" s="1"/>
  <c r="M13" i="95"/>
  <c r="L13" i="95"/>
  <c r="K13" i="95"/>
  <c r="J13" i="95"/>
  <c r="I13" i="95"/>
  <c r="H13" i="95"/>
  <c r="D13" i="95"/>
  <c r="M12" i="95"/>
  <c r="L12" i="95"/>
  <c r="K12" i="95"/>
  <c r="J12" i="95"/>
  <c r="I12" i="95"/>
  <c r="H12" i="95"/>
  <c r="D12" i="95"/>
  <c r="M11" i="95"/>
  <c r="L11" i="95"/>
  <c r="K11" i="95"/>
  <c r="J11" i="95"/>
  <c r="I11" i="95"/>
  <c r="H11" i="95"/>
  <c r="D11" i="95"/>
  <c r="M9" i="95"/>
  <c r="L9" i="95"/>
  <c r="K9" i="95"/>
  <c r="J9" i="95"/>
  <c r="I9" i="95"/>
  <c r="D9" i="95"/>
  <c r="M8" i="95"/>
  <c r="L8" i="95"/>
  <c r="K8" i="95"/>
  <c r="J8" i="95"/>
  <c r="I8" i="95"/>
  <c r="D8" i="95"/>
  <c r="H8" i="95" s="1"/>
  <c r="M7" i="95"/>
  <c r="L7" i="95"/>
  <c r="K7" i="95"/>
  <c r="J7" i="95"/>
  <c r="I7" i="95"/>
  <c r="D7" i="95"/>
  <c r="H7" i="95" s="1"/>
  <c r="M6" i="95"/>
  <c r="L6" i="95"/>
  <c r="K6" i="95"/>
  <c r="J6" i="95"/>
  <c r="I6" i="95"/>
  <c r="H6" i="95"/>
  <c r="D6" i="95"/>
  <c r="M5" i="95"/>
  <c r="M23" i="95" s="1"/>
  <c r="L5" i="95"/>
  <c r="L23" i="95" s="1"/>
  <c r="L24" i="95" s="1"/>
  <c r="K5" i="95"/>
  <c r="K23" i="95" s="1"/>
  <c r="K24" i="95" s="1"/>
  <c r="J5" i="95"/>
  <c r="I5" i="95"/>
  <c r="I23" i="95" s="1"/>
  <c r="I24" i="95" s="1"/>
  <c r="D5" i="95"/>
  <c r="D23" i="95" s="1"/>
  <c r="D24" i="95" s="1"/>
  <c r="M4" i="95"/>
  <c r="M27" i="95" s="1"/>
  <c r="M30" i="95" s="1"/>
  <c r="L4" i="95"/>
  <c r="L27" i="95" s="1"/>
  <c r="K4" i="95"/>
  <c r="J4" i="95"/>
  <c r="I4" i="95"/>
  <c r="I27" i="95" s="1"/>
  <c r="H4" i="95"/>
  <c r="D4" i="95"/>
  <c r="D27" i="95" s="1"/>
  <c r="H3" i="95"/>
  <c r="M37" i="94"/>
  <c r="L37" i="94"/>
  <c r="K37" i="94"/>
  <c r="J37" i="94"/>
  <c r="I37" i="94"/>
  <c r="H37" i="94"/>
  <c r="D37" i="94"/>
  <c r="M36" i="94"/>
  <c r="L36" i="94"/>
  <c r="K36" i="94"/>
  <c r="J36" i="94"/>
  <c r="I36" i="94"/>
  <c r="H36" i="94"/>
  <c r="D36" i="94"/>
  <c r="M35" i="94"/>
  <c r="L35" i="94"/>
  <c r="K35" i="94"/>
  <c r="J35" i="94"/>
  <c r="I35" i="94"/>
  <c r="H35" i="94"/>
  <c r="D35" i="94"/>
  <c r="M34" i="94"/>
  <c r="L34" i="94"/>
  <c r="K34" i="94"/>
  <c r="J34" i="94"/>
  <c r="I34" i="94"/>
  <c r="D34" i="94"/>
  <c r="H34" i="94" s="1"/>
  <c r="M33" i="94"/>
  <c r="L33" i="94"/>
  <c r="K33" i="94"/>
  <c r="J33" i="94"/>
  <c r="I33" i="94"/>
  <c r="D33" i="94"/>
  <c r="H33" i="94" s="1"/>
  <c r="M32" i="94"/>
  <c r="L32" i="94"/>
  <c r="K32" i="94"/>
  <c r="J32" i="94"/>
  <c r="I32" i="94"/>
  <c r="H32" i="94"/>
  <c r="D32" i="94"/>
  <c r="J29" i="94"/>
  <c r="K26" i="94"/>
  <c r="J26" i="94"/>
  <c r="M25" i="94"/>
  <c r="L25" i="94"/>
  <c r="K25" i="94"/>
  <c r="J25" i="94"/>
  <c r="I25" i="94"/>
  <c r="I26" i="94" s="1"/>
  <c r="H25" i="94"/>
  <c r="H29" i="94" s="1"/>
  <c r="D25" i="94"/>
  <c r="K24" i="94"/>
  <c r="L23" i="94"/>
  <c r="L24" i="94" s="1"/>
  <c r="K23" i="94"/>
  <c r="H23" i="94"/>
  <c r="D23" i="94"/>
  <c r="M21" i="94"/>
  <c r="L21" i="94"/>
  <c r="K21" i="94"/>
  <c r="J21" i="94"/>
  <c r="I21" i="94"/>
  <c r="D21" i="94"/>
  <c r="M16" i="94"/>
  <c r="L16" i="94"/>
  <c r="K16" i="94"/>
  <c r="J16" i="94"/>
  <c r="I16" i="94"/>
  <c r="H16" i="94"/>
  <c r="D16" i="94"/>
  <c r="M15" i="94"/>
  <c r="L15" i="94"/>
  <c r="K15" i="94"/>
  <c r="J15" i="94"/>
  <c r="I15" i="94"/>
  <c r="H15" i="94"/>
  <c r="D15" i="94"/>
  <c r="M14" i="94"/>
  <c r="L14" i="94"/>
  <c r="K14" i="94"/>
  <c r="J14" i="94"/>
  <c r="I14" i="94"/>
  <c r="D14" i="94"/>
  <c r="H14" i="94" s="1"/>
  <c r="M13" i="94"/>
  <c r="L13" i="94"/>
  <c r="K13" i="94"/>
  <c r="J13" i="94"/>
  <c r="I13" i="94"/>
  <c r="H13" i="94"/>
  <c r="D13" i="94"/>
  <c r="M12" i="94"/>
  <c r="L12" i="94"/>
  <c r="K12" i="94"/>
  <c r="J12" i="94"/>
  <c r="I12" i="94"/>
  <c r="H12" i="94"/>
  <c r="D12" i="94"/>
  <c r="M11" i="94"/>
  <c r="L11" i="94"/>
  <c r="K11" i="94"/>
  <c r="J11" i="94"/>
  <c r="I11" i="94"/>
  <c r="D11" i="94"/>
  <c r="H11" i="94" s="1"/>
  <c r="M9" i="94"/>
  <c r="L9" i="94"/>
  <c r="K9" i="94"/>
  <c r="J9" i="94"/>
  <c r="I9" i="94"/>
  <c r="D9" i="94"/>
  <c r="M8" i="94"/>
  <c r="L8" i="94"/>
  <c r="K8" i="94"/>
  <c r="J8" i="94"/>
  <c r="I8" i="94"/>
  <c r="H8" i="94"/>
  <c r="D8" i="94"/>
  <c r="M7" i="94"/>
  <c r="L7" i="94"/>
  <c r="K7" i="94"/>
  <c r="J7" i="94"/>
  <c r="I7" i="94"/>
  <c r="D7" i="94"/>
  <c r="H7" i="94" s="1"/>
  <c r="M6" i="94"/>
  <c r="L6" i="94"/>
  <c r="K6" i="94"/>
  <c r="J6" i="94"/>
  <c r="J23" i="94" s="1"/>
  <c r="J24" i="94" s="1"/>
  <c r="I6" i="94"/>
  <c r="H6" i="94"/>
  <c r="D6" i="94"/>
  <c r="M5" i="94"/>
  <c r="M23" i="94" s="1"/>
  <c r="L5" i="94"/>
  <c r="K5" i="94"/>
  <c r="J5" i="94"/>
  <c r="I5" i="94"/>
  <c r="I23" i="94" s="1"/>
  <c r="H5" i="94"/>
  <c r="D5" i="94"/>
  <c r="M4" i="94"/>
  <c r="M27" i="94" s="1"/>
  <c r="M30" i="94" s="1"/>
  <c r="L4" i="94"/>
  <c r="L27" i="94" s="1"/>
  <c r="K4" i="94"/>
  <c r="K27" i="94" s="1"/>
  <c r="J4" i="94"/>
  <c r="I4" i="94"/>
  <c r="I27" i="94" s="1"/>
  <c r="H4" i="94"/>
  <c r="D4" i="94"/>
  <c r="D27" i="94" s="1"/>
  <c r="D28" i="94" s="1"/>
  <c r="H3" i="94"/>
  <c r="M37" i="93"/>
  <c r="L37" i="93"/>
  <c r="K37" i="93"/>
  <c r="J37" i="93"/>
  <c r="I37" i="93"/>
  <c r="H37" i="93"/>
  <c r="D37" i="93"/>
  <c r="M36" i="93"/>
  <c r="L36" i="93"/>
  <c r="K36" i="93"/>
  <c r="J36" i="93"/>
  <c r="I36" i="93"/>
  <c r="H36" i="93"/>
  <c r="D36" i="93"/>
  <c r="M35" i="93"/>
  <c r="L35" i="93"/>
  <c r="K35" i="93"/>
  <c r="J35" i="93"/>
  <c r="I35" i="93"/>
  <c r="D35" i="93"/>
  <c r="H35" i="93" s="1"/>
  <c r="M34" i="93"/>
  <c r="L34" i="93"/>
  <c r="K34" i="93"/>
  <c r="J34" i="93"/>
  <c r="I34" i="93"/>
  <c r="D34" i="93"/>
  <c r="H34" i="93" s="1"/>
  <c r="M33" i="93"/>
  <c r="L33" i="93"/>
  <c r="K33" i="93"/>
  <c r="J33" i="93"/>
  <c r="I33" i="93"/>
  <c r="D33" i="93"/>
  <c r="H33" i="93" s="1"/>
  <c r="M32" i="93"/>
  <c r="L32" i="93"/>
  <c r="K32" i="93"/>
  <c r="J32" i="93"/>
  <c r="I32" i="93"/>
  <c r="H32" i="93"/>
  <c r="D32" i="93"/>
  <c r="J29" i="93"/>
  <c r="L27" i="93"/>
  <c r="D27" i="93"/>
  <c r="M26" i="93"/>
  <c r="K26" i="93"/>
  <c r="J26" i="93"/>
  <c r="I26" i="93"/>
  <c r="D26" i="93"/>
  <c r="M25" i="93"/>
  <c r="L25" i="93"/>
  <c r="K25" i="93"/>
  <c r="J25" i="93"/>
  <c r="I29" i="93" s="1"/>
  <c r="I25" i="93"/>
  <c r="H25" i="93"/>
  <c r="H29" i="93" s="1"/>
  <c r="D25" i="93"/>
  <c r="M21" i="93"/>
  <c r="L21" i="93"/>
  <c r="K21" i="93"/>
  <c r="J21" i="93"/>
  <c r="I21" i="93"/>
  <c r="H21" i="93"/>
  <c r="D21" i="93"/>
  <c r="M16" i="93"/>
  <c r="L16" i="93"/>
  <c r="K16" i="93"/>
  <c r="J16" i="93"/>
  <c r="I16" i="93"/>
  <c r="D16" i="93"/>
  <c r="H16" i="93" s="1"/>
  <c r="M15" i="93"/>
  <c r="L15" i="93"/>
  <c r="K15" i="93"/>
  <c r="J15" i="93"/>
  <c r="I15" i="93"/>
  <c r="D15" i="93"/>
  <c r="H15" i="93" s="1"/>
  <c r="M14" i="93"/>
  <c r="L14" i="93"/>
  <c r="K14" i="93"/>
  <c r="J14" i="93"/>
  <c r="I14" i="93"/>
  <c r="H14" i="93"/>
  <c r="D14" i="93"/>
  <c r="M13" i="93"/>
  <c r="L13" i="93"/>
  <c r="K13" i="93"/>
  <c r="J13" i="93"/>
  <c r="I13" i="93"/>
  <c r="H13" i="93"/>
  <c r="D13" i="93"/>
  <c r="M12" i="93"/>
  <c r="L12" i="93"/>
  <c r="K12" i="93"/>
  <c r="J12" i="93"/>
  <c r="I12" i="93"/>
  <c r="D12" i="93"/>
  <c r="H12" i="93" s="1"/>
  <c r="M11" i="93"/>
  <c r="L11" i="93"/>
  <c r="K11" i="93"/>
  <c r="J11" i="93"/>
  <c r="I11" i="93"/>
  <c r="D11" i="93"/>
  <c r="H11" i="93" s="1"/>
  <c r="M9" i="93"/>
  <c r="L9" i="93"/>
  <c r="K9" i="93"/>
  <c r="J9" i="93"/>
  <c r="I9" i="93"/>
  <c r="D9" i="93"/>
  <c r="M8" i="93"/>
  <c r="L8" i="93"/>
  <c r="K8" i="93"/>
  <c r="J8" i="93"/>
  <c r="I8" i="93"/>
  <c r="D8" i="93"/>
  <c r="H8" i="93" s="1"/>
  <c r="M7" i="93"/>
  <c r="L7" i="93"/>
  <c r="K7" i="93"/>
  <c r="J7" i="93"/>
  <c r="I7" i="93"/>
  <c r="H7" i="93"/>
  <c r="D7" i="93"/>
  <c r="M6" i="93"/>
  <c r="L6" i="93"/>
  <c r="K6" i="93"/>
  <c r="J6" i="93"/>
  <c r="I6" i="93"/>
  <c r="H6" i="93"/>
  <c r="D6" i="93"/>
  <c r="M5" i="93"/>
  <c r="L5" i="93"/>
  <c r="L23" i="93" s="1"/>
  <c r="L24" i="93" s="1"/>
  <c r="K5" i="93"/>
  <c r="K23" i="93" s="1"/>
  <c r="K24" i="93" s="1"/>
  <c r="J5" i="93"/>
  <c r="J23" i="93" s="1"/>
  <c r="J24" i="93" s="1"/>
  <c r="I5" i="93"/>
  <c r="D5" i="93"/>
  <c r="M4" i="93"/>
  <c r="L4" i="93"/>
  <c r="K4" i="93"/>
  <c r="K27" i="93" s="1"/>
  <c r="J4" i="93"/>
  <c r="J27" i="93" s="1"/>
  <c r="I4" i="93"/>
  <c r="D4" i="93"/>
  <c r="H4" i="93" s="1"/>
  <c r="H27" i="93" s="1"/>
  <c r="H3" i="93"/>
  <c r="M37" i="92"/>
  <c r="L37" i="92"/>
  <c r="K37" i="92"/>
  <c r="J37" i="92"/>
  <c r="I37" i="92"/>
  <c r="H37" i="92"/>
  <c r="D37" i="92"/>
  <c r="M36" i="92"/>
  <c r="L36" i="92"/>
  <c r="K36" i="92"/>
  <c r="J36" i="92"/>
  <c r="I36" i="92"/>
  <c r="H36" i="92"/>
  <c r="D36" i="92"/>
  <c r="M35" i="92"/>
  <c r="L35" i="92"/>
  <c r="K35" i="92"/>
  <c r="J35" i="92"/>
  <c r="I35" i="92"/>
  <c r="D35" i="92"/>
  <c r="H35" i="92" s="1"/>
  <c r="M34" i="92"/>
  <c r="L34" i="92"/>
  <c r="K34" i="92"/>
  <c r="J34" i="92"/>
  <c r="I34" i="92"/>
  <c r="D34" i="92"/>
  <c r="H34" i="92" s="1"/>
  <c r="M33" i="92"/>
  <c r="L33" i="92"/>
  <c r="K33" i="92"/>
  <c r="J33" i="92"/>
  <c r="I33" i="92"/>
  <c r="H33" i="92"/>
  <c r="D33" i="92"/>
  <c r="M32" i="92"/>
  <c r="L32" i="92"/>
  <c r="K32" i="92"/>
  <c r="J32" i="92"/>
  <c r="I32" i="92"/>
  <c r="H32" i="92"/>
  <c r="D32" i="92"/>
  <c r="M29" i="92"/>
  <c r="J29" i="92"/>
  <c r="I29" i="92"/>
  <c r="M26" i="92"/>
  <c r="J26" i="92"/>
  <c r="I26" i="92"/>
  <c r="M25" i="92"/>
  <c r="L25" i="92"/>
  <c r="K25" i="92"/>
  <c r="J25" i="92"/>
  <c r="I25" i="92"/>
  <c r="D26" i="92" s="1"/>
  <c r="H25" i="92"/>
  <c r="H29" i="92" s="1"/>
  <c r="D25" i="92"/>
  <c r="J23" i="92"/>
  <c r="J24" i="92" s="1"/>
  <c r="M21" i="92"/>
  <c r="L21" i="92"/>
  <c r="K21" i="92"/>
  <c r="J21" i="92"/>
  <c r="I21" i="92"/>
  <c r="H21" i="92"/>
  <c r="D21" i="92"/>
  <c r="M16" i="92"/>
  <c r="L16" i="92"/>
  <c r="K16" i="92"/>
  <c r="J16" i="92"/>
  <c r="I16" i="92"/>
  <c r="D16" i="92"/>
  <c r="H16" i="92" s="1"/>
  <c r="M15" i="92"/>
  <c r="L15" i="92"/>
  <c r="K15" i="92"/>
  <c r="J15" i="92"/>
  <c r="I15" i="92"/>
  <c r="D15" i="92"/>
  <c r="H15" i="92" s="1"/>
  <c r="M14" i="92"/>
  <c r="L14" i="92"/>
  <c r="K14" i="92"/>
  <c r="J14" i="92"/>
  <c r="I14" i="92"/>
  <c r="H14" i="92"/>
  <c r="D14" i="92"/>
  <c r="M13" i="92"/>
  <c r="L13" i="92"/>
  <c r="K13" i="92"/>
  <c r="J13" i="92"/>
  <c r="I13" i="92"/>
  <c r="H13" i="92"/>
  <c r="D13" i="92"/>
  <c r="M12" i="92"/>
  <c r="L12" i="92"/>
  <c r="K12" i="92"/>
  <c r="J12" i="92"/>
  <c r="I12" i="92"/>
  <c r="H12" i="92"/>
  <c r="D12" i="92"/>
  <c r="M11" i="92"/>
  <c r="L11" i="92"/>
  <c r="K11" i="92"/>
  <c r="J11" i="92"/>
  <c r="I11" i="92"/>
  <c r="D11" i="92"/>
  <c r="H11" i="92" s="1"/>
  <c r="M9" i="92"/>
  <c r="L9" i="92"/>
  <c r="K9" i="92"/>
  <c r="J9" i="92"/>
  <c r="I9" i="92"/>
  <c r="H9" i="92"/>
  <c r="D9" i="92"/>
  <c r="M8" i="92"/>
  <c r="L8" i="92"/>
  <c r="K8" i="92"/>
  <c r="J8" i="92"/>
  <c r="I8" i="92"/>
  <c r="D8" i="92"/>
  <c r="H8" i="92" s="1"/>
  <c r="M7" i="92"/>
  <c r="L7" i="92"/>
  <c r="K7" i="92"/>
  <c r="J7" i="92"/>
  <c r="I7" i="92"/>
  <c r="H7" i="92"/>
  <c r="D7" i="92"/>
  <c r="M6" i="92"/>
  <c r="L6" i="92"/>
  <c r="K6" i="92"/>
  <c r="J6" i="92"/>
  <c r="I6" i="92"/>
  <c r="H6" i="92"/>
  <c r="D6" i="92"/>
  <c r="M5" i="92"/>
  <c r="L5" i="92"/>
  <c r="L23" i="92" s="1"/>
  <c r="L24" i="92" s="1"/>
  <c r="K5" i="92"/>
  <c r="K23" i="92" s="1"/>
  <c r="K24" i="92" s="1"/>
  <c r="J5" i="92"/>
  <c r="I5" i="92"/>
  <c r="H5" i="92"/>
  <c r="H23" i="92" s="1"/>
  <c r="D5" i="92"/>
  <c r="D23" i="92" s="1"/>
  <c r="M4" i="92"/>
  <c r="M27" i="92" s="1"/>
  <c r="L4" i="92"/>
  <c r="L27" i="92" s="1"/>
  <c r="K4" i="92"/>
  <c r="K27" i="92" s="1"/>
  <c r="K30" i="92" s="1"/>
  <c r="J4" i="92"/>
  <c r="J27" i="92" s="1"/>
  <c r="I4" i="92"/>
  <c r="I27" i="92" s="1"/>
  <c r="D4" i="92"/>
  <c r="H3" i="92"/>
  <c r="M37" i="91"/>
  <c r="L37" i="91"/>
  <c r="K37" i="91"/>
  <c r="J37" i="91"/>
  <c r="I37" i="91"/>
  <c r="H37" i="91"/>
  <c r="D37" i="91"/>
  <c r="M36" i="91"/>
  <c r="L36" i="91"/>
  <c r="K36" i="91"/>
  <c r="J36" i="91"/>
  <c r="I36" i="91"/>
  <c r="H36" i="91"/>
  <c r="D36" i="91"/>
  <c r="M35" i="91"/>
  <c r="L35" i="91"/>
  <c r="K35" i="91"/>
  <c r="J35" i="91"/>
  <c r="I35" i="91"/>
  <c r="D35" i="91"/>
  <c r="H35" i="91" s="1"/>
  <c r="M34" i="91"/>
  <c r="L34" i="91"/>
  <c r="K34" i="91"/>
  <c r="J34" i="91"/>
  <c r="I34" i="91"/>
  <c r="D34" i="91"/>
  <c r="H34" i="91" s="1"/>
  <c r="M33" i="91"/>
  <c r="L33" i="91"/>
  <c r="K33" i="91"/>
  <c r="J33" i="91"/>
  <c r="I33" i="91"/>
  <c r="H33" i="91"/>
  <c r="D33" i="91"/>
  <c r="M32" i="91"/>
  <c r="L32" i="91"/>
  <c r="K32" i="91"/>
  <c r="J32" i="91"/>
  <c r="I32" i="91"/>
  <c r="D32" i="91"/>
  <c r="H32" i="91" s="1"/>
  <c r="K26" i="91"/>
  <c r="D26" i="91"/>
  <c r="M25" i="91"/>
  <c r="M29" i="91" s="1"/>
  <c r="L25" i="91"/>
  <c r="L29" i="91" s="1"/>
  <c r="K25" i="91"/>
  <c r="J25" i="91"/>
  <c r="I25" i="91"/>
  <c r="H29" i="91" s="1"/>
  <c r="H25" i="91"/>
  <c r="D25" i="91"/>
  <c r="L23" i="91"/>
  <c r="L24" i="91" s="1"/>
  <c r="H23" i="91"/>
  <c r="M21" i="91"/>
  <c r="L21" i="91"/>
  <c r="K21" i="91"/>
  <c r="J21" i="91"/>
  <c r="I21" i="91"/>
  <c r="D21" i="91"/>
  <c r="M16" i="91"/>
  <c r="L16" i="91"/>
  <c r="K16" i="91"/>
  <c r="J16" i="91"/>
  <c r="I16" i="91"/>
  <c r="H16" i="91"/>
  <c r="D16" i="91"/>
  <c r="M15" i="91"/>
  <c r="L15" i="91"/>
  <c r="K15" i="91"/>
  <c r="J15" i="91"/>
  <c r="I15" i="91"/>
  <c r="H15" i="91"/>
  <c r="D15" i="91"/>
  <c r="M14" i="91"/>
  <c r="L14" i="91"/>
  <c r="K14" i="91"/>
  <c r="J14" i="91"/>
  <c r="I14" i="91"/>
  <c r="D14" i="91"/>
  <c r="H14" i="91" s="1"/>
  <c r="M13" i="91"/>
  <c r="L13" i="91"/>
  <c r="K13" i="91"/>
  <c r="J13" i="91"/>
  <c r="I13" i="91"/>
  <c r="H13" i="91"/>
  <c r="D13" i="91"/>
  <c r="M12" i="91"/>
  <c r="L12" i="91"/>
  <c r="K12" i="91"/>
  <c r="J12" i="91"/>
  <c r="I12" i="91"/>
  <c r="H12" i="91"/>
  <c r="D12" i="91"/>
  <c r="M11" i="91"/>
  <c r="L11" i="91"/>
  <c r="K11" i="91"/>
  <c r="J11" i="91"/>
  <c r="I11" i="91"/>
  <c r="H11" i="91"/>
  <c r="D11" i="91"/>
  <c r="M9" i="91"/>
  <c r="L9" i="91"/>
  <c r="K9" i="91"/>
  <c r="J9" i="91"/>
  <c r="I9" i="91"/>
  <c r="H9" i="91"/>
  <c r="D9" i="91"/>
  <c r="M8" i="91"/>
  <c r="L8" i="91"/>
  <c r="K8" i="91"/>
  <c r="J8" i="91"/>
  <c r="I8" i="91"/>
  <c r="H8" i="91"/>
  <c r="D8" i="91"/>
  <c r="M7" i="91"/>
  <c r="L7" i="91"/>
  <c r="K7" i="91"/>
  <c r="J7" i="91"/>
  <c r="I7" i="91"/>
  <c r="D7" i="91"/>
  <c r="H7" i="91" s="1"/>
  <c r="M6" i="91"/>
  <c r="L6" i="91"/>
  <c r="K6" i="91"/>
  <c r="J6" i="91"/>
  <c r="I6" i="91"/>
  <c r="H6" i="91"/>
  <c r="D6" i="91"/>
  <c r="M5" i="91"/>
  <c r="M23" i="91" s="1"/>
  <c r="H24" i="91" s="1"/>
  <c r="L5" i="91"/>
  <c r="K5" i="91"/>
  <c r="K23" i="91" s="1"/>
  <c r="K24" i="91" s="1"/>
  <c r="J5" i="91"/>
  <c r="I5" i="91"/>
  <c r="I23" i="91" s="1"/>
  <c r="H5" i="91"/>
  <c r="D5" i="91"/>
  <c r="D23" i="91" s="1"/>
  <c r="M4" i="91"/>
  <c r="M27" i="91" s="1"/>
  <c r="L4" i="91"/>
  <c r="L27" i="91" s="1"/>
  <c r="K4" i="91"/>
  <c r="K27" i="91" s="1"/>
  <c r="J4" i="91"/>
  <c r="J27" i="91" s="1"/>
  <c r="J30" i="91" s="1"/>
  <c r="I4" i="91"/>
  <c r="I27" i="91" s="1"/>
  <c r="H4" i="91"/>
  <c r="D4" i="91"/>
  <c r="D27" i="91" s="1"/>
  <c r="H3" i="91"/>
  <c r="M37" i="90"/>
  <c r="L37" i="90"/>
  <c r="K37" i="90"/>
  <c r="J37" i="90"/>
  <c r="I37" i="90"/>
  <c r="H37" i="90"/>
  <c r="D37" i="90"/>
  <c r="M36" i="90"/>
  <c r="L36" i="90"/>
  <c r="K36" i="90"/>
  <c r="J36" i="90"/>
  <c r="I36" i="90"/>
  <c r="H36" i="90"/>
  <c r="D36" i="90"/>
  <c r="M35" i="90"/>
  <c r="L35" i="90"/>
  <c r="K35" i="90"/>
  <c r="J35" i="90"/>
  <c r="I35" i="90"/>
  <c r="H35" i="90"/>
  <c r="D35" i="90"/>
  <c r="M34" i="90"/>
  <c r="L34" i="90"/>
  <c r="K34" i="90"/>
  <c r="J34" i="90"/>
  <c r="I34" i="90"/>
  <c r="H34" i="90"/>
  <c r="D34" i="90"/>
  <c r="M33" i="90"/>
  <c r="L33" i="90"/>
  <c r="K33" i="90"/>
  <c r="J33" i="90"/>
  <c r="I33" i="90"/>
  <c r="D33" i="90"/>
  <c r="H33" i="90" s="1"/>
  <c r="M32" i="90"/>
  <c r="L32" i="90"/>
  <c r="K32" i="90"/>
  <c r="J32" i="90"/>
  <c r="I32" i="90"/>
  <c r="H32" i="90"/>
  <c r="D32" i="90"/>
  <c r="K29" i="90"/>
  <c r="K26" i="90"/>
  <c r="D26" i="90"/>
  <c r="M25" i="90"/>
  <c r="M29" i="90" s="1"/>
  <c r="L25" i="90"/>
  <c r="L29" i="90" s="1"/>
  <c r="K25" i="90"/>
  <c r="J25" i="90"/>
  <c r="I25" i="90"/>
  <c r="I29" i="90" s="1"/>
  <c r="H25" i="90"/>
  <c r="H29" i="90" s="1"/>
  <c r="D25" i="90"/>
  <c r="L23" i="90"/>
  <c r="L24" i="90" s="1"/>
  <c r="M21" i="90"/>
  <c r="L21" i="90"/>
  <c r="K21" i="90"/>
  <c r="J21" i="90"/>
  <c r="I21" i="90"/>
  <c r="D21" i="90"/>
  <c r="M16" i="90"/>
  <c r="L16" i="90"/>
  <c r="K16" i="90"/>
  <c r="J16" i="90"/>
  <c r="I16" i="90"/>
  <c r="H16" i="90"/>
  <c r="D16" i="90"/>
  <c r="M15" i="90"/>
  <c r="L15" i="90"/>
  <c r="K15" i="90"/>
  <c r="J15" i="90"/>
  <c r="I15" i="90"/>
  <c r="H15" i="90"/>
  <c r="D15" i="90"/>
  <c r="M14" i="90"/>
  <c r="L14" i="90"/>
  <c r="K14" i="90"/>
  <c r="J14" i="90"/>
  <c r="I14" i="90"/>
  <c r="D14" i="90"/>
  <c r="H14" i="90" s="1"/>
  <c r="M13" i="90"/>
  <c r="L13" i="90"/>
  <c r="K13" i="90"/>
  <c r="J13" i="90"/>
  <c r="I13" i="90"/>
  <c r="H13" i="90"/>
  <c r="D13" i="90"/>
  <c r="M12" i="90"/>
  <c r="L12" i="90"/>
  <c r="K12" i="90"/>
  <c r="J12" i="90"/>
  <c r="I12" i="90"/>
  <c r="D12" i="90"/>
  <c r="H12" i="90" s="1"/>
  <c r="M11" i="90"/>
  <c r="L11" i="90"/>
  <c r="K11" i="90"/>
  <c r="J11" i="90"/>
  <c r="I11" i="90"/>
  <c r="H11" i="90"/>
  <c r="D11" i="90"/>
  <c r="M9" i="90"/>
  <c r="L9" i="90"/>
  <c r="K9" i="90"/>
  <c r="J9" i="90"/>
  <c r="I9" i="90"/>
  <c r="D9" i="90"/>
  <c r="H9" i="90" s="1"/>
  <c r="M8" i="90"/>
  <c r="L8" i="90"/>
  <c r="K8" i="90"/>
  <c r="J8" i="90"/>
  <c r="I8" i="90"/>
  <c r="H8" i="90"/>
  <c r="D8" i="90"/>
  <c r="M7" i="90"/>
  <c r="L7" i="90"/>
  <c r="K7" i="90"/>
  <c r="J7" i="90"/>
  <c r="I7" i="90"/>
  <c r="D7" i="90"/>
  <c r="H7" i="90" s="1"/>
  <c r="M6" i="90"/>
  <c r="L6" i="90"/>
  <c r="K6" i="90"/>
  <c r="J6" i="90"/>
  <c r="I6" i="90"/>
  <c r="H6" i="90"/>
  <c r="D6" i="90"/>
  <c r="M5" i="90"/>
  <c r="M23" i="90" s="1"/>
  <c r="L5" i="90"/>
  <c r="K5" i="90"/>
  <c r="K23" i="90" s="1"/>
  <c r="K24" i="90" s="1"/>
  <c r="J5" i="90"/>
  <c r="J23" i="90" s="1"/>
  <c r="J24" i="90" s="1"/>
  <c r="I5" i="90"/>
  <c r="I23" i="90" s="1"/>
  <c r="D24" i="90" s="1"/>
  <c r="D5" i="90"/>
  <c r="D23" i="90" s="1"/>
  <c r="M4" i="90"/>
  <c r="M27" i="90" s="1"/>
  <c r="L4" i="90"/>
  <c r="L27" i="90" s="1"/>
  <c r="K4" i="90"/>
  <c r="K27" i="90" s="1"/>
  <c r="J4" i="90"/>
  <c r="J27" i="90" s="1"/>
  <c r="I4" i="90"/>
  <c r="I27" i="90" s="1"/>
  <c r="I30" i="90" s="1"/>
  <c r="H4" i="90"/>
  <c r="D4" i="90"/>
  <c r="D27" i="90" s="1"/>
  <c r="H3" i="90"/>
  <c r="M37" i="89"/>
  <c r="L37" i="89"/>
  <c r="K37" i="89"/>
  <c r="J37" i="89"/>
  <c r="I37" i="89"/>
  <c r="H37" i="89"/>
  <c r="D37" i="89"/>
  <c r="M36" i="89"/>
  <c r="L36" i="89"/>
  <c r="K36" i="89"/>
  <c r="J36" i="89"/>
  <c r="I36" i="89"/>
  <c r="H36" i="89"/>
  <c r="D36" i="89"/>
  <c r="M35" i="89"/>
  <c r="L35" i="89"/>
  <c r="K35" i="89"/>
  <c r="J35" i="89"/>
  <c r="I35" i="89"/>
  <c r="D35" i="89"/>
  <c r="H35" i="89" s="1"/>
  <c r="M34" i="89"/>
  <c r="L34" i="89"/>
  <c r="K34" i="89"/>
  <c r="J34" i="89"/>
  <c r="I34" i="89"/>
  <c r="H34" i="89"/>
  <c r="D34" i="89"/>
  <c r="M33" i="89"/>
  <c r="L33" i="89"/>
  <c r="K33" i="89"/>
  <c r="J33" i="89"/>
  <c r="I33" i="89"/>
  <c r="D33" i="89"/>
  <c r="H33" i="89" s="1"/>
  <c r="M32" i="89"/>
  <c r="L32" i="89"/>
  <c r="K32" i="89"/>
  <c r="J32" i="89"/>
  <c r="I32" i="89"/>
  <c r="H32" i="89"/>
  <c r="D32" i="89"/>
  <c r="M29" i="89"/>
  <c r="K29" i="89"/>
  <c r="L27" i="89"/>
  <c r="M26" i="89"/>
  <c r="K26" i="89"/>
  <c r="I26" i="89"/>
  <c r="D26" i="89"/>
  <c r="M25" i="89"/>
  <c r="H26" i="89" s="1"/>
  <c r="L25" i="89"/>
  <c r="L29" i="89" s="1"/>
  <c r="K25" i="89"/>
  <c r="J25" i="89"/>
  <c r="I25" i="89"/>
  <c r="H25" i="89"/>
  <c r="H29" i="89" s="1"/>
  <c r="D25" i="89"/>
  <c r="L23" i="89"/>
  <c r="L24" i="89" s="1"/>
  <c r="M21" i="89"/>
  <c r="L21" i="89"/>
  <c r="K21" i="89"/>
  <c r="J21" i="89"/>
  <c r="I21" i="89"/>
  <c r="D21" i="89"/>
  <c r="M16" i="89"/>
  <c r="L16" i="89"/>
  <c r="K16" i="89"/>
  <c r="J16" i="89"/>
  <c r="I16" i="89"/>
  <c r="D16" i="89"/>
  <c r="H16" i="89" s="1"/>
  <c r="M15" i="89"/>
  <c r="L15" i="89"/>
  <c r="K15" i="89"/>
  <c r="J15" i="89"/>
  <c r="I15" i="89"/>
  <c r="H15" i="89"/>
  <c r="D15" i="89"/>
  <c r="M14" i="89"/>
  <c r="L14" i="89"/>
  <c r="K14" i="89"/>
  <c r="J14" i="89"/>
  <c r="I14" i="89"/>
  <c r="D14" i="89"/>
  <c r="H14" i="89" s="1"/>
  <c r="M13" i="89"/>
  <c r="L13" i="89"/>
  <c r="K13" i="89"/>
  <c r="J13" i="89"/>
  <c r="I13" i="89"/>
  <c r="H13" i="89"/>
  <c r="D13" i="89"/>
  <c r="M12" i="89"/>
  <c r="L12" i="89"/>
  <c r="K12" i="89"/>
  <c r="J12" i="89"/>
  <c r="I12" i="89"/>
  <c r="D12" i="89"/>
  <c r="H12" i="89" s="1"/>
  <c r="M11" i="89"/>
  <c r="L11" i="89"/>
  <c r="K11" i="89"/>
  <c r="J11" i="89"/>
  <c r="I11" i="89"/>
  <c r="H11" i="89"/>
  <c r="D11" i="89"/>
  <c r="M9" i="89"/>
  <c r="L9" i="89"/>
  <c r="K9" i="89"/>
  <c r="J9" i="89"/>
  <c r="I9" i="89"/>
  <c r="D9" i="89"/>
  <c r="H9" i="89" s="1"/>
  <c r="M8" i="89"/>
  <c r="L8" i="89"/>
  <c r="K8" i="89"/>
  <c r="J8" i="89"/>
  <c r="I8" i="89"/>
  <c r="H8" i="89"/>
  <c r="D8" i="89"/>
  <c r="M7" i="89"/>
  <c r="L7" i="89"/>
  <c r="K7" i="89"/>
  <c r="J7" i="89"/>
  <c r="I7" i="89"/>
  <c r="D7" i="89"/>
  <c r="H7" i="89" s="1"/>
  <c r="M6" i="89"/>
  <c r="L6" i="89"/>
  <c r="K6" i="89"/>
  <c r="J6" i="89"/>
  <c r="I6" i="89"/>
  <c r="H6" i="89"/>
  <c r="D6" i="89"/>
  <c r="M5" i="89"/>
  <c r="M23" i="89" s="1"/>
  <c r="L5" i="89"/>
  <c r="K5" i="89"/>
  <c r="K23" i="89" s="1"/>
  <c r="K24" i="89" s="1"/>
  <c r="J5" i="89"/>
  <c r="I5" i="89"/>
  <c r="I23" i="89" s="1"/>
  <c r="D24" i="89" s="1"/>
  <c r="D5" i="89"/>
  <c r="D23" i="89" s="1"/>
  <c r="M4" i="89"/>
  <c r="M27" i="89" s="1"/>
  <c r="M30" i="89" s="1"/>
  <c r="L4" i="89"/>
  <c r="K4" i="89"/>
  <c r="K27" i="89" s="1"/>
  <c r="J4" i="89"/>
  <c r="J27" i="89" s="1"/>
  <c r="I4" i="89"/>
  <c r="I27" i="89" s="1"/>
  <c r="D28" i="89" s="1"/>
  <c r="H4" i="89"/>
  <c r="D4" i="89"/>
  <c r="D27" i="89" s="1"/>
  <c r="H3" i="89"/>
  <c r="M37" i="88"/>
  <c r="L37" i="88"/>
  <c r="K37" i="88"/>
  <c r="J37" i="88"/>
  <c r="I37" i="88"/>
  <c r="H37" i="88"/>
  <c r="D37" i="88"/>
  <c r="M36" i="88"/>
  <c r="L36" i="88"/>
  <c r="K36" i="88"/>
  <c r="J36" i="88"/>
  <c r="I36" i="88"/>
  <c r="H36" i="88"/>
  <c r="D36" i="88"/>
  <c r="M35" i="88"/>
  <c r="L35" i="88"/>
  <c r="K35" i="88"/>
  <c r="J35" i="88"/>
  <c r="I35" i="88"/>
  <c r="D35" i="88"/>
  <c r="H35" i="88" s="1"/>
  <c r="M34" i="88"/>
  <c r="L34" i="88"/>
  <c r="K34" i="88"/>
  <c r="J34" i="88"/>
  <c r="I34" i="88"/>
  <c r="H34" i="88"/>
  <c r="D34" i="88"/>
  <c r="M33" i="88"/>
  <c r="L33" i="88"/>
  <c r="K33" i="88"/>
  <c r="J33" i="88"/>
  <c r="I33" i="88"/>
  <c r="D33" i="88"/>
  <c r="H33" i="88" s="1"/>
  <c r="M32" i="88"/>
  <c r="L32" i="88"/>
  <c r="K32" i="88"/>
  <c r="J32" i="88"/>
  <c r="I32" i="88"/>
  <c r="H32" i="88"/>
  <c r="D32" i="88"/>
  <c r="M26" i="88"/>
  <c r="K26" i="88"/>
  <c r="I26" i="88"/>
  <c r="D26" i="88"/>
  <c r="M25" i="88"/>
  <c r="M29" i="88" s="1"/>
  <c r="L25" i="88"/>
  <c r="L29" i="88" s="1"/>
  <c r="K25" i="88"/>
  <c r="J25" i="88"/>
  <c r="J29" i="88" s="1"/>
  <c r="I25" i="88"/>
  <c r="I29" i="88" s="1"/>
  <c r="H25" i="88"/>
  <c r="H29" i="88" s="1"/>
  <c r="D25" i="88"/>
  <c r="M21" i="88"/>
  <c r="L21" i="88"/>
  <c r="K21" i="88"/>
  <c r="J21" i="88"/>
  <c r="I21" i="88"/>
  <c r="D21" i="88"/>
  <c r="H21" i="88" s="1"/>
  <c r="M16" i="88"/>
  <c r="L16" i="88"/>
  <c r="K16" i="88"/>
  <c r="J16" i="88"/>
  <c r="I16" i="88"/>
  <c r="D16" i="88"/>
  <c r="H16" i="88" s="1"/>
  <c r="M15" i="88"/>
  <c r="L15" i="88"/>
  <c r="K15" i="88"/>
  <c r="J15" i="88"/>
  <c r="I15" i="88"/>
  <c r="H15" i="88"/>
  <c r="D15" i="88"/>
  <c r="M14" i="88"/>
  <c r="L14" i="88"/>
  <c r="K14" i="88"/>
  <c r="J14" i="88"/>
  <c r="I14" i="88"/>
  <c r="D14" i="88"/>
  <c r="H14" i="88" s="1"/>
  <c r="M13" i="88"/>
  <c r="L13" i="88"/>
  <c r="K13" i="88"/>
  <c r="J13" i="88"/>
  <c r="I13" i="88"/>
  <c r="H13" i="88"/>
  <c r="D13" i="88"/>
  <c r="M12" i="88"/>
  <c r="L12" i="88"/>
  <c r="K12" i="88"/>
  <c r="J12" i="88"/>
  <c r="I12" i="88"/>
  <c r="D12" i="88"/>
  <c r="H12" i="88" s="1"/>
  <c r="M11" i="88"/>
  <c r="L11" i="88"/>
  <c r="K11" i="88"/>
  <c r="J11" i="88"/>
  <c r="I11" i="88"/>
  <c r="H11" i="88"/>
  <c r="D11" i="88"/>
  <c r="M9" i="88"/>
  <c r="L9" i="88"/>
  <c r="K9" i="88"/>
  <c r="J9" i="88"/>
  <c r="I9" i="88"/>
  <c r="D9" i="88"/>
  <c r="H9" i="88" s="1"/>
  <c r="M8" i="88"/>
  <c r="L8" i="88"/>
  <c r="K8" i="88"/>
  <c r="J8" i="88"/>
  <c r="I8" i="88"/>
  <c r="H8" i="88"/>
  <c r="D8" i="88"/>
  <c r="M7" i="88"/>
  <c r="L7" i="88"/>
  <c r="K7" i="88"/>
  <c r="J7" i="88"/>
  <c r="I7" i="88"/>
  <c r="D7" i="88"/>
  <c r="H7" i="88" s="1"/>
  <c r="M6" i="88"/>
  <c r="L6" i="88"/>
  <c r="K6" i="88"/>
  <c r="J6" i="88"/>
  <c r="I6" i="88"/>
  <c r="H6" i="88"/>
  <c r="D6" i="88"/>
  <c r="M5" i="88"/>
  <c r="M23" i="88" s="1"/>
  <c r="L5" i="88"/>
  <c r="L23" i="88" s="1"/>
  <c r="L24" i="88" s="1"/>
  <c r="K5" i="88"/>
  <c r="K23" i="88" s="1"/>
  <c r="K24" i="88" s="1"/>
  <c r="J5" i="88"/>
  <c r="J23" i="88" s="1"/>
  <c r="J24" i="88" s="1"/>
  <c r="I5" i="88"/>
  <c r="I23" i="88" s="1"/>
  <c r="D5" i="88"/>
  <c r="D23" i="88" s="1"/>
  <c r="M4" i="88"/>
  <c r="M27" i="88" s="1"/>
  <c r="L4" i="88"/>
  <c r="L27" i="88" s="1"/>
  <c r="K4" i="88"/>
  <c r="K27" i="88" s="1"/>
  <c r="J4" i="88"/>
  <c r="J27" i="88" s="1"/>
  <c r="I4" i="88"/>
  <c r="I27" i="88" s="1"/>
  <c r="H4" i="88"/>
  <c r="D4" i="88"/>
  <c r="D27" i="88" s="1"/>
  <c r="H3" i="88"/>
  <c r="M37" i="87"/>
  <c r="L37" i="87"/>
  <c r="K37" i="87"/>
  <c r="J37" i="87"/>
  <c r="I37" i="87"/>
  <c r="H37" i="87"/>
  <c r="D37" i="87"/>
  <c r="M36" i="87"/>
  <c r="L36" i="87"/>
  <c r="K36" i="87"/>
  <c r="J36" i="87"/>
  <c r="I36" i="87"/>
  <c r="H36" i="87"/>
  <c r="D36" i="87"/>
  <c r="M35" i="87"/>
  <c r="L35" i="87"/>
  <c r="K35" i="87"/>
  <c r="J35" i="87"/>
  <c r="I35" i="87"/>
  <c r="D35" i="87"/>
  <c r="H35" i="87" s="1"/>
  <c r="M34" i="87"/>
  <c r="L34" i="87"/>
  <c r="K34" i="87"/>
  <c r="J34" i="87"/>
  <c r="I34" i="87"/>
  <c r="H34" i="87"/>
  <c r="D34" i="87"/>
  <c r="M33" i="87"/>
  <c r="L33" i="87"/>
  <c r="K33" i="87"/>
  <c r="J33" i="87"/>
  <c r="I33" i="87"/>
  <c r="D33" i="87"/>
  <c r="H33" i="87" s="1"/>
  <c r="M32" i="87"/>
  <c r="L32" i="87"/>
  <c r="K32" i="87"/>
  <c r="J32" i="87"/>
  <c r="I32" i="87"/>
  <c r="H32" i="87"/>
  <c r="D32" i="87"/>
  <c r="M29" i="87"/>
  <c r="I29" i="87"/>
  <c r="M26" i="87"/>
  <c r="K26" i="87"/>
  <c r="I26" i="87"/>
  <c r="D26" i="87"/>
  <c r="M25" i="87"/>
  <c r="L25" i="87"/>
  <c r="L29" i="87" s="1"/>
  <c r="K25" i="87"/>
  <c r="J25" i="87"/>
  <c r="J29" i="87" s="1"/>
  <c r="I25" i="87"/>
  <c r="H25" i="87"/>
  <c r="H29" i="87" s="1"/>
  <c r="D25" i="87"/>
  <c r="M21" i="87"/>
  <c r="L21" i="87"/>
  <c r="K21" i="87"/>
  <c r="J21" i="87"/>
  <c r="I21" i="87"/>
  <c r="D21" i="87"/>
  <c r="H21" i="87" s="1"/>
  <c r="M16" i="87"/>
  <c r="L16" i="87"/>
  <c r="K16" i="87"/>
  <c r="J16" i="87"/>
  <c r="I16" i="87"/>
  <c r="D16" i="87"/>
  <c r="H16" i="87" s="1"/>
  <c r="M15" i="87"/>
  <c r="L15" i="87"/>
  <c r="K15" i="87"/>
  <c r="J15" i="87"/>
  <c r="I15" i="87"/>
  <c r="H15" i="87"/>
  <c r="D15" i="87"/>
  <c r="M14" i="87"/>
  <c r="L14" i="87"/>
  <c r="K14" i="87"/>
  <c r="J14" i="87"/>
  <c r="I14" i="87"/>
  <c r="D14" i="87"/>
  <c r="H14" i="87" s="1"/>
  <c r="M13" i="87"/>
  <c r="L13" i="87"/>
  <c r="K13" i="87"/>
  <c r="J13" i="87"/>
  <c r="I13" i="87"/>
  <c r="H13" i="87"/>
  <c r="D13" i="87"/>
  <c r="M12" i="87"/>
  <c r="L12" i="87"/>
  <c r="K12" i="87"/>
  <c r="J12" i="87"/>
  <c r="I12" i="87"/>
  <c r="D12" i="87"/>
  <c r="H12" i="87" s="1"/>
  <c r="M11" i="87"/>
  <c r="L11" i="87"/>
  <c r="K11" i="87"/>
  <c r="J11" i="87"/>
  <c r="I11" i="87"/>
  <c r="H11" i="87"/>
  <c r="D11" i="87"/>
  <c r="M9" i="87"/>
  <c r="L9" i="87"/>
  <c r="K9" i="87"/>
  <c r="J9" i="87"/>
  <c r="I9" i="87"/>
  <c r="D9" i="87"/>
  <c r="H9" i="87" s="1"/>
  <c r="M8" i="87"/>
  <c r="L8" i="87"/>
  <c r="K8" i="87"/>
  <c r="J8" i="87"/>
  <c r="I8" i="87"/>
  <c r="H8" i="87"/>
  <c r="D8" i="87"/>
  <c r="M7" i="87"/>
  <c r="L7" i="87"/>
  <c r="K7" i="87"/>
  <c r="J7" i="87"/>
  <c r="I7" i="87"/>
  <c r="D7" i="87"/>
  <c r="H7" i="87" s="1"/>
  <c r="M6" i="87"/>
  <c r="L6" i="87"/>
  <c r="K6" i="87"/>
  <c r="J6" i="87"/>
  <c r="I6" i="87"/>
  <c r="H6" i="87"/>
  <c r="D6" i="87"/>
  <c r="M5" i="87"/>
  <c r="M23" i="87" s="1"/>
  <c r="L5" i="87"/>
  <c r="L23" i="87" s="1"/>
  <c r="L24" i="87" s="1"/>
  <c r="K5" i="87"/>
  <c r="K23" i="87" s="1"/>
  <c r="K24" i="87" s="1"/>
  <c r="J5" i="87"/>
  <c r="J23" i="87" s="1"/>
  <c r="J24" i="87" s="1"/>
  <c r="I5" i="87"/>
  <c r="I23" i="87" s="1"/>
  <c r="D5" i="87"/>
  <c r="D23" i="87" s="1"/>
  <c r="M4" i="87"/>
  <c r="M27" i="87" s="1"/>
  <c r="L4" i="87"/>
  <c r="L27" i="87" s="1"/>
  <c r="K4" i="87"/>
  <c r="K27" i="87" s="1"/>
  <c r="J4" i="87"/>
  <c r="J27" i="87" s="1"/>
  <c r="I4" i="87"/>
  <c r="I27" i="87" s="1"/>
  <c r="H4" i="87"/>
  <c r="H27" i="87" s="1"/>
  <c r="H30" i="87" s="1"/>
  <c r="D4" i="87"/>
  <c r="D27" i="87" s="1"/>
  <c r="H3" i="87"/>
  <c r="M37" i="86"/>
  <c r="L37" i="86"/>
  <c r="K37" i="86"/>
  <c r="J37" i="86"/>
  <c r="I37" i="86"/>
  <c r="H37" i="86"/>
  <c r="D37" i="86"/>
  <c r="M36" i="86"/>
  <c r="L36" i="86"/>
  <c r="K36" i="86"/>
  <c r="J36" i="86"/>
  <c r="I36" i="86"/>
  <c r="H36" i="86"/>
  <c r="D36" i="86"/>
  <c r="M35" i="86"/>
  <c r="L35" i="86"/>
  <c r="K35" i="86"/>
  <c r="J35" i="86"/>
  <c r="I35" i="86"/>
  <c r="D35" i="86"/>
  <c r="H35" i="86" s="1"/>
  <c r="M34" i="86"/>
  <c r="L34" i="86"/>
  <c r="K34" i="86"/>
  <c r="J34" i="86"/>
  <c r="I34" i="86"/>
  <c r="H34" i="86"/>
  <c r="D34" i="86"/>
  <c r="M33" i="86"/>
  <c r="L33" i="86"/>
  <c r="K33" i="86"/>
  <c r="J33" i="86"/>
  <c r="I33" i="86"/>
  <c r="D33" i="86"/>
  <c r="H33" i="86" s="1"/>
  <c r="M32" i="86"/>
  <c r="L32" i="86"/>
  <c r="K32" i="86"/>
  <c r="J32" i="86"/>
  <c r="I32" i="86"/>
  <c r="H32" i="86"/>
  <c r="D32" i="86"/>
  <c r="M29" i="86"/>
  <c r="I29" i="86"/>
  <c r="M26" i="86"/>
  <c r="K26" i="86"/>
  <c r="I26" i="86"/>
  <c r="D26" i="86"/>
  <c r="M25" i="86"/>
  <c r="L25" i="86"/>
  <c r="L29" i="86" s="1"/>
  <c r="K25" i="86"/>
  <c r="J25" i="86"/>
  <c r="J29" i="86" s="1"/>
  <c r="I25" i="86"/>
  <c r="H25" i="86"/>
  <c r="H29" i="86" s="1"/>
  <c r="D25" i="86"/>
  <c r="M21" i="86"/>
  <c r="L21" i="86"/>
  <c r="K21" i="86"/>
  <c r="J21" i="86"/>
  <c r="I21" i="86"/>
  <c r="D21" i="86"/>
  <c r="H21" i="86" s="1"/>
  <c r="M16" i="86"/>
  <c r="L16" i="86"/>
  <c r="K16" i="86"/>
  <c r="J16" i="86"/>
  <c r="I16" i="86"/>
  <c r="D16" i="86"/>
  <c r="H16" i="86" s="1"/>
  <c r="M15" i="86"/>
  <c r="L15" i="86"/>
  <c r="K15" i="86"/>
  <c r="J15" i="86"/>
  <c r="I15" i="86"/>
  <c r="H15" i="86"/>
  <c r="D15" i="86"/>
  <c r="M14" i="86"/>
  <c r="L14" i="86"/>
  <c r="K14" i="86"/>
  <c r="J14" i="86"/>
  <c r="I14" i="86"/>
  <c r="D14" i="86"/>
  <c r="H14" i="86" s="1"/>
  <c r="M13" i="86"/>
  <c r="L13" i="86"/>
  <c r="K13" i="86"/>
  <c r="J13" i="86"/>
  <c r="I13" i="86"/>
  <c r="H13" i="86"/>
  <c r="D13" i="86"/>
  <c r="M12" i="86"/>
  <c r="L12" i="86"/>
  <c r="K12" i="86"/>
  <c r="J12" i="86"/>
  <c r="I12" i="86"/>
  <c r="D12" i="86"/>
  <c r="H12" i="86" s="1"/>
  <c r="M11" i="86"/>
  <c r="L11" i="86"/>
  <c r="K11" i="86"/>
  <c r="J11" i="86"/>
  <c r="I11" i="86"/>
  <c r="H11" i="86"/>
  <c r="D11" i="86"/>
  <c r="M9" i="86"/>
  <c r="L9" i="86"/>
  <c r="K9" i="86"/>
  <c r="J9" i="86"/>
  <c r="I9" i="86"/>
  <c r="D9" i="86"/>
  <c r="H9" i="86" s="1"/>
  <c r="M8" i="86"/>
  <c r="L8" i="86"/>
  <c r="K8" i="86"/>
  <c r="J8" i="86"/>
  <c r="I8" i="86"/>
  <c r="H8" i="86"/>
  <c r="D8" i="86"/>
  <c r="M7" i="86"/>
  <c r="L7" i="86"/>
  <c r="K7" i="86"/>
  <c r="J7" i="86"/>
  <c r="I7" i="86"/>
  <c r="D7" i="86"/>
  <c r="H7" i="86" s="1"/>
  <c r="M6" i="86"/>
  <c r="L6" i="86"/>
  <c r="K6" i="86"/>
  <c r="J6" i="86"/>
  <c r="I6" i="86"/>
  <c r="H6" i="86"/>
  <c r="D6" i="86"/>
  <c r="M5" i="86"/>
  <c r="M23" i="86" s="1"/>
  <c r="L5" i="86"/>
  <c r="L23" i="86" s="1"/>
  <c r="L24" i="86" s="1"/>
  <c r="K5" i="86"/>
  <c r="K23" i="86" s="1"/>
  <c r="K24" i="86" s="1"/>
  <c r="J5" i="86"/>
  <c r="J23" i="86" s="1"/>
  <c r="J24" i="86" s="1"/>
  <c r="I5" i="86"/>
  <c r="I23" i="86" s="1"/>
  <c r="D5" i="86"/>
  <c r="D23" i="86" s="1"/>
  <c r="M4" i="86"/>
  <c r="M27" i="86" s="1"/>
  <c r="L4" i="86"/>
  <c r="L27" i="86" s="1"/>
  <c r="K4" i="86"/>
  <c r="K27" i="86" s="1"/>
  <c r="J4" i="86"/>
  <c r="J27" i="86" s="1"/>
  <c r="I4" i="86"/>
  <c r="I27" i="86" s="1"/>
  <c r="H4" i="86"/>
  <c r="D4" i="86"/>
  <c r="D27" i="86" s="1"/>
  <c r="H3" i="86"/>
  <c r="M37" i="85"/>
  <c r="L37" i="85"/>
  <c r="K37" i="85"/>
  <c r="J37" i="85"/>
  <c r="I37" i="85"/>
  <c r="H37" i="85"/>
  <c r="D37" i="85"/>
  <c r="M36" i="85"/>
  <c r="L36" i="85"/>
  <c r="K36" i="85"/>
  <c r="J36" i="85"/>
  <c r="I36" i="85"/>
  <c r="H36" i="85"/>
  <c r="D36" i="85"/>
  <c r="M35" i="85"/>
  <c r="L35" i="85"/>
  <c r="K35" i="85"/>
  <c r="J35" i="85"/>
  <c r="I35" i="85"/>
  <c r="D35" i="85"/>
  <c r="H35" i="85" s="1"/>
  <c r="M34" i="85"/>
  <c r="L34" i="85"/>
  <c r="K34" i="85"/>
  <c r="J34" i="85"/>
  <c r="I34" i="85"/>
  <c r="H34" i="85"/>
  <c r="D34" i="85"/>
  <c r="M33" i="85"/>
  <c r="L33" i="85"/>
  <c r="K33" i="85"/>
  <c r="J33" i="85"/>
  <c r="I33" i="85"/>
  <c r="D33" i="85"/>
  <c r="H33" i="85" s="1"/>
  <c r="M32" i="85"/>
  <c r="L32" i="85"/>
  <c r="K32" i="85"/>
  <c r="J32" i="85"/>
  <c r="I32" i="85"/>
  <c r="H32" i="85"/>
  <c r="D32" i="85"/>
  <c r="M29" i="85"/>
  <c r="I29" i="85"/>
  <c r="M26" i="85"/>
  <c r="K26" i="85"/>
  <c r="I26" i="85"/>
  <c r="D26" i="85"/>
  <c r="M25" i="85"/>
  <c r="L25" i="85"/>
  <c r="L29" i="85" s="1"/>
  <c r="K25" i="85"/>
  <c r="J25" i="85"/>
  <c r="J29" i="85" s="1"/>
  <c r="I25" i="85"/>
  <c r="H25" i="85"/>
  <c r="H29" i="85" s="1"/>
  <c r="D25" i="85"/>
  <c r="M21" i="85"/>
  <c r="L21" i="85"/>
  <c r="K21" i="85"/>
  <c r="J21" i="85"/>
  <c r="I21" i="85"/>
  <c r="D21" i="85"/>
  <c r="H21" i="85" s="1"/>
  <c r="M16" i="85"/>
  <c r="L16" i="85"/>
  <c r="K16" i="85"/>
  <c r="J16" i="85"/>
  <c r="I16" i="85"/>
  <c r="D16" i="85"/>
  <c r="H16" i="85" s="1"/>
  <c r="M15" i="85"/>
  <c r="L15" i="85"/>
  <c r="K15" i="85"/>
  <c r="J15" i="85"/>
  <c r="I15" i="85"/>
  <c r="H15" i="85"/>
  <c r="D15" i="85"/>
  <c r="M14" i="85"/>
  <c r="L14" i="85"/>
  <c r="K14" i="85"/>
  <c r="J14" i="85"/>
  <c r="I14" i="85"/>
  <c r="D14" i="85"/>
  <c r="H14" i="85" s="1"/>
  <c r="M13" i="85"/>
  <c r="L13" i="85"/>
  <c r="K13" i="85"/>
  <c r="J13" i="85"/>
  <c r="I13" i="85"/>
  <c r="H13" i="85"/>
  <c r="D13" i="85"/>
  <c r="M12" i="85"/>
  <c r="L12" i="85"/>
  <c r="K12" i="85"/>
  <c r="J12" i="85"/>
  <c r="I12" i="85"/>
  <c r="D12" i="85"/>
  <c r="H12" i="85" s="1"/>
  <c r="M11" i="85"/>
  <c r="L11" i="85"/>
  <c r="K11" i="85"/>
  <c r="J11" i="85"/>
  <c r="I11" i="85"/>
  <c r="H11" i="85"/>
  <c r="D11" i="85"/>
  <c r="M9" i="85"/>
  <c r="L9" i="85"/>
  <c r="K9" i="85"/>
  <c r="J9" i="85"/>
  <c r="I9" i="85"/>
  <c r="D9" i="85"/>
  <c r="H9" i="85" s="1"/>
  <c r="M8" i="85"/>
  <c r="L8" i="85"/>
  <c r="K8" i="85"/>
  <c r="J8" i="85"/>
  <c r="I8" i="85"/>
  <c r="H8" i="85"/>
  <c r="D8" i="85"/>
  <c r="M7" i="85"/>
  <c r="L7" i="85"/>
  <c r="K7" i="85"/>
  <c r="J7" i="85"/>
  <c r="I7" i="85"/>
  <c r="D7" i="85"/>
  <c r="H7" i="85" s="1"/>
  <c r="M6" i="85"/>
  <c r="L6" i="85"/>
  <c r="K6" i="85"/>
  <c r="J6" i="85"/>
  <c r="J23" i="85" s="1"/>
  <c r="J24" i="85" s="1"/>
  <c r="I6" i="85"/>
  <c r="H6" i="85"/>
  <c r="D6" i="85"/>
  <c r="M5" i="85"/>
  <c r="M23" i="85" s="1"/>
  <c r="L5" i="85"/>
  <c r="L23" i="85" s="1"/>
  <c r="L24" i="85" s="1"/>
  <c r="K5" i="85"/>
  <c r="K23" i="85" s="1"/>
  <c r="K24" i="85" s="1"/>
  <c r="J5" i="85"/>
  <c r="I5" i="85"/>
  <c r="I23" i="85" s="1"/>
  <c r="D5" i="85"/>
  <c r="D23" i="85" s="1"/>
  <c r="M4" i="85"/>
  <c r="M27" i="85" s="1"/>
  <c r="L4" i="85"/>
  <c r="L27" i="85" s="1"/>
  <c r="K4" i="85"/>
  <c r="K27" i="85" s="1"/>
  <c r="J4" i="85"/>
  <c r="J27" i="85" s="1"/>
  <c r="I4" i="85"/>
  <c r="I27" i="85" s="1"/>
  <c r="H4" i="85"/>
  <c r="H27" i="85" s="1"/>
  <c r="D4" i="85"/>
  <c r="D27" i="85" s="1"/>
  <c r="H3" i="85"/>
  <c r="M37" i="84"/>
  <c r="L37" i="84"/>
  <c r="K37" i="84"/>
  <c r="J37" i="84"/>
  <c r="I37" i="84"/>
  <c r="H37" i="84"/>
  <c r="D37" i="84"/>
  <c r="M36" i="84"/>
  <c r="L36" i="84"/>
  <c r="K36" i="84"/>
  <c r="J36" i="84"/>
  <c r="I36" i="84"/>
  <c r="H36" i="84"/>
  <c r="D36" i="84"/>
  <c r="M35" i="84"/>
  <c r="L35" i="84"/>
  <c r="K35" i="84"/>
  <c r="J35" i="84"/>
  <c r="I35" i="84"/>
  <c r="D35" i="84"/>
  <c r="H35" i="84" s="1"/>
  <c r="M34" i="84"/>
  <c r="L34" i="84"/>
  <c r="K34" i="84"/>
  <c r="J34" i="84"/>
  <c r="I34" i="84"/>
  <c r="H34" i="84"/>
  <c r="D34" i="84"/>
  <c r="M33" i="84"/>
  <c r="L33" i="84"/>
  <c r="K33" i="84"/>
  <c r="J33" i="84"/>
  <c r="I33" i="84"/>
  <c r="D33" i="84"/>
  <c r="H33" i="84" s="1"/>
  <c r="M32" i="84"/>
  <c r="L32" i="84"/>
  <c r="K32" i="84"/>
  <c r="J32" i="84"/>
  <c r="I32" i="84"/>
  <c r="H32" i="84"/>
  <c r="D32" i="84"/>
  <c r="M29" i="84"/>
  <c r="I29" i="84"/>
  <c r="M26" i="84"/>
  <c r="K26" i="84"/>
  <c r="I26" i="84"/>
  <c r="D26" i="84"/>
  <c r="M25" i="84"/>
  <c r="L25" i="84"/>
  <c r="L29" i="84" s="1"/>
  <c r="K25" i="84"/>
  <c r="J25" i="84"/>
  <c r="J29" i="84" s="1"/>
  <c r="I25" i="84"/>
  <c r="H25" i="84"/>
  <c r="H29" i="84" s="1"/>
  <c r="D25" i="84"/>
  <c r="M21" i="84"/>
  <c r="L21" i="84"/>
  <c r="K21" i="84"/>
  <c r="J21" i="84"/>
  <c r="I21" i="84"/>
  <c r="D21" i="84"/>
  <c r="H21" i="84" s="1"/>
  <c r="M16" i="84"/>
  <c r="L16" i="84"/>
  <c r="K16" i="84"/>
  <c r="J16" i="84"/>
  <c r="I16" i="84"/>
  <c r="D16" i="84"/>
  <c r="H16" i="84" s="1"/>
  <c r="M15" i="84"/>
  <c r="L15" i="84"/>
  <c r="K15" i="84"/>
  <c r="J15" i="84"/>
  <c r="I15" i="84"/>
  <c r="H15" i="84"/>
  <c r="D15" i="84"/>
  <c r="M14" i="84"/>
  <c r="L14" i="84"/>
  <c r="K14" i="84"/>
  <c r="J14" i="84"/>
  <c r="I14" i="84"/>
  <c r="D14" i="84"/>
  <c r="H14" i="84" s="1"/>
  <c r="M13" i="84"/>
  <c r="L13" i="84"/>
  <c r="K13" i="84"/>
  <c r="J13" i="84"/>
  <c r="I13" i="84"/>
  <c r="H13" i="84"/>
  <c r="D13" i="84"/>
  <c r="M12" i="84"/>
  <c r="L12" i="84"/>
  <c r="K12" i="84"/>
  <c r="J12" i="84"/>
  <c r="I12" i="84"/>
  <c r="D12" i="84"/>
  <c r="H12" i="84" s="1"/>
  <c r="M11" i="84"/>
  <c r="L11" i="84"/>
  <c r="K11" i="84"/>
  <c r="J11" i="84"/>
  <c r="I11" i="84"/>
  <c r="H11" i="84"/>
  <c r="D11" i="84"/>
  <c r="M9" i="84"/>
  <c r="L9" i="84"/>
  <c r="K9" i="84"/>
  <c r="J9" i="84"/>
  <c r="I9" i="84"/>
  <c r="D9" i="84"/>
  <c r="H9" i="84" s="1"/>
  <c r="M8" i="84"/>
  <c r="L8" i="84"/>
  <c r="K8" i="84"/>
  <c r="J8" i="84"/>
  <c r="I8" i="84"/>
  <c r="H8" i="84"/>
  <c r="D8" i="84"/>
  <c r="M7" i="84"/>
  <c r="L7" i="84"/>
  <c r="K7" i="84"/>
  <c r="J7" i="84"/>
  <c r="I7" i="84"/>
  <c r="D7" i="84"/>
  <c r="H7" i="84" s="1"/>
  <c r="M6" i="84"/>
  <c r="L6" i="84"/>
  <c r="K6" i="84"/>
  <c r="J6" i="84"/>
  <c r="I6" i="84"/>
  <c r="H6" i="84"/>
  <c r="D6" i="84"/>
  <c r="M5" i="84"/>
  <c r="M23" i="84" s="1"/>
  <c r="L5" i="84"/>
  <c r="L23" i="84" s="1"/>
  <c r="L24" i="84" s="1"/>
  <c r="K5" i="84"/>
  <c r="K23" i="84" s="1"/>
  <c r="K24" i="84" s="1"/>
  <c r="J5" i="84"/>
  <c r="J23" i="84" s="1"/>
  <c r="J24" i="84" s="1"/>
  <c r="I5" i="84"/>
  <c r="I23" i="84" s="1"/>
  <c r="D5" i="84"/>
  <c r="D23" i="84" s="1"/>
  <c r="M4" i="84"/>
  <c r="M27" i="84" s="1"/>
  <c r="L4" i="84"/>
  <c r="L27" i="84" s="1"/>
  <c r="K4" i="84"/>
  <c r="K27" i="84" s="1"/>
  <c r="J4" i="84"/>
  <c r="J27" i="84" s="1"/>
  <c r="I4" i="84"/>
  <c r="I27" i="84" s="1"/>
  <c r="H4" i="84"/>
  <c r="D4" i="84"/>
  <c r="D27" i="84" s="1"/>
  <c r="H3" i="84"/>
  <c r="M37" i="83"/>
  <c r="L37" i="83"/>
  <c r="K37" i="83"/>
  <c r="J37" i="83"/>
  <c r="I37" i="83"/>
  <c r="H37" i="83"/>
  <c r="D37" i="83"/>
  <c r="M36" i="83"/>
  <c r="L36" i="83"/>
  <c r="K36" i="83"/>
  <c r="J36" i="83"/>
  <c r="I36" i="83"/>
  <c r="H36" i="83"/>
  <c r="D36" i="83"/>
  <c r="M35" i="83"/>
  <c r="L35" i="83"/>
  <c r="K35" i="83"/>
  <c r="J35" i="83"/>
  <c r="I35" i="83"/>
  <c r="D35" i="83"/>
  <c r="H35" i="83" s="1"/>
  <c r="M34" i="83"/>
  <c r="L34" i="83"/>
  <c r="K34" i="83"/>
  <c r="J34" i="83"/>
  <c r="I34" i="83"/>
  <c r="H34" i="83"/>
  <c r="D34" i="83"/>
  <c r="M33" i="83"/>
  <c r="L33" i="83"/>
  <c r="K33" i="83"/>
  <c r="J33" i="83"/>
  <c r="I33" i="83"/>
  <c r="D33" i="83"/>
  <c r="H33" i="83" s="1"/>
  <c r="M32" i="83"/>
  <c r="L32" i="83"/>
  <c r="K32" i="83"/>
  <c r="J32" i="83"/>
  <c r="I32" i="83"/>
  <c r="H32" i="83"/>
  <c r="D32" i="83"/>
  <c r="M29" i="83"/>
  <c r="I29" i="83"/>
  <c r="M26" i="83"/>
  <c r="K26" i="83"/>
  <c r="I26" i="83"/>
  <c r="D26" i="83"/>
  <c r="M25" i="83"/>
  <c r="L25" i="83"/>
  <c r="L29" i="83" s="1"/>
  <c r="K25" i="83"/>
  <c r="J25" i="83"/>
  <c r="J29" i="83" s="1"/>
  <c r="I25" i="83"/>
  <c r="H25" i="83"/>
  <c r="H29" i="83" s="1"/>
  <c r="D25" i="83"/>
  <c r="M21" i="83"/>
  <c r="L21" i="83"/>
  <c r="K21" i="83"/>
  <c r="J21" i="83"/>
  <c r="I21" i="83"/>
  <c r="D21" i="83"/>
  <c r="H21" i="83" s="1"/>
  <c r="M16" i="83"/>
  <c r="L16" i="83"/>
  <c r="K16" i="83"/>
  <c r="J16" i="83"/>
  <c r="I16" i="83"/>
  <c r="D16" i="83"/>
  <c r="H16" i="83" s="1"/>
  <c r="M15" i="83"/>
  <c r="L15" i="83"/>
  <c r="K15" i="83"/>
  <c r="J15" i="83"/>
  <c r="I15" i="83"/>
  <c r="H15" i="83"/>
  <c r="D15" i="83"/>
  <c r="M14" i="83"/>
  <c r="L14" i="83"/>
  <c r="K14" i="83"/>
  <c r="J14" i="83"/>
  <c r="I14" i="83"/>
  <c r="D14" i="83"/>
  <c r="H14" i="83" s="1"/>
  <c r="M13" i="83"/>
  <c r="L13" i="83"/>
  <c r="K13" i="83"/>
  <c r="J13" i="83"/>
  <c r="I13" i="83"/>
  <c r="H13" i="83"/>
  <c r="D13" i="83"/>
  <c r="M12" i="83"/>
  <c r="L12" i="83"/>
  <c r="K12" i="83"/>
  <c r="J12" i="83"/>
  <c r="I12" i="83"/>
  <c r="D12" i="83"/>
  <c r="H12" i="83" s="1"/>
  <c r="M11" i="83"/>
  <c r="L11" i="83"/>
  <c r="K11" i="83"/>
  <c r="J11" i="83"/>
  <c r="I11" i="83"/>
  <c r="H11" i="83"/>
  <c r="D11" i="83"/>
  <c r="M9" i="83"/>
  <c r="L9" i="83"/>
  <c r="K9" i="83"/>
  <c r="J9" i="83"/>
  <c r="I9" i="83"/>
  <c r="D9" i="83"/>
  <c r="H9" i="83" s="1"/>
  <c r="M8" i="83"/>
  <c r="L8" i="83"/>
  <c r="K8" i="83"/>
  <c r="J8" i="83"/>
  <c r="I8" i="83"/>
  <c r="H8" i="83"/>
  <c r="D8" i="83"/>
  <c r="M7" i="83"/>
  <c r="L7" i="83"/>
  <c r="K7" i="83"/>
  <c r="J7" i="83"/>
  <c r="I7" i="83"/>
  <c r="D7" i="83"/>
  <c r="H7" i="83" s="1"/>
  <c r="M6" i="83"/>
  <c r="L6" i="83"/>
  <c r="K6" i="83"/>
  <c r="J6" i="83"/>
  <c r="I6" i="83"/>
  <c r="H6" i="83"/>
  <c r="D6" i="83"/>
  <c r="M5" i="83"/>
  <c r="M23" i="83" s="1"/>
  <c r="L5" i="83"/>
  <c r="L23" i="83" s="1"/>
  <c r="L24" i="83" s="1"/>
  <c r="K5" i="83"/>
  <c r="K23" i="83" s="1"/>
  <c r="K24" i="83" s="1"/>
  <c r="J5" i="83"/>
  <c r="J23" i="83" s="1"/>
  <c r="J24" i="83" s="1"/>
  <c r="I5" i="83"/>
  <c r="I23" i="83" s="1"/>
  <c r="D5" i="83"/>
  <c r="D23" i="83" s="1"/>
  <c r="M4" i="83"/>
  <c r="M27" i="83" s="1"/>
  <c r="L4" i="83"/>
  <c r="L27" i="83" s="1"/>
  <c r="K4" i="83"/>
  <c r="K27" i="83" s="1"/>
  <c r="J4" i="83"/>
  <c r="J27" i="83" s="1"/>
  <c r="I4" i="83"/>
  <c r="I27" i="83" s="1"/>
  <c r="H4" i="83"/>
  <c r="H27" i="83" s="1"/>
  <c r="D4" i="83"/>
  <c r="D27" i="83" s="1"/>
  <c r="H3" i="83"/>
  <c r="M37" i="82"/>
  <c r="L37" i="82"/>
  <c r="K37" i="82"/>
  <c r="J37" i="82"/>
  <c r="I37" i="82"/>
  <c r="H37" i="82"/>
  <c r="D37" i="82"/>
  <c r="M36" i="82"/>
  <c r="L36" i="82"/>
  <c r="K36" i="82"/>
  <c r="J36" i="82"/>
  <c r="I36" i="82"/>
  <c r="H36" i="82"/>
  <c r="D36" i="82"/>
  <c r="M35" i="82"/>
  <c r="L35" i="82"/>
  <c r="K35" i="82"/>
  <c r="J35" i="82"/>
  <c r="I35" i="82"/>
  <c r="D35" i="82"/>
  <c r="H35" i="82" s="1"/>
  <c r="M34" i="82"/>
  <c r="L34" i="82"/>
  <c r="K34" i="82"/>
  <c r="J34" i="82"/>
  <c r="I34" i="82"/>
  <c r="H34" i="82"/>
  <c r="D34" i="82"/>
  <c r="M33" i="82"/>
  <c r="L33" i="82"/>
  <c r="K33" i="82"/>
  <c r="J33" i="82"/>
  <c r="I33" i="82"/>
  <c r="D33" i="82"/>
  <c r="H33" i="82" s="1"/>
  <c r="M32" i="82"/>
  <c r="L32" i="82"/>
  <c r="K32" i="82"/>
  <c r="J32" i="82"/>
  <c r="I32" i="82"/>
  <c r="H32" i="82"/>
  <c r="D32" i="82"/>
  <c r="M29" i="82"/>
  <c r="I29" i="82"/>
  <c r="M26" i="82"/>
  <c r="K26" i="82"/>
  <c r="I26" i="82"/>
  <c r="D26" i="82"/>
  <c r="M25" i="82"/>
  <c r="L25" i="82"/>
  <c r="L29" i="82" s="1"/>
  <c r="K25" i="82"/>
  <c r="J25" i="82"/>
  <c r="J29" i="82" s="1"/>
  <c r="I25" i="82"/>
  <c r="H25" i="82"/>
  <c r="H29" i="82" s="1"/>
  <c r="D25" i="82"/>
  <c r="M21" i="82"/>
  <c r="L21" i="82"/>
  <c r="K21" i="82"/>
  <c r="J21" i="82"/>
  <c r="I21" i="82"/>
  <c r="D21" i="82"/>
  <c r="H21" i="82" s="1"/>
  <c r="M16" i="82"/>
  <c r="L16" i="82"/>
  <c r="K16" i="82"/>
  <c r="J16" i="82"/>
  <c r="I16" i="82"/>
  <c r="D16" i="82"/>
  <c r="H16" i="82" s="1"/>
  <c r="M15" i="82"/>
  <c r="L15" i="82"/>
  <c r="K15" i="82"/>
  <c r="J15" i="82"/>
  <c r="I15" i="82"/>
  <c r="H15" i="82"/>
  <c r="D15" i="82"/>
  <c r="M14" i="82"/>
  <c r="L14" i="82"/>
  <c r="K14" i="82"/>
  <c r="J14" i="82"/>
  <c r="I14" i="82"/>
  <c r="D14" i="82"/>
  <c r="H14" i="82" s="1"/>
  <c r="M13" i="82"/>
  <c r="L13" i="82"/>
  <c r="K13" i="82"/>
  <c r="J13" i="82"/>
  <c r="I13" i="82"/>
  <c r="H13" i="82"/>
  <c r="D13" i="82"/>
  <c r="M12" i="82"/>
  <c r="L12" i="82"/>
  <c r="K12" i="82"/>
  <c r="J12" i="82"/>
  <c r="I12" i="82"/>
  <c r="D12" i="82"/>
  <c r="H12" i="82" s="1"/>
  <c r="M11" i="82"/>
  <c r="L11" i="82"/>
  <c r="K11" i="82"/>
  <c r="J11" i="82"/>
  <c r="I11" i="82"/>
  <c r="H11" i="82"/>
  <c r="D11" i="82"/>
  <c r="M9" i="82"/>
  <c r="L9" i="82"/>
  <c r="K9" i="82"/>
  <c r="J9" i="82"/>
  <c r="I9" i="82"/>
  <c r="D9" i="82"/>
  <c r="H9" i="82" s="1"/>
  <c r="M8" i="82"/>
  <c r="L8" i="82"/>
  <c r="K8" i="82"/>
  <c r="J8" i="82"/>
  <c r="I8" i="82"/>
  <c r="H8" i="82"/>
  <c r="D8" i="82"/>
  <c r="M7" i="82"/>
  <c r="L7" i="82"/>
  <c r="K7" i="82"/>
  <c r="J7" i="82"/>
  <c r="I7" i="82"/>
  <c r="D7" i="82"/>
  <c r="H7" i="82" s="1"/>
  <c r="M6" i="82"/>
  <c r="L6" i="82"/>
  <c r="K6" i="82"/>
  <c r="J6" i="82"/>
  <c r="I6" i="82"/>
  <c r="H6" i="82"/>
  <c r="D6" i="82"/>
  <c r="M5" i="82"/>
  <c r="M23" i="82" s="1"/>
  <c r="L5" i="82"/>
  <c r="K5" i="82"/>
  <c r="K23" i="82" s="1"/>
  <c r="K24" i="82" s="1"/>
  <c r="J5" i="82"/>
  <c r="J23" i="82" s="1"/>
  <c r="J24" i="82" s="1"/>
  <c r="I5" i="82"/>
  <c r="I23" i="82" s="1"/>
  <c r="D5" i="82"/>
  <c r="M4" i="82"/>
  <c r="M27" i="82" s="1"/>
  <c r="L4" i="82"/>
  <c r="L27" i="82" s="1"/>
  <c r="K4" i="82"/>
  <c r="K27" i="82" s="1"/>
  <c r="J4" i="82"/>
  <c r="J27" i="82" s="1"/>
  <c r="I4" i="82"/>
  <c r="I27" i="82" s="1"/>
  <c r="H4" i="82"/>
  <c r="H27" i="82" s="1"/>
  <c r="D4" i="82"/>
  <c r="D27" i="82" s="1"/>
  <c r="H3" i="82"/>
  <c r="M37" i="81"/>
  <c r="L37" i="81"/>
  <c r="K37" i="81"/>
  <c r="J37" i="81"/>
  <c r="I37" i="81"/>
  <c r="H37" i="81"/>
  <c r="D37" i="81"/>
  <c r="M36" i="81"/>
  <c r="L36" i="81"/>
  <c r="K36" i="81"/>
  <c r="J36" i="81"/>
  <c r="I36" i="81"/>
  <c r="H36" i="81"/>
  <c r="D36" i="81"/>
  <c r="M35" i="81"/>
  <c r="L35" i="81"/>
  <c r="K35" i="81"/>
  <c r="J35" i="81"/>
  <c r="I35" i="81"/>
  <c r="D35" i="81"/>
  <c r="H35" i="81" s="1"/>
  <c r="M34" i="81"/>
  <c r="L34" i="81"/>
  <c r="K34" i="81"/>
  <c r="J34" i="81"/>
  <c r="I34" i="81"/>
  <c r="H34" i="81"/>
  <c r="D34" i="81"/>
  <c r="M33" i="81"/>
  <c r="L33" i="81"/>
  <c r="K33" i="81"/>
  <c r="J33" i="81"/>
  <c r="I33" i="81"/>
  <c r="H33" i="81"/>
  <c r="D33" i="81"/>
  <c r="M32" i="81"/>
  <c r="L32" i="81"/>
  <c r="K32" i="81"/>
  <c r="J32" i="81"/>
  <c r="I32" i="81"/>
  <c r="D32" i="81"/>
  <c r="H32" i="81" s="1"/>
  <c r="M29" i="81"/>
  <c r="I29" i="81"/>
  <c r="M26" i="81"/>
  <c r="I26" i="81"/>
  <c r="M25" i="81"/>
  <c r="L25" i="81"/>
  <c r="L26" i="81" s="1"/>
  <c r="K25" i="81"/>
  <c r="K26" i="81" s="1"/>
  <c r="J25" i="81"/>
  <c r="I25" i="81"/>
  <c r="D25" i="81"/>
  <c r="D26" i="81" s="1"/>
  <c r="M21" i="81"/>
  <c r="L21" i="81"/>
  <c r="K21" i="81"/>
  <c r="J21" i="81"/>
  <c r="I21" i="81"/>
  <c r="D21" i="81"/>
  <c r="H21" i="81" s="1"/>
  <c r="M16" i="81"/>
  <c r="L16" i="81"/>
  <c r="K16" i="81"/>
  <c r="J16" i="81"/>
  <c r="I16" i="81"/>
  <c r="H16" i="81"/>
  <c r="D16" i="81"/>
  <c r="M15" i="81"/>
  <c r="L15" i="81"/>
  <c r="K15" i="81"/>
  <c r="J15" i="81"/>
  <c r="I15" i="81"/>
  <c r="D15" i="81"/>
  <c r="H15" i="81" s="1"/>
  <c r="M14" i="81"/>
  <c r="L14" i="81"/>
  <c r="K14" i="81"/>
  <c r="J14" i="81"/>
  <c r="I14" i="81"/>
  <c r="D14" i="81"/>
  <c r="H14" i="81" s="1"/>
  <c r="M13" i="81"/>
  <c r="L13" i="81"/>
  <c r="K13" i="81"/>
  <c r="J13" i="81"/>
  <c r="I13" i="81"/>
  <c r="H13" i="81"/>
  <c r="D13" i="81"/>
  <c r="M12" i="81"/>
  <c r="L12" i="81"/>
  <c r="K12" i="81"/>
  <c r="J12" i="81"/>
  <c r="I12" i="81"/>
  <c r="H12" i="81"/>
  <c r="D12" i="81"/>
  <c r="M11" i="81"/>
  <c r="L11" i="81"/>
  <c r="K11" i="81"/>
  <c r="J11" i="81"/>
  <c r="I11" i="81"/>
  <c r="D11" i="81"/>
  <c r="H11" i="81" s="1"/>
  <c r="M9" i="81"/>
  <c r="L9" i="81"/>
  <c r="K9" i="81"/>
  <c r="J9" i="81"/>
  <c r="I9" i="81"/>
  <c r="H9" i="81"/>
  <c r="D9" i="81"/>
  <c r="M8" i="81"/>
  <c r="L8" i="81"/>
  <c r="K8" i="81"/>
  <c r="J8" i="81"/>
  <c r="I8" i="81"/>
  <c r="D8" i="81"/>
  <c r="H8" i="81" s="1"/>
  <c r="M7" i="81"/>
  <c r="L7" i="81"/>
  <c r="K7" i="81"/>
  <c r="J7" i="81"/>
  <c r="I7" i="81"/>
  <c r="D7" i="81"/>
  <c r="H7" i="81" s="1"/>
  <c r="M6" i="81"/>
  <c r="L6" i="81"/>
  <c r="K6" i="81"/>
  <c r="J6" i="81"/>
  <c r="I6" i="81"/>
  <c r="H6" i="81"/>
  <c r="D6" i="81"/>
  <c r="M5" i="81"/>
  <c r="M23" i="81" s="1"/>
  <c r="L5" i="81"/>
  <c r="L23" i="81" s="1"/>
  <c r="L24" i="81" s="1"/>
  <c r="K5" i="81"/>
  <c r="K23" i="81" s="1"/>
  <c r="K24" i="81" s="1"/>
  <c r="J5" i="81"/>
  <c r="J23" i="81" s="1"/>
  <c r="J24" i="81" s="1"/>
  <c r="I5" i="81"/>
  <c r="I23" i="81" s="1"/>
  <c r="H5" i="81"/>
  <c r="H23" i="81" s="1"/>
  <c r="D5" i="81"/>
  <c r="D23" i="81" s="1"/>
  <c r="M4" i="81"/>
  <c r="M27" i="81" s="1"/>
  <c r="L4" i="81"/>
  <c r="L27" i="81" s="1"/>
  <c r="K4" i="81"/>
  <c r="K27" i="81" s="1"/>
  <c r="J4" i="81"/>
  <c r="J27" i="81" s="1"/>
  <c r="I4" i="81"/>
  <c r="I27" i="81" s="1"/>
  <c r="D4" i="81"/>
  <c r="D27" i="81" s="1"/>
  <c r="H3" i="81"/>
  <c r="M37" i="80"/>
  <c r="L37" i="80"/>
  <c r="K37" i="80"/>
  <c r="J37" i="80"/>
  <c r="I37" i="80"/>
  <c r="H37" i="80"/>
  <c r="D37" i="80"/>
  <c r="M36" i="80"/>
  <c r="L36" i="80"/>
  <c r="K36" i="80"/>
  <c r="J36" i="80"/>
  <c r="I36" i="80"/>
  <c r="H36" i="80"/>
  <c r="D36" i="80"/>
  <c r="M35" i="80"/>
  <c r="L35" i="80"/>
  <c r="K35" i="80"/>
  <c r="J35" i="80"/>
  <c r="I35" i="80"/>
  <c r="H35" i="80"/>
  <c r="D35" i="80"/>
  <c r="M34" i="80"/>
  <c r="L34" i="80"/>
  <c r="K34" i="80"/>
  <c r="J34" i="80"/>
  <c r="I34" i="80"/>
  <c r="D34" i="80"/>
  <c r="H34" i="80" s="1"/>
  <c r="M33" i="80"/>
  <c r="L33" i="80"/>
  <c r="K33" i="80"/>
  <c r="J33" i="80"/>
  <c r="I33" i="80"/>
  <c r="D33" i="80"/>
  <c r="H33" i="80" s="1"/>
  <c r="M32" i="80"/>
  <c r="L32" i="80"/>
  <c r="K32" i="80"/>
  <c r="J32" i="80"/>
  <c r="I32" i="80"/>
  <c r="H32" i="80"/>
  <c r="D32" i="80"/>
  <c r="K29" i="80"/>
  <c r="J29" i="80"/>
  <c r="K26" i="80"/>
  <c r="J26" i="80"/>
  <c r="M25" i="80"/>
  <c r="M29" i="80" s="1"/>
  <c r="L25" i="80"/>
  <c r="L29" i="80" s="1"/>
  <c r="K25" i="80"/>
  <c r="J25" i="80"/>
  <c r="I25" i="80"/>
  <c r="I29" i="80" s="1"/>
  <c r="H25" i="80"/>
  <c r="H29" i="80" s="1"/>
  <c r="D25" i="80"/>
  <c r="M21" i="80"/>
  <c r="L21" i="80"/>
  <c r="K21" i="80"/>
  <c r="J21" i="80"/>
  <c r="I21" i="80"/>
  <c r="D21" i="80"/>
  <c r="H21" i="80" s="1"/>
  <c r="M16" i="80"/>
  <c r="L16" i="80"/>
  <c r="K16" i="80"/>
  <c r="J16" i="80"/>
  <c r="I16" i="80"/>
  <c r="H16" i="80"/>
  <c r="D16" i="80"/>
  <c r="M15" i="80"/>
  <c r="L15" i="80"/>
  <c r="K15" i="80"/>
  <c r="J15" i="80"/>
  <c r="I15" i="80"/>
  <c r="D15" i="80"/>
  <c r="H15" i="80" s="1"/>
  <c r="M14" i="80"/>
  <c r="L14" i="80"/>
  <c r="K14" i="80"/>
  <c r="J14" i="80"/>
  <c r="I14" i="80"/>
  <c r="D14" i="80"/>
  <c r="H14" i="80" s="1"/>
  <c r="M13" i="80"/>
  <c r="L13" i="80"/>
  <c r="K13" i="80"/>
  <c r="J13" i="80"/>
  <c r="I13" i="80"/>
  <c r="H13" i="80"/>
  <c r="D13" i="80"/>
  <c r="M12" i="80"/>
  <c r="L12" i="80"/>
  <c r="K12" i="80"/>
  <c r="J12" i="80"/>
  <c r="I12" i="80"/>
  <c r="H12" i="80"/>
  <c r="D12" i="80"/>
  <c r="M11" i="80"/>
  <c r="L11" i="80"/>
  <c r="K11" i="80"/>
  <c r="J11" i="80"/>
  <c r="I11" i="80"/>
  <c r="D11" i="80"/>
  <c r="H11" i="80" s="1"/>
  <c r="M9" i="80"/>
  <c r="L9" i="80"/>
  <c r="K9" i="80"/>
  <c r="J9" i="80"/>
  <c r="I9" i="80"/>
  <c r="H9" i="80"/>
  <c r="D9" i="80"/>
  <c r="M8" i="80"/>
  <c r="L8" i="80"/>
  <c r="K8" i="80"/>
  <c r="J8" i="80"/>
  <c r="I8" i="80"/>
  <c r="D8" i="80"/>
  <c r="H8" i="80" s="1"/>
  <c r="M7" i="80"/>
  <c r="L7" i="80"/>
  <c r="K7" i="80"/>
  <c r="J7" i="80"/>
  <c r="I7" i="80"/>
  <c r="D7" i="80"/>
  <c r="H7" i="80" s="1"/>
  <c r="M6" i="80"/>
  <c r="L6" i="80"/>
  <c r="K6" i="80"/>
  <c r="J6" i="80"/>
  <c r="I6" i="80"/>
  <c r="H6" i="80"/>
  <c r="D6" i="80"/>
  <c r="M5" i="80"/>
  <c r="M23" i="80" s="1"/>
  <c r="L5" i="80"/>
  <c r="L23" i="80" s="1"/>
  <c r="L24" i="80" s="1"/>
  <c r="K5" i="80"/>
  <c r="K23" i="80" s="1"/>
  <c r="K24" i="80" s="1"/>
  <c r="J5" i="80"/>
  <c r="J23" i="80" s="1"/>
  <c r="J24" i="80" s="1"/>
  <c r="I5" i="80"/>
  <c r="I23" i="80" s="1"/>
  <c r="H5" i="80"/>
  <c r="H23" i="80" s="1"/>
  <c r="D5" i="80"/>
  <c r="D23" i="80" s="1"/>
  <c r="M4" i="80"/>
  <c r="M27" i="80" s="1"/>
  <c r="L4" i="80"/>
  <c r="L27" i="80" s="1"/>
  <c r="K4" i="80"/>
  <c r="K27" i="80" s="1"/>
  <c r="J4" i="80"/>
  <c r="J27" i="80" s="1"/>
  <c r="I4" i="80"/>
  <c r="I27" i="80" s="1"/>
  <c r="D4" i="80"/>
  <c r="D27" i="80" s="1"/>
  <c r="H3" i="80"/>
  <c r="M37" i="79"/>
  <c r="L37" i="79"/>
  <c r="K37" i="79"/>
  <c r="J37" i="79"/>
  <c r="I37" i="79"/>
  <c r="H37" i="79"/>
  <c r="D37" i="79"/>
  <c r="M36" i="79"/>
  <c r="L36" i="79"/>
  <c r="K36" i="79"/>
  <c r="J36" i="79"/>
  <c r="I36" i="79"/>
  <c r="H36" i="79"/>
  <c r="D36" i="79"/>
  <c r="M35" i="79"/>
  <c r="L35" i="79"/>
  <c r="K35" i="79"/>
  <c r="J35" i="79"/>
  <c r="I35" i="79"/>
  <c r="H35" i="79"/>
  <c r="D35" i="79"/>
  <c r="M34" i="79"/>
  <c r="L34" i="79"/>
  <c r="K34" i="79"/>
  <c r="J34" i="79"/>
  <c r="I34" i="79"/>
  <c r="D34" i="79"/>
  <c r="H34" i="79" s="1"/>
  <c r="M33" i="79"/>
  <c r="L33" i="79"/>
  <c r="K33" i="79"/>
  <c r="J33" i="79"/>
  <c r="I33" i="79"/>
  <c r="D33" i="79"/>
  <c r="H33" i="79" s="1"/>
  <c r="M32" i="79"/>
  <c r="L32" i="79"/>
  <c r="K32" i="79"/>
  <c r="J32" i="79"/>
  <c r="I32" i="79"/>
  <c r="H32" i="79"/>
  <c r="D32" i="79"/>
  <c r="J29" i="79"/>
  <c r="K26" i="79"/>
  <c r="J26" i="79"/>
  <c r="M25" i="79"/>
  <c r="M29" i="79" s="1"/>
  <c r="L25" i="79"/>
  <c r="L29" i="79" s="1"/>
  <c r="K25" i="79"/>
  <c r="J25" i="79"/>
  <c r="I25" i="79"/>
  <c r="I29" i="79" s="1"/>
  <c r="H25" i="79"/>
  <c r="H29" i="79" s="1"/>
  <c r="D25" i="79"/>
  <c r="M21" i="79"/>
  <c r="L21" i="79"/>
  <c r="K21" i="79"/>
  <c r="J21" i="79"/>
  <c r="I21" i="79"/>
  <c r="D21" i="79"/>
  <c r="H21" i="79" s="1"/>
  <c r="M16" i="79"/>
  <c r="L16" i="79"/>
  <c r="K16" i="79"/>
  <c r="J16" i="79"/>
  <c r="I16" i="79"/>
  <c r="H16" i="79"/>
  <c r="D16" i="79"/>
  <c r="M15" i="79"/>
  <c r="L15" i="79"/>
  <c r="K15" i="79"/>
  <c r="J15" i="79"/>
  <c r="I15" i="79"/>
  <c r="D15" i="79"/>
  <c r="H15" i="79" s="1"/>
  <c r="M14" i="79"/>
  <c r="L14" i="79"/>
  <c r="K14" i="79"/>
  <c r="J14" i="79"/>
  <c r="I14" i="79"/>
  <c r="D14" i="79"/>
  <c r="H14" i="79" s="1"/>
  <c r="M13" i="79"/>
  <c r="L13" i="79"/>
  <c r="K13" i="79"/>
  <c r="J13" i="79"/>
  <c r="I13" i="79"/>
  <c r="H13" i="79"/>
  <c r="D13" i="79"/>
  <c r="M12" i="79"/>
  <c r="L12" i="79"/>
  <c r="K12" i="79"/>
  <c r="J12" i="79"/>
  <c r="I12" i="79"/>
  <c r="H12" i="79"/>
  <c r="D12" i="79"/>
  <c r="M11" i="79"/>
  <c r="L11" i="79"/>
  <c r="K11" i="79"/>
  <c r="J11" i="79"/>
  <c r="I11" i="79"/>
  <c r="D11" i="79"/>
  <c r="H11" i="79" s="1"/>
  <c r="M9" i="79"/>
  <c r="L9" i="79"/>
  <c r="K9" i="79"/>
  <c r="J9" i="79"/>
  <c r="I9" i="79"/>
  <c r="H9" i="79"/>
  <c r="D9" i="79"/>
  <c r="M8" i="79"/>
  <c r="L8" i="79"/>
  <c r="K8" i="79"/>
  <c r="J8" i="79"/>
  <c r="I8" i="79"/>
  <c r="D8" i="79"/>
  <c r="H8" i="79" s="1"/>
  <c r="M7" i="79"/>
  <c r="L7" i="79"/>
  <c r="K7" i="79"/>
  <c r="J7" i="79"/>
  <c r="I7" i="79"/>
  <c r="D7" i="79"/>
  <c r="H7" i="79" s="1"/>
  <c r="M6" i="79"/>
  <c r="L6" i="79"/>
  <c r="K6" i="79"/>
  <c r="J6" i="79"/>
  <c r="I6" i="79"/>
  <c r="H6" i="79"/>
  <c r="D6" i="79"/>
  <c r="M5" i="79"/>
  <c r="M23" i="79" s="1"/>
  <c r="L5" i="79"/>
  <c r="L23" i="79" s="1"/>
  <c r="L24" i="79" s="1"/>
  <c r="K5" i="79"/>
  <c r="K23" i="79" s="1"/>
  <c r="K24" i="79" s="1"/>
  <c r="J5" i="79"/>
  <c r="J23" i="79" s="1"/>
  <c r="J24" i="79" s="1"/>
  <c r="I5" i="79"/>
  <c r="I23" i="79" s="1"/>
  <c r="H5" i="79"/>
  <c r="H23" i="79" s="1"/>
  <c r="D5" i="79"/>
  <c r="D23" i="79" s="1"/>
  <c r="M4" i="79"/>
  <c r="M27" i="79" s="1"/>
  <c r="L4" i="79"/>
  <c r="L27" i="79" s="1"/>
  <c r="K4" i="79"/>
  <c r="K27" i="79" s="1"/>
  <c r="J4" i="79"/>
  <c r="J27" i="79" s="1"/>
  <c r="I4" i="79"/>
  <c r="I27" i="79" s="1"/>
  <c r="D4" i="79"/>
  <c r="D27" i="79" s="1"/>
  <c r="H3" i="79"/>
  <c r="M37" i="78"/>
  <c r="L37" i="78"/>
  <c r="K37" i="78"/>
  <c r="J37" i="78"/>
  <c r="I37" i="78"/>
  <c r="H37" i="78"/>
  <c r="D37" i="78"/>
  <c r="M36" i="78"/>
  <c r="L36" i="78"/>
  <c r="K36" i="78"/>
  <c r="J36" i="78"/>
  <c r="I36" i="78"/>
  <c r="H36" i="78"/>
  <c r="D36" i="78"/>
  <c r="M35" i="78"/>
  <c r="L35" i="78"/>
  <c r="K35" i="78"/>
  <c r="J35" i="78"/>
  <c r="I35" i="78"/>
  <c r="H35" i="78"/>
  <c r="D35" i="78"/>
  <c r="M34" i="78"/>
  <c r="L34" i="78"/>
  <c r="K34" i="78"/>
  <c r="J34" i="78"/>
  <c r="I34" i="78"/>
  <c r="D34" i="78"/>
  <c r="H34" i="78" s="1"/>
  <c r="M33" i="78"/>
  <c r="L33" i="78"/>
  <c r="K33" i="78"/>
  <c r="J33" i="78"/>
  <c r="I33" i="78"/>
  <c r="D33" i="78"/>
  <c r="H33" i="78" s="1"/>
  <c r="M32" i="78"/>
  <c r="L32" i="78"/>
  <c r="K32" i="78"/>
  <c r="J32" i="78"/>
  <c r="I32" i="78"/>
  <c r="H32" i="78"/>
  <c r="D32" i="78"/>
  <c r="J29" i="78"/>
  <c r="K26" i="78"/>
  <c r="J26" i="78"/>
  <c r="M25" i="78"/>
  <c r="M29" i="78" s="1"/>
  <c r="L25" i="78"/>
  <c r="L29" i="78" s="1"/>
  <c r="K25" i="78"/>
  <c r="J25" i="78"/>
  <c r="I25" i="78"/>
  <c r="I29" i="78" s="1"/>
  <c r="H25" i="78"/>
  <c r="H29" i="78" s="1"/>
  <c r="D25" i="78"/>
  <c r="M21" i="78"/>
  <c r="L21" i="78"/>
  <c r="K21" i="78"/>
  <c r="J21" i="78"/>
  <c r="I21" i="78"/>
  <c r="D21" i="78"/>
  <c r="H21" i="78" s="1"/>
  <c r="M16" i="78"/>
  <c r="L16" i="78"/>
  <c r="K16" i="78"/>
  <c r="J16" i="78"/>
  <c r="I16" i="78"/>
  <c r="H16" i="78"/>
  <c r="D16" i="78"/>
  <c r="M15" i="78"/>
  <c r="L15" i="78"/>
  <c r="K15" i="78"/>
  <c r="J15" i="78"/>
  <c r="I15" i="78"/>
  <c r="D15" i="78"/>
  <c r="H15" i="78" s="1"/>
  <c r="M14" i="78"/>
  <c r="L14" i="78"/>
  <c r="K14" i="78"/>
  <c r="J14" i="78"/>
  <c r="I14" i="78"/>
  <c r="D14" i="78"/>
  <c r="H14" i="78" s="1"/>
  <c r="M13" i="78"/>
  <c r="L13" i="78"/>
  <c r="K13" i="78"/>
  <c r="J13" i="78"/>
  <c r="I13" i="78"/>
  <c r="H13" i="78"/>
  <c r="D13" i="78"/>
  <c r="M12" i="78"/>
  <c r="L12" i="78"/>
  <c r="K12" i="78"/>
  <c r="J12" i="78"/>
  <c r="I12" i="78"/>
  <c r="H12" i="78"/>
  <c r="D12" i="78"/>
  <c r="M11" i="78"/>
  <c r="L11" i="78"/>
  <c r="K11" i="78"/>
  <c r="J11" i="78"/>
  <c r="I11" i="78"/>
  <c r="D11" i="78"/>
  <c r="H11" i="78" s="1"/>
  <c r="M9" i="78"/>
  <c r="L9" i="78"/>
  <c r="K9" i="78"/>
  <c r="J9" i="78"/>
  <c r="I9" i="78"/>
  <c r="H9" i="78"/>
  <c r="D9" i="78"/>
  <c r="M8" i="78"/>
  <c r="L8" i="78"/>
  <c r="K8" i="78"/>
  <c r="J8" i="78"/>
  <c r="I8" i="78"/>
  <c r="D8" i="78"/>
  <c r="H8" i="78" s="1"/>
  <c r="M7" i="78"/>
  <c r="L7" i="78"/>
  <c r="K7" i="78"/>
  <c r="J7" i="78"/>
  <c r="I7" i="78"/>
  <c r="D7" i="78"/>
  <c r="H7" i="78" s="1"/>
  <c r="M6" i="78"/>
  <c r="L6" i="78"/>
  <c r="K6" i="78"/>
  <c r="J6" i="78"/>
  <c r="I6" i="78"/>
  <c r="H6" i="78"/>
  <c r="D6" i="78"/>
  <c r="M5" i="78"/>
  <c r="M23" i="78" s="1"/>
  <c r="L5" i="78"/>
  <c r="L23" i="78" s="1"/>
  <c r="L24" i="78" s="1"/>
  <c r="K5" i="78"/>
  <c r="K23" i="78" s="1"/>
  <c r="K24" i="78" s="1"/>
  <c r="J5" i="78"/>
  <c r="J23" i="78" s="1"/>
  <c r="J24" i="78" s="1"/>
  <c r="I5" i="78"/>
  <c r="I23" i="78" s="1"/>
  <c r="H5" i="78"/>
  <c r="H23" i="78" s="1"/>
  <c r="D5" i="78"/>
  <c r="D23" i="78" s="1"/>
  <c r="M4" i="78"/>
  <c r="M27" i="78" s="1"/>
  <c r="L4" i="78"/>
  <c r="L27" i="78" s="1"/>
  <c r="K4" i="78"/>
  <c r="K27" i="78" s="1"/>
  <c r="J4" i="78"/>
  <c r="J27" i="78" s="1"/>
  <c r="I4" i="78"/>
  <c r="I27" i="78" s="1"/>
  <c r="D4" i="78"/>
  <c r="D27" i="78" s="1"/>
  <c r="H3" i="78"/>
  <c r="L37" i="77"/>
  <c r="K37" i="77"/>
  <c r="J37" i="77"/>
  <c r="I37" i="77"/>
  <c r="H37" i="77"/>
  <c r="D37" i="77"/>
  <c r="L36" i="77"/>
  <c r="K36" i="77"/>
  <c r="J36" i="77"/>
  <c r="I36" i="77"/>
  <c r="H36" i="77"/>
  <c r="D36" i="77"/>
  <c r="L35" i="77"/>
  <c r="K35" i="77"/>
  <c r="J35" i="77"/>
  <c r="I35" i="77"/>
  <c r="H35" i="77"/>
  <c r="D35" i="77"/>
  <c r="L34" i="77"/>
  <c r="K34" i="77"/>
  <c r="J34" i="77"/>
  <c r="I34" i="77"/>
  <c r="D34" i="77"/>
  <c r="H34" i="77" s="1"/>
  <c r="L33" i="77"/>
  <c r="K33" i="77"/>
  <c r="J33" i="77"/>
  <c r="I33" i="77"/>
  <c r="H33" i="77"/>
  <c r="D33" i="77"/>
  <c r="L32" i="77"/>
  <c r="K32" i="77"/>
  <c r="J32" i="77"/>
  <c r="I32" i="77"/>
  <c r="D32" i="77"/>
  <c r="H32" i="77" s="1"/>
  <c r="J29" i="77"/>
  <c r="K26" i="77"/>
  <c r="J26" i="77"/>
  <c r="L25" i="77"/>
  <c r="L29" i="77" s="1"/>
  <c r="K25" i="77"/>
  <c r="K29" i="77" s="1"/>
  <c r="J25" i="77"/>
  <c r="I25" i="77"/>
  <c r="D26" i="77" s="1"/>
  <c r="H25" i="77"/>
  <c r="H29" i="77" s="1"/>
  <c r="D25" i="77"/>
  <c r="L21" i="77"/>
  <c r="K21" i="77"/>
  <c r="J21" i="77"/>
  <c r="I21" i="77"/>
  <c r="D21" i="77"/>
  <c r="L16" i="77"/>
  <c r="K16" i="77"/>
  <c r="J16" i="77"/>
  <c r="I16" i="77"/>
  <c r="D16" i="77"/>
  <c r="H16" i="77" s="1"/>
  <c r="L15" i="77"/>
  <c r="K15" i="77"/>
  <c r="J15" i="77"/>
  <c r="I15" i="77"/>
  <c r="H15" i="77"/>
  <c r="D15" i="77"/>
  <c r="L14" i="77"/>
  <c r="K14" i="77"/>
  <c r="J14" i="77"/>
  <c r="I14" i="77"/>
  <c r="D14" i="77"/>
  <c r="H14" i="77" s="1"/>
  <c r="L13" i="77"/>
  <c r="K13" i="77"/>
  <c r="J13" i="77"/>
  <c r="I13" i="77"/>
  <c r="H13" i="77"/>
  <c r="D13" i="77"/>
  <c r="L12" i="77"/>
  <c r="K12" i="77"/>
  <c r="J12" i="77"/>
  <c r="I12" i="77"/>
  <c r="D12" i="77"/>
  <c r="H12" i="77" s="1"/>
  <c r="L11" i="77"/>
  <c r="K11" i="77"/>
  <c r="J11" i="77"/>
  <c r="I11" i="77"/>
  <c r="H11" i="77"/>
  <c r="D11" i="77"/>
  <c r="L9" i="77"/>
  <c r="K9" i="77"/>
  <c r="J9" i="77"/>
  <c r="I9" i="77"/>
  <c r="H9" i="77"/>
  <c r="D9" i="77"/>
  <c r="L8" i="77"/>
  <c r="K8" i="77"/>
  <c r="J8" i="77"/>
  <c r="I8" i="77"/>
  <c r="H8" i="77"/>
  <c r="D8" i="77"/>
  <c r="L7" i="77"/>
  <c r="K7" i="77"/>
  <c r="J7" i="77"/>
  <c r="I7" i="77"/>
  <c r="H7" i="77"/>
  <c r="D7" i="77"/>
  <c r="L6" i="77"/>
  <c r="K6" i="77"/>
  <c r="J6" i="77"/>
  <c r="I6" i="77"/>
  <c r="H6" i="77"/>
  <c r="D6" i="77"/>
  <c r="L5" i="77"/>
  <c r="L23" i="77" s="1"/>
  <c r="L24" i="77" s="1"/>
  <c r="K5" i="77"/>
  <c r="K23" i="77" s="1"/>
  <c r="K24" i="77" s="1"/>
  <c r="J5" i="77"/>
  <c r="J23" i="77" s="1"/>
  <c r="J24" i="77" s="1"/>
  <c r="I5" i="77"/>
  <c r="I23" i="77" s="1"/>
  <c r="H5" i="77"/>
  <c r="H23" i="77" s="1"/>
  <c r="H24" i="77" s="1"/>
  <c r="D5" i="77"/>
  <c r="D23" i="77" s="1"/>
  <c r="L4" i="77"/>
  <c r="L27" i="77" s="1"/>
  <c r="K4" i="77"/>
  <c r="K27" i="77" s="1"/>
  <c r="J4" i="77"/>
  <c r="J27" i="77" s="1"/>
  <c r="I4" i="77"/>
  <c r="I27" i="77" s="1"/>
  <c r="H4" i="77"/>
  <c r="D4" i="77"/>
  <c r="D27" i="77" s="1"/>
  <c r="H3" i="77"/>
  <c r="N37" i="76"/>
  <c r="M37" i="76"/>
  <c r="L37" i="76"/>
  <c r="K37" i="76"/>
  <c r="J37" i="76"/>
  <c r="I37" i="76"/>
  <c r="H37" i="76"/>
  <c r="D37" i="76"/>
  <c r="N36" i="76"/>
  <c r="M36" i="76"/>
  <c r="L36" i="76"/>
  <c r="K36" i="76"/>
  <c r="J36" i="76"/>
  <c r="I36" i="76"/>
  <c r="H36" i="76"/>
  <c r="D36" i="76"/>
  <c r="N35" i="76"/>
  <c r="M35" i="76"/>
  <c r="L35" i="76"/>
  <c r="K35" i="76"/>
  <c r="J35" i="76"/>
  <c r="I35" i="76"/>
  <c r="H35" i="76"/>
  <c r="D35" i="76"/>
  <c r="N34" i="76"/>
  <c r="M34" i="76"/>
  <c r="L34" i="76"/>
  <c r="K34" i="76"/>
  <c r="J34" i="76"/>
  <c r="I34" i="76"/>
  <c r="D34" i="76"/>
  <c r="H34" i="76" s="1"/>
  <c r="N33" i="76"/>
  <c r="M33" i="76"/>
  <c r="L33" i="76"/>
  <c r="K33" i="76"/>
  <c r="J33" i="76"/>
  <c r="I33" i="76"/>
  <c r="D33" i="76"/>
  <c r="H33" i="76" s="1"/>
  <c r="N32" i="76"/>
  <c r="M32" i="76"/>
  <c r="L32" i="76"/>
  <c r="K32" i="76"/>
  <c r="J32" i="76"/>
  <c r="I32" i="76"/>
  <c r="D32" i="76"/>
  <c r="H32" i="76" s="1"/>
  <c r="N29" i="76"/>
  <c r="L29" i="76"/>
  <c r="N25" i="76"/>
  <c r="N26" i="76" s="1"/>
  <c r="M25" i="76"/>
  <c r="M26" i="76" s="1"/>
  <c r="L25" i="76"/>
  <c r="L26" i="76" s="1"/>
  <c r="K25" i="76"/>
  <c r="K26" i="76" s="1"/>
  <c r="J25" i="76"/>
  <c r="J26" i="76" s="1"/>
  <c r="I25" i="76"/>
  <c r="I26" i="76" s="1"/>
  <c r="D25" i="76"/>
  <c r="D26" i="76" s="1"/>
  <c r="N21" i="76"/>
  <c r="M21" i="76"/>
  <c r="L21" i="76"/>
  <c r="K21" i="76"/>
  <c r="J21" i="76"/>
  <c r="I21" i="76"/>
  <c r="D21" i="76"/>
  <c r="H21" i="76" s="1"/>
  <c r="N16" i="76"/>
  <c r="M16" i="76"/>
  <c r="L16" i="76"/>
  <c r="K16" i="76"/>
  <c r="J16" i="76"/>
  <c r="I16" i="76"/>
  <c r="D16" i="76"/>
  <c r="H16" i="76" s="1"/>
  <c r="N15" i="76"/>
  <c r="M15" i="76"/>
  <c r="L15" i="76"/>
  <c r="K15" i="76"/>
  <c r="J15" i="76"/>
  <c r="I15" i="76"/>
  <c r="D15" i="76"/>
  <c r="H15" i="76" s="1"/>
  <c r="N14" i="76"/>
  <c r="M14" i="76"/>
  <c r="L14" i="76"/>
  <c r="K14" i="76"/>
  <c r="J14" i="76"/>
  <c r="I14" i="76"/>
  <c r="D14" i="76"/>
  <c r="H14" i="76" s="1"/>
  <c r="N13" i="76"/>
  <c r="M13" i="76"/>
  <c r="L13" i="76"/>
  <c r="K13" i="76"/>
  <c r="J13" i="76"/>
  <c r="I13" i="76"/>
  <c r="D13" i="76"/>
  <c r="H13" i="76" s="1"/>
  <c r="N12" i="76"/>
  <c r="M12" i="76"/>
  <c r="L12" i="76"/>
  <c r="K12" i="76"/>
  <c r="J12" i="76"/>
  <c r="I12" i="76"/>
  <c r="D12" i="76"/>
  <c r="H12" i="76" s="1"/>
  <c r="N11" i="76"/>
  <c r="M11" i="76"/>
  <c r="L11" i="76"/>
  <c r="K11" i="76"/>
  <c r="J11" i="76"/>
  <c r="I11" i="76"/>
  <c r="D11" i="76"/>
  <c r="H11" i="76" s="1"/>
  <c r="N9" i="76"/>
  <c r="M9" i="76"/>
  <c r="L9" i="76"/>
  <c r="K9" i="76"/>
  <c r="J9" i="76"/>
  <c r="I9" i="76"/>
  <c r="H9" i="76"/>
  <c r="D9" i="76"/>
  <c r="N8" i="76"/>
  <c r="M8" i="76"/>
  <c r="L8" i="76"/>
  <c r="K8" i="76"/>
  <c r="J8" i="76"/>
  <c r="I8" i="76"/>
  <c r="H8" i="76"/>
  <c r="D8" i="76"/>
  <c r="N7" i="76"/>
  <c r="M7" i="76"/>
  <c r="L7" i="76"/>
  <c r="K7" i="76"/>
  <c r="J7" i="76"/>
  <c r="I7" i="76"/>
  <c r="H7" i="76"/>
  <c r="D7" i="76"/>
  <c r="N6" i="76"/>
  <c r="M6" i="76"/>
  <c r="L6" i="76"/>
  <c r="K6" i="76"/>
  <c r="J6" i="76"/>
  <c r="I6" i="76"/>
  <c r="H6" i="76"/>
  <c r="D6" i="76"/>
  <c r="N5" i="76"/>
  <c r="N23" i="76" s="1"/>
  <c r="M5" i="76"/>
  <c r="M23" i="76" s="1"/>
  <c r="L5" i="76"/>
  <c r="L23" i="76" s="1"/>
  <c r="L24" i="76" s="1"/>
  <c r="K5" i="76"/>
  <c r="K23" i="76" s="1"/>
  <c r="K24" i="76" s="1"/>
  <c r="J5" i="76"/>
  <c r="J23" i="76" s="1"/>
  <c r="J24" i="76" s="1"/>
  <c r="I5" i="76"/>
  <c r="I23" i="76" s="1"/>
  <c r="D24" i="76" s="1"/>
  <c r="H5" i="76"/>
  <c r="H23" i="76" s="1"/>
  <c r="D5" i="76"/>
  <c r="D23" i="76" s="1"/>
  <c r="N4" i="76"/>
  <c r="N27" i="76" s="1"/>
  <c r="M4" i="76"/>
  <c r="M27" i="76" s="1"/>
  <c r="L4" i="76"/>
  <c r="L27" i="76" s="1"/>
  <c r="K4" i="76"/>
  <c r="K27" i="76" s="1"/>
  <c r="J4" i="76"/>
  <c r="J27" i="76" s="1"/>
  <c r="I4" i="76"/>
  <c r="I27" i="76" s="1"/>
  <c r="H4" i="76"/>
  <c r="H27" i="76" s="1"/>
  <c r="H30" i="76" s="1"/>
  <c r="D4" i="76"/>
  <c r="D27" i="76" s="1"/>
  <c r="H3" i="76"/>
  <c r="N37" i="75"/>
  <c r="M37" i="75"/>
  <c r="L37" i="75"/>
  <c r="K37" i="75"/>
  <c r="J37" i="75"/>
  <c r="I37" i="75"/>
  <c r="H37" i="75"/>
  <c r="D37" i="75"/>
  <c r="N36" i="75"/>
  <c r="M36" i="75"/>
  <c r="L36" i="75"/>
  <c r="K36" i="75"/>
  <c r="J36" i="75"/>
  <c r="I36" i="75"/>
  <c r="H36" i="75"/>
  <c r="D36" i="75"/>
  <c r="N35" i="75"/>
  <c r="M35" i="75"/>
  <c r="L35" i="75"/>
  <c r="K35" i="75"/>
  <c r="J35" i="75"/>
  <c r="I35" i="75"/>
  <c r="D35" i="75"/>
  <c r="H35" i="75" s="1"/>
  <c r="N34" i="75"/>
  <c r="M34" i="75"/>
  <c r="L34" i="75"/>
  <c r="K34" i="75"/>
  <c r="J34" i="75"/>
  <c r="I34" i="75"/>
  <c r="D34" i="75"/>
  <c r="H34" i="75" s="1"/>
  <c r="N33" i="75"/>
  <c r="M33" i="75"/>
  <c r="L33" i="75"/>
  <c r="K33" i="75"/>
  <c r="J33" i="75"/>
  <c r="I33" i="75"/>
  <c r="D33" i="75"/>
  <c r="H33" i="75" s="1"/>
  <c r="N32" i="75"/>
  <c r="M32" i="75"/>
  <c r="L32" i="75"/>
  <c r="K32" i="75"/>
  <c r="J32" i="75"/>
  <c r="I32" i="75"/>
  <c r="D32" i="75"/>
  <c r="H32" i="75" s="1"/>
  <c r="N29" i="75"/>
  <c r="J29" i="75"/>
  <c r="N25" i="75"/>
  <c r="N26" i="75" s="1"/>
  <c r="M25" i="75"/>
  <c r="M26" i="75" s="1"/>
  <c r="L25" i="75"/>
  <c r="L26" i="75" s="1"/>
  <c r="K25" i="75"/>
  <c r="K26" i="75" s="1"/>
  <c r="J25" i="75"/>
  <c r="J26" i="75" s="1"/>
  <c r="I25" i="75"/>
  <c r="I26" i="75" s="1"/>
  <c r="D25" i="75"/>
  <c r="H25" i="75" s="1"/>
  <c r="H29" i="75" s="1"/>
  <c r="N21" i="75"/>
  <c r="M21" i="75"/>
  <c r="L21" i="75"/>
  <c r="K21" i="75"/>
  <c r="J21" i="75"/>
  <c r="I21" i="75"/>
  <c r="D21" i="75"/>
  <c r="H21" i="75" s="1"/>
  <c r="N16" i="75"/>
  <c r="M16" i="75"/>
  <c r="L16" i="75"/>
  <c r="K16" i="75"/>
  <c r="J16" i="75"/>
  <c r="I16" i="75"/>
  <c r="D16" i="75"/>
  <c r="H16" i="75" s="1"/>
  <c r="N15" i="75"/>
  <c r="M15" i="75"/>
  <c r="L15" i="75"/>
  <c r="K15" i="75"/>
  <c r="J15" i="75"/>
  <c r="I15" i="75"/>
  <c r="D15" i="75"/>
  <c r="H15" i="75" s="1"/>
  <c r="N14" i="75"/>
  <c r="M14" i="75"/>
  <c r="L14" i="75"/>
  <c r="K14" i="75"/>
  <c r="J14" i="75"/>
  <c r="I14" i="75"/>
  <c r="D14" i="75"/>
  <c r="H14" i="75" s="1"/>
  <c r="N13" i="75"/>
  <c r="M13" i="75"/>
  <c r="L13" i="75"/>
  <c r="K13" i="75"/>
  <c r="J13" i="75"/>
  <c r="I13" i="75"/>
  <c r="D13" i="75"/>
  <c r="H13" i="75" s="1"/>
  <c r="N12" i="75"/>
  <c r="M12" i="75"/>
  <c r="L12" i="75"/>
  <c r="K12" i="75"/>
  <c r="J12" i="75"/>
  <c r="I12" i="75"/>
  <c r="D12" i="75"/>
  <c r="H12" i="75" s="1"/>
  <c r="N11" i="75"/>
  <c r="M11" i="75"/>
  <c r="L11" i="75"/>
  <c r="K11" i="75"/>
  <c r="J11" i="75"/>
  <c r="I11" i="75"/>
  <c r="D11" i="75"/>
  <c r="H11" i="75" s="1"/>
  <c r="N9" i="75"/>
  <c r="M9" i="75"/>
  <c r="L9" i="75"/>
  <c r="K9" i="75"/>
  <c r="J9" i="75"/>
  <c r="I9" i="75"/>
  <c r="H9" i="75"/>
  <c r="D9" i="75"/>
  <c r="N8" i="75"/>
  <c r="M8" i="75"/>
  <c r="L8" i="75"/>
  <c r="K8" i="75"/>
  <c r="J8" i="75"/>
  <c r="I8" i="75"/>
  <c r="H8" i="75"/>
  <c r="D8" i="75"/>
  <c r="N7" i="75"/>
  <c r="M7" i="75"/>
  <c r="L7" i="75"/>
  <c r="K7" i="75"/>
  <c r="J7" i="75"/>
  <c r="I7" i="75"/>
  <c r="H7" i="75"/>
  <c r="D7" i="75"/>
  <c r="N6" i="75"/>
  <c r="M6" i="75"/>
  <c r="L6" i="75"/>
  <c r="K6" i="75"/>
  <c r="J6" i="75"/>
  <c r="I6" i="75"/>
  <c r="H6" i="75"/>
  <c r="D6" i="75"/>
  <c r="N5" i="75"/>
  <c r="N23" i="75" s="1"/>
  <c r="M5" i="75"/>
  <c r="M23" i="75" s="1"/>
  <c r="L5" i="75"/>
  <c r="L23" i="75" s="1"/>
  <c r="L24" i="75" s="1"/>
  <c r="K5" i="75"/>
  <c r="K23" i="75" s="1"/>
  <c r="K24" i="75" s="1"/>
  <c r="J5" i="75"/>
  <c r="J23" i="75" s="1"/>
  <c r="J24" i="75" s="1"/>
  <c r="I5" i="75"/>
  <c r="I23" i="75" s="1"/>
  <c r="H5" i="75"/>
  <c r="H23" i="75" s="1"/>
  <c r="D5" i="75"/>
  <c r="D23" i="75" s="1"/>
  <c r="N4" i="75"/>
  <c r="N27" i="75" s="1"/>
  <c r="M4" i="75"/>
  <c r="M27" i="75" s="1"/>
  <c r="L4" i="75"/>
  <c r="L27" i="75" s="1"/>
  <c r="K4" i="75"/>
  <c r="K27" i="75" s="1"/>
  <c r="J4" i="75"/>
  <c r="J27" i="75" s="1"/>
  <c r="I4" i="75"/>
  <c r="I27" i="75" s="1"/>
  <c r="H4" i="75"/>
  <c r="H27" i="75" s="1"/>
  <c r="H30" i="75" s="1"/>
  <c r="D4" i="75"/>
  <c r="D27" i="75" s="1"/>
  <c r="H3" i="75"/>
  <c r="N37" i="74"/>
  <c r="M37" i="74"/>
  <c r="L37" i="74"/>
  <c r="K37" i="74"/>
  <c r="J37" i="74"/>
  <c r="I37" i="74"/>
  <c r="H37" i="74"/>
  <c r="D37" i="74"/>
  <c r="N36" i="74"/>
  <c r="M36" i="74"/>
  <c r="L36" i="74"/>
  <c r="K36" i="74"/>
  <c r="J36" i="74"/>
  <c r="I36" i="74"/>
  <c r="H36" i="74"/>
  <c r="D36" i="74"/>
  <c r="N35" i="74"/>
  <c r="M35" i="74"/>
  <c r="L35" i="74"/>
  <c r="K35" i="74"/>
  <c r="J35" i="74"/>
  <c r="I35" i="74"/>
  <c r="D35" i="74"/>
  <c r="H35" i="74" s="1"/>
  <c r="N34" i="74"/>
  <c r="M34" i="74"/>
  <c r="L34" i="74"/>
  <c r="K34" i="74"/>
  <c r="J34" i="74"/>
  <c r="I34" i="74"/>
  <c r="D34" i="74"/>
  <c r="H34" i="74" s="1"/>
  <c r="N33" i="74"/>
  <c r="M33" i="74"/>
  <c r="L33" i="74"/>
  <c r="K33" i="74"/>
  <c r="J33" i="74"/>
  <c r="I33" i="74"/>
  <c r="D33" i="74"/>
  <c r="H33" i="74" s="1"/>
  <c r="N32" i="74"/>
  <c r="M32" i="74"/>
  <c r="L32" i="74"/>
  <c r="K32" i="74"/>
  <c r="J32" i="74"/>
  <c r="I32" i="74"/>
  <c r="D32" i="74"/>
  <c r="H32" i="74" s="1"/>
  <c r="N29" i="74"/>
  <c r="H29" i="74"/>
  <c r="L26" i="74"/>
  <c r="K26" i="74"/>
  <c r="N25" i="74"/>
  <c r="N26" i="74" s="1"/>
  <c r="M25" i="74"/>
  <c r="M29" i="74" s="1"/>
  <c r="L25" i="74"/>
  <c r="L29" i="74" s="1"/>
  <c r="K25" i="74"/>
  <c r="K29" i="74" s="1"/>
  <c r="J25" i="74"/>
  <c r="J26" i="74" s="1"/>
  <c r="I25" i="74"/>
  <c r="I29" i="74" s="1"/>
  <c r="D25" i="74"/>
  <c r="H25" i="74" s="1"/>
  <c r="K23" i="74"/>
  <c r="K24" i="74" s="1"/>
  <c r="N21" i="74"/>
  <c r="M21" i="74"/>
  <c r="L21" i="74"/>
  <c r="K21" i="74"/>
  <c r="J21" i="74"/>
  <c r="I21" i="74"/>
  <c r="D21" i="74"/>
  <c r="H21" i="74" s="1"/>
  <c r="N16" i="74"/>
  <c r="M16" i="74"/>
  <c r="L16" i="74"/>
  <c r="K16" i="74"/>
  <c r="J16" i="74"/>
  <c r="I16" i="74"/>
  <c r="D16" i="74"/>
  <c r="H16" i="74" s="1"/>
  <c r="N15" i="74"/>
  <c r="M15" i="74"/>
  <c r="L15" i="74"/>
  <c r="K15" i="74"/>
  <c r="J15" i="74"/>
  <c r="I15" i="74"/>
  <c r="D15" i="74"/>
  <c r="H15" i="74" s="1"/>
  <c r="N14" i="74"/>
  <c r="M14" i="74"/>
  <c r="L14" i="74"/>
  <c r="K14" i="74"/>
  <c r="J14" i="74"/>
  <c r="I14" i="74"/>
  <c r="D14" i="74"/>
  <c r="H14" i="74" s="1"/>
  <c r="N13" i="74"/>
  <c r="M13" i="74"/>
  <c r="L13" i="74"/>
  <c r="K13" i="74"/>
  <c r="J13" i="74"/>
  <c r="I13" i="74"/>
  <c r="D13" i="74"/>
  <c r="H13" i="74" s="1"/>
  <c r="N12" i="74"/>
  <c r="M12" i="74"/>
  <c r="L12" i="74"/>
  <c r="K12" i="74"/>
  <c r="J12" i="74"/>
  <c r="I12" i="74"/>
  <c r="D12" i="74"/>
  <c r="H12" i="74" s="1"/>
  <c r="N11" i="74"/>
  <c r="M11" i="74"/>
  <c r="L11" i="74"/>
  <c r="K11" i="74"/>
  <c r="J11" i="74"/>
  <c r="I11" i="74"/>
  <c r="D11" i="74"/>
  <c r="H11" i="74" s="1"/>
  <c r="N9" i="74"/>
  <c r="M9" i="74"/>
  <c r="L9" i="74"/>
  <c r="K9" i="74"/>
  <c r="J9" i="74"/>
  <c r="I9" i="74"/>
  <c r="H9" i="74"/>
  <c r="D9" i="74"/>
  <c r="N8" i="74"/>
  <c r="M8" i="74"/>
  <c r="L8" i="74"/>
  <c r="K8" i="74"/>
  <c r="J8" i="74"/>
  <c r="I8" i="74"/>
  <c r="H8" i="74"/>
  <c r="D8" i="74"/>
  <c r="N7" i="74"/>
  <c r="M7" i="74"/>
  <c r="L7" i="74"/>
  <c r="K7" i="74"/>
  <c r="J7" i="74"/>
  <c r="I7" i="74"/>
  <c r="H7" i="74"/>
  <c r="D7" i="74"/>
  <c r="N6" i="74"/>
  <c r="M6" i="74"/>
  <c r="L6" i="74"/>
  <c r="K6" i="74"/>
  <c r="J6" i="74"/>
  <c r="I6" i="74"/>
  <c r="D6" i="74"/>
  <c r="H6" i="74" s="1"/>
  <c r="N5" i="74"/>
  <c r="N23" i="74" s="1"/>
  <c r="N24" i="74" s="1"/>
  <c r="M5" i="74"/>
  <c r="L5" i="74"/>
  <c r="L23" i="74" s="1"/>
  <c r="L24" i="74" s="1"/>
  <c r="K5" i="74"/>
  <c r="J5" i="74"/>
  <c r="J23" i="74" s="1"/>
  <c r="J24" i="74" s="1"/>
  <c r="I5" i="74"/>
  <c r="D5" i="74"/>
  <c r="H5" i="74" s="1"/>
  <c r="H23" i="74" s="1"/>
  <c r="N4" i="74"/>
  <c r="N27" i="74" s="1"/>
  <c r="M4" i="74"/>
  <c r="M27" i="74" s="1"/>
  <c r="L4" i="74"/>
  <c r="L27" i="74" s="1"/>
  <c r="K4" i="74"/>
  <c r="K27" i="74" s="1"/>
  <c r="J4" i="74"/>
  <c r="J27" i="74" s="1"/>
  <c r="I4" i="74"/>
  <c r="I27" i="74" s="1"/>
  <c r="D28" i="74" s="1"/>
  <c r="D4" i="74"/>
  <c r="D27" i="74" s="1"/>
  <c r="H3" i="74"/>
  <c r="N37" i="73"/>
  <c r="M37" i="73"/>
  <c r="L37" i="73"/>
  <c r="K37" i="73"/>
  <c r="J37" i="73"/>
  <c r="I37" i="73"/>
  <c r="H37" i="73"/>
  <c r="D37" i="73"/>
  <c r="N36" i="73"/>
  <c r="M36" i="73"/>
  <c r="L36" i="73"/>
  <c r="K36" i="73"/>
  <c r="J36" i="73"/>
  <c r="I36" i="73"/>
  <c r="H36" i="73"/>
  <c r="D36" i="73"/>
  <c r="N35" i="73"/>
  <c r="M35" i="73"/>
  <c r="L35" i="73"/>
  <c r="K35" i="73"/>
  <c r="J35" i="73"/>
  <c r="I35" i="73"/>
  <c r="D35" i="73"/>
  <c r="H35" i="73" s="1"/>
  <c r="N34" i="73"/>
  <c r="M34" i="73"/>
  <c r="L34" i="73"/>
  <c r="K34" i="73"/>
  <c r="J34" i="73"/>
  <c r="I34" i="73"/>
  <c r="D34" i="73"/>
  <c r="H34" i="73" s="1"/>
  <c r="N33" i="73"/>
  <c r="M33" i="73"/>
  <c r="L33" i="73"/>
  <c r="K33" i="73"/>
  <c r="J33" i="73"/>
  <c r="I33" i="73"/>
  <c r="D33" i="73"/>
  <c r="H33" i="73" s="1"/>
  <c r="N32" i="73"/>
  <c r="M32" i="73"/>
  <c r="L32" i="73"/>
  <c r="K32" i="73"/>
  <c r="J32" i="73"/>
  <c r="I32" i="73"/>
  <c r="D32" i="73"/>
  <c r="H32" i="73" s="1"/>
  <c r="N30" i="73"/>
  <c r="J30" i="73"/>
  <c r="N29" i="73"/>
  <c r="M29" i="73"/>
  <c r="J29" i="73"/>
  <c r="I29" i="73"/>
  <c r="L27" i="73"/>
  <c r="H26" i="73"/>
  <c r="N25" i="73"/>
  <c r="N26" i="73" s="1"/>
  <c r="M25" i="73"/>
  <c r="M26" i="73" s="1"/>
  <c r="L25" i="73"/>
  <c r="L29" i="73" s="1"/>
  <c r="K25" i="73"/>
  <c r="K26" i="73" s="1"/>
  <c r="J25" i="73"/>
  <c r="J26" i="73" s="1"/>
  <c r="I25" i="73"/>
  <c r="D26" i="73" s="1"/>
  <c r="H25" i="73"/>
  <c r="H29" i="73" s="1"/>
  <c r="D25" i="73"/>
  <c r="L24" i="73"/>
  <c r="L23" i="73"/>
  <c r="N21" i="73"/>
  <c r="M21" i="73"/>
  <c r="L21" i="73"/>
  <c r="K21" i="73"/>
  <c r="J21" i="73"/>
  <c r="I21" i="73"/>
  <c r="H21" i="73"/>
  <c r="D21" i="73"/>
  <c r="N16" i="73"/>
  <c r="M16" i="73"/>
  <c r="L16" i="73"/>
  <c r="K16" i="73"/>
  <c r="J16" i="73"/>
  <c r="I16" i="73"/>
  <c r="H16" i="73"/>
  <c r="D16" i="73"/>
  <c r="N15" i="73"/>
  <c r="M15" i="73"/>
  <c r="L15" i="73"/>
  <c r="K15" i="73"/>
  <c r="J15" i="73"/>
  <c r="I15" i="73"/>
  <c r="H15" i="73"/>
  <c r="D15" i="73"/>
  <c r="N14" i="73"/>
  <c r="M14" i="73"/>
  <c r="L14" i="73"/>
  <c r="K14" i="73"/>
  <c r="J14" i="73"/>
  <c r="I14" i="73"/>
  <c r="H14" i="73"/>
  <c r="D14" i="73"/>
  <c r="N13" i="73"/>
  <c r="M13" i="73"/>
  <c r="L13" i="73"/>
  <c r="K13" i="73"/>
  <c r="J13" i="73"/>
  <c r="I13" i="73"/>
  <c r="H13" i="73"/>
  <c r="D13" i="73"/>
  <c r="N12" i="73"/>
  <c r="M12" i="73"/>
  <c r="L12" i="73"/>
  <c r="K12" i="73"/>
  <c r="J12" i="73"/>
  <c r="I12" i="73"/>
  <c r="H12" i="73"/>
  <c r="D12" i="73"/>
  <c r="N11" i="73"/>
  <c r="M11" i="73"/>
  <c r="L11" i="73"/>
  <c r="K11" i="73"/>
  <c r="J11" i="73"/>
  <c r="I11" i="73"/>
  <c r="H11" i="73"/>
  <c r="D11" i="73"/>
  <c r="N9" i="73"/>
  <c r="M9" i="73"/>
  <c r="L9" i="73"/>
  <c r="K9" i="73"/>
  <c r="J9" i="73"/>
  <c r="I9" i="73"/>
  <c r="D9" i="73"/>
  <c r="H9" i="73" s="1"/>
  <c r="N8" i="73"/>
  <c r="M8" i="73"/>
  <c r="L8" i="73"/>
  <c r="K8" i="73"/>
  <c r="J8" i="73"/>
  <c r="I8" i="73"/>
  <c r="D8" i="73"/>
  <c r="H8" i="73" s="1"/>
  <c r="N7" i="73"/>
  <c r="M7" i="73"/>
  <c r="L7" i="73"/>
  <c r="K7" i="73"/>
  <c r="J7" i="73"/>
  <c r="I7" i="73"/>
  <c r="D7" i="73"/>
  <c r="H7" i="73" s="1"/>
  <c r="N6" i="73"/>
  <c r="M6" i="73"/>
  <c r="L6" i="73"/>
  <c r="K6" i="73"/>
  <c r="J6" i="73"/>
  <c r="I6" i="73"/>
  <c r="D6" i="73"/>
  <c r="H6" i="73" s="1"/>
  <c r="N5" i="73"/>
  <c r="N23" i="73" s="1"/>
  <c r="M5" i="73"/>
  <c r="M23" i="73" s="1"/>
  <c r="M24" i="73" s="1"/>
  <c r="L5" i="73"/>
  <c r="K5" i="73"/>
  <c r="J5" i="73"/>
  <c r="J23" i="73" s="1"/>
  <c r="J24" i="73" s="1"/>
  <c r="I5" i="73"/>
  <c r="I23" i="73" s="1"/>
  <c r="D5" i="73"/>
  <c r="N4" i="73"/>
  <c r="N27" i="73" s="1"/>
  <c r="M4" i="73"/>
  <c r="M27" i="73" s="1"/>
  <c r="L4" i="73"/>
  <c r="K4" i="73"/>
  <c r="K27" i="73" s="1"/>
  <c r="J4" i="73"/>
  <c r="J27" i="73" s="1"/>
  <c r="J28" i="73" s="1"/>
  <c r="I4" i="73"/>
  <c r="I27" i="73" s="1"/>
  <c r="D4" i="73"/>
  <c r="H3" i="73"/>
  <c r="N37" i="72"/>
  <c r="M37" i="72"/>
  <c r="L37" i="72"/>
  <c r="K37" i="72"/>
  <c r="J37" i="72"/>
  <c r="I37" i="72"/>
  <c r="H37" i="72"/>
  <c r="D37" i="72"/>
  <c r="N36" i="72"/>
  <c r="M36" i="72"/>
  <c r="L36" i="72"/>
  <c r="K36" i="72"/>
  <c r="J36" i="72"/>
  <c r="I36" i="72"/>
  <c r="H36" i="72"/>
  <c r="D36" i="72"/>
  <c r="N35" i="72"/>
  <c r="M35" i="72"/>
  <c r="L35" i="72"/>
  <c r="K35" i="72"/>
  <c r="J35" i="72"/>
  <c r="I35" i="72"/>
  <c r="H35" i="72"/>
  <c r="D35" i="72"/>
  <c r="N34" i="72"/>
  <c r="M34" i="72"/>
  <c r="L34" i="72"/>
  <c r="K34" i="72"/>
  <c r="J34" i="72"/>
  <c r="I34" i="72"/>
  <c r="H34" i="72"/>
  <c r="D34" i="72"/>
  <c r="N33" i="72"/>
  <c r="M33" i="72"/>
  <c r="L33" i="72"/>
  <c r="K33" i="72"/>
  <c r="J33" i="72"/>
  <c r="I33" i="72"/>
  <c r="H33" i="72"/>
  <c r="D33" i="72"/>
  <c r="N32" i="72"/>
  <c r="M32" i="72"/>
  <c r="L32" i="72"/>
  <c r="K32" i="72"/>
  <c r="J32" i="72"/>
  <c r="I32" i="72"/>
  <c r="H32" i="72"/>
  <c r="D32" i="72"/>
  <c r="K29" i="72"/>
  <c r="N26" i="72"/>
  <c r="J26" i="72"/>
  <c r="N25" i="72"/>
  <c r="M25" i="72"/>
  <c r="M26" i="72" s="1"/>
  <c r="L25" i="72"/>
  <c r="L26" i="72" s="1"/>
  <c r="K25" i="72"/>
  <c r="K26" i="72" s="1"/>
  <c r="J25" i="72"/>
  <c r="J29" i="72" s="1"/>
  <c r="I25" i="72"/>
  <c r="I29" i="72" s="1"/>
  <c r="D25" i="72"/>
  <c r="H25" i="72" s="1"/>
  <c r="H29" i="72" s="1"/>
  <c r="N23" i="72"/>
  <c r="J23" i="72"/>
  <c r="J24" i="72" s="1"/>
  <c r="N21" i="72"/>
  <c r="N27" i="72" s="1"/>
  <c r="M21" i="72"/>
  <c r="L21" i="72"/>
  <c r="K21" i="72"/>
  <c r="J21" i="72"/>
  <c r="J27" i="72" s="1"/>
  <c r="I21" i="72"/>
  <c r="D21" i="72"/>
  <c r="H21" i="72" s="1"/>
  <c r="N16" i="72"/>
  <c r="M16" i="72"/>
  <c r="L16" i="72"/>
  <c r="K16" i="72"/>
  <c r="J16" i="72"/>
  <c r="I16" i="72"/>
  <c r="D16" i="72"/>
  <c r="H16" i="72" s="1"/>
  <c r="N15" i="72"/>
  <c r="M15" i="72"/>
  <c r="L15" i="72"/>
  <c r="K15" i="72"/>
  <c r="J15" i="72"/>
  <c r="I15" i="72"/>
  <c r="D15" i="72"/>
  <c r="H15" i="72" s="1"/>
  <c r="N14" i="72"/>
  <c r="M14" i="72"/>
  <c r="L14" i="72"/>
  <c r="K14" i="72"/>
  <c r="J14" i="72"/>
  <c r="I14" i="72"/>
  <c r="D14" i="72"/>
  <c r="H14" i="72" s="1"/>
  <c r="N13" i="72"/>
  <c r="M13" i="72"/>
  <c r="L13" i="72"/>
  <c r="K13" i="72"/>
  <c r="J13" i="72"/>
  <c r="I13" i="72"/>
  <c r="D13" i="72"/>
  <c r="H13" i="72" s="1"/>
  <c r="N12" i="72"/>
  <c r="M12" i="72"/>
  <c r="L12" i="72"/>
  <c r="K12" i="72"/>
  <c r="J12" i="72"/>
  <c r="I12" i="72"/>
  <c r="D12" i="72"/>
  <c r="H12" i="72" s="1"/>
  <c r="N11" i="72"/>
  <c r="M11" i="72"/>
  <c r="L11" i="72"/>
  <c r="K11" i="72"/>
  <c r="J11" i="72"/>
  <c r="I11" i="72"/>
  <c r="D11" i="72"/>
  <c r="H11" i="72" s="1"/>
  <c r="N9" i="72"/>
  <c r="M9" i="72"/>
  <c r="L9" i="72"/>
  <c r="K9" i="72"/>
  <c r="J9" i="72"/>
  <c r="I9" i="72"/>
  <c r="H9" i="72"/>
  <c r="D9" i="72"/>
  <c r="N8" i="72"/>
  <c r="M8" i="72"/>
  <c r="L8" i="72"/>
  <c r="K8" i="72"/>
  <c r="J8" i="72"/>
  <c r="I8" i="72"/>
  <c r="H8" i="72"/>
  <c r="D8" i="72"/>
  <c r="N7" i="72"/>
  <c r="M7" i="72"/>
  <c r="L7" i="72"/>
  <c r="K7" i="72"/>
  <c r="J7" i="72"/>
  <c r="I7" i="72"/>
  <c r="H7" i="72"/>
  <c r="D7" i="72"/>
  <c r="N6" i="72"/>
  <c r="M6" i="72"/>
  <c r="L6" i="72"/>
  <c r="K6" i="72"/>
  <c r="J6" i="72"/>
  <c r="I6" i="72"/>
  <c r="H6" i="72"/>
  <c r="D6" i="72"/>
  <c r="N5" i="72"/>
  <c r="M5" i="72"/>
  <c r="M23" i="72" s="1"/>
  <c r="L5" i="72"/>
  <c r="L23" i="72" s="1"/>
  <c r="L24" i="72" s="1"/>
  <c r="K5" i="72"/>
  <c r="K23" i="72" s="1"/>
  <c r="K24" i="72" s="1"/>
  <c r="J5" i="72"/>
  <c r="I5" i="72"/>
  <c r="I23" i="72" s="1"/>
  <c r="D24" i="72" s="1"/>
  <c r="H5" i="72"/>
  <c r="H23" i="72" s="1"/>
  <c r="D5" i="72"/>
  <c r="D23" i="72" s="1"/>
  <c r="N4" i="72"/>
  <c r="M4" i="72"/>
  <c r="M27" i="72" s="1"/>
  <c r="L4" i="72"/>
  <c r="L27" i="72" s="1"/>
  <c r="L28" i="72" s="1"/>
  <c r="K4" i="72"/>
  <c r="K27" i="72" s="1"/>
  <c r="J4" i="72"/>
  <c r="I4" i="72"/>
  <c r="I27" i="72" s="1"/>
  <c r="H4" i="72"/>
  <c r="H27" i="72" s="1"/>
  <c r="H30" i="72" s="1"/>
  <c r="D4" i="72"/>
  <c r="D27" i="72" s="1"/>
  <c r="H3" i="72"/>
  <c r="N37" i="71"/>
  <c r="M37" i="71"/>
  <c r="L37" i="71"/>
  <c r="K37" i="71"/>
  <c r="J37" i="71"/>
  <c r="I37" i="71"/>
  <c r="H37" i="71"/>
  <c r="D37" i="71"/>
  <c r="N36" i="71"/>
  <c r="M36" i="71"/>
  <c r="L36" i="71"/>
  <c r="K36" i="71"/>
  <c r="J36" i="71"/>
  <c r="I36" i="71"/>
  <c r="H36" i="71"/>
  <c r="D36" i="71"/>
  <c r="N35" i="71"/>
  <c r="M35" i="71"/>
  <c r="L35" i="71"/>
  <c r="K35" i="71"/>
  <c r="J35" i="71"/>
  <c r="I35" i="71"/>
  <c r="D35" i="71"/>
  <c r="H35" i="71" s="1"/>
  <c r="N34" i="71"/>
  <c r="M34" i="71"/>
  <c r="L34" i="71"/>
  <c r="K34" i="71"/>
  <c r="J34" i="71"/>
  <c r="I34" i="71"/>
  <c r="D34" i="71"/>
  <c r="H34" i="71" s="1"/>
  <c r="N33" i="71"/>
  <c r="M33" i="71"/>
  <c r="L33" i="71"/>
  <c r="K33" i="71"/>
  <c r="J33" i="71"/>
  <c r="I33" i="71"/>
  <c r="D33" i="71"/>
  <c r="H33" i="71" s="1"/>
  <c r="N32" i="71"/>
  <c r="M32" i="71"/>
  <c r="L32" i="71"/>
  <c r="K32" i="71"/>
  <c r="J32" i="71"/>
  <c r="I32" i="71"/>
  <c r="D32" i="71"/>
  <c r="H32" i="71" s="1"/>
  <c r="N29" i="71"/>
  <c r="M29" i="71"/>
  <c r="J29" i="71"/>
  <c r="I29" i="71"/>
  <c r="N25" i="71"/>
  <c r="N26" i="71" s="1"/>
  <c r="M25" i="71"/>
  <c r="M26" i="71" s="1"/>
  <c r="L25" i="71"/>
  <c r="L29" i="71" s="1"/>
  <c r="K25" i="71"/>
  <c r="K26" i="71" s="1"/>
  <c r="J25" i="71"/>
  <c r="J26" i="71" s="1"/>
  <c r="I25" i="71"/>
  <c r="D26" i="71" s="1"/>
  <c r="H25" i="71"/>
  <c r="H29" i="71" s="1"/>
  <c r="D25" i="71"/>
  <c r="L23" i="71"/>
  <c r="L24" i="71" s="1"/>
  <c r="N21" i="71"/>
  <c r="M21" i="71"/>
  <c r="L21" i="71"/>
  <c r="L27" i="71" s="1"/>
  <c r="K21" i="71"/>
  <c r="J21" i="71"/>
  <c r="I21" i="71"/>
  <c r="H21" i="71"/>
  <c r="D21" i="71"/>
  <c r="N16" i="71"/>
  <c r="M16" i="71"/>
  <c r="L16" i="71"/>
  <c r="K16" i="71"/>
  <c r="J16" i="71"/>
  <c r="I16" i="71"/>
  <c r="H16" i="71"/>
  <c r="D16" i="71"/>
  <c r="N15" i="71"/>
  <c r="M15" i="71"/>
  <c r="L15" i="71"/>
  <c r="K15" i="71"/>
  <c r="J15" i="71"/>
  <c r="I15" i="71"/>
  <c r="H15" i="71"/>
  <c r="D15" i="71"/>
  <c r="N14" i="71"/>
  <c r="M14" i="71"/>
  <c r="L14" i="71"/>
  <c r="K14" i="71"/>
  <c r="J14" i="71"/>
  <c r="I14" i="71"/>
  <c r="H14" i="71"/>
  <c r="D14" i="71"/>
  <c r="N13" i="71"/>
  <c r="M13" i="71"/>
  <c r="L13" i="71"/>
  <c r="K13" i="71"/>
  <c r="J13" i="71"/>
  <c r="I13" i="71"/>
  <c r="H13" i="71"/>
  <c r="D13" i="71"/>
  <c r="N12" i="71"/>
  <c r="M12" i="71"/>
  <c r="L12" i="71"/>
  <c r="K12" i="71"/>
  <c r="J12" i="71"/>
  <c r="I12" i="71"/>
  <c r="H12" i="71"/>
  <c r="D12" i="71"/>
  <c r="N11" i="71"/>
  <c r="M11" i="71"/>
  <c r="L11" i="71"/>
  <c r="K11" i="71"/>
  <c r="J11" i="71"/>
  <c r="I11" i="71"/>
  <c r="H11" i="71"/>
  <c r="D11" i="71"/>
  <c r="N9" i="71"/>
  <c r="M9" i="71"/>
  <c r="L9" i="71"/>
  <c r="K9" i="71"/>
  <c r="J9" i="71"/>
  <c r="I9" i="71"/>
  <c r="D9" i="71"/>
  <c r="H9" i="71" s="1"/>
  <c r="N8" i="71"/>
  <c r="M8" i="71"/>
  <c r="L8" i="71"/>
  <c r="K8" i="71"/>
  <c r="J8" i="71"/>
  <c r="I8" i="71"/>
  <c r="D8" i="71"/>
  <c r="H8" i="71" s="1"/>
  <c r="N7" i="71"/>
  <c r="M7" i="71"/>
  <c r="L7" i="71"/>
  <c r="K7" i="71"/>
  <c r="J7" i="71"/>
  <c r="I7" i="71"/>
  <c r="D7" i="71"/>
  <c r="H7" i="71" s="1"/>
  <c r="N6" i="71"/>
  <c r="M6" i="71"/>
  <c r="L6" i="71"/>
  <c r="K6" i="71"/>
  <c r="J6" i="71"/>
  <c r="I6" i="71"/>
  <c r="D6" i="71"/>
  <c r="H6" i="71" s="1"/>
  <c r="N5" i="71"/>
  <c r="N23" i="71" s="1"/>
  <c r="M5" i="71"/>
  <c r="M23" i="71" s="1"/>
  <c r="M24" i="71" s="1"/>
  <c r="L5" i="71"/>
  <c r="K5" i="71"/>
  <c r="J5" i="71"/>
  <c r="J23" i="71" s="1"/>
  <c r="J24" i="71" s="1"/>
  <c r="I5" i="71"/>
  <c r="I23" i="71" s="1"/>
  <c r="D5" i="71"/>
  <c r="N4" i="71"/>
  <c r="N27" i="71" s="1"/>
  <c r="M4" i="71"/>
  <c r="M27" i="71" s="1"/>
  <c r="L4" i="71"/>
  <c r="K4" i="71"/>
  <c r="K27" i="71" s="1"/>
  <c r="J4" i="71"/>
  <c r="J27" i="71" s="1"/>
  <c r="J28" i="71" s="1"/>
  <c r="I4" i="71"/>
  <c r="I27" i="71" s="1"/>
  <c r="D4" i="71"/>
  <c r="H3" i="71"/>
  <c r="N37" i="70"/>
  <c r="M37" i="70"/>
  <c r="L37" i="70"/>
  <c r="K37" i="70"/>
  <c r="J37" i="70"/>
  <c r="I37" i="70"/>
  <c r="H37" i="70"/>
  <c r="D37" i="70"/>
  <c r="N36" i="70"/>
  <c r="M36" i="70"/>
  <c r="L36" i="70"/>
  <c r="K36" i="70"/>
  <c r="J36" i="70"/>
  <c r="I36" i="70"/>
  <c r="H36" i="70"/>
  <c r="D36" i="70"/>
  <c r="N35" i="70"/>
  <c r="M35" i="70"/>
  <c r="L35" i="70"/>
  <c r="K35" i="70"/>
  <c r="J35" i="70"/>
  <c r="I35" i="70"/>
  <c r="H35" i="70"/>
  <c r="D35" i="70"/>
  <c r="N34" i="70"/>
  <c r="M34" i="70"/>
  <c r="L34" i="70"/>
  <c r="K34" i="70"/>
  <c r="J34" i="70"/>
  <c r="I34" i="70"/>
  <c r="H34" i="70"/>
  <c r="D34" i="70"/>
  <c r="N33" i="70"/>
  <c r="M33" i="70"/>
  <c r="L33" i="70"/>
  <c r="K33" i="70"/>
  <c r="J33" i="70"/>
  <c r="I33" i="70"/>
  <c r="H33" i="70"/>
  <c r="D33" i="70"/>
  <c r="N32" i="70"/>
  <c r="M32" i="70"/>
  <c r="L32" i="70"/>
  <c r="K32" i="70"/>
  <c r="J32" i="70"/>
  <c r="I32" i="70"/>
  <c r="H32" i="70"/>
  <c r="D32" i="70"/>
  <c r="L29" i="70"/>
  <c r="K29" i="70"/>
  <c r="N25" i="70"/>
  <c r="M25" i="70"/>
  <c r="M26" i="70" s="1"/>
  <c r="L25" i="70"/>
  <c r="L26" i="70" s="1"/>
  <c r="K25" i="70"/>
  <c r="K26" i="70" s="1"/>
  <c r="J25" i="70"/>
  <c r="J29" i="70" s="1"/>
  <c r="I25" i="70"/>
  <c r="D25" i="70"/>
  <c r="H25" i="70" s="1"/>
  <c r="H29" i="70" s="1"/>
  <c r="N24" i="70"/>
  <c r="J24" i="70"/>
  <c r="N23" i="70"/>
  <c r="J23" i="70"/>
  <c r="N21" i="70"/>
  <c r="M21" i="70"/>
  <c r="L21" i="70"/>
  <c r="K21" i="70"/>
  <c r="J21" i="70"/>
  <c r="J27" i="70" s="1"/>
  <c r="I21" i="70"/>
  <c r="D21" i="70"/>
  <c r="H21" i="70" s="1"/>
  <c r="N16" i="70"/>
  <c r="M16" i="70"/>
  <c r="L16" i="70"/>
  <c r="K16" i="70"/>
  <c r="J16" i="70"/>
  <c r="I16" i="70"/>
  <c r="D16" i="70"/>
  <c r="H16" i="70" s="1"/>
  <c r="N15" i="70"/>
  <c r="M15" i="70"/>
  <c r="L15" i="70"/>
  <c r="K15" i="70"/>
  <c r="J15" i="70"/>
  <c r="I15" i="70"/>
  <c r="D15" i="70"/>
  <c r="H15" i="70" s="1"/>
  <c r="N14" i="70"/>
  <c r="M14" i="70"/>
  <c r="L14" i="70"/>
  <c r="K14" i="70"/>
  <c r="J14" i="70"/>
  <c r="I14" i="70"/>
  <c r="D14" i="70"/>
  <c r="H14" i="70" s="1"/>
  <c r="N13" i="70"/>
  <c r="M13" i="70"/>
  <c r="L13" i="70"/>
  <c r="K13" i="70"/>
  <c r="J13" i="70"/>
  <c r="I13" i="70"/>
  <c r="D13" i="70"/>
  <c r="H13" i="70" s="1"/>
  <c r="N12" i="70"/>
  <c r="M12" i="70"/>
  <c r="L12" i="70"/>
  <c r="K12" i="70"/>
  <c r="J12" i="70"/>
  <c r="I12" i="70"/>
  <c r="D12" i="70"/>
  <c r="H12" i="70" s="1"/>
  <c r="N11" i="70"/>
  <c r="M11" i="70"/>
  <c r="L11" i="70"/>
  <c r="K11" i="70"/>
  <c r="J11" i="70"/>
  <c r="I11" i="70"/>
  <c r="D11" i="70"/>
  <c r="H11" i="70" s="1"/>
  <c r="N9" i="70"/>
  <c r="M9" i="70"/>
  <c r="L9" i="70"/>
  <c r="K9" i="70"/>
  <c r="J9" i="70"/>
  <c r="I9" i="70"/>
  <c r="H9" i="70"/>
  <c r="D9" i="70"/>
  <c r="N8" i="70"/>
  <c r="M8" i="70"/>
  <c r="L8" i="70"/>
  <c r="K8" i="70"/>
  <c r="J8" i="70"/>
  <c r="I8" i="70"/>
  <c r="H8" i="70"/>
  <c r="D8" i="70"/>
  <c r="N7" i="70"/>
  <c r="M7" i="70"/>
  <c r="L7" i="70"/>
  <c r="K7" i="70"/>
  <c r="J7" i="70"/>
  <c r="I7" i="70"/>
  <c r="H7" i="70"/>
  <c r="D7" i="70"/>
  <c r="N6" i="70"/>
  <c r="M6" i="70"/>
  <c r="L6" i="70"/>
  <c r="K6" i="70"/>
  <c r="J6" i="70"/>
  <c r="I6" i="70"/>
  <c r="H6" i="70"/>
  <c r="D6" i="70"/>
  <c r="N5" i="70"/>
  <c r="M5" i="70"/>
  <c r="M23" i="70" s="1"/>
  <c r="L5" i="70"/>
  <c r="L23" i="70" s="1"/>
  <c r="L24" i="70" s="1"/>
  <c r="K5" i="70"/>
  <c r="K23" i="70" s="1"/>
  <c r="K24" i="70" s="1"/>
  <c r="J5" i="70"/>
  <c r="I5" i="70"/>
  <c r="I23" i="70" s="1"/>
  <c r="D24" i="70" s="1"/>
  <c r="H5" i="70"/>
  <c r="H23" i="70" s="1"/>
  <c r="D5" i="70"/>
  <c r="D23" i="70" s="1"/>
  <c r="N4" i="70"/>
  <c r="M4" i="70"/>
  <c r="M27" i="70" s="1"/>
  <c r="L4" i="70"/>
  <c r="L27" i="70" s="1"/>
  <c r="L28" i="70" s="1"/>
  <c r="K4" i="70"/>
  <c r="K27" i="70" s="1"/>
  <c r="J4" i="70"/>
  <c r="I4" i="70"/>
  <c r="I27" i="70" s="1"/>
  <c r="H4" i="70"/>
  <c r="D4" i="70"/>
  <c r="D27" i="70" s="1"/>
  <c r="H3" i="70"/>
  <c r="N37" i="69"/>
  <c r="M37" i="69"/>
  <c r="L37" i="69"/>
  <c r="K37" i="69"/>
  <c r="J37" i="69"/>
  <c r="I37" i="69"/>
  <c r="H37" i="69"/>
  <c r="D37" i="69"/>
  <c r="N36" i="69"/>
  <c r="M36" i="69"/>
  <c r="L36" i="69"/>
  <c r="K36" i="69"/>
  <c r="J36" i="69"/>
  <c r="I36" i="69"/>
  <c r="H36" i="69"/>
  <c r="D36" i="69"/>
  <c r="N35" i="69"/>
  <c r="M35" i="69"/>
  <c r="L35" i="69"/>
  <c r="K35" i="69"/>
  <c r="J35" i="69"/>
  <c r="I35" i="69"/>
  <c r="D35" i="69"/>
  <c r="H35" i="69" s="1"/>
  <c r="N34" i="69"/>
  <c r="M34" i="69"/>
  <c r="L34" i="69"/>
  <c r="K34" i="69"/>
  <c r="J34" i="69"/>
  <c r="I34" i="69"/>
  <c r="D34" i="69"/>
  <c r="H34" i="69" s="1"/>
  <c r="N33" i="69"/>
  <c r="M33" i="69"/>
  <c r="L33" i="69"/>
  <c r="K33" i="69"/>
  <c r="J33" i="69"/>
  <c r="I33" i="69"/>
  <c r="D33" i="69"/>
  <c r="H33" i="69" s="1"/>
  <c r="N32" i="69"/>
  <c r="M32" i="69"/>
  <c r="L32" i="69"/>
  <c r="K32" i="69"/>
  <c r="J32" i="69"/>
  <c r="I32" i="69"/>
  <c r="D32" i="69"/>
  <c r="H32" i="69" s="1"/>
  <c r="N30" i="69"/>
  <c r="N29" i="69"/>
  <c r="M29" i="69"/>
  <c r="J29" i="69"/>
  <c r="I29" i="69"/>
  <c r="N25" i="69"/>
  <c r="N26" i="69" s="1"/>
  <c r="M25" i="69"/>
  <c r="M26" i="69" s="1"/>
  <c r="L25" i="69"/>
  <c r="L29" i="69" s="1"/>
  <c r="K25" i="69"/>
  <c r="K26" i="69" s="1"/>
  <c r="J25" i="69"/>
  <c r="J26" i="69" s="1"/>
  <c r="I25" i="69"/>
  <c r="D26" i="69" s="1"/>
  <c r="H25" i="69"/>
  <c r="H29" i="69" s="1"/>
  <c r="D25" i="69"/>
  <c r="L24" i="69"/>
  <c r="L23" i="69"/>
  <c r="N21" i="69"/>
  <c r="M21" i="69"/>
  <c r="L21" i="69"/>
  <c r="L27" i="69" s="1"/>
  <c r="K21" i="69"/>
  <c r="J21" i="69"/>
  <c r="I21" i="69"/>
  <c r="H21" i="69"/>
  <c r="D21" i="69"/>
  <c r="N16" i="69"/>
  <c r="M16" i="69"/>
  <c r="L16" i="69"/>
  <c r="K16" i="69"/>
  <c r="J16" i="69"/>
  <c r="I16" i="69"/>
  <c r="H16" i="69"/>
  <c r="D16" i="69"/>
  <c r="N15" i="69"/>
  <c r="M15" i="69"/>
  <c r="L15" i="69"/>
  <c r="K15" i="69"/>
  <c r="J15" i="69"/>
  <c r="I15" i="69"/>
  <c r="H15" i="69"/>
  <c r="D15" i="69"/>
  <c r="N14" i="69"/>
  <c r="M14" i="69"/>
  <c r="L14" i="69"/>
  <c r="K14" i="69"/>
  <c r="J14" i="69"/>
  <c r="I14" i="69"/>
  <c r="H14" i="69"/>
  <c r="D14" i="69"/>
  <c r="N13" i="69"/>
  <c r="M13" i="69"/>
  <c r="L13" i="69"/>
  <c r="K13" i="69"/>
  <c r="J13" i="69"/>
  <c r="I13" i="69"/>
  <c r="H13" i="69"/>
  <c r="D13" i="69"/>
  <c r="N12" i="69"/>
  <c r="M12" i="69"/>
  <c r="L12" i="69"/>
  <c r="K12" i="69"/>
  <c r="J12" i="69"/>
  <c r="I12" i="69"/>
  <c r="H12" i="69"/>
  <c r="D12" i="69"/>
  <c r="N11" i="69"/>
  <c r="M11" i="69"/>
  <c r="L11" i="69"/>
  <c r="K11" i="69"/>
  <c r="J11" i="69"/>
  <c r="I11" i="69"/>
  <c r="H11" i="69"/>
  <c r="D11" i="69"/>
  <c r="N9" i="69"/>
  <c r="M9" i="69"/>
  <c r="L9" i="69"/>
  <c r="K9" i="69"/>
  <c r="J9" i="69"/>
  <c r="I9" i="69"/>
  <c r="D9" i="69"/>
  <c r="H9" i="69" s="1"/>
  <c r="N8" i="69"/>
  <c r="M8" i="69"/>
  <c r="L8" i="69"/>
  <c r="K8" i="69"/>
  <c r="J8" i="69"/>
  <c r="I8" i="69"/>
  <c r="D8" i="69"/>
  <c r="H8" i="69" s="1"/>
  <c r="N7" i="69"/>
  <c r="M7" i="69"/>
  <c r="L7" i="69"/>
  <c r="K7" i="69"/>
  <c r="J7" i="69"/>
  <c r="I7" i="69"/>
  <c r="D7" i="69"/>
  <c r="H7" i="69" s="1"/>
  <c r="N6" i="69"/>
  <c r="M6" i="69"/>
  <c r="L6" i="69"/>
  <c r="K6" i="69"/>
  <c r="J6" i="69"/>
  <c r="I6" i="69"/>
  <c r="D6" i="69"/>
  <c r="H6" i="69" s="1"/>
  <c r="N5" i="69"/>
  <c r="N23" i="69" s="1"/>
  <c r="M5" i="69"/>
  <c r="M23" i="69" s="1"/>
  <c r="M24" i="69" s="1"/>
  <c r="L5" i="69"/>
  <c r="K5" i="69"/>
  <c r="J5" i="69"/>
  <c r="J23" i="69" s="1"/>
  <c r="J24" i="69" s="1"/>
  <c r="I5" i="69"/>
  <c r="I23" i="69" s="1"/>
  <c r="D5" i="69"/>
  <c r="N4" i="69"/>
  <c r="N27" i="69" s="1"/>
  <c r="M4" i="69"/>
  <c r="M27" i="69" s="1"/>
  <c r="L4" i="69"/>
  <c r="K4" i="69"/>
  <c r="K27" i="69" s="1"/>
  <c r="J30" i="69" s="1"/>
  <c r="J4" i="69"/>
  <c r="J27" i="69" s="1"/>
  <c r="J28" i="69" s="1"/>
  <c r="I4" i="69"/>
  <c r="I27" i="69" s="1"/>
  <c r="D4" i="69"/>
  <c r="H3" i="69"/>
  <c r="N37" i="68"/>
  <c r="M37" i="68"/>
  <c r="L37" i="68"/>
  <c r="K37" i="68"/>
  <c r="J37" i="68"/>
  <c r="I37" i="68"/>
  <c r="H37" i="68"/>
  <c r="D37" i="68"/>
  <c r="N36" i="68"/>
  <c r="M36" i="68"/>
  <c r="L36" i="68"/>
  <c r="K36" i="68"/>
  <c r="J36" i="68"/>
  <c r="I36" i="68"/>
  <c r="H36" i="68"/>
  <c r="D36" i="68"/>
  <c r="N35" i="68"/>
  <c r="M35" i="68"/>
  <c r="L35" i="68"/>
  <c r="K35" i="68"/>
  <c r="J35" i="68"/>
  <c r="I35" i="68"/>
  <c r="H35" i="68"/>
  <c r="D35" i="68"/>
  <c r="N34" i="68"/>
  <c r="M34" i="68"/>
  <c r="L34" i="68"/>
  <c r="K34" i="68"/>
  <c r="J34" i="68"/>
  <c r="I34" i="68"/>
  <c r="H34" i="68"/>
  <c r="D34" i="68"/>
  <c r="N33" i="68"/>
  <c r="M33" i="68"/>
  <c r="L33" i="68"/>
  <c r="K33" i="68"/>
  <c r="J33" i="68"/>
  <c r="I33" i="68"/>
  <c r="D33" i="68"/>
  <c r="H33" i="68" s="1"/>
  <c r="N32" i="68"/>
  <c r="M32" i="68"/>
  <c r="L32" i="68"/>
  <c r="K32" i="68"/>
  <c r="J32" i="68"/>
  <c r="I32" i="68"/>
  <c r="D32" i="68"/>
  <c r="H32" i="68" s="1"/>
  <c r="N29" i="68"/>
  <c r="J26" i="68"/>
  <c r="N25" i="68"/>
  <c r="N26" i="68" s="1"/>
  <c r="M25" i="68"/>
  <c r="M26" i="68" s="1"/>
  <c r="L25" i="68"/>
  <c r="L26" i="68" s="1"/>
  <c r="K25" i="68"/>
  <c r="K29" i="68" s="1"/>
  <c r="J25" i="68"/>
  <c r="J29" i="68" s="1"/>
  <c r="I25" i="68"/>
  <c r="I29" i="68" s="1"/>
  <c r="D25" i="68"/>
  <c r="H25" i="68" s="1"/>
  <c r="H29" i="68" s="1"/>
  <c r="M23" i="68"/>
  <c r="M24" i="68" s="1"/>
  <c r="K23" i="68"/>
  <c r="K24" i="68" s="1"/>
  <c r="I23" i="68"/>
  <c r="D24" i="68" s="1"/>
  <c r="D23" i="68"/>
  <c r="N21" i="68"/>
  <c r="M21" i="68"/>
  <c r="L21" i="68"/>
  <c r="K21" i="68"/>
  <c r="J21" i="68"/>
  <c r="I21" i="68"/>
  <c r="D21" i="68"/>
  <c r="D27" i="68" s="1"/>
  <c r="N16" i="68"/>
  <c r="M16" i="68"/>
  <c r="L16" i="68"/>
  <c r="K16" i="68"/>
  <c r="J16" i="68"/>
  <c r="I16" i="68"/>
  <c r="D16" i="68"/>
  <c r="H16" i="68" s="1"/>
  <c r="N15" i="68"/>
  <c r="M15" i="68"/>
  <c r="L15" i="68"/>
  <c r="K15" i="68"/>
  <c r="J15" i="68"/>
  <c r="I15" i="68"/>
  <c r="D15" i="68"/>
  <c r="H15" i="68" s="1"/>
  <c r="N14" i="68"/>
  <c r="M14" i="68"/>
  <c r="L14" i="68"/>
  <c r="K14" i="68"/>
  <c r="J14" i="68"/>
  <c r="I14" i="68"/>
  <c r="D14" i="68"/>
  <c r="H14" i="68" s="1"/>
  <c r="N13" i="68"/>
  <c r="M13" i="68"/>
  <c r="L13" i="68"/>
  <c r="K13" i="68"/>
  <c r="J13" i="68"/>
  <c r="I13" i="68"/>
  <c r="D13" i="68"/>
  <c r="H13" i="68" s="1"/>
  <c r="N12" i="68"/>
  <c r="M12" i="68"/>
  <c r="L12" i="68"/>
  <c r="K12" i="68"/>
  <c r="J12" i="68"/>
  <c r="I12" i="68"/>
  <c r="D12" i="68"/>
  <c r="H12" i="68" s="1"/>
  <c r="N11" i="68"/>
  <c r="M11" i="68"/>
  <c r="L11" i="68"/>
  <c r="K11" i="68"/>
  <c r="J11" i="68"/>
  <c r="I11" i="68"/>
  <c r="D11" i="68"/>
  <c r="H11" i="68" s="1"/>
  <c r="N9" i="68"/>
  <c r="M9" i="68"/>
  <c r="L9" i="68"/>
  <c r="K9" i="68"/>
  <c r="J9" i="68"/>
  <c r="I9" i="68"/>
  <c r="H9" i="68"/>
  <c r="D9" i="68"/>
  <c r="N8" i="68"/>
  <c r="M8" i="68"/>
  <c r="L8" i="68"/>
  <c r="K8" i="68"/>
  <c r="J8" i="68"/>
  <c r="I8" i="68"/>
  <c r="H8" i="68"/>
  <c r="D8" i="68"/>
  <c r="N7" i="68"/>
  <c r="M7" i="68"/>
  <c r="L7" i="68"/>
  <c r="K7" i="68"/>
  <c r="J7" i="68"/>
  <c r="I7" i="68"/>
  <c r="H7" i="68"/>
  <c r="D7" i="68"/>
  <c r="N6" i="68"/>
  <c r="M6" i="68"/>
  <c r="L6" i="68"/>
  <c r="K6" i="68"/>
  <c r="J6" i="68"/>
  <c r="I6" i="68"/>
  <c r="H6" i="68"/>
  <c r="D6" i="68"/>
  <c r="N5" i="68"/>
  <c r="N23" i="68" s="1"/>
  <c r="M5" i="68"/>
  <c r="L5" i="68"/>
  <c r="L23" i="68" s="1"/>
  <c r="L24" i="68" s="1"/>
  <c r="K5" i="68"/>
  <c r="J5" i="68"/>
  <c r="J23" i="68" s="1"/>
  <c r="J24" i="68" s="1"/>
  <c r="I5" i="68"/>
  <c r="H5" i="68"/>
  <c r="H23" i="68" s="1"/>
  <c r="D5" i="68"/>
  <c r="N4" i="68"/>
  <c r="N27" i="68" s="1"/>
  <c r="M4" i="68"/>
  <c r="M27" i="68" s="1"/>
  <c r="L4" i="68"/>
  <c r="L27" i="68" s="1"/>
  <c r="L28" i="68" s="1"/>
  <c r="K4" i="68"/>
  <c r="K27" i="68" s="1"/>
  <c r="J4" i="68"/>
  <c r="J27" i="68" s="1"/>
  <c r="I4" i="68"/>
  <c r="I27" i="68" s="1"/>
  <c r="H4" i="68"/>
  <c r="D4" i="68"/>
  <c r="H3" i="68"/>
  <c r="N37" i="67"/>
  <c r="M37" i="67"/>
  <c r="L37" i="67"/>
  <c r="K37" i="67"/>
  <c r="J37" i="67"/>
  <c r="I37" i="67"/>
  <c r="H37" i="67"/>
  <c r="D37" i="67"/>
  <c r="N36" i="67"/>
  <c r="M36" i="67"/>
  <c r="L36" i="67"/>
  <c r="K36" i="67"/>
  <c r="J36" i="67"/>
  <c r="I36" i="67"/>
  <c r="H36" i="67"/>
  <c r="D36" i="67"/>
  <c r="N35" i="67"/>
  <c r="M35" i="67"/>
  <c r="L35" i="67"/>
  <c r="K35" i="67"/>
  <c r="J35" i="67"/>
  <c r="I35" i="67"/>
  <c r="D35" i="67"/>
  <c r="H35" i="67" s="1"/>
  <c r="N34" i="67"/>
  <c r="M34" i="67"/>
  <c r="L34" i="67"/>
  <c r="K34" i="67"/>
  <c r="J34" i="67"/>
  <c r="I34" i="67"/>
  <c r="D34" i="67"/>
  <c r="H34" i="67" s="1"/>
  <c r="N33" i="67"/>
  <c r="M33" i="67"/>
  <c r="L33" i="67"/>
  <c r="K33" i="67"/>
  <c r="J33" i="67"/>
  <c r="I33" i="67"/>
  <c r="D33" i="67"/>
  <c r="H33" i="67" s="1"/>
  <c r="N32" i="67"/>
  <c r="M32" i="67"/>
  <c r="L32" i="67"/>
  <c r="K32" i="67"/>
  <c r="J32" i="67"/>
  <c r="I32" i="67"/>
  <c r="D32" i="67"/>
  <c r="H32" i="67" s="1"/>
  <c r="N29" i="67"/>
  <c r="N25" i="67"/>
  <c r="N26" i="67" s="1"/>
  <c r="M25" i="67"/>
  <c r="L29" i="67" s="1"/>
  <c r="L25" i="67"/>
  <c r="L26" i="67" s="1"/>
  <c r="K25" i="67"/>
  <c r="K26" i="67" s="1"/>
  <c r="J25" i="67"/>
  <c r="J26" i="67" s="1"/>
  <c r="I25" i="67"/>
  <c r="D26" i="67" s="1"/>
  <c r="D25" i="67"/>
  <c r="H25" i="67" s="1"/>
  <c r="H29" i="67" s="1"/>
  <c r="M23" i="67"/>
  <c r="M24" i="67" s="1"/>
  <c r="K23" i="67"/>
  <c r="K24" i="67" s="1"/>
  <c r="I23" i="67"/>
  <c r="D23" i="67"/>
  <c r="D24" i="67" s="1"/>
  <c r="N21" i="67"/>
  <c r="M21" i="67"/>
  <c r="M27" i="67" s="1"/>
  <c r="L21" i="67"/>
  <c r="K21" i="67"/>
  <c r="K27" i="67" s="1"/>
  <c r="J21" i="67"/>
  <c r="I21" i="67"/>
  <c r="I27" i="67" s="1"/>
  <c r="D21" i="67"/>
  <c r="D27" i="67" s="1"/>
  <c r="N16" i="67"/>
  <c r="M16" i="67"/>
  <c r="L16" i="67"/>
  <c r="K16" i="67"/>
  <c r="J16" i="67"/>
  <c r="I16" i="67"/>
  <c r="D16" i="67"/>
  <c r="H16" i="67" s="1"/>
  <c r="N15" i="67"/>
  <c r="M15" i="67"/>
  <c r="L15" i="67"/>
  <c r="K15" i="67"/>
  <c r="J15" i="67"/>
  <c r="I15" i="67"/>
  <c r="D15" i="67"/>
  <c r="H15" i="67" s="1"/>
  <c r="N14" i="67"/>
  <c r="M14" i="67"/>
  <c r="L14" i="67"/>
  <c r="K14" i="67"/>
  <c r="J14" i="67"/>
  <c r="I14" i="67"/>
  <c r="D14" i="67"/>
  <c r="H14" i="67" s="1"/>
  <c r="N13" i="67"/>
  <c r="M13" i="67"/>
  <c r="L13" i="67"/>
  <c r="K13" i="67"/>
  <c r="J13" i="67"/>
  <c r="I13" i="67"/>
  <c r="D13" i="67"/>
  <c r="H13" i="67" s="1"/>
  <c r="N12" i="67"/>
  <c r="M12" i="67"/>
  <c r="L12" i="67"/>
  <c r="K12" i="67"/>
  <c r="J12" i="67"/>
  <c r="I12" i="67"/>
  <c r="D12" i="67"/>
  <c r="H12" i="67" s="1"/>
  <c r="N11" i="67"/>
  <c r="M11" i="67"/>
  <c r="L11" i="67"/>
  <c r="K11" i="67"/>
  <c r="J11" i="67"/>
  <c r="I11" i="67"/>
  <c r="D11" i="67"/>
  <c r="H11" i="67" s="1"/>
  <c r="N9" i="67"/>
  <c r="M9" i="67"/>
  <c r="L9" i="67"/>
  <c r="K9" i="67"/>
  <c r="J9" i="67"/>
  <c r="I9" i="67"/>
  <c r="H9" i="67"/>
  <c r="D9" i="67"/>
  <c r="N8" i="67"/>
  <c r="M8" i="67"/>
  <c r="L8" i="67"/>
  <c r="K8" i="67"/>
  <c r="J8" i="67"/>
  <c r="I8" i="67"/>
  <c r="H8" i="67"/>
  <c r="D8" i="67"/>
  <c r="N7" i="67"/>
  <c r="M7" i="67"/>
  <c r="L7" i="67"/>
  <c r="K7" i="67"/>
  <c r="J7" i="67"/>
  <c r="I7" i="67"/>
  <c r="H7" i="67"/>
  <c r="D7" i="67"/>
  <c r="N6" i="67"/>
  <c r="M6" i="67"/>
  <c r="L6" i="67"/>
  <c r="K6" i="67"/>
  <c r="J6" i="67"/>
  <c r="I6" i="67"/>
  <c r="H6" i="67"/>
  <c r="D6" i="67"/>
  <c r="N5" i="67"/>
  <c r="N23" i="67" s="1"/>
  <c r="M5" i="67"/>
  <c r="L5" i="67"/>
  <c r="L23" i="67" s="1"/>
  <c r="L24" i="67" s="1"/>
  <c r="K5" i="67"/>
  <c r="J5" i="67"/>
  <c r="J23" i="67" s="1"/>
  <c r="J24" i="67" s="1"/>
  <c r="I5" i="67"/>
  <c r="H5" i="67"/>
  <c r="H23" i="67" s="1"/>
  <c r="D5" i="67"/>
  <c r="N4" i="67"/>
  <c r="N27" i="67" s="1"/>
  <c r="M4" i="67"/>
  <c r="L4" i="67"/>
  <c r="L27" i="67" s="1"/>
  <c r="K4" i="67"/>
  <c r="J4" i="67"/>
  <c r="J27" i="67" s="1"/>
  <c r="I4" i="67"/>
  <c r="H4" i="67"/>
  <c r="D4" i="67"/>
  <c r="H3" i="67"/>
  <c r="M37" i="66"/>
  <c r="L37" i="66"/>
  <c r="K37" i="66"/>
  <c r="J37" i="66"/>
  <c r="I37" i="66"/>
  <c r="H37" i="66"/>
  <c r="D37" i="66"/>
  <c r="M36" i="66"/>
  <c r="L36" i="66"/>
  <c r="K36" i="66"/>
  <c r="J36" i="66"/>
  <c r="I36" i="66"/>
  <c r="H36" i="66"/>
  <c r="D36" i="66"/>
  <c r="M35" i="66"/>
  <c r="L35" i="66"/>
  <c r="K35" i="66"/>
  <c r="J35" i="66"/>
  <c r="I35" i="66"/>
  <c r="H35" i="66"/>
  <c r="D35" i="66"/>
  <c r="M34" i="66"/>
  <c r="L34" i="66"/>
  <c r="K34" i="66"/>
  <c r="J34" i="66"/>
  <c r="I34" i="66"/>
  <c r="D34" i="66"/>
  <c r="H34" i="66" s="1"/>
  <c r="M33" i="66"/>
  <c r="L33" i="66"/>
  <c r="K33" i="66"/>
  <c r="J33" i="66"/>
  <c r="I33" i="66"/>
  <c r="H33" i="66"/>
  <c r="D33" i="66"/>
  <c r="M32" i="66"/>
  <c r="L32" i="66"/>
  <c r="K32" i="66"/>
  <c r="J32" i="66"/>
  <c r="I32" i="66"/>
  <c r="D32" i="66"/>
  <c r="H32" i="66" s="1"/>
  <c r="L26" i="66"/>
  <c r="J26" i="66"/>
  <c r="M25" i="66"/>
  <c r="M29" i="66" s="1"/>
  <c r="L25" i="66"/>
  <c r="K25" i="66"/>
  <c r="J29" i="66" s="1"/>
  <c r="J25" i="66"/>
  <c r="I25" i="66"/>
  <c r="I29" i="66" s="1"/>
  <c r="D25" i="66"/>
  <c r="H25" i="66" s="1"/>
  <c r="H29" i="66" s="1"/>
  <c r="M21" i="66"/>
  <c r="L21" i="66"/>
  <c r="K21" i="66"/>
  <c r="J21" i="66"/>
  <c r="I21" i="66"/>
  <c r="H21" i="66"/>
  <c r="D21" i="66"/>
  <c r="M16" i="66"/>
  <c r="L16" i="66"/>
  <c r="K16" i="66"/>
  <c r="J16" i="66"/>
  <c r="I16" i="66"/>
  <c r="H16" i="66"/>
  <c r="D16" i="66"/>
  <c r="M15" i="66"/>
  <c r="L15" i="66"/>
  <c r="K15" i="66"/>
  <c r="J15" i="66"/>
  <c r="I15" i="66"/>
  <c r="D15" i="66"/>
  <c r="H15" i="66" s="1"/>
  <c r="M14" i="66"/>
  <c r="L14" i="66"/>
  <c r="K14" i="66"/>
  <c r="J14" i="66"/>
  <c r="I14" i="66"/>
  <c r="H14" i="66"/>
  <c r="D14" i="66"/>
  <c r="M13" i="66"/>
  <c r="L13" i="66"/>
  <c r="K13" i="66"/>
  <c r="J13" i="66"/>
  <c r="I13" i="66"/>
  <c r="D13" i="66"/>
  <c r="H13" i="66" s="1"/>
  <c r="M12" i="66"/>
  <c r="L12" i="66"/>
  <c r="K12" i="66"/>
  <c r="J12" i="66"/>
  <c r="I12" i="66"/>
  <c r="H12" i="66"/>
  <c r="D12" i="66"/>
  <c r="M11" i="66"/>
  <c r="L11" i="66"/>
  <c r="K11" i="66"/>
  <c r="J11" i="66"/>
  <c r="I11" i="66"/>
  <c r="D11" i="66"/>
  <c r="H11" i="66" s="1"/>
  <c r="M9" i="66"/>
  <c r="L9" i="66"/>
  <c r="K9" i="66"/>
  <c r="J9" i="66"/>
  <c r="I9" i="66"/>
  <c r="H9" i="66"/>
  <c r="D9" i="66"/>
  <c r="M8" i="66"/>
  <c r="L8" i="66"/>
  <c r="K8" i="66"/>
  <c r="J8" i="66"/>
  <c r="I8" i="66"/>
  <c r="D8" i="66"/>
  <c r="H8" i="66" s="1"/>
  <c r="M7" i="66"/>
  <c r="L7" i="66"/>
  <c r="K7" i="66"/>
  <c r="J7" i="66"/>
  <c r="I7" i="66"/>
  <c r="H7" i="66"/>
  <c r="D7" i="66"/>
  <c r="M6" i="66"/>
  <c r="M23" i="66" s="1"/>
  <c r="L6" i="66"/>
  <c r="K6" i="66"/>
  <c r="K23" i="66" s="1"/>
  <c r="K24" i="66" s="1"/>
  <c r="J6" i="66"/>
  <c r="I6" i="66"/>
  <c r="I23" i="66" s="1"/>
  <c r="D6" i="66"/>
  <c r="D23" i="66" s="1"/>
  <c r="M5" i="66"/>
  <c r="L5" i="66"/>
  <c r="L23" i="66" s="1"/>
  <c r="L24" i="66" s="1"/>
  <c r="K5" i="66"/>
  <c r="J5" i="66"/>
  <c r="J23" i="66" s="1"/>
  <c r="J24" i="66" s="1"/>
  <c r="I5" i="66"/>
  <c r="H5" i="66"/>
  <c r="D5" i="66"/>
  <c r="M4" i="66"/>
  <c r="M27" i="66" s="1"/>
  <c r="L4" i="66"/>
  <c r="L27" i="66" s="1"/>
  <c r="K4" i="66"/>
  <c r="K27" i="66" s="1"/>
  <c r="J4" i="66"/>
  <c r="J27" i="66" s="1"/>
  <c r="I4" i="66"/>
  <c r="I27" i="66" s="1"/>
  <c r="D4" i="66"/>
  <c r="D27" i="66" s="1"/>
  <c r="H3" i="66"/>
  <c r="N37" i="65"/>
  <c r="M37" i="65"/>
  <c r="L37" i="65"/>
  <c r="K37" i="65"/>
  <c r="J37" i="65"/>
  <c r="I37" i="65"/>
  <c r="H37" i="65"/>
  <c r="D37" i="65"/>
  <c r="N36" i="65"/>
  <c r="M36" i="65"/>
  <c r="L36" i="65"/>
  <c r="K36" i="65"/>
  <c r="J36" i="65"/>
  <c r="I36" i="65"/>
  <c r="H36" i="65"/>
  <c r="D36" i="65"/>
  <c r="N35" i="65"/>
  <c r="M35" i="65"/>
  <c r="L35" i="65"/>
  <c r="K35" i="65"/>
  <c r="J35" i="65"/>
  <c r="I35" i="65"/>
  <c r="D35" i="65"/>
  <c r="H35" i="65" s="1"/>
  <c r="N34" i="65"/>
  <c r="M34" i="65"/>
  <c r="L34" i="65"/>
  <c r="K34" i="65"/>
  <c r="J34" i="65"/>
  <c r="I34" i="65"/>
  <c r="D34" i="65"/>
  <c r="H34" i="65" s="1"/>
  <c r="N33" i="65"/>
  <c r="M33" i="65"/>
  <c r="L33" i="65"/>
  <c r="K33" i="65"/>
  <c r="J33" i="65"/>
  <c r="I33" i="65"/>
  <c r="D33" i="65"/>
  <c r="H33" i="65" s="1"/>
  <c r="N32" i="65"/>
  <c r="M32" i="65"/>
  <c r="L32" i="65"/>
  <c r="K32" i="65"/>
  <c r="J32" i="65"/>
  <c r="I32" i="65"/>
  <c r="D32" i="65"/>
  <c r="H32" i="65" s="1"/>
  <c r="N29" i="65"/>
  <c r="N25" i="65"/>
  <c r="N26" i="65" s="1"/>
  <c r="M25" i="65"/>
  <c r="M26" i="65" s="1"/>
  <c r="L25" i="65"/>
  <c r="L26" i="65" s="1"/>
  <c r="K25" i="65"/>
  <c r="J29" i="65" s="1"/>
  <c r="J25" i="65"/>
  <c r="J26" i="65" s="1"/>
  <c r="I25" i="65"/>
  <c r="I26" i="65" s="1"/>
  <c r="D25" i="65"/>
  <c r="H25" i="65" s="1"/>
  <c r="H29" i="65" s="1"/>
  <c r="M23" i="65"/>
  <c r="M24" i="65" s="1"/>
  <c r="K23" i="65"/>
  <c r="K24" i="65" s="1"/>
  <c r="I23" i="65"/>
  <c r="D23" i="65"/>
  <c r="D24" i="65" s="1"/>
  <c r="N21" i="65"/>
  <c r="M21" i="65"/>
  <c r="M27" i="65" s="1"/>
  <c r="L21" i="65"/>
  <c r="K21" i="65"/>
  <c r="K27" i="65" s="1"/>
  <c r="J21" i="65"/>
  <c r="I21" i="65"/>
  <c r="I27" i="65" s="1"/>
  <c r="D21" i="65"/>
  <c r="H21" i="65" s="1"/>
  <c r="N16" i="65"/>
  <c r="M16" i="65"/>
  <c r="L16" i="65"/>
  <c r="K16" i="65"/>
  <c r="J16" i="65"/>
  <c r="I16" i="65"/>
  <c r="D16" i="65"/>
  <c r="H16" i="65" s="1"/>
  <c r="N15" i="65"/>
  <c r="M15" i="65"/>
  <c r="L15" i="65"/>
  <c r="K15" i="65"/>
  <c r="J15" i="65"/>
  <c r="I15" i="65"/>
  <c r="D15" i="65"/>
  <c r="H15" i="65" s="1"/>
  <c r="N14" i="65"/>
  <c r="M14" i="65"/>
  <c r="L14" i="65"/>
  <c r="K14" i="65"/>
  <c r="J14" i="65"/>
  <c r="I14" i="65"/>
  <c r="D14" i="65"/>
  <c r="H14" i="65" s="1"/>
  <c r="N13" i="65"/>
  <c r="M13" i="65"/>
  <c r="L13" i="65"/>
  <c r="K13" i="65"/>
  <c r="J13" i="65"/>
  <c r="I13" i="65"/>
  <c r="D13" i="65"/>
  <c r="H13" i="65" s="1"/>
  <c r="N12" i="65"/>
  <c r="M12" i="65"/>
  <c r="L12" i="65"/>
  <c r="K12" i="65"/>
  <c r="J12" i="65"/>
  <c r="I12" i="65"/>
  <c r="D12" i="65"/>
  <c r="H12" i="65" s="1"/>
  <c r="N11" i="65"/>
  <c r="M11" i="65"/>
  <c r="L11" i="65"/>
  <c r="K11" i="65"/>
  <c r="J11" i="65"/>
  <c r="I11" i="65"/>
  <c r="D11" i="65"/>
  <c r="H11" i="65" s="1"/>
  <c r="N9" i="65"/>
  <c r="M9" i="65"/>
  <c r="L9" i="65"/>
  <c r="K9" i="65"/>
  <c r="J9" i="65"/>
  <c r="I9" i="65"/>
  <c r="H9" i="65"/>
  <c r="D9" i="65"/>
  <c r="N8" i="65"/>
  <c r="M8" i="65"/>
  <c r="L8" i="65"/>
  <c r="K8" i="65"/>
  <c r="J8" i="65"/>
  <c r="I8" i="65"/>
  <c r="H8" i="65"/>
  <c r="D8" i="65"/>
  <c r="N7" i="65"/>
  <c r="M7" i="65"/>
  <c r="L7" i="65"/>
  <c r="K7" i="65"/>
  <c r="J7" i="65"/>
  <c r="I7" i="65"/>
  <c r="H7" i="65"/>
  <c r="D7" i="65"/>
  <c r="N6" i="65"/>
  <c r="M6" i="65"/>
  <c r="L6" i="65"/>
  <c r="K6" i="65"/>
  <c r="J6" i="65"/>
  <c r="I6" i="65"/>
  <c r="H6" i="65"/>
  <c r="D6" i="65"/>
  <c r="N5" i="65"/>
  <c r="N23" i="65" s="1"/>
  <c r="M5" i="65"/>
  <c r="L5" i="65"/>
  <c r="L23" i="65" s="1"/>
  <c r="L24" i="65" s="1"/>
  <c r="K5" i="65"/>
  <c r="J5" i="65"/>
  <c r="J23" i="65" s="1"/>
  <c r="J24" i="65" s="1"/>
  <c r="I5" i="65"/>
  <c r="H5" i="65"/>
  <c r="H23" i="65" s="1"/>
  <c r="D5" i="65"/>
  <c r="N4" i="65"/>
  <c r="N27" i="65" s="1"/>
  <c r="M4" i="65"/>
  <c r="L4" i="65"/>
  <c r="L27" i="65" s="1"/>
  <c r="K4" i="65"/>
  <c r="J4" i="65"/>
  <c r="J27" i="65" s="1"/>
  <c r="I4" i="65"/>
  <c r="H4" i="65"/>
  <c r="H27" i="65" s="1"/>
  <c r="H30" i="65" s="1"/>
  <c r="D4" i="65"/>
  <c r="H3" i="65"/>
  <c r="N37" i="64"/>
  <c r="M37" i="64"/>
  <c r="L37" i="64"/>
  <c r="K37" i="64"/>
  <c r="J37" i="64"/>
  <c r="I37" i="64"/>
  <c r="H37" i="64"/>
  <c r="D37" i="64"/>
  <c r="N36" i="64"/>
  <c r="M36" i="64"/>
  <c r="L36" i="64"/>
  <c r="K36" i="64"/>
  <c r="J36" i="64"/>
  <c r="I36" i="64"/>
  <c r="H36" i="64"/>
  <c r="D36" i="64"/>
  <c r="N35" i="64"/>
  <c r="M35" i="64"/>
  <c r="L35" i="64"/>
  <c r="K35" i="64"/>
  <c r="J35" i="64"/>
  <c r="I35" i="64"/>
  <c r="D35" i="64"/>
  <c r="H35" i="64" s="1"/>
  <c r="N34" i="64"/>
  <c r="M34" i="64"/>
  <c r="L34" i="64"/>
  <c r="K34" i="64"/>
  <c r="J34" i="64"/>
  <c r="I34" i="64"/>
  <c r="D34" i="64"/>
  <c r="H34" i="64" s="1"/>
  <c r="N33" i="64"/>
  <c r="M33" i="64"/>
  <c r="L33" i="64"/>
  <c r="K33" i="64"/>
  <c r="J33" i="64"/>
  <c r="I33" i="64"/>
  <c r="D33" i="64"/>
  <c r="H33" i="64" s="1"/>
  <c r="N32" i="64"/>
  <c r="M32" i="64"/>
  <c r="L32" i="64"/>
  <c r="K32" i="64"/>
  <c r="J32" i="64"/>
  <c r="I32" i="64"/>
  <c r="D32" i="64"/>
  <c r="H32" i="64" s="1"/>
  <c r="N29" i="64"/>
  <c r="J29" i="64"/>
  <c r="N25" i="64"/>
  <c r="N26" i="64" s="1"/>
  <c r="M25" i="64"/>
  <c r="L29" i="64" s="1"/>
  <c r="L25" i="64"/>
  <c r="L26" i="64" s="1"/>
  <c r="K25" i="64"/>
  <c r="K26" i="64" s="1"/>
  <c r="J25" i="64"/>
  <c r="J26" i="64" s="1"/>
  <c r="I25" i="64"/>
  <c r="D26" i="64" s="1"/>
  <c r="D25" i="64"/>
  <c r="H25" i="64" s="1"/>
  <c r="H29" i="64" s="1"/>
  <c r="M23" i="64"/>
  <c r="M24" i="64" s="1"/>
  <c r="K23" i="64"/>
  <c r="K24" i="64" s="1"/>
  <c r="I23" i="64"/>
  <c r="D24" i="64" s="1"/>
  <c r="D23" i="64"/>
  <c r="N21" i="64"/>
  <c r="M21" i="64"/>
  <c r="M27" i="64" s="1"/>
  <c r="L21" i="64"/>
  <c r="K21" i="64"/>
  <c r="K27" i="64" s="1"/>
  <c r="J21" i="64"/>
  <c r="I21" i="64"/>
  <c r="I27" i="64" s="1"/>
  <c r="D21" i="64"/>
  <c r="D27" i="64" s="1"/>
  <c r="N16" i="64"/>
  <c r="M16" i="64"/>
  <c r="L16" i="64"/>
  <c r="K16" i="64"/>
  <c r="J16" i="64"/>
  <c r="I16" i="64"/>
  <c r="D16" i="64"/>
  <c r="H16" i="64" s="1"/>
  <c r="N15" i="64"/>
  <c r="M15" i="64"/>
  <c r="L15" i="64"/>
  <c r="K15" i="64"/>
  <c r="J15" i="64"/>
  <c r="I15" i="64"/>
  <c r="D15" i="64"/>
  <c r="H15" i="64" s="1"/>
  <c r="N14" i="64"/>
  <c r="M14" i="64"/>
  <c r="L14" i="64"/>
  <c r="K14" i="64"/>
  <c r="J14" i="64"/>
  <c r="I14" i="64"/>
  <c r="D14" i="64"/>
  <c r="H14" i="64" s="1"/>
  <c r="N13" i="64"/>
  <c r="M13" i="64"/>
  <c r="L13" i="64"/>
  <c r="K13" i="64"/>
  <c r="J13" i="64"/>
  <c r="I13" i="64"/>
  <c r="D13" i="64"/>
  <c r="H13" i="64" s="1"/>
  <c r="N12" i="64"/>
  <c r="M12" i="64"/>
  <c r="L12" i="64"/>
  <c r="K12" i="64"/>
  <c r="J12" i="64"/>
  <c r="I12" i="64"/>
  <c r="D12" i="64"/>
  <c r="H12" i="64" s="1"/>
  <c r="N11" i="64"/>
  <c r="M11" i="64"/>
  <c r="L11" i="64"/>
  <c r="K11" i="64"/>
  <c r="J11" i="64"/>
  <c r="I11" i="64"/>
  <c r="D11" i="64"/>
  <c r="H11" i="64" s="1"/>
  <c r="N9" i="64"/>
  <c r="M9" i="64"/>
  <c r="L9" i="64"/>
  <c r="K9" i="64"/>
  <c r="J9" i="64"/>
  <c r="I9" i="64"/>
  <c r="H9" i="64"/>
  <c r="D9" i="64"/>
  <c r="N8" i="64"/>
  <c r="M8" i="64"/>
  <c r="L8" i="64"/>
  <c r="K8" i="64"/>
  <c r="J8" i="64"/>
  <c r="I8" i="64"/>
  <c r="H8" i="64"/>
  <c r="D8" i="64"/>
  <c r="N7" i="64"/>
  <c r="M7" i="64"/>
  <c r="L7" i="64"/>
  <c r="K7" i="64"/>
  <c r="J7" i="64"/>
  <c r="I7" i="64"/>
  <c r="H7" i="64"/>
  <c r="D7" i="64"/>
  <c r="N6" i="64"/>
  <c r="M6" i="64"/>
  <c r="L6" i="64"/>
  <c r="K6" i="64"/>
  <c r="J6" i="64"/>
  <c r="I6" i="64"/>
  <c r="H6" i="64"/>
  <c r="D6" i="64"/>
  <c r="N5" i="64"/>
  <c r="N23" i="64" s="1"/>
  <c r="M5" i="64"/>
  <c r="L5" i="64"/>
  <c r="L23" i="64" s="1"/>
  <c r="L24" i="64" s="1"/>
  <c r="K5" i="64"/>
  <c r="J5" i="64"/>
  <c r="J23" i="64" s="1"/>
  <c r="J24" i="64" s="1"/>
  <c r="I5" i="64"/>
  <c r="H5" i="64"/>
  <c r="H23" i="64" s="1"/>
  <c r="D5" i="64"/>
  <c r="N4" i="64"/>
  <c r="N27" i="64" s="1"/>
  <c r="M4" i="64"/>
  <c r="L4" i="64"/>
  <c r="L27" i="64" s="1"/>
  <c r="K4" i="64"/>
  <c r="J4" i="64"/>
  <c r="J27" i="64" s="1"/>
  <c r="I4" i="64"/>
  <c r="H4" i="64"/>
  <c r="D4" i="64"/>
  <c r="H3" i="64"/>
  <c r="N37" i="63"/>
  <c r="M37" i="63"/>
  <c r="L37" i="63"/>
  <c r="K37" i="63"/>
  <c r="J37" i="63"/>
  <c r="I37" i="63"/>
  <c r="H37" i="63"/>
  <c r="D37" i="63"/>
  <c r="N36" i="63"/>
  <c r="M36" i="63"/>
  <c r="L36" i="63"/>
  <c r="K36" i="63"/>
  <c r="J36" i="63"/>
  <c r="I36" i="63"/>
  <c r="H36" i="63"/>
  <c r="D36" i="63"/>
  <c r="N35" i="63"/>
  <c r="M35" i="63"/>
  <c r="L35" i="63"/>
  <c r="K35" i="63"/>
  <c r="J35" i="63"/>
  <c r="I35" i="63"/>
  <c r="D35" i="63"/>
  <c r="H35" i="63" s="1"/>
  <c r="N34" i="63"/>
  <c r="M34" i="63"/>
  <c r="L34" i="63"/>
  <c r="K34" i="63"/>
  <c r="J34" i="63"/>
  <c r="I34" i="63"/>
  <c r="D34" i="63"/>
  <c r="H34" i="63" s="1"/>
  <c r="N33" i="63"/>
  <c r="M33" i="63"/>
  <c r="L33" i="63"/>
  <c r="K33" i="63"/>
  <c r="J33" i="63"/>
  <c r="I33" i="63"/>
  <c r="D33" i="63"/>
  <c r="H33" i="63" s="1"/>
  <c r="N32" i="63"/>
  <c r="M32" i="63"/>
  <c r="L32" i="63"/>
  <c r="K32" i="63"/>
  <c r="J32" i="63"/>
  <c r="I32" i="63"/>
  <c r="D32" i="63"/>
  <c r="H32" i="63" s="1"/>
  <c r="N29" i="63"/>
  <c r="N25" i="63"/>
  <c r="N26" i="63" s="1"/>
  <c r="M25" i="63"/>
  <c r="M26" i="63" s="1"/>
  <c r="L25" i="63"/>
  <c r="L26" i="63" s="1"/>
  <c r="K25" i="63"/>
  <c r="J29" i="63" s="1"/>
  <c r="J25" i="63"/>
  <c r="J26" i="63" s="1"/>
  <c r="I25" i="63"/>
  <c r="I26" i="63" s="1"/>
  <c r="D25" i="63"/>
  <c r="H25" i="63" s="1"/>
  <c r="H29" i="63" s="1"/>
  <c r="M23" i="63"/>
  <c r="M24" i="63" s="1"/>
  <c r="K23" i="63"/>
  <c r="K24" i="63" s="1"/>
  <c r="I23" i="63"/>
  <c r="D23" i="63"/>
  <c r="D24" i="63" s="1"/>
  <c r="N21" i="63"/>
  <c r="M21" i="63"/>
  <c r="M27" i="63" s="1"/>
  <c r="L21" i="63"/>
  <c r="K21" i="63"/>
  <c r="K27" i="63" s="1"/>
  <c r="J21" i="63"/>
  <c r="I21" i="63"/>
  <c r="I27" i="63" s="1"/>
  <c r="D21" i="63"/>
  <c r="H21" i="63" s="1"/>
  <c r="N16" i="63"/>
  <c r="M16" i="63"/>
  <c r="L16" i="63"/>
  <c r="K16" i="63"/>
  <c r="J16" i="63"/>
  <c r="I16" i="63"/>
  <c r="D16" i="63"/>
  <c r="H16" i="63" s="1"/>
  <c r="N15" i="63"/>
  <c r="M15" i="63"/>
  <c r="L15" i="63"/>
  <c r="K15" i="63"/>
  <c r="J15" i="63"/>
  <c r="I15" i="63"/>
  <c r="D15" i="63"/>
  <c r="H15" i="63" s="1"/>
  <c r="N14" i="63"/>
  <c r="M14" i="63"/>
  <c r="L14" i="63"/>
  <c r="K14" i="63"/>
  <c r="J14" i="63"/>
  <c r="I14" i="63"/>
  <c r="D14" i="63"/>
  <c r="H14" i="63" s="1"/>
  <c r="N13" i="63"/>
  <c r="M13" i="63"/>
  <c r="L13" i="63"/>
  <c r="K13" i="63"/>
  <c r="J13" i="63"/>
  <c r="I13" i="63"/>
  <c r="D13" i="63"/>
  <c r="H13" i="63" s="1"/>
  <c r="N12" i="63"/>
  <c r="M12" i="63"/>
  <c r="L12" i="63"/>
  <c r="K12" i="63"/>
  <c r="J12" i="63"/>
  <c r="I12" i="63"/>
  <c r="D12" i="63"/>
  <c r="H12" i="63" s="1"/>
  <c r="N11" i="63"/>
  <c r="M11" i="63"/>
  <c r="L11" i="63"/>
  <c r="K11" i="63"/>
  <c r="J11" i="63"/>
  <c r="I11" i="63"/>
  <c r="D11" i="63"/>
  <c r="H11" i="63" s="1"/>
  <c r="N9" i="63"/>
  <c r="M9" i="63"/>
  <c r="L9" i="63"/>
  <c r="K9" i="63"/>
  <c r="J9" i="63"/>
  <c r="I9" i="63"/>
  <c r="H9" i="63"/>
  <c r="D9" i="63"/>
  <c r="N8" i="63"/>
  <c r="M8" i="63"/>
  <c r="L8" i="63"/>
  <c r="K8" i="63"/>
  <c r="J8" i="63"/>
  <c r="I8" i="63"/>
  <c r="H8" i="63"/>
  <c r="D8" i="63"/>
  <c r="N7" i="63"/>
  <c r="M7" i="63"/>
  <c r="L7" i="63"/>
  <c r="K7" i="63"/>
  <c r="J7" i="63"/>
  <c r="I7" i="63"/>
  <c r="H7" i="63"/>
  <c r="D7" i="63"/>
  <c r="N6" i="63"/>
  <c r="M6" i="63"/>
  <c r="L6" i="63"/>
  <c r="K6" i="63"/>
  <c r="J6" i="63"/>
  <c r="I6" i="63"/>
  <c r="H6" i="63"/>
  <c r="D6" i="63"/>
  <c r="N5" i="63"/>
  <c r="N23" i="63" s="1"/>
  <c r="M5" i="63"/>
  <c r="L5" i="63"/>
  <c r="L23" i="63" s="1"/>
  <c r="L24" i="63" s="1"/>
  <c r="K5" i="63"/>
  <c r="J5" i="63"/>
  <c r="J23" i="63" s="1"/>
  <c r="J24" i="63" s="1"/>
  <c r="I5" i="63"/>
  <c r="H5" i="63"/>
  <c r="H23" i="63" s="1"/>
  <c r="D5" i="63"/>
  <c r="N4" i="63"/>
  <c r="N27" i="63" s="1"/>
  <c r="M4" i="63"/>
  <c r="L4" i="63"/>
  <c r="L27" i="63" s="1"/>
  <c r="K4" i="63"/>
  <c r="J4" i="63"/>
  <c r="J27" i="63" s="1"/>
  <c r="I4" i="63"/>
  <c r="H4" i="63"/>
  <c r="H27" i="63" s="1"/>
  <c r="H30" i="63" s="1"/>
  <c r="D4" i="63"/>
  <c r="H3" i="63"/>
  <c r="N37" i="62"/>
  <c r="M37" i="62"/>
  <c r="L37" i="62"/>
  <c r="K37" i="62"/>
  <c r="J37" i="62"/>
  <c r="I37" i="62"/>
  <c r="H37" i="62"/>
  <c r="D37" i="62"/>
  <c r="N36" i="62"/>
  <c r="M36" i="62"/>
  <c r="L36" i="62"/>
  <c r="K36" i="62"/>
  <c r="J36" i="62"/>
  <c r="I36" i="62"/>
  <c r="H36" i="62"/>
  <c r="D36" i="62"/>
  <c r="N35" i="62"/>
  <c r="M35" i="62"/>
  <c r="L35" i="62"/>
  <c r="K35" i="62"/>
  <c r="J35" i="62"/>
  <c r="I35" i="62"/>
  <c r="D35" i="62"/>
  <c r="H35" i="62" s="1"/>
  <c r="N34" i="62"/>
  <c r="M34" i="62"/>
  <c r="L34" i="62"/>
  <c r="K34" i="62"/>
  <c r="J34" i="62"/>
  <c r="I34" i="62"/>
  <c r="D34" i="62"/>
  <c r="H34" i="62" s="1"/>
  <c r="N33" i="62"/>
  <c r="M33" i="62"/>
  <c r="L33" i="62"/>
  <c r="K33" i="62"/>
  <c r="J33" i="62"/>
  <c r="I33" i="62"/>
  <c r="D33" i="62"/>
  <c r="H33" i="62" s="1"/>
  <c r="N32" i="62"/>
  <c r="M32" i="62"/>
  <c r="L32" i="62"/>
  <c r="K32" i="62"/>
  <c r="J32" i="62"/>
  <c r="I32" i="62"/>
  <c r="D32" i="62"/>
  <c r="H32" i="62" s="1"/>
  <c r="N29" i="62"/>
  <c r="J29" i="62"/>
  <c r="N25" i="62"/>
  <c r="N26" i="62" s="1"/>
  <c r="M25" i="62"/>
  <c r="L29" i="62" s="1"/>
  <c r="L25" i="62"/>
  <c r="L26" i="62" s="1"/>
  <c r="K25" i="62"/>
  <c r="K26" i="62" s="1"/>
  <c r="J25" i="62"/>
  <c r="J26" i="62" s="1"/>
  <c r="I25" i="62"/>
  <c r="D26" i="62" s="1"/>
  <c r="D25" i="62"/>
  <c r="H25" i="62" s="1"/>
  <c r="H29" i="62" s="1"/>
  <c r="M23" i="62"/>
  <c r="M24" i="62" s="1"/>
  <c r="K23" i="62"/>
  <c r="K24" i="62" s="1"/>
  <c r="I23" i="62"/>
  <c r="D24" i="62" s="1"/>
  <c r="D23" i="62"/>
  <c r="N21" i="62"/>
  <c r="M21" i="62"/>
  <c r="M27" i="62" s="1"/>
  <c r="L21" i="62"/>
  <c r="K21" i="62"/>
  <c r="K27" i="62" s="1"/>
  <c r="J21" i="62"/>
  <c r="I21" i="62"/>
  <c r="I27" i="62" s="1"/>
  <c r="D21" i="62"/>
  <c r="D27" i="62" s="1"/>
  <c r="N16" i="62"/>
  <c r="M16" i="62"/>
  <c r="L16" i="62"/>
  <c r="K16" i="62"/>
  <c r="J16" i="62"/>
  <c r="I16" i="62"/>
  <c r="D16" i="62"/>
  <c r="H16" i="62" s="1"/>
  <c r="N15" i="62"/>
  <c r="M15" i="62"/>
  <c r="L15" i="62"/>
  <c r="K15" i="62"/>
  <c r="J15" i="62"/>
  <c r="I15" i="62"/>
  <c r="D15" i="62"/>
  <c r="H15" i="62" s="1"/>
  <c r="N14" i="62"/>
  <c r="M14" i="62"/>
  <c r="L14" i="62"/>
  <c r="K14" i="62"/>
  <c r="J14" i="62"/>
  <c r="I14" i="62"/>
  <c r="D14" i="62"/>
  <c r="H14" i="62" s="1"/>
  <c r="N13" i="62"/>
  <c r="M13" i="62"/>
  <c r="L13" i="62"/>
  <c r="K13" i="62"/>
  <c r="J13" i="62"/>
  <c r="I13" i="62"/>
  <c r="D13" i="62"/>
  <c r="H13" i="62" s="1"/>
  <c r="N12" i="62"/>
  <c r="M12" i="62"/>
  <c r="L12" i="62"/>
  <c r="K12" i="62"/>
  <c r="J12" i="62"/>
  <c r="I12" i="62"/>
  <c r="D12" i="62"/>
  <c r="H12" i="62" s="1"/>
  <c r="N11" i="62"/>
  <c r="M11" i="62"/>
  <c r="L11" i="62"/>
  <c r="K11" i="62"/>
  <c r="J11" i="62"/>
  <c r="I11" i="62"/>
  <c r="D11" i="62"/>
  <c r="H11" i="62" s="1"/>
  <c r="N9" i="62"/>
  <c r="M9" i="62"/>
  <c r="L9" i="62"/>
  <c r="K9" i="62"/>
  <c r="J9" i="62"/>
  <c r="I9" i="62"/>
  <c r="H9" i="62"/>
  <c r="D9" i="62"/>
  <c r="N8" i="62"/>
  <c r="M8" i="62"/>
  <c r="L8" i="62"/>
  <c r="K8" i="62"/>
  <c r="J8" i="62"/>
  <c r="I8" i="62"/>
  <c r="H8" i="62"/>
  <c r="D8" i="62"/>
  <c r="N7" i="62"/>
  <c r="M7" i="62"/>
  <c r="L7" i="62"/>
  <c r="K7" i="62"/>
  <c r="J7" i="62"/>
  <c r="I7" i="62"/>
  <c r="H7" i="62"/>
  <c r="D7" i="62"/>
  <c r="N6" i="62"/>
  <c r="M6" i="62"/>
  <c r="L6" i="62"/>
  <c r="K6" i="62"/>
  <c r="J6" i="62"/>
  <c r="I6" i="62"/>
  <c r="H6" i="62"/>
  <c r="D6" i="62"/>
  <c r="N5" i="62"/>
  <c r="N23" i="62" s="1"/>
  <c r="M5" i="62"/>
  <c r="L5" i="62"/>
  <c r="L23" i="62" s="1"/>
  <c r="L24" i="62" s="1"/>
  <c r="K5" i="62"/>
  <c r="J5" i="62"/>
  <c r="J23" i="62" s="1"/>
  <c r="J24" i="62" s="1"/>
  <c r="I5" i="62"/>
  <c r="H5" i="62"/>
  <c r="H23" i="62" s="1"/>
  <c r="D5" i="62"/>
  <c r="N4" i="62"/>
  <c r="N27" i="62" s="1"/>
  <c r="M4" i="62"/>
  <c r="L4" i="62"/>
  <c r="L27" i="62" s="1"/>
  <c r="K4" i="62"/>
  <c r="J4" i="62"/>
  <c r="J27" i="62" s="1"/>
  <c r="I4" i="62"/>
  <c r="H4" i="62"/>
  <c r="D4" i="62"/>
  <c r="H3" i="62"/>
  <c r="N37" i="61"/>
  <c r="M37" i="61"/>
  <c r="L37" i="61"/>
  <c r="K37" i="61"/>
  <c r="J37" i="61"/>
  <c r="I37" i="61"/>
  <c r="H37" i="61"/>
  <c r="D37" i="61"/>
  <c r="N36" i="61"/>
  <c r="M36" i="61"/>
  <c r="L36" i="61"/>
  <c r="K36" i="61"/>
  <c r="J36" i="61"/>
  <c r="I36" i="61"/>
  <c r="H36" i="61"/>
  <c r="D36" i="61"/>
  <c r="N35" i="61"/>
  <c r="M35" i="61"/>
  <c r="L35" i="61"/>
  <c r="K35" i="61"/>
  <c r="J35" i="61"/>
  <c r="I35" i="61"/>
  <c r="D35" i="61"/>
  <c r="H35" i="61" s="1"/>
  <c r="N34" i="61"/>
  <c r="M34" i="61"/>
  <c r="L34" i="61"/>
  <c r="K34" i="61"/>
  <c r="J34" i="61"/>
  <c r="I34" i="61"/>
  <c r="D34" i="61"/>
  <c r="H34" i="61" s="1"/>
  <c r="N33" i="61"/>
  <c r="M33" i="61"/>
  <c r="L33" i="61"/>
  <c r="K33" i="61"/>
  <c r="J33" i="61"/>
  <c r="I33" i="61"/>
  <c r="D33" i="61"/>
  <c r="H33" i="61" s="1"/>
  <c r="N32" i="61"/>
  <c r="M32" i="61"/>
  <c r="L32" i="61"/>
  <c r="K32" i="61"/>
  <c r="J32" i="61"/>
  <c r="I32" i="61"/>
  <c r="D32" i="61"/>
  <c r="H32" i="61" s="1"/>
  <c r="N29" i="61"/>
  <c r="N25" i="61"/>
  <c r="N26" i="61" s="1"/>
  <c r="M25" i="61"/>
  <c r="M26" i="61" s="1"/>
  <c r="L25" i="61"/>
  <c r="L26" i="61" s="1"/>
  <c r="K25" i="61"/>
  <c r="J29" i="61" s="1"/>
  <c r="J25" i="61"/>
  <c r="J26" i="61" s="1"/>
  <c r="I25" i="61"/>
  <c r="I26" i="61" s="1"/>
  <c r="D25" i="61"/>
  <c r="H25" i="61" s="1"/>
  <c r="H29" i="61" s="1"/>
  <c r="M23" i="61"/>
  <c r="M24" i="61" s="1"/>
  <c r="K23" i="61"/>
  <c r="K24" i="61" s="1"/>
  <c r="I23" i="61"/>
  <c r="D24" i="61" s="1"/>
  <c r="D23" i="61"/>
  <c r="N21" i="61"/>
  <c r="M21" i="61"/>
  <c r="M27" i="61" s="1"/>
  <c r="L21" i="61"/>
  <c r="K21" i="61"/>
  <c r="K27" i="61" s="1"/>
  <c r="J21" i="61"/>
  <c r="I21" i="61"/>
  <c r="I27" i="61" s="1"/>
  <c r="D21" i="61"/>
  <c r="H21" i="61" s="1"/>
  <c r="N16" i="61"/>
  <c r="M16" i="61"/>
  <c r="L16" i="61"/>
  <c r="K16" i="61"/>
  <c r="J16" i="61"/>
  <c r="I16" i="61"/>
  <c r="D16" i="61"/>
  <c r="H16" i="61" s="1"/>
  <c r="N15" i="61"/>
  <c r="M15" i="61"/>
  <c r="L15" i="61"/>
  <c r="K15" i="61"/>
  <c r="J15" i="61"/>
  <c r="I15" i="61"/>
  <c r="D15" i="61"/>
  <c r="H15" i="61" s="1"/>
  <c r="N14" i="61"/>
  <c r="M14" i="61"/>
  <c r="L14" i="61"/>
  <c r="K14" i="61"/>
  <c r="J14" i="61"/>
  <c r="I14" i="61"/>
  <c r="D14" i="61"/>
  <c r="H14" i="61" s="1"/>
  <c r="N13" i="61"/>
  <c r="M13" i="61"/>
  <c r="L13" i="61"/>
  <c r="K13" i="61"/>
  <c r="J13" i="61"/>
  <c r="I13" i="61"/>
  <c r="D13" i="61"/>
  <c r="H13" i="61" s="1"/>
  <c r="N12" i="61"/>
  <c r="M12" i="61"/>
  <c r="L12" i="61"/>
  <c r="K12" i="61"/>
  <c r="J12" i="61"/>
  <c r="I12" i="61"/>
  <c r="D12" i="61"/>
  <c r="H12" i="61" s="1"/>
  <c r="N11" i="61"/>
  <c r="M11" i="61"/>
  <c r="L11" i="61"/>
  <c r="K11" i="61"/>
  <c r="J11" i="61"/>
  <c r="I11" i="61"/>
  <c r="D11" i="61"/>
  <c r="H11" i="61" s="1"/>
  <c r="N9" i="61"/>
  <c r="M9" i="61"/>
  <c r="L9" i="61"/>
  <c r="K9" i="61"/>
  <c r="J9" i="61"/>
  <c r="I9" i="61"/>
  <c r="H9" i="61"/>
  <c r="D9" i="61"/>
  <c r="N8" i="61"/>
  <c r="M8" i="61"/>
  <c r="L8" i="61"/>
  <c r="K8" i="61"/>
  <c r="J8" i="61"/>
  <c r="I8" i="61"/>
  <c r="H8" i="61"/>
  <c r="D8" i="61"/>
  <c r="N7" i="61"/>
  <c r="M7" i="61"/>
  <c r="L7" i="61"/>
  <c r="K7" i="61"/>
  <c r="J7" i="61"/>
  <c r="I7" i="61"/>
  <c r="H7" i="61"/>
  <c r="D7" i="61"/>
  <c r="N6" i="61"/>
  <c r="M6" i="61"/>
  <c r="L6" i="61"/>
  <c r="K6" i="61"/>
  <c r="J6" i="61"/>
  <c r="I6" i="61"/>
  <c r="H6" i="61"/>
  <c r="D6" i="61"/>
  <c r="N5" i="61"/>
  <c r="N23" i="61" s="1"/>
  <c r="M5" i="61"/>
  <c r="L5" i="61"/>
  <c r="L23" i="61" s="1"/>
  <c r="L24" i="61" s="1"/>
  <c r="K5" i="61"/>
  <c r="J5" i="61"/>
  <c r="J23" i="61" s="1"/>
  <c r="J24" i="61" s="1"/>
  <c r="I5" i="61"/>
  <c r="H5" i="61"/>
  <c r="H23" i="61" s="1"/>
  <c r="D5" i="61"/>
  <c r="N4" i="61"/>
  <c r="N27" i="61" s="1"/>
  <c r="M4" i="61"/>
  <c r="L4" i="61"/>
  <c r="L27" i="61" s="1"/>
  <c r="K4" i="61"/>
  <c r="J4" i="61"/>
  <c r="J27" i="61" s="1"/>
  <c r="I4" i="61"/>
  <c r="H4" i="61"/>
  <c r="H27" i="61" s="1"/>
  <c r="H30" i="61" s="1"/>
  <c r="D4" i="61"/>
  <c r="H3" i="61"/>
  <c r="N37" i="60"/>
  <c r="M37" i="60"/>
  <c r="L37" i="60"/>
  <c r="K37" i="60"/>
  <c r="J37" i="60"/>
  <c r="I37" i="60"/>
  <c r="H37" i="60"/>
  <c r="D37" i="60"/>
  <c r="N36" i="60"/>
  <c r="M36" i="60"/>
  <c r="L36" i="60"/>
  <c r="K36" i="60"/>
  <c r="J36" i="60"/>
  <c r="I36" i="60"/>
  <c r="H36" i="60"/>
  <c r="D36" i="60"/>
  <c r="N35" i="60"/>
  <c r="M35" i="60"/>
  <c r="L35" i="60"/>
  <c r="K35" i="60"/>
  <c r="J35" i="60"/>
  <c r="I35" i="60"/>
  <c r="D35" i="60"/>
  <c r="H35" i="60" s="1"/>
  <c r="N34" i="60"/>
  <c r="M34" i="60"/>
  <c r="L34" i="60"/>
  <c r="K34" i="60"/>
  <c r="J34" i="60"/>
  <c r="I34" i="60"/>
  <c r="D34" i="60"/>
  <c r="H34" i="60" s="1"/>
  <c r="N33" i="60"/>
  <c r="M33" i="60"/>
  <c r="L33" i="60"/>
  <c r="K33" i="60"/>
  <c r="J33" i="60"/>
  <c r="I33" i="60"/>
  <c r="D33" i="60"/>
  <c r="H33" i="60" s="1"/>
  <c r="N32" i="60"/>
  <c r="M32" i="60"/>
  <c r="L32" i="60"/>
  <c r="K32" i="60"/>
  <c r="J32" i="60"/>
  <c r="I32" i="60"/>
  <c r="D32" i="60"/>
  <c r="H32" i="60" s="1"/>
  <c r="N29" i="60"/>
  <c r="N25" i="60"/>
  <c r="N26" i="60" s="1"/>
  <c r="M25" i="60"/>
  <c r="L29" i="60" s="1"/>
  <c r="L25" i="60"/>
  <c r="L26" i="60" s="1"/>
  <c r="K25" i="60"/>
  <c r="K26" i="60" s="1"/>
  <c r="J25" i="60"/>
  <c r="J26" i="60" s="1"/>
  <c r="I25" i="60"/>
  <c r="D26" i="60" s="1"/>
  <c r="D25" i="60"/>
  <c r="H25" i="60" s="1"/>
  <c r="H29" i="60" s="1"/>
  <c r="M23" i="60"/>
  <c r="M24" i="60" s="1"/>
  <c r="K23" i="60"/>
  <c r="K24" i="60" s="1"/>
  <c r="I23" i="60"/>
  <c r="D24" i="60" s="1"/>
  <c r="D23" i="60"/>
  <c r="N21" i="60"/>
  <c r="M21" i="60"/>
  <c r="M27" i="60" s="1"/>
  <c r="L21" i="60"/>
  <c r="K21" i="60"/>
  <c r="K27" i="60" s="1"/>
  <c r="J21" i="60"/>
  <c r="I21" i="60"/>
  <c r="I27" i="60" s="1"/>
  <c r="D21" i="60"/>
  <c r="D27" i="60" s="1"/>
  <c r="N16" i="60"/>
  <c r="M16" i="60"/>
  <c r="L16" i="60"/>
  <c r="K16" i="60"/>
  <c r="J16" i="60"/>
  <c r="I16" i="60"/>
  <c r="D16" i="60"/>
  <c r="H16" i="60" s="1"/>
  <c r="N15" i="60"/>
  <c r="M15" i="60"/>
  <c r="L15" i="60"/>
  <c r="K15" i="60"/>
  <c r="J15" i="60"/>
  <c r="I15" i="60"/>
  <c r="D15" i="60"/>
  <c r="H15" i="60" s="1"/>
  <c r="N14" i="60"/>
  <c r="M14" i="60"/>
  <c r="L14" i="60"/>
  <c r="K14" i="60"/>
  <c r="J14" i="60"/>
  <c r="I14" i="60"/>
  <c r="D14" i="60"/>
  <c r="H14" i="60" s="1"/>
  <c r="N13" i="60"/>
  <c r="M13" i="60"/>
  <c r="L13" i="60"/>
  <c r="K13" i="60"/>
  <c r="J13" i="60"/>
  <c r="I13" i="60"/>
  <c r="D13" i="60"/>
  <c r="H13" i="60" s="1"/>
  <c r="N12" i="60"/>
  <c r="M12" i="60"/>
  <c r="L12" i="60"/>
  <c r="K12" i="60"/>
  <c r="J12" i="60"/>
  <c r="I12" i="60"/>
  <c r="D12" i="60"/>
  <c r="H12" i="60" s="1"/>
  <c r="N11" i="60"/>
  <c r="M11" i="60"/>
  <c r="L11" i="60"/>
  <c r="K11" i="60"/>
  <c r="J11" i="60"/>
  <c r="I11" i="60"/>
  <c r="D11" i="60"/>
  <c r="H11" i="60" s="1"/>
  <c r="N9" i="60"/>
  <c r="M9" i="60"/>
  <c r="L9" i="60"/>
  <c r="K9" i="60"/>
  <c r="J9" i="60"/>
  <c r="I9" i="60"/>
  <c r="H9" i="60"/>
  <c r="D9" i="60"/>
  <c r="N8" i="60"/>
  <c r="M8" i="60"/>
  <c r="L8" i="60"/>
  <c r="K8" i="60"/>
  <c r="J8" i="60"/>
  <c r="I8" i="60"/>
  <c r="H8" i="60"/>
  <c r="D8" i="60"/>
  <c r="N7" i="60"/>
  <c r="M7" i="60"/>
  <c r="L7" i="60"/>
  <c r="K7" i="60"/>
  <c r="J7" i="60"/>
  <c r="I7" i="60"/>
  <c r="H7" i="60"/>
  <c r="D7" i="60"/>
  <c r="N6" i="60"/>
  <c r="M6" i="60"/>
  <c r="L6" i="60"/>
  <c r="K6" i="60"/>
  <c r="J6" i="60"/>
  <c r="I6" i="60"/>
  <c r="H6" i="60"/>
  <c r="D6" i="60"/>
  <c r="N5" i="60"/>
  <c r="N23" i="60" s="1"/>
  <c r="M5" i="60"/>
  <c r="L5" i="60"/>
  <c r="L23" i="60" s="1"/>
  <c r="L24" i="60" s="1"/>
  <c r="K5" i="60"/>
  <c r="J5" i="60"/>
  <c r="J23" i="60" s="1"/>
  <c r="J24" i="60" s="1"/>
  <c r="I5" i="60"/>
  <c r="H5" i="60"/>
  <c r="H23" i="60" s="1"/>
  <c r="D5" i="60"/>
  <c r="N4" i="60"/>
  <c r="N27" i="60" s="1"/>
  <c r="M4" i="60"/>
  <c r="L4" i="60"/>
  <c r="L27" i="60" s="1"/>
  <c r="K4" i="60"/>
  <c r="J4" i="60"/>
  <c r="J27" i="60" s="1"/>
  <c r="I4" i="60"/>
  <c r="H4" i="60"/>
  <c r="D4" i="60"/>
  <c r="H3" i="60"/>
  <c r="N37" i="59"/>
  <c r="M37" i="59"/>
  <c r="L37" i="59"/>
  <c r="K37" i="59"/>
  <c r="J37" i="59"/>
  <c r="I37" i="59"/>
  <c r="H37" i="59"/>
  <c r="D37" i="59"/>
  <c r="N36" i="59"/>
  <c r="M36" i="59"/>
  <c r="L36" i="59"/>
  <c r="K36" i="59"/>
  <c r="J36" i="59"/>
  <c r="I36" i="59"/>
  <c r="H36" i="59"/>
  <c r="D36" i="59"/>
  <c r="N35" i="59"/>
  <c r="M35" i="59"/>
  <c r="L35" i="59"/>
  <c r="K35" i="59"/>
  <c r="J35" i="59"/>
  <c r="I35" i="59"/>
  <c r="D35" i="59"/>
  <c r="H35" i="59" s="1"/>
  <c r="N34" i="59"/>
  <c r="M34" i="59"/>
  <c r="L34" i="59"/>
  <c r="K34" i="59"/>
  <c r="J34" i="59"/>
  <c r="I34" i="59"/>
  <c r="D34" i="59"/>
  <c r="H34" i="59" s="1"/>
  <c r="N33" i="59"/>
  <c r="M33" i="59"/>
  <c r="L33" i="59"/>
  <c r="K33" i="59"/>
  <c r="J33" i="59"/>
  <c r="I33" i="59"/>
  <c r="D33" i="59"/>
  <c r="H33" i="59" s="1"/>
  <c r="N32" i="59"/>
  <c r="M32" i="59"/>
  <c r="L32" i="59"/>
  <c r="K32" i="59"/>
  <c r="J32" i="59"/>
  <c r="I32" i="59"/>
  <c r="D32" i="59"/>
  <c r="H32" i="59" s="1"/>
  <c r="N29" i="59"/>
  <c r="K26" i="59"/>
  <c r="N25" i="59"/>
  <c r="N26" i="59" s="1"/>
  <c r="M25" i="59"/>
  <c r="L25" i="59"/>
  <c r="L26" i="59" s="1"/>
  <c r="K25" i="59"/>
  <c r="K29" i="59" s="1"/>
  <c r="J25" i="59"/>
  <c r="J26" i="59" s="1"/>
  <c r="I25" i="59"/>
  <c r="I29" i="59" s="1"/>
  <c r="D25" i="59"/>
  <c r="H25" i="59" s="1"/>
  <c r="H29" i="59" s="1"/>
  <c r="M23" i="59"/>
  <c r="K23" i="59"/>
  <c r="K24" i="59" s="1"/>
  <c r="I23" i="59"/>
  <c r="D24" i="59" s="1"/>
  <c r="D23" i="59"/>
  <c r="N21" i="59"/>
  <c r="M21" i="59"/>
  <c r="M27" i="59" s="1"/>
  <c r="L21" i="59"/>
  <c r="K21" i="59"/>
  <c r="J21" i="59"/>
  <c r="I21" i="59"/>
  <c r="I27" i="59" s="1"/>
  <c r="D21" i="59"/>
  <c r="H21" i="59" s="1"/>
  <c r="N16" i="59"/>
  <c r="M16" i="59"/>
  <c r="L16" i="59"/>
  <c r="K16" i="59"/>
  <c r="J16" i="59"/>
  <c r="I16" i="59"/>
  <c r="D16" i="59"/>
  <c r="H16" i="59" s="1"/>
  <c r="N15" i="59"/>
  <c r="M15" i="59"/>
  <c r="L15" i="59"/>
  <c r="K15" i="59"/>
  <c r="J15" i="59"/>
  <c r="I15" i="59"/>
  <c r="D15" i="59"/>
  <c r="H15" i="59" s="1"/>
  <c r="N14" i="59"/>
  <c r="M14" i="59"/>
  <c r="L14" i="59"/>
  <c r="K14" i="59"/>
  <c r="J14" i="59"/>
  <c r="I14" i="59"/>
  <c r="D14" i="59"/>
  <c r="H14" i="59" s="1"/>
  <c r="N13" i="59"/>
  <c r="M13" i="59"/>
  <c r="L13" i="59"/>
  <c r="K13" i="59"/>
  <c r="J13" i="59"/>
  <c r="I13" i="59"/>
  <c r="D13" i="59"/>
  <c r="H13" i="59" s="1"/>
  <c r="N12" i="59"/>
  <c r="M12" i="59"/>
  <c r="L12" i="59"/>
  <c r="K12" i="59"/>
  <c r="J12" i="59"/>
  <c r="I12" i="59"/>
  <c r="D12" i="59"/>
  <c r="H12" i="59" s="1"/>
  <c r="N11" i="59"/>
  <c r="M11" i="59"/>
  <c r="L11" i="59"/>
  <c r="K11" i="59"/>
  <c r="J11" i="59"/>
  <c r="I11" i="59"/>
  <c r="D11" i="59"/>
  <c r="H11" i="59" s="1"/>
  <c r="N9" i="59"/>
  <c r="M9" i="59"/>
  <c r="L9" i="59"/>
  <c r="K9" i="59"/>
  <c r="J9" i="59"/>
  <c r="I9" i="59"/>
  <c r="H9" i="59"/>
  <c r="D9" i="59"/>
  <c r="N8" i="59"/>
  <c r="M8" i="59"/>
  <c r="L8" i="59"/>
  <c r="K8" i="59"/>
  <c r="J8" i="59"/>
  <c r="I8" i="59"/>
  <c r="H8" i="59"/>
  <c r="D8" i="59"/>
  <c r="N7" i="59"/>
  <c r="M7" i="59"/>
  <c r="L7" i="59"/>
  <c r="K7" i="59"/>
  <c r="J7" i="59"/>
  <c r="I7" i="59"/>
  <c r="H7" i="59"/>
  <c r="D7" i="59"/>
  <c r="N6" i="59"/>
  <c r="M6" i="59"/>
  <c r="L6" i="59"/>
  <c r="K6" i="59"/>
  <c r="J6" i="59"/>
  <c r="I6" i="59"/>
  <c r="H6" i="59"/>
  <c r="D6" i="59"/>
  <c r="N5" i="59"/>
  <c r="N23" i="59" s="1"/>
  <c r="N24" i="59" s="1"/>
  <c r="M5" i="59"/>
  <c r="L5" i="59"/>
  <c r="L23" i="59" s="1"/>
  <c r="L24" i="59" s="1"/>
  <c r="K5" i="59"/>
  <c r="J5" i="59"/>
  <c r="J23" i="59" s="1"/>
  <c r="J24" i="59" s="1"/>
  <c r="I5" i="59"/>
  <c r="H5" i="59"/>
  <c r="H23" i="59" s="1"/>
  <c r="D5" i="59"/>
  <c r="N4" i="59"/>
  <c r="N27" i="59" s="1"/>
  <c r="I28" i="59" s="1"/>
  <c r="M4" i="59"/>
  <c r="L4" i="59"/>
  <c r="L27" i="59" s="1"/>
  <c r="K4" i="59"/>
  <c r="J4" i="59"/>
  <c r="J27" i="59" s="1"/>
  <c r="I4" i="59"/>
  <c r="H4" i="59"/>
  <c r="H27" i="59" s="1"/>
  <c r="D4" i="59"/>
  <c r="H3" i="59"/>
  <c r="N37" i="58"/>
  <c r="M37" i="58"/>
  <c r="L37" i="58"/>
  <c r="K37" i="58"/>
  <c r="J37" i="58"/>
  <c r="I37" i="58"/>
  <c r="H37" i="58"/>
  <c r="D37" i="58"/>
  <c r="N36" i="58"/>
  <c r="M36" i="58"/>
  <c r="L36" i="58"/>
  <c r="K36" i="58"/>
  <c r="J36" i="58"/>
  <c r="I36" i="58"/>
  <c r="H36" i="58"/>
  <c r="D36" i="58"/>
  <c r="N35" i="58"/>
  <c r="M35" i="58"/>
  <c r="L35" i="58"/>
  <c r="K35" i="58"/>
  <c r="J35" i="58"/>
  <c r="I35" i="58"/>
  <c r="D35" i="58"/>
  <c r="H35" i="58" s="1"/>
  <c r="N34" i="58"/>
  <c r="M34" i="58"/>
  <c r="L34" i="58"/>
  <c r="K34" i="58"/>
  <c r="J34" i="58"/>
  <c r="I34" i="58"/>
  <c r="D34" i="58"/>
  <c r="H34" i="58" s="1"/>
  <c r="N33" i="58"/>
  <c r="M33" i="58"/>
  <c r="L33" i="58"/>
  <c r="K33" i="58"/>
  <c r="J33" i="58"/>
  <c r="I33" i="58"/>
  <c r="D33" i="58"/>
  <c r="H33" i="58" s="1"/>
  <c r="N32" i="58"/>
  <c r="M32" i="58"/>
  <c r="L32" i="58"/>
  <c r="K32" i="58"/>
  <c r="J32" i="58"/>
  <c r="I32" i="58"/>
  <c r="D32" i="58"/>
  <c r="H32" i="58" s="1"/>
  <c r="N29" i="58"/>
  <c r="J29" i="58"/>
  <c r="M26" i="58"/>
  <c r="I26" i="58"/>
  <c r="N25" i="58"/>
  <c r="N26" i="58" s="1"/>
  <c r="M25" i="58"/>
  <c r="L25" i="58"/>
  <c r="L26" i="58" s="1"/>
  <c r="K25" i="58"/>
  <c r="K29" i="58" s="1"/>
  <c r="J25" i="58"/>
  <c r="J26" i="58" s="1"/>
  <c r="I25" i="58"/>
  <c r="I29" i="58" s="1"/>
  <c r="D25" i="58"/>
  <c r="H25" i="58" s="1"/>
  <c r="H29" i="58" s="1"/>
  <c r="N21" i="58"/>
  <c r="M21" i="58"/>
  <c r="L21" i="58"/>
  <c r="K21" i="58"/>
  <c r="J21" i="58"/>
  <c r="I21" i="58"/>
  <c r="D21" i="58"/>
  <c r="H21" i="58" s="1"/>
  <c r="N16" i="58"/>
  <c r="M16" i="58"/>
  <c r="L16" i="58"/>
  <c r="K16" i="58"/>
  <c r="J16" i="58"/>
  <c r="I16" i="58"/>
  <c r="D16" i="58"/>
  <c r="H16" i="58" s="1"/>
  <c r="N15" i="58"/>
  <c r="M15" i="58"/>
  <c r="L15" i="58"/>
  <c r="K15" i="58"/>
  <c r="J15" i="58"/>
  <c r="I15" i="58"/>
  <c r="D15" i="58"/>
  <c r="H15" i="58" s="1"/>
  <c r="N14" i="58"/>
  <c r="M14" i="58"/>
  <c r="L14" i="58"/>
  <c r="K14" i="58"/>
  <c r="J14" i="58"/>
  <c r="I14" i="58"/>
  <c r="D14" i="58"/>
  <c r="H14" i="58" s="1"/>
  <c r="N13" i="58"/>
  <c r="M13" i="58"/>
  <c r="L13" i="58"/>
  <c r="K13" i="58"/>
  <c r="J13" i="58"/>
  <c r="I13" i="58"/>
  <c r="D13" i="58"/>
  <c r="H13" i="58" s="1"/>
  <c r="N12" i="58"/>
  <c r="M12" i="58"/>
  <c r="L12" i="58"/>
  <c r="K12" i="58"/>
  <c r="J12" i="58"/>
  <c r="I12" i="58"/>
  <c r="D12" i="58"/>
  <c r="H12" i="58" s="1"/>
  <c r="N11" i="58"/>
  <c r="M11" i="58"/>
  <c r="L11" i="58"/>
  <c r="K11" i="58"/>
  <c r="J11" i="58"/>
  <c r="I11" i="58"/>
  <c r="D11" i="58"/>
  <c r="H11" i="58" s="1"/>
  <c r="N9" i="58"/>
  <c r="M9" i="58"/>
  <c r="L9" i="58"/>
  <c r="K9" i="58"/>
  <c r="J9" i="58"/>
  <c r="I9" i="58"/>
  <c r="D9" i="58"/>
  <c r="H9" i="58" s="1"/>
  <c r="N8" i="58"/>
  <c r="M8" i="58"/>
  <c r="L8" i="58"/>
  <c r="K8" i="58"/>
  <c r="J8" i="58"/>
  <c r="I8" i="58"/>
  <c r="D8" i="58"/>
  <c r="H8" i="58" s="1"/>
  <c r="N7" i="58"/>
  <c r="M7" i="58"/>
  <c r="L7" i="58"/>
  <c r="K7" i="58"/>
  <c r="J7" i="58"/>
  <c r="I7" i="58"/>
  <c r="D7" i="58"/>
  <c r="H7" i="58" s="1"/>
  <c r="N6" i="58"/>
  <c r="M6" i="58"/>
  <c r="L6" i="58"/>
  <c r="K6" i="58"/>
  <c r="J6" i="58"/>
  <c r="I6" i="58"/>
  <c r="D6" i="58"/>
  <c r="H6" i="58" s="1"/>
  <c r="N5" i="58"/>
  <c r="N23" i="58" s="1"/>
  <c r="N24" i="58" s="1"/>
  <c r="M5" i="58"/>
  <c r="M23" i="58" s="1"/>
  <c r="L5" i="58"/>
  <c r="L23" i="58" s="1"/>
  <c r="L24" i="58" s="1"/>
  <c r="K5" i="58"/>
  <c r="K23" i="58" s="1"/>
  <c r="K24" i="58" s="1"/>
  <c r="J5" i="58"/>
  <c r="J23" i="58" s="1"/>
  <c r="J24" i="58" s="1"/>
  <c r="I5" i="58"/>
  <c r="I23" i="58" s="1"/>
  <c r="D24" i="58" s="1"/>
  <c r="D5" i="58"/>
  <c r="D23" i="58" s="1"/>
  <c r="N4" i="58"/>
  <c r="N27" i="58" s="1"/>
  <c r="I28" i="58" s="1"/>
  <c r="M4" i="58"/>
  <c r="M27" i="58" s="1"/>
  <c r="L4" i="58"/>
  <c r="L27" i="58" s="1"/>
  <c r="K4" i="58"/>
  <c r="K27" i="58" s="1"/>
  <c r="J4" i="58"/>
  <c r="J27" i="58" s="1"/>
  <c r="I4" i="58"/>
  <c r="I27" i="58" s="1"/>
  <c r="D4" i="58"/>
  <c r="D27" i="58" s="1"/>
  <c r="H3" i="58"/>
  <c r="N37" i="57"/>
  <c r="M37" i="57"/>
  <c r="L37" i="57"/>
  <c r="K37" i="57"/>
  <c r="J37" i="57"/>
  <c r="I37" i="57"/>
  <c r="H37" i="57"/>
  <c r="D37" i="57"/>
  <c r="N36" i="57"/>
  <c r="M36" i="57"/>
  <c r="L36" i="57"/>
  <c r="K36" i="57"/>
  <c r="J36" i="57"/>
  <c r="I36" i="57"/>
  <c r="H36" i="57"/>
  <c r="D36" i="57"/>
  <c r="N35" i="57"/>
  <c r="M35" i="57"/>
  <c r="L35" i="57"/>
  <c r="K35" i="57"/>
  <c r="J35" i="57"/>
  <c r="I35" i="57"/>
  <c r="H35" i="57"/>
  <c r="D35" i="57"/>
  <c r="N34" i="57"/>
  <c r="M34" i="57"/>
  <c r="L34" i="57"/>
  <c r="K34" i="57"/>
  <c r="J34" i="57"/>
  <c r="I34" i="57"/>
  <c r="H34" i="57"/>
  <c r="D34" i="57"/>
  <c r="N33" i="57"/>
  <c r="M33" i="57"/>
  <c r="L33" i="57"/>
  <c r="K33" i="57"/>
  <c r="J33" i="57"/>
  <c r="I33" i="57"/>
  <c r="H33" i="57"/>
  <c r="D33" i="57"/>
  <c r="N32" i="57"/>
  <c r="M32" i="57"/>
  <c r="L32" i="57"/>
  <c r="K32" i="57"/>
  <c r="J32" i="57"/>
  <c r="I32" i="57"/>
  <c r="H32" i="57"/>
  <c r="D32" i="57"/>
  <c r="M29" i="57"/>
  <c r="N25" i="57"/>
  <c r="N26" i="57" s="1"/>
  <c r="M25" i="57"/>
  <c r="M26" i="57" s="1"/>
  <c r="L25" i="57"/>
  <c r="K29" i="57" s="1"/>
  <c r="K25" i="57"/>
  <c r="K26" i="57" s="1"/>
  <c r="J25" i="57"/>
  <c r="J26" i="57" s="1"/>
  <c r="I25" i="57"/>
  <c r="D26" i="57" s="1"/>
  <c r="H25" i="57"/>
  <c r="H26" i="57" s="1"/>
  <c r="D25" i="57"/>
  <c r="N21" i="57"/>
  <c r="M21" i="57"/>
  <c r="L21" i="57"/>
  <c r="K21" i="57"/>
  <c r="J21" i="57"/>
  <c r="I21" i="57"/>
  <c r="H21" i="57"/>
  <c r="D21" i="57"/>
  <c r="N16" i="57"/>
  <c r="M16" i="57"/>
  <c r="L16" i="57"/>
  <c r="K16" i="57"/>
  <c r="J16" i="57"/>
  <c r="I16" i="57"/>
  <c r="H16" i="57"/>
  <c r="D16" i="57"/>
  <c r="N15" i="57"/>
  <c r="M15" i="57"/>
  <c r="L15" i="57"/>
  <c r="K15" i="57"/>
  <c r="J15" i="57"/>
  <c r="I15" i="57"/>
  <c r="H15" i="57"/>
  <c r="D15" i="57"/>
  <c r="N14" i="57"/>
  <c r="M14" i="57"/>
  <c r="L14" i="57"/>
  <c r="K14" i="57"/>
  <c r="J14" i="57"/>
  <c r="I14" i="57"/>
  <c r="H14" i="57"/>
  <c r="D14" i="57"/>
  <c r="N13" i="57"/>
  <c r="M13" i="57"/>
  <c r="L13" i="57"/>
  <c r="K13" i="57"/>
  <c r="J13" i="57"/>
  <c r="I13" i="57"/>
  <c r="H13" i="57"/>
  <c r="D13" i="57"/>
  <c r="N12" i="57"/>
  <c r="M12" i="57"/>
  <c r="L12" i="57"/>
  <c r="K12" i="57"/>
  <c r="J12" i="57"/>
  <c r="I12" i="57"/>
  <c r="H12" i="57"/>
  <c r="D12" i="57"/>
  <c r="N11" i="57"/>
  <c r="M11" i="57"/>
  <c r="L11" i="57"/>
  <c r="K11" i="57"/>
  <c r="J11" i="57"/>
  <c r="I11" i="57"/>
  <c r="H11" i="57"/>
  <c r="D11" i="57"/>
  <c r="N9" i="57"/>
  <c r="M9" i="57"/>
  <c r="L9" i="57"/>
  <c r="K9" i="57"/>
  <c r="J9" i="57"/>
  <c r="I9" i="57"/>
  <c r="H9" i="57"/>
  <c r="D9" i="57"/>
  <c r="N8" i="57"/>
  <c r="M8" i="57"/>
  <c r="L8" i="57"/>
  <c r="K8" i="57"/>
  <c r="J8" i="57"/>
  <c r="I8" i="57"/>
  <c r="D8" i="57"/>
  <c r="H8" i="57" s="1"/>
  <c r="N7" i="57"/>
  <c r="M7" i="57"/>
  <c r="L7" i="57"/>
  <c r="K7" i="57"/>
  <c r="J7" i="57"/>
  <c r="I7" i="57"/>
  <c r="D7" i="57"/>
  <c r="H7" i="57" s="1"/>
  <c r="N6" i="57"/>
  <c r="M6" i="57"/>
  <c r="L6" i="57"/>
  <c r="K6" i="57"/>
  <c r="J6" i="57"/>
  <c r="I6" i="57"/>
  <c r="D6" i="57"/>
  <c r="H6" i="57" s="1"/>
  <c r="N5" i="57"/>
  <c r="N23" i="57" s="1"/>
  <c r="M5" i="57"/>
  <c r="M23" i="57" s="1"/>
  <c r="L5" i="57"/>
  <c r="L23" i="57" s="1"/>
  <c r="L24" i="57" s="1"/>
  <c r="K5" i="57"/>
  <c r="K23" i="57" s="1"/>
  <c r="K24" i="57" s="1"/>
  <c r="J5" i="57"/>
  <c r="J23" i="57" s="1"/>
  <c r="J24" i="57" s="1"/>
  <c r="I5" i="57"/>
  <c r="I23" i="57" s="1"/>
  <c r="D5" i="57"/>
  <c r="H5" i="57" s="1"/>
  <c r="H23" i="57" s="1"/>
  <c r="N4" i="57"/>
  <c r="N27" i="57" s="1"/>
  <c r="M4" i="57"/>
  <c r="M27" i="57" s="1"/>
  <c r="L4" i="57"/>
  <c r="L27" i="57" s="1"/>
  <c r="K4" i="57"/>
  <c r="K27" i="57" s="1"/>
  <c r="J4" i="57"/>
  <c r="J27" i="57" s="1"/>
  <c r="I4" i="57"/>
  <c r="I27" i="57" s="1"/>
  <c r="D4" i="57"/>
  <c r="H4" i="57" s="1"/>
  <c r="H27" i="57" s="1"/>
  <c r="H30" i="57" s="1"/>
  <c r="H3" i="57"/>
  <c r="N37" i="56"/>
  <c r="M37" i="56"/>
  <c r="L37" i="56"/>
  <c r="K37" i="56"/>
  <c r="J37" i="56"/>
  <c r="I37" i="56"/>
  <c r="H37" i="56"/>
  <c r="D37" i="56"/>
  <c r="N36" i="56"/>
  <c r="M36" i="56"/>
  <c r="L36" i="56"/>
  <c r="K36" i="56"/>
  <c r="J36" i="56"/>
  <c r="I36" i="56"/>
  <c r="H36" i="56"/>
  <c r="D36" i="56"/>
  <c r="N35" i="56"/>
  <c r="M35" i="56"/>
  <c r="L35" i="56"/>
  <c r="K35" i="56"/>
  <c r="J35" i="56"/>
  <c r="I35" i="56"/>
  <c r="H35" i="56"/>
  <c r="D35" i="56"/>
  <c r="N34" i="56"/>
  <c r="M34" i="56"/>
  <c r="L34" i="56"/>
  <c r="K34" i="56"/>
  <c r="J34" i="56"/>
  <c r="I34" i="56"/>
  <c r="H34" i="56"/>
  <c r="D34" i="56"/>
  <c r="N33" i="56"/>
  <c r="M33" i="56"/>
  <c r="L33" i="56"/>
  <c r="K33" i="56"/>
  <c r="J33" i="56"/>
  <c r="I33" i="56"/>
  <c r="H33" i="56"/>
  <c r="D33" i="56"/>
  <c r="N32" i="56"/>
  <c r="M32" i="56"/>
  <c r="L32" i="56"/>
  <c r="K32" i="56"/>
  <c r="J32" i="56"/>
  <c r="I32" i="56"/>
  <c r="H32" i="56"/>
  <c r="D32" i="56"/>
  <c r="M29" i="56"/>
  <c r="I29" i="56"/>
  <c r="N25" i="56"/>
  <c r="N26" i="56" s="1"/>
  <c r="M25" i="56"/>
  <c r="M26" i="56" s="1"/>
  <c r="L25" i="56"/>
  <c r="L26" i="56" s="1"/>
  <c r="K25" i="56"/>
  <c r="K26" i="56" s="1"/>
  <c r="J25" i="56"/>
  <c r="J26" i="56" s="1"/>
  <c r="I25" i="56"/>
  <c r="H25" i="56"/>
  <c r="H26" i="56" s="1"/>
  <c r="D25" i="56"/>
  <c r="D26" i="56" s="1"/>
  <c r="N21" i="56"/>
  <c r="M21" i="56"/>
  <c r="L21" i="56"/>
  <c r="K21" i="56"/>
  <c r="J21" i="56"/>
  <c r="I21" i="56"/>
  <c r="H21" i="56"/>
  <c r="D21" i="56"/>
  <c r="N16" i="56"/>
  <c r="M16" i="56"/>
  <c r="L16" i="56"/>
  <c r="K16" i="56"/>
  <c r="J16" i="56"/>
  <c r="I16" i="56"/>
  <c r="H16" i="56"/>
  <c r="D16" i="56"/>
  <c r="N15" i="56"/>
  <c r="M15" i="56"/>
  <c r="L15" i="56"/>
  <c r="K15" i="56"/>
  <c r="J15" i="56"/>
  <c r="I15" i="56"/>
  <c r="H15" i="56"/>
  <c r="D15" i="56"/>
  <c r="N14" i="56"/>
  <c r="M14" i="56"/>
  <c r="L14" i="56"/>
  <c r="K14" i="56"/>
  <c r="J14" i="56"/>
  <c r="I14" i="56"/>
  <c r="H14" i="56"/>
  <c r="D14" i="56"/>
  <c r="N13" i="56"/>
  <c r="M13" i="56"/>
  <c r="L13" i="56"/>
  <c r="K13" i="56"/>
  <c r="J13" i="56"/>
  <c r="I13" i="56"/>
  <c r="H13" i="56"/>
  <c r="D13" i="56"/>
  <c r="N12" i="56"/>
  <c r="M12" i="56"/>
  <c r="L12" i="56"/>
  <c r="K12" i="56"/>
  <c r="J12" i="56"/>
  <c r="I12" i="56"/>
  <c r="H12" i="56"/>
  <c r="D12" i="56"/>
  <c r="N11" i="56"/>
  <c r="M11" i="56"/>
  <c r="L11" i="56"/>
  <c r="K11" i="56"/>
  <c r="J11" i="56"/>
  <c r="I11" i="56"/>
  <c r="H11" i="56"/>
  <c r="D11" i="56"/>
  <c r="N9" i="56"/>
  <c r="M9" i="56"/>
  <c r="L9" i="56"/>
  <c r="K9" i="56"/>
  <c r="J9" i="56"/>
  <c r="I9" i="56"/>
  <c r="D9" i="56"/>
  <c r="N8" i="56"/>
  <c r="M8" i="56"/>
  <c r="L8" i="56"/>
  <c r="K8" i="56"/>
  <c r="J8" i="56"/>
  <c r="I8" i="56"/>
  <c r="D8" i="56"/>
  <c r="H8" i="56" s="1"/>
  <c r="N7" i="56"/>
  <c r="M7" i="56"/>
  <c r="L7" i="56"/>
  <c r="K7" i="56"/>
  <c r="J7" i="56"/>
  <c r="I7" i="56"/>
  <c r="D7" i="56"/>
  <c r="H7" i="56" s="1"/>
  <c r="N6" i="56"/>
  <c r="M6" i="56"/>
  <c r="L6" i="56"/>
  <c r="K6" i="56"/>
  <c r="J6" i="56"/>
  <c r="I6" i="56"/>
  <c r="D6" i="56"/>
  <c r="H6" i="56" s="1"/>
  <c r="N5" i="56"/>
  <c r="N23" i="56" s="1"/>
  <c r="M5" i="56"/>
  <c r="M23" i="56" s="1"/>
  <c r="L5" i="56"/>
  <c r="L23" i="56" s="1"/>
  <c r="L24" i="56" s="1"/>
  <c r="K5" i="56"/>
  <c r="K23" i="56" s="1"/>
  <c r="K24" i="56" s="1"/>
  <c r="J5" i="56"/>
  <c r="J23" i="56" s="1"/>
  <c r="J24" i="56" s="1"/>
  <c r="I5" i="56"/>
  <c r="I23" i="56" s="1"/>
  <c r="D24" i="56" s="1"/>
  <c r="D5" i="56"/>
  <c r="D23" i="56" s="1"/>
  <c r="N4" i="56"/>
  <c r="N27" i="56" s="1"/>
  <c r="M4" i="56"/>
  <c r="M27" i="56" s="1"/>
  <c r="L4" i="56"/>
  <c r="L27" i="56" s="1"/>
  <c r="K4" i="56"/>
  <c r="K27" i="56" s="1"/>
  <c r="J4" i="56"/>
  <c r="J27" i="56" s="1"/>
  <c r="I4" i="56"/>
  <c r="I27" i="56" s="1"/>
  <c r="D4" i="56"/>
  <c r="D27" i="56" s="1"/>
  <c r="H3" i="56"/>
  <c r="N37" i="55"/>
  <c r="M37" i="55"/>
  <c r="L37" i="55"/>
  <c r="K37" i="55"/>
  <c r="J37" i="55"/>
  <c r="I37" i="55"/>
  <c r="H37" i="55"/>
  <c r="D37" i="55"/>
  <c r="N36" i="55"/>
  <c r="M36" i="55"/>
  <c r="L36" i="55"/>
  <c r="K36" i="55"/>
  <c r="J36" i="55"/>
  <c r="I36" i="55"/>
  <c r="H36" i="55"/>
  <c r="D36" i="55"/>
  <c r="N35" i="55"/>
  <c r="M35" i="55"/>
  <c r="L35" i="55"/>
  <c r="K35" i="55"/>
  <c r="J35" i="55"/>
  <c r="I35" i="55"/>
  <c r="D35" i="55"/>
  <c r="H35" i="55" s="1"/>
  <c r="N34" i="55"/>
  <c r="M34" i="55"/>
  <c r="L34" i="55"/>
  <c r="K34" i="55"/>
  <c r="J34" i="55"/>
  <c r="I34" i="55"/>
  <c r="D34" i="55"/>
  <c r="H34" i="55" s="1"/>
  <c r="N33" i="55"/>
  <c r="M33" i="55"/>
  <c r="L33" i="55"/>
  <c r="K33" i="55"/>
  <c r="J33" i="55"/>
  <c r="I33" i="55"/>
  <c r="D33" i="55"/>
  <c r="H33" i="55" s="1"/>
  <c r="N32" i="55"/>
  <c r="M32" i="55"/>
  <c r="L32" i="55"/>
  <c r="K32" i="55"/>
  <c r="J32" i="55"/>
  <c r="I32" i="55"/>
  <c r="D32" i="55"/>
  <c r="H32" i="55" s="1"/>
  <c r="N29" i="55"/>
  <c r="J29" i="55"/>
  <c r="N25" i="55"/>
  <c r="N26" i="55" s="1"/>
  <c r="M25" i="55"/>
  <c r="M26" i="55" s="1"/>
  <c r="L25" i="55"/>
  <c r="K29" i="55" s="1"/>
  <c r="K25" i="55"/>
  <c r="K26" i="55" s="1"/>
  <c r="J25" i="55"/>
  <c r="J26" i="55" s="1"/>
  <c r="I25" i="55"/>
  <c r="I26" i="55" s="1"/>
  <c r="H25" i="55"/>
  <c r="H29" i="55" s="1"/>
  <c r="D25" i="55"/>
  <c r="N21" i="55"/>
  <c r="M21" i="55"/>
  <c r="L21" i="55"/>
  <c r="K21" i="55"/>
  <c r="J21" i="55"/>
  <c r="I21" i="55"/>
  <c r="H21" i="55"/>
  <c r="D21" i="55"/>
  <c r="N16" i="55"/>
  <c r="M16" i="55"/>
  <c r="L16" i="55"/>
  <c r="K16" i="55"/>
  <c r="J16" i="55"/>
  <c r="I16" i="55"/>
  <c r="H16" i="55"/>
  <c r="D16" i="55"/>
  <c r="N15" i="55"/>
  <c r="M15" i="55"/>
  <c r="L15" i="55"/>
  <c r="K15" i="55"/>
  <c r="J15" i="55"/>
  <c r="I15" i="55"/>
  <c r="H15" i="55"/>
  <c r="D15" i="55"/>
  <c r="N14" i="55"/>
  <c r="M14" i="55"/>
  <c r="L14" i="55"/>
  <c r="K14" i="55"/>
  <c r="J14" i="55"/>
  <c r="I14" i="55"/>
  <c r="H14" i="55"/>
  <c r="D14" i="55"/>
  <c r="N13" i="55"/>
  <c r="M13" i="55"/>
  <c r="L13" i="55"/>
  <c r="K13" i="55"/>
  <c r="J13" i="55"/>
  <c r="I13" i="55"/>
  <c r="H13" i="55"/>
  <c r="D13" i="55"/>
  <c r="N12" i="55"/>
  <c r="M12" i="55"/>
  <c r="L12" i="55"/>
  <c r="K12" i="55"/>
  <c r="J12" i="55"/>
  <c r="I12" i="55"/>
  <c r="H12" i="55"/>
  <c r="D12" i="55"/>
  <c r="N11" i="55"/>
  <c r="M11" i="55"/>
  <c r="L11" i="55"/>
  <c r="K11" i="55"/>
  <c r="J11" i="55"/>
  <c r="I11" i="55"/>
  <c r="H11" i="55"/>
  <c r="D11" i="55"/>
  <c r="N9" i="55"/>
  <c r="M9" i="55"/>
  <c r="L9" i="55"/>
  <c r="K9" i="55"/>
  <c r="J9" i="55"/>
  <c r="I9" i="55"/>
  <c r="H9" i="55"/>
  <c r="D9" i="55"/>
  <c r="N8" i="55"/>
  <c r="M8" i="55"/>
  <c r="L8" i="55"/>
  <c r="K8" i="55"/>
  <c r="J8" i="55"/>
  <c r="I8" i="55"/>
  <c r="H8" i="55"/>
  <c r="D8" i="55"/>
  <c r="N7" i="55"/>
  <c r="M7" i="55"/>
  <c r="L7" i="55"/>
  <c r="K7" i="55"/>
  <c r="J7" i="55"/>
  <c r="I7" i="55"/>
  <c r="H7" i="55"/>
  <c r="D7" i="55"/>
  <c r="N6" i="55"/>
  <c r="M6" i="55"/>
  <c r="L6" i="55"/>
  <c r="K6" i="55"/>
  <c r="J6" i="55"/>
  <c r="I6" i="55"/>
  <c r="H6" i="55"/>
  <c r="D6" i="55"/>
  <c r="N5" i="55"/>
  <c r="N23" i="55" s="1"/>
  <c r="M5" i="55"/>
  <c r="M23" i="55" s="1"/>
  <c r="L5" i="55"/>
  <c r="L23" i="55" s="1"/>
  <c r="L24" i="55" s="1"/>
  <c r="K5" i="55"/>
  <c r="K23" i="55" s="1"/>
  <c r="K24" i="55" s="1"/>
  <c r="J5" i="55"/>
  <c r="J23" i="55" s="1"/>
  <c r="J24" i="55" s="1"/>
  <c r="I5" i="55"/>
  <c r="I23" i="55" s="1"/>
  <c r="H5" i="55"/>
  <c r="H23" i="55" s="1"/>
  <c r="D5" i="55"/>
  <c r="D23" i="55" s="1"/>
  <c r="N4" i="55"/>
  <c r="N27" i="55" s="1"/>
  <c r="M4" i="55"/>
  <c r="M27" i="55" s="1"/>
  <c r="L4" i="55"/>
  <c r="L27" i="55" s="1"/>
  <c r="K4" i="55"/>
  <c r="K27" i="55" s="1"/>
  <c r="J4" i="55"/>
  <c r="J27" i="55" s="1"/>
  <c r="I4" i="55"/>
  <c r="I27" i="55" s="1"/>
  <c r="H4" i="55"/>
  <c r="H27" i="55" s="1"/>
  <c r="H30" i="55" s="1"/>
  <c r="D4" i="55"/>
  <c r="D27" i="55" s="1"/>
  <c r="H3" i="55"/>
  <c r="N37" i="54"/>
  <c r="M37" i="54"/>
  <c r="L37" i="54"/>
  <c r="K37" i="54"/>
  <c r="J37" i="54"/>
  <c r="I37" i="54"/>
  <c r="H37" i="54"/>
  <c r="D37" i="54"/>
  <c r="N36" i="54"/>
  <c r="M36" i="54"/>
  <c r="L36" i="54"/>
  <c r="K36" i="54"/>
  <c r="J36" i="54"/>
  <c r="I36" i="54"/>
  <c r="H36" i="54"/>
  <c r="D36" i="54"/>
  <c r="N35" i="54"/>
  <c r="M35" i="54"/>
  <c r="L35" i="54"/>
  <c r="K35" i="54"/>
  <c r="J35" i="54"/>
  <c r="I35" i="54"/>
  <c r="D35" i="54"/>
  <c r="H35" i="54" s="1"/>
  <c r="N34" i="54"/>
  <c r="M34" i="54"/>
  <c r="L34" i="54"/>
  <c r="K34" i="54"/>
  <c r="J34" i="54"/>
  <c r="I34" i="54"/>
  <c r="D34" i="54"/>
  <c r="H34" i="54" s="1"/>
  <c r="N33" i="54"/>
  <c r="M33" i="54"/>
  <c r="L33" i="54"/>
  <c r="K33" i="54"/>
  <c r="J33" i="54"/>
  <c r="I33" i="54"/>
  <c r="D33" i="54"/>
  <c r="H33" i="54" s="1"/>
  <c r="N32" i="54"/>
  <c r="M32" i="54"/>
  <c r="L32" i="54"/>
  <c r="K32" i="54"/>
  <c r="J32" i="54"/>
  <c r="I32" i="54"/>
  <c r="D32" i="54"/>
  <c r="H32" i="54" s="1"/>
  <c r="N29" i="54"/>
  <c r="M29" i="54"/>
  <c r="I29" i="54"/>
  <c r="N25" i="54"/>
  <c r="N26" i="54" s="1"/>
  <c r="M25" i="54"/>
  <c r="M26" i="54" s="1"/>
  <c r="L25" i="54"/>
  <c r="L26" i="54" s="1"/>
  <c r="K25" i="54"/>
  <c r="K26" i="54" s="1"/>
  <c r="J25" i="54"/>
  <c r="J26" i="54" s="1"/>
  <c r="I25" i="54"/>
  <c r="I26" i="54" s="1"/>
  <c r="D25" i="54"/>
  <c r="H25" i="54" s="1"/>
  <c r="N21" i="54"/>
  <c r="M21" i="54"/>
  <c r="L21" i="54"/>
  <c r="K21" i="54"/>
  <c r="J21" i="54"/>
  <c r="I21" i="54"/>
  <c r="D21" i="54"/>
  <c r="H21" i="54" s="1"/>
  <c r="N16" i="54"/>
  <c r="M16" i="54"/>
  <c r="L16" i="54"/>
  <c r="K16" i="54"/>
  <c r="J16" i="54"/>
  <c r="I16" i="54"/>
  <c r="D16" i="54"/>
  <c r="H16" i="54" s="1"/>
  <c r="N15" i="54"/>
  <c r="M15" i="54"/>
  <c r="L15" i="54"/>
  <c r="K15" i="54"/>
  <c r="J15" i="54"/>
  <c r="I15" i="54"/>
  <c r="D15" i="54"/>
  <c r="H15" i="54" s="1"/>
  <c r="N14" i="54"/>
  <c r="M14" i="54"/>
  <c r="L14" i="54"/>
  <c r="K14" i="54"/>
  <c r="J14" i="54"/>
  <c r="I14" i="54"/>
  <c r="D14" i="54"/>
  <c r="H14" i="54" s="1"/>
  <c r="N13" i="54"/>
  <c r="M13" i="54"/>
  <c r="L13" i="54"/>
  <c r="K13" i="54"/>
  <c r="J13" i="54"/>
  <c r="I13" i="54"/>
  <c r="D13" i="54"/>
  <c r="H13" i="54" s="1"/>
  <c r="N12" i="54"/>
  <c r="M12" i="54"/>
  <c r="L12" i="54"/>
  <c r="K12" i="54"/>
  <c r="J12" i="54"/>
  <c r="I12" i="54"/>
  <c r="D12" i="54"/>
  <c r="H12" i="54" s="1"/>
  <c r="N11" i="54"/>
  <c r="M11" i="54"/>
  <c r="L11" i="54"/>
  <c r="K11" i="54"/>
  <c r="J11" i="54"/>
  <c r="I11" i="54"/>
  <c r="D11" i="54"/>
  <c r="H11" i="54" s="1"/>
  <c r="N9" i="54"/>
  <c r="M9" i="54"/>
  <c r="L9" i="54"/>
  <c r="K9" i="54"/>
  <c r="J9" i="54"/>
  <c r="I9" i="54"/>
  <c r="H9" i="54"/>
  <c r="D9" i="54"/>
  <c r="N8" i="54"/>
  <c r="M8" i="54"/>
  <c r="L8" i="54"/>
  <c r="K8" i="54"/>
  <c r="J8" i="54"/>
  <c r="I8" i="54"/>
  <c r="H8" i="54"/>
  <c r="D8" i="54"/>
  <c r="N7" i="54"/>
  <c r="M7" i="54"/>
  <c r="L7" i="54"/>
  <c r="K7" i="54"/>
  <c r="J7" i="54"/>
  <c r="I7" i="54"/>
  <c r="H7" i="54"/>
  <c r="D7" i="54"/>
  <c r="N6" i="54"/>
  <c r="M6" i="54"/>
  <c r="L6" i="54"/>
  <c r="K6" i="54"/>
  <c r="J6" i="54"/>
  <c r="I6" i="54"/>
  <c r="H6" i="54"/>
  <c r="D6" i="54"/>
  <c r="N5" i="54"/>
  <c r="N23" i="54" s="1"/>
  <c r="M5" i="54"/>
  <c r="M23" i="54" s="1"/>
  <c r="L5" i="54"/>
  <c r="L23" i="54" s="1"/>
  <c r="L24" i="54" s="1"/>
  <c r="K5" i="54"/>
  <c r="K23" i="54" s="1"/>
  <c r="K24" i="54" s="1"/>
  <c r="J5" i="54"/>
  <c r="J23" i="54" s="1"/>
  <c r="J24" i="54" s="1"/>
  <c r="I5" i="54"/>
  <c r="I23" i="54" s="1"/>
  <c r="H5" i="54"/>
  <c r="H23" i="54" s="1"/>
  <c r="D5" i="54"/>
  <c r="D23" i="54" s="1"/>
  <c r="N4" i="54"/>
  <c r="N27" i="54" s="1"/>
  <c r="M4" i="54"/>
  <c r="M27" i="54" s="1"/>
  <c r="L4" i="54"/>
  <c r="L27" i="54" s="1"/>
  <c r="K4" i="54"/>
  <c r="K27" i="54" s="1"/>
  <c r="J4" i="54"/>
  <c r="J27" i="54" s="1"/>
  <c r="I4" i="54"/>
  <c r="I27" i="54" s="1"/>
  <c r="H4" i="54"/>
  <c r="H27" i="54" s="1"/>
  <c r="H30" i="54" s="1"/>
  <c r="D4" i="54"/>
  <c r="D27" i="54" s="1"/>
  <c r="H3" i="54"/>
  <c r="N37" i="53"/>
  <c r="M37" i="53"/>
  <c r="L37" i="53"/>
  <c r="K37" i="53"/>
  <c r="J37" i="53"/>
  <c r="I37" i="53"/>
  <c r="H37" i="53"/>
  <c r="D37" i="53"/>
  <c r="N36" i="53"/>
  <c r="M36" i="53"/>
  <c r="L36" i="53"/>
  <c r="K36" i="53"/>
  <c r="J36" i="53"/>
  <c r="I36" i="53"/>
  <c r="H36" i="53"/>
  <c r="D36" i="53"/>
  <c r="N35" i="53"/>
  <c r="M35" i="53"/>
  <c r="L35" i="53"/>
  <c r="K35" i="53"/>
  <c r="J35" i="53"/>
  <c r="I35" i="53"/>
  <c r="D35" i="53"/>
  <c r="H35" i="53" s="1"/>
  <c r="N34" i="53"/>
  <c r="M34" i="53"/>
  <c r="L34" i="53"/>
  <c r="K34" i="53"/>
  <c r="J34" i="53"/>
  <c r="I34" i="53"/>
  <c r="D34" i="53"/>
  <c r="H34" i="53" s="1"/>
  <c r="N33" i="53"/>
  <c r="M33" i="53"/>
  <c r="L33" i="53"/>
  <c r="K33" i="53"/>
  <c r="J33" i="53"/>
  <c r="I33" i="53"/>
  <c r="D33" i="53"/>
  <c r="H33" i="53" s="1"/>
  <c r="N32" i="53"/>
  <c r="M32" i="53"/>
  <c r="L32" i="53"/>
  <c r="K32" i="53"/>
  <c r="J32" i="53"/>
  <c r="I32" i="53"/>
  <c r="D32" i="53"/>
  <c r="H32" i="53" s="1"/>
  <c r="N29" i="53"/>
  <c r="J29" i="53"/>
  <c r="N25" i="53"/>
  <c r="N26" i="53" s="1"/>
  <c r="M25" i="53"/>
  <c r="M26" i="53" s="1"/>
  <c r="L25" i="53"/>
  <c r="L26" i="53" s="1"/>
  <c r="K25" i="53"/>
  <c r="K29" i="53" s="1"/>
  <c r="J25" i="53"/>
  <c r="J26" i="53" s="1"/>
  <c r="I25" i="53"/>
  <c r="I26" i="53" s="1"/>
  <c r="D25" i="53"/>
  <c r="H25" i="53" s="1"/>
  <c r="H29" i="53" s="1"/>
  <c r="N21" i="53"/>
  <c r="M21" i="53"/>
  <c r="L21" i="53"/>
  <c r="K21" i="53"/>
  <c r="J21" i="53"/>
  <c r="I21" i="53"/>
  <c r="D21" i="53"/>
  <c r="H21" i="53" s="1"/>
  <c r="N16" i="53"/>
  <c r="M16" i="53"/>
  <c r="L16" i="53"/>
  <c r="K16" i="53"/>
  <c r="J16" i="53"/>
  <c r="I16" i="53"/>
  <c r="D16" i="53"/>
  <c r="H16" i="53" s="1"/>
  <c r="N15" i="53"/>
  <c r="M15" i="53"/>
  <c r="L15" i="53"/>
  <c r="K15" i="53"/>
  <c r="J15" i="53"/>
  <c r="I15" i="53"/>
  <c r="D15" i="53"/>
  <c r="H15" i="53" s="1"/>
  <c r="N14" i="53"/>
  <c r="M14" i="53"/>
  <c r="L14" i="53"/>
  <c r="K14" i="53"/>
  <c r="J14" i="53"/>
  <c r="I14" i="53"/>
  <c r="D14" i="53"/>
  <c r="H14" i="53" s="1"/>
  <c r="N13" i="53"/>
  <c r="M13" i="53"/>
  <c r="L13" i="53"/>
  <c r="K13" i="53"/>
  <c r="J13" i="53"/>
  <c r="I13" i="53"/>
  <c r="D13" i="53"/>
  <c r="H13" i="53" s="1"/>
  <c r="N12" i="53"/>
  <c r="M12" i="53"/>
  <c r="L12" i="53"/>
  <c r="K12" i="53"/>
  <c r="J12" i="53"/>
  <c r="I12" i="53"/>
  <c r="D12" i="53"/>
  <c r="H12" i="53" s="1"/>
  <c r="N11" i="53"/>
  <c r="M11" i="53"/>
  <c r="L11" i="53"/>
  <c r="K11" i="53"/>
  <c r="J11" i="53"/>
  <c r="I11" i="53"/>
  <c r="D11" i="53"/>
  <c r="H11" i="53" s="1"/>
  <c r="N9" i="53"/>
  <c r="M9" i="53"/>
  <c r="L9" i="53"/>
  <c r="K9" i="53"/>
  <c r="J9" i="53"/>
  <c r="I9" i="53"/>
  <c r="H9" i="53"/>
  <c r="D9" i="53"/>
  <c r="N8" i="53"/>
  <c r="M8" i="53"/>
  <c r="L8" i="53"/>
  <c r="K8" i="53"/>
  <c r="J8" i="53"/>
  <c r="I8" i="53"/>
  <c r="H8" i="53"/>
  <c r="D8" i="53"/>
  <c r="N7" i="53"/>
  <c r="M7" i="53"/>
  <c r="L7" i="53"/>
  <c r="K7" i="53"/>
  <c r="J7" i="53"/>
  <c r="I7" i="53"/>
  <c r="H7" i="53"/>
  <c r="D7" i="53"/>
  <c r="N6" i="53"/>
  <c r="M6" i="53"/>
  <c r="L6" i="53"/>
  <c r="K6" i="53"/>
  <c r="J6" i="53"/>
  <c r="I6" i="53"/>
  <c r="H6" i="53"/>
  <c r="D6" i="53"/>
  <c r="N5" i="53"/>
  <c r="N23" i="53" s="1"/>
  <c r="M5" i="53"/>
  <c r="M23" i="53" s="1"/>
  <c r="L5" i="53"/>
  <c r="L23" i="53" s="1"/>
  <c r="L24" i="53" s="1"/>
  <c r="K5" i="53"/>
  <c r="K23" i="53" s="1"/>
  <c r="K24" i="53" s="1"/>
  <c r="J5" i="53"/>
  <c r="J23" i="53" s="1"/>
  <c r="J24" i="53" s="1"/>
  <c r="I5" i="53"/>
  <c r="I23" i="53" s="1"/>
  <c r="D24" i="53" s="1"/>
  <c r="H5" i="53"/>
  <c r="H23" i="53" s="1"/>
  <c r="D5" i="53"/>
  <c r="D23" i="53" s="1"/>
  <c r="N4" i="53"/>
  <c r="N27" i="53" s="1"/>
  <c r="M4" i="53"/>
  <c r="M27" i="53" s="1"/>
  <c r="L4" i="53"/>
  <c r="L27" i="53" s="1"/>
  <c r="K4" i="53"/>
  <c r="K27" i="53" s="1"/>
  <c r="J4" i="53"/>
  <c r="J27" i="53" s="1"/>
  <c r="I4" i="53"/>
  <c r="I27" i="53" s="1"/>
  <c r="H4" i="53"/>
  <c r="H27" i="53" s="1"/>
  <c r="D4" i="53"/>
  <c r="D27" i="53" s="1"/>
  <c r="H3" i="53"/>
  <c r="M37" i="52"/>
  <c r="L37" i="52"/>
  <c r="K37" i="52"/>
  <c r="J37" i="52"/>
  <c r="I37" i="52"/>
  <c r="H37" i="52"/>
  <c r="D37" i="52"/>
  <c r="M36" i="52"/>
  <c r="L36" i="52"/>
  <c r="K36" i="52"/>
  <c r="J36" i="52"/>
  <c r="I36" i="52"/>
  <c r="H36" i="52"/>
  <c r="D36" i="52"/>
  <c r="M35" i="52"/>
  <c r="L35" i="52"/>
  <c r="K35" i="52"/>
  <c r="J35" i="52"/>
  <c r="I35" i="52"/>
  <c r="H35" i="52"/>
  <c r="D35" i="52"/>
  <c r="M34" i="52"/>
  <c r="L34" i="52"/>
  <c r="K34" i="52"/>
  <c r="J34" i="52"/>
  <c r="I34" i="52"/>
  <c r="D34" i="52"/>
  <c r="H34" i="52" s="1"/>
  <c r="M33" i="52"/>
  <c r="L33" i="52"/>
  <c r="K33" i="52"/>
  <c r="J33" i="52"/>
  <c r="I33" i="52"/>
  <c r="H33" i="52"/>
  <c r="D33" i="52"/>
  <c r="M32" i="52"/>
  <c r="L32" i="52"/>
  <c r="K32" i="52"/>
  <c r="J32" i="52"/>
  <c r="I32" i="52"/>
  <c r="D32" i="52"/>
  <c r="H32" i="52" s="1"/>
  <c r="L29" i="52"/>
  <c r="L26" i="52"/>
  <c r="J26" i="52"/>
  <c r="M25" i="52"/>
  <c r="M29" i="52" s="1"/>
  <c r="L25" i="52"/>
  <c r="K25" i="52"/>
  <c r="K29" i="52" s="1"/>
  <c r="J25" i="52"/>
  <c r="I25" i="52"/>
  <c r="I29" i="52" s="1"/>
  <c r="D25" i="52"/>
  <c r="H25" i="52" s="1"/>
  <c r="M21" i="52"/>
  <c r="L21" i="52"/>
  <c r="K21" i="52"/>
  <c r="J21" i="52"/>
  <c r="I21" i="52"/>
  <c r="H21" i="52"/>
  <c r="D21" i="52"/>
  <c r="M16" i="52"/>
  <c r="L16" i="52"/>
  <c r="K16" i="52"/>
  <c r="J16" i="52"/>
  <c r="I16" i="52"/>
  <c r="D16" i="52"/>
  <c r="H16" i="52" s="1"/>
  <c r="M15" i="52"/>
  <c r="L15" i="52"/>
  <c r="K15" i="52"/>
  <c r="J15" i="52"/>
  <c r="I15" i="52"/>
  <c r="D15" i="52"/>
  <c r="H15" i="52" s="1"/>
  <c r="M14" i="52"/>
  <c r="L14" i="52"/>
  <c r="K14" i="52"/>
  <c r="J14" i="52"/>
  <c r="I14" i="52"/>
  <c r="H14" i="52"/>
  <c r="D14" i="52"/>
  <c r="M13" i="52"/>
  <c r="L13" i="52"/>
  <c r="K13" i="52"/>
  <c r="J13" i="52"/>
  <c r="I13" i="52"/>
  <c r="H13" i="52"/>
  <c r="D13" i="52"/>
  <c r="M12" i="52"/>
  <c r="L12" i="52"/>
  <c r="K12" i="52"/>
  <c r="J12" i="52"/>
  <c r="I12" i="52"/>
  <c r="D12" i="52"/>
  <c r="H12" i="52" s="1"/>
  <c r="M11" i="52"/>
  <c r="L11" i="52"/>
  <c r="K11" i="52"/>
  <c r="J11" i="52"/>
  <c r="I11" i="52"/>
  <c r="H11" i="52"/>
  <c r="D11" i="52"/>
  <c r="M9" i="52"/>
  <c r="L9" i="52"/>
  <c r="K9" i="52"/>
  <c r="J9" i="52"/>
  <c r="I9" i="52"/>
  <c r="D9" i="52"/>
  <c r="M8" i="52"/>
  <c r="L8" i="52"/>
  <c r="K8" i="52"/>
  <c r="J8" i="52"/>
  <c r="I8" i="52"/>
  <c r="H8" i="52"/>
  <c r="D8" i="52"/>
  <c r="M7" i="52"/>
  <c r="L7" i="52"/>
  <c r="K7" i="52"/>
  <c r="J7" i="52"/>
  <c r="I7" i="52"/>
  <c r="D7" i="52"/>
  <c r="H7" i="52" s="1"/>
  <c r="M6" i="52"/>
  <c r="L6" i="52"/>
  <c r="K6" i="52"/>
  <c r="J6" i="52"/>
  <c r="I6" i="52"/>
  <c r="H6" i="52"/>
  <c r="D6" i="52"/>
  <c r="M5" i="52"/>
  <c r="M23" i="52" s="1"/>
  <c r="L5" i="52"/>
  <c r="L23" i="52" s="1"/>
  <c r="L24" i="52" s="1"/>
  <c r="K5" i="52"/>
  <c r="K23" i="52" s="1"/>
  <c r="K24" i="52" s="1"/>
  <c r="J5" i="52"/>
  <c r="J23" i="52" s="1"/>
  <c r="J24" i="52" s="1"/>
  <c r="I5" i="52"/>
  <c r="I23" i="52" s="1"/>
  <c r="D5" i="52"/>
  <c r="D23" i="52" s="1"/>
  <c r="M4" i="52"/>
  <c r="M27" i="52" s="1"/>
  <c r="L4" i="52"/>
  <c r="L27" i="52" s="1"/>
  <c r="K4" i="52"/>
  <c r="K27" i="52" s="1"/>
  <c r="J4" i="52"/>
  <c r="J27" i="52" s="1"/>
  <c r="I4" i="52"/>
  <c r="I27" i="52" s="1"/>
  <c r="H4" i="52"/>
  <c r="H27" i="52" s="1"/>
  <c r="D4" i="52"/>
  <c r="D27" i="52" s="1"/>
  <c r="H3" i="52"/>
  <c r="M37" i="51"/>
  <c r="L37" i="51"/>
  <c r="K37" i="51"/>
  <c r="J37" i="51"/>
  <c r="I37" i="51"/>
  <c r="H37" i="51"/>
  <c r="D37" i="51"/>
  <c r="M36" i="51"/>
  <c r="L36" i="51"/>
  <c r="K36" i="51"/>
  <c r="J36" i="51"/>
  <c r="I36" i="51"/>
  <c r="H36" i="51"/>
  <c r="D36" i="51"/>
  <c r="M35" i="51"/>
  <c r="L35" i="51"/>
  <c r="K35" i="51"/>
  <c r="J35" i="51"/>
  <c r="I35" i="51"/>
  <c r="D35" i="51"/>
  <c r="H35" i="51" s="1"/>
  <c r="M34" i="51"/>
  <c r="L34" i="51"/>
  <c r="K34" i="51"/>
  <c r="J34" i="51"/>
  <c r="I34" i="51"/>
  <c r="H34" i="51"/>
  <c r="D34" i="51"/>
  <c r="M33" i="51"/>
  <c r="L33" i="51"/>
  <c r="K33" i="51"/>
  <c r="J33" i="51"/>
  <c r="I33" i="51"/>
  <c r="D33" i="51"/>
  <c r="H33" i="51" s="1"/>
  <c r="M32" i="51"/>
  <c r="L32" i="51"/>
  <c r="K32" i="51"/>
  <c r="J32" i="51"/>
  <c r="I32" i="51"/>
  <c r="H32" i="51"/>
  <c r="D32" i="51"/>
  <c r="M29" i="51"/>
  <c r="I29" i="51"/>
  <c r="M26" i="51"/>
  <c r="K26" i="51"/>
  <c r="I26" i="51"/>
  <c r="D26" i="51"/>
  <c r="M25" i="51"/>
  <c r="L25" i="51"/>
  <c r="L29" i="51" s="1"/>
  <c r="K25" i="51"/>
  <c r="J25" i="51"/>
  <c r="J29" i="51" s="1"/>
  <c r="I25" i="51"/>
  <c r="H25" i="51"/>
  <c r="H29" i="51" s="1"/>
  <c r="D25" i="51"/>
  <c r="J23" i="51"/>
  <c r="J24" i="51" s="1"/>
  <c r="M21" i="51"/>
  <c r="L21" i="51"/>
  <c r="K21" i="51"/>
  <c r="J21" i="51"/>
  <c r="I21" i="51"/>
  <c r="D21" i="51"/>
  <c r="H21" i="51" s="1"/>
  <c r="M16" i="51"/>
  <c r="L16" i="51"/>
  <c r="K16" i="51"/>
  <c r="J16" i="51"/>
  <c r="I16" i="51"/>
  <c r="D16" i="51"/>
  <c r="H16" i="51" s="1"/>
  <c r="M15" i="51"/>
  <c r="L15" i="51"/>
  <c r="K15" i="51"/>
  <c r="J15" i="51"/>
  <c r="I15" i="51"/>
  <c r="H15" i="51"/>
  <c r="D15" i="51"/>
  <c r="M14" i="51"/>
  <c r="L14" i="51"/>
  <c r="K14" i="51"/>
  <c r="J14" i="51"/>
  <c r="I14" i="51"/>
  <c r="D14" i="51"/>
  <c r="H14" i="51" s="1"/>
  <c r="M13" i="51"/>
  <c r="L13" i="51"/>
  <c r="K13" i="51"/>
  <c r="J13" i="51"/>
  <c r="I13" i="51"/>
  <c r="H13" i="51"/>
  <c r="D13" i="51"/>
  <c r="M12" i="51"/>
  <c r="L12" i="51"/>
  <c r="K12" i="51"/>
  <c r="J12" i="51"/>
  <c r="I12" i="51"/>
  <c r="D12" i="51"/>
  <c r="H12" i="51" s="1"/>
  <c r="M11" i="51"/>
  <c r="L11" i="51"/>
  <c r="K11" i="51"/>
  <c r="J11" i="51"/>
  <c r="I11" i="51"/>
  <c r="H11" i="51"/>
  <c r="D11" i="51"/>
  <c r="M10" i="51"/>
  <c r="M9" i="51"/>
  <c r="L9" i="51"/>
  <c r="K9" i="51"/>
  <c r="J9" i="51"/>
  <c r="I9" i="51"/>
  <c r="D9" i="51"/>
  <c r="M8" i="51"/>
  <c r="L8" i="51"/>
  <c r="K8" i="51"/>
  <c r="J8" i="51"/>
  <c r="I8" i="51"/>
  <c r="H8" i="51"/>
  <c r="D8" i="51"/>
  <c r="M7" i="51"/>
  <c r="L7" i="51"/>
  <c r="K7" i="51"/>
  <c r="J7" i="51"/>
  <c r="I7" i="51"/>
  <c r="D7" i="51"/>
  <c r="H7" i="51" s="1"/>
  <c r="M6" i="51"/>
  <c r="L6" i="51"/>
  <c r="L23" i="51" s="1"/>
  <c r="L24" i="51" s="1"/>
  <c r="K6" i="51"/>
  <c r="J6" i="51"/>
  <c r="I6" i="51"/>
  <c r="H6" i="51"/>
  <c r="D6" i="51"/>
  <c r="M5" i="51"/>
  <c r="M23" i="51" s="1"/>
  <c r="L5" i="51"/>
  <c r="K5" i="51"/>
  <c r="K23" i="51" s="1"/>
  <c r="K24" i="51" s="1"/>
  <c r="J5" i="51"/>
  <c r="I5" i="51"/>
  <c r="I23" i="51" s="1"/>
  <c r="D5" i="51"/>
  <c r="D23" i="51" s="1"/>
  <c r="M4" i="51"/>
  <c r="M27" i="51" s="1"/>
  <c r="L4" i="51"/>
  <c r="L27" i="51" s="1"/>
  <c r="K4" i="51"/>
  <c r="K27" i="51" s="1"/>
  <c r="J4" i="51"/>
  <c r="J27" i="51" s="1"/>
  <c r="I4" i="51"/>
  <c r="I27" i="51" s="1"/>
  <c r="H4" i="51"/>
  <c r="H27" i="51" s="1"/>
  <c r="D4" i="51"/>
  <c r="D27" i="51" s="1"/>
  <c r="H3" i="51"/>
  <c r="N37" i="50"/>
  <c r="M37" i="50"/>
  <c r="L37" i="50"/>
  <c r="K37" i="50"/>
  <c r="J37" i="50"/>
  <c r="I37" i="50"/>
  <c r="H37" i="50"/>
  <c r="D37" i="50"/>
  <c r="N36" i="50"/>
  <c r="M36" i="50"/>
  <c r="L36" i="50"/>
  <c r="K36" i="50"/>
  <c r="J36" i="50"/>
  <c r="I36" i="50"/>
  <c r="H36" i="50"/>
  <c r="D36" i="50"/>
  <c r="N35" i="50"/>
  <c r="M35" i="50"/>
  <c r="L35" i="50"/>
  <c r="K35" i="50"/>
  <c r="J35" i="50"/>
  <c r="I35" i="50"/>
  <c r="H35" i="50"/>
  <c r="D35" i="50"/>
  <c r="N34" i="50"/>
  <c r="M34" i="50"/>
  <c r="L34" i="50"/>
  <c r="K34" i="50"/>
  <c r="J34" i="50"/>
  <c r="I34" i="50"/>
  <c r="H34" i="50"/>
  <c r="D34" i="50"/>
  <c r="N33" i="50"/>
  <c r="M33" i="50"/>
  <c r="L33" i="50"/>
  <c r="K33" i="50"/>
  <c r="J33" i="50"/>
  <c r="I33" i="50"/>
  <c r="H33" i="50"/>
  <c r="D33" i="50"/>
  <c r="N32" i="50"/>
  <c r="M32" i="50"/>
  <c r="L32" i="50"/>
  <c r="K32" i="50"/>
  <c r="J32" i="50"/>
  <c r="I32" i="50"/>
  <c r="H32" i="50"/>
  <c r="D32" i="50"/>
  <c r="N30" i="50"/>
  <c r="M29" i="50"/>
  <c r="I29" i="50"/>
  <c r="N25" i="50"/>
  <c r="N26" i="50" s="1"/>
  <c r="M25" i="50"/>
  <c r="M26" i="50" s="1"/>
  <c r="L25" i="50"/>
  <c r="K25" i="50"/>
  <c r="K26" i="50" s="1"/>
  <c r="J25" i="50"/>
  <c r="J26" i="50" s="1"/>
  <c r="I25" i="50"/>
  <c r="H25" i="50"/>
  <c r="H29" i="50" s="1"/>
  <c r="D25" i="50"/>
  <c r="D26" i="50" s="1"/>
  <c r="L23" i="50"/>
  <c r="L24" i="50" s="1"/>
  <c r="N21" i="50"/>
  <c r="M21" i="50"/>
  <c r="L21" i="50"/>
  <c r="L27" i="50" s="1"/>
  <c r="K21" i="50"/>
  <c r="J21" i="50"/>
  <c r="I21" i="50"/>
  <c r="H21" i="50"/>
  <c r="D21" i="50"/>
  <c r="N16" i="50"/>
  <c r="M16" i="50"/>
  <c r="L16" i="50"/>
  <c r="K16" i="50"/>
  <c r="J16" i="50"/>
  <c r="I16" i="50"/>
  <c r="H16" i="50"/>
  <c r="D16" i="50"/>
  <c r="N15" i="50"/>
  <c r="M15" i="50"/>
  <c r="L15" i="50"/>
  <c r="K15" i="50"/>
  <c r="J15" i="50"/>
  <c r="I15" i="50"/>
  <c r="H15" i="50"/>
  <c r="D15" i="50"/>
  <c r="N14" i="50"/>
  <c r="M14" i="50"/>
  <c r="L14" i="50"/>
  <c r="K14" i="50"/>
  <c r="J14" i="50"/>
  <c r="I14" i="50"/>
  <c r="H14" i="50"/>
  <c r="D14" i="50"/>
  <c r="N13" i="50"/>
  <c r="M13" i="50"/>
  <c r="L13" i="50"/>
  <c r="K13" i="50"/>
  <c r="J13" i="50"/>
  <c r="I13" i="50"/>
  <c r="H13" i="50"/>
  <c r="D13" i="50"/>
  <c r="N12" i="50"/>
  <c r="M12" i="50"/>
  <c r="L12" i="50"/>
  <c r="K12" i="50"/>
  <c r="J12" i="50"/>
  <c r="I12" i="50"/>
  <c r="H12" i="50"/>
  <c r="D12" i="50"/>
  <c r="N11" i="50"/>
  <c r="M11" i="50"/>
  <c r="L11" i="50"/>
  <c r="K11" i="50"/>
  <c r="J11" i="50"/>
  <c r="I11" i="50"/>
  <c r="H11" i="50"/>
  <c r="D11" i="50"/>
  <c r="N9" i="50"/>
  <c r="M9" i="50"/>
  <c r="L9" i="50"/>
  <c r="K9" i="50"/>
  <c r="J9" i="50"/>
  <c r="I9" i="50"/>
  <c r="D9" i="50"/>
  <c r="H9" i="50" s="1"/>
  <c r="N8" i="50"/>
  <c r="M8" i="50"/>
  <c r="L8" i="50"/>
  <c r="K8" i="50"/>
  <c r="J8" i="50"/>
  <c r="I8" i="50"/>
  <c r="D8" i="50"/>
  <c r="H8" i="50" s="1"/>
  <c r="N7" i="50"/>
  <c r="M7" i="50"/>
  <c r="L7" i="50"/>
  <c r="K7" i="50"/>
  <c r="J7" i="50"/>
  <c r="I7" i="50"/>
  <c r="D7" i="50"/>
  <c r="H7" i="50" s="1"/>
  <c r="N6" i="50"/>
  <c r="M6" i="50"/>
  <c r="L6" i="50"/>
  <c r="K6" i="50"/>
  <c r="J6" i="50"/>
  <c r="I6" i="50"/>
  <c r="D6" i="50"/>
  <c r="H6" i="50" s="1"/>
  <c r="N5" i="50"/>
  <c r="N23" i="50" s="1"/>
  <c r="M5" i="50"/>
  <c r="M23" i="50" s="1"/>
  <c r="M24" i="50" s="1"/>
  <c r="L5" i="50"/>
  <c r="K5" i="50"/>
  <c r="J5" i="50"/>
  <c r="J23" i="50" s="1"/>
  <c r="J24" i="50" s="1"/>
  <c r="I5" i="50"/>
  <c r="I23" i="50" s="1"/>
  <c r="D5" i="50"/>
  <c r="N4" i="50"/>
  <c r="N27" i="50" s="1"/>
  <c r="M4" i="50"/>
  <c r="M27" i="50" s="1"/>
  <c r="L4" i="50"/>
  <c r="K4" i="50"/>
  <c r="K27" i="50" s="1"/>
  <c r="J4" i="50"/>
  <c r="J27" i="50" s="1"/>
  <c r="J28" i="50" s="1"/>
  <c r="I4" i="50"/>
  <c r="I27" i="50" s="1"/>
  <c r="D4" i="50"/>
  <c r="H3" i="50"/>
  <c r="N37" i="49"/>
  <c r="M37" i="49"/>
  <c r="L37" i="49"/>
  <c r="K37" i="49"/>
  <c r="J37" i="49"/>
  <c r="I37" i="49"/>
  <c r="H37" i="49"/>
  <c r="D37" i="49"/>
  <c r="N36" i="49"/>
  <c r="M36" i="49"/>
  <c r="L36" i="49"/>
  <c r="K36" i="49"/>
  <c r="J36" i="49"/>
  <c r="I36" i="49"/>
  <c r="H36" i="49"/>
  <c r="D36" i="49"/>
  <c r="N35" i="49"/>
  <c r="M35" i="49"/>
  <c r="L35" i="49"/>
  <c r="K35" i="49"/>
  <c r="J35" i="49"/>
  <c r="I35" i="49"/>
  <c r="H35" i="49"/>
  <c r="D35" i="49"/>
  <c r="N34" i="49"/>
  <c r="M34" i="49"/>
  <c r="L34" i="49"/>
  <c r="K34" i="49"/>
  <c r="J34" i="49"/>
  <c r="I34" i="49"/>
  <c r="H34" i="49"/>
  <c r="D34" i="49"/>
  <c r="N33" i="49"/>
  <c r="M33" i="49"/>
  <c r="L33" i="49"/>
  <c r="K33" i="49"/>
  <c r="J33" i="49"/>
  <c r="I33" i="49"/>
  <c r="H33" i="49"/>
  <c r="D33" i="49"/>
  <c r="N32" i="49"/>
  <c r="M32" i="49"/>
  <c r="L32" i="49"/>
  <c r="K32" i="49"/>
  <c r="J32" i="49"/>
  <c r="I32" i="49"/>
  <c r="H32" i="49"/>
  <c r="D32" i="49"/>
  <c r="K29" i="49"/>
  <c r="N25" i="49"/>
  <c r="N26" i="49" s="1"/>
  <c r="M25" i="49"/>
  <c r="M26" i="49" s="1"/>
  <c r="L25" i="49"/>
  <c r="L26" i="49" s="1"/>
  <c r="K25" i="49"/>
  <c r="K26" i="49" s="1"/>
  <c r="J25" i="49"/>
  <c r="J26" i="49" s="1"/>
  <c r="I25" i="49"/>
  <c r="D26" i="49" s="1"/>
  <c r="H25" i="49"/>
  <c r="H26" i="49" s="1"/>
  <c r="D25" i="49"/>
  <c r="N24" i="49"/>
  <c r="J24" i="49"/>
  <c r="N23" i="49"/>
  <c r="J23" i="49"/>
  <c r="N21" i="49"/>
  <c r="N27" i="49" s="1"/>
  <c r="M21" i="49"/>
  <c r="L21" i="49"/>
  <c r="K21" i="49"/>
  <c r="J21" i="49"/>
  <c r="J27" i="49" s="1"/>
  <c r="I21" i="49"/>
  <c r="H21" i="49"/>
  <c r="D21" i="49"/>
  <c r="N16" i="49"/>
  <c r="M16" i="49"/>
  <c r="L16" i="49"/>
  <c r="K16" i="49"/>
  <c r="J16" i="49"/>
  <c r="I16" i="49"/>
  <c r="H16" i="49"/>
  <c r="D16" i="49"/>
  <c r="N15" i="49"/>
  <c r="M15" i="49"/>
  <c r="L15" i="49"/>
  <c r="K15" i="49"/>
  <c r="J15" i="49"/>
  <c r="I15" i="49"/>
  <c r="H15" i="49"/>
  <c r="D15" i="49"/>
  <c r="N14" i="49"/>
  <c r="M14" i="49"/>
  <c r="L14" i="49"/>
  <c r="K14" i="49"/>
  <c r="J14" i="49"/>
  <c r="I14" i="49"/>
  <c r="H14" i="49"/>
  <c r="D14" i="49"/>
  <c r="N13" i="49"/>
  <c r="M13" i="49"/>
  <c r="L13" i="49"/>
  <c r="K13" i="49"/>
  <c r="J13" i="49"/>
  <c r="I13" i="49"/>
  <c r="H13" i="49"/>
  <c r="D13" i="49"/>
  <c r="N12" i="49"/>
  <c r="M12" i="49"/>
  <c r="L12" i="49"/>
  <c r="K12" i="49"/>
  <c r="J12" i="49"/>
  <c r="I12" i="49"/>
  <c r="H12" i="49"/>
  <c r="D12" i="49"/>
  <c r="N11" i="49"/>
  <c r="M11" i="49"/>
  <c r="L11" i="49"/>
  <c r="K11" i="49"/>
  <c r="J11" i="49"/>
  <c r="I11" i="49"/>
  <c r="H11" i="49"/>
  <c r="D11" i="49"/>
  <c r="N9" i="49"/>
  <c r="M9" i="49"/>
  <c r="L9" i="49"/>
  <c r="K9" i="49"/>
  <c r="J9" i="49"/>
  <c r="I9" i="49"/>
  <c r="H9" i="49"/>
  <c r="D9" i="49"/>
  <c r="N8" i="49"/>
  <c r="M8" i="49"/>
  <c r="L8" i="49"/>
  <c r="K8" i="49"/>
  <c r="J8" i="49"/>
  <c r="I8" i="49"/>
  <c r="D8" i="49"/>
  <c r="H8" i="49" s="1"/>
  <c r="N7" i="49"/>
  <c r="M7" i="49"/>
  <c r="L7" i="49"/>
  <c r="K7" i="49"/>
  <c r="J7" i="49"/>
  <c r="I7" i="49"/>
  <c r="D7" i="49"/>
  <c r="H7" i="49" s="1"/>
  <c r="N6" i="49"/>
  <c r="M6" i="49"/>
  <c r="L6" i="49"/>
  <c r="K6" i="49"/>
  <c r="J6" i="49"/>
  <c r="I6" i="49"/>
  <c r="D6" i="49"/>
  <c r="H6" i="49" s="1"/>
  <c r="N5" i="49"/>
  <c r="M5" i="49"/>
  <c r="M23" i="49" s="1"/>
  <c r="L5" i="49"/>
  <c r="L23" i="49" s="1"/>
  <c r="L24" i="49" s="1"/>
  <c r="K5" i="49"/>
  <c r="K23" i="49" s="1"/>
  <c r="K24" i="49" s="1"/>
  <c r="J5" i="49"/>
  <c r="I5" i="49"/>
  <c r="I23" i="49" s="1"/>
  <c r="D5" i="49"/>
  <c r="H5" i="49" s="1"/>
  <c r="N4" i="49"/>
  <c r="M4" i="49"/>
  <c r="M27" i="49" s="1"/>
  <c r="L4" i="49"/>
  <c r="L27" i="49" s="1"/>
  <c r="L28" i="49" s="1"/>
  <c r="K4" i="49"/>
  <c r="K27" i="49" s="1"/>
  <c r="J4" i="49"/>
  <c r="I4" i="49"/>
  <c r="I27" i="49" s="1"/>
  <c r="D4" i="49"/>
  <c r="H4" i="49" s="1"/>
  <c r="H27" i="49" s="1"/>
  <c r="H3" i="49"/>
  <c r="N37" i="48"/>
  <c r="M37" i="48"/>
  <c r="L37" i="48"/>
  <c r="K37" i="48"/>
  <c r="J37" i="48"/>
  <c r="I37" i="48"/>
  <c r="H37" i="48"/>
  <c r="D37" i="48"/>
  <c r="N36" i="48"/>
  <c r="M36" i="48"/>
  <c r="L36" i="48"/>
  <c r="K36" i="48"/>
  <c r="J36" i="48"/>
  <c r="I36" i="48"/>
  <c r="H36" i="48"/>
  <c r="D36" i="48"/>
  <c r="N35" i="48"/>
  <c r="M35" i="48"/>
  <c r="L35" i="48"/>
  <c r="K35" i="48"/>
  <c r="J35" i="48"/>
  <c r="I35" i="48"/>
  <c r="H35" i="48"/>
  <c r="D35" i="48"/>
  <c r="N34" i="48"/>
  <c r="M34" i="48"/>
  <c r="L34" i="48"/>
  <c r="K34" i="48"/>
  <c r="J34" i="48"/>
  <c r="I34" i="48"/>
  <c r="H34" i="48"/>
  <c r="D34" i="48"/>
  <c r="N33" i="48"/>
  <c r="M33" i="48"/>
  <c r="L33" i="48"/>
  <c r="K33" i="48"/>
  <c r="J33" i="48"/>
  <c r="I33" i="48"/>
  <c r="H33" i="48"/>
  <c r="D33" i="48"/>
  <c r="N32" i="48"/>
  <c r="M32" i="48"/>
  <c r="L32" i="48"/>
  <c r="K32" i="48"/>
  <c r="J32" i="48"/>
  <c r="I32" i="48"/>
  <c r="H32" i="48"/>
  <c r="D32" i="48"/>
  <c r="N30" i="48"/>
  <c r="M29" i="48"/>
  <c r="I29" i="48"/>
  <c r="N25" i="48"/>
  <c r="N26" i="48" s="1"/>
  <c r="M25" i="48"/>
  <c r="M26" i="48" s="1"/>
  <c r="L25" i="48"/>
  <c r="L29" i="48" s="1"/>
  <c r="K25" i="48"/>
  <c r="K26" i="48" s="1"/>
  <c r="J25" i="48"/>
  <c r="J26" i="48" s="1"/>
  <c r="I25" i="48"/>
  <c r="H25" i="48"/>
  <c r="H29" i="48" s="1"/>
  <c r="D25" i="48"/>
  <c r="D26" i="48" s="1"/>
  <c r="L23" i="48"/>
  <c r="L24" i="48" s="1"/>
  <c r="N21" i="48"/>
  <c r="M21" i="48"/>
  <c r="L21" i="48"/>
  <c r="L27" i="48" s="1"/>
  <c r="K21" i="48"/>
  <c r="J21" i="48"/>
  <c r="I21" i="48"/>
  <c r="H21" i="48"/>
  <c r="D21" i="48"/>
  <c r="N16" i="48"/>
  <c r="M16" i="48"/>
  <c r="L16" i="48"/>
  <c r="K16" i="48"/>
  <c r="J16" i="48"/>
  <c r="I16" i="48"/>
  <c r="H16" i="48"/>
  <c r="D16" i="48"/>
  <c r="N15" i="48"/>
  <c r="M15" i="48"/>
  <c r="L15" i="48"/>
  <c r="K15" i="48"/>
  <c r="J15" i="48"/>
  <c r="I15" i="48"/>
  <c r="H15" i="48"/>
  <c r="D15" i="48"/>
  <c r="N14" i="48"/>
  <c r="M14" i="48"/>
  <c r="L14" i="48"/>
  <c r="K14" i="48"/>
  <c r="J14" i="48"/>
  <c r="I14" i="48"/>
  <c r="H14" i="48"/>
  <c r="D14" i="48"/>
  <c r="N13" i="48"/>
  <c r="M13" i="48"/>
  <c r="L13" i="48"/>
  <c r="K13" i="48"/>
  <c r="J13" i="48"/>
  <c r="I13" i="48"/>
  <c r="H13" i="48"/>
  <c r="D13" i="48"/>
  <c r="N12" i="48"/>
  <c r="M12" i="48"/>
  <c r="L12" i="48"/>
  <c r="K12" i="48"/>
  <c r="J12" i="48"/>
  <c r="I12" i="48"/>
  <c r="H12" i="48"/>
  <c r="D12" i="48"/>
  <c r="N11" i="48"/>
  <c r="M11" i="48"/>
  <c r="L11" i="48"/>
  <c r="K11" i="48"/>
  <c r="J11" i="48"/>
  <c r="I11" i="48"/>
  <c r="H11" i="48"/>
  <c r="D11" i="48"/>
  <c r="N9" i="48"/>
  <c r="M9" i="48"/>
  <c r="L9" i="48"/>
  <c r="K9" i="48"/>
  <c r="J9" i="48"/>
  <c r="I9" i="48"/>
  <c r="D9" i="48"/>
  <c r="H9" i="48" s="1"/>
  <c r="N8" i="48"/>
  <c r="M8" i="48"/>
  <c r="L8" i="48"/>
  <c r="K8" i="48"/>
  <c r="J8" i="48"/>
  <c r="I8" i="48"/>
  <c r="D8" i="48"/>
  <c r="H8" i="48" s="1"/>
  <c r="N7" i="48"/>
  <c r="M7" i="48"/>
  <c r="L7" i="48"/>
  <c r="K7" i="48"/>
  <c r="J7" i="48"/>
  <c r="I7" i="48"/>
  <c r="D7" i="48"/>
  <c r="H7" i="48" s="1"/>
  <c r="N6" i="48"/>
  <c r="M6" i="48"/>
  <c r="L6" i="48"/>
  <c r="K6" i="48"/>
  <c r="J6" i="48"/>
  <c r="I6" i="48"/>
  <c r="D6" i="48"/>
  <c r="H6" i="48" s="1"/>
  <c r="N5" i="48"/>
  <c r="N23" i="48" s="1"/>
  <c r="M5" i="48"/>
  <c r="M23" i="48" s="1"/>
  <c r="M24" i="48" s="1"/>
  <c r="L5" i="48"/>
  <c r="K5" i="48"/>
  <c r="J5" i="48"/>
  <c r="J23" i="48" s="1"/>
  <c r="J24" i="48" s="1"/>
  <c r="I5" i="48"/>
  <c r="I23" i="48" s="1"/>
  <c r="D5" i="48"/>
  <c r="N4" i="48"/>
  <c r="N27" i="48" s="1"/>
  <c r="M4" i="48"/>
  <c r="M27" i="48" s="1"/>
  <c r="L4" i="48"/>
  <c r="K4" i="48"/>
  <c r="K27" i="48" s="1"/>
  <c r="J4" i="48"/>
  <c r="J27" i="48" s="1"/>
  <c r="J28" i="48" s="1"/>
  <c r="I4" i="48"/>
  <c r="I27" i="48" s="1"/>
  <c r="D4" i="48"/>
  <c r="H3" i="48"/>
  <c r="N37" i="47"/>
  <c r="M37" i="47"/>
  <c r="L37" i="47"/>
  <c r="K37" i="47"/>
  <c r="J37" i="47"/>
  <c r="I37" i="47"/>
  <c r="H37" i="47"/>
  <c r="D37" i="47"/>
  <c r="N36" i="47"/>
  <c r="M36" i="47"/>
  <c r="L36" i="47"/>
  <c r="K36" i="47"/>
  <c r="J36" i="47"/>
  <c r="I36" i="47"/>
  <c r="H36" i="47"/>
  <c r="D36" i="47"/>
  <c r="N35" i="47"/>
  <c r="M35" i="47"/>
  <c r="L35" i="47"/>
  <c r="K35" i="47"/>
  <c r="J35" i="47"/>
  <c r="I35" i="47"/>
  <c r="H35" i="47"/>
  <c r="D35" i="47"/>
  <c r="N34" i="47"/>
  <c r="M34" i="47"/>
  <c r="L34" i="47"/>
  <c r="K34" i="47"/>
  <c r="J34" i="47"/>
  <c r="I34" i="47"/>
  <c r="H34" i="47"/>
  <c r="D34" i="47"/>
  <c r="N33" i="47"/>
  <c r="M33" i="47"/>
  <c r="L33" i="47"/>
  <c r="K33" i="47"/>
  <c r="J33" i="47"/>
  <c r="I33" i="47"/>
  <c r="H33" i="47"/>
  <c r="D33" i="47"/>
  <c r="N32" i="47"/>
  <c r="M32" i="47"/>
  <c r="L32" i="47"/>
  <c r="K32" i="47"/>
  <c r="J32" i="47"/>
  <c r="I32" i="47"/>
  <c r="H32" i="47"/>
  <c r="D32" i="47"/>
  <c r="K29" i="47"/>
  <c r="N25" i="47"/>
  <c r="M25" i="47"/>
  <c r="M26" i="47" s="1"/>
  <c r="L25" i="47"/>
  <c r="L26" i="47" s="1"/>
  <c r="K25" i="47"/>
  <c r="K26" i="47" s="1"/>
  <c r="J25" i="47"/>
  <c r="J29" i="47" s="1"/>
  <c r="I25" i="47"/>
  <c r="H25" i="47"/>
  <c r="H29" i="47" s="1"/>
  <c r="D25" i="47"/>
  <c r="N24" i="47"/>
  <c r="N23" i="47"/>
  <c r="I24" i="47" s="1"/>
  <c r="J23" i="47"/>
  <c r="J24" i="47" s="1"/>
  <c r="N21" i="47"/>
  <c r="N27" i="47" s="1"/>
  <c r="M21" i="47"/>
  <c r="L21" i="47"/>
  <c r="K21" i="47"/>
  <c r="J21" i="47"/>
  <c r="J27" i="47" s="1"/>
  <c r="I21" i="47"/>
  <c r="H21" i="47"/>
  <c r="D21" i="47"/>
  <c r="N16" i="47"/>
  <c r="M16" i="47"/>
  <c r="L16" i="47"/>
  <c r="K16" i="47"/>
  <c r="J16" i="47"/>
  <c r="I16" i="47"/>
  <c r="H16" i="47"/>
  <c r="D16" i="47"/>
  <c r="N15" i="47"/>
  <c r="M15" i="47"/>
  <c r="L15" i="47"/>
  <c r="K15" i="47"/>
  <c r="J15" i="47"/>
  <c r="I15" i="47"/>
  <c r="H15" i="47"/>
  <c r="D15" i="47"/>
  <c r="N14" i="47"/>
  <c r="M14" i="47"/>
  <c r="L14" i="47"/>
  <c r="K14" i="47"/>
  <c r="J14" i="47"/>
  <c r="I14" i="47"/>
  <c r="H14" i="47"/>
  <c r="D14" i="47"/>
  <c r="N13" i="47"/>
  <c r="M13" i="47"/>
  <c r="L13" i="47"/>
  <c r="K13" i="47"/>
  <c r="J13" i="47"/>
  <c r="I13" i="47"/>
  <c r="H13" i="47"/>
  <c r="D13" i="47"/>
  <c r="N12" i="47"/>
  <c r="M12" i="47"/>
  <c r="L12" i="47"/>
  <c r="K12" i="47"/>
  <c r="J12" i="47"/>
  <c r="I12" i="47"/>
  <c r="H12" i="47"/>
  <c r="D12" i="47"/>
  <c r="N11" i="47"/>
  <c r="M11" i="47"/>
  <c r="L11" i="47"/>
  <c r="K11" i="47"/>
  <c r="J11" i="47"/>
  <c r="I11" i="47"/>
  <c r="H11" i="47"/>
  <c r="D11" i="47"/>
  <c r="N9" i="47"/>
  <c r="M9" i="47"/>
  <c r="L9" i="47"/>
  <c r="K9" i="47"/>
  <c r="J9" i="47"/>
  <c r="I9" i="47"/>
  <c r="H9" i="47"/>
  <c r="D9" i="47"/>
  <c r="N8" i="47"/>
  <c r="M8" i="47"/>
  <c r="L8" i="47"/>
  <c r="K8" i="47"/>
  <c r="J8" i="47"/>
  <c r="I8" i="47"/>
  <c r="H8" i="47"/>
  <c r="D8" i="47"/>
  <c r="N7" i="47"/>
  <c r="M7" i="47"/>
  <c r="L7" i="47"/>
  <c r="K7" i="47"/>
  <c r="J7" i="47"/>
  <c r="I7" i="47"/>
  <c r="H7" i="47"/>
  <c r="D7" i="47"/>
  <c r="N6" i="47"/>
  <c r="M6" i="47"/>
  <c r="L6" i="47"/>
  <c r="K6" i="47"/>
  <c r="J6" i="47"/>
  <c r="I6" i="47"/>
  <c r="H6" i="47"/>
  <c r="D6" i="47"/>
  <c r="N5" i="47"/>
  <c r="M5" i="47"/>
  <c r="M23" i="47" s="1"/>
  <c r="L5" i="47"/>
  <c r="L23" i="47" s="1"/>
  <c r="L24" i="47" s="1"/>
  <c r="K5" i="47"/>
  <c r="K23" i="47" s="1"/>
  <c r="K24" i="47" s="1"/>
  <c r="J5" i="47"/>
  <c r="I5" i="47"/>
  <c r="I23" i="47" s="1"/>
  <c r="D24" i="47" s="1"/>
  <c r="H5" i="47"/>
  <c r="H23" i="47" s="1"/>
  <c r="D5" i="47"/>
  <c r="D23" i="47" s="1"/>
  <c r="N4" i="47"/>
  <c r="M4" i="47"/>
  <c r="M27" i="47" s="1"/>
  <c r="L4" i="47"/>
  <c r="L27" i="47" s="1"/>
  <c r="L28" i="47" s="1"/>
  <c r="K4" i="47"/>
  <c r="K27" i="47" s="1"/>
  <c r="J4" i="47"/>
  <c r="I4" i="47"/>
  <c r="I27" i="47" s="1"/>
  <c r="H4" i="47"/>
  <c r="H27" i="47" s="1"/>
  <c r="H30" i="47" s="1"/>
  <c r="D4" i="47"/>
  <c r="D27" i="47" s="1"/>
  <c r="H3" i="47"/>
  <c r="N37" i="46"/>
  <c r="M37" i="46"/>
  <c r="L37" i="46"/>
  <c r="K37" i="46"/>
  <c r="J37" i="46"/>
  <c r="I37" i="46"/>
  <c r="H37" i="46"/>
  <c r="D37" i="46"/>
  <c r="N36" i="46"/>
  <c r="M36" i="46"/>
  <c r="L36" i="46"/>
  <c r="K36" i="46"/>
  <c r="J36" i="46"/>
  <c r="I36" i="46"/>
  <c r="H36" i="46"/>
  <c r="D36" i="46"/>
  <c r="N35" i="46"/>
  <c r="M35" i="46"/>
  <c r="L35" i="46"/>
  <c r="K35" i="46"/>
  <c r="J35" i="46"/>
  <c r="I35" i="46"/>
  <c r="D35" i="46"/>
  <c r="H35" i="46" s="1"/>
  <c r="N34" i="46"/>
  <c r="M34" i="46"/>
  <c r="L34" i="46"/>
  <c r="K34" i="46"/>
  <c r="J34" i="46"/>
  <c r="I34" i="46"/>
  <c r="D34" i="46"/>
  <c r="H34" i="46" s="1"/>
  <c r="N33" i="46"/>
  <c r="M33" i="46"/>
  <c r="L33" i="46"/>
  <c r="K33" i="46"/>
  <c r="J33" i="46"/>
  <c r="I33" i="46"/>
  <c r="D33" i="46"/>
  <c r="H33" i="46" s="1"/>
  <c r="N32" i="46"/>
  <c r="M32" i="46"/>
  <c r="L32" i="46"/>
  <c r="K32" i="46"/>
  <c r="J32" i="46"/>
  <c r="I32" i="46"/>
  <c r="D32" i="46"/>
  <c r="H32" i="46" s="1"/>
  <c r="N29" i="46"/>
  <c r="M29" i="46"/>
  <c r="I29" i="46"/>
  <c r="L27" i="46"/>
  <c r="L28" i="46" s="1"/>
  <c r="N25" i="46"/>
  <c r="N26" i="46" s="1"/>
  <c r="M25" i="46"/>
  <c r="M26" i="46" s="1"/>
  <c r="L25" i="46"/>
  <c r="L29" i="46" s="1"/>
  <c r="K25" i="46"/>
  <c r="K26" i="46" s="1"/>
  <c r="J25" i="46"/>
  <c r="J26" i="46" s="1"/>
  <c r="I25" i="46"/>
  <c r="I26" i="46" s="1"/>
  <c r="H25" i="46"/>
  <c r="H29" i="46" s="1"/>
  <c r="D25" i="46"/>
  <c r="D26" i="46" s="1"/>
  <c r="L24" i="46"/>
  <c r="L23" i="46"/>
  <c r="N21" i="46"/>
  <c r="M21" i="46"/>
  <c r="L21" i="46"/>
  <c r="K21" i="46"/>
  <c r="J21" i="46"/>
  <c r="I21" i="46"/>
  <c r="H21" i="46"/>
  <c r="D21" i="46"/>
  <c r="N16" i="46"/>
  <c r="M16" i="46"/>
  <c r="L16" i="46"/>
  <c r="K16" i="46"/>
  <c r="J16" i="46"/>
  <c r="I16" i="46"/>
  <c r="H16" i="46"/>
  <c r="D16" i="46"/>
  <c r="N15" i="46"/>
  <c r="M15" i="46"/>
  <c r="L15" i="46"/>
  <c r="K15" i="46"/>
  <c r="J15" i="46"/>
  <c r="I15" i="46"/>
  <c r="H15" i="46"/>
  <c r="D15" i="46"/>
  <c r="N14" i="46"/>
  <c r="M14" i="46"/>
  <c r="L14" i="46"/>
  <c r="K14" i="46"/>
  <c r="J14" i="46"/>
  <c r="I14" i="46"/>
  <c r="H14" i="46"/>
  <c r="D14" i="46"/>
  <c r="N13" i="46"/>
  <c r="M13" i="46"/>
  <c r="L13" i="46"/>
  <c r="K13" i="46"/>
  <c r="J13" i="46"/>
  <c r="I13" i="46"/>
  <c r="H13" i="46"/>
  <c r="D13" i="46"/>
  <c r="N12" i="46"/>
  <c r="M12" i="46"/>
  <c r="L12" i="46"/>
  <c r="K12" i="46"/>
  <c r="J12" i="46"/>
  <c r="I12" i="46"/>
  <c r="H12" i="46"/>
  <c r="D12" i="46"/>
  <c r="N11" i="46"/>
  <c r="M11" i="46"/>
  <c r="L11" i="46"/>
  <c r="K11" i="46"/>
  <c r="J11" i="46"/>
  <c r="I11" i="46"/>
  <c r="H11" i="46"/>
  <c r="D11" i="46"/>
  <c r="N9" i="46"/>
  <c r="M9" i="46"/>
  <c r="L9" i="46"/>
  <c r="K9" i="46"/>
  <c r="J9" i="46"/>
  <c r="I9" i="46"/>
  <c r="D9" i="46"/>
  <c r="H9" i="46" s="1"/>
  <c r="N8" i="46"/>
  <c r="M8" i="46"/>
  <c r="L8" i="46"/>
  <c r="K8" i="46"/>
  <c r="J8" i="46"/>
  <c r="I8" i="46"/>
  <c r="D8" i="46"/>
  <c r="H8" i="46" s="1"/>
  <c r="N7" i="46"/>
  <c r="M7" i="46"/>
  <c r="L7" i="46"/>
  <c r="K7" i="46"/>
  <c r="J7" i="46"/>
  <c r="I7" i="46"/>
  <c r="D7" i="46"/>
  <c r="H7" i="46" s="1"/>
  <c r="N6" i="46"/>
  <c r="M6" i="46"/>
  <c r="L6" i="46"/>
  <c r="K6" i="46"/>
  <c r="J6" i="46"/>
  <c r="I6" i="46"/>
  <c r="D6" i="46"/>
  <c r="H6" i="46" s="1"/>
  <c r="N5" i="46"/>
  <c r="N23" i="46" s="1"/>
  <c r="M5" i="46"/>
  <c r="M23" i="46" s="1"/>
  <c r="M24" i="46" s="1"/>
  <c r="L5" i="46"/>
  <c r="K5" i="46"/>
  <c r="J5" i="46"/>
  <c r="J23" i="46" s="1"/>
  <c r="J24" i="46" s="1"/>
  <c r="I5" i="46"/>
  <c r="I23" i="46" s="1"/>
  <c r="D5" i="46"/>
  <c r="N4" i="46"/>
  <c r="N27" i="46" s="1"/>
  <c r="M4" i="46"/>
  <c r="M27" i="46" s="1"/>
  <c r="L4" i="46"/>
  <c r="K4" i="46"/>
  <c r="K27" i="46" s="1"/>
  <c r="J4" i="46"/>
  <c r="J27" i="46" s="1"/>
  <c r="J28" i="46" s="1"/>
  <c r="I4" i="46"/>
  <c r="I27" i="46" s="1"/>
  <c r="D4" i="46"/>
  <c r="H3" i="46"/>
  <c r="N37" i="45"/>
  <c r="M37" i="45"/>
  <c r="L37" i="45"/>
  <c r="K37" i="45"/>
  <c r="J37" i="45"/>
  <c r="I37" i="45"/>
  <c r="H37" i="45"/>
  <c r="D37" i="45"/>
  <c r="N36" i="45"/>
  <c r="M36" i="45"/>
  <c r="L36" i="45"/>
  <c r="K36" i="45"/>
  <c r="J36" i="45"/>
  <c r="I36" i="45"/>
  <c r="H36" i="45"/>
  <c r="D36" i="45"/>
  <c r="N35" i="45"/>
  <c r="M35" i="45"/>
  <c r="L35" i="45"/>
  <c r="K35" i="45"/>
  <c r="J35" i="45"/>
  <c r="I35" i="45"/>
  <c r="H35" i="45"/>
  <c r="D35" i="45"/>
  <c r="N34" i="45"/>
  <c r="M34" i="45"/>
  <c r="L34" i="45"/>
  <c r="K34" i="45"/>
  <c r="J34" i="45"/>
  <c r="I34" i="45"/>
  <c r="H34" i="45"/>
  <c r="D34" i="45"/>
  <c r="N33" i="45"/>
  <c r="M33" i="45"/>
  <c r="L33" i="45"/>
  <c r="K33" i="45"/>
  <c r="J33" i="45"/>
  <c r="I33" i="45"/>
  <c r="H33" i="45"/>
  <c r="D33" i="45"/>
  <c r="N32" i="45"/>
  <c r="M32" i="45"/>
  <c r="L32" i="45"/>
  <c r="K32" i="45"/>
  <c r="J32" i="45"/>
  <c r="I32" i="45"/>
  <c r="H32" i="45"/>
  <c r="D32" i="45"/>
  <c r="L29" i="45"/>
  <c r="K29" i="45"/>
  <c r="J27" i="45"/>
  <c r="J30" i="45" s="1"/>
  <c r="J26" i="45"/>
  <c r="N25" i="45"/>
  <c r="M25" i="45"/>
  <c r="M26" i="45" s="1"/>
  <c r="L25" i="45"/>
  <c r="L26" i="45" s="1"/>
  <c r="K25" i="45"/>
  <c r="K26" i="45" s="1"/>
  <c r="J25" i="45"/>
  <c r="J29" i="45" s="1"/>
  <c r="I25" i="45"/>
  <c r="I29" i="45" s="1"/>
  <c r="D25" i="45"/>
  <c r="H25" i="45" s="1"/>
  <c r="H29" i="45" s="1"/>
  <c r="J24" i="45"/>
  <c r="N23" i="45"/>
  <c r="N24" i="45" s="1"/>
  <c r="J23" i="45"/>
  <c r="N21" i="45"/>
  <c r="M21" i="45"/>
  <c r="L21" i="45"/>
  <c r="K21" i="45"/>
  <c r="J21" i="45"/>
  <c r="I21" i="45"/>
  <c r="D21" i="45"/>
  <c r="H21" i="45" s="1"/>
  <c r="N16" i="45"/>
  <c r="M16" i="45"/>
  <c r="L16" i="45"/>
  <c r="K16" i="45"/>
  <c r="J16" i="45"/>
  <c r="I16" i="45"/>
  <c r="D16" i="45"/>
  <c r="H16" i="45" s="1"/>
  <c r="N15" i="45"/>
  <c r="M15" i="45"/>
  <c r="L15" i="45"/>
  <c r="K15" i="45"/>
  <c r="J15" i="45"/>
  <c r="I15" i="45"/>
  <c r="D15" i="45"/>
  <c r="H15" i="45" s="1"/>
  <c r="N14" i="45"/>
  <c r="M14" i="45"/>
  <c r="L14" i="45"/>
  <c r="K14" i="45"/>
  <c r="J14" i="45"/>
  <c r="I14" i="45"/>
  <c r="D14" i="45"/>
  <c r="H14" i="45" s="1"/>
  <c r="N13" i="45"/>
  <c r="M13" i="45"/>
  <c r="L13" i="45"/>
  <c r="K13" i="45"/>
  <c r="J13" i="45"/>
  <c r="I13" i="45"/>
  <c r="D13" i="45"/>
  <c r="H13" i="45" s="1"/>
  <c r="N12" i="45"/>
  <c r="M12" i="45"/>
  <c r="L12" i="45"/>
  <c r="K12" i="45"/>
  <c r="J12" i="45"/>
  <c r="I12" i="45"/>
  <c r="D12" i="45"/>
  <c r="H12" i="45" s="1"/>
  <c r="N11" i="45"/>
  <c r="M11" i="45"/>
  <c r="L11" i="45"/>
  <c r="K11" i="45"/>
  <c r="J11" i="45"/>
  <c r="I11" i="45"/>
  <c r="D11" i="45"/>
  <c r="H11" i="45" s="1"/>
  <c r="N9" i="45"/>
  <c r="M9" i="45"/>
  <c r="L9" i="45"/>
  <c r="K9" i="45"/>
  <c r="J9" i="45"/>
  <c r="I9" i="45"/>
  <c r="H9" i="45"/>
  <c r="D9" i="45"/>
  <c r="N8" i="45"/>
  <c r="M8" i="45"/>
  <c r="L8" i="45"/>
  <c r="K8" i="45"/>
  <c r="J8" i="45"/>
  <c r="I8" i="45"/>
  <c r="H8" i="45"/>
  <c r="D8" i="45"/>
  <c r="N7" i="45"/>
  <c r="M7" i="45"/>
  <c r="L7" i="45"/>
  <c r="K7" i="45"/>
  <c r="J7" i="45"/>
  <c r="I7" i="45"/>
  <c r="H7" i="45"/>
  <c r="D7" i="45"/>
  <c r="N6" i="45"/>
  <c r="M6" i="45"/>
  <c r="L6" i="45"/>
  <c r="K6" i="45"/>
  <c r="J6" i="45"/>
  <c r="I6" i="45"/>
  <c r="H6" i="45"/>
  <c r="D6" i="45"/>
  <c r="N5" i="45"/>
  <c r="M5" i="45"/>
  <c r="M23" i="45" s="1"/>
  <c r="L5" i="45"/>
  <c r="L23" i="45" s="1"/>
  <c r="L24" i="45" s="1"/>
  <c r="K5" i="45"/>
  <c r="K23" i="45" s="1"/>
  <c r="K24" i="45" s="1"/>
  <c r="J5" i="45"/>
  <c r="I5" i="45"/>
  <c r="I23" i="45" s="1"/>
  <c r="D24" i="45" s="1"/>
  <c r="H5" i="45"/>
  <c r="H23" i="45" s="1"/>
  <c r="D5" i="45"/>
  <c r="D23" i="45" s="1"/>
  <c r="N4" i="45"/>
  <c r="M4" i="45"/>
  <c r="M27" i="45" s="1"/>
  <c r="L4" i="45"/>
  <c r="L27" i="45" s="1"/>
  <c r="L28" i="45" s="1"/>
  <c r="K4" i="45"/>
  <c r="K27" i="45" s="1"/>
  <c r="J4" i="45"/>
  <c r="I4" i="45"/>
  <c r="I27" i="45" s="1"/>
  <c r="H4" i="45"/>
  <c r="D4" i="45"/>
  <c r="D27" i="45" s="1"/>
  <c r="H3" i="45"/>
  <c r="M37" i="44"/>
  <c r="L37" i="44"/>
  <c r="K37" i="44"/>
  <c r="J37" i="44"/>
  <c r="I37" i="44"/>
  <c r="H37" i="44"/>
  <c r="D37" i="44"/>
  <c r="M36" i="44"/>
  <c r="L36" i="44"/>
  <c r="K36" i="44"/>
  <c r="J36" i="44"/>
  <c r="I36" i="44"/>
  <c r="H36" i="44"/>
  <c r="D36" i="44"/>
  <c r="M35" i="44"/>
  <c r="L35" i="44"/>
  <c r="K35" i="44"/>
  <c r="J35" i="44"/>
  <c r="I35" i="44"/>
  <c r="D35" i="44"/>
  <c r="H35" i="44" s="1"/>
  <c r="M34" i="44"/>
  <c r="L34" i="44"/>
  <c r="K34" i="44"/>
  <c r="J34" i="44"/>
  <c r="I34" i="44"/>
  <c r="D34" i="44"/>
  <c r="H34" i="44" s="1"/>
  <c r="M33" i="44"/>
  <c r="L33" i="44"/>
  <c r="K33" i="44"/>
  <c r="J33" i="44"/>
  <c r="I33" i="44"/>
  <c r="H33" i="44"/>
  <c r="D33" i="44"/>
  <c r="M32" i="44"/>
  <c r="L32" i="44"/>
  <c r="K32" i="44"/>
  <c r="J32" i="44"/>
  <c r="I32" i="44"/>
  <c r="H32" i="44"/>
  <c r="D32" i="44"/>
  <c r="M29" i="44"/>
  <c r="J29" i="44"/>
  <c r="I29" i="44"/>
  <c r="K28" i="44"/>
  <c r="J27" i="44"/>
  <c r="M26" i="44"/>
  <c r="J26" i="44"/>
  <c r="I26" i="44"/>
  <c r="M25" i="44"/>
  <c r="H26" i="44" s="1"/>
  <c r="L25" i="44"/>
  <c r="K25" i="44"/>
  <c r="K29" i="44" s="1"/>
  <c r="J25" i="44"/>
  <c r="I25" i="44"/>
  <c r="D26" i="44" s="1"/>
  <c r="H25" i="44"/>
  <c r="H29" i="44" s="1"/>
  <c r="D25" i="44"/>
  <c r="J23" i="44"/>
  <c r="J24" i="44" s="1"/>
  <c r="M21" i="44"/>
  <c r="L21" i="44"/>
  <c r="K21" i="44"/>
  <c r="J21" i="44"/>
  <c r="I21" i="44"/>
  <c r="H21" i="44"/>
  <c r="D21" i="44"/>
  <c r="M16" i="44"/>
  <c r="L16" i="44"/>
  <c r="K16" i="44"/>
  <c r="J16" i="44"/>
  <c r="I16" i="44"/>
  <c r="D16" i="44"/>
  <c r="H16" i="44" s="1"/>
  <c r="M15" i="44"/>
  <c r="L15" i="44"/>
  <c r="K15" i="44"/>
  <c r="J15" i="44"/>
  <c r="I15" i="44"/>
  <c r="D15" i="44"/>
  <c r="H15" i="44" s="1"/>
  <c r="M14" i="44"/>
  <c r="L14" i="44"/>
  <c r="K14" i="44"/>
  <c r="J14" i="44"/>
  <c r="I14" i="44"/>
  <c r="H14" i="44"/>
  <c r="D14" i="44"/>
  <c r="M13" i="44"/>
  <c r="L13" i="44"/>
  <c r="K13" i="44"/>
  <c r="J13" i="44"/>
  <c r="I13" i="44"/>
  <c r="H13" i="44"/>
  <c r="D13" i="44"/>
  <c r="M12" i="44"/>
  <c r="L12" i="44"/>
  <c r="K12" i="44"/>
  <c r="J12" i="44"/>
  <c r="I12" i="44"/>
  <c r="D12" i="44"/>
  <c r="H12" i="44" s="1"/>
  <c r="M11" i="44"/>
  <c r="L11" i="44"/>
  <c r="K11" i="44"/>
  <c r="J11" i="44"/>
  <c r="I11" i="44"/>
  <c r="D11" i="44"/>
  <c r="H11" i="44" s="1"/>
  <c r="M9" i="44"/>
  <c r="L9" i="44"/>
  <c r="K9" i="44"/>
  <c r="J9" i="44"/>
  <c r="I9" i="44"/>
  <c r="D9" i="44"/>
  <c r="M8" i="44"/>
  <c r="L8" i="44"/>
  <c r="K8" i="44"/>
  <c r="J8" i="44"/>
  <c r="I8" i="44"/>
  <c r="D8" i="44"/>
  <c r="H8" i="44" s="1"/>
  <c r="M7" i="44"/>
  <c r="L7" i="44"/>
  <c r="K7" i="44"/>
  <c r="J7" i="44"/>
  <c r="I7" i="44"/>
  <c r="H7" i="44"/>
  <c r="D7" i="44"/>
  <c r="M6" i="44"/>
  <c r="L6" i="44"/>
  <c r="K6" i="44"/>
  <c r="J6" i="44"/>
  <c r="I6" i="44"/>
  <c r="H6" i="44"/>
  <c r="D6" i="44"/>
  <c r="M5" i="44"/>
  <c r="M23" i="44" s="1"/>
  <c r="L5" i="44"/>
  <c r="L23" i="44" s="1"/>
  <c r="L24" i="44" s="1"/>
  <c r="K5" i="44"/>
  <c r="K23" i="44" s="1"/>
  <c r="K24" i="44" s="1"/>
  <c r="J5" i="44"/>
  <c r="I5" i="44"/>
  <c r="I23" i="44" s="1"/>
  <c r="I24" i="44" s="1"/>
  <c r="D5" i="44"/>
  <c r="M4" i="44"/>
  <c r="L4" i="44"/>
  <c r="L27" i="44" s="1"/>
  <c r="K30" i="44" s="1"/>
  <c r="K4" i="44"/>
  <c r="K27" i="44" s="1"/>
  <c r="J4" i="44"/>
  <c r="I4" i="44"/>
  <c r="D4" i="44"/>
  <c r="H4" i="44" s="1"/>
  <c r="H27" i="44" s="1"/>
  <c r="H3" i="44"/>
  <c r="N37" i="43"/>
  <c r="M37" i="43"/>
  <c r="L37" i="43"/>
  <c r="K37" i="43"/>
  <c r="J37" i="43"/>
  <c r="I37" i="43"/>
  <c r="H37" i="43"/>
  <c r="D37" i="43"/>
  <c r="N36" i="43"/>
  <c r="M36" i="43"/>
  <c r="L36" i="43"/>
  <c r="K36" i="43"/>
  <c r="J36" i="43"/>
  <c r="I36" i="43"/>
  <c r="H36" i="43"/>
  <c r="D36" i="43"/>
  <c r="N35" i="43"/>
  <c r="M35" i="43"/>
  <c r="L35" i="43"/>
  <c r="K35" i="43"/>
  <c r="J35" i="43"/>
  <c r="I35" i="43"/>
  <c r="D35" i="43"/>
  <c r="H35" i="43" s="1"/>
  <c r="N34" i="43"/>
  <c r="M34" i="43"/>
  <c r="L34" i="43"/>
  <c r="K34" i="43"/>
  <c r="J34" i="43"/>
  <c r="I34" i="43"/>
  <c r="D34" i="43"/>
  <c r="H34" i="43" s="1"/>
  <c r="N33" i="43"/>
  <c r="M33" i="43"/>
  <c r="L33" i="43"/>
  <c r="K33" i="43"/>
  <c r="J33" i="43"/>
  <c r="I33" i="43"/>
  <c r="D33" i="43"/>
  <c r="H33" i="43" s="1"/>
  <c r="N32" i="43"/>
  <c r="M32" i="43"/>
  <c r="L32" i="43"/>
  <c r="K32" i="43"/>
  <c r="J32" i="43"/>
  <c r="I32" i="43"/>
  <c r="D32" i="43"/>
  <c r="H32" i="43" s="1"/>
  <c r="N29" i="43"/>
  <c r="I29" i="43"/>
  <c r="M27" i="43"/>
  <c r="M30" i="43" s="1"/>
  <c r="I27" i="43"/>
  <c r="I30" i="43" s="1"/>
  <c r="N25" i="43"/>
  <c r="N26" i="43" s="1"/>
  <c r="M25" i="43"/>
  <c r="M29" i="43" s="1"/>
  <c r="L25" i="43"/>
  <c r="L29" i="43" s="1"/>
  <c r="K25" i="43"/>
  <c r="K29" i="43" s="1"/>
  <c r="J25" i="43"/>
  <c r="J26" i="43" s="1"/>
  <c r="I25" i="43"/>
  <c r="I26" i="43" s="1"/>
  <c r="D25" i="43"/>
  <c r="D26" i="43" s="1"/>
  <c r="M23" i="43"/>
  <c r="M24" i="43" s="1"/>
  <c r="K23" i="43"/>
  <c r="K24" i="43" s="1"/>
  <c r="I23" i="43"/>
  <c r="D23" i="43"/>
  <c r="D24" i="43" s="1"/>
  <c r="N21" i="43"/>
  <c r="M21" i="43"/>
  <c r="L21" i="43"/>
  <c r="K21" i="43"/>
  <c r="J21" i="43"/>
  <c r="I21" i="43"/>
  <c r="D21" i="43"/>
  <c r="H21" i="43" s="1"/>
  <c r="N16" i="43"/>
  <c r="M16" i="43"/>
  <c r="L16" i="43"/>
  <c r="K16" i="43"/>
  <c r="J16" i="43"/>
  <c r="I16" i="43"/>
  <c r="D16" i="43"/>
  <c r="H16" i="43" s="1"/>
  <c r="N15" i="43"/>
  <c r="M15" i="43"/>
  <c r="L15" i="43"/>
  <c r="K15" i="43"/>
  <c r="J15" i="43"/>
  <c r="I15" i="43"/>
  <c r="D15" i="43"/>
  <c r="H15" i="43" s="1"/>
  <c r="N14" i="43"/>
  <c r="M14" i="43"/>
  <c r="L14" i="43"/>
  <c r="K14" i="43"/>
  <c r="J14" i="43"/>
  <c r="I14" i="43"/>
  <c r="D14" i="43"/>
  <c r="H14" i="43" s="1"/>
  <c r="N13" i="43"/>
  <c r="M13" i="43"/>
  <c r="L13" i="43"/>
  <c r="K13" i="43"/>
  <c r="J13" i="43"/>
  <c r="I13" i="43"/>
  <c r="D13" i="43"/>
  <c r="H13" i="43" s="1"/>
  <c r="N12" i="43"/>
  <c r="M12" i="43"/>
  <c r="L12" i="43"/>
  <c r="K12" i="43"/>
  <c r="J12" i="43"/>
  <c r="I12" i="43"/>
  <c r="D12" i="43"/>
  <c r="H12" i="43" s="1"/>
  <c r="N11" i="43"/>
  <c r="M11" i="43"/>
  <c r="L11" i="43"/>
  <c r="K11" i="43"/>
  <c r="J11" i="43"/>
  <c r="I11" i="43"/>
  <c r="D11" i="43"/>
  <c r="H11" i="43" s="1"/>
  <c r="N9" i="43"/>
  <c r="M9" i="43"/>
  <c r="L9" i="43"/>
  <c r="K9" i="43"/>
  <c r="J9" i="43"/>
  <c r="I9" i="43"/>
  <c r="D9" i="43"/>
  <c r="H9" i="43" s="1"/>
  <c r="N8" i="43"/>
  <c r="M8" i="43"/>
  <c r="L8" i="43"/>
  <c r="K8" i="43"/>
  <c r="J8" i="43"/>
  <c r="I8" i="43"/>
  <c r="D8" i="43"/>
  <c r="H8" i="43" s="1"/>
  <c r="N7" i="43"/>
  <c r="M7" i="43"/>
  <c r="L7" i="43"/>
  <c r="K7" i="43"/>
  <c r="J7" i="43"/>
  <c r="I7" i="43"/>
  <c r="D7" i="43"/>
  <c r="H7" i="43" s="1"/>
  <c r="N6" i="43"/>
  <c r="M6" i="43"/>
  <c r="L6" i="43"/>
  <c r="K6" i="43"/>
  <c r="J6" i="43"/>
  <c r="I6" i="43"/>
  <c r="D6" i="43"/>
  <c r="H6" i="43" s="1"/>
  <c r="N5" i="43"/>
  <c r="N23" i="43" s="1"/>
  <c r="M5" i="43"/>
  <c r="L5" i="43"/>
  <c r="L23" i="43" s="1"/>
  <c r="L24" i="43" s="1"/>
  <c r="K5" i="43"/>
  <c r="J5" i="43"/>
  <c r="J23" i="43" s="1"/>
  <c r="J24" i="43" s="1"/>
  <c r="I5" i="43"/>
  <c r="D5" i="43"/>
  <c r="H5" i="43" s="1"/>
  <c r="H23" i="43" s="1"/>
  <c r="H24" i="43" s="1"/>
  <c r="N4" i="43"/>
  <c r="N27" i="43" s="1"/>
  <c r="N28" i="43" s="1"/>
  <c r="M4" i="43"/>
  <c r="L4" i="43"/>
  <c r="L27" i="43" s="1"/>
  <c r="K4" i="43"/>
  <c r="K27" i="43" s="1"/>
  <c r="J4" i="43"/>
  <c r="J27" i="43" s="1"/>
  <c r="J28" i="43" s="1"/>
  <c r="I4" i="43"/>
  <c r="D4" i="43"/>
  <c r="D27" i="43" s="1"/>
  <c r="H3" i="43"/>
  <c r="N37" i="42"/>
  <c r="M37" i="42"/>
  <c r="L37" i="42"/>
  <c r="K37" i="42"/>
  <c r="J37" i="42"/>
  <c r="I37" i="42"/>
  <c r="H37" i="42"/>
  <c r="D37" i="42"/>
  <c r="N36" i="42"/>
  <c r="M36" i="42"/>
  <c r="L36" i="42"/>
  <c r="K36" i="42"/>
  <c r="J36" i="42"/>
  <c r="I36" i="42"/>
  <c r="H36" i="42"/>
  <c r="D36" i="42"/>
  <c r="N35" i="42"/>
  <c r="M35" i="42"/>
  <c r="L35" i="42"/>
  <c r="K35" i="42"/>
  <c r="J35" i="42"/>
  <c r="I35" i="42"/>
  <c r="D35" i="42"/>
  <c r="H35" i="42" s="1"/>
  <c r="N34" i="42"/>
  <c r="M34" i="42"/>
  <c r="L34" i="42"/>
  <c r="K34" i="42"/>
  <c r="J34" i="42"/>
  <c r="I34" i="42"/>
  <c r="D34" i="42"/>
  <c r="H34" i="42" s="1"/>
  <c r="N33" i="42"/>
  <c r="M33" i="42"/>
  <c r="L33" i="42"/>
  <c r="K33" i="42"/>
  <c r="J33" i="42"/>
  <c r="I33" i="42"/>
  <c r="D33" i="42"/>
  <c r="H33" i="42" s="1"/>
  <c r="N32" i="42"/>
  <c r="M32" i="42"/>
  <c r="L32" i="42"/>
  <c r="K32" i="42"/>
  <c r="J32" i="42"/>
  <c r="I32" i="42"/>
  <c r="D32" i="42"/>
  <c r="H32" i="42" s="1"/>
  <c r="N29" i="42"/>
  <c r="K29" i="42"/>
  <c r="J29" i="42"/>
  <c r="N25" i="42"/>
  <c r="N26" i="42" s="1"/>
  <c r="M25" i="42"/>
  <c r="M26" i="42" s="1"/>
  <c r="L25" i="42"/>
  <c r="L26" i="42" s="1"/>
  <c r="K25" i="42"/>
  <c r="K26" i="42" s="1"/>
  <c r="J25" i="42"/>
  <c r="J26" i="42" s="1"/>
  <c r="I25" i="42"/>
  <c r="I26" i="42" s="1"/>
  <c r="D25" i="42"/>
  <c r="H25" i="42" s="1"/>
  <c r="H29" i="42" s="1"/>
  <c r="M23" i="42"/>
  <c r="M24" i="42" s="1"/>
  <c r="I23" i="42"/>
  <c r="D24" i="42" s="1"/>
  <c r="N21" i="42"/>
  <c r="M21" i="42"/>
  <c r="M27" i="42" s="1"/>
  <c r="L21" i="42"/>
  <c r="K21" i="42"/>
  <c r="J21" i="42"/>
  <c r="I21" i="42"/>
  <c r="I27" i="42" s="1"/>
  <c r="D21" i="42"/>
  <c r="H21" i="42" s="1"/>
  <c r="N16" i="42"/>
  <c r="M16" i="42"/>
  <c r="L16" i="42"/>
  <c r="K16" i="42"/>
  <c r="J16" i="42"/>
  <c r="I16" i="42"/>
  <c r="D16" i="42"/>
  <c r="H16" i="42" s="1"/>
  <c r="N15" i="42"/>
  <c r="M15" i="42"/>
  <c r="L15" i="42"/>
  <c r="K15" i="42"/>
  <c r="J15" i="42"/>
  <c r="I15" i="42"/>
  <c r="D15" i="42"/>
  <c r="H15" i="42" s="1"/>
  <c r="N14" i="42"/>
  <c r="M14" i="42"/>
  <c r="L14" i="42"/>
  <c r="K14" i="42"/>
  <c r="J14" i="42"/>
  <c r="I14" i="42"/>
  <c r="D14" i="42"/>
  <c r="H14" i="42" s="1"/>
  <c r="N13" i="42"/>
  <c r="M13" i="42"/>
  <c r="L13" i="42"/>
  <c r="K13" i="42"/>
  <c r="J13" i="42"/>
  <c r="I13" i="42"/>
  <c r="D13" i="42"/>
  <c r="H13" i="42" s="1"/>
  <c r="N12" i="42"/>
  <c r="M12" i="42"/>
  <c r="L12" i="42"/>
  <c r="K12" i="42"/>
  <c r="J12" i="42"/>
  <c r="I12" i="42"/>
  <c r="D12" i="42"/>
  <c r="H12" i="42" s="1"/>
  <c r="N11" i="42"/>
  <c r="M11" i="42"/>
  <c r="L11" i="42"/>
  <c r="K11" i="42"/>
  <c r="J11" i="42"/>
  <c r="I11" i="42"/>
  <c r="D11" i="42"/>
  <c r="H11" i="42" s="1"/>
  <c r="N9" i="42"/>
  <c r="M9" i="42"/>
  <c r="L9" i="42"/>
  <c r="K9" i="42"/>
  <c r="J9" i="42"/>
  <c r="I9" i="42"/>
  <c r="H9" i="42"/>
  <c r="D9" i="42"/>
  <c r="N8" i="42"/>
  <c r="M8" i="42"/>
  <c r="L8" i="42"/>
  <c r="K8" i="42"/>
  <c r="J8" i="42"/>
  <c r="I8" i="42"/>
  <c r="H8" i="42"/>
  <c r="D8" i="42"/>
  <c r="N7" i="42"/>
  <c r="M7" i="42"/>
  <c r="L7" i="42"/>
  <c r="K7" i="42"/>
  <c r="J7" i="42"/>
  <c r="I7" i="42"/>
  <c r="H7" i="42"/>
  <c r="D7" i="42"/>
  <c r="N6" i="42"/>
  <c r="M6" i="42"/>
  <c r="L6" i="42"/>
  <c r="K6" i="42"/>
  <c r="J6" i="42"/>
  <c r="I6" i="42"/>
  <c r="H6" i="42"/>
  <c r="D6" i="42"/>
  <c r="N5" i="42"/>
  <c r="N23" i="42" s="1"/>
  <c r="M5" i="42"/>
  <c r="L5" i="42"/>
  <c r="L23" i="42" s="1"/>
  <c r="L24" i="42" s="1"/>
  <c r="K5" i="42"/>
  <c r="K23" i="42" s="1"/>
  <c r="K24" i="42" s="1"/>
  <c r="J5" i="42"/>
  <c r="J23" i="42" s="1"/>
  <c r="J24" i="42" s="1"/>
  <c r="I5" i="42"/>
  <c r="H5" i="42"/>
  <c r="H23" i="42" s="1"/>
  <c r="D5" i="42"/>
  <c r="D23" i="42" s="1"/>
  <c r="N4" i="42"/>
  <c r="N27" i="42" s="1"/>
  <c r="M4" i="42"/>
  <c r="L4" i="42"/>
  <c r="L27" i="42" s="1"/>
  <c r="K4" i="42"/>
  <c r="K27" i="42" s="1"/>
  <c r="J4" i="42"/>
  <c r="J27" i="42" s="1"/>
  <c r="I4" i="42"/>
  <c r="H4" i="42"/>
  <c r="H27" i="42" s="1"/>
  <c r="D4" i="42"/>
  <c r="D27" i="42" s="1"/>
  <c r="H3" i="42"/>
  <c r="M37" i="41"/>
  <c r="L37" i="41"/>
  <c r="K37" i="41"/>
  <c r="J37" i="41"/>
  <c r="I37" i="41"/>
  <c r="H37" i="41"/>
  <c r="D37" i="41"/>
  <c r="M36" i="41"/>
  <c r="L36" i="41"/>
  <c r="K36" i="41"/>
  <c r="J36" i="41"/>
  <c r="I36" i="41"/>
  <c r="H36" i="41"/>
  <c r="D36" i="41"/>
  <c r="M35" i="41"/>
  <c r="L35" i="41"/>
  <c r="K35" i="41"/>
  <c r="J35" i="41"/>
  <c r="I35" i="41"/>
  <c r="D35" i="41"/>
  <c r="H35" i="41" s="1"/>
  <c r="M34" i="41"/>
  <c r="L34" i="41"/>
  <c r="K34" i="41"/>
  <c r="J34" i="41"/>
  <c r="I34" i="41"/>
  <c r="D34" i="41"/>
  <c r="H34" i="41" s="1"/>
  <c r="M33" i="41"/>
  <c r="L33" i="41"/>
  <c r="K33" i="41"/>
  <c r="J33" i="41"/>
  <c r="I33" i="41"/>
  <c r="H33" i="41"/>
  <c r="D33" i="41"/>
  <c r="M32" i="41"/>
  <c r="L32" i="41"/>
  <c r="K32" i="41"/>
  <c r="J32" i="41"/>
  <c r="I32" i="41"/>
  <c r="D32" i="41"/>
  <c r="H32" i="41" s="1"/>
  <c r="M29" i="41"/>
  <c r="L29" i="41"/>
  <c r="I29" i="41"/>
  <c r="M26" i="41"/>
  <c r="L26" i="41"/>
  <c r="J26" i="41"/>
  <c r="I26" i="41"/>
  <c r="M25" i="41"/>
  <c r="L25" i="41"/>
  <c r="K25" i="41"/>
  <c r="K29" i="41" s="1"/>
  <c r="J25" i="41"/>
  <c r="I25" i="41"/>
  <c r="D26" i="41" s="1"/>
  <c r="D25" i="41"/>
  <c r="H25" i="41" s="1"/>
  <c r="M23" i="41"/>
  <c r="M24" i="41" s="1"/>
  <c r="I23" i="41"/>
  <c r="I24" i="41" s="1"/>
  <c r="M21" i="41"/>
  <c r="L21" i="41"/>
  <c r="K21" i="41"/>
  <c r="J21" i="41"/>
  <c r="I21" i="41"/>
  <c r="H21" i="41"/>
  <c r="D21" i="41"/>
  <c r="M16" i="41"/>
  <c r="L16" i="41"/>
  <c r="K16" i="41"/>
  <c r="J16" i="41"/>
  <c r="I16" i="41"/>
  <c r="D16" i="41"/>
  <c r="H16" i="41" s="1"/>
  <c r="M15" i="41"/>
  <c r="L15" i="41"/>
  <c r="K15" i="41"/>
  <c r="J15" i="41"/>
  <c r="I15" i="41"/>
  <c r="D15" i="41"/>
  <c r="H15" i="41" s="1"/>
  <c r="M14" i="41"/>
  <c r="L14" i="41"/>
  <c r="K14" i="41"/>
  <c r="J14" i="41"/>
  <c r="I14" i="41"/>
  <c r="H14" i="41"/>
  <c r="D14" i="41"/>
  <c r="M13" i="41"/>
  <c r="L13" i="41"/>
  <c r="K13" i="41"/>
  <c r="J13" i="41"/>
  <c r="I13" i="41"/>
  <c r="D13" i="41"/>
  <c r="H13" i="41" s="1"/>
  <c r="M12" i="41"/>
  <c r="L12" i="41"/>
  <c r="K12" i="41"/>
  <c r="J12" i="41"/>
  <c r="I12" i="41"/>
  <c r="D12" i="41"/>
  <c r="H12" i="41" s="1"/>
  <c r="M11" i="41"/>
  <c r="L11" i="41"/>
  <c r="K11" i="41"/>
  <c r="J11" i="41"/>
  <c r="I11" i="41"/>
  <c r="D11" i="41"/>
  <c r="H11" i="41" s="1"/>
  <c r="M9" i="41"/>
  <c r="L9" i="41"/>
  <c r="K9" i="41"/>
  <c r="J9" i="41"/>
  <c r="I9" i="41"/>
  <c r="D9" i="41"/>
  <c r="H9" i="41" s="1"/>
  <c r="M8" i="41"/>
  <c r="L8" i="41"/>
  <c r="K8" i="41"/>
  <c r="J8" i="41"/>
  <c r="I8" i="41"/>
  <c r="D8" i="41"/>
  <c r="H8" i="41" s="1"/>
  <c r="M7" i="41"/>
  <c r="L7" i="41"/>
  <c r="K7" i="41"/>
  <c r="J7" i="41"/>
  <c r="I7" i="41"/>
  <c r="H7" i="41"/>
  <c r="D7" i="41"/>
  <c r="M6" i="41"/>
  <c r="L6" i="41"/>
  <c r="K6" i="41"/>
  <c r="J6" i="41"/>
  <c r="I6" i="41"/>
  <c r="D6" i="41"/>
  <c r="H6" i="41" s="1"/>
  <c r="M5" i="41"/>
  <c r="L5" i="41"/>
  <c r="L23" i="41" s="1"/>
  <c r="L24" i="41" s="1"/>
  <c r="K5" i="41"/>
  <c r="K23" i="41" s="1"/>
  <c r="K24" i="41" s="1"/>
  <c r="J5" i="41"/>
  <c r="J23" i="41" s="1"/>
  <c r="J24" i="41" s="1"/>
  <c r="I5" i="41"/>
  <c r="D5" i="41"/>
  <c r="D23" i="41" s="1"/>
  <c r="M4" i="41"/>
  <c r="M27" i="41" s="1"/>
  <c r="L4" i="41"/>
  <c r="L27" i="41" s="1"/>
  <c r="K4" i="41"/>
  <c r="K27" i="41" s="1"/>
  <c r="J4" i="41"/>
  <c r="J27" i="41" s="1"/>
  <c r="I4" i="41"/>
  <c r="I27" i="41" s="1"/>
  <c r="D4" i="41"/>
  <c r="H4" i="41" s="1"/>
  <c r="H27" i="41" s="1"/>
  <c r="H3" i="41"/>
  <c r="N37" i="40"/>
  <c r="M37" i="40"/>
  <c r="L37" i="40"/>
  <c r="K37" i="40"/>
  <c r="J37" i="40"/>
  <c r="I37" i="40"/>
  <c r="H37" i="40"/>
  <c r="D37" i="40"/>
  <c r="N36" i="40"/>
  <c r="M36" i="40"/>
  <c r="L36" i="40"/>
  <c r="K36" i="40"/>
  <c r="J36" i="40"/>
  <c r="I36" i="40"/>
  <c r="H36" i="40"/>
  <c r="D36" i="40"/>
  <c r="N35" i="40"/>
  <c r="M35" i="40"/>
  <c r="L35" i="40"/>
  <c r="K35" i="40"/>
  <c r="J35" i="40"/>
  <c r="I35" i="40"/>
  <c r="D35" i="40"/>
  <c r="H35" i="40" s="1"/>
  <c r="N34" i="40"/>
  <c r="M34" i="40"/>
  <c r="L34" i="40"/>
  <c r="K34" i="40"/>
  <c r="J34" i="40"/>
  <c r="I34" i="40"/>
  <c r="D34" i="40"/>
  <c r="H34" i="40" s="1"/>
  <c r="N33" i="40"/>
  <c r="M33" i="40"/>
  <c r="L33" i="40"/>
  <c r="K33" i="40"/>
  <c r="J33" i="40"/>
  <c r="I33" i="40"/>
  <c r="D33" i="40"/>
  <c r="H33" i="40" s="1"/>
  <c r="N32" i="40"/>
  <c r="M32" i="40"/>
  <c r="L32" i="40"/>
  <c r="K32" i="40"/>
  <c r="J32" i="40"/>
  <c r="I32" i="40"/>
  <c r="D32" i="40"/>
  <c r="H32" i="40" s="1"/>
  <c r="N29" i="40"/>
  <c r="M29" i="40"/>
  <c r="L29" i="40"/>
  <c r="I29" i="40"/>
  <c r="N25" i="40"/>
  <c r="N26" i="40" s="1"/>
  <c r="M25" i="40"/>
  <c r="M26" i="40" s="1"/>
  <c r="L25" i="40"/>
  <c r="L26" i="40" s="1"/>
  <c r="K25" i="40"/>
  <c r="K26" i="40" s="1"/>
  <c r="J25" i="40"/>
  <c r="J26" i="40" s="1"/>
  <c r="I25" i="40"/>
  <c r="I26" i="40" s="1"/>
  <c r="D25" i="40"/>
  <c r="D26" i="40" s="1"/>
  <c r="M23" i="40"/>
  <c r="M24" i="40" s="1"/>
  <c r="K23" i="40"/>
  <c r="K24" i="40" s="1"/>
  <c r="I23" i="40"/>
  <c r="D23" i="40"/>
  <c r="D24" i="40" s="1"/>
  <c r="N21" i="40"/>
  <c r="M21" i="40"/>
  <c r="M27" i="40" s="1"/>
  <c r="L21" i="40"/>
  <c r="K21" i="40"/>
  <c r="K27" i="40" s="1"/>
  <c r="J21" i="40"/>
  <c r="I21" i="40"/>
  <c r="I27" i="40" s="1"/>
  <c r="D21" i="40"/>
  <c r="D27" i="40" s="1"/>
  <c r="N16" i="40"/>
  <c r="M16" i="40"/>
  <c r="L16" i="40"/>
  <c r="K16" i="40"/>
  <c r="J16" i="40"/>
  <c r="I16" i="40"/>
  <c r="D16" i="40"/>
  <c r="H16" i="40" s="1"/>
  <c r="N15" i="40"/>
  <c r="M15" i="40"/>
  <c r="L15" i="40"/>
  <c r="K15" i="40"/>
  <c r="J15" i="40"/>
  <c r="I15" i="40"/>
  <c r="D15" i="40"/>
  <c r="H15" i="40" s="1"/>
  <c r="N14" i="40"/>
  <c r="M14" i="40"/>
  <c r="L14" i="40"/>
  <c r="K14" i="40"/>
  <c r="J14" i="40"/>
  <c r="I14" i="40"/>
  <c r="D14" i="40"/>
  <c r="H14" i="40" s="1"/>
  <c r="N13" i="40"/>
  <c r="M13" i="40"/>
  <c r="L13" i="40"/>
  <c r="K13" i="40"/>
  <c r="J13" i="40"/>
  <c r="I13" i="40"/>
  <c r="D13" i="40"/>
  <c r="H13" i="40" s="1"/>
  <c r="N12" i="40"/>
  <c r="M12" i="40"/>
  <c r="L12" i="40"/>
  <c r="K12" i="40"/>
  <c r="J12" i="40"/>
  <c r="I12" i="40"/>
  <c r="D12" i="40"/>
  <c r="H12" i="40" s="1"/>
  <c r="N11" i="40"/>
  <c r="M11" i="40"/>
  <c r="L11" i="40"/>
  <c r="K11" i="40"/>
  <c r="J11" i="40"/>
  <c r="I11" i="40"/>
  <c r="D11" i="40"/>
  <c r="H11" i="40" s="1"/>
  <c r="N9" i="40"/>
  <c r="M9" i="40"/>
  <c r="L9" i="40"/>
  <c r="K9" i="40"/>
  <c r="J9" i="40"/>
  <c r="I9" i="40"/>
  <c r="H9" i="40"/>
  <c r="D9" i="40"/>
  <c r="N8" i="40"/>
  <c r="M8" i="40"/>
  <c r="L8" i="40"/>
  <c r="K8" i="40"/>
  <c r="J8" i="40"/>
  <c r="I8" i="40"/>
  <c r="H8" i="40"/>
  <c r="D8" i="40"/>
  <c r="N7" i="40"/>
  <c r="M7" i="40"/>
  <c r="L7" i="40"/>
  <c r="K7" i="40"/>
  <c r="J7" i="40"/>
  <c r="I7" i="40"/>
  <c r="D7" i="40"/>
  <c r="H7" i="40" s="1"/>
  <c r="N6" i="40"/>
  <c r="M6" i="40"/>
  <c r="L6" i="40"/>
  <c r="K6" i="40"/>
  <c r="J6" i="40"/>
  <c r="I6" i="40"/>
  <c r="D6" i="40"/>
  <c r="H6" i="40" s="1"/>
  <c r="N5" i="40"/>
  <c r="N23" i="40" s="1"/>
  <c r="M5" i="40"/>
  <c r="L5" i="40"/>
  <c r="L23" i="40" s="1"/>
  <c r="L24" i="40" s="1"/>
  <c r="K5" i="40"/>
  <c r="J5" i="40"/>
  <c r="J23" i="40" s="1"/>
  <c r="J24" i="40" s="1"/>
  <c r="I5" i="40"/>
  <c r="D5" i="40"/>
  <c r="H5" i="40" s="1"/>
  <c r="N4" i="40"/>
  <c r="N27" i="40" s="1"/>
  <c r="M4" i="40"/>
  <c r="L4" i="40"/>
  <c r="L27" i="40" s="1"/>
  <c r="K4" i="40"/>
  <c r="J4" i="40"/>
  <c r="J27" i="40" s="1"/>
  <c r="I4" i="40"/>
  <c r="D4" i="40"/>
  <c r="H4" i="40" s="1"/>
  <c r="H3" i="40"/>
  <c r="M37" i="39"/>
  <c r="L37" i="39"/>
  <c r="K37" i="39"/>
  <c r="J37" i="39"/>
  <c r="I37" i="39"/>
  <c r="H37" i="39"/>
  <c r="D37" i="39"/>
  <c r="M36" i="39"/>
  <c r="L36" i="39"/>
  <c r="K36" i="39"/>
  <c r="J36" i="39"/>
  <c r="I36" i="39"/>
  <c r="H36" i="39"/>
  <c r="D36" i="39"/>
  <c r="M35" i="39"/>
  <c r="L35" i="39"/>
  <c r="K35" i="39"/>
  <c r="J35" i="39"/>
  <c r="I35" i="39"/>
  <c r="H35" i="39"/>
  <c r="D35" i="39"/>
  <c r="M34" i="39"/>
  <c r="L34" i="39"/>
  <c r="K34" i="39"/>
  <c r="J34" i="39"/>
  <c r="I34" i="39"/>
  <c r="D34" i="39"/>
  <c r="H34" i="39" s="1"/>
  <c r="M33" i="39"/>
  <c r="L33" i="39"/>
  <c r="K33" i="39"/>
  <c r="J33" i="39"/>
  <c r="I33" i="39"/>
  <c r="H33" i="39"/>
  <c r="D33" i="39"/>
  <c r="M32" i="39"/>
  <c r="L32" i="39"/>
  <c r="K32" i="39"/>
  <c r="J32" i="39"/>
  <c r="I32" i="39"/>
  <c r="D32" i="39"/>
  <c r="H32" i="39" s="1"/>
  <c r="J29" i="39"/>
  <c r="L26" i="39"/>
  <c r="J26" i="39"/>
  <c r="M25" i="39"/>
  <c r="M29" i="39" s="1"/>
  <c r="L25" i="39"/>
  <c r="K25" i="39"/>
  <c r="K29" i="39" s="1"/>
  <c r="J25" i="39"/>
  <c r="I25" i="39"/>
  <c r="I29" i="39" s="1"/>
  <c r="D25" i="39"/>
  <c r="H25" i="39" s="1"/>
  <c r="H29" i="39" s="1"/>
  <c r="K23" i="39"/>
  <c r="K24" i="39" s="1"/>
  <c r="D23" i="39"/>
  <c r="M21" i="39"/>
  <c r="L21" i="39"/>
  <c r="K21" i="39"/>
  <c r="J21" i="39"/>
  <c r="I21" i="39"/>
  <c r="H21" i="39"/>
  <c r="D21" i="39"/>
  <c r="M16" i="39"/>
  <c r="L16" i="39"/>
  <c r="K16" i="39"/>
  <c r="J16" i="39"/>
  <c r="I16" i="39"/>
  <c r="H16" i="39"/>
  <c r="D16" i="39"/>
  <c r="M15" i="39"/>
  <c r="L15" i="39"/>
  <c r="K15" i="39"/>
  <c r="J15" i="39"/>
  <c r="I15" i="39"/>
  <c r="D15" i="39"/>
  <c r="H15" i="39" s="1"/>
  <c r="M14" i="39"/>
  <c r="L14" i="39"/>
  <c r="K14" i="39"/>
  <c r="J14" i="39"/>
  <c r="I14" i="39"/>
  <c r="H14" i="39"/>
  <c r="D14" i="39"/>
  <c r="M13" i="39"/>
  <c r="L13" i="39"/>
  <c r="K13" i="39"/>
  <c r="J13" i="39"/>
  <c r="I13" i="39"/>
  <c r="D13" i="39"/>
  <c r="H13" i="39" s="1"/>
  <c r="M12" i="39"/>
  <c r="L12" i="39"/>
  <c r="K12" i="39"/>
  <c r="J12" i="39"/>
  <c r="I12" i="39"/>
  <c r="H12" i="39"/>
  <c r="D12" i="39"/>
  <c r="M11" i="39"/>
  <c r="L11" i="39"/>
  <c r="K11" i="39"/>
  <c r="J11" i="39"/>
  <c r="I11" i="39"/>
  <c r="D11" i="39"/>
  <c r="H11" i="39" s="1"/>
  <c r="M9" i="39"/>
  <c r="L9" i="39"/>
  <c r="K9" i="39"/>
  <c r="J9" i="39"/>
  <c r="I9" i="39"/>
  <c r="H9" i="39"/>
  <c r="D9" i="39"/>
  <c r="M8" i="39"/>
  <c r="L8" i="39"/>
  <c r="K8" i="39"/>
  <c r="J8" i="39"/>
  <c r="I8" i="39"/>
  <c r="D8" i="39"/>
  <c r="H8" i="39" s="1"/>
  <c r="M7" i="39"/>
  <c r="L7" i="39"/>
  <c r="K7" i="39"/>
  <c r="J7" i="39"/>
  <c r="I7" i="39"/>
  <c r="H7" i="39"/>
  <c r="D7" i="39"/>
  <c r="M6" i="39"/>
  <c r="L6" i="39"/>
  <c r="K6" i="39"/>
  <c r="J6" i="39"/>
  <c r="I6" i="39"/>
  <c r="D6" i="39"/>
  <c r="H6" i="39" s="1"/>
  <c r="M5" i="39"/>
  <c r="M23" i="39" s="1"/>
  <c r="L5" i="39"/>
  <c r="L23" i="39" s="1"/>
  <c r="L24" i="39" s="1"/>
  <c r="K5" i="39"/>
  <c r="J5" i="39"/>
  <c r="J23" i="39" s="1"/>
  <c r="J24" i="39" s="1"/>
  <c r="I5" i="39"/>
  <c r="I23" i="39" s="1"/>
  <c r="H5" i="39"/>
  <c r="D5" i="39"/>
  <c r="M4" i="39"/>
  <c r="M27" i="39" s="1"/>
  <c r="L4" i="39"/>
  <c r="L27" i="39" s="1"/>
  <c r="K4" i="39"/>
  <c r="K27" i="39" s="1"/>
  <c r="J4" i="39"/>
  <c r="J27" i="39" s="1"/>
  <c r="I4" i="39"/>
  <c r="I27" i="39" s="1"/>
  <c r="D4" i="39"/>
  <c r="D27" i="39" s="1"/>
  <c r="H3" i="39"/>
  <c r="N37" i="38"/>
  <c r="M37" i="38"/>
  <c r="L37" i="38"/>
  <c r="K37" i="38"/>
  <c r="J37" i="38"/>
  <c r="I37" i="38"/>
  <c r="H37" i="38"/>
  <c r="D37" i="38"/>
  <c r="N36" i="38"/>
  <c r="M36" i="38"/>
  <c r="L36" i="38"/>
  <c r="K36" i="38"/>
  <c r="J36" i="38"/>
  <c r="I36" i="38"/>
  <c r="H36" i="38"/>
  <c r="D36" i="38"/>
  <c r="N35" i="38"/>
  <c r="M35" i="38"/>
  <c r="L35" i="38"/>
  <c r="K35" i="38"/>
  <c r="J35" i="38"/>
  <c r="I35" i="38"/>
  <c r="D35" i="38"/>
  <c r="H35" i="38" s="1"/>
  <c r="N34" i="38"/>
  <c r="M34" i="38"/>
  <c r="L34" i="38"/>
  <c r="K34" i="38"/>
  <c r="J34" i="38"/>
  <c r="I34" i="38"/>
  <c r="D34" i="38"/>
  <c r="H34" i="38" s="1"/>
  <c r="N33" i="38"/>
  <c r="M33" i="38"/>
  <c r="L33" i="38"/>
  <c r="K33" i="38"/>
  <c r="J33" i="38"/>
  <c r="I33" i="38"/>
  <c r="D33" i="38"/>
  <c r="H33" i="38" s="1"/>
  <c r="N32" i="38"/>
  <c r="M32" i="38"/>
  <c r="L32" i="38"/>
  <c r="K32" i="38"/>
  <c r="J32" i="38"/>
  <c r="I32" i="38"/>
  <c r="D32" i="38"/>
  <c r="H32" i="38" s="1"/>
  <c r="N29" i="38"/>
  <c r="J29" i="38"/>
  <c r="N25" i="38"/>
  <c r="N26" i="38" s="1"/>
  <c r="M25" i="38"/>
  <c r="M26" i="38" s="1"/>
  <c r="L25" i="38"/>
  <c r="L26" i="38" s="1"/>
  <c r="K25" i="38"/>
  <c r="K26" i="38" s="1"/>
  <c r="J25" i="38"/>
  <c r="J26" i="38" s="1"/>
  <c r="I25" i="38"/>
  <c r="I26" i="38" s="1"/>
  <c r="D25" i="38"/>
  <c r="H25" i="38" s="1"/>
  <c r="H29" i="38" s="1"/>
  <c r="M23" i="38"/>
  <c r="M24" i="38" s="1"/>
  <c r="K23" i="38"/>
  <c r="K24" i="38" s="1"/>
  <c r="I23" i="38"/>
  <c r="D24" i="38" s="1"/>
  <c r="D23" i="38"/>
  <c r="N21" i="38"/>
  <c r="M21" i="38"/>
  <c r="M27" i="38" s="1"/>
  <c r="L21" i="38"/>
  <c r="K21" i="38"/>
  <c r="K27" i="38" s="1"/>
  <c r="J21" i="38"/>
  <c r="I21" i="38"/>
  <c r="I27" i="38" s="1"/>
  <c r="D21" i="38"/>
  <c r="H21" i="38" s="1"/>
  <c r="N16" i="38"/>
  <c r="M16" i="38"/>
  <c r="L16" i="38"/>
  <c r="K16" i="38"/>
  <c r="J16" i="38"/>
  <c r="I16" i="38"/>
  <c r="D16" i="38"/>
  <c r="H16" i="38" s="1"/>
  <c r="N15" i="38"/>
  <c r="M15" i="38"/>
  <c r="L15" i="38"/>
  <c r="K15" i="38"/>
  <c r="J15" i="38"/>
  <c r="I15" i="38"/>
  <c r="D15" i="38"/>
  <c r="H15" i="38" s="1"/>
  <c r="N14" i="38"/>
  <c r="M14" i="38"/>
  <c r="L14" i="38"/>
  <c r="K14" i="38"/>
  <c r="J14" i="38"/>
  <c r="I14" i="38"/>
  <c r="D14" i="38"/>
  <c r="H14" i="38" s="1"/>
  <c r="N13" i="38"/>
  <c r="M13" i="38"/>
  <c r="L13" i="38"/>
  <c r="K13" i="38"/>
  <c r="J13" i="38"/>
  <c r="I13" i="38"/>
  <c r="D13" i="38"/>
  <c r="H13" i="38" s="1"/>
  <c r="N12" i="38"/>
  <c r="M12" i="38"/>
  <c r="L12" i="38"/>
  <c r="K12" i="38"/>
  <c r="J12" i="38"/>
  <c r="I12" i="38"/>
  <c r="D12" i="38"/>
  <c r="H12" i="38" s="1"/>
  <c r="N11" i="38"/>
  <c r="M11" i="38"/>
  <c r="L11" i="38"/>
  <c r="K11" i="38"/>
  <c r="J11" i="38"/>
  <c r="I11" i="38"/>
  <c r="D11" i="38"/>
  <c r="H11" i="38" s="1"/>
  <c r="N9" i="38"/>
  <c r="M9" i="38"/>
  <c r="L9" i="38"/>
  <c r="K9" i="38"/>
  <c r="J9" i="38"/>
  <c r="I9" i="38"/>
  <c r="H9" i="38"/>
  <c r="D9" i="38"/>
  <c r="N8" i="38"/>
  <c r="M8" i="38"/>
  <c r="L8" i="38"/>
  <c r="K8" i="38"/>
  <c r="J8" i="38"/>
  <c r="I8" i="38"/>
  <c r="H8" i="38"/>
  <c r="D8" i="38"/>
  <c r="N7" i="38"/>
  <c r="M7" i="38"/>
  <c r="L7" i="38"/>
  <c r="K7" i="38"/>
  <c r="J7" i="38"/>
  <c r="I7" i="38"/>
  <c r="H7" i="38"/>
  <c r="D7" i="38"/>
  <c r="N6" i="38"/>
  <c r="M6" i="38"/>
  <c r="L6" i="38"/>
  <c r="K6" i="38"/>
  <c r="J6" i="38"/>
  <c r="I6" i="38"/>
  <c r="H6" i="38"/>
  <c r="D6" i="38"/>
  <c r="N5" i="38"/>
  <c r="N23" i="38" s="1"/>
  <c r="M5" i="38"/>
  <c r="L5" i="38"/>
  <c r="L23" i="38" s="1"/>
  <c r="L24" i="38" s="1"/>
  <c r="K5" i="38"/>
  <c r="J5" i="38"/>
  <c r="J23" i="38" s="1"/>
  <c r="J24" i="38" s="1"/>
  <c r="I5" i="38"/>
  <c r="H5" i="38"/>
  <c r="H23" i="38" s="1"/>
  <c r="D5" i="38"/>
  <c r="N4" i="38"/>
  <c r="N27" i="38" s="1"/>
  <c r="M4" i="38"/>
  <c r="L4" i="38"/>
  <c r="L27" i="38" s="1"/>
  <c r="K4" i="38"/>
  <c r="J4" i="38"/>
  <c r="J27" i="38" s="1"/>
  <c r="I4" i="38"/>
  <c r="H4" i="38"/>
  <c r="D4" i="38"/>
  <c r="H3" i="38"/>
  <c r="N37" i="37"/>
  <c r="M37" i="37"/>
  <c r="L37" i="37"/>
  <c r="K37" i="37"/>
  <c r="J37" i="37"/>
  <c r="I37" i="37"/>
  <c r="H37" i="37"/>
  <c r="D37" i="37"/>
  <c r="N36" i="37"/>
  <c r="M36" i="37"/>
  <c r="L36" i="37"/>
  <c r="K36" i="37"/>
  <c r="J36" i="37"/>
  <c r="I36" i="37"/>
  <c r="H36" i="37"/>
  <c r="D36" i="37"/>
  <c r="N35" i="37"/>
  <c r="M35" i="37"/>
  <c r="L35" i="37"/>
  <c r="K35" i="37"/>
  <c r="J35" i="37"/>
  <c r="I35" i="37"/>
  <c r="D35" i="37"/>
  <c r="H35" i="37" s="1"/>
  <c r="N34" i="37"/>
  <c r="M34" i="37"/>
  <c r="L34" i="37"/>
  <c r="K34" i="37"/>
  <c r="J34" i="37"/>
  <c r="I34" i="37"/>
  <c r="D34" i="37"/>
  <c r="H34" i="37" s="1"/>
  <c r="N33" i="37"/>
  <c r="M33" i="37"/>
  <c r="L33" i="37"/>
  <c r="K33" i="37"/>
  <c r="J33" i="37"/>
  <c r="I33" i="37"/>
  <c r="D33" i="37"/>
  <c r="H33" i="37" s="1"/>
  <c r="N32" i="37"/>
  <c r="M32" i="37"/>
  <c r="L32" i="37"/>
  <c r="K32" i="37"/>
  <c r="J32" i="37"/>
  <c r="I32" i="37"/>
  <c r="D32" i="37"/>
  <c r="H32" i="37" s="1"/>
  <c r="N29" i="37"/>
  <c r="L29" i="37"/>
  <c r="N25" i="37"/>
  <c r="N26" i="37" s="1"/>
  <c r="M25" i="37"/>
  <c r="M26" i="37" s="1"/>
  <c r="L25" i="37"/>
  <c r="L26" i="37" s="1"/>
  <c r="K25" i="37"/>
  <c r="K26" i="37" s="1"/>
  <c r="J25" i="37"/>
  <c r="J26" i="37" s="1"/>
  <c r="I25" i="37"/>
  <c r="I26" i="37" s="1"/>
  <c r="D25" i="37"/>
  <c r="D26" i="37" s="1"/>
  <c r="M23" i="37"/>
  <c r="M24" i="37" s="1"/>
  <c r="K23" i="37"/>
  <c r="K24" i="37" s="1"/>
  <c r="I23" i="37"/>
  <c r="D23" i="37"/>
  <c r="D24" i="37" s="1"/>
  <c r="N21" i="37"/>
  <c r="M21" i="37"/>
  <c r="M27" i="37" s="1"/>
  <c r="L21" i="37"/>
  <c r="K21" i="37"/>
  <c r="K27" i="37" s="1"/>
  <c r="J21" i="37"/>
  <c r="I21" i="37"/>
  <c r="I27" i="37" s="1"/>
  <c r="D21" i="37"/>
  <c r="D27" i="37" s="1"/>
  <c r="N16" i="37"/>
  <c r="M16" i="37"/>
  <c r="L16" i="37"/>
  <c r="K16" i="37"/>
  <c r="J16" i="37"/>
  <c r="I16" i="37"/>
  <c r="D16" i="37"/>
  <c r="H16" i="37" s="1"/>
  <c r="N15" i="37"/>
  <c r="M15" i="37"/>
  <c r="L15" i="37"/>
  <c r="K15" i="37"/>
  <c r="J15" i="37"/>
  <c r="I15" i="37"/>
  <c r="D15" i="37"/>
  <c r="H15" i="37" s="1"/>
  <c r="N14" i="37"/>
  <c r="M14" i="37"/>
  <c r="L14" i="37"/>
  <c r="K14" i="37"/>
  <c r="J14" i="37"/>
  <c r="I14" i="37"/>
  <c r="D14" i="37"/>
  <c r="H14" i="37" s="1"/>
  <c r="N13" i="37"/>
  <c r="M13" i="37"/>
  <c r="L13" i="37"/>
  <c r="K13" i="37"/>
  <c r="J13" i="37"/>
  <c r="I13" i="37"/>
  <c r="D13" i="37"/>
  <c r="H13" i="37" s="1"/>
  <c r="N12" i="37"/>
  <c r="M12" i="37"/>
  <c r="L12" i="37"/>
  <c r="K12" i="37"/>
  <c r="J12" i="37"/>
  <c r="I12" i="37"/>
  <c r="D12" i="37"/>
  <c r="H12" i="37" s="1"/>
  <c r="N11" i="37"/>
  <c r="M11" i="37"/>
  <c r="L11" i="37"/>
  <c r="K11" i="37"/>
  <c r="J11" i="37"/>
  <c r="I11" i="37"/>
  <c r="D11" i="37"/>
  <c r="H11" i="37" s="1"/>
  <c r="N9" i="37"/>
  <c r="M9" i="37"/>
  <c r="L9" i="37"/>
  <c r="K9" i="37"/>
  <c r="J9" i="37"/>
  <c r="I9" i="37"/>
  <c r="H9" i="37"/>
  <c r="D9" i="37"/>
  <c r="N8" i="37"/>
  <c r="M8" i="37"/>
  <c r="L8" i="37"/>
  <c r="K8" i="37"/>
  <c r="J8" i="37"/>
  <c r="I8" i="37"/>
  <c r="H8" i="37"/>
  <c r="D8" i="37"/>
  <c r="N7" i="37"/>
  <c r="M7" i="37"/>
  <c r="L7" i="37"/>
  <c r="K7" i="37"/>
  <c r="J7" i="37"/>
  <c r="I7" i="37"/>
  <c r="H7" i="37"/>
  <c r="D7" i="37"/>
  <c r="N6" i="37"/>
  <c r="M6" i="37"/>
  <c r="L6" i="37"/>
  <c r="K6" i="37"/>
  <c r="J6" i="37"/>
  <c r="I6" i="37"/>
  <c r="H6" i="37"/>
  <c r="D6" i="37"/>
  <c r="N5" i="37"/>
  <c r="N23" i="37" s="1"/>
  <c r="M5" i="37"/>
  <c r="L5" i="37"/>
  <c r="L23" i="37" s="1"/>
  <c r="L24" i="37" s="1"/>
  <c r="K5" i="37"/>
  <c r="J5" i="37"/>
  <c r="J23" i="37" s="1"/>
  <c r="J24" i="37" s="1"/>
  <c r="I5" i="37"/>
  <c r="H5" i="37"/>
  <c r="H23" i="37" s="1"/>
  <c r="D5" i="37"/>
  <c r="N4" i="37"/>
  <c r="N27" i="37" s="1"/>
  <c r="M4" i="37"/>
  <c r="L4" i="37"/>
  <c r="L27" i="37" s="1"/>
  <c r="K4" i="37"/>
  <c r="J4" i="37"/>
  <c r="J27" i="37" s="1"/>
  <c r="I4" i="37"/>
  <c r="H4" i="37"/>
  <c r="D4" i="37"/>
  <c r="H3" i="37"/>
  <c r="N37" i="36"/>
  <c r="M37" i="36"/>
  <c r="L37" i="36"/>
  <c r="K37" i="36"/>
  <c r="J37" i="36"/>
  <c r="I37" i="36"/>
  <c r="H37" i="36"/>
  <c r="D37" i="36"/>
  <c r="N36" i="36"/>
  <c r="M36" i="36"/>
  <c r="L36" i="36"/>
  <c r="K36" i="36"/>
  <c r="J36" i="36"/>
  <c r="I36" i="36"/>
  <c r="H36" i="36"/>
  <c r="D36" i="36"/>
  <c r="N35" i="36"/>
  <c r="M35" i="36"/>
  <c r="L35" i="36"/>
  <c r="K35" i="36"/>
  <c r="J35" i="36"/>
  <c r="I35" i="36"/>
  <c r="D35" i="36"/>
  <c r="H35" i="36" s="1"/>
  <c r="N34" i="36"/>
  <c r="M34" i="36"/>
  <c r="L34" i="36"/>
  <c r="K34" i="36"/>
  <c r="J34" i="36"/>
  <c r="I34" i="36"/>
  <c r="D34" i="36"/>
  <c r="H34" i="36" s="1"/>
  <c r="N33" i="36"/>
  <c r="M33" i="36"/>
  <c r="L33" i="36"/>
  <c r="K33" i="36"/>
  <c r="J33" i="36"/>
  <c r="I33" i="36"/>
  <c r="D33" i="36"/>
  <c r="H33" i="36" s="1"/>
  <c r="N32" i="36"/>
  <c r="M32" i="36"/>
  <c r="L32" i="36"/>
  <c r="K32" i="36"/>
  <c r="J32" i="36"/>
  <c r="I32" i="36"/>
  <c r="D32" i="36"/>
  <c r="H32" i="36" s="1"/>
  <c r="N29" i="36"/>
  <c r="J29" i="36"/>
  <c r="N25" i="36"/>
  <c r="N26" i="36" s="1"/>
  <c r="M25" i="36"/>
  <c r="M26" i="36" s="1"/>
  <c r="L25" i="36"/>
  <c r="L26" i="36" s="1"/>
  <c r="K25" i="36"/>
  <c r="K26" i="36" s="1"/>
  <c r="J25" i="36"/>
  <c r="J26" i="36" s="1"/>
  <c r="I25" i="36"/>
  <c r="I26" i="36" s="1"/>
  <c r="D25" i="36"/>
  <c r="H25" i="36" s="1"/>
  <c r="H29" i="36" s="1"/>
  <c r="M23" i="36"/>
  <c r="M24" i="36" s="1"/>
  <c r="K23" i="36"/>
  <c r="K24" i="36" s="1"/>
  <c r="I23" i="36"/>
  <c r="D24" i="36" s="1"/>
  <c r="D23" i="36"/>
  <c r="N21" i="36"/>
  <c r="M21" i="36"/>
  <c r="M27" i="36" s="1"/>
  <c r="L21" i="36"/>
  <c r="K21" i="36"/>
  <c r="K27" i="36" s="1"/>
  <c r="J21" i="36"/>
  <c r="I21" i="36"/>
  <c r="I27" i="36" s="1"/>
  <c r="D21" i="36"/>
  <c r="H21" i="36" s="1"/>
  <c r="N16" i="36"/>
  <c r="M16" i="36"/>
  <c r="L16" i="36"/>
  <c r="K16" i="36"/>
  <c r="J16" i="36"/>
  <c r="I16" i="36"/>
  <c r="D16" i="36"/>
  <c r="H16" i="36" s="1"/>
  <c r="N15" i="36"/>
  <c r="M15" i="36"/>
  <c r="L15" i="36"/>
  <c r="K15" i="36"/>
  <c r="J15" i="36"/>
  <c r="I15" i="36"/>
  <c r="D15" i="36"/>
  <c r="H15" i="36" s="1"/>
  <c r="N14" i="36"/>
  <c r="M14" i="36"/>
  <c r="L14" i="36"/>
  <c r="K14" i="36"/>
  <c r="J14" i="36"/>
  <c r="I14" i="36"/>
  <c r="D14" i="36"/>
  <c r="H14" i="36" s="1"/>
  <c r="N13" i="36"/>
  <c r="M13" i="36"/>
  <c r="L13" i="36"/>
  <c r="K13" i="36"/>
  <c r="J13" i="36"/>
  <c r="I13" i="36"/>
  <c r="D13" i="36"/>
  <c r="H13" i="36" s="1"/>
  <c r="N12" i="36"/>
  <c r="M12" i="36"/>
  <c r="L12" i="36"/>
  <c r="K12" i="36"/>
  <c r="J12" i="36"/>
  <c r="I12" i="36"/>
  <c r="D12" i="36"/>
  <c r="H12" i="36" s="1"/>
  <c r="N11" i="36"/>
  <c r="M11" i="36"/>
  <c r="L11" i="36"/>
  <c r="K11" i="36"/>
  <c r="J11" i="36"/>
  <c r="I11" i="36"/>
  <c r="D11" i="36"/>
  <c r="H11" i="36" s="1"/>
  <c r="N9" i="36"/>
  <c r="M9" i="36"/>
  <c r="L9" i="36"/>
  <c r="K9" i="36"/>
  <c r="J9" i="36"/>
  <c r="I9" i="36"/>
  <c r="H9" i="36"/>
  <c r="D9" i="36"/>
  <c r="N8" i="36"/>
  <c r="M8" i="36"/>
  <c r="L8" i="36"/>
  <c r="K8" i="36"/>
  <c r="J8" i="36"/>
  <c r="I8" i="36"/>
  <c r="H8" i="36"/>
  <c r="D8" i="36"/>
  <c r="N7" i="36"/>
  <c r="M7" i="36"/>
  <c r="L7" i="36"/>
  <c r="K7" i="36"/>
  <c r="J7" i="36"/>
  <c r="I7" i="36"/>
  <c r="H7" i="36"/>
  <c r="D7" i="36"/>
  <c r="N6" i="36"/>
  <c r="M6" i="36"/>
  <c r="L6" i="36"/>
  <c r="K6" i="36"/>
  <c r="J6" i="36"/>
  <c r="I6" i="36"/>
  <c r="H6" i="36"/>
  <c r="D6" i="36"/>
  <c r="N5" i="36"/>
  <c r="N23" i="36" s="1"/>
  <c r="M5" i="36"/>
  <c r="L5" i="36"/>
  <c r="L23" i="36" s="1"/>
  <c r="L24" i="36" s="1"/>
  <c r="K5" i="36"/>
  <c r="J5" i="36"/>
  <c r="J23" i="36" s="1"/>
  <c r="J24" i="36" s="1"/>
  <c r="I5" i="36"/>
  <c r="H5" i="36"/>
  <c r="H23" i="36" s="1"/>
  <c r="D5" i="36"/>
  <c r="N4" i="36"/>
  <c r="N27" i="36" s="1"/>
  <c r="M4" i="36"/>
  <c r="L4" i="36"/>
  <c r="L27" i="36" s="1"/>
  <c r="K4" i="36"/>
  <c r="J4" i="36"/>
  <c r="J27" i="36" s="1"/>
  <c r="I4" i="36"/>
  <c r="H4" i="36"/>
  <c r="D4" i="36"/>
  <c r="H3" i="36"/>
  <c r="O37" i="35"/>
  <c r="N37" i="35"/>
  <c r="M37" i="35"/>
  <c r="L37" i="35"/>
  <c r="K37" i="35"/>
  <c r="J37" i="35"/>
  <c r="I37" i="35"/>
  <c r="H37" i="35"/>
  <c r="D37" i="35"/>
  <c r="O36" i="35"/>
  <c r="N36" i="35"/>
  <c r="M36" i="35"/>
  <c r="L36" i="35"/>
  <c r="K36" i="35"/>
  <c r="J36" i="35"/>
  <c r="I36" i="35"/>
  <c r="H36" i="35"/>
  <c r="D36" i="35"/>
  <c r="O35" i="35"/>
  <c r="N35" i="35"/>
  <c r="M35" i="35"/>
  <c r="L35" i="35"/>
  <c r="K35" i="35"/>
  <c r="J35" i="35"/>
  <c r="I35" i="35"/>
  <c r="H35" i="35"/>
  <c r="D35" i="35"/>
  <c r="O34" i="35"/>
  <c r="N34" i="35"/>
  <c r="M34" i="35"/>
  <c r="L34" i="35"/>
  <c r="K34" i="35"/>
  <c r="J34" i="35"/>
  <c r="I34" i="35"/>
  <c r="D34" i="35"/>
  <c r="H34" i="35" s="1"/>
  <c r="O33" i="35"/>
  <c r="N33" i="35"/>
  <c r="M33" i="35"/>
  <c r="L33" i="35"/>
  <c r="K33" i="35"/>
  <c r="J33" i="35"/>
  <c r="I33" i="35"/>
  <c r="H33" i="35"/>
  <c r="D33" i="35"/>
  <c r="O32" i="35"/>
  <c r="N32" i="35"/>
  <c r="M32" i="35"/>
  <c r="L32" i="35"/>
  <c r="K32" i="35"/>
  <c r="J32" i="35"/>
  <c r="I32" i="35"/>
  <c r="D32" i="35"/>
  <c r="H32" i="35" s="1"/>
  <c r="L29" i="35"/>
  <c r="M27" i="35"/>
  <c r="I27" i="35"/>
  <c r="N26" i="35"/>
  <c r="L26" i="35"/>
  <c r="O25" i="35"/>
  <c r="J26" i="35" s="1"/>
  <c r="N25" i="35"/>
  <c r="I26" i="35" s="1"/>
  <c r="M25" i="35"/>
  <c r="M26" i="35" s="1"/>
  <c r="L25" i="35"/>
  <c r="K25" i="35"/>
  <c r="K29" i="35" s="1"/>
  <c r="J25" i="35"/>
  <c r="I25" i="35"/>
  <c r="I29" i="35" s="1"/>
  <c r="D25" i="35"/>
  <c r="H25" i="35" s="1"/>
  <c r="H29" i="35" s="1"/>
  <c r="O21" i="35"/>
  <c r="N21" i="35"/>
  <c r="M21" i="35"/>
  <c r="L21" i="35"/>
  <c r="K21" i="35"/>
  <c r="J21" i="35"/>
  <c r="I21" i="35"/>
  <c r="H21" i="35"/>
  <c r="D21" i="35"/>
  <c r="O16" i="35"/>
  <c r="N16" i="35"/>
  <c r="M16" i="35"/>
  <c r="L16" i="35"/>
  <c r="K16" i="35"/>
  <c r="J16" i="35"/>
  <c r="I16" i="35"/>
  <c r="H16" i="35"/>
  <c r="D16" i="35"/>
  <c r="O15" i="35"/>
  <c r="N15" i="35"/>
  <c r="M15" i="35"/>
  <c r="L15" i="35"/>
  <c r="K15" i="35"/>
  <c r="J15" i="35"/>
  <c r="I15" i="35"/>
  <c r="D15" i="35"/>
  <c r="H15" i="35" s="1"/>
  <c r="O14" i="35"/>
  <c r="N14" i="35"/>
  <c r="M14" i="35"/>
  <c r="L14" i="35"/>
  <c r="K14" i="35"/>
  <c r="J14" i="35"/>
  <c r="I14" i="35"/>
  <c r="H14" i="35"/>
  <c r="D14" i="35"/>
  <c r="O13" i="35"/>
  <c r="N13" i="35"/>
  <c r="M13" i="35"/>
  <c r="L13" i="35"/>
  <c r="K13" i="35"/>
  <c r="J13" i="35"/>
  <c r="I13" i="35"/>
  <c r="D13" i="35"/>
  <c r="H13" i="35" s="1"/>
  <c r="O12" i="35"/>
  <c r="N12" i="35"/>
  <c r="M12" i="35"/>
  <c r="L12" i="35"/>
  <c r="K12" i="35"/>
  <c r="J12" i="35"/>
  <c r="I12" i="35"/>
  <c r="H12" i="35"/>
  <c r="D12" i="35"/>
  <c r="O11" i="35"/>
  <c r="N11" i="35"/>
  <c r="M11" i="35"/>
  <c r="L11" i="35"/>
  <c r="K11" i="35"/>
  <c r="J11" i="35"/>
  <c r="I11" i="35"/>
  <c r="D11" i="35"/>
  <c r="H11" i="35" s="1"/>
  <c r="O9" i="35"/>
  <c r="O10" i="35" s="1"/>
  <c r="N9" i="35"/>
  <c r="M9" i="35"/>
  <c r="L9" i="35"/>
  <c r="K9" i="35"/>
  <c r="J9" i="35"/>
  <c r="I9" i="35"/>
  <c r="H9" i="35"/>
  <c r="D9" i="35"/>
  <c r="O8" i="35"/>
  <c r="N8" i="35"/>
  <c r="M8" i="35"/>
  <c r="L8" i="35"/>
  <c r="K8" i="35"/>
  <c r="J8" i="35"/>
  <c r="I8" i="35"/>
  <c r="D8" i="35"/>
  <c r="H8" i="35" s="1"/>
  <c r="O7" i="35"/>
  <c r="N7" i="35"/>
  <c r="M7" i="35"/>
  <c r="L7" i="35"/>
  <c r="K7" i="35"/>
  <c r="J7" i="35"/>
  <c r="I7" i="35"/>
  <c r="H7" i="35"/>
  <c r="D7" i="35"/>
  <c r="O6" i="35"/>
  <c r="O23" i="35" s="1"/>
  <c r="N6" i="35"/>
  <c r="M6" i="35"/>
  <c r="M23" i="35" s="1"/>
  <c r="L6" i="35"/>
  <c r="K6" i="35"/>
  <c r="K23" i="35" s="1"/>
  <c r="K24" i="35" s="1"/>
  <c r="J6" i="35"/>
  <c r="I6" i="35"/>
  <c r="I23" i="35" s="1"/>
  <c r="D6" i="35"/>
  <c r="H6" i="35" s="1"/>
  <c r="O5" i="35"/>
  <c r="N5" i="35"/>
  <c r="N23" i="35" s="1"/>
  <c r="M5" i="35"/>
  <c r="L5" i="35"/>
  <c r="L23" i="35" s="1"/>
  <c r="L24" i="35" s="1"/>
  <c r="K5" i="35"/>
  <c r="J5" i="35"/>
  <c r="J23" i="35" s="1"/>
  <c r="I5" i="35"/>
  <c r="H5" i="35"/>
  <c r="H23" i="35" s="1"/>
  <c r="D5" i="35"/>
  <c r="O4" i="35"/>
  <c r="O27" i="35" s="1"/>
  <c r="N4" i="35"/>
  <c r="N27" i="35" s="1"/>
  <c r="M4" i="35"/>
  <c r="L4" i="35"/>
  <c r="L27" i="35" s="1"/>
  <c r="K4" i="35"/>
  <c r="K27" i="35" s="1"/>
  <c r="J4" i="35"/>
  <c r="J27" i="35" s="1"/>
  <c r="I4" i="35"/>
  <c r="D4" i="35"/>
  <c r="D27" i="35" s="1"/>
  <c r="H3" i="35"/>
  <c r="N37" i="34"/>
  <c r="M37" i="34"/>
  <c r="L37" i="34"/>
  <c r="K37" i="34"/>
  <c r="J37" i="34"/>
  <c r="I37" i="34"/>
  <c r="H37" i="34"/>
  <c r="D37" i="34"/>
  <c r="N36" i="34"/>
  <c r="M36" i="34"/>
  <c r="L36" i="34"/>
  <c r="K36" i="34"/>
  <c r="J36" i="34"/>
  <c r="I36" i="34"/>
  <c r="H36" i="34"/>
  <c r="D36" i="34"/>
  <c r="N35" i="34"/>
  <c r="M35" i="34"/>
  <c r="L35" i="34"/>
  <c r="K35" i="34"/>
  <c r="J35" i="34"/>
  <c r="I35" i="34"/>
  <c r="D35" i="34"/>
  <c r="H35" i="34" s="1"/>
  <c r="N34" i="34"/>
  <c r="M34" i="34"/>
  <c r="L34" i="34"/>
  <c r="K34" i="34"/>
  <c r="J34" i="34"/>
  <c r="I34" i="34"/>
  <c r="D34" i="34"/>
  <c r="H34" i="34" s="1"/>
  <c r="N33" i="34"/>
  <c r="M33" i="34"/>
  <c r="L33" i="34"/>
  <c r="K33" i="34"/>
  <c r="J33" i="34"/>
  <c r="I33" i="34"/>
  <c r="D33" i="34"/>
  <c r="H33" i="34" s="1"/>
  <c r="N32" i="34"/>
  <c r="M32" i="34"/>
  <c r="L32" i="34"/>
  <c r="K32" i="34"/>
  <c r="J32" i="34"/>
  <c r="I32" i="34"/>
  <c r="D32" i="34"/>
  <c r="H32" i="34" s="1"/>
  <c r="N29" i="34"/>
  <c r="L29" i="34"/>
  <c r="K26" i="34"/>
  <c r="N25" i="34"/>
  <c r="N26" i="34" s="1"/>
  <c r="M25" i="34"/>
  <c r="M26" i="34" s="1"/>
  <c r="L25" i="34"/>
  <c r="L26" i="34" s="1"/>
  <c r="K25" i="34"/>
  <c r="J25" i="34"/>
  <c r="J26" i="34" s="1"/>
  <c r="I25" i="34"/>
  <c r="I26" i="34" s="1"/>
  <c r="D25" i="34"/>
  <c r="H25" i="34" s="1"/>
  <c r="H29" i="34" s="1"/>
  <c r="M23" i="34"/>
  <c r="M24" i="34" s="1"/>
  <c r="K23" i="34"/>
  <c r="K24" i="34" s="1"/>
  <c r="I23" i="34"/>
  <c r="D23" i="34"/>
  <c r="D24" i="34" s="1"/>
  <c r="N21" i="34"/>
  <c r="M21" i="34"/>
  <c r="M27" i="34" s="1"/>
  <c r="L21" i="34"/>
  <c r="K21" i="34"/>
  <c r="K27" i="34" s="1"/>
  <c r="J21" i="34"/>
  <c r="I21" i="34"/>
  <c r="I27" i="34" s="1"/>
  <c r="D21" i="34"/>
  <c r="H21" i="34" s="1"/>
  <c r="N16" i="34"/>
  <c r="M16" i="34"/>
  <c r="L16" i="34"/>
  <c r="K16" i="34"/>
  <c r="J16" i="34"/>
  <c r="I16" i="34"/>
  <c r="D16" i="34"/>
  <c r="H16" i="34" s="1"/>
  <c r="N15" i="34"/>
  <c r="M15" i="34"/>
  <c r="L15" i="34"/>
  <c r="K15" i="34"/>
  <c r="J15" i="34"/>
  <c r="I15" i="34"/>
  <c r="D15" i="34"/>
  <c r="H15" i="34" s="1"/>
  <c r="N14" i="34"/>
  <c r="M14" i="34"/>
  <c r="L14" i="34"/>
  <c r="K14" i="34"/>
  <c r="J14" i="34"/>
  <c r="I14" i="34"/>
  <c r="D14" i="34"/>
  <c r="H14" i="34" s="1"/>
  <c r="N13" i="34"/>
  <c r="M13" i="34"/>
  <c r="L13" i="34"/>
  <c r="K13" i="34"/>
  <c r="J13" i="34"/>
  <c r="I13" i="34"/>
  <c r="D13" i="34"/>
  <c r="H13" i="34" s="1"/>
  <c r="N12" i="34"/>
  <c r="M12" i="34"/>
  <c r="L12" i="34"/>
  <c r="K12" i="34"/>
  <c r="J12" i="34"/>
  <c r="I12" i="34"/>
  <c r="D12" i="34"/>
  <c r="H12" i="34" s="1"/>
  <c r="N11" i="34"/>
  <c r="M11" i="34"/>
  <c r="L11" i="34"/>
  <c r="K11" i="34"/>
  <c r="J11" i="34"/>
  <c r="I11" i="34"/>
  <c r="D11" i="34"/>
  <c r="H11" i="34" s="1"/>
  <c r="N9" i="34"/>
  <c r="M9" i="34"/>
  <c r="L9" i="34"/>
  <c r="K9" i="34"/>
  <c r="J9" i="34"/>
  <c r="I9" i="34"/>
  <c r="H9" i="34"/>
  <c r="D9" i="34"/>
  <c r="N8" i="34"/>
  <c r="M8" i="34"/>
  <c r="L8" i="34"/>
  <c r="K8" i="34"/>
  <c r="J8" i="34"/>
  <c r="I8" i="34"/>
  <c r="H8" i="34"/>
  <c r="D8" i="34"/>
  <c r="N7" i="34"/>
  <c r="M7" i="34"/>
  <c r="L7" i="34"/>
  <c r="K7" i="34"/>
  <c r="J7" i="34"/>
  <c r="I7" i="34"/>
  <c r="H7" i="34"/>
  <c r="D7" i="34"/>
  <c r="N6" i="34"/>
  <c r="M6" i="34"/>
  <c r="L6" i="34"/>
  <c r="K6" i="34"/>
  <c r="J6" i="34"/>
  <c r="I6" i="34"/>
  <c r="H6" i="34"/>
  <c r="D6" i="34"/>
  <c r="N5" i="34"/>
  <c r="N23" i="34" s="1"/>
  <c r="M5" i="34"/>
  <c r="L5" i="34"/>
  <c r="L23" i="34" s="1"/>
  <c r="L24" i="34" s="1"/>
  <c r="K5" i="34"/>
  <c r="J5" i="34"/>
  <c r="J23" i="34" s="1"/>
  <c r="J24" i="34" s="1"/>
  <c r="I5" i="34"/>
  <c r="H5" i="34"/>
  <c r="H23" i="34" s="1"/>
  <c r="D5" i="34"/>
  <c r="N4" i="34"/>
  <c r="N27" i="34" s="1"/>
  <c r="M4" i="34"/>
  <c r="L4" i="34"/>
  <c r="L27" i="34" s="1"/>
  <c r="K4" i="34"/>
  <c r="J4" i="34"/>
  <c r="J27" i="34" s="1"/>
  <c r="I4" i="34"/>
  <c r="H4" i="34"/>
  <c r="H27" i="34" s="1"/>
  <c r="D4" i="34"/>
  <c r="H3" i="34"/>
  <c r="M37" i="33"/>
  <c r="L37" i="33"/>
  <c r="K37" i="33"/>
  <c r="J37" i="33"/>
  <c r="I37" i="33"/>
  <c r="H37" i="33"/>
  <c r="D37" i="33"/>
  <c r="M36" i="33"/>
  <c r="L36" i="33"/>
  <c r="K36" i="33"/>
  <c r="J36" i="33"/>
  <c r="I36" i="33"/>
  <c r="H36" i="33"/>
  <c r="D36" i="33"/>
  <c r="M35" i="33"/>
  <c r="L35" i="33"/>
  <c r="K35" i="33"/>
  <c r="J35" i="33"/>
  <c r="I35" i="33"/>
  <c r="H35" i="33"/>
  <c r="D35" i="33"/>
  <c r="M34" i="33"/>
  <c r="L34" i="33"/>
  <c r="K34" i="33"/>
  <c r="J34" i="33"/>
  <c r="I34" i="33"/>
  <c r="D34" i="33"/>
  <c r="H34" i="33" s="1"/>
  <c r="M33" i="33"/>
  <c r="L33" i="33"/>
  <c r="K33" i="33"/>
  <c r="J33" i="33"/>
  <c r="I33" i="33"/>
  <c r="H33" i="33"/>
  <c r="D33" i="33"/>
  <c r="M32" i="33"/>
  <c r="L32" i="33"/>
  <c r="K32" i="33"/>
  <c r="J32" i="33"/>
  <c r="I32" i="33"/>
  <c r="D32" i="33"/>
  <c r="H32" i="33" s="1"/>
  <c r="J29" i="33"/>
  <c r="L26" i="33"/>
  <c r="J26" i="33"/>
  <c r="M25" i="33"/>
  <c r="L25" i="33"/>
  <c r="K25" i="33"/>
  <c r="K29" i="33" s="1"/>
  <c r="J25" i="33"/>
  <c r="I25" i="33"/>
  <c r="D25" i="33"/>
  <c r="H25" i="33" s="1"/>
  <c r="H29" i="33" s="1"/>
  <c r="K23" i="33"/>
  <c r="K24" i="33" s="1"/>
  <c r="D23" i="33"/>
  <c r="M21" i="33"/>
  <c r="L21" i="33"/>
  <c r="K21" i="33"/>
  <c r="J21" i="33"/>
  <c r="I21" i="33"/>
  <c r="H21" i="33"/>
  <c r="D21" i="33"/>
  <c r="M16" i="33"/>
  <c r="L16" i="33"/>
  <c r="K16" i="33"/>
  <c r="J16" i="33"/>
  <c r="I16" i="33"/>
  <c r="H16" i="33"/>
  <c r="D16" i="33"/>
  <c r="M15" i="33"/>
  <c r="L15" i="33"/>
  <c r="K15" i="33"/>
  <c r="J15" i="33"/>
  <c r="I15" i="33"/>
  <c r="D15" i="33"/>
  <c r="H15" i="33" s="1"/>
  <c r="M14" i="33"/>
  <c r="L14" i="33"/>
  <c r="K14" i="33"/>
  <c r="J14" i="33"/>
  <c r="I14" i="33"/>
  <c r="H14" i="33"/>
  <c r="D14" i="33"/>
  <c r="M13" i="33"/>
  <c r="L13" i="33"/>
  <c r="K13" i="33"/>
  <c r="J13" i="33"/>
  <c r="I13" i="33"/>
  <c r="D13" i="33"/>
  <c r="H13" i="33" s="1"/>
  <c r="M12" i="33"/>
  <c r="L12" i="33"/>
  <c r="K12" i="33"/>
  <c r="J12" i="33"/>
  <c r="I12" i="33"/>
  <c r="H12" i="33"/>
  <c r="D12" i="33"/>
  <c r="M11" i="33"/>
  <c r="L11" i="33"/>
  <c r="K11" i="33"/>
  <c r="J11" i="33"/>
  <c r="I11" i="33"/>
  <c r="D11" i="33"/>
  <c r="H11" i="33" s="1"/>
  <c r="M9" i="33"/>
  <c r="L9" i="33"/>
  <c r="K9" i="33"/>
  <c r="J9" i="33"/>
  <c r="I9" i="33"/>
  <c r="H9" i="33"/>
  <c r="D9" i="33"/>
  <c r="M8" i="33"/>
  <c r="L8" i="33"/>
  <c r="K8" i="33"/>
  <c r="J8" i="33"/>
  <c r="I8" i="33"/>
  <c r="D8" i="33"/>
  <c r="H8" i="33" s="1"/>
  <c r="M7" i="33"/>
  <c r="L7" i="33"/>
  <c r="K7" i="33"/>
  <c r="J7" i="33"/>
  <c r="I7" i="33"/>
  <c r="H7" i="33"/>
  <c r="D7" i="33"/>
  <c r="M6" i="33"/>
  <c r="M23" i="33" s="1"/>
  <c r="M24" i="33" s="1"/>
  <c r="L6" i="33"/>
  <c r="K6" i="33"/>
  <c r="J6" i="33"/>
  <c r="I6" i="33"/>
  <c r="I23" i="33" s="1"/>
  <c r="D6" i="33"/>
  <c r="H6" i="33" s="1"/>
  <c r="M5" i="33"/>
  <c r="L5" i="33"/>
  <c r="L23" i="33" s="1"/>
  <c r="L24" i="33" s="1"/>
  <c r="K5" i="33"/>
  <c r="J5" i="33"/>
  <c r="J23" i="33" s="1"/>
  <c r="J24" i="33" s="1"/>
  <c r="I5" i="33"/>
  <c r="H5" i="33"/>
  <c r="D5" i="33"/>
  <c r="M4" i="33"/>
  <c r="M27" i="33" s="1"/>
  <c r="L4" i="33"/>
  <c r="L27" i="33" s="1"/>
  <c r="L28" i="33" s="1"/>
  <c r="K4" i="33"/>
  <c r="K27" i="33" s="1"/>
  <c r="J4" i="33"/>
  <c r="I4" i="33"/>
  <c r="I27" i="33" s="1"/>
  <c r="D4" i="33"/>
  <c r="H4" i="33" s="1"/>
  <c r="H27" i="33" s="1"/>
  <c r="H30" i="33" s="1"/>
  <c r="H3" i="33"/>
  <c r="N37" i="32"/>
  <c r="M37" i="32"/>
  <c r="L37" i="32"/>
  <c r="K37" i="32"/>
  <c r="J37" i="32"/>
  <c r="I37" i="32"/>
  <c r="H37" i="32"/>
  <c r="D37" i="32"/>
  <c r="N36" i="32"/>
  <c r="M36" i="32"/>
  <c r="L36" i="32"/>
  <c r="K36" i="32"/>
  <c r="J36" i="32"/>
  <c r="I36" i="32"/>
  <c r="H36" i="32"/>
  <c r="D36" i="32"/>
  <c r="N35" i="32"/>
  <c r="M35" i="32"/>
  <c r="L35" i="32"/>
  <c r="K35" i="32"/>
  <c r="J35" i="32"/>
  <c r="I35" i="32"/>
  <c r="D35" i="32"/>
  <c r="H35" i="32" s="1"/>
  <c r="N34" i="32"/>
  <c r="M34" i="32"/>
  <c r="L34" i="32"/>
  <c r="K34" i="32"/>
  <c r="J34" i="32"/>
  <c r="I34" i="32"/>
  <c r="D34" i="32"/>
  <c r="H34" i="32" s="1"/>
  <c r="N33" i="32"/>
  <c r="M33" i="32"/>
  <c r="L33" i="32"/>
  <c r="K33" i="32"/>
  <c r="J33" i="32"/>
  <c r="I33" i="32"/>
  <c r="D33" i="32"/>
  <c r="H33" i="32" s="1"/>
  <c r="N32" i="32"/>
  <c r="M32" i="32"/>
  <c r="L32" i="32"/>
  <c r="K32" i="32"/>
  <c r="J32" i="32"/>
  <c r="I32" i="32"/>
  <c r="D32" i="32"/>
  <c r="H32" i="32" s="1"/>
  <c r="N29" i="32"/>
  <c r="J29" i="32"/>
  <c r="M26" i="32"/>
  <c r="I26" i="32"/>
  <c r="N25" i="32"/>
  <c r="N26" i="32" s="1"/>
  <c r="M25" i="32"/>
  <c r="L25" i="32"/>
  <c r="L26" i="32" s="1"/>
  <c r="K25" i="32"/>
  <c r="K29" i="32" s="1"/>
  <c r="J25" i="32"/>
  <c r="J26" i="32" s="1"/>
  <c r="I25" i="32"/>
  <c r="I29" i="32" s="1"/>
  <c r="D25" i="32"/>
  <c r="H25" i="32" s="1"/>
  <c r="H29" i="32" s="1"/>
  <c r="N21" i="32"/>
  <c r="M21" i="32"/>
  <c r="L21" i="32"/>
  <c r="K21" i="32"/>
  <c r="J21" i="32"/>
  <c r="I21" i="32"/>
  <c r="D21" i="32"/>
  <c r="H21" i="32" s="1"/>
  <c r="N16" i="32"/>
  <c r="M16" i="32"/>
  <c r="L16" i="32"/>
  <c r="K16" i="32"/>
  <c r="J16" i="32"/>
  <c r="I16" i="32"/>
  <c r="D16" i="32"/>
  <c r="H16" i="32" s="1"/>
  <c r="N15" i="32"/>
  <c r="M15" i="32"/>
  <c r="L15" i="32"/>
  <c r="K15" i="32"/>
  <c r="J15" i="32"/>
  <c r="I15" i="32"/>
  <c r="D15" i="32"/>
  <c r="H15" i="32" s="1"/>
  <c r="N14" i="32"/>
  <c r="M14" i="32"/>
  <c r="L14" i="32"/>
  <c r="K14" i="32"/>
  <c r="J14" i="32"/>
  <c r="I14" i="32"/>
  <c r="D14" i="32"/>
  <c r="H14" i="32" s="1"/>
  <c r="N13" i="32"/>
  <c r="M13" i="32"/>
  <c r="L13" i="32"/>
  <c r="K13" i="32"/>
  <c r="J13" i="32"/>
  <c r="I13" i="32"/>
  <c r="D13" i="32"/>
  <c r="H13" i="32" s="1"/>
  <c r="N12" i="32"/>
  <c r="M12" i="32"/>
  <c r="L12" i="32"/>
  <c r="K12" i="32"/>
  <c r="J12" i="32"/>
  <c r="I12" i="32"/>
  <c r="D12" i="32"/>
  <c r="H12" i="32" s="1"/>
  <c r="N11" i="32"/>
  <c r="M11" i="32"/>
  <c r="L11" i="32"/>
  <c r="K11" i="32"/>
  <c r="J11" i="32"/>
  <c r="I11" i="32"/>
  <c r="D11" i="32"/>
  <c r="H11" i="32" s="1"/>
  <c r="N9" i="32"/>
  <c r="M9" i="32"/>
  <c r="L9" i="32"/>
  <c r="K9" i="32"/>
  <c r="J9" i="32"/>
  <c r="I9" i="32"/>
  <c r="D9" i="32"/>
  <c r="H9" i="32" s="1"/>
  <c r="N8" i="32"/>
  <c r="M8" i="32"/>
  <c r="L8" i="32"/>
  <c r="K8" i="32"/>
  <c r="J8" i="32"/>
  <c r="I8" i="32"/>
  <c r="D8" i="32"/>
  <c r="H8" i="32" s="1"/>
  <c r="N7" i="32"/>
  <c r="M7" i="32"/>
  <c r="L7" i="32"/>
  <c r="K7" i="32"/>
  <c r="J7" i="32"/>
  <c r="I7" i="32"/>
  <c r="D7" i="32"/>
  <c r="H7" i="32" s="1"/>
  <c r="N6" i="32"/>
  <c r="M6" i="32"/>
  <c r="L6" i="32"/>
  <c r="K6" i="32"/>
  <c r="J6" i="32"/>
  <c r="I6" i="32"/>
  <c r="D6" i="32"/>
  <c r="H6" i="32" s="1"/>
  <c r="N5" i="32"/>
  <c r="N23" i="32" s="1"/>
  <c r="N24" i="32" s="1"/>
  <c r="M5" i="32"/>
  <c r="M23" i="32" s="1"/>
  <c r="L5" i="32"/>
  <c r="L23" i="32" s="1"/>
  <c r="L24" i="32" s="1"/>
  <c r="K5" i="32"/>
  <c r="K23" i="32" s="1"/>
  <c r="K24" i="32" s="1"/>
  <c r="J5" i="32"/>
  <c r="J23" i="32" s="1"/>
  <c r="J24" i="32" s="1"/>
  <c r="I5" i="32"/>
  <c r="I23" i="32" s="1"/>
  <c r="D5" i="32"/>
  <c r="D23" i="32" s="1"/>
  <c r="N4" i="32"/>
  <c r="N27" i="32" s="1"/>
  <c r="M4" i="32"/>
  <c r="M27" i="32" s="1"/>
  <c r="L4" i="32"/>
  <c r="L27" i="32" s="1"/>
  <c r="K4" i="32"/>
  <c r="K27" i="32" s="1"/>
  <c r="J4" i="32"/>
  <c r="J27" i="32" s="1"/>
  <c r="I4" i="32"/>
  <c r="I27" i="32" s="1"/>
  <c r="D4" i="32"/>
  <c r="D27" i="32" s="1"/>
  <c r="H3" i="32"/>
  <c r="L37" i="31"/>
  <c r="K37" i="31"/>
  <c r="J37" i="31"/>
  <c r="I37" i="31"/>
  <c r="H37" i="31"/>
  <c r="D37" i="31"/>
  <c r="L36" i="31"/>
  <c r="K36" i="31"/>
  <c r="J36" i="31"/>
  <c r="I36" i="31"/>
  <c r="H36" i="31"/>
  <c r="D36" i="31"/>
  <c r="L35" i="31"/>
  <c r="K35" i="31"/>
  <c r="J35" i="31"/>
  <c r="I35" i="31"/>
  <c r="H35" i="31"/>
  <c r="D35" i="31"/>
  <c r="L34" i="31"/>
  <c r="K34" i="31"/>
  <c r="J34" i="31"/>
  <c r="I34" i="31"/>
  <c r="H34" i="31"/>
  <c r="D34" i="31"/>
  <c r="L33" i="31"/>
  <c r="K33" i="31"/>
  <c r="J33" i="31"/>
  <c r="I33" i="31"/>
  <c r="H33" i="31"/>
  <c r="D33" i="31"/>
  <c r="L32" i="31"/>
  <c r="K32" i="31"/>
  <c r="J32" i="31"/>
  <c r="I32" i="31"/>
  <c r="H32" i="31"/>
  <c r="D32" i="31"/>
  <c r="I29" i="31"/>
  <c r="K26" i="31"/>
  <c r="J26" i="31"/>
  <c r="L25" i="31"/>
  <c r="K29" i="31" s="1"/>
  <c r="K25" i="31"/>
  <c r="J25" i="31"/>
  <c r="J29" i="31" s="1"/>
  <c r="I25" i="31"/>
  <c r="D26" i="31" s="1"/>
  <c r="H25" i="31"/>
  <c r="H26" i="31" s="1"/>
  <c r="D25" i="31"/>
  <c r="L21" i="31"/>
  <c r="K21" i="31"/>
  <c r="J21" i="31"/>
  <c r="I21" i="31"/>
  <c r="H21" i="31"/>
  <c r="D21" i="31"/>
  <c r="L16" i="31"/>
  <c r="K16" i="31"/>
  <c r="J16" i="31"/>
  <c r="I16" i="31"/>
  <c r="H16" i="31"/>
  <c r="D16" i="31"/>
  <c r="L15" i="31"/>
  <c r="K15" i="31"/>
  <c r="J15" i="31"/>
  <c r="I15" i="31"/>
  <c r="H15" i="31"/>
  <c r="D15" i="31"/>
  <c r="L14" i="31"/>
  <c r="K14" i="31"/>
  <c r="J14" i="31"/>
  <c r="I14" i="31"/>
  <c r="D14" i="31"/>
  <c r="H14" i="31" s="1"/>
  <c r="L13" i="31"/>
  <c r="K13" i="31"/>
  <c r="J13" i="31"/>
  <c r="I13" i="31"/>
  <c r="H13" i="31"/>
  <c r="D13" i="31"/>
  <c r="L12" i="31"/>
  <c r="K12" i="31"/>
  <c r="J12" i="31"/>
  <c r="I12" i="31"/>
  <c r="D12" i="31"/>
  <c r="H12" i="31" s="1"/>
  <c r="L11" i="31"/>
  <c r="K11" i="31"/>
  <c r="J11" i="31"/>
  <c r="I11" i="31"/>
  <c r="H11" i="31"/>
  <c r="D11" i="31"/>
  <c r="L9" i="31"/>
  <c r="K9" i="31"/>
  <c r="J9" i="31"/>
  <c r="I9" i="31"/>
  <c r="D9" i="31"/>
  <c r="L8" i="31"/>
  <c r="K8" i="31"/>
  <c r="J8" i="31"/>
  <c r="I8" i="31"/>
  <c r="D8" i="31"/>
  <c r="H8" i="31" s="1"/>
  <c r="L7" i="31"/>
  <c r="K7" i="31"/>
  <c r="J7" i="31"/>
  <c r="I7" i="31"/>
  <c r="D7" i="31"/>
  <c r="H7" i="31" s="1"/>
  <c r="L6" i="31"/>
  <c r="K6" i="31"/>
  <c r="J6" i="31"/>
  <c r="I6" i="31"/>
  <c r="D6" i="31"/>
  <c r="H6" i="31" s="1"/>
  <c r="L5" i="31"/>
  <c r="L23" i="31" s="1"/>
  <c r="L24" i="31" s="1"/>
  <c r="K5" i="31"/>
  <c r="K23" i="31" s="1"/>
  <c r="K24" i="31" s="1"/>
  <c r="J5" i="31"/>
  <c r="J23" i="31" s="1"/>
  <c r="J24" i="31" s="1"/>
  <c r="I5" i="31"/>
  <c r="I23" i="31" s="1"/>
  <c r="D5" i="31"/>
  <c r="H5" i="31" s="1"/>
  <c r="H23" i="31" s="1"/>
  <c r="H24" i="31" s="1"/>
  <c r="L4" i="31"/>
  <c r="L27" i="31" s="1"/>
  <c r="K4" i="31"/>
  <c r="K27" i="31" s="1"/>
  <c r="J4" i="31"/>
  <c r="J27" i="31" s="1"/>
  <c r="I4" i="31"/>
  <c r="I27" i="31" s="1"/>
  <c r="D4" i="31"/>
  <c r="D27" i="31" s="1"/>
  <c r="H3" i="31"/>
  <c r="N37" i="30"/>
  <c r="M37" i="30"/>
  <c r="L37" i="30"/>
  <c r="K37" i="30"/>
  <c r="J37" i="30"/>
  <c r="I37" i="30"/>
  <c r="H37" i="30"/>
  <c r="D37" i="30"/>
  <c r="N36" i="30"/>
  <c r="M36" i="30"/>
  <c r="L36" i="30"/>
  <c r="K36" i="30"/>
  <c r="J36" i="30"/>
  <c r="I36" i="30"/>
  <c r="H36" i="30"/>
  <c r="D36" i="30"/>
  <c r="N35" i="30"/>
  <c r="M35" i="30"/>
  <c r="L35" i="30"/>
  <c r="K35" i="30"/>
  <c r="J35" i="30"/>
  <c r="I35" i="30"/>
  <c r="H35" i="30"/>
  <c r="D35" i="30"/>
  <c r="N34" i="30"/>
  <c r="M34" i="30"/>
  <c r="L34" i="30"/>
  <c r="K34" i="30"/>
  <c r="J34" i="30"/>
  <c r="I34" i="30"/>
  <c r="H34" i="30"/>
  <c r="D34" i="30"/>
  <c r="N33" i="30"/>
  <c r="M33" i="30"/>
  <c r="L33" i="30"/>
  <c r="K33" i="30"/>
  <c r="J33" i="30"/>
  <c r="I33" i="30"/>
  <c r="H33" i="30"/>
  <c r="D33" i="30"/>
  <c r="N32" i="30"/>
  <c r="M32" i="30"/>
  <c r="L32" i="30"/>
  <c r="K32" i="30"/>
  <c r="J32" i="30"/>
  <c r="I32" i="30"/>
  <c r="H32" i="30"/>
  <c r="D32" i="30"/>
  <c r="N25" i="30"/>
  <c r="M29" i="30" s="1"/>
  <c r="M25" i="30"/>
  <c r="M26" i="30" s="1"/>
  <c r="L25" i="30"/>
  <c r="L26" i="30" s="1"/>
  <c r="K25" i="30"/>
  <c r="K26" i="30" s="1"/>
  <c r="J25" i="30"/>
  <c r="I29" i="30" s="1"/>
  <c r="I25" i="30"/>
  <c r="D25" i="30"/>
  <c r="H25" i="30" s="1"/>
  <c r="N21" i="30"/>
  <c r="M21" i="30"/>
  <c r="L21" i="30"/>
  <c r="K21" i="30"/>
  <c r="J21" i="30"/>
  <c r="I21" i="30"/>
  <c r="D21" i="30"/>
  <c r="H21" i="30" s="1"/>
  <c r="N16" i="30"/>
  <c r="M16" i="30"/>
  <c r="L16" i="30"/>
  <c r="K16" i="30"/>
  <c r="J16" i="30"/>
  <c r="I16" i="30"/>
  <c r="D16" i="30"/>
  <c r="H16" i="30" s="1"/>
  <c r="N15" i="30"/>
  <c r="M15" i="30"/>
  <c r="L15" i="30"/>
  <c r="K15" i="30"/>
  <c r="J15" i="30"/>
  <c r="I15" i="30"/>
  <c r="D15" i="30"/>
  <c r="H15" i="30" s="1"/>
  <c r="N14" i="30"/>
  <c r="M14" i="30"/>
  <c r="L14" i="30"/>
  <c r="K14" i="30"/>
  <c r="J14" i="30"/>
  <c r="I14" i="30"/>
  <c r="D14" i="30"/>
  <c r="H14" i="30" s="1"/>
  <c r="N13" i="30"/>
  <c r="M13" i="30"/>
  <c r="L13" i="30"/>
  <c r="K13" i="30"/>
  <c r="J13" i="30"/>
  <c r="I13" i="30"/>
  <c r="D13" i="30"/>
  <c r="H13" i="30" s="1"/>
  <c r="N12" i="30"/>
  <c r="M12" i="30"/>
  <c r="L12" i="30"/>
  <c r="K12" i="30"/>
  <c r="J12" i="30"/>
  <c r="I12" i="30"/>
  <c r="D12" i="30"/>
  <c r="H12" i="30" s="1"/>
  <c r="N11" i="30"/>
  <c r="M11" i="30"/>
  <c r="L11" i="30"/>
  <c r="K11" i="30"/>
  <c r="J11" i="30"/>
  <c r="I11" i="30"/>
  <c r="D11" i="30"/>
  <c r="H11" i="30" s="1"/>
  <c r="N9" i="30"/>
  <c r="M9" i="30"/>
  <c r="L9" i="30"/>
  <c r="K9" i="30"/>
  <c r="J9" i="30"/>
  <c r="I9" i="30"/>
  <c r="D9" i="30"/>
  <c r="N8" i="30"/>
  <c r="M8" i="30"/>
  <c r="L8" i="30"/>
  <c r="K8" i="30"/>
  <c r="J8" i="30"/>
  <c r="I8" i="30"/>
  <c r="D8" i="30"/>
  <c r="H8" i="30" s="1"/>
  <c r="N7" i="30"/>
  <c r="M7" i="30"/>
  <c r="L7" i="30"/>
  <c r="K7" i="30"/>
  <c r="J7" i="30"/>
  <c r="I7" i="30"/>
  <c r="D7" i="30"/>
  <c r="H7" i="30" s="1"/>
  <c r="N6" i="30"/>
  <c r="M6" i="30"/>
  <c r="L6" i="30"/>
  <c r="K6" i="30"/>
  <c r="J6" i="30"/>
  <c r="I6" i="30"/>
  <c r="D6" i="30"/>
  <c r="H6" i="30" s="1"/>
  <c r="N5" i="30"/>
  <c r="N23" i="30" s="1"/>
  <c r="M5" i="30"/>
  <c r="M23" i="30" s="1"/>
  <c r="L5" i="30"/>
  <c r="L23" i="30" s="1"/>
  <c r="L24" i="30" s="1"/>
  <c r="K5" i="30"/>
  <c r="K23" i="30" s="1"/>
  <c r="K24" i="30" s="1"/>
  <c r="J5" i="30"/>
  <c r="J23" i="30" s="1"/>
  <c r="J24" i="30" s="1"/>
  <c r="I5" i="30"/>
  <c r="I23" i="30" s="1"/>
  <c r="D24" i="30" s="1"/>
  <c r="D5" i="30"/>
  <c r="D23" i="30" s="1"/>
  <c r="N4" i="30"/>
  <c r="N27" i="30" s="1"/>
  <c r="M4" i="30"/>
  <c r="M27" i="30" s="1"/>
  <c r="L4" i="30"/>
  <c r="L27" i="30" s="1"/>
  <c r="K4" i="30"/>
  <c r="K27" i="30" s="1"/>
  <c r="J4" i="30"/>
  <c r="J27" i="30" s="1"/>
  <c r="I4" i="30"/>
  <c r="I27" i="30" s="1"/>
  <c r="D4" i="30"/>
  <c r="D27" i="30" s="1"/>
  <c r="H3" i="30"/>
  <c r="N37" i="29"/>
  <c r="M37" i="29"/>
  <c r="L37" i="29"/>
  <c r="K37" i="29"/>
  <c r="J37" i="29"/>
  <c r="I37" i="29"/>
  <c r="H37" i="29"/>
  <c r="D37" i="29"/>
  <c r="N36" i="29"/>
  <c r="M36" i="29"/>
  <c r="L36" i="29"/>
  <c r="K36" i="29"/>
  <c r="J36" i="29"/>
  <c r="I36" i="29"/>
  <c r="H36" i="29"/>
  <c r="D36" i="29"/>
  <c r="N35" i="29"/>
  <c r="M35" i="29"/>
  <c r="L35" i="29"/>
  <c r="K35" i="29"/>
  <c r="J35" i="29"/>
  <c r="I35" i="29"/>
  <c r="D35" i="29"/>
  <c r="H35" i="29" s="1"/>
  <c r="N34" i="29"/>
  <c r="M34" i="29"/>
  <c r="L34" i="29"/>
  <c r="K34" i="29"/>
  <c r="J34" i="29"/>
  <c r="I34" i="29"/>
  <c r="D34" i="29"/>
  <c r="H34" i="29" s="1"/>
  <c r="N33" i="29"/>
  <c r="M33" i="29"/>
  <c r="L33" i="29"/>
  <c r="K33" i="29"/>
  <c r="J33" i="29"/>
  <c r="I33" i="29"/>
  <c r="D33" i="29"/>
  <c r="H33" i="29" s="1"/>
  <c r="N32" i="29"/>
  <c r="M32" i="29"/>
  <c r="L32" i="29"/>
  <c r="K32" i="29"/>
  <c r="J32" i="29"/>
  <c r="I32" i="29"/>
  <c r="D32" i="29"/>
  <c r="H32" i="29" s="1"/>
  <c r="N29" i="29"/>
  <c r="J29" i="29"/>
  <c r="N25" i="29"/>
  <c r="N26" i="29" s="1"/>
  <c r="M25" i="29"/>
  <c r="M26" i="29" s="1"/>
  <c r="L25" i="29"/>
  <c r="L26" i="29" s="1"/>
  <c r="K25" i="29"/>
  <c r="K29" i="29" s="1"/>
  <c r="J25" i="29"/>
  <c r="J26" i="29" s="1"/>
  <c r="I25" i="29"/>
  <c r="I26" i="29" s="1"/>
  <c r="H25" i="29"/>
  <c r="H29" i="29" s="1"/>
  <c r="D25" i="29"/>
  <c r="N21" i="29"/>
  <c r="M21" i="29"/>
  <c r="L21" i="29"/>
  <c r="K21" i="29"/>
  <c r="J21" i="29"/>
  <c r="I21" i="29"/>
  <c r="H21" i="29"/>
  <c r="D21" i="29"/>
  <c r="N16" i="29"/>
  <c r="M16" i="29"/>
  <c r="L16" i="29"/>
  <c r="K16" i="29"/>
  <c r="J16" i="29"/>
  <c r="I16" i="29"/>
  <c r="H16" i="29"/>
  <c r="D16" i="29"/>
  <c r="N15" i="29"/>
  <c r="M15" i="29"/>
  <c r="L15" i="29"/>
  <c r="K15" i="29"/>
  <c r="J15" i="29"/>
  <c r="I15" i="29"/>
  <c r="H15" i="29"/>
  <c r="D15" i="29"/>
  <c r="N14" i="29"/>
  <c r="M14" i="29"/>
  <c r="L14" i="29"/>
  <c r="K14" i="29"/>
  <c r="J14" i="29"/>
  <c r="I14" i="29"/>
  <c r="H14" i="29"/>
  <c r="D14" i="29"/>
  <c r="N13" i="29"/>
  <c r="M13" i="29"/>
  <c r="L13" i="29"/>
  <c r="K13" i="29"/>
  <c r="J13" i="29"/>
  <c r="I13" i="29"/>
  <c r="H13" i="29"/>
  <c r="D13" i="29"/>
  <c r="N12" i="29"/>
  <c r="M12" i="29"/>
  <c r="L12" i="29"/>
  <c r="K12" i="29"/>
  <c r="J12" i="29"/>
  <c r="I12" i="29"/>
  <c r="H12" i="29"/>
  <c r="D12" i="29"/>
  <c r="N11" i="29"/>
  <c r="M11" i="29"/>
  <c r="L11" i="29"/>
  <c r="K11" i="29"/>
  <c r="J11" i="29"/>
  <c r="I11" i="29"/>
  <c r="H11" i="29"/>
  <c r="D11" i="29"/>
  <c r="N9" i="29"/>
  <c r="M9" i="29"/>
  <c r="L9" i="29"/>
  <c r="K9" i="29"/>
  <c r="J9" i="29"/>
  <c r="I9" i="29"/>
  <c r="H9" i="29"/>
  <c r="D9" i="29"/>
  <c r="N8" i="29"/>
  <c r="M8" i="29"/>
  <c r="L8" i="29"/>
  <c r="K8" i="29"/>
  <c r="J8" i="29"/>
  <c r="I8" i="29"/>
  <c r="H8" i="29"/>
  <c r="D8" i="29"/>
  <c r="N7" i="29"/>
  <c r="M7" i="29"/>
  <c r="L7" i="29"/>
  <c r="K7" i="29"/>
  <c r="J7" i="29"/>
  <c r="I7" i="29"/>
  <c r="D7" i="29"/>
  <c r="H7" i="29" s="1"/>
  <c r="N6" i="29"/>
  <c r="M6" i="29"/>
  <c r="L6" i="29"/>
  <c r="K6" i="29"/>
  <c r="J6" i="29"/>
  <c r="I6" i="29"/>
  <c r="D6" i="29"/>
  <c r="H6" i="29" s="1"/>
  <c r="N5" i="29"/>
  <c r="N23" i="29" s="1"/>
  <c r="M5" i="29"/>
  <c r="M23" i="29" s="1"/>
  <c r="L5" i="29"/>
  <c r="L23" i="29" s="1"/>
  <c r="L24" i="29" s="1"/>
  <c r="K5" i="29"/>
  <c r="K23" i="29" s="1"/>
  <c r="K24" i="29" s="1"/>
  <c r="J5" i="29"/>
  <c r="J23" i="29" s="1"/>
  <c r="J24" i="29" s="1"/>
  <c r="I5" i="29"/>
  <c r="I23" i="29" s="1"/>
  <c r="D5" i="29"/>
  <c r="H5" i="29" s="1"/>
  <c r="H23" i="29" s="1"/>
  <c r="N4" i="29"/>
  <c r="N27" i="29" s="1"/>
  <c r="M4" i="29"/>
  <c r="M27" i="29" s="1"/>
  <c r="L4" i="29"/>
  <c r="L27" i="29" s="1"/>
  <c r="K4" i="29"/>
  <c r="K27" i="29" s="1"/>
  <c r="J4" i="29"/>
  <c r="J27" i="29" s="1"/>
  <c r="I4" i="29"/>
  <c r="I27" i="29" s="1"/>
  <c r="D4" i="29"/>
  <c r="H4" i="29" s="1"/>
  <c r="H27" i="29" s="1"/>
  <c r="H3" i="29"/>
  <c r="N37" i="28"/>
  <c r="M37" i="28"/>
  <c r="L37" i="28"/>
  <c r="K37" i="28"/>
  <c r="J37" i="28"/>
  <c r="I37" i="28"/>
  <c r="H37" i="28"/>
  <c r="D37" i="28"/>
  <c r="N36" i="28"/>
  <c r="M36" i="28"/>
  <c r="L36" i="28"/>
  <c r="K36" i="28"/>
  <c r="J36" i="28"/>
  <c r="I36" i="28"/>
  <c r="H36" i="28"/>
  <c r="D36" i="28"/>
  <c r="N35" i="28"/>
  <c r="M35" i="28"/>
  <c r="L35" i="28"/>
  <c r="K35" i="28"/>
  <c r="J35" i="28"/>
  <c r="I35" i="28"/>
  <c r="H35" i="28"/>
  <c r="D35" i="28"/>
  <c r="N34" i="28"/>
  <c r="M34" i="28"/>
  <c r="L34" i="28"/>
  <c r="K34" i="28"/>
  <c r="J34" i="28"/>
  <c r="I34" i="28"/>
  <c r="H34" i="28"/>
  <c r="D34" i="28"/>
  <c r="N33" i="28"/>
  <c r="M33" i="28"/>
  <c r="L33" i="28"/>
  <c r="K33" i="28"/>
  <c r="J33" i="28"/>
  <c r="I33" i="28"/>
  <c r="H33" i="28"/>
  <c r="D33" i="28"/>
  <c r="N32" i="28"/>
  <c r="M32" i="28"/>
  <c r="L32" i="28"/>
  <c r="K32" i="28"/>
  <c r="J32" i="28"/>
  <c r="I32" i="28"/>
  <c r="H32" i="28"/>
  <c r="D32" i="28"/>
  <c r="L29" i="28"/>
  <c r="N25" i="28"/>
  <c r="N26" i="28" s="1"/>
  <c r="M25" i="28"/>
  <c r="M29" i="28" s="1"/>
  <c r="L25" i="28"/>
  <c r="L26" i="28" s="1"/>
  <c r="K25" i="28"/>
  <c r="K26" i="28" s="1"/>
  <c r="J25" i="28"/>
  <c r="J26" i="28" s="1"/>
  <c r="I25" i="28"/>
  <c r="I29" i="28" s="1"/>
  <c r="D25" i="28"/>
  <c r="H25" i="28" s="1"/>
  <c r="H29" i="28" s="1"/>
  <c r="N21" i="28"/>
  <c r="M21" i="28"/>
  <c r="L21" i="28"/>
  <c r="K21" i="28"/>
  <c r="J21" i="28"/>
  <c r="I21" i="28"/>
  <c r="D21" i="28"/>
  <c r="H21" i="28" s="1"/>
  <c r="N16" i="28"/>
  <c r="M16" i="28"/>
  <c r="L16" i="28"/>
  <c r="K16" i="28"/>
  <c r="J16" i="28"/>
  <c r="I16" i="28"/>
  <c r="D16" i="28"/>
  <c r="H16" i="28" s="1"/>
  <c r="N15" i="28"/>
  <c r="M15" i="28"/>
  <c r="L15" i="28"/>
  <c r="K15" i="28"/>
  <c r="J15" i="28"/>
  <c r="I15" i="28"/>
  <c r="D15" i="28"/>
  <c r="H15" i="28" s="1"/>
  <c r="N14" i="28"/>
  <c r="M14" i="28"/>
  <c r="L14" i="28"/>
  <c r="K14" i="28"/>
  <c r="J14" i="28"/>
  <c r="I14" i="28"/>
  <c r="D14" i="28"/>
  <c r="H14" i="28" s="1"/>
  <c r="N13" i="28"/>
  <c r="M13" i="28"/>
  <c r="L13" i="28"/>
  <c r="K13" i="28"/>
  <c r="J13" i="28"/>
  <c r="I13" i="28"/>
  <c r="D13" i="28"/>
  <c r="H13" i="28" s="1"/>
  <c r="N12" i="28"/>
  <c r="M12" i="28"/>
  <c r="L12" i="28"/>
  <c r="K12" i="28"/>
  <c r="J12" i="28"/>
  <c r="I12" i="28"/>
  <c r="D12" i="28"/>
  <c r="H12" i="28" s="1"/>
  <c r="N11" i="28"/>
  <c r="M11" i="28"/>
  <c r="L11" i="28"/>
  <c r="K11" i="28"/>
  <c r="J11" i="28"/>
  <c r="I11" i="28"/>
  <c r="D11" i="28"/>
  <c r="H11" i="28" s="1"/>
  <c r="N9" i="28"/>
  <c r="M9" i="28"/>
  <c r="L9" i="28"/>
  <c r="K9" i="28"/>
  <c r="J9" i="28"/>
  <c r="I9" i="28"/>
  <c r="H9" i="28"/>
  <c r="D9" i="28"/>
  <c r="N8" i="28"/>
  <c r="M8" i="28"/>
  <c r="L8" i="28"/>
  <c r="K8" i="28"/>
  <c r="J8" i="28"/>
  <c r="I8" i="28"/>
  <c r="H8" i="28"/>
  <c r="D8" i="28"/>
  <c r="N7" i="28"/>
  <c r="M7" i="28"/>
  <c r="L7" i="28"/>
  <c r="K7" i="28"/>
  <c r="J7" i="28"/>
  <c r="I7" i="28"/>
  <c r="H7" i="28"/>
  <c r="D7" i="28"/>
  <c r="N6" i="28"/>
  <c r="M6" i="28"/>
  <c r="L6" i="28"/>
  <c r="K6" i="28"/>
  <c r="J6" i="28"/>
  <c r="I6" i="28"/>
  <c r="H6" i="28"/>
  <c r="D6" i="28"/>
  <c r="N5" i="28"/>
  <c r="N23" i="28" s="1"/>
  <c r="M5" i="28"/>
  <c r="M23" i="28" s="1"/>
  <c r="L5" i="28"/>
  <c r="L23" i="28" s="1"/>
  <c r="L24" i="28" s="1"/>
  <c r="K5" i="28"/>
  <c r="K23" i="28" s="1"/>
  <c r="K24" i="28" s="1"/>
  <c r="J5" i="28"/>
  <c r="J23" i="28" s="1"/>
  <c r="J24" i="28" s="1"/>
  <c r="I5" i="28"/>
  <c r="I23" i="28" s="1"/>
  <c r="D24" i="28" s="1"/>
  <c r="H5" i="28"/>
  <c r="H23" i="28" s="1"/>
  <c r="D5" i="28"/>
  <c r="D23" i="28" s="1"/>
  <c r="N4" i="28"/>
  <c r="N27" i="28" s="1"/>
  <c r="M4" i="28"/>
  <c r="M27" i="28" s="1"/>
  <c r="L4" i="28"/>
  <c r="L27" i="28" s="1"/>
  <c r="K4" i="28"/>
  <c r="K27" i="28" s="1"/>
  <c r="J4" i="28"/>
  <c r="J27" i="28" s="1"/>
  <c r="I4" i="28"/>
  <c r="I27" i="28" s="1"/>
  <c r="H4" i="28"/>
  <c r="H27" i="28" s="1"/>
  <c r="H30" i="28" s="1"/>
  <c r="D4" i="28"/>
  <c r="D27" i="28" s="1"/>
  <c r="H3" i="28"/>
  <c r="N37" i="27"/>
  <c r="M37" i="27"/>
  <c r="L37" i="27"/>
  <c r="K37" i="27"/>
  <c r="J37" i="27"/>
  <c r="I37" i="27"/>
  <c r="H37" i="27"/>
  <c r="D37" i="27"/>
  <c r="N36" i="27"/>
  <c r="M36" i="27"/>
  <c r="L36" i="27"/>
  <c r="K36" i="27"/>
  <c r="J36" i="27"/>
  <c r="I36" i="27"/>
  <c r="H36" i="27"/>
  <c r="D36" i="27"/>
  <c r="N35" i="27"/>
  <c r="M35" i="27"/>
  <c r="L35" i="27"/>
  <c r="K35" i="27"/>
  <c r="J35" i="27"/>
  <c r="I35" i="27"/>
  <c r="D35" i="27"/>
  <c r="H35" i="27" s="1"/>
  <c r="N34" i="27"/>
  <c r="M34" i="27"/>
  <c r="L34" i="27"/>
  <c r="K34" i="27"/>
  <c r="J34" i="27"/>
  <c r="I34" i="27"/>
  <c r="D34" i="27"/>
  <c r="H34" i="27" s="1"/>
  <c r="N33" i="27"/>
  <c r="M33" i="27"/>
  <c r="L33" i="27"/>
  <c r="K33" i="27"/>
  <c r="J33" i="27"/>
  <c r="I33" i="27"/>
  <c r="D33" i="27"/>
  <c r="H33" i="27" s="1"/>
  <c r="N32" i="27"/>
  <c r="M32" i="27"/>
  <c r="L32" i="27"/>
  <c r="K32" i="27"/>
  <c r="J32" i="27"/>
  <c r="I32" i="27"/>
  <c r="D32" i="27"/>
  <c r="H32" i="27" s="1"/>
  <c r="N29" i="27"/>
  <c r="J29" i="27"/>
  <c r="N25" i="27"/>
  <c r="N26" i="27" s="1"/>
  <c r="M25" i="27"/>
  <c r="M26" i="27" s="1"/>
  <c r="L25" i="27"/>
  <c r="L26" i="27" s="1"/>
  <c r="K25" i="27"/>
  <c r="K29" i="27" s="1"/>
  <c r="J25" i="27"/>
  <c r="J26" i="27" s="1"/>
  <c r="I25" i="27"/>
  <c r="I26" i="27" s="1"/>
  <c r="H25" i="27"/>
  <c r="H29" i="27" s="1"/>
  <c r="D25" i="27"/>
  <c r="N21" i="27"/>
  <c r="M21" i="27"/>
  <c r="L21" i="27"/>
  <c r="K21" i="27"/>
  <c r="J21" i="27"/>
  <c r="I21" i="27"/>
  <c r="H21" i="27"/>
  <c r="D21" i="27"/>
  <c r="N16" i="27"/>
  <c r="M16" i="27"/>
  <c r="L16" i="27"/>
  <c r="K16" i="27"/>
  <c r="J16" i="27"/>
  <c r="I16" i="27"/>
  <c r="H16" i="27"/>
  <c r="D16" i="27"/>
  <c r="N15" i="27"/>
  <c r="M15" i="27"/>
  <c r="L15" i="27"/>
  <c r="K15" i="27"/>
  <c r="J15" i="27"/>
  <c r="I15" i="27"/>
  <c r="H15" i="27"/>
  <c r="D15" i="27"/>
  <c r="N14" i="27"/>
  <c r="M14" i="27"/>
  <c r="L14" i="27"/>
  <c r="K14" i="27"/>
  <c r="J14" i="27"/>
  <c r="I14" i="27"/>
  <c r="H14" i="27"/>
  <c r="D14" i="27"/>
  <c r="N13" i="27"/>
  <c r="M13" i="27"/>
  <c r="L13" i="27"/>
  <c r="K13" i="27"/>
  <c r="J13" i="27"/>
  <c r="I13" i="27"/>
  <c r="H13" i="27"/>
  <c r="D13" i="27"/>
  <c r="N12" i="27"/>
  <c r="M12" i="27"/>
  <c r="L12" i="27"/>
  <c r="K12" i="27"/>
  <c r="J12" i="27"/>
  <c r="I12" i="27"/>
  <c r="H12" i="27"/>
  <c r="D12" i="27"/>
  <c r="N11" i="27"/>
  <c r="M11" i="27"/>
  <c r="L11" i="27"/>
  <c r="K11" i="27"/>
  <c r="J11" i="27"/>
  <c r="I11" i="27"/>
  <c r="H11" i="27"/>
  <c r="D11" i="27"/>
  <c r="N9" i="27"/>
  <c r="M9" i="27"/>
  <c r="L9" i="27"/>
  <c r="K9" i="27"/>
  <c r="J9" i="27"/>
  <c r="I9" i="27"/>
  <c r="H9" i="27"/>
  <c r="D9" i="27"/>
  <c r="N8" i="27"/>
  <c r="M8" i="27"/>
  <c r="L8" i="27"/>
  <c r="K8" i="27"/>
  <c r="J8" i="27"/>
  <c r="I8" i="27"/>
  <c r="H8" i="27"/>
  <c r="D8" i="27"/>
  <c r="N7" i="27"/>
  <c r="M7" i="27"/>
  <c r="L7" i="27"/>
  <c r="K7" i="27"/>
  <c r="J7" i="27"/>
  <c r="I7" i="27"/>
  <c r="H7" i="27"/>
  <c r="D7" i="27"/>
  <c r="N6" i="27"/>
  <c r="M6" i="27"/>
  <c r="L6" i="27"/>
  <c r="K6" i="27"/>
  <c r="J6" i="27"/>
  <c r="I6" i="27"/>
  <c r="H6" i="27"/>
  <c r="D6" i="27"/>
  <c r="N5" i="27"/>
  <c r="N23" i="27" s="1"/>
  <c r="M5" i="27"/>
  <c r="M23" i="27" s="1"/>
  <c r="L5" i="27"/>
  <c r="L23" i="27" s="1"/>
  <c r="L24" i="27" s="1"/>
  <c r="K5" i="27"/>
  <c r="K23" i="27" s="1"/>
  <c r="K24" i="27" s="1"/>
  <c r="J5" i="27"/>
  <c r="J23" i="27" s="1"/>
  <c r="J24" i="27" s="1"/>
  <c r="I5" i="27"/>
  <c r="I23" i="27" s="1"/>
  <c r="D24" i="27" s="1"/>
  <c r="H5" i="27"/>
  <c r="H23" i="27" s="1"/>
  <c r="D5" i="27"/>
  <c r="D23" i="27" s="1"/>
  <c r="N4" i="27"/>
  <c r="N27" i="27" s="1"/>
  <c r="M4" i="27"/>
  <c r="M27" i="27" s="1"/>
  <c r="L4" i="27"/>
  <c r="L27" i="27" s="1"/>
  <c r="K4" i="27"/>
  <c r="K27" i="27" s="1"/>
  <c r="J4" i="27"/>
  <c r="J27" i="27" s="1"/>
  <c r="I4" i="27"/>
  <c r="I27" i="27" s="1"/>
  <c r="H4" i="27"/>
  <c r="H27" i="27" s="1"/>
  <c r="D4" i="27"/>
  <c r="D27" i="27" s="1"/>
  <c r="H3" i="27"/>
  <c r="M37" i="26"/>
  <c r="L37" i="26"/>
  <c r="K37" i="26"/>
  <c r="J37" i="26"/>
  <c r="I37" i="26"/>
  <c r="H37" i="26"/>
  <c r="D37" i="26"/>
  <c r="M36" i="26"/>
  <c r="L36" i="26"/>
  <c r="K36" i="26"/>
  <c r="J36" i="26"/>
  <c r="I36" i="26"/>
  <c r="H36" i="26"/>
  <c r="D36" i="26"/>
  <c r="M35" i="26"/>
  <c r="L35" i="26"/>
  <c r="K35" i="26"/>
  <c r="J35" i="26"/>
  <c r="I35" i="26"/>
  <c r="D35" i="26"/>
  <c r="H35" i="26" s="1"/>
  <c r="M34" i="26"/>
  <c r="L34" i="26"/>
  <c r="K34" i="26"/>
  <c r="J34" i="26"/>
  <c r="I34" i="26"/>
  <c r="H34" i="26"/>
  <c r="D34" i="26"/>
  <c r="M33" i="26"/>
  <c r="L33" i="26"/>
  <c r="K33" i="26"/>
  <c r="J33" i="26"/>
  <c r="I33" i="26"/>
  <c r="H33" i="26"/>
  <c r="D33" i="26"/>
  <c r="M32" i="26"/>
  <c r="L32" i="26"/>
  <c r="K32" i="26"/>
  <c r="J32" i="26"/>
  <c r="I32" i="26"/>
  <c r="D32" i="26"/>
  <c r="H32" i="26" s="1"/>
  <c r="L29" i="26"/>
  <c r="L26" i="26"/>
  <c r="M25" i="26"/>
  <c r="M29" i="26" s="1"/>
  <c r="L25" i="26"/>
  <c r="K25" i="26"/>
  <c r="K29" i="26" s="1"/>
  <c r="J25" i="26"/>
  <c r="J29" i="26" s="1"/>
  <c r="I25" i="26"/>
  <c r="I29" i="26" s="1"/>
  <c r="D25" i="26"/>
  <c r="H25" i="26" s="1"/>
  <c r="M21" i="26"/>
  <c r="L21" i="26"/>
  <c r="K21" i="26"/>
  <c r="J21" i="26"/>
  <c r="I21" i="26"/>
  <c r="H21" i="26"/>
  <c r="D21" i="26"/>
  <c r="M16" i="26"/>
  <c r="L16" i="26"/>
  <c r="K16" i="26"/>
  <c r="J16" i="26"/>
  <c r="I16" i="26"/>
  <c r="D16" i="26"/>
  <c r="H16" i="26" s="1"/>
  <c r="M15" i="26"/>
  <c r="L15" i="26"/>
  <c r="K15" i="26"/>
  <c r="J15" i="26"/>
  <c r="I15" i="26"/>
  <c r="H15" i="26"/>
  <c r="D15" i="26"/>
  <c r="M14" i="26"/>
  <c r="L14" i="26"/>
  <c r="K14" i="26"/>
  <c r="J14" i="26"/>
  <c r="I14" i="26"/>
  <c r="H14" i="26"/>
  <c r="D14" i="26"/>
  <c r="M13" i="26"/>
  <c r="L13" i="26"/>
  <c r="K13" i="26"/>
  <c r="J13" i="26"/>
  <c r="I13" i="26"/>
  <c r="D13" i="26"/>
  <c r="H13" i="26" s="1"/>
  <c r="M12" i="26"/>
  <c r="L12" i="26"/>
  <c r="K12" i="26"/>
  <c r="J12" i="26"/>
  <c r="I12" i="26"/>
  <c r="H12" i="26"/>
  <c r="D12" i="26"/>
  <c r="M11" i="26"/>
  <c r="L11" i="26"/>
  <c r="K11" i="26"/>
  <c r="J11" i="26"/>
  <c r="I11" i="26"/>
  <c r="H11" i="26"/>
  <c r="D11" i="26"/>
  <c r="M9" i="26"/>
  <c r="L9" i="26"/>
  <c r="K9" i="26"/>
  <c r="J9" i="26"/>
  <c r="I9" i="26"/>
  <c r="D9" i="26"/>
  <c r="H9" i="26" s="1"/>
  <c r="M8" i="26"/>
  <c r="L8" i="26"/>
  <c r="K8" i="26"/>
  <c r="J8" i="26"/>
  <c r="I8" i="26"/>
  <c r="H8" i="26"/>
  <c r="D8" i="26"/>
  <c r="M7" i="26"/>
  <c r="L7" i="26"/>
  <c r="K7" i="26"/>
  <c r="J7" i="26"/>
  <c r="I7" i="26"/>
  <c r="H7" i="26"/>
  <c r="D7" i="26"/>
  <c r="M6" i="26"/>
  <c r="L6" i="26"/>
  <c r="K6" i="26"/>
  <c r="J6" i="26"/>
  <c r="I6" i="26"/>
  <c r="D6" i="26"/>
  <c r="H6" i="26" s="1"/>
  <c r="M5" i="26"/>
  <c r="M23" i="26" s="1"/>
  <c r="L5" i="26"/>
  <c r="L23" i="26" s="1"/>
  <c r="L24" i="26" s="1"/>
  <c r="K5" i="26"/>
  <c r="K23" i="26" s="1"/>
  <c r="K24" i="26" s="1"/>
  <c r="J5" i="26"/>
  <c r="J23" i="26" s="1"/>
  <c r="J24" i="26" s="1"/>
  <c r="I5" i="26"/>
  <c r="I23" i="26" s="1"/>
  <c r="H5" i="26"/>
  <c r="D5" i="26"/>
  <c r="D23" i="26" s="1"/>
  <c r="M4" i="26"/>
  <c r="M27" i="26" s="1"/>
  <c r="L4" i="26"/>
  <c r="L27" i="26" s="1"/>
  <c r="K4" i="26"/>
  <c r="K27" i="26" s="1"/>
  <c r="J4" i="26"/>
  <c r="J27" i="26" s="1"/>
  <c r="I4" i="26"/>
  <c r="I27" i="26" s="1"/>
  <c r="H4" i="26"/>
  <c r="H27" i="26" s="1"/>
  <c r="D4" i="26"/>
  <c r="D27" i="26" s="1"/>
  <c r="H3" i="26"/>
  <c r="M37" i="25"/>
  <c r="L37" i="25"/>
  <c r="K37" i="25"/>
  <c r="J37" i="25"/>
  <c r="I37" i="25"/>
  <c r="H37" i="25"/>
  <c r="D37" i="25"/>
  <c r="M36" i="25"/>
  <c r="L36" i="25"/>
  <c r="K36" i="25"/>
  <c r="J36" i="25"/>
  <c r="I36" i="25"/>
  <c r="H36" i="25"/>
  <c r="D36" i="25"/>
  <c r="M35" i="25"/>
  <c r="L35" i="25"/>
  <c r="K35" i="25"/>
  <c r="J35" i="25"/>
  <c r="I35" i="25"/>
  <c r="D35" i="25"/>
  <c r="H35" i="25" s="1"/>
  <c r="M34" i="25"/>
  <c r="L34" i="25"/>
  <c r="K34" i="25"/>
  <c r="J34" i="25"/>
  <c r="I34" i="25"/>
  <c r="H34" i="25"/>
  <c r="D34" i="25"/>
  <c r="M33" i="25"/>
  <c r="L33" i="25"/>
  <c r="K33" i="25"/>
  <c r="J33" i="25"/>
  <c r="I33" i="25"/>
  <c r="H33" i="25"/>
  <c r="D33" i="25"/>
  <c r="M32" i="25"/>
  <c r="L32" i="25"/>
  <c r="K32" i="25"/>
  <c r="J32" i="25"/>
  <c r="I32" i="25"/>
  <c r="D32" i="25"/>
  <c r="H32" i="25" s="1"/>
  <c r="L29" i="25"/>
  <c r="L26" i="25"/>
  <c r="M25" i="25"/>
  <c r="M29" i="25" s="1"/>
  <c r="L25" i="25"/>
  <c r="K25" i="25"/>
  <c r="K29" i="25" s="1"/>
  <c r="J25" i="25"/>
  <c r="J29" i="25" s="1"/>
  <c r="I25" i="25"/>
  <c r="I29" i="25" s="1"/>
  <c r="D25" i="25"/>
  <c r="H25" i="25" s="1"/>
  <c r="M21" i="25"/>
  <c r="L21" i="25"/>
  <c r="K21" i="25"/>
  <c r="J21" i="25"/>
  <c r="I21" i="25"/>
  <c r="H21" i="25"/>
  <c r="D21" i="25"/>
  <c r="M16" i="25"/>
  <c r="L16" i="25"/>
  <c r="K16" i="25"/>
  <c r="J16" i="25"/>
  <c r="I16" i="25"/>
  <c r="D16" i="25"/>
  <c r="H16" i="25" s="1"/>
  <c r="M15" i="25"/>
  <c r="L15" i="25"/>
  <c r="K15" i="25"/>
  <c r="J15" i="25"/>
  <c r="I15" i="25"/>
  <c r="H15" i="25"/>
  <c r="D15" i="25"/>
  <c r="M14" i="25"/>
  <c r="L14" i="25"/>
  <c r="K14" i="25"/>
  <c r="J14" i="25"/>
  <c r="I14" i="25"/>
  <c r="H14" i="25"/>
  <c r="D14" i="25"/>
  <c r="M13" i="25"/>
  <c r="L13" i="25"/>
  <c r="K13" i="25"/>
  <c r="J13" i="25"/>
  <c r="I13" i="25"/>
  <c r="D13" i="25"/>
  <c r="H13" i="25" s="1"/>
  <c r="M12" i="25"/>
  <c r="L12" i="25"/>
  <c r="K12" i="25"/>
  <c r="J12" i="25"/>
  <c r="I12" i="25"/>
  <c r="D12" i="25"/>
  <c r="H12" i="25" s="1"/>
  <c r="M11" i="25"/>
  <c r="L11" i="25"/>
  <c r="K11" i="25"/>
  <c r="J11" i="25"/>
  <c r="I11" i="25"/>
  <c r="H11" i="25"/>
  <c r="D11" i="25"/>
  <c r="M9" i="25"/>
  <c r="L9" i="25"/>
  <c r="K9" i="25"/>
  <c r="J9" i="25"/>
  <c r="I9" i="25"/>
  <c r="D9" i="25"/>
  <c r="H9" i="25" s="1"/>
  <c r="M8" i="25"/>
  <c r="L8" i="25"/>
  <c r="K8" i="25"/>
  <c r="J8" i="25"/>
  <c r="I8" i="25"/>
  <c r="H8" i="25"/>
  <c r="D8" i="25"/>
  <c r="M7" i="25"/>
  <c r="L7" i="25"/>
  <c r="K7" i="25"/>
  <c r="J7" i="25"/>
  <c r="I7" i="25"/>
  <c r="H7" i="25"/>
  <c r="D7" i="25"/>
  <c r="M6" i="25"/>
  <c r="L6" i="25"/>
  <c r="K6" i="25"/>
  <c r="J6" i="25"/>
  <c r="I6" i="25"/>
  <c r="D6" i="25"/>
  <c r="H6" i="25" s="1"/>
  <c r="M5" i="25"/>
  <c r="M23" i="25" s="1"/>
  <c r="L5" i="25"/>
  <c r="L23" i="25" s="1"/>
  <c r="L24" i="25" s="1"/>
  <c r="K5" i="25"/>
  <c r="K23" i="25" s="1"/>
  <c r="K24" i="25" s="1"/>
  <c r="J5" i="25"/>
  <c r="J23" i="25" s="1"/>
  <c r="J24" i="25" s="1"/>
  <c r="I5" i="25"/>
  <c r="I23" i="25" s="1"/>
  <c r="D5" i="25"/>
  <c r="D23" i="25" s="1"/>
  <c r="M4" i="25"/>
  <c r="M27" i="25" s="1"/>
  <c r="L4" i="25"/>
  <c r="L27" i="25" s="1"/>
  <c r="K4" i="25"/>
  <c r="K27" i="25" s="1"/>
  <c r="J4" i="25"/>
  <c r="J27" i="25" s="1"/>
  <c r="I4" i="25"/>
  <c r="I27" i="25" s="1"/>
  <c r="H4" i="25"/>
  <c r="H27" i="25" s="1"/>
  <c r="H30" i="25" s="1"/>
  <c r="D4" i="25"/>
  <c r="D27" i="25" s="1"/>
  <c r="H3" i="25"/>
  <c r="N37" i="24"/>
  <c r="M37" i="24"/>
  <c r="L37" i="24"/>
  <c r="K37" i="24"/>
  <c r="J37" i="24"/>
  <c r="I37" i="24"/>
  <c r="H37" i="24"/>
  <c r="D37" i="24"/>
  <c r="N36" i="24"/>
  <c r="M36" i="24"/>
  <c r="L36" i="24"/>
  <c r="K36" i="24"/>
  <c r="J36" i="24"/>
  <c r="I36" i="24"/>
  <c r="H36" i="24"/>
  <c r="D36" i="24"/>
  <c r="N35" i="24"/>
  <c r="M35" i="24"/>
  <c r="L35" i="24"/>
  <c r="K35" i="24"/>
  <c r="J35" i="24"/>
  <c r="I35" i="24"/>
  <c r="H35" i="24"/>
  <c r="D35" i="24"/>
  <c r="N34" i="24"/>
  <c r="M34" i="24"/>
  <c r="L34" i="24"/>
  <c r="K34" i="24"/>
  <c r="J34" i="24"/>
  <c r="I34" i="24"/>
  <c r="H34" i="24"/>
  <c r="D34" i="24"/>
  <c r="N33" i="24"/>
  <c r="M33" i="24"/>
  <c r="L33" i="24"/>
  <c r="K33" i="24"/>
  <c r="J33" i="24"/>
  <c r="I33" i="24"/>
  <c r="H33" i="24"/>
  <c r="D33" i="24"/>
  <c r="N32" i="24"/>
  <c r="M32" i="24"/>
  <c r="L32" i="24"/>
  <c r="K32" i="24"/>
  <c r="J32" i="24"/>
  <c r="I32" i="24"/>
  <c r="H32" i="24"/>
  <c r="D32" i="24"/>
  <c r="L29" i="24"/>
  <c r="N25" i="24"/>
  <c r="N26" i="24" s="1"/>
  <c r="M25" i="24"/>
  <c r="M29" i="24" s="1"/>
  <c r="L25" i="24"/>
  <c r="L26" i="24" s="1"/>
  <c r="K25" i="24"/>
  <c r="K26" i="24" s="1"/>
  <c r="J25" i="24"/>
  <c r="J26" i="24" s="1"/>
  <c r="I25" i="24"/>
  <c r="I29" i="24" s="1"/>
  <c r="D25" i="24"/>
  <c r="H25" i="24" s="1"/>
  <c r="H29" i="24" s="1"/>
  <c r="N21" i="24"/>
  <c r="M21" i="24"/>
  <c r="L21" i="24"/>
  <c r="K21" i="24"/>
  <c r="J21" i="24"/>
  <c r="I21" i="24"/>
  <c r="D21" i="24"/>
  <c r="H21" i="24" s="1"/>
  <c r="N16" i="24"/>
  <c r="M16" i="24"/>
  <c r="L16" i="24"/>
  <c r="K16" i="24"/>
  <c r="J16" i="24"/>
  <c r="I16" i="24"/>
  <c r="D16" i="24"/>
  <c r="H16" i="24" s="1"/>
  <c r="N15" i="24"/>
  <c r="M15" i="24"/>
  <c r="L15" i="24"/>
  <c r="K15" i="24"/>
  <c r="J15" i="24"/>
  <c r="I15" i="24"/>
  <c r="D15" i="24"/>
  <c r="H15" i="24" s="1"/>
  <c r="N14" i="24"/>
  <c r="M14" i="24"/>
  <c r="L14" i="24"/>
  <c r="K14" i="24"/>
  <c r="J14" i="24"/>
  <c r="I14" i="24"/>
  <c r="D14" i="24"/>
  <c r="H14" i="24" s="1"/>
  <c r="N13" i="24"/>
  <c r="M13" i="24"/>
  <c r="L13" i="24"/>
  <c r="K13" i="24"/>
  <c r="J13" i="24"/>
  <c r="I13" i="24"/>
  <c r="D13" i="24"/>
  <c r="H13" i="24" s="1"/>
  <c r="N12" i="24"/>
  <c r="M12" i="24"/>
  <c r="L12" i="24"/>
  <c r="K12" i="24"/>
  <c r="J12" i="24"/>
  <c r="I12" i="24"/>
  <c r="D12" i="24"/>
  <c r="H12" i="24" s="1"/>
  <c r="N11" i="24"/>
  <c r="M11" i="24"/>
  <c r="L11" i="24"/>
  <c r="K11" i="24"/>
  <c r="J11" i="24"/>
  <c r="I11" i="24"/>
  <c r="D11" i="24"/>
  <c r="H11" i="24" s="1"/>
  <c r="N9" i="24"/>
  <c r="M9" i="24"/>
  <c r="L9" i="24"/>
  <c r="K9" i="24"/>
  <c r="J9" i="24"/>
  <c r="I9" i="24"/>
  <c r="H9" i="24"/>
  <c r="D9" i="24"/>
  <c r="N8" i="24"/>
  <c r="M8" i="24"/>
  <c r="L8" i="24"/>
  <c r="K8" i="24"/>
  <c r="J8" i="24"/>
  <c r="I8" i="24"/>
  <c r="H8" i="24"/>
  <c r="D8" i="24"/>
  <c r="N7" i="24"/>
  <c r="M7" i="24"/>
  <c r="L7" i="24"/>
  <c r="K7" i="24"/>
  <c r="J7" i="24"/>
  <c r="I7" i="24"/>
  <c r="H7" i="24"/>
  <c r="D7" i="24"/>
  <c r="N6" i="24"/>
  <c r="M6" i="24"/>
  <c r="L6" i="24"/>
  <c r="K6" i="24"/>
  <c r="J6" i="24"/>
  <c r="I6" i="24"/>
  <c r="H6" i="24"/>
  <c r="D6" i="24"/>
  <c r="N5" i="24"/>
  <c r="N23" i="24" s="1"/>
  <c r="M5" i="24"/>
  <c r="M23" i="24" s="1"/>
  <c r="L5" i="24"/>
  <c r="L23" i="24" s="1"/>
  <c r="L24" i="24" s="1"/>
  <c r="K5" i="24"/>
  <c r="K23" i="24" s="1"/>
  <c r="K24" i="24" s="1"/>
  <c r="J5" i="24"/>
  <c r="J23" i="24" s="1"/>
  <c r="J24" i="24" s="1"/>
  <c r="I5" i="24"/>
  <c r="I23" i="24" s="1"/>
  <c r="D24" i="24" s="1"/>
  <c r="H5" i="24"/>
  <c r="H23" i="24" s="1"/>
  <c r="D5" i="24"/>
  <c r="D23" i="24" s="1"/>
  <c r="N4" i="24"/>
  <c r="N27" i="24" s="1"/>
  <c r="M4" i="24"/>
  <c r="M27" i="24" s="1"/>
  <c r="L4" i="24"/>
  <c r="L27" i="24" s="1"/>
  <c r="K4" i="24"/>
  <c r="K27" i="24" s="1"/>
  <c r="J4" i="24"/>
  <c r="J27" i="24" s="1"/>
  <c r="I4" i="24"/>
  <c r="I27" i="24" s="1"/>
  <c r="H4" i="24"/>
  <c r="D4" i="24"/>
  <c r="D27" i="24" s="1"/>
  <c r="H3" i="24"/>
  <c r="N37" i="23"/>
  <c r="M37" i="23"/>
  <c r="L37" i="23"/>
  <c r="K37" i="23"/>
  <c r="J37" i="23"/>
  <c r="I37" i="23"/>
  <c r="H37" i="23"/>
  <c r="D37" i="23"/>
  <c r="N36" i="23"/>
  <c r="M36" i="23"/>
  <c r="L36" i="23"/>
  <c r="K36" i="23"/>
  <c r="J36" i="23"/>
  <c r="I36" i="23"/>
  <c r="H36" i="23"/>
  <c r="D36" i="23"/>
  <c r="N35" i="23"/>
  <c r="M35" i="23"/>
  <c r="L35" i="23"/>
  <c r="K35" i="23"/>
  <c r="J35" i="23"/>
  <c r="I35" i="23"/>
  <c r="D35" i="23"/>
  <c r="H35" i="23" s="1"/>
  <c r="N34" i="23"/>
  <c r="M34" i="23"/>
  <c r="L34" i="23"/>
  <c r="K34" i="23"/>
  <c r="J34" i="23"/>
  <c r="I34" i="23"/>
  <c r="D34" i="23"/>
  <c r="H34" i="23" s="1"/>
  <c r="N33" i="23"/>
  <c r="M33" i="23"/>
  <c r="L33" i="23"/>
  <c r="K33" i="23"/>
  <c r="J33" i="23"/>
  <c r="I33" i="23"/>
  <c r="D33" i="23"/>
  <c r="H33" i="23" s="1"/>
  <c r="N32" i="23"/>
  <c r="M32" i="23"/>
  <c r="L32" i="23"/>
  <c r="K32" i="23"/>
  <c r="J32" i="23"/>
  <c r="I32" i="23"/>
  <c r="D32" i="23"/>
  <c r="H32" i="23" s="1"/>
  <c r="N29" i="23"/>
  <c r="J29" i="23"/>
  <c r="N25" i="23"/>
  <c r="N26" i="23" s="1"/>
  <c r="M25" i="23"/>
  <c r="M26" i="23" s="1"/>
  <c r="L25" i="23"/>
  <c r="L26" i="23" s="1"/>
  <c r="K25" i="23"/>
  <c r="K29" i="23" s="1"/>
  <c r="J25" i="23"/>
  <c r="J26" i="23" s="1"/>
  <c r="I25" i="23"/>
  <c r="I26" i="23" s="1"/>
  <c r="H25" i="23"/>
  <c r="H29" i="23" s="1"/>
  <c r="D25" i="23"/>
  <c r="N21" i="23"/>
  <c r="M21" i="23"/>
  <c r="L21" i="23"/>
  <c r="K21" i="23"/>
  <c r="J21" i="23"/>
  <c r="I21" i="23"/>
  <c r="H21" i="23"/>
  <c r="D21" i="23"/>
  <c r="N16" i="23"/>
  <c r="M16" i="23"/>
  <c r="L16" i="23"/>
  <c r="K16" i="23"/>
  <c r="J16" i="23"/>
  <c r="I16" i="23"/>
  <c r="H16" i="23"/>
  <c r="D16" i="23"/>
  <c r="N15" i="23"/>
  <c r="M15" i="23"/>
  <c r="L15" i="23"/>
  <c r="K15" i="23"/>
  <c r="J15" i="23"/>
  <c r="I15" i="23"/>
  <c r="H15" i="23"/>
  <c r="D15" i="23"/>
  <c r="N14" i="23"/>
  <c r="M14" i="23"/>
  <c r="L14" i="23"/>
  <c r="K14" i="23"/>
  <c r="J14" i="23"/>
  <c r="I14" i="23"/>
  <c r="H14" i="23"/>
  <c r="D14" i="23"/>
  <c r="N13" i="23"/>
  <c r="M13" i="23"/>
  <c r="L13" i="23"/>
  <c r="K13" i="23"/>
  <c r="J13" i="23"/>
  <c r="I13" i="23"/>
  <c r="H13" i="23"/>
  <c r="D13" i="23"/>
  <c r="N12" i="23"/>
  <c r="M12" i="23"/>
  <c r="L12" i="23"/>
  <c r="K12" i="23"/>
  <c r="J12" i="23"/>
  <c r="I12" i="23"/>
  <c r="H12" i="23"/>
  <c r="D12" i="23"/>
  <c r="N11" i="23"/>
  <c r="M11" i="23"/>
  <c r="L11" i="23"/>
  <c r="K11" i="23"/>
  <c r="J11" i="23"/>
  <c r="I11" i="23"/>
  <c r="D11" i="23"/>
  <c r="H11" i="23" s="1"/>
  <c r="N9" i="23"/>
  <c r="M9" i="23"/>
  <c r="L9" i="23"/>
  <c r="K9" i="23"/>
  <c r="J9" i="23"/>
  <c r="I9" i="23"/>
  <c r="H9" i="23"/>
  <c r="D9" i="23"/>
  <c r="N8" i="23"/>
  <c r="M8" i="23"/>
  <c r="L8" i="23"/>
  <c r="K8" i="23"/>
  <c r="J8" i="23"/>
  <c r="I8" i="23"/>
  <c r="H8" i="23"/>
  <c r="D8" i="23"/>
  <c r="N7" i="23"/>
  <c r="M7" i="23"/>
  <c r="L7" i="23"/>
  <c r="K7" i="23"/>
  <c r="J7" i="23"/>
  <c r="I7" i="23"/>
  <c r="H7" i="23"/>
  <c r="D7" i="23"/>
  <c r="N6" i="23"/>
  <c r="M6" i="23"/>
  <c r="L6" i="23"/>
  <c r="K6" i="23"/>
  <c r="J6" i="23"/>
  <c r="I6" i="23"/>
  <c r="H6" i="23"/>
  <c r="D6" i="23"/>
  <c r="N5" i="23"/>
  <c r="N23" i="23" s="1"/>
  <c r="M5" i="23"/>
  <c r="M23" i="23" s="1"/>
  <c r="L5" i="23"/>
  <c r="L23" i="23" s="1"/>
  <c r="L24" i="23" s="1"/>
  <c r="K5" i="23"/>
  <c r="K23" i="23" s="1"/>
  <c r="K24" i="23" s="1"/>
  <c r="J5" i="23"/>
  <c r="J23" i="23" s="1"/>
  <c r="J24" i="23" s="1"/>
  <c r="I5" i="23"/>
  <c r="I23" i="23" s="1"/>
  <c r="H5" i="23"/>
  <c r="H23" i="23" s="1"/>
  <c r="D5" i="23"/>
  <c r="D23" i="23" s="1"/>
  <c r="N4" i="23"/>
  <c r="N27" i="23" s="1"/>
  <c r="M4" i="23"/>
  <c r="M27" i="23" s="1"/>
  <c r="L4" i="23"/>
  <c r="L27" i="23" s="1"/>
  <c r="K4" i="23"/>
  <c r="K27" i="23" s="1"/>
  <c r="J4" i="23"/>
  <c r="J27" i="23" s="1"/>
  <c r="I4" i="23"/>
  <c r="I27" i="23" s="1"/>
  <c r="H4" i="23"/>
  <c r="H27" i="23" s="1"/>
  <c r="H30" i="23" s="1"/>
  <c r="D4" i="23"/>
  <c r="D27" i="23" s="1"/>
  <c r="H3" i="23"/>
  <c r="M37" i="22"/>
  <c r="L37" i="22"/>
  <c r="K37" i="22"/>
  <c r="J37" i="22"/>
  <c r="I37" i="22"/>
  <c r="H37" i="22"/>
  <c r="D37" i="22"/>
  <c r="M36" i="22"/>
  <c r="L36" i="22"/>
  <c r="K36" i="22"/>
  <c r="J36" i="22"/>
  <c r="I36" i="22"/>
  <c r="H36" i="22"/>
  <c r="D36" i="22"/>
  <c r="M35" i="22"/>
  <c r="L35" i="22"/>
  <c r="K35" i="22"/>
  <c r="J35" i="22"/>
  <c r="I35" i="22"/>
  <c r="H35" i="22"/>
  <c r="D35" i="22"/>
  <c r="M34" i="22"/>
  <c r="L34" i="22"/>
  <c r="K34" i="22"/>
  <c r="J34" i="22"/>
  <c r="I34" i="22"/>
  <c r="H34" i="22"/>
  <c r="D34" i="22"/>
  <c r="M33" i="22"/>
  <c r="L33" i="22"/>
  <c r="K33" i="22"/>
  <c r="J33" i="22"/>
  <c r="I33" i="22"/>
  <c r="H33" i="22"/>
  <c r="D33" i="22"/>
  <c r="M32" i="22"/>
  <c r="L32" i="22"/>
  <c r="K32" i="22"/>
  <c r="J32" i="22"/>
  <c r="I32" i="22"/>
  <c r="D32" i="22"/>
  <c r="H32" i="22" s="1"/>
  <c r="L29" i="22"/>
  <c r="L26" i="22"/>
  <c r="M25" i="22"/>
  <c r="M29" i="22" s="1"/>
  <c r="L25" i="22"/>
  <c r="K25" i="22"/>
  <c r="K29" i="22" s="1"/>
  <c r="J25" i="22"/>
  <c r="J29" i="22" s="1"/>
  <c r="I25" i="22"/>
  <c r="I29" i="22" s="1"/>
  <c r="D25" i="22"/>
  <c r="H25" i="22" s="1"/>
  <c r="M21" i="22"/>
  <c r="L21" i="22"/>
  <c r="K21" i="22"/>
  <c r="J21" i="22"/>
  <c r="I21" i="22"/>
  <c r="H21" i="22"/>
  <c r="D21" i="22"/>
  <c r="M16" i="22"/>
  <c r="L16" i="22"/>
  <c r="K16" i="22"/>
  <c r="J16" i="22"/>
  <c r="I16" i="22"/>
  <c r="H16" i="22"/>
  <c r="D16" i="22"/>
  <c r="M15" i="22"/>
  <c r="L15" i="22"/>
  <c r="K15" i="22"/>
  <c r="J15" i="22"/>
  <c r="I15" i="22"/>
  <c r="H15" i="22"/>
  <c r="D15" i="22"/>
  <c r="M14" i="22"/>
  <c r="L14" i="22"/>
  <c r="K14" i="22"/>
  <c r="J14" i="22"/>
  <c r="I14" i="22"/>
  <c r="H14" i="22"/>
  <c r="D14" i="22"/>
  <c r="M13" i="22"/>
  <c r="L13" i="22"/>
  <c r="K13" i="22"/>
  <c r="J13" i="22"/>
  <c r="I13" i="22"/>
  <c r="D13" i="22"/>
  <c r="H13" i="22" s="1"/>
  <c r="M12" i="22"/>
  <c r="L12" i="22"/>
  <c r="K12" i="22"/>
  <c r="J12" i="22"/>
  <c r="I12" i="22"/>
  <c r="H12" i="22"/>
  <c r="D12" i="22"/>
  <c r="M11" i="22"/>
  <c r="L11" i="22"/>
  <c r="K11" i="22"/>
  <c r="J11" i="22"/>
  <c r="I11" i="22"/>
  <c r="H11" i="22"/>
  <c r="D11" i="22"/>
  <c r="M9" i="22"/>
  <c r="L9" i="22"/>
  <c r="K9" i="22"/>
  <c r="J9" i="22"/>
  <c r="I9" i="22"/>
  <c r="H9" i="22"/>
  <c r="D9" i="22"/>
  <c r="M8" i="22"/>
  <c r="L8" i="22"/>
  <c r="K8" i="22"/>
  <c r="J8" i="22"/>
  <c r="I8" i="22"/>
  <c r="H8" i="22"/>
  <c r="D8" i="22"/>
  <c r="M7" i="22"/>
  <c r="L7" i="22"/>
  <c r="K7" i="22"/>
  <c r="J7" i="22"/>
  <c r="I7" i="22"/>
  <c r="H7" i="22"/>
  <c r="D7" i="22"/>
  <c r="M6" i="22"/>
  <c r="L6" i="22"/>
  <c r="K6" i="22"/>
  <c r="J6" i="22"/>
  <c r="I6" i="22"/>
  <c r="D6" i="22"/>
  <c r="H6" i="22" s="1"/>
  <c r="M5" i="22"/>
  <c r="M23" i="22" s="1"/>
  <c r="L5" i="22"/>
  <c r="L23" i="22" s="1"/>
  <c r="L24" i="22" s="1"/>
  <c r="K5" i="22"/>
  <c r="K23" i="22" s="1"/>
  <c r="K24" i="22" s="1"/>
  <c r="J5" i="22"/>
  <c r="J23" i="22" s="1"/>
  <c r="J24" i="22" s="1"/>
  <c r="I5" i="22"/>
  <c r="I23" i="22" s="1"/>
  <c r="H5" i="22"/>
  <c r="H23" i="22" s="1"/>
  <c r="D5" i="22"/>
  <c r="D23" i="22" s="1"/>
  <c r="M4" i="22"/>
  <c r="M27" i="22" s="1"/>
  <c r="L4" i="22"/>
  <c r="L27" i="22" s="1"/>
  <c r="K4" i="22"/>
  <c r="K27" i="22" s="1"/>
  <c r="J4" i="22"/>
  <c r="J27" i="22" s="1"/>
  <c r="I4" i="22"/>
  <c r="I27" i="22" s="1"/>
  <c r="H4" i="22"/>
  <c r="H27" i="22" s="1"/>
  <c r="D4" i="22"/>
  <c r="D27" i="22" s="1"/>
  <c r="H3" i="22"/>
  <c r="M37" i="21"/>
  <c r="L37" i="21"/>
  <c r="K37" i="21"/>
  <c r="J37" i="21"/>
  <c r="I37" i="21"/>
  <c r="H37" i="21"/>
  <c r="D37" i="21"/>
  <c r="M36" i="21"/>
  <c r="L36" i="21"/>
  <c r="K36" i="21"/>
  <c r="J36" i="21"/>
  <c r="I36" i="21"/>
  <c r="H36" i="21"/>
  <c r="D36" i="21"/>
  <c r="M35" i="21"/>
  <c r="L35" i="21"/>
  <c r="K35" i="21"/>
  <c r="J35" i="21"/>
  <c r="I35" i="21"/>
  <c r="D35" i="21"/>
  <c r="H35" i="21" s="1"/>
  <c r="M34" i="21"/>
  <c r="L34" i="21"/>
  <c r="K34" i="21"/>
  <c r="J34" i="21"/>
  <c r="I34" i="21"/>
  <c r="H34" i="21"/>
  <c r="D34" i="21"/>
  <c r="M33" i="21"/>
  <c r="L33" i="21"/>
  <c r="K33" i="21"/>
  <c r="J33" i="21"/>
  <c r="I33" i="21"/>
  <c r="H33" i="21"/>
  <c r="D33" i="21"/>
  <c r="M32" i="21"/>
  <c r="L32" i="21"/>
  <c r="K32" i="21"/>
  <c r="J32" i="21"/>
  <c r="I32" i="21"/>
  <c r="D32" i="21"/>
  <c r="H32" i="21" s="1"/>
  <c r="L29" i="21"/>
  <c r="L26" i="21"/>
  <c r="M25" i="21"/>
  <c r="M29" i="21" s="1"/>
  <c r="L25" i="21"/>
  <c r="K25" i="21"/>
  <c r="K29" i="21" s="1"/>
  <c r="J25" i="21"/>
  <c r="J29" i="21" s="1"/>
  <c r="I25" i="21"/>
  <c r="I29" i="21" s="1"/>
  <c r="D25" i="21"/>
  <c r="H25" i="21" s="1"/>
  <c r="M21" i="21"/>
  <c r="L21" i="21"/>
  <c r="K21" i="21"/>
  <c r="J21" i="21"/>
  <c r="I21" i="21"/>
  <c r="H21" i="21"/>
  <c r="D21" i="21"/>
  <c r="M16" i="21"/>
  <c r="L16" i="21"/>
  <c r="K16" i="21"/>
  <c r="J16" i="21"/>
  <c r="I16" i="21"/>
  <c r="D16" i="21"/>
  <c r="H16" i="21" s="1"/>
  <c r="M15" i="21"/>
  <c r="L15" i="21"/>
  <c r="K15" i="21"/>
  <c r="J15" i="21"/>
  <c r="I15" i="21"/>
  <c r="H15" i="21"/>
  <c r="D15" i="21"/>
  <c r="M14" i="21"/>
  <c r="L14" i="21"/>
  <c r="K14" i="21"/>
  <c r="J14" i="21"/>
  <c r="I14" i="21"/>
  <c r="H14" i="21"/>
  <c r="D14" i="21"/>
  <c r="M13" i="21"/>
  <c r="L13" i="21"/>
  <c r="K13" i="21"/>
  <c r="J13" i="21"/>
  <c r="I13" i="21"/>
  <c r="D13" i="21"/>
  <c r="H13" i="21" s="1"/>
  <c r="M12" i="21"/>
  <c r="L12" i="21"/>
  <c r="K12" i="21"/>
  <c r="J12" i="21"/>
  <c r="I12" i="21"/>
  <c r="H12" i="21"/>
  <c r="D12" i="21"/>
  <c r="M11" i="21"/>
  <c r="L11" i="21"/>
  <c r="K11" i="21"/>
  <c r="J11" i="21"/>
  <c r="I11" i="21"/>
  <c r="H11" i="21"/>
  <c r="D11" i="21"/>
  <c r="M9" i="21"/>
  <c r="L9" i="21"/>
  <c r="K9" i="21"/>
  <c r="J9" i="21"/>
  <c r="I9" i="21"/>
  <c r="D9" i="21"/>
  <c r="H9" i="21" s="1"/>
  <c r="M8" i="21"/>
  <c r="L8" i="21"/>
  <c r="K8" i="21"/>
  <c r="J8" i="21"/>
  <c r="I8" i="21"/>
  <c r="H8" i="21"/>
  <c r="D8" i="21"/>
  <c r="M7" i="21"/>
  <c r="L7" i="21"/>
  <c r="K7" i="21"/>
  <c r="J7" i="21"/>
  <c r="I7" i="21"/>
  <c r="H7" i="21"/>
  <c r="D7" i="21"/>
  <c r="M6" i="21"/>
  <c r="L6" i="21"/>
  <c r="K6" i="21"/>
  <c r="J6" i="21"/>
  <c r="I6" i="21"/>
  <c r="D6" i="21"/>
  <c r="H6" i="21" s="1"/>
  <c r="M5" i="21"/>
  <c r="M23" i="21" s="1"/>
  <c r="L5" i="21"/>
  <c r="L23" i="21" s="1"/>
  <c r="L24" i="21" s="1"/>
  <c r="K5" i="21"/>
  <c r="K23" i="21" s="1"/>
  <c r="K24" i="21" s="1"/>
  <c r="J5" i="21"/>
  <c r="J23" i="21" s="1"/>
  <c r="J24" i="21" s="1"/>
  <c r="I5" i="21"/>
  <c r="I23" i="21" s="1"/>
  <c r="H5" i="21"/>
  <c r="H23" i="21" s="1"/>
  <c r="D5" i="21"/>
  <c r="D23" i="21" s="1"/>
  <c r="M4" i="21"/>
  <c r="M27" i="21" s="1"/>
  <c r="L4" i="21"/>
  <c r="L27" i="21" s="1"/>
  <c r="K4" i="21"/>
  <c r="K27" i="21" s="1"/>
  <c r="J4" i="21"/>
  <c r="J27" i="21" s="1"/>
  <c r="I4" i="21"/>
  <c r="I27" i="21" s="1"/>
  <c r="H4" i="21"/>
  <c r="H27" i="21" s="1"/>
  <c r="D4" i="21"/>
  <c r="D27" i="21" s="1"/>
  <c r="H3" i="21"/>
  <c r="O37" i="20"/>
  <c r="N37" i="20"/>
  <c r="M37" i="20"/>
  <c r="L37" i="20"/>
  <c r="K37" i="20"/>
  <c r="J37" i="20"/>
  <c r="I37" i="20"/>
  <c r="H37" i="20"/>
  <c r="D37" i="20"/>
  <c r="O36" i="20"/>
  <c r="N36" i="20"/>
  <c r="M36" i="20"/>
  <c r="L36" i="20"/>
  <c r="K36" i="20"/>
  <c r="J36" i="20"/>
  <c r="I36" i="20"/>
  <c r="H36" i="20"/>
  <c r="D36" i="20"/>
  <c r="O35" i="20"/>
  <c r="N35" i="20"/>
  <c r="M35" i="20"/>
  <c r="L35" i="20"/>
  <c r="K35" i="20"/>
  <c r="J35" i="20"/>
  <c r="I35" i="20"/>
  <c r="H35" i="20"/>
  <c r="D35" i="20"/>
  <c r="O34" i="20"/>
  <c r="N34" i="20"/>
  <c r="M34" i="20"/>
  <c r="L34" i="20"/>
  <c r="K34" i="20"/>
  <c r="J34" i="20"/>
  <c r="I34" i="20"/>
  <c r="H34" i="20"/>
  <c r="D34" i="20"/>
  <c r="O33" i="20"/>
  <c r="N33" i="20"/>
  <c r="M33" i="20"/>
  <c r="L33" i="20"/>
  <c r="K33" i="20"/>
  <c r="J33" i="20"/>
  <c r="I33" i="20"/>
  <c r="D33" i="20"/>
  <c r="H33" i="20" s="1"/>
  <c r="O32" i="20"/>
  <c r="N32" i="20"/>
  <c r="M32" i="20"/>
  <c r="L32" i="20"/>
  <c r="K32" i="20"/>
  <c r="J32" i="20"/>
  <c r="I32" i="20"/>
  <c r="D32" i="20"/>
  <c r="H32" i="20" s="1"/>
  <c r="L29" i="20"/>
  <c r="N26" i="20"/>
  <c r="M26" i="20"/>
  <c r="O25" i="20"/>
  <c r="O26" i="20" s="1"/>
  <c r="N25" i="20"/>
  <c r="I26" i="20" s="1"/>
  <c r="M25" i="20"/>
  <c r="M29" i="20" s="1"/>
  <c r="L25" i="20"/>
  <c r="L26" i="20" s="1"/>
  <c r="K25" i="20"/>
  <c r="K26" i="20" s="1"/>
  <c r="J25" i="20"/>
  <c r="J29" i="20" s="1"/>
  <c r="I25" i="20"/>
  <c r="I29" i="20" s="1"/>
  <c r="D25" i="20"/>
  <c r="H25" i="20" s="1"/>
  <c r="H29" i="20" s="1"/>
  <c r="O21" i="20"/>
  <c r="N21" i="20"/>
  <c r="M21" i="20"/>
  <c r="L21" i="20"/>
  <c r="K21" i="20"/>
  <c r="J21" i="20"/>
  <c r="I21" i="20"/>
  <c r="D21" i="20"/>
  <c r="H21" i="20" s="1"/>
  <c r="O16" i="20"/>
  <c r="N16" i="20"/>
  <c r="M16" i="20"/>
  <c r="L16" i="20"/>
  <c r="K16" i="20"/>
  <c r="J16" i="20"/>
  <c r="I16" i="20"/>
  <c r="H16" i="20"/>
  <c r="D16" i="20"/>
  <c r="O15" i="20"/>
  <c r="N15" i="20"/>
  <c r="M15" i="20"/>
  <c r="L15" i="20"/>
  <c r="K15" i="20"/>
  <c r="J15" i="20"/>
  <c r="I15" i="20"/>
  <c r="H15" i="20"/>
  <c r="D15" i="20"/>
  <c r="O14" i="20"/>
  <c r="N14" i="20"/>
  <c r="M14" i="20"/>
  <c r="L14" i="20"/>
  <c r="K14" i="20"/>
  <c r="J14" i="20"/>
  <c r="I14" i="20"/>
  <c r="D14" i="20"/>
  <c r="H14" i="20" s="1"/>
  <c r="O13" i="20"/>
  <c r="N13" i="20"/>
  <c r="M13" i="20"/>
  <c r="L13" i="20"/>
  <c r="K13" i="20"/>
  <c r="J13" i="20"/>
  <c r="I13" i="20"/>
  <c r="D13" i="20"/>
  <c r="H13" i="20" s="1"/>
  <c r="O12" i="20"/>
  <c r="N12" i="20"/>
  <c r="M12" i="20"/>
  <c r="L12" i="20"/>
  <c r="K12" i="20"/>
  <c r="J12" i="20"/>
  <c r="I12" i="20"/>
  <c r="H12" i="20"/>
  <c r="D12" i="20"/>
  <c r="O11" i="20"/>
  <c r="N11" i="20"/>
  <c r="M11" i="20"/>
  <c r="L11" i="20"/>
  <c r="K11" i="20"/>
  <c r="J11" i="20"/>
  <c r="I11" i="20"/>
  <c r="H11" i="20"/>
  <c r="D11" i="20"/>
  <c r="O9" i="20"/>
  <c r="N9" i="20"/>
  <c r="M9" i="20"/>
  <c r="L9" i="20"/>
  <c r="K9" i="20"/>
  <c r="J9" i="20"/>
  <c r="I9" i="20"/>
  <c r="D9" i="20"/>
  <c r="O8" i="20"/>
  <c r="N8" i="20"/>
  <c r="M8" i="20"/>
  <c r="L8" i="20"/>
  <c r="K8" i="20"/>
  <c r="J8" i="20"/>
  <c r="I8" i="20"/>
  <c r="D8" i="20"/>
  <c r="H8" i="20" s="1"/>
  <c r="O7" i="20"/>
  <c r="N7" i="20"/>
  <c r="M7" i="20"/>
  <c r="L7" i="20"/>
  <c r="K7" i="20"/>
  <c r="J7" i="20"/>
  <c r="I7" i="20"/>
  <c r="H7" i="20"/>
  <c r="D7" i="20"/>
  <c r="O6" i="20"/>
  <c r="N6" i="20"/>
  <c r="M6" i="20"/>
  <c r="L6" i="20"/>
  <c r="K6" i="20"/>
  <c r="J6" i="20"/>
  <c r="I6" i="20"/>
  <c r="H6" i="20"/>
  <c r="D6" i="20"/>
  <c r="O5" i="20"/>
  <c r="O23" i="20" s="1"/>
  <c r="N5" i="20"/>
  <c r="N23" i="20" s="1"/>
  <c r="M5" i="20"/>
  <c r="M23" i="20" s="1"/>
  <c r="L5" i="20"/>
  <c r="L23" i="20" s="1"/>
  <c r="L24" i="20" s="1"/>
  <c r="K5" i="20"/>
  <c r="K23" i="20" s="1"/>
  <c r="K24" i="20" s="1"/>
  <c r="J5" i="20"/>
  <c r="J23" i="20" s="1"/>
  <c r="I5" i="20"/>
  <c r="I23" i="20" s="1"/>
  <c r="D24" i="20" s="1"/>
  <c r="D5" i="20"/>
  <c r="D23" i="20" s="1"/>
  <c r="O4" i="20"/>
  <c r="O27" i="20" s="1"/>
  <c r="N4" i="20"/>
  <c r="N27" i="20" s="1"/>
  <c r="M4" i="20"/>
  <c r="M27" i="20" s="1"/>
  <c r="L4" i="20"/>
  <c r="L27" i="20" s="1"/>
  <c r="K4" i="20"/>
  <c r="K27" i="20" s="1"/>
  <c r="J4" i="20"/>
  <c r="J27" i="20" s="1"/>
  <c r="J30" i="20" s="1"/>
  <c r="I4" i="20"/>
  <c r="I27" i="20" s="1"/>
  <c r="D4" i="20"/>
  <c r="H4" i="20" s="1"/>
  <c r="H3" i="20"/>
  <c r="O37" i="19"/>
  <c r="N37" i="19"/>
  <c r="M37" i="19"/>
  <c r="L37" i="19"/>
  <c r="K37" i="19"/>
  <c r="J37" i="19"/>
  <c r="I37" i="19"/>
  <c r="H37" i="19"/>
  <c r="D37" i="19"/>
  <c r="O36" i="19"/>
  <c r="N36" i="19"/>
  <c r="M36" i="19"/>
  <c r="L36" i="19"/>
  <c r="K36" i="19"/>
  <c r="J36" i="19"/>
  <c r="I36" i="19"/>
  <c r="H36" i="19"/>
  <c r="D36" i="19"/>
  <c r="O35" i="19"/>
  <c r="N35" i="19"/>
  <c r="M35" i="19"/>
  <c r="L35" i="19"/>
  <c r="K35" i="19"/>
  <c r="J35" i="19"/>
  <c r="I35" i="19"/>
  <c r="H35" i="19"/>
  <c r="D35" i="19"/>
  <c r="O34" i="19"/>
  <c r="N34" i="19"/>
  <c r="M34" i="19"/>
  <c r="L34" i="19"/>
  <c r="K34" i="19"/>
  <c r="J34" i="19"/>
  <c r="I34" i="19"/>
  <c r="H34" i="19"/>
  <c r="D34" i="19"/>
  <c r="O33" i="19"/>
  <c r="N33" i="19"/>
  <c r="M33" i="19"/>
  <c r="L33" i="19"/>
  <c r="K33" i="19"/>
  <c r="J33" i="19"/>
  <c r="I33" i="19"/>
  <c r="D33" i="19"/>
  <c r="H33" i="19" s="1"/>
  <c r="O32" i="19"/>
  <c r="N32" i="19"/>
  <c r="M32" i="19"/>
  <c r="L32" i="19"/>
  <c r="K32" i="19"/>
  <c r="J32" i="19"/>
  <c r="I32" i="19"/>
  <c r="D32" i="19"/>
  <c r="H32" i="19" s="1"/>
  <c r="L29" i="19"/>
  <c r="N26" i="19"/>
  <c r="M26" i="19"/>
  <c r="O25" i="19"/>
  <c r="O26" i="19" s="1"/>
  <c r="N25" i="19"/>
  <c r="I26" i="19" s="1"/>
  <c r="M25" i="19"/>
  <c r="M29" i="19" s="1"/>
  <c r="L25" i="19"/>
  <c r="L26" i="19" s="1"/>
  <c r="K25" i="19"/>
  <c r="K26" i="19" s="1"/>
  <c r="J25" i="19"/>
  <c r="J29" i="19" s="1"/>
  <c r="I25" i="19"/>
  <c r="I29" i="19" s="1"/>
  <c r="D25" i="19"/>
  <c r="H25" i="19" s="1"/>
  <c r="H29" i="19" s="1"/>
  <c r="O21" i="19"/>
  <c r="N21" i="19"/>
  <c r="M21" i="19"/>
  <c r="L21" i="19"/>
  <c r="K21" i="19"/>
  <c r="J21" i="19"/>
  <c r="I21" i="19"/>
  <c r="D21" i="19"/>
  <c r="H21" i="19" s="1"/>
  <c r="O16" i="19"/>
  <c r="N16" i="19"/>
  <c r="M16" i="19"/>
  <c r="L16" i="19"/>
  <c r="K16" i="19"/>
  <c r="J16" i="19"/>
  <c r="I16" i="19"/>
  <c r="H16" i="19"/>
  <c r="D16" i="19"/>
  <c r="O15" i="19"/>
  <c r="N15" i="19"/>
  <c r="M15" i="19"/>
  <c r="L15" i="19"/>
  <c r="K15" i="19"/>
  <c r="J15" i="19"/>
  <c r="I15" i="19"/>
  <c r="H15" i="19"/>
  <c r="D15" i="19"/>
  <c r="O14" i="19"/>
  <c r="N14" i="19"/>
  <c r="M14" i="19"/>
  <c r="L14" i="19"/>
  <c r="K14" i="19"/>
  <c r="J14" i="19"/>
  <c r="I14" i="19"/>
  <c r="D14" i="19"/>
  <c r="H14" i="19" s="1"/>
  <c r="O13" i="19"/>
  <c r="N13" i="19"/>
  <c r="M13" i="19"/>
  <c r="L13" i="19"/>
  <c r="K13" i="19"/>
  <c r="J13" i="19"/>
  <c r="I13" i="19"/>
  <c r="D13" i="19"/>
  <c r="H13" i="19" s="1"/>
  <c r="O12" i="19"/>
  <c r="N12" i="19"/>
  <c r="M12" i="19"/>
  <c r="L12" i="19"/>
  <c r="K12" i="19"/>
  <c r="J12" i="19"/>
  <c r="I12" i="19"/>
  <c r="H12" i="19"/>
  <c r="D12" i="19"/>
  <c r="O11" i="19"/>
  <c r="N11" i="19"/>
  <c r="M11" i="19"/>
  <c r="L11" i="19"/>
  <c r="K11" i="19"/>
  <c r="J11" i="19"/>
  <c r="I11" i="19"/>
  <c r="H11" i="19"/>
  <c r="D11" i="19"/>
  <c r="O9" i="19"/>
  <c r="N9" i="19"/>
  <c r="M9" i="19"/>
  <c r="L9" i="19"/>
  <c r="K9" i="19"/>
  <c r="J9" i="19"/>
  <c r="I9" i="19"/>
  <c r="D9" i="19"/>
  <c r="O8" i="19"/>
  <c r="N8" i="19"/>
  <c r="M8" i="19"/>
  <c r="L8" i="19"/>
  <c r="K8" i="19"/>
  <c r="J8" i="19"/>
  <c r="I8" i="19"/>
  <c r="D8" i="19"/>
  <c r="H8" i="19" s="1"/>
  <c r="O7" i="19"/>
  <c r="N7" i="19"/>
  <c r="M7" i="19"/>
  <c r="L7" i="19"/>
  <c r="K7" i="19"/>
  <c r="J7" i="19"/>
  <c r="I7" i="19"/>
  <c r="H7" i="19"/>
  <c r="D7" i="19"/>
  <c r="O6" i="19"/>
  <c r="N6" i="19"/>
  <c r="M6" i="19"/>
  <c r="L6" i="19"/>
  <c r="K6" i="19"/>
  <c r="J6" i="19"/>
  <c r="I6" i="19"/>
  <c r="H6" i="19"/>
  <c r="D6" i="19"/>
  <c r="O5" i="19"/>
  <c r="O23" i="19" s="1"/>
  <c r="N5" i="19"/>
  <c r="N23" i="19" s="1"/>
  <c r="M5" i="19"/>
  <c r="M23" i="19" s="1"/>
  <c r="L5" i="19"/>
  <c r="L23" i="19" s="1"/>
  <c r="L24" i="19" s="1"/>
  <c r="K5" i="19"/>
  <c r="K23" i="19" s="1"/>
  <c r="K24" i="19" s="1"/>
  <c r="J5" i="19"/>
  <c r="J23" i="19" s="1"/>
  <c r="I5" i="19"/>
  <c r="I23" i="19" s="1"/>
  <c r="D5" i="19"/>
  <c r="D23" i="19" s="1"/>
  <c r="O4" i="19"/>
  <c r="O27" i="19" s="1"/>
  <c r="N4" i="19"/>
  <c r="N27" i="19" s="1"/>
  <c r="M4" i="19"/>
  <c r="M27" i="19" s="1"/>
  <c r="L4" i="19"/>
  <c r="L27" i="19" s="1"/>
  <c r="K4" i="19"/>
  <c r="K27" i="19" s="1"/>
  <c r="J4" i="19"/>
  <c r="J27" i="19" s="1"/>
  <c r="I4" i="19"/>
  <c r="I27" i="19" s="1"/>
  <c r="D4" i="19"/>
  <c r="H4" i="19" s="1"/>
  <c r="H27" i="19" s="1"/>
  <c r="H30" i="19" s="1"/>
  <c r="H3" i="19"/>
  <c r="O37" i="18"/>
  <c r="N37" i="18"/>
  <c r="M37" i="18"/>
  <c r="L37" i="18"/>
  <c r="K37" i="18"/>
  <c r="J37" i="18"/>
  <c r="I37" i="18"/>
  <c r="H37" i="18"/>
  <c r="D37" i="18"/>
  <c r="O36" i="18"/>
  <c r="N36" i="18"/>
  <c r="M36" i="18"/>
  <c r="L36" i="18"/>
  <c r="K36" i="18"/>
  <c r="J36" i="18"/>
  <c r="I36" i="18"/>
  <c r="H36" i="18"/>
  <c r="D36" i="18"/>
  <c r="O35" i="18"/>
  <c r="N35" i="18"/>
  <c r="M35" i="18"/>
  <c r="L35" i="18"/>
  <c r="K35" i="18"/>
  <c r="J35" i="18"/>
  <c r="I35" i="18"/>
  <c r="H35" i="18"/>
  <c r="D35" i="18"/>
  <c r="O34" i="18"/>
  <c r="N34" i="18"/>
  <c r="M34" i="18"/>
  <c r="L34" i="18"/>
  <c r="K34" i="18"/>
  <c r="J34" i="18"/>
  <c r="I34" i="18"/>
  <c r="H34" i="18"/>
  <c r="D34" i="18"/>
  <c r="O33" i="18"/>
  <c r="N33" i="18"/>
  <c r="M33" i="18"/>
  <c r="L33" i="18"/>
  <c r="K33" i="18"/>
  <c r="J33" i="18"/>
  <c r="I33" i="18"/>
  <c r="D33" i="18"/>
  <c r="H33" i="18" s="1"/>
  <c r="O32" i="18"/>
  <c r="N32" i="18"/>
  <c r="M32" i="18"/>
  <c r="L32" i="18"/>
  <c r="K32" i="18"/>
  <c r="J32" i="18"/>
  <c r="I32" i="18"/>
  <c r="D32" i="18"/>
  <c r="H32" i="18" s="1"/>
  <c r="O29" i="18"/>
  <c r="M29" i="18"/>
  <c r="N26" i="18"/>
  <c r="M26" i="18"/>
  <c r="O25" i="18"/>
  <c r="O26" i="18" s="1"/>
  <c r="N25" i="18"/>
  <c r="M25" i="18"/>
  <c r="L25" i="18"/>
  <c r="L26" i="18" s="1"/>
  <c r="K25" i="18"/>
  <c r="K26" i="18" s="1"/>
  <c r="J25" i="18"/>
  <c r="I25" i="18"/>
  <c r="D26" i="18" s="1"/>
  <c r="D25" i="18"/>
  <c r="H25" i="18" s="1"/>
  <c r="H29" i="18" s="1"/>
  <c r="O21" i="18"/>
  <c r="N21" i="18"/>
  <c r="M21" i="18"/>
  <c r="L21" i="18"/>
  <c r="K21" i="18"/>
  <c r="J21" i="18"/>
  <c r="I21" i="18"/>
  <c r="H21" i="18"/>
  <c r="D21" i="18"/>
  <c r="O16" i="18"/>
  <c r="N16" i="18"/>
  <c r="M16" i="18"/>
  <c r="L16" i="18"/>
  <c r="K16" i="18"/>
  <c r="J16" i="18"/>
  <c r="I16" i="18"/>
  <c r="H16" i="18"/>
  <c r="D16" i="18"/>
  <c r="O15" i="18"/>
  <c r="N15" i="18"/>
  <c r="M15" i="18"/>
  <c r="L15" i="18"/>
  <c r="K15" i="18"/>
  <c r="J15" i="18"/>
  <c r="I15" i="18"/>
  <c r="D15" i="18"/>
  <c r="H15" i="18" s="1"/>
  <c r="O14" i="18"/>
  <c r="N14" i="18"/>
  <c r="M14" i="18"/>
  <c r="L14" i="18"/>
  <c r="K14" i="18"/>
  <c r="J14" i="18"/>
  <c r="I14" i="18"/>
  <c r="H14" i="18"/>
  <c r="D14" i="18"/>
  <c r="O13" i="18"/>
  <c r="N13" i="18"/>
  <c r="M13" i="18"/>
  <c r="L13" i="18"/>
  <c r="K13" i="18"/>
  <c r="J13" i="18"/>
  <c r="I13" i="18"/>
  <c r="D13" i="18"/>
  <c r="H13" i="18" s="1"/>
  <c r="O12" i="18"/>
  <c r="N12" i="18"/>
  <c r="M12" i="18"/>
  <c r="L12" i="18"/>
  <c r="K12" i="18"/>
  <c r="J12" i="18"/>
  <c r="I12" i="18"/>
  <c r="H12" i="18"/>
  <c r="D12" i="18"/>
  <c r="O11" i="18"/>
  <c r="N11" i="18"/>
  <c r="M11" i="18"/>
  <c r="L11" i="18"/>
  <c r="K11" i="18"/>
  <c r="J11" i="18"/>
  <c r="I11" i="18"/>
  <c r="D11" i="18"/>
  <c r="H11" i="18" s="1"/>
  <c r="O9" i="18"/>
  <c r="N9" i="18"/>
  <c r="M9" i="18"/>
  <c r="L9" i="18"/>
  <c r="K9" i="18"/>
  <c r="J9" i="18"/>
  <c r="I9" i="18"/>
  <c r="H9" i="18"/>
  <c r="D9" i="18"/>
  <c r="O8" i="18"/>
  <c r="N8" i="18"/>
  <c r="M8" i="18"/>
  <c r="L8" i="18"/>
  <c r="K8" i="18"/>
  <c r="J8" i="18"/>
  <c r="I8" i="18"/>
  <c r="D8" i="18"/>
  <c r="H8" i="18" s="1"/>
  <c r="O7" i="18"/>
  <c r="N7" i="18"/>
  <c r="M7" i="18"/>
  <c r="L7" i="18"/>
  <c r="K7" i="18"/>
  <c r="J7" i="18"/>
  <c r="I7" i="18"/>
  <c r="H7" i="18"/>
  <c r="D7" i="18"/>
  <c r="O6" i="18"/>
  <c r="N6" i="18"/>
  <c r="M6" i="18"/>
  <c r="L6" i="18"/>
  <c r="K6" i="18"/>
  <c r="J6" i="18"/>
  <c r="I6" i="18"/>
  <c r="D6" i="18"/>
  <c r="H6" i="18" s="1"/>
  <c r="O5" i="18"/>
  <c r="O23" i="18" s="1"/>
  <c r="N5" i="18"/>
  <c r="N23" i="18" s="1"/>
  <c r="M5" i="18"/>
  <c r="M23" i="18" s="1"/>
  <c r="L5" i="18"/>
  <c r="L23" i="18" s="1"/>
  <c r="L24" i="18" s="1"/>
  <c r="K5" i="18"/>
  <c r="K23" i="18" s="1"/>
  <c r="K24" i="18" s="1"/>
  <c r="J5" i="18"/>
  <c r="J23" i="18" s="1"/>
  <c r="I5" i="18"/>
  <c r="I23" i="18" s="1"/>
  <c r="H5" i="18"/>
  <c r="H23" i="18" s="1"/>
  <c r="D5" i="18"/>
  <c r="D23" i="18" s="1"/>
  <c r="O4" i="18"/>
  <c r="O27" i="18" s="1"/>
  <c r="O30" i="18" s="1"/>
  <c r="N4" i="18"/>
  <c r="N27" i="18" s="1"/>
  <c r="M4" i="18"/>
  <c r="M27" i="18" s="1"/>
  <c r="L4" i="18"/>
  <c r="L27" i="18" s="1"/>
  <c r="K4" i="18"/>
  <c r="K27" i="18" s="1"/>
  <c r="K30" i="18" s="1"/>
  <c r="J4" i="18"/>
  <c r="J27" i="18" s="1"/>
  <c r="J30" i="18" s="1"/>
  <c r="I4" i="18"/>
  <c r="I27" i="18" s="1"/>
  <c r="D4" i="18"/>
  <c r="D27" i="18" s="1"/>
  <c r="H3" i="18"/>
  <c r="O37" i="17"/>
  <c r="N37" i="17"/>
  <c r="M37" i="17"/>
  <c r="L37" i="17"/>
  <c r="K37" i="17"/>
  <c r="J37" i="17"/>
  <c r="I37" i="17"/>
  <c r="H37" i="17"/>
  <c r="D37" i="17"/>
  <c r="O36" i="17"/>
  <c r="N36" i="17"/>
  <c r="M36" i="17"/>
  <c r="L36" i="17"/>
  <c r="K36" i="17"/>
  <c r="J36" i="17"/>
  <c r="I36" i="17"/>
  <c r="H36" i="17"/>
  <c r="D36" i="17"/>
  <c r="O35" i="17"/>
  <c r="N35" i="17"/>
  <c r="M35" i="17"/>
  <c r="L35" i="17"/>
  <c r="K35" i="17"/>
  <c r="J35" i="17"/>
  <c r="I35" i="17"/>
  <c r="D35" i="17"/>
  <c r="H35" i="17" s="1"/>
  <c r="O34" i="17"/>
  <c r="N34" i="17"/>
  <c r="M34" i="17"/>
  <c r="L34" i="17"/>
  <c r="K34" i="17"/>
  <c r="J34" i="17"/>
  <c r="I34" i="17"/>
  <c r="D34" i="17"/>
  <c r="H34" i="17" s="1"/>
  <c r="O33" i="17"/>
  <c r="N33" i="17"/>
  <c r="M33" i="17"/>
  <c r="L33" i="17"/>
  <c r="K33" i="17"/>
  <c r="J33" i="17"/>
  <c r="I33" i="17"/>
  <c r="H33" i="17"/>
  <c r="D33" i="17"/>
  <c r="O32" i="17"/>
  <c r="N32" i="17"/>
  <c r="M32" i="17"/>
  <c r="L32" i="17"/>
  <c r="K32" i="17"/>
  <c r="J32" i="17"/>
  <c r="I32" i="17"/>
  <c r="D32" i="17"/>
  <c r="H32" i="17" s="1"/>
  <c r="N29" i="17"/>
  <c r="J29" i="17"/>
  <c r="N26" i="17"/>
  <c r="L26" i="17"/>
  <c r="O25" i="17"/>
  <c r="O26" i="17" s="1"/>
  <c r="N25" i="17"/>
  <c r="I26" i="17" s="1"/>
  <c r="M25" i="17"/>
  <c r="M29" i="17" s="1"/>
  <c r="L25" i="17"/>
  <c r="L29" i="17" s="1"/>
  <c r="K25" i="17"/>
  <c r="K26" i="17" s="1"/>
  <c r="J25" i="17"/>
  <c r="I25" i="17"/>
  <c r="I29" i="17" s="1"/>
  <c r="D25" i="17"/>
  <c r="H25" i="17" s="1"/>
  <c r="H29" i="17" s="1"/>
  <c r="O21" i="17"/>
  <c r="N21" i="17"/>
  <c r="M21" i="17"/>
  <c r="L21" i="17"/>
  <c r="K21" i="17"/>
  <c r="J21" i="17"/>
  <c r="I21" i="17"/>
  <c r="H21" i="17"/>
  <c r="D21" i="17"/>
  <c r="O16" i="17"/>
  <c r="N16" i="17"/>
  <c r="M16" i="17"/>
  <c r="L16" i="17"/>
  <c r="K16" i="17"/>
  <c r="J16" i="17"/>
  <c r="I16" i="17"/>
  <c r="H16" i="17"/>
  <c r="D16" i="17"/>
  <c r="O15" i="17"/>
  <c r="N15" i="17"/>
  <c r="M15" i="17"/>
  <c r="L15" i="17"/>
  <c r="K15" i="17"/>
  <c r="J15" i="17"/>
  <c r="I15" i="17"/>
  <c r="D15" i="17"/>
  <c r="H15" i="17" s="1"/>
  <c r="O14" i="17"/>
  <c r="N14" i="17"/>
  <c r="M14" i="17"/>
  <c r="L14" i="17"/>
  <c r="K14" i="17"/>
  <c r="J14" i="17"/>
  <c r="I14" i="17"/>
  <c r="H14" i="17"/>
  <c r="D14" i="17"/>
  <c r="O13" i="17"/>
  <c r="N13" i="17"/>
  <c r="M13" i="17"/>
  <c r="L13" i="17"/>
  <c r="K13" i="17"/>
  <c r="J13" i="17"/>
  <c r="I13" i="17"/>
  <c r="D13" i="17"/>
  <c r="H13" i="17" s="1"/>
  <c r="O12" i="17"/>
  <c r="N12" i="17"/>
  <c r="M12" i="17"/>
  <c r="L12" i="17"/>
  <c r="K12" i="17"/>
  <c r="J12" i="17"/>
  <c r="I12" i="17"/>
  <c r="H12" i="17"/>
  <c r="D12" i="17"/>
  <c r="O11" i="17"/>
  <c r="N11" i="17"/>
  <c r="M11" i="17"/>
  <c r="L11" i="17"/>
  <c r="K11" i="17"/>
  <c r="J11" i="17"/>
  <c r="I11" i="17"/>
  <c r="D11" i="17"/>
  <c r="H11" i="17" s="1"/>
  <c r="O9" i="17"/>
  <c r="N9" i="17"/>
  <c r="M9" i="17"/>
  <c r="L9" i="17"/>
  <c r="K9" i="17"/>
  <c r="J9" i="17"/>
  <c r="I9" i="17"/>
  <c r="H9" i="17"/>
  <c r="D9" i="17"/>
  <c r="O8" i="17"/>
  <c r="N8" i="17"/>
  <c r="M8" i="17"/>
  <c r="L8" i="17"/>
  <c r="K8" i="17"/>
  <c r="J8" i="17"/>
  <c r="I8" i="17"/>
  <c r="D8" i="17"/>
  <c r="H8" i="17" s="1"/>
  <c r="O7" i="17"/>
  <c r="N7" i="17"/>
  <c r="M7" i="17"/>
  <c r="L7" i="17"/>
  <c r="K7" i="17"/>
  <c r="J7" i="17"/>
  <c r="I7" i="17"/>
  <c r="H7" i="17"/>
  <c r="D7" i="17"/>
  <c r="O6" i="17"/>
  <c r="N6" i="17"/>
  <c r="M6" i="17"/>
  <c r="L6" i="17"/>
  <c r="K6" i="17"/>
  <c r="J6" i="17"/>
  <c r="I6" i="17"/>
  <c r="D6" i="17"/>
  <c r="H6" i="17" s="1"/>
  <c r="O5" i="17"/>
  <c r="O23" i="17" s="1"/>
  <c r="N5" i="17"/>
  <c r="N23" i="17" s="1"/>
  <c r="M5" i="17"/>
  <c r="M23" i="17" s="1"/>
  <c r="L5" i="17"/>
  <c r="L23" i="17" s="1"/>
  <c r="L24" i="17" s="1"/>
  <c r="K5" i="17"/>
  <c r="K23" i="17" s="1"/>
  <c r="K24" i="17" s="1"/>
  <c r="J5" i="17"/>
  <c r="J23" i="17" s="1"/>
  <c r="I5" i="17"/>
  <c r="I23" i="17" s="1"/>
  <c r="D24" i="17" s="1"/>
  <c r="H5" i="17"/>
  <c r="H23" i="17" s="1"/>
  <c r="D5" i="17"/>
  <c r="D23" i="17" s="1"/>
  <c r="O4" i="17"/>
  <c r="O27" i="17" s="1"/>
  <c r="N4" i="17"/>
  <c r="N27" i="17" s="1"/>
  <c r="M4" i="17"/>
  <c r="M27" i="17" s="1"/>
  <c r="L4" i="17"/>
  <c r="L27" i="17" s="1"/>
  <c r="K4" i="17"/>
  <c r="K27" i="17" s="1"/>
  <c r="J4" i="17"/>
  <c r="J27" i="17" s="1"/>
  <c r="J30" i="17" s="1"/>
  <c r="I4" i="17"/>
  <c r="I27" i="17" s="1"/>
  <c r="D4" i="17"/>
  <c r="H4" i="17" s="1"/>
  <c r="H27" i="17" s="1"/>
  <c r="H30" i="17" s="1"/>
  <c r="H3" i="17"/>
  <c r="M37" i="16"/>
  <c r="L37" i="16"/>
  <c r="K37" i="16"/>
  <c r="J37" i="16"/>
  <c r="I37" i="16"/>
  <c r="H37" i="16"/>
  <c r="D37" i="16"/>
  <c r="M36" i="16"/>
  <c r="L36" i="16"/>
  <c r="K36" i="16"/>
  <c r="J36" i="16"/>
  <c r="I36" i="16"/>
  <c r="H36" i="16"/>
  <c r="D36" i="16"/>
  <c r="M35" i="16"/>
  <c r="L35" i="16"/>
  <c r="K35" i="16"/>
  <c r="J35" i="16"/>
  <c r="I35" i="16"/>
  <c r="H35" i="16"/>
  <c r="D35" i="16"/>
  <c r="M34" i="16"/>
  <c r="L34" i="16"/>
  <c r="K34" i="16"/>
  <c r="J34" i="16"/>
  <c r="I34" i="16"/>
  <c r="D34" i="16"/>
  <c r="H34" i="16" s="1"/>
  <c r="M33" i="16"/>
  <c r="L33" i="16"/>
  <c r="K33" i="16"/>
  <c r="J33" i="16"/>
  <c r="I33" i="16"/>
  <c r="H33" i="16"/>
  <c r="D33" i="16"/>
  <c r="M32" i="16"/>
  <c r="L32" i="16"/>
  <c r="K32" i="16"/>
  <c r="J32" i="16"/>
  <c r="I32" i="16"/>
  <c r="D32" i="16"/>
  <c r="H32" i="16" s="1"/>
  <c r="J29" i="16"/>
  <c r="L26" i="16"/>
  <c r="J26" i="16"/>
  <c r="M25" i="16"/>
  <c r="M29" i="16" s="1"/>
  <c r="L25" i="16"/>
  <c r="K25" i="16"/>
  <c r="K29" i="16" s="1"/>
  <c r="J25" i="16"/>
  <c r="I25" i="16"/>
  <c r="I29" i="16" s="1"/>
  <c r="D25" i="16"/>
  <c r="H25" i="16" s="1"/>
  <c r="H29" i="16" s="1"/>
  <c r="M21" i="16"/>
  <c r="L21" i="16"/>
  <c r="K21" i="16"/>
  <c r="J21" i="16"/>
  <c r="I21" i="16"/>
  <c r="H21" i="16"/>
  <c r="D21" i="16"/>
  <c r="M16" i="16"/>
  <c r="L16" i="16"/>
  <c r="K16" i="16"/>
  <c r="J16" i="16"/>
  <c r="I16" i="16"/>
  <c r="H16" i="16"/>
  <c r="D16" i="16"/>
  <c r="M15" i="16"/>
  <c r="L15" i="16"/>
  <c r="K15" i="16"/>
  <c r="J15" i="16"/>
  <c r="I15" i="16"/>
  <c r="D15" i="16"/>
  <c r="H15" i="16" s="1"/>
  <c r="M14" i="16"/>
  <c r="L14" i="16"/>
  <c r="K14" i="16"/>
  <c r="J14" i="16"/>
  <c r="I14" i="16"/>
  <c r="H14" i="16"/>
  <c r="D14" i="16"/>
  <c r="M13" i="16"/>
  <c r="L13" i="16"/>
  <c r="K13" i="16"/>
  <c r="J13" i="16"/>
  <c r="I13" i="16"/>
  <c r="D13" i="16"/>
  <c r="H13" i="16" s="1"/>
  <c r="M12" i="16"/>
  <c r="L12" i="16"/>
  <c r="K12" i="16"/>
  <c r="J12" i="16"/>
  <c r="I12" i="16"/>
  <c r="H12" i="16"/>
  <c r="D12" i="16"/>
  <c r="M11" i="16"/>
  <c r="L11" i="16"/>
  <c r="K11" i="16"/>
  <c r="J11" i="16"/>
  <c r="I11" i="16"/>
  <c r="D11" i="16"/>
  <c r="H11" i="16" s="1"/>
  <c r="M9" i="16"/>
  <c r="M10" i="16" s="1"/>
  <c r="L9" i="16"/>
  <c r="K9" i="16"/>
  <c r="J9" i="16"/>
  <c r="I9" i="16"/>
  <c r="H9" i="16"/>
  <c r="D9" i="16"/>
  <c r="M8" i="16"/>
  <c r="L8" i="16"/>
  <c r="K8" i="16"/>
  <c r="J8" i="16"/>
  <c r="I8" i="16"/>
  <c r="D8" i="16"/>
  <c r="H8" i="16" s="1"/>
  <c r="M7" i="16"/>
  <c r="L7" i="16"/>
  <c r="K7" i="16"/>
  <c r="J7" i="16"/>
  <c r="I7" i="16"/>
  <c r="H7" i="16"/>
  <c r="D7" i="16"/>
  <c r="M6" i="16"/>
  <c r="L6" i="16"/>
  <c r="K6" i="16"/>
  <c r="J6" i="16"/>
  <c r="I6" i="16"/>
  <c r="D6" i="16"/>
  <c r="H6" i="16" s="1"/>
  <c r="M5" i="16"/>
  <c r="M23" i="16" s="1"/>
  <c r="L5" i="16"/>
  <c r="L23" i="16" s="1"/>
  <c r="L24" i="16" s="1"/>
  <c r="K5" i="16"/>
  <c r="K23" i="16" s="1"/>
  <c r="K24" i="16" s="1"/>
  <c r="J5" i="16"/>
  <c r="J23" i="16" s="1"/>
  <c r="J24" i="16" s="1"/>
  <c r="I5" i="16"/>
  <c r="I23" i="16" s="1"/>
  <c r="H5" i="16"/>
  <c r="D5" i="16"/>
  <c r="D23" i="16" s="1"/>
  <c r="M4" i="16"/>
  <c r="M27" i="16" s="1"/>
  <c r="L4" i="16"/>
  <c r="L27" i="16" s="1"/>
  <c r="K4" i="16"/>
  <c r="K27" i="16" s="1"/>
  <c r="J4" i="16"/>
  <c r="J27" i="16" s="1"/>
  <c r="I4" i="16"/>
  <c r="I27" i="16" s="1"/>
  <c r="D4" i="16"/>
  <c r="H4" i="16" s="1"/>
  <c r="H27" i="16" s="1"/>
  <c r="H3" i="16"/>
  <c r="M37" i="15"/>
  <c r="L37" i="15"/>
  <c r="K37" i="15"/>
  <c r="J37" i="15"/>
  <c r="I37" i="15"/>
  <c r="H37" i="15"/>
  <c r="D37" i="15"/>
  <c r="M36" i="15"/>
  <c r="L36" i="15"/>
  <c r="K36" i="15"/>
  <c r="J36" i="15"/>
  <c r="I36" i="15"/>
  <c r="H36" i="15"/>
  <c r="D36" i="15"/>
  <c r="M35" i="15"/>
  <c r="L35" i="15"/>
  <c r="K35" i="15"/>
  <c r="J35" i="15"/>
  <c r="I35" i="15"/>
  <c r="H35" i="15"/>
  <c r="D35" i="15"/>
  <c r="M34" i="15"/>
  <c r="L34" i="15"/>
  <c r="K34" i="15"/>
  <c r="J34" i="15"/>
  <c r="I34" i="15"/>
  <c r="D34" i="15"/>
  <c r="H34" i="15" s="1"/>
  <c r="M33" i="15"/>
  <c r="L33" i="15"/>
  <c r="K33" i="15"/>
  <c r="J33" i="15"/>
  <c r="I33" i="15"/>
  <c r="H33" i="15"/>
  <c r="D33" i="15"/>
  <c r="M32" i="15"/>
  <c r="L32" i="15"/>
  <c r="K32" i="15"/>
  <c r="J32" i="15"/>
  <c r="I32" i="15"/>
  <c r="D32" i="15"/>
  <c r="H32" i="15" s="1"/>
  <c r="J29" i="15"/>
  <c r="L26" i="15"/>
  <c r="J26" i="15"/>
  <c r="M25" i="15"/>
  <c r="M29" i="15" s="1"/>
  <c r="L25" i="15"/>
  <c r="K25" i="15"/>
  <c r="K29" i="15" s="1"/>
  <c r="J25" i="15"/>
  <c r="I25" i="15"/>
  <c r="I29" i="15" s="1"/>
  <c r="D25" i="15"/>
  <c r="H25" i="15" s="1"/>
  <c r="H29" i="15" s="1"/>
  <c r="M21" i="15"/>
  <c r="L21" i="15"/>
  <c r="K21" i="15"/>
  <c r="J21" i="15"/>
  <c r="I21" i="15"/>
  <c r="H21" i="15"/>
  <c r="D21" i="15"/>
  <c r="M16" i="15"/>
  <c r="L16" i="15"/>
  <c r="K16" i="15"/>
  <c r="J16" i="15"/>
  <c r="I16" i="15"/>
  <c r="H16" i="15"/>
  <c r="D16" i="15"/>
  <c r="M15" i="15"/>
  <c r="L15" i="15"/>
  <c r="K15" i="15"/>
  <c r="J15" i="15"/>
  <c r="I15" i="15"/>
  <c r="D15" i="15"/>
  <c r="H15" i="15" s="1"/>
  <c r="M14" i="15"/>
  <c r="L14" i="15"/>
  <c r="K14" i="15"/>
  <c r="J14" i="15"/>
  <c r="I14" i="15"/>
  <c r="H14" i="15"/>
  <c r="D14" i="15"/>
  <c r="M13" i="15"/>
  <c r="L13" i="15"/>
  <c r="K13" i="15"/>
  <c r="J13" i="15"/>
  <c r="I13" i="15"/>
  <c r="D13" i="15"/>
  <c r="H13" i="15" s="1"/>
  <c r="M12" i="15"/>
  <c r="L12" i="15"/>
  <c r="K12" i="15"/>
  <c r="J12" i="15"/>
  <c r="I12" i="15"/>
  <c r="H12" i="15"/>
  <c r="D12" i="15"/>
  <c r="M11" i="15"/>
  <c r="L11" i="15"/>
  <c r="K11" i="15"/>
  <c r="J11" i="15"/>
  <c r="I11" i="15"/>
  <c r="D11" i="15"/>
  <c r="H11" i="15" s="1"/>
  <c r="M9" i="15"/>
  <c r="M10" i="15" s="1"/>
  <c r="L9" i="15"/>
  <c r="K9" i="15"/>
  <c r="J9" i="15"/>
  <c r="I9" i="15"/>
  <c r="H9" i="15"/>
  <c r="D9" i="15"/>
  <c r="M8" i="15"/>
  <c r="L8" i="15"/>
  <c r="K8" i="15"/>
  <c r="J8" i="15"/>
  <c r="I8" i="15"/>
  <c r="D8" i="15"/>
  <c r="H8" i="15" s="1"/>
  <c r="M7" i="15"/>
  <c r="L7" i="15"/>
  <c r="K7" i="15"/>
  <c r="J7" i="15"/>
  <c r="I7" i="15"/>
  <c r="H7" i="15"/>
  <c r="D7" i="15"/>
  <c r="M6" i="15"/>
  <c r="L6" i="15"/>
  <c r="K6" i="15"/>
  <c r="J6" i="15"/>
  <c r="I6" i="15"/>
  <c r="D6" i="15"/>
  <c r="H6" i="15" s="1"/>
  <c r="M5" i="15"/>
  <c r="M23" i="15" s="1"/>
  <c r="L5" i="15"/>
  <c r="L23" i="15" s="1"/>
  <c r="L24" i="15" s="1"/>
  <c r="K5" i="15"/>
  <c r="K23" i="15" s="1"/>
  <c r="K24" i="15" s="1"/>
  <c r="J5" i="15"/>
  <c r="J23" i="15" s="1"/>
  <c r="J24" i="15" s="1"/>
  <c r="I5" i="15"/>
  <c r="I23" i="15" s="1"/>
  <c r="H5" i="15"/>
  <c r="D5" i="15"/>
  <c r="D23" i="15" s="1"/>
  <c r="M4" i="15"/>
  <c r="M27" i="15" s="1"/>
  <c r="L4" i="15"/>
  <c r="L27" i="15" s="1"/>
  <c r="K4" i="15"/>
  <c r="K27" i="15" s="1"/>
  <c r="J4" i="15"/>
  <c r="J27" i="15" s="1"/>
  <c r="I4" i="15"/>
  <c r="I27" i="15" s="1"/>
  <c r="D4" i="15"/>
  <c r="H4" i="15" s="1"/>
  <c r="H27" i="15" s="1"/>
  <c r="H3" i="15"/>
  <c r="N37" i="14"/>
  <c r="M37" i="14"/>
  <c r="L37" i="14"/>
  <c r="K37" i="14"/>
  <c r="J37" i="14"/>
  <c r="I37" i="14"/>
  <c r="H37" i="14"/>
  <c r="D37" i="14"/>
  <c r="N36" i="14"/>
  <c r="M36" i="14"/>
  <c r="L36" i="14"/>
  <c r="K36" i="14"/>
  <c r="J36" i="14"/>
  <c r="I36" i="14"/>
  <c r="H36" i="14"/>
  <c r="D36" i="14"/>
  <c r="N35" i="14"/>
  <c r="M35" i="14"/>
  <c r="L35" i="14"/>
  <c r="K35" i="14"/>
  <c r="J35" i="14"/>
  <c r="I35" i="14"/>
  <c r="D35" i="14"/>
  <c r="H35" i="14" s="1"/>
  <c r="N34" i="14"/>
  <c r="M34" i="14"/>
  <c r="L34" i="14"/>
  <c r="K34" i="14"/>
  <c r="J34" i="14"/>
  <c r="I34" i="14"/>
  <c r="D34" i="14"/>
  <c r="H34" i="14" s="1"/>
  <c r="N33" i="14"/>
  <c r="M33" i="14"/>
  <c r="L33" i="14"/>
  <c r="K33" i="14"/>
  <c r="J33" i="14"/>
  <c r="I33" i="14"/>
  <c r="D33" i="14"/>
  <c r="H33" i="14" s="1"/>
  <c r="N32" i="14"/>
  <c r="M32" i="14"/>
  <c r="L32" i="14"/>
  <c r="K32" i="14"/>
  <c r="J32" i="14"/>
  <c r="I32" i="14"/>
  <c r="D32" i="14"/>
  <c r="H32" i="14" s="1"/>
  <c r="N29" i="14"/>
  <c r="N25" i="14"/>
  <c r="N26" i="14" s="1"/>
  <c r="M25" i="14"/>
  <c r="M29" i="14" s="1"/>
  <c r="L25" i="14"/>
  <c r="L26" i="14" s="1"/>
  <c r="K25" i="14"/>
  <c r="K26" i="14" s="1"/>
  <c r="J25" i="14"/>
  <c r="J26" i="14" s="1"/>
  <c r="I25" i="14"/>
  <c r="I29" i="14" s="1"/>
  <c r="D25" i="14"/>
  <c r="H25" i="14" s="1"/>
  <c r="H29" i="14" s="1"/>
  <c r="N21" i="14"/>
  <c r="M21" i="14"/>
  <c r="L21" i="14"/>
  <c r="K21" i="14"/>
  <c r="J21" i="14"/>
  <c r="I21" i="14"/>
  <c r="D21" i="14"/>
  <c r="H21" i="14" s="1"/>
  <c r="N16" i="14"/>
  <c r="M16" i="14"/>
  <c r="L16" i="14"/>
  <c r="K16" i="14"/>
  <c r="J16" i="14"/>
  <c r="I16" i="14"/>
  <c r="D16" i="14"/>
  <c r="H16" i="14" s="1"/>
  <c r="N15" i="14"/>
  <c r="M15" i="14"/>
  <c r="L15" i="14"/>
  <c r="K15" i="14"/>
  <c r="J15" i="14"/>
  <c r="I15" i="14"/>
  <c r="D15" i="14"/>
  <c r="H15" i="14" s="1"/>
  <c r="N14" i="14"/>
  <c r="M14" i="14"/>
  <c r="L14" i="14"/>
  <c r="K14" i="14"/>
  <c r="J14" i="14"/>
  <c r="I14" i="14"/>
  <c r="D14" i="14"/>
  <c r="H14" i="14" s="1"/>
  <c r="N13" i="14"/>
  <c r="M13" i="14"/>
  <c r="L13" i="14"/>
  <c r="K13" i="14"/>
  <c r="J13" i="14"/>
  <c r="I13" i="14"/>
  <c r="D13" i="14"/>
  <c r="H13" i="14" s="1"/>
  <c r="N12" i="14"/>
  <c r="M12" i="14"/>
  <c r="L12" i="14"/>
  <c r="K12" i="14"/>
  <c r="J12" i="14"/>
  <c r="I12" i="14"/>
  <c r="D12" i="14"/>
  <c r="H12" i="14" s="1"/>
  <c r="N11" i="14"/>
  <c r="M11" i="14"/>
  <c r="L11" i="14"/>
  <c r="K11" i="14"/>
  <c r="J11" i="14"/>
  <c r="I11" i="14"/>
  <c r="D11" i="14"/>
  <c r="H11" i="14" s="1"/>
  <c r="N9" i="14"/>
  <c r="M9" i="14"/>
  <c r="L9" i="14"/>
  <c r="K9" i="14"/>
  <c r="J9" i="14"/>
  <c r="I9" i="14"/>
  <c r="H9" i="14"/>
  <c r="D9" i="14"/>
  <c r="N8" i="14"/>
  <c r="M8" i="14"/>
  <c r="L8" i="14"/>
  <c r="K8" i="14"/>
  <c r="J8" i="14"/>
  <c r="I8" i="14"/>
  <c r="H8" i="14"/>
  <c r="D8" i="14"/>
  <c r="N7" i="14"/>
  <c r="M7" i="14"/>
  <c r="L7" i="14"/>
  <c r="K7" i="14"/>
  <c r="J7" i="14"/>
  <c r="I7" i="14"/>
  <c r="H7" i="14"/>
  <c r="D7" i="14"/>
  <c r="N6" i="14"/>
  <c r="M6" i="14"/>
  <c r="L6" i="14"/>
  <c r="K6" i="14"/>
  <c r="J6" i="14"/>
  <c r="I6" i="14"/>
  <c r="H6" i="14"/>
  <c r="D6" i="14"/>
  <c r="N5" i="14"/>
  <c r="N23" i="14" s="1"/>
  <c r="M5" i="14"/>
  <c r="M23" i="14" s="1"/>
  <c r="L5" i="14"/>
  <c r="L23" i="14" s="1"/>
  <c r="L24" i="14" s="1"/>
  <c r="K5" i="14"/>
  <c r="K23" i="14" s="1"/>
  <c r="K24" i="14" s="1"/>
  <c r="J5" i="14"/>
  <c r="J23" i="14" s="1"/>
  <c r="J24" i="14" s="1"/>
  <c r="I5" i="14"/>
  <c r="I23" i="14" s="1"/>
  <c r="H5" i="14"/>
  <c r="H23" i="14" s="1"/>
  <c r="D5" i="14"/>
  <c r="D23" i="14" s="1"/>
  <c r="N4" i="14"/>
  <c r="N27" i="14" s="1"/>
  <c r="M4" i="14"/>
  <c r="M27" i="14" s="1"/>
  <c r="L4" i="14"/>
  <c r="L27" i="14" s="1"/>
  <c r="K4" i="14"/>
  <c r="K27" i="14" s="1"/>
  <c r="J4" i="14"/>
  <c r="J27" i="14" s="1"/>
  <c r="I4" i="14"/>
  <c r="I27" i="14" s="1"/>
  <c r="H4" i="14"/>
  <c r="H27" i="14" s="1"/>
  <c r="H30" i="14" s="1"/>
  <c r="D4" i="14"/>
  <c r="D27" i="14" s="1"/>
  <c r="H3" i="14"/>
  <c r="M37" i="13"/>
  <c r="L37" i="13"/>
  <c r="K37" i="13"/>
  <c r="J37" i="13"/>
  <c r="I37" i="13"/>
  <c r="H37" i="13"/>
  <c r="D37" i="13"/>
  <c r="M36" i="13"/>
  <c r="L36" i="13"/>
  <c r="K36" i="13"/>
  <c r="J36" i="13"/>
  <c r="I36" i="13"/>
  <c r="H36" i="13"/>
  <c r="D36" i="13"/>
  <c r="M35" i="13"/>
  <c r="L35" i="13"/>
  <c r="K35" i="13"/>
  <c r="J35" i="13"/>
  <c r="I35" i="13"/>
  <c r="H35" i="13"/>
  <c r="D35" i="13"/>
  <c r="M34" i="13"/>
  <c r="L34" i="13"/>
  <c r="K34" i="13"/>
  <c r="J34" i="13"/>
  <c r="I34" i="13"/>
  <c r="D34" i="13"/>
  <c r="H34" i="13" s="1"/>
  <c r="M33" i="13"/>
  <c r="L33" i="13"/>
  <c r="K33" i="13"/>
  <c r="J33" i="13"/>
  <c r="I33" i="13"/>
  <c r="H33" i="13"/>
  <c r="D33" i="13"/>
  <c r="M32" i="13"/>
  <c r="L32" i="13"/>
  <c r="K32" i="13"/>
  <c r="J32" i="13"/>
  <c r="I32" i="13"/>
  <c r="D32" i="13"/>
  <c r="H32" i="13" s="1"/>
  <c r="J29" i="13"/>
  <c r="L26" i="13"/>
  <c r="J26" i="13"/>
  <c r="M25" i="13"/>
  <c r="M29" i="13" s="1"/>
  <c r="L25" i="13"/>
  <c r="K25" i="13"/>
  <c r="K29" i="13" s="1"/>
  <c r="J25" i="13"/>
  <c r="I25" i="13"/>
  <c r="D26" i="13" s="1"/>
  <c r="D25" i="13"/>
  <c r="H25" i="13" s="1"/>
  <c r="H29" i="13" s="1"/>
  <c r="M21" i="13"/>
  <c r="L21" i="13"/>
  <c r="K21" i="13"/>
  <c r="J21" i="13"/>
  <c r="I21" i="13"/>
  <c r="H21" i="13"/>
  <c r="D21" i="13"/>
  <c r="M16" i="13"/>
  <c r="L16" i="13"/>
  <c r="K16" i="13"/>
  <c r="J16" i="13"/>
  <c r="I16" i="13"/>
  <c r="H16" i="13"/>
  <c r="D16" i="13"/>
  <c r="M15" i="13"/>
  <c r="L15" i="13"/>
  <c r="K15" i="13"/>
  <c r="J15" i="13"/>
  <c r="I15" i="13"/>
  <c r="D15" i="13"/>
  <c r="H15" i="13" s="1"/>
  <c r="M14" i="13"/>
  <c r="L14" i="13"/>
  <c r="K14" i="13"/>
  <c r="J14" i="13"/>
  <c r="I14" i="13"/>
  <c r="H14" i="13"/>
  <c r="D14" i="13"/>
  <c r="M13" i="13"/>
  <c r="L13" i="13"/>
  <c r="K13" i="13"/>
  <c r="J13" i="13"/>
  <c r="I13" i="13"/>
  <c r="D13" i="13"/>
  <c r="H13" i="13" s="1"/>
  <c r="M12" i="13"/>
  <c r="L12" i="13"/>
  <c r="K12" i="13"/>
  <c r="J12" i="13"/>
  <c r="I12" i="13"/>
  <c r="H12" i="13"/>
  <c r="D12" i="13"/>
  <c r="M11" i="13"/>
  <c r="L11" i="13"/>
  <c r="K11" i="13"/>
  <c r="J11" i="13"/>
  <c r="I11" i="13"/>
  <c r="D11" i="13"/>
  <c r="H11" i="13" s="1"/>
  <c r="M9" i="13"/>
  <c r="L9" i="13"/>
  <c r="K9" i="13"/>
  <c r="J9" i="13"/>
  <c r="I9" i="13"/>
  <c r="H9" i="13"/>
  <c r="D9" i="13"/>
  <c r="M8" i="13"/>
  <c r="L8" i="13"/>
  <c r="K8" i="13"/>
  <c r="J8" i="13"/>
  <c r="I8" i="13"/>
  <c r="D8" i="13"/>
  <c r="H8" i="13" s="1"/>
  <c r="M7" i="13"/>
  <c r="L7" i="13"/>
  <c r="K7" i="13"/>
  <c r="J7" i="13"/>
  <c r="I7" i="13"/>
  <c r="H7" i="13"/>
  <c r="D7" i="13"/>
  <c r="M6" i="13"/>
  <c r="L6" i="13"/>
  <c r="K6" i="13"/>
  <c r="J6" i="13"/>
  <c r="I6" i="13"/>
  <c r="D6" i="13"/>
  <c r="H6" i="13" s="1"/>
  <c r="M5" i="13"/>
  <c r="M23" i="13" s="1"/>
  <c r="L5" i="13"/>
  <c r="L23" i="13" s="1"/>
  <c r="L24" i="13" s="1"/>
  <c r="K5" i="13"/>
  <c r="K23" i="13" s="1"/>
  <c r="K24" i="13" s="1"/>
  <c r="J5" i="13"/>
  <c r="J23" i="13" s="1"/>
  <c r="J24" i="13" s="1"/>
  <c r="I5" i="13"/>
  <c r="I23" i="13" s="1"/>
  <c r="H5" i="13"/>
  <c r="D5" i="13"/>
  <c r="D23" i="13" s="1"/>
  <c r="M4" i="13"/>
  <c r="M27" i="13" s="1"/>
  <c r="L4" i="13"/>
  <c r="L27" i="13" s="1"/>
  <c r="K4" i="13"/>
  <c r="K27" i="13" s="1"/>
  <c r="J4" i="13"/>
  <c r="J27" i="13" s="1"/>
  <c r="I4" i="13"/>
  <c r="I27" i="13" s="1"/>
  <c r="D4" i="13"/>
  <c r="H4" i="13" s="1"/>
  <c r="H27" i="13" s="1"/>
  <c r="H3" i="13"/>
  <c r="O37" i="12"/>
  <c r="N37" i="12"/>
  <c r="M37" i="12"/>
  <c r="L37" i="12"/>
  <c r="K37" i="12"/>
  <c r="J37" i="12"/>
  <c r="I37" i="12"/>
  <c r="H37" i="12"/>
  <c r="D37" i="12"/>
  <c r="O36" i="12"/>
  <c r="N36" i="12"/>
  <c r="M36" i="12"/>
  <c r="L36" i="12"/>
  <c r="K36" i="12"/>
  <c r="J36" i="12"/>
  <c r="I36" i="12"/>
  <c r="H36" i="12"/>
  <c r="D36" i="12"/>
  <c r="O35" i="12"/>
  <c r="N35" i="12"/>
  <c r="M35" i="12"/>
  <c r="L35" i="12"/>
  <c r="K35" i="12"/>
  <c r="J35" i="12"/>
  <c r="I35" i="12"/>
  <c r="H35" i="12"/>
  <c r="D35" i="12"/>
  <c r="O34" i="12"/>
  <c r="N34" i="12"/>
  <c r="M34" i="12"/>
  <c r="L34" i="12"/>
  <c r="K34" i="12"/>
  <c r="J34" i="12"/>
  <c r="I34" i="12"/>
  <c r="D34" i="12"/>
  <c r="H34" i="12" s="1"/>
  <c r="O33" i="12"/>
  <c r="N33" i="12"/>
  <c r="M33" i="12"/>
  <c r="L33" i="12"/>
  <c r="K33" i="12"/>
  <c r="J33" i="12"/>
  <c r="I33" i="12"/>
  <c r="D33" i="12"/>
  <c r="H33" i="12" s="1"/>
  <c r="O32" i="12"/>
  <c r="N32" i="12"/>
  <c r="M32" i="12"/>
  <c r="L32" i="12"/>
  <c r="K32" i="12"/>
  <c r="J32" i="12"/>
  <c r="I32" i="12"/>
  <c r="D32" i="12"/>
  <c r="H32" i="12" s="1"/>
  <c r="N26" i="12"/>
  <c r="O25" i="12"/>
  <c r="O29" i="12" s="1"/>
  <c r="N25" i="12"/>
  <c r="I26" i="12" s="1"/>
  <c r="M25" i="12"/>
  <c r="M26" i="12" s="1"/>
  <c r="L25" i="12"/>
  <c r="L26" i="12" s="1"/>
  <c r="K25" i="12"/>
  <c r="K29" i="12" s="1"/>
  <c r="J25" i="12"/>
  <c r="I25" i="12"/>
  <c r="I29" i="12" s="1"/>
  <c r="D25" i="12"/>
  <c r="H25" i="12" s="1"/>
  <c r="H29" i="12" s="1"/>
  <c r="O21" i="12"/>
  <c r="N21" i="12"/>
  <c r="M21" i="12"/>
  <c r="L21" i="12"/>
  <c r="K21" i="12"/>
  <c r="J21" i="12"/>
  <c r="I21" i="12"/>
  <c r="D21" i="12"/>
  <c r="H21" i="12" s="1"/>
  <c r="O16" i="12"/>
  <c r="N16" i="12"/>
  <c r="M16" i="12"/>
  <c r="L16" i="12"/>
  <c r="K16" i="12"/>
  <c r="J16" i="12"/>
  <c r="I16" i="12"/>
  <c r="H16" i="12"/>
  <c r="D16" i="12"/>
  <c r="O15" i="12"/>
  <c r="N15" i="12"/>
  <c r="M15" i="12"/>
  <c r="L15" i="12"/>
  <c r="K15" i="12"/>
  <c r="J15" i="12"/>
  <c r="I15" i="12"/>
  <c r="D15" i="12"/>
  <c r="H15" i="12" s="1"/>
  <c r="O14" i="12"/>
  <c r="N14" i="12"/>
  <c r="M14" i="12"/>
  <c r="L14" i="12"/>
  <c r="K14" i="12"/>
  <c r="J14" i="12"/>
  <c r="I14" i="12"/>
  <c r="D14" i="12"/>
  <c r="H14" i="12" s="1"/>
  <c r="O13" i="12"/>
  <c r="N13" i="12"/>
  <c r="M13" i="12"/>
  <c r="L13" i="12"/>
  <c r="K13" i="12"/>
  <c r="J13" i="12"/>
  <c r="I13" i="12"/>
  <c r="D13" i="12"/>
  <c r="H13" i="12" s="1"/>
  <c r="O12" i="12"/>
  <c r="N12" i="12"/>
  <c r="M12" i="12"/>
  <c r="L12" i="12"/>
  <c r="K12" i="12"/>
  <c r="J12" i="12"/>
  <c r="I12" i="12"/>
  <c r="H12" i="12"/>
  <c r="D12" i="12"/>
  <c r="O11" i="12"/>
  <c r="N11" i="12"/>
  <c r="M11" i="12"/>
  <c r="L11" i="12"/>
  <c r="K11" i="12"/>
  <c r="J11" i="12"/>
  <c r="I11" i="12"/>
  <c r="D11" i="12"/>
  <c r="H11" i="12" s="1"/>
  <c r="O9" i="12"/>
  <c r="N9" i="12"/>
  <c r="M9" i="12"/>
  <c r="L9" i="12"/>
  <c r="K9" i="12"/>
  <c r="J9" i="12"/>
  <c r="I9" i="12"/>
  <c r="D9" i="12"/>
  <c r="O8" i="12"/>
  <c r="N8" i="12"/>
  <c r="M8" i="12"/>
  <c r="L8" i="12"/>
  <c r="K8" i="12"/>
  <c r="J8" i="12"/>
  <c r="I8" i="12"/>
  <c r="D8" i="12"/>
  <c r="H8" i="12" s="1"/>
  <c r="O7" i="12"/>
  <c r="N7" i="12"/>
  <c r="M7" i="12"/>
  <c r="L7" i="12"/>
  <c r="K7" i="12"/>
  <c r="J7" i="12"/>
  <c r="I7" i="12"/>
  <c r="H7" i="12"/>
  <c r="D7" i="12"/>
  <c r="O6" i="12"/>
  <c r="N6" i="12"/>
  <c r="M6" i="12"/>
  <c r="L6" i="12"/>
  <c r="K6" i="12"/>
  <c r="J6" i="12"/>
  <c r="I6" i="12"/>
  <c r="D6" i="12"/>
  <c r="H6" i="12" s="1"/>
  <c r="O5" i="12"/>
  <c r="O23" i="12" s="1"/>
  <c r="N5" i="12"/>
  <c r="N23" i="12" s="1"/>
  <c r="M5" i="12"/>
  <c r="M23" i="12" s="1"/>
  <c r="L5" i="12"/>
  <c r="L23" i="12" s="1"/>
  <c r="L24" i="12" s="1"/>
  <c r="K5" i="12"/>
  <c r="K23" i="12" s="1"/>
  <c r="K24" i="12" s="1"/>
  <c r="J5" i="12"/>
  <c r="J23" i="12" s="1"/>
  <c r="I5" i="12"/>
  <c r="I23" i="12" s="1"/>
  <c r="D5" i="12"/>
  <c r="D23" i="12" s="1"/>
  <c r="O4" i="12"/>
  <c r="O27" i="12" s="1"/>
  <c r="N4" i="12"/>
  <c r="N27" i="12" s="1"/>
  <c r="M4" i="12"/>
  <c r="M27" i="12" s="1"/>
  <c r="L4" i="12"/>
  <c r="L27" i="12" s="1"/>
  <c r="K4" i="12"/>
  <c r="K27" i="12" s="1"/>
  <c r="J4" i="12"/>
  <c r="J27" i="12" s="1"/>
  <c r="J30" i="12" s="1"/>
  <c r="I4" i="12"/>
  <c r="I27" i="12" s="1"/>
  <c r="D4" i="12"/>
  <c r="D27" i="12" s="1"/>
  <c r="H3" i="12"/>
  <c r="M37" i="11"/>
  <c r="L37" i="11"/>
  <c r="K37" i="11"/>
  <c r="J37" i="11"/>
  <c r="I37" i="11"/>
  <c r="H37" i="11"/>
  <c r="D37" i="11"/>
  <c r="M36" i="11"/>
  <c r="L36" i="11"/>
  <c r="K36" i="11"/>
  <c r="J36" i="11"/>
  <c r="I36" i="11"/>
  <c r="H36" i="11"/>
  <c r="D36" i="11"/>
  <c r="M35" i="11"/>
  <c r="L35" i="11"/>
  <c r="K35" i="11"/>
  <c r="J35" i="11"/>
  <c r="I35" i="11"/>
  <c r="D35" i="11"/>
  <c r="H35" i="11" s="1"/>
  <c r="M34" i="11"/>
  <c r="L34" i="11"/>
  <c r="K34" i="11"/>
  <c r="J34" i="11"/>
  <c r="I34" i="11"/>
  <c r="D34" i="11"/>
  <c r="H34" i="11" s="1"/>
  <c r="M33" i="11"/>
  <c r="L33" i="11"/>
  <c r="K33" i="11"/>
  <c r="J33" i="11"/>
  <c r="I33" i="11"/>
  <c r="H33" i="11"/>
  <c r="D33" i="11"/>
  <c r="M32" i="11"/>
  <c r="L32" i="11"/>
  <c r="K32" i="11"/>
  <c r="J32" i="11"/>
  <c r="I32" i="11"/>
  <c r="D32" i="11"/>
  <c r="H32" i="11" s="1"/>
  <c r="M29" i="11"/>
  <c r="L29" i="11"/>
  <c r="I29" i="11"/>
  <c r="M26" i="11"/>
  <c r="L26" i="11"/>
  <c r="I26" i="11"/>
  <c r="M25" i="11"/>
  <c r="L25" i="11"/>
  <c r="K25" i="11"/>
  <c r="K29" i="11" s="1"/>
  <c r="J25" i="11"/>
  <c r="J29" i="11" s="1"/>
  <c r="I25" i="11"/>
  <c r="D26" i="11" s="1"/>
  <c r="D25" i="11"/>
  <c r="H25" i="11" s="1"/>
  <c r="M21" i="11"/>
  <c r="L21" i="11"/>
  <c r="K21" i="11"/>
  <c r="J21" i="11"/>
  <c r="I21" i="11"/>
  <c r="H21" i="11"/>
  <c r="D21" i="11"/>
  <c r="M16" i="11"/>
  <c r="L16" i="11"/>
  <c r="K16" i="11"/>
  <c r="J16" i="11"/>
  <c r="I16" i="11"/>
  <c r="D16" i="11"/>
  <c r="H16" i="11" s="1"/>
  <c r="M15" i="11"/>
  <c r="L15" i="11"/>
  <c r="K15" i="11"/>
  <c r="J15" i="11"/>
  <c r="I15" i="11"/>
  <c r="D15" i="11"/>
  <c r="H15" i="11" s="1"/>
  <c r="M14" i="11"/>
  <c r="L14" i="11"/>
  <c r="K14" i="11"/>
  <c r="J14" i="11"/>
  <c r="I14" i="11"/>
  <c r="H14" i="11"/>
  <c r="D14" i="11"/>
  <c r="M13" i="11"/>
  <c r="L13" i="11"/>
  <c r="K13" i="11"/>
  <c r="J13" i="11"/>
  <c r="I13" i="11"/>
  <c r="D13" i="11"/>
  <c r="H13" i="11" s="1"/>
  <c r="M12" i="11"/>
  <c r="L12" i="11"/>
  <c r="K12" i="11"/>
  <c r="J12" i="11"/>
  <c r="I12" i="11"/>
  <c r="D12" i="11"/>
  <c r="H12" i="11" s="1"/>
  <c r="M11" i="11"/>
  <c r="L11" i="11"/>
  <c r="K11" i="11"/>
  <c r="J11" i="11"/>
  <c r="I11" i="11"/>
  <c r="D11" i="11"/>
  <c r="H11" i="11" s="1"/>
  <c r="M9" i="11"/>
  <c r="L9" i="11"/>
  <c r="K9" i="11"/>
  <c r="J9" i="11"/>
  <c r="I9" i="11"/>
  <c r="D9" i="11"/>
  <c r="H9" i="11" s="1"/>
  <c r="M8" i="11"/>
  <c r="L8" i="11"/>
  <c r="K8" i="11"/>
  <c r="J8" i="11"/>
  <c r="I8" i="11"/>
  <c r="D8" i="11"/>
  <c r="H8" i="11" s="1"/>
  <c r="M7" i="11"/>
  <c r="L7" i="11"/>
  <c r="K7" i="11"/>
  <c r="J7" i="11"/>
  <c r="I7" i="11"/>
  <c r="H7" i="11"/>
  <c r="D7" i="11"/>
  <c r="M6" i="11"/>
  <c r="L6" i="11"/>
  <c r="K6" i="11"/>
  <c r="J6" i="11"/>
  <c r="I6" i="11"/>
  <c r="D6" i="11"/>
  <c r="H6" i="11" s="1"/>
  <c r="M5" i="11"/>
  <c r="M23" i="11" s="1"/>
  <c r="L5" i="11"/>
  <c r="L23" i="11" s="1"/>
  <c r="L24" i="11" s="1"/>
  <c r="K5" i="11"/>
  <c r="K23" i="11" s="1"/>
  <c r="K24" i="11" s="1"/>
  <c r="J5" i="11"/>
  <c r="J23" i="11" s="1"/>
  <c r="J24" i="11" s="1"/>
  <c r="I5" i="11"/>
  <c r="I23" i="11" s="1"/>
  <c r="D5" i="11"/>
  <c r="D23" i="11" s="1"/>
  <c r="M4" i="11"/>
  <c r="M27" i="11" s="1"/>
  <c r="L4" i="11"/>
  <c r="L27" i="11" s="1"/>
  <c r="K4" i="11"/>
  <c r="K27" i="11" s="1"/>
  <c r="J4" i="11"/>
  <c r="J27" i="11" s="1"/>
  <c r="I4" i="11"/>
  <c r="I27" i="11" s="1"/>
  <c r="D4" i="11"/>
  <c r="H4" i="11" s="1"/>
  <c r="H27" i="11" s="1"/>
  <c r="H3" i="11"/>
  <c r="O37" i="10"/>
  <c r="N37" i="10"/>
  <c r="M37" i="10"/>
  <c r="L37" i="10"/>
  <c r="K37" i="10"/>
  <c r="J37" i="10"/>
  <c r="I37" i="10"/>
  <c r="H37" i="10"/>
  <c r="D37" i="10"/>
  <c r="O36" i="10"/>
  <c r="N36" i="10"/>
  <c r="M36" i="10"/>
  <c r="L36" i="10"/>
  <c r="K36" i="10"/>
  <c r="J36" i="10"/>
  <c r="I36" i="10"/>
  <c r="H36" i="10"/>
  <c r="D36" i="10"/>
  <c r="O35" i="10"/>
  <c r="N35" i="10"/>
  <c r="M35" i="10"/>
  <c r="L35" i="10"/>
  <c r="K35" i="10"/>
  <c r="J35" i="10"/>
  <c r="I35" i="10"/>
  <c r="H35" i="10"/>
  <c r="D35" i="10"/>
  <c r="O34" i="10"/>
  <c r="N34" i="10"/>
  <c r="M34" i="10"/>
  <c r="L34" i="10"/>
  <c r="K34" i="10"/>
  <c r="J34" i="10"/>
  <c r="I34" i="10"/>
  <c r="D34" i="10"/>
  <c r="H34" i="10" s="1"/>
  <c r="O33" i="10"/>
  <c r="N33" i="10"/>
  <c r="M33" i="10"/>
  <c r="L33" i="10"/>
  <c r="K33" i="10"/>
  <c r="J33" i="10"/>
  <c r="I33" i="10"/>
  <c r="D33" i="10"/>
  <c r="H33" i="10" s="1"/>
  <c r="O32" i="10"/>
  <c r="N32" i="10"/>
  <c r="M32" i="10"/>
  <c r="L32" i="10"/>
  <c r="K32" i="10"/>
  <c r="J32" i="10"/>
  <c r="I32" i="10"/>
  <c r="D32" i="10"/>
  <c r="H32" i="10" s="1"/>
  <c r="M29" i="10"/>
  <c r="L29" i="10"/>
  <c r="I29" i="10"/>
  <c r="N26" i="10"/>
  <c r="O25" i="10"/>
  <c r="O29" i="10" s="1"/>
  <c r="N25" i="10"/>
  <c r="I26" i="10" s="1"/>
  <c r="M25" i="10"/>
  <c r="M26" i="10" s="1"/>
  <c r="L25" i="10"/>
  <c r="L26" i="10" s="1"/>
  <c r="K25" i="10"/>
  <c r="K29" i="10" s="1"/>
  <c r="J25" i="10"/>
  <c r="J29" i="10" s="1"/>
  <c r="I25" i="10"/>
  <c r="D25" i="10"/>
  <c r="D26" i="10" s="1"/>
  <c r="O21" i="10"/>
  <c r="N21" i="10"/>
  <c r="M21" i="10"/>
  <c r="L21" i="10"/>
  <c r="K21" i="10"/>
  <c r="J21" i="10"/>
  <c r="I21" i="10"/>
  <c r="D21" i="10"/>
  <c r="H21" i="10" s="1"/>
  <c r="O16" i="10"/>
  <c r="N16" i="10"/>
  <c r="M16" i="10"/>
  <c r="L16" i="10"/>
  <c r="K16" i="10"/>
  <c r="J16" i="10"/>
  <c r="I16" i="10"/>
  <c r="H16" i="10"/>
  <c r="D16" i="10"/>
  <c r="O15" i="10"/>
  <c r="N15" i="10"/>
  <c r="M15" i="10"/>
  <c r="L15" i="10"/>
  <c r="K15" i="10"/>
  <c r="J15" i="10"/>
  <c r="I15" i="10"/>
  <c r="H15" i="10"/>
  <c r="D15" i="10"/>
  <c r="O14" i="10"/>
  <c r="N14" i="10"/>
  <c r="M14" i="10"/>
  <c r="L14" i="10"/>
  <c r="K14" i="10"/>
  <c r="J14" i="10"/>
  <c r="I14" i="10"/>
  <c r="D14" i="10"/>
  <c r="H14" i="10" s="1"/>
  <c r="O13" i="10"/>
  <c r="N13" i="10"/>
  <c r="M13" i="10"/>
  <c r="L13" i="10"/>
  <c r="K13" i="10"/>
  <c r="J13" i="10"/>
  <c r="I13" i="10"/>
  <c r="D13" i="10"/>
  <c r="H13" i="10" s="1"/>
  <c r="O12" i="10"/>
  <c r="N12" i="10"/>
  <c r="M12" i="10"/>
  <c r="L12" i="10"/>
  <c r="K12" i="10"/>
  <c r="J12" i="10"/>
  <c r="I12" i="10"/>
  <c r="H12" i="10"/>
  <c r="D12" i="10"/>
  <c r="O11" i="10"/>
  <c r="N11" i="10"/>
  <c r="M11" i="10"/>
  <c r="L11" i="10"/>
  <c r="K11" i="10"/>
  <c r="J11" i="10"/>
  <c r="I11" i="10"/>
  <c r="H11" i="10"/>
  <c r="D11" i="10"/>
  <c r="O9" i="10"/>
  <c r="N9" i="10"/>
  <c r="M9" i="10"/>
  <c r="L9" i="10"/>
  <c r="K9" i="10"/>
  <c r="J9" i="10"/>
  <c r="I9" i="10"/>
  <c r="D9" i="10"/>
  <c r="O8" i="10"/>
  <c r="N8" i="10"/>
  <c r="M8" i="10"/>
  <c r="L8" i="10"/>
  <c r="K8" i="10"/>
  <c r="J8" i="10"/>
  <c r="I8" i="10"/>
  <c r="D8" i="10"/>
  <c r="H8" i="10" s="1"/>
  <c r="O7" i="10"/>
  <c r="N7" i="10"/>
  <c r="M7" i="10"/>
  <c r="L7" i="10"/>
  <c r="K7" i="10"/>
  <c r="J7" i="10"/>
  <c r="I7" i="10"/>
  <c r="H7" i="10"/>
  <c r="D7" i="10"/>
  <c r="O6" i="10"/>
  <c r="N6" i="10"/>
  <c r="M6" i="10"/>
  <c r="L6" i="10"/>
  <c r="K6" i="10"/>
  <c r="J6" i="10"/>
  <c r="I6" i="10"/>
  <c r="H6" i="10"/>
  <c r="D6" i="10"/>
  <c r="O5" i="10"/>
  <c r="O23" i="10" s="1"/>
  <c r="N5" i="10"/>
  <c r="N23" i="10" s="1"/>
  <c r="M5" i="10"/>
  <c r="M23" i="10" s="1"/>
  <c r="L5" i="10"/>
  <c r="L23" i="10" s="1"/>
  <c r="L24" i="10" s="1"/>
  <c r="K5" i="10"/>
  <c r="K23" i="10" s="1"/>
  <c r="K24" i="10" s="1"/>
  <c r="J5" i="10"/>
  <c r="J23" i="10" s="1"/>
  <c r="I5" i="10"/>
  <c r="I23" i="10" s="1"/>
  <c r="D5" i="10"/>
  <c r="D23" i="10" s="1"/>
  <c r="O4" i="10"/>
  <c r="O27" i="10" s="1"/>
  <c r="N4" i="10"/>
  <c r="N27" i="10" s="1"/>
  <c r="M4" i="10"/>
  <c r="M27" i="10" s="1"/>
  <c r="L4" i="10"/>
  <c r="L27" i="10" s="1"/>
  <c r="K4" i="10"/>
  <c r="K27" i="10" s="1"/>
  <c r="J4" i="10"/>
  <c r="J27" i="10" s="1"/>
  <c r="J30" i="10" s="1"/>
  <c r="I4" i="10"/>
  <c r="I27" i="10" s="1"/>
  <c r="D4" i="10"/>
  <c r="D27" i="10" s="1"/>
  <c r="H3" i="10"/>
  <c r="O37" i="9"/>
  <c r="N37" i="9"/>
  <c r="M37" i="9"/>
  <c r="L37" i="9"/>
  <c r="K37" i="9"/>
  <c r="J37" i="9"/>
  <c r="I37" i="9"/>
  <c r="H37" i="9"/>
  <c r="D37" i="9"/>
  <c r="O36" i="9"/>
  <c r="N36" i="9"/>
  <c r="M36" i="9"/>
  <c r="L36" i="9"/>
  <c r="K36" i="9"/>
  <c r="J36" i="9"/>
  <c r="I36" i="9"/>
  <c r="H36" i="9"/>
  <c r="D36" i="9"/>
  <c r="O35" i="9"/>
  <c r="N35" i="9"/>
  <c r="M35" i="9"/>
  <c r="L35" i="9"/>
  <c r="K35" i="9"/>
  <c r="J35" i="9"/>
  <c r="I35" i="9"/>
  <c r="H35" i="9"/>
  <c r="D35" i="9"/>
  <c r="O34" i="9"/>
  <c r="N34" i="9"/>
  <c r="M34" i="9"/>
  <c r="L34" i="9"/>
  <c r="K34" i="9"/>
  <c r="J34" i="9"/>
  <c r="I34" i="9"/>
  <c r="D34" i="9"/>
  <c r="H34" i="9" s="1"/>
  <c r="O33" i="9"/>
  <c r="N33" i="9"/>
  <c r="M33" i="9"/>
  <c r="L33" i="9"/>
  <c r="K33" i="9"/>
  <c r="J33" i="9"/>
  <c r="I33" i="9"/>
  <c r="D33" i="9"/>
  <c r="H33" i="9" s="1"/>
  <c r="O32" i="9"/>
  <c r="N32" i="9"/>
  <c r="M32" i="9"/>
  <c r="L32" i="9"/>
  <c r="K32" i="9"/>
  <c r="J32" i="9"/>
  <c r="I32" i="9"/>
  <c r="D32" i="9"/>
  <c r="H32" i="9" s="1"/>
  <c r="M29" i="9"/>
  <c r="L29" i="9"/>
  <c r="I29" i="9"/>
  <c r="N26" i="9"/>
  <c r="O25" i="9"/>
  <c r="O29" i="9" s="1"/>
  <c r="N25" i="9"/>
  <c r="I26" i="9" s="1"/>
  <c r="M25" i="9"/>
  <c r="M26" i="9" s="1"/>
  <c r="L25" i="9"/>
  <c r="L26" i="9" s="1"/>
  <c r="K25" i="9"/>
  <c r="K29" i="9" s="1"/>
  <c r="J25" i="9"/>
  <c r="J29" i="9" s="1"/>
  <c r="I25" i="9"/>
  <c r="D25" i="9"/>
  <c r="D26" i="9" s="1"/>
  <c r="O21" i="9"/>
  <c r="N21" i="9"/>
  <c r="M21" i="9"/>
  <c r="L21" i="9"/>
  <c r="K21" i="9"/>
  <c r="J21" i="9"/>
  <c r="I21" i="9"/>
  <c r="D21" i="9"/>
  <c r="H21" i="9" s="1"/>
  <c r="O16" i="9"/>
  <c r="N16" i="9"/>
  <c r="M16" i="9"/>
  <c r="L16" i="9"/>
  <c r="K16" i="9"/>
  <c r="J16" i="9"/>
  <c r="I16" i="9"/>
  <c r="H16" i="9"/>
  <c r="D16" i="9"/>
  <c r="O15" i="9"/>
  <c r="N15" i="9"/>
  <c r="M15" i="9"/>
  <c r="L15" i="9"/>
  <c r="K15" i="9"/>
  <c r="J15" i="9"/>
  <c r="I15" i="9"/>
  <c r="H15" i="9"/>
  <c r="D15" i="9"/>
  <c r="O14" i="9"/>
  <c r="N14" i="9"/>
  <c r="M14" i="9"/>
  <c r="L14" i="9"/>
  <c r="K14" i="9"/>
  <c r="J14" i="9"/>
  <c r="I14" i="9"/>
  <c r="D14" i="9"/>
  <c r="H14" i="9" s="1"/>
  <c r="O13" i="9"/>
  <c r="N13" i="9"/>
  <c r="M13" i="9"/>
  <c r="L13" i="9"/>
  <c r="K13" i="9"/>
  <c r="J13" i="9"/>
  <c r="I13" i="9"/>
  <c r="D13" i="9"/>
  <c r="H13" i="9" s="1"/>
  <c r="O12" i="9"/>
  <c r="N12" i="9"/>
  <c r="M12" i="9"/>
  <c r="L12" i="9"/>
  <c r="K12" i="9"/>
  <c r="J12" i="9"/>
  <c r="I12" i="9"/>
  <c r="H12" i="9"/>
  <c r="D12" i="9"/>
  <c r="O11" i="9"/>
  <c r="N11" i="9"/>
  <c r="M11" i="9"/>
  <c r="L11" i="9"/>
  <c r="K11" i="9"/>
  <c r="J11" i="9"/>
  <c r="I11" i="9"/>
  <c r="H11" i="9"/>
  <c r="D11" i="9"/>
  <c r="O9" i="9"/>
  <c r="N9" i="9"/>
  <c r="M9" i="9"/>
  <c r="L9" i="9"/>
  <c r="K9" i="9"/>
  <c r="J9" i="9"/>
  <c r="I9" i="9"/>
  <c r="D9" i="9"/>
  <c r="O8" i="9"/>
  <c r="N8" i="9"/>
  <c r="M8" i="9"/>
  <c r="L8" i="9"/>
  <c r="K8" i="9"/>
  <c r="J8" i="9"/>
  <c r="I8" i="9"/>
  <c r="D8" i="9"/>
  <c r="H8" i="9" s="1"/>
  <c r="O7" i="9"/>
  <c r="N7" i="9"/>
  <c r="M7" i="9"/>
  <c r="L7" i="9"/>
  <c r="K7" i="9"/>
  <c r="J7" i="9"/>
  <c r="I7" i="9"/>
  <c r="H7" i="9"/>
  <c r="D7" i="9"/>
  <c r="O6" i="9"/>
  <c r="N6" i="9"/>
  <c r="M6" i="9"/>
  <c r="L6" i="9"/>
  <c r="K6" i="9"/>
  <c r="J6" i="9"/>
  <c r="I6" i="9"/>
  <c r="H6" i="9"/>
  <c r="D6" i="9"/>
  <c r="O5" i="9"/>
  <c r="O23" i="9" s="1"/>
  <c r="N5" i="9"/>
  <c r="N23" i="9" s="1"/>
  <c r="M5" i="9"/>
  <c r="M23" i="9" s="1"/>
  <c r="L5" i="9"/>
  <c r="L23" i="9" s="1"/>
  <c r="L24" i="9" s="1"/>
  <c r="K5" i="9"/>
  <c r="K23" i="9" s="1"/>
  <c r="K24" i="9" s="1"/>
  <c r="J5" i="9"/>
  <c r="J23" i="9" s="1"/>
  <c r="I5" i="9"/>
  <c r="I23" i="9" s="1"/>
  <c r="D5" i="9"/>
  <c r="D23" i="9" s="1"/>
  <c r="O4" i="9"/>
  <c r="O27" i="9" s="1"/>
  <c r="N4" i="9"/>
  <c r="N27" i="9" s="1"/>
  <c r="M4" i="9"/>
  <c r="M27" i="9" s="1"/>
  <c r="L4" i="9"/>
  <c r="L27" i="9" s="1"/>
  <c r="K4" i="9"/>
  <c r="K27" i="9" s="1"/>
  <c r="J4" i="9"/>
  <c r="J27" i="9" s="1"/>
  <c r="J30" i="9" s="1"/>
  <c r="I4" i="9"/>
  <c r="I27" i="9" s="1"/>
  <c r="D4" i="9"/>
  <c r="D27" i="9" s="1"/>
  <c r="H3" i="9"/>
  <c r="O37" i="8"/>
  <c r="N37" i="8"/>
  <c r="M37" i="8"/>
  <c r="L37" i="8"/>
  <c r="K37" i="8"/>
  <c r="J37" i="8"/>
  <c r="I37" i="8"/>
  <c r="H37" i="8"/>
  <c r="D37" i="8"/>
  <c r="O36" i="8"/>
  <c r="N36" i="8"/>
  <c r="M36" i="8"/>
  <c r="L36" i="8"/>
  <c r="K36" i="8"/>
  <c r="J36" i="8"/>
  <c r="I36" i="8"/>
  <c r="H36" i="8"/>
  <c r="D36" i="8"/>
  <c r="O35" i="8"/>
  <c r="N35" i="8"/>
  <c r="M35" i="8"/>
  <c r="L35" i="8"/>
  <c r="K35" i="8"/>
  <c r="J35" i="8"/>
  <c r="I35" i="8"/>
  <c r="H35" i="8"/>
  <c r="D35" i="8"/>
  <c r="O34" i="8"/>
  <c r="N34" i="8"/>
  <c r="M34" i="8"/>
  <c r="L34" i="8"/>
  <c r="K34" i="8"/>
  <c r="J34" i="8"/>
  <c r="I34" i="8"/>
  <c r="D34" i="8"/>
  <c r="H34" i="8" s="1"/>
  <c r="O33" i="8"/>
  <c r="N33" i="8"/>
  <c r="M33" i="8"/>
  <c r="L33" i="8"/>
  <c r="K33" i="8"/>
  <c r="J33" i="8"/>
  <c r="I33" i="8"/>
  <c r="D33" i="8"/>
  <c r="H33" i="8" s="1"/>
  <c r="O32" i="8"/>
  <c r="N32" i="8"/>
  <c r="M32" i="8"/>
  <c r="L32" i="8"/>
  <c r="K32" i="8"/>
  <c r="J32" i="8"/>
  <c r="I32" i="8"/>
  <c r="D32" i="8"/>
  <c r="H32" i="8" s="1"/>
  <c r="M29" i="8"/>
  <c r="L29" i="8"/>
  <c r="I29" i="8"/>
  <c r="N26" i="8"/>
  <c r="O25" i="8"/>
  <c r="O29" i="8" s="1"/>
  <c r="N25" i="8"/>
  <c r="I26" i="8" s="1"/>
  <c r="M25" i="8"/>
  <c r="M26" i="8" s="1"/>
  <c r="L25" i="8"/>
  <c r="L26" i="8" s="1"/>
  <c r="K25" i="8"/>
  <c r="K29" i="8" s="1"/>
  <c r="J25" i="8"/>
  <c r="J29" i="8" s="1"/>
  <c r="I25" i="8"/>
  <c r="D25" i="8"/>
  <c r="D26" i="8" s="1"/>
  <c r="O21" i="8"/>
  <c r="N21" i="8"/>
  <c r="M21" i="8"/>
  <c r="L21" i="8"/>
  <c r="K21" i="8"/>
  <c r="J21" i="8"/>
  <c r="I21" i="8"/>
  <c r="D21" i="8"/>
  <c r="H21" i="8" s="1"/>
  <c r="O16" i="8"/>
  <c r="N16" i="8"/>
  <c r="M16" i="8"/>
  <c r="L16" i="8"/>
  <c r="K16" i="8"/>
  <c r="J16" i="8"/>
  <c r="I16" i="8"/>
  <c r="H16" i="8"/>
  <c r="D16" i="8"/>
  <c r="O15" i="8"/>
  <c r="N15" i="8"/>
  <c r="M15" i="8"/>
  <c r="L15" i="8"/>
  <c r="K15" i="8"/>
  <c r="J15" i="8"/>
  <c r="I15" i="8"/>
  <c r="H15" i="8"/>
  <c r="D15" i="8"/>
  <c r="O14" i="8"/>
  <c r="N14" i="8"/>
  <c r="M14" i="8"/>
  <c r="L14" i="8"/>
  <c r="K14" i="8"/>
  <c r="J14" i="8"/>
  <c r="I14" i="8"/>
  <c r="D14" i="8"/>
  <c r="H14" i="8" s="1"/>
  <c r="O13" i="8"/>
  <c r="N13" i="8"/>
  <c r="M13" i="8"/>
  <c r="L13" i="8"/>
  <c r="K13" i="8"/>
  <c r="J13" i="8"/>
  <c r="I13" i="8"/>
  <c r="D13" i="8"/>
  <c r="H13" i="8" s="1"/>
  <c r="O12" i="8"/>
  <c r="N12" i="8"/>
  <c r="M12" i="8"/>
  <c r="L12" i="8"/>
  <c r="K12" i="8"/>
  <c r="J12" i="8"/>
  <c r="I12" i="8"/>
  <c r="H12" i="8"/>
  <c r="D12" i="8"/>
  <c r="O11" i="8"/>
  <c r="N11" i="8"/>
  <c r="M11" i="8"/>
  <c r="L11" i="8"/>
  <c r="K11" i="8"/>
  <c r="J11" i="8"/>
  <c r="I11" i="8"/>
  <c r="H11" i="8"/>
  <c r="D11" i="8"/>
  <c r="O9" i="8"/>
  <c r="N9" i="8"/>
  <c r="M9" i="8"/>
  <c r="L9" i="8"/>
  <c r="K9" i="8"/>
  <c r="J9" i="8"/>
  <c r="I9" i="8"/>
  <c r="D9" i="8"/>
  <c r="O8" i="8"/>
  <c r="N8" i="8"/>
  <c r="M8" i="8"/>
  <c r="L8" i="8"/>
  <c r="K8" i="8"/>
  <c r="J8" i="8"/>
  <c r="I8" i="8"/>
  <c r="D8" i="8"/>
  <c r="H8" i="8" s="1"/>
  <c r="O7" i="8"/>
  <c r="N7" i="8"/>
  <c r="M7" i="8"/>
  <c r="L7" i="8"/>
  <c r="K7" i="8"/>
  <c r="J7" i="8"/>
  <c r="I7" i="8"/>
  <c r="H7" i="8"/>
  <c r="D7" i="8"/>
  <c r="O6" i="8"/>
  <c r="N6" i="8"/>
  <c r="M6" i="8"/>
  <c r="L6" i="8"/>
  <c r="K6" i="8"/>
  <c r="J6" i="8"/>
  <c r="I6" i="8"/>
  <c r="H6" i="8"/>
  <c r="D6" i="8"/>
  <c r="O5" i="8"/>
  <c r="O23" i="8" s="1"/>
  <c r="N5" i="8"/>
  <c r="N23" i="8" s="1"/>
  <c r="M5" i="8"/>
  <c r="M23" i="8" s="1"/>
  <c r="L5" i="8"/>
  <c r="L23" i="8" s="1"/>
  <c r="L24" i="8" s="1"/>
  <c r="K5" i="8"/>
  <c r="K23" i="8" s="1"/>
  <c r="K24" i="8" s="1"/>
  <c r="J5" i="8"/>
  <c r="J23" i="8" s="1"/>
  <c r="I5" i="8"/>
  <c r="I23" i="8" s="1"/>
  <c r="D5" i="8"/>
  <c r="D23" i="8" s="1"/>
  <c r="O4" i="8"/>
  <c r="O27" i="8" s="1"/>
  <c r="N4" i="8"/>
  <c r="N27" i="8" s="1"/>
  <c r="M4" i="8"/>
  <c r="M27" i="8" s="1"/>
  <c r="L4" i="8"/>
  <c r="L27" i="8" s="1"/>
  <c r="K4" i="8"/>
  <c r="K27" i="8" s="1"/>
  <c r="J4" i="8"/>
  <c r="J27" i="8" s="1"/>
  <c r="J30" i="8" s="1"/>
  <c r="I4" i="8"/>
  <c r="I27" i="8" s="1"/>
  <c r="D4" i="8"/>
  <c r="D27" i="8" s="1"/>
  <c r="H3" i="8"/>
  <c r="M37" i="7"/>
  <c r="L37" i="7"/>
  <c r="K37" i="7"/>
  <c r="J37" i="7"/>
  <c r="I37" i="7"/>
  <c r="H37" i="7"/>
  <c r="D37" i="7"/>
  <c r="M36" i="7"/>
  <c r="L36" i="7"/>
  <c r="K36" i="7"/>
  <c r="J36" i="7"/>
  <c r="I36" i="7"/>
  <c r="H36" i="7"/>
  <c r="D36" i="7"/>
  <c r="M35" i="7"/>
  <c r="L35" i="7"/>
  <c r="K35" i="7"/>
  <c r="J35" i="7"/>
  <c r="I35" i="7"/>
  <c r="D35" i="7"/>
  <c r="H35" i="7" s="1"/>
  <c r="M34" i="7"/>
  <c r="L34" i="7"/>
  <c r="K34" i="7"/>
  <c r="J34" i="7"/>
  <c r="I34" i="7"/>
  <c r="D34" i="7"/>
  <c r="H34" i="7" s="1"/>
  <c r="M33" i="7"/>
  <c r="L33" i="7"/>
  <c r="K33" i="7"/>
  <c r="J33" i="7"/>
  <c r="I33" i="7"/>
  <c r="H33" i="7"/>
  <c r="D33" i="7"/>
  <c r="M32" i="7"/>
  <c r="L32" i="7"/>
  <c r="K32" i="7"/>
  <c r="J32" i="7"/>
  <c r="I32" i="7"/>
  <c r="D32" i="7"/>
  <c r="H32" i="7" s="1"/>
  <c r="M29" i="7"/>
  <c r="L29" i="7"/>
  <c r="I29" i="7"/>
  <c r="M26" i="7"/>
  <c r="L26" i="7"/>
  <c r="I26" i="7"/>
  <c r="M25" i="7"/>
  <c r="L25" i="7"/>
  <c r="K25" i="7"/>
  <c r="K29" i="7" s="1"/>
  <c r="J25" i="7"/>
  <c r="J29" i="7" s="1"/>
  <c r="I25" i="7"/>
  <c r="D26" i="7" s="1"/>
  <c r="D25" i="7"/>
  <c r="H25" i="7" s="1"/>
  <c r="M21" i="7"/>
  <c r="L21" i="7"/>
  <c r="K21" i="7"/>
  <c r="J21" i="7"/>
  <c r="I21" i="7"/>
  <c r="H21" i="7"/>
  <c r="D21" i="7"/>
  <c r="M16" i="7"/>
  <c r="L16" i="7"/>
  <c r="K16" i="7"/>
  <c r="J16" i="7"/>
  <c r="I16" i="7"/>
  <c r="D16" i="7"/>
  <c r="H16" i="7" s="1"/>
  <c r="M15" i="7"/>
  <c r="L15" i="7"/>
  <c r="K15" i="7"/>
  <c r="J15" i="7"/>
  <c r="I15" i="7"/>
  <c r="D15" i="7"/>
  <c r="H15" i="7" s="1"/>
  <c r="M14" i="7"/>
  <c r="L14" i="7"/>
  <c r="K14" i="7"/>
  <c r="J14" i="7"/>
  <c r="I14" i="7"/>
  <c r="H14" i="7"/>
  <c r="D14" i="7"/>
  <c r="M13" i="7"/>
  <c r="L13" i="7"/>
  <c r="K13" i="7"/>
  <c r="J13" i="7"/>
  <c r="I13" i="7"/>
  <c r="D13" i="7"/>
  <c r="H13" i="7" s="1"/>
  <c r="M12" i="7"/>
  <c r="L12" i="7"/>
  <c r="K12" i="7"/>
  <c r="J12" i="7"/>
  <c r="I12" i="7"/>
  <c r="D12" i="7"/>
  <c r="H12" i="7" s="1"/>
  <c r="M11" i="7"/>
  <c r="L11" i="7"/>
  <c r="K11" i="7"/>
  <c r="J11" i="7"/>
  <c r="I11" i="7"/>
  <c r="D11" i="7"/>
  <c r="H11" i="7" s="1"/>
  <c r="M9" i="7"/>
  <c r="L9" i="7"/>
  <c r="K9" i="7"/>
  <c r="J9" i="7"/>
  <c r="I9" i="7"/>
  <c r="D9" i="7"/>
  <c r="H9" i="7" s="1"/>
  <c r="M8" i="7"/>
  <c r="L8" i="7"/>
  <c r="K8" i="7"/>
  <c r="J8" i="7"/>
  <c r="I8" i="7"/>
  <c r="H8" i="7"/>
  <c r="D8" i="7"/>
  <c r="M7" i="7"/>
  <c r="L7" i="7"/>
  <c r="K7" i="7"/>
  <c r="J7" i="7"/>
  <c r="I7" i="7"/>
  <c r="H7" i="7"/>
  <c r="D7" i="7"/>
  <c r="M6" i="7"/>
  <c r="L6" i="7"/>
  <c r="K6" i="7"/>
  <c r="J6" i="7"/>
  <c r="I6" i="7"/>
  <c r="D6" i="7"/>
  <c r="H6" i="7" s="1"/>
  <c r="M5" i="7"/>
  <c r="M23" i="7" s="1"/>
  <c r="L5" i="7"/>
  <c r="L23" i="7" s="1"/>
  <c r="L24" i="7" s="1"/>
  <c r="K5" i="7"/>
  <c r="K23" i="7" s="1"/>
  <c r="K24" i="7" s="1"/>
  <c r="J5" i="7"/>
  <c r="J23" i="7" s="1"/>
  <c r="J24" i="7" s="1"/>
  <c r="I5" i="7"/>
  <c r="I23" i="7" s="1"/>
  <c r="D5" i="7"/>
  <c r="D23" i="7" s="1"/>
  <c r="M4" i="7"/>
  <c r="M27" i="7" s="1"/>
  <c r="L4" i="7"/>
  <c r="L27" i="7" s="1"/>
  <c r="K4" i="7"/>
  <c r="K27" i="7" s="1"/>
  <c r="J4" i="7"/>
  <c r="J27" i="7" s="1"/>
  <c r="I4" i="7"/>
  <c r="I27" i="7" s="1"/>
  <c r="H4" i="7"/>
  <c r="H27" i="7" s="1"/>
  <c r="H30" i="7" s="1"/>
  <c r="D4" i="7"/>
  <c r="D27" i="7" s="1"/>
  <c r="H3" i="7"/>
  <c r="O37" i="6"/>
  <c r="N37" i="6"/>
  <c r="M37" i="6"/>
  <c r="L37" i="6"/>
  <c r="K37" i="6"/>
  <c r="J37" i="6"/>
  <c r="I37" i="6"/>
  <c r="H37" i="6"/>
  <c r="D37" i="6"/>
  <c r="O36" i="6"/>
  <c r="N36" i="6"/>
  <c r="M36" i="6"/>
  <c r="L36" i="6"/>
  <c r="K36" i="6"/>
  <c r="J36" i="6"/>
  <c r="I36" i="6"/>
  <c r="H36" i="6"/>
  <c r="D36" i="6"/>
  <c r="O35" i="6"/>
  <c r="N35" i="6"/>
  <c r="M35" i="6"/>
  <c r="L35" i="6"/>
  <c r="K35" i="6"/>
  <c r="J35" i="6"/>
  <c r="I35" i="6"/>
  <c r="H35" i="6"/>
  <c r="D35" i="6"/>
  <c r="O34" i="6"/>
  <c r="N34" i="6"/>
  <c r="M34" i="6"/>
  <c r="L34" i="6"/>
  <c r="K34" i="6"/>
  <c r="J34" i="6"/>
  <c r="I34" i="6"/>
  <c r="D34" i="6"/>
  <c r="H34" i="6" s="1"/>
  <c r="O33" i="6"/>
  <c r="N33" i="6"/>
  <c r="M33" i="6"/>
  <c r="L33" i="6"/>
  <c r="K33" i="6"/>
  <c r="J33" i="6"/>
  <c r="I33" i="6"/>
  <c r="D33" i="6"/>
  <c r="H33" i="6" s="1"/>
  <c r="O32" i="6"/>
  <c r="N32" i="6"/>
  <c r="M32" i="6"/>
  <c r="L32" i="6"/>
  <c r="K32" i="6"/>
  <c r="J32" i="6"/>
  <c r="I32" i="6"/>
  <c r="D32" i="6"/>
  <c r="H32" i="6" s="1"/>
  <c r="M29" i="6"/>
  <c r="L29" i="6"/>
  <c r="I29" i="6"/>
  <c r="N26" i="6"/>
  <c r="O25" i="6"/>
  <c r="O29" i="6" s="1"/>
  <c r="N25" i="6"/>
  <c r="I26" i="6" s="1"/>
  <c r="M25" i="6"/>
  <c r="M26" i="6" s="1"/>
  <c r="L25" i="6"/>
  <c r="L26" i="6" s="1"/>
  <c r="K25" i="6"/>
  <c r="K29" i="6" s="1"/>
  <c r="J25" i="6"/>
  <c r="J29" i="6" s="1"/>
  <c r="I25" i="6"/>
  <c r="D25" i="6"/>
  <c r="D26" i="6" s="1"/>
  <c r="O21" i="6"/>
  <c r="N21" i="6"/>
  <c r="M21" i="6"/>
  <c r="L21" i="6"/>
  <c r="K21" i="6"/>
  <c r="J21" i="6"/>
  <c r="I21" i="6"/>
  <c r="D21" i="6"/>
  <c r="H21" i="6" s="1"/>
  <c r="O16" i="6"/>
  <c r="N16" i="6"/>
  <c r="M16" i="6"/>
  <c r="L16" i="6"/>
  <c r="K16" i="6"/>
  <c r="J16" i="6"/>
  <c r="I16" i="6"/>
  <c r="H16" i="6"/>
  <c r="D16" i="6"/>
  <c r="O15" i="6"/>
  <c r="N15" i="6"/>
  <c r="M15" i="6"/>
  <c r="L15" i="6"/>
  <c r="K15" i="6"/>
  <c r="J15" i="6"/>
  <c r="I15" i="6"/>
  <c r="H15" i="6"/>
  <c r="D15" i="6"/>
  <c r="O14" i="6"/>
  <c r="N14" i="6"/>
  <c r="M14" i="6"/>
  <c r="L14" i="6"/>
  <c r="K14" i="6"/>
  <c r="J14" i="6"/>
  <c r="I14" i="6"/>
  <c r="D14" i="6"/>
  <c r="H14" i="6" s="1"/>
  <c r="O13" i="6"/>
  <c r="N13" i="6"/>
  <c r="M13" i="6"/>
  <c r="L13" i="6"/>
  <c r="K13" i="6"/>
  <c r="J13" i="6"/>
  <c r="I13" i="6"/>
  <c r="D13" i="6"/>
  <c r="H13" i="6" s="1"/>
  <c r="O12" i="6"/>
  <c r="N12" i="6"/>
  <c r="M12" i="6"/>
  <c r="L12" i="6"/>
  <c r="K12" i="6"/>
  <c r="J12" i="6"/>
  <c r="I12" i="6"/>
  <c r="H12" i="6"/>
  <c r="D12" i="6"/>
  <c r="O11" i="6"/>
  <c r="N11" i="6"/>
  <c r="M11" i="6"/>
  <c r="L11" i="6"/>
  <c r="K11" i="6"/>
  <c r="J11" i="6"/>
  <c r="I11" i="6"/>
  <c r="H11" i="6"/>
  <c r="D11" i="6"/>
  <c r="O9" i="6"/>
  <c r="N9" i="6"/>
  <c r="M9" i="6"/>
  <c r="L9" i="6"/>
  <c r="K9" i="6"/>
  <c r="J9" i="6"/>
  <c r="I9" i="6"/>
  <c r="D9" i="6"/>
  <c r="O8" i="6"/>
  <c r="N8" i="6"/>
  <c r="M8" i="6"/>
  <c r="L8" i="6"/>
  <c r="K8" i="6"/>
  <c r="J8" i="6"/>
  <c r="I8" i="6"/>
  <c r="D8" i="6"/>
  <c r="H8" i="6" s="1"/>
  <c r="O7" i="6"/>
  <c r="N7" i="6"/>
  <c r="M7" i="6"/>
  <c r="L7" i="6"/>
  <c r="K7" i="6"/>
  <c r="J7" i="6"/>
  <c r="I7" i="6"/>
  <c r="H7" i="6"/>
  <c r="D7" i="6"/>
  <c r="O6" i="6"/>
  <c r="N6" i="6"/>
  <c r="M6" i="6"/>
  <c r="L6" i="6"/>
  <c r="K6" i="6"/>
  <c r="J6" i="6"/>
  <c r="I6" i="6"/>
  <c r="D6" i="6"/>
  <c r="H6" i="6" s="1"/>
  <c r="O5" i="6"/>
  <c r="O23" i="6" s="1"/>
  <c r="N5" i="6"/>
  <c r="N23" i="6" s="1"/>
  <c r="M5" i="6"/>
  <c r="M23" i="6" s="1"/>
  <c r="L5" i="6"/>
  <c r="L23" i="6" s="1"/>
  <c r="L24" i="6" s="1"/>
  <c r="K5" i="6"/>
  <c r="K23" i="6" s="1"/>
  <c r="K24" i="6" s="1"/>
  <c r="J5" i="6"/>
  <c r="J23" i="6" s="1"/>
  <c r="I5" i="6"/>
  <c r="I23" i="6" s="1"/>
  <c r="D24" i="6" s="1"/>
  <c r="H5" i="6"/>
  <c r="H23" i="6" s="1"/>
  <c r="D5" i="6"/>
  <c r="D23" i="6" s="1"/>
  <c r="O4" i="6"/>
  <c r="O27" i="6" s="1"/>
  <c r="N4" i="6"/>
  <c r="N27" i="6" s="1"/>
  <c r="M4" i="6"/>
  <c r="M27" i="6" s="1"/>
  <c r="L4" i="6"/>
  <c r="L27" i="6" s="1"/>
  <c r="K4" i="6"/>
  <c r="K27" i="6" s="1"/>
  <c r="J4" i="6"/>
  <c r="J27" i="6" s="1"/>
  <c r="I4" i="6"/>
  <c r="I27" i="6" s="1"/>
  <c r="D4" i="6"/>
  <c r="D27" i="6" s="1"/>
  <c r="H3" i="6"/>
  <c r="L37" i="5"/>
  <c r="K37" i="5"/>
  <c r="J37" i="5"/>
  <c r="I37" i="5"/>
  <c r="H37" i="5"/>
  <c r="D37" i="5"/>
  <c r="L36" i="5"/>
  <c r="K36" i="5"/>
  <c r="J36" i="5"/>
  <c r="I36" i="5"/>
  <c r="H36" i="5"/>
  <c r="D36" i="5"/>
  <c r="L35" i="5"/>
  <c r="K35" i="5"/>
  <c r="J35" i="5"/>
  <c r="I35" i="5"/>
  <c r="D35" i="5"/>
  <c r="H35" i="5" s="1"/>
  <c r="L34" i="5"/>
  <c r="K34" i="5"/>
  <c r="J34" i="5"/>
  <c r="I34" i="5"/>
  <c r="D34" i="5"/>
  <c r="H34" i="5" s="1"/>
  <c r="L33" i="5"/>
  <c r="K33" i="5"/>
  <c r="J33" i="5"/>
  <c r="I33" i="5"/>
  <c r="D33" i="5"/>
  <c r="H33" i="5" s="1"/>
  <c r="L32" i="5"/>
  <c r="K32" i="5"/>
  <c r="J32" i="5"/>
  <c r="I32" i="5"/>
  <c r="D32" i="5"/>
  <c r="H32" i="5" s="1"/>
  <c r="L29" i="5"/>
  <c r="J29" i="5"/>
  <c r="K26" i="5"/>
  <c r="J26" i="5"/>
  <c r="L25" i="5"/>
  <c r="L26" i="5" s="1"/>
  <c r="K25" i="5"/>
  <c r="K29" i="5" s="1"/>
  <c r="J25" i="5"/>
  <c r="I25" i="5"/>
  <c r="D26" i="5" s="1"/>
  <c r="D25" i="5"/>
  <c r="H25" i="5" s="1"/>
  <c r="I23" i="5"/>
  <c r="D24" i="5" s="1"/>
  <c r="L21" i="5"/>
  <c r="K21" i="5"/>
  <c r="J21" i="5"/>
  <c r="I21" i="5"/>
  <c r="D21" i="5"/>
  <c r="H21" i="5" s="1"/>
  <c r="L16" i="5"/>
  <c r="K16" i="5"/>
  <c r="J16" i="5"/>
  <c r="I16" i="5"/>
  <c r="D16" i="5"/>
  <c r="H16" i="5" s="1"/>
  <c r="L15" i="5"/>
  <c r="K15" i="5"/>
  <c r="J15" i="5"/>
  <c r="I15" i="5"/>
  <c r="D15" i="5"/>
  <c r="H15" i="5" s="1"/>
  <c r="L14" i="5"/>
  <c r="K14" i="5"/>
  <c r="J14" i="5"/>
  <c r="I14" i="5"/>
  <c r="D14" i="5"/>
  <c r="H14" i="5" s="1"/>
  <c r="L13" i="5"/>
  <c r="K13" i="5"/>
  <c r="J13" i="5"/>
  <c r="I13" i="5"/>
  <c r="D13" i="5"/>
  <c r="H13" i="5" s="1"/>
  <c r="L12" i="5"/>
  <c r="K12" i="5"/>
  <c r="J12" i="5"/>
  <c r="I12" i="5"/>
  <c r="D12" i="5"/>
  <c r="H12" i="5" s="1"/>
  <c r="L11" i="5"/>
  <c r="K11" i="5"/>
  <c r="J11" i="5"/>
  <c r="I11" i="5"/>
  <c r="D11" i="5"/>
  <c r="H11" i="5" s="1"/>
  <c r="L9" i="5"/>
  <c r="L10" i="5" s="1"/>
  <c r="K9" i="5"/>
  <c r="J9" i="5"/>
  <c r="I9" i="5"/>
  <c r="H9" i="5"/>
  <c r="D9" i="5"/>
  <c r="L8" i="5"/>
  <c r="K8" i="5"/>
  <c r="J8" i="5"/>
  <c r="I8" i="5"/>
  <c r="H8" i="5"/>
  <c r="D8" i="5"/>
  <c r="L7" i="5"/>
  <c r="K7" i="5"/>
  <c r="J7" i="5"/>
  <c r="I7" i="5"/>
  <c r="H7" i="5"/>
  <c r="D7" i="5"/>
  <c r="L6" i="5"/>
  <c r="K6" i="5"/>
  <c r="J6" i="5"/>
  <c r="I6" i="5"/>
  <c r="H6" i="5"/>
  <c r="D6" i="5"/>
  <c r="L5" i="5"/>
  <c r="L23" i="5" s="1"/>
  <c r="L24" i="5" s="1"/>
  <c r="K5" i="5"/>
  <c r="K23" i="5" s="1"/>
  <c r="K24" i="5" s="1"/>
  <c r="J5" i="5"/>
  <c r="J23" i="5" s="1"/>
  <c r="J24" i="5" s="1"/>
  <c r="I5" i="5"/>
  <c r="H5" i="5"/>
  <c r="H23" i="5" s="1"/>
  <c r="H24" i="5" s="1"/>
  <c r="D5" i="5"/>
  <c r="D23" i="5" s="1"/>
  <c r="L4" i="5"/>
  <c r="L27" i="5" s="1"/>
  <c r="K4" i="5"/>
  <c r="K27" i="5" s="1"/>
  <c r="J4" i="5"/>
  <c r="J27" i="5" s="1"/>
  <c r="I4" i="5"/>
  <c r="I27" i="5" s="1"/>
  <c r="H4" i="5"/>
  <c r="H27" i="5" s="1"/>
  <c r="D4" i="5"/>
  <c r="D27" i="5" s="1"/>
  <c r="H3" i="5"/>
  <c r="O37" i="4"/>
  <c r="N37" i="4"/>
  <c r="M37" i="4"/>
  <c r="L37" i="4"/>
  <c r="K37" i="4"/>
  <c r="J37" i="4"/>
  <c r="I37" i="4"/>
  <c r="H37" i="4"/>
  <c r="D37" i="4"/>
  <c r="O36" i="4"/>
  <c r="N36" i="4"/>
  <c r="M36" i="4"/>
  <c r="L36" i="4"/>
  <c r="K36" i="4"/>
  <c r="J36" i="4"/>
  <c r="I36" i="4"/>
  <c r="H36" i="4"/>
  <c r="D36" i="4"/>
  <c r="O35" i="4"/>
  <c r="N35" i="4"/>
  <c r="M35" i="4"/>
  <c r="L35" i="4"/>
  <c r="K35" i="4"/>
  <c r="J35" i="4"/>
  <c r="I35" i="4"/>
  <c r="H35" i="4"/>
  <c r="D35" i="4"/>
  <c r="O34" i="4"/>
  <c r="N34" i="4"/>
  <c r="M34" i="4"/>
  <c r="L34" i="4"/>
  <c r="K34" i="4"/>
  <c r="J34" i="4"/>
  <c r="I34" i="4"/>
  <c r="D34" i="4"/>
  <c r="H34" i="4" s="1"/>
  <c r="O33" i="4"/>
  <c r="N33" i="4"/>
  <c r="M33" i="4"/>
  <c r="L33" i="4"/>
  <c r="K33" i="4"/>
  <c r="J33" i="4"/>
  <c r="I33" i="4"/>
  <c r="H33" i="4"/>
  <c r="D33" i="4"/>
  <c r="O32" i="4"/>
  <c r="N32" i="4"/>
  <c r="M32" i="4"/>
  <c r="L32" i="4"/>
  <c r="K32" i="4"/>
  <c r="J32" i="4"/>
  <c r="I32" i="4"/>
  <c r="D32" i="4"/>
  <c r="H32" i="4" s="1"/>
  <c r="L29" i="4"/>
  <c r="N26" i="4"/>
  <c r="L26" i="4"/>
  <c r="O25" i="4"/>
  <c r="O26" i="4" s="1"/>
  <c r="N25" i="4"/>
  <c r="I26" i="4" s="1"/>
  <c r="M25" i="4"/>
  <c r="M29" i="4" s="1"/>
  <c r="L25" i="4"/>
  <c r="K25" i="4"/>
  <c r="K26" i="4" s="1"/>
  <c r="J25" i="4"/>
  <c r="I25" i="4"/>
  <c r="I29" i="4" s="1"/>
  <c r="D25" i="4"/>
  <c r="H25" i="4" s="1"/>
  <c r="H29" i="4" s="1"/>
  <c r="O21" i="4"/>
  <c r="N21" i="4"/>
  <c r="M21" i="4"/>
  <c r="L21" i="4"/>
  <c r="K21" i="4"/>
  <c r="J21" i="4"/>
  <c r="I21" i="4"/>
  <c r="H21" i="4"/>
  <c r="D21" i="4"/>
  <c r="O16" i="4"/>
  <c r="N16" i="4"/>
  <c r="M16" i="4"/>
  <c r="L16" i="4"/>
  <c r="K16" i="4"/>
  <c r="J16" i="4"/>
  <c r="I16" i="4"/>
  <c r="H16" i="4"/>
  <c r="D16" i="4"/>
  <c r="O15" i="4"/>
  <c r="N15" i="4"/>
  <c r="M15" i="4"/>
  <c r="L15" i="4"/>
  <c r="K15" i="4"/>
  <c r="J15" i="4"/>
  <c r="I15" i="4"/>
  <c r="D15" i="4"/>
  <c r="H15" i="4" s="1"/>
  <c r="O14" i="4"/>
  <c r="N14" i="4"/>
  <c r="M14" i="4"/>
  <c r="L14" i="4"/>
  <c r="K14" i="4"/>
  <c r="J14" i="4"/>
  <c r="I14" i="4"/>
  <c r="H14" i="4"/>
  <c r="D14" i="4"/>
  <c r="O13" i="4"/>
  <c r="N13" i="4"/>
  <c r="M13" i="4"/>
  <c r="L13" i="4"/>
  <c r="K13" i="4"/>
  <c r="J13" i="4"/>
  <c r="I13" i="4"/>
  <c r="D13" i="4"/>
  <c r="H13" i="4" s="1"/>
  <c r="O12" i="4"/>
  <c r="N12" i="4"/>
  <c r="M12" i="4"/>
  <c r="L12" i="4"/>
  <c r="K12" i="4"/>
  <c r="J12" i="4"/>
  <c r="I12" i="4"/>
  <c r="H12" i="4"/>
  <c r="D12" i="4"/>
  <c r="O11" i="4"/>
  <c r="N11" i="4"/>
  <c r="M11" i="4"/>
  <c r="L11" i="4"/>
  <c r="K11" i="4"/>
  <c r="J11" i="4"/>
  <c r="I11" i="4"/>
  <c r="D11" i="4"/>
  <c r="H11" i="4" s="1"/>
  <c r="O9" i="4"/>
  <c r="N9" i="4"/>
  <c r="M9" i="4"/>
  <c r="L9" i="4"/>
  <c r="K9" i="4"/>
  <c r="J9" i="4"/>
  <c r="I9" i="4"/>
  <c r="H9" i="4"/>
  <c r="D9" i="4"/>
  <c r="O8" i="4"/>
  <c r="N8" i="4"/>
  <c r="M8" i="4"/>
  <c r="L8" i="4"/>
  <c r="K8" i="4"/>
  <c r="J8" i="4"/>
  <c r="I8" i="4"/>
  <c r="D8" i="4"/>
  <c r="H8" i="4" s="1"/>
  <c r="O7" i="4"/>
  <c r="N7" i="4"/>
  <c r="M7" i="4"/>
  <c r="L7" i="4"/>
  <c r="K7" i="4"/>
  <c r="J7" i="4"/>
  <c r="I7" i="4"/>
  <c r="H7" i="4"/>
  <c r="D7" i="4"/>
  <c r="O6" i="4"/>
  <c r="N6" i="4"/>
  <c r="M6" i="4"/>
  <c r="M23" i="4" s="1"/>
  <c r="L6" i="4"/>
  <c r="K6" i="4"/>
  <c r="J6" i="4"/>
  <c r="I6" i="4"/>
  <c r="I23" i="4" s="1"/>
  <c r="D24" i="4" s="1"/>
  <c r="D6" i="4"/>
  <c r="H6" i="4" s="1"/>
  <c r="O5" i="4"/>
  <c r="O23" i="4" s="1"/>
  <c r="N5" i="4"/>
  <c r="N23" i="4" s="1"/>
  <c r="M5" i="4"/>
  <c r="L5" i="4"/>
  <c r="L23" i="4" s="1"/>
  <c r="L24" i="4" s="1"/>
  <c r="K5" i="4"/>
  <c r="K23" i="4" s="1"/>
  <c r="K24" i="4" s="1"/>
  <c r="J5" i="4"/>
  <c r="J23" i="4" s="1"/>
  <c r="I5" i="4"/>
  <c r="H5" i="4"/>
  <c r="H23" i="4" s="1"/>
  <c r="D5" i="4"/>
  <c r="D23" i="4" s="1"/>
  <c r="O4" i="4"/>
  <c r="O27" i="4" s="1"/>
  <c r="N4" i="4"/>
  <c r="N27" i="4" s="1"/>
  <c r="M4" i="4"/>
  <c r="M27" i="4" s="1"/>
  <c r="L4" i="4"/>
  <c r="L27" i="4" s="1"/>
  <c r="K4" i="4"/>
  <c r="K27" i="4" s="1"/>
  <c r="J4" i="4"/>
  <c r="J27" i="4" s="1"/>
  <c r="J30" i="4" s="1"/>
  <c r="I4" i="4"/>
  <c r="I27" i="4" s="1"/>
  <c r="D4" i="4"/>
  <c r="H4" i="4" s="1"/>
  <c r="H27" i="4" s="1"/>
  <c r="H30" i="4" s="1"/>
  <c r="H3" i="4"/>
  <c r="O37" i="3"/>
  <c r="N37" i="3"/>
  <c r="M37" i="3"/>
  <c r="L37" i="3"/>
  <c r="K37" i="3"/>
  <c r="J37" i="3"/>
  <c r="I37" i="3"/>
  <c r="H37" i="3"/>
  <c r="D37" i="3"/>
  <c r="O36" i="3"/>
  <c r="N36" i="3"/>
  <c r="M36" i="3"/>
  <c r="L36" i="3"/>
  <c r="K36" i="3"/>
  <c r="J36" i="3"/>
  <c r="I36" i="3"/>
  <c r="H36" i="3"/>
  <c r="D36" i="3"/>
  <c r="O35" i="3"/>
  <c r="N35" i="3"/>
  <c r="M35" i="3"/>
  <c r="L35" i="3"/>
  <c r="K35" i="3"/>
  <c r="J35" i="3"/>
  <c r="I35" i="3"/>
  <c r="H35" i="3"/>
  <c r="D35" i="3"/>
  <c r="O34" i="3"/>
  <c r="N34" i="3"/>
  <c r="M34" i="3"/>
  <c r="L34" i="3"/>
  <c r="K34" i="3"/>
  <c r="J34" i="3"/>
  <c r="I34" i="3"/>
  <c r="D34" i="3"/>
  <c r="H34" i="3" s="1"/>
  <c r="O33" i="3"/>
  <c r="N33" i="3"/>
  <c r="M33" i="3"/>
  <c r="L33" i="3"/>
  <c r="K33" i="3"/>
  <c r="J33" i="3"/>
  <c r="I33" i="3"/>
  <c r="H33" i="3"/>
  <c r="D33" i="3"/>
  <c r="O32" i="3"/>
  <c r="N32" i="3"/>
  <c r="M32" i="3"/>
  <c r="L32" i="3"/>
  <c r="K32" i="3"/>
  <c r="J32" i="3"/>
  <c r="I32" i="3"/>
  <c r="D32" i="3"/>
  <c r="H32" i="3" s="1"/>
  <c r="L29" i="3"/>
  <c r="M27" i="3"/>
  <c r="I27" i="3"/>
  <c r="N26" i="3"/>
  <c r="L26" i="3"/>
  <c r="O25" i="3"/>
  <c r="O26" i="3" s="1"/>
  <c r="N25" i="3"/>
  <c r="I26" i="3" s="1"/>
  <c r="M25" i="3"/>
  <c r="M29" i="3" s="1"/>
  <c r="L25" i="3"/>
  <c r="K25" i="3"/>
  <c r="K26" i="3" s="1"/>
  <c r="J25" i="3"/>
  <c r="J29" i="3" s="1"/>
  <c r="I25" i="3"/>
  <c r="I29" i="3" s="1"/>
  <c r="D25" i="3"/>
  <c r="H25" i="3" s="1"/>
  <c r="H29" i="3" s="1"/>
  <c r="O21" i="3"/>
  <c r="N21" i="3"/>
  <c r="M21" i="3"/>
  <c r="L21" i="3"/>
  <c r="K21" i="3"/>
  <c r="J21" i="3"/>
  <c r="I21" i="3"/>
  <c r="H21" i="3"/>
  <c r="D21" i="3"/>
  <c r="O16" i="3"/>
  <c r="N16" i="3"/>
  <c r="M16" i="3"/>
  <c r="L16" i="3"/>
  <c r="K16" i="3"/>
  <c r="J16" i="3"/>
  <c r="I16" i="3"/>
  <c r="H16" i="3"/>
  <c r="D16" i="3"/>
  <c r="O15" i="3"/>
  <c r="N15" i="3"/>
  <c r="M15" i="3"/>
  <c r="L15" i="3"/>
  <c r="K15" i="3"/>
  <c r="J15" i="3"/>
  <c r="I15" i="3"/>
  <c r="H15" i="3"/>
  <c r="D15" i="3"/>
  <c r="O14" i="3"/>
  <c r="N14" i="3"/>
  <c r="M14" i="3"/>
  <c r="L14" i="3"/>
  <c r="K14" i="3"/>
  <c r="J14" i="3"/>
  <c r="I14" i="3"/>
  <c r="H14" i="3"/>
  <c r="D14" i="3"/>
  <c r="O13" i="3"/>
  <c r="N13" i="3"/>
  <c r="M13" i="3"/>
  <c r="L13" i="3"/>
  <c r="K13" i="3"/>
  <c r="J13" i="3"/>
  <c r="I13" i="3"/>
  <c r="D13" i="3"/>
  <c r="H13" i="3" s="1"/>
  <c r="O12" i="3"/>
  <c r="N12" i="3"/>
  <c r="M12" i="3"/>
  <c r="L12" i="3"/>
  <c r="K12" i="3"/>
  <c r="J12" i="3"/>
  <c r="I12" i="3"/>
  <c r="H12" i="3"/>
  <c r="D12" i="3"/>
  <c r="O11" i="3"/>
  <c r="N11" i="3"/>
  <c r="M11" i="3"/>
  <c r="L11" i="3"/>
  <c r="K11" i="3"/>
  <c r="J11" i="3"/>
  <c r="I11" i="3"/>
  <c r="H11" i="3"/>
  <c r="D11" i="3"/>
  <c r="O9" i="3"/>
  <c r="O10" i="3" s="1"/>
  <c r="N9" i="3"/>
  <c r="M9" i="3"/>
  <c r="L9" i="3"/>
  <c r="K9" i="3"/>
  <c r="J9" i="3"/>
  <c r="I9" i="3"/>
  <c r="H9" i="3"/>
  <c r="D9" i="3"/>
  <c r="O8" i="3"/>
  <c r="N8" i="3"/>
  <c r="M8" i="3"/>
  <c r="L8" i="3"/>
  <c r="K8" i="3"/>
  <c r="J8" i="3"/>
  <c r="I8" i="3"/>
  <c r="D8" i="3"/>
  <c r="H8" i="3" s="1"/>
  <c r="O7" i="3"/>
  <c r="N7" i="3"/>
  <c r="M7" i="3"/>
  <c r="L7" i="3"/>
  <c r="K7" i="3"/>
  <c r="J7" i="3"/>
  <c r="I7" i="3"/>
  <c r="H7" i="3"/>
  <c r="D7" i="3"/>
  <c r="O6" i="3"/>
  <c r="N6" i="3"/>
  <c r="M6" i="3"/>
  <c r="M23" i="3" s="1"/>
  <c r="L6" i="3"/>
  <c r="K6" i="3"/>
  <c r="J6" i="3"/>
  <c r="I6" i="3"/>
  <c r="I23" i="3" s="1"/>
  <c r="H6" i="3"/>
  <c r="D6" i="3"/>
  <c r="O5" i="3"/>
  <c r="O23" i="3" s="1"/>
  <c r="N5" i="3"/>
  <c r="N23" i="3" s="1"/>
  <c r="M5" i="3"/>
  <c r="L5" i="3"/>
  <c r="L23" i="3" s="1"/>
  <c r="L24" i="3" s="1"/>
  <c r="K5" i="3"/>
  <c r="K23" i="3" s="1"/>
  <c r="K24" i="3" s="1"/>
  <c r="J5" i="3"/>
  <c r="J23" i="3" s="1"/>
  <c r="I5" i="3"/>
  <c r="H5" i="3"/>
  <c r="H23" i="3" s="1"/>
  <c r="D5" i="3"/>
  <c r="D23" i="3" s="1"/>
  <c r="O4" i="3"/>
  <c r="O27" i="3" s="1"/>
  <c r="N4" i="3"/>
  <c r="N27" i="3" s="1"/>
  <c r="M4" i="3"/>
  <c r="L4" i="3"/>
  <c r="L27" i="3" s="1"/>
  <c r="K4" i="3"/>
  <c r="K27" i="3" s="1"/>
  <c r="J4" i="3"/>
  <c r="J27" i="3" s="1"/>
  <c r="J30" i="3" s="1"/>
  <c r="I4" i="3"/>
  <c r="D4" i="3"/>
  <c r="H4" i="3" s="1"/>
  <c r="H27" i="3" s="1"/>
  <c r="H30" i="3" s="1"/>
  <c r="H3" i="3"/>
  <c r="O37" i="2"/>
  <c r="N37" i="2"/>
  <c r="M37" i="2"/>
  <c r="L37" i="2"/>
  <c r="K37" i="2"/>
  <c r="J37" i="2"/>
  <c r="I37" i="2"/>
  <c r="H37" i="2"/>
  <c r="D37" i="2"/>
  <c r="O36" i="2"/>
  <c r="N36" i="2"/>
  <c r="M36" i="2"/>
  <c r="L36" i="2"/>
  <c r="K36" i="2"/>
  <c r="J36" i="2"/>
  <c r="I36" i="2"/>
  <c r="H36" i="2"/>
  <c r="D36" i="2"/>
  <c r="O35" i="2"/>
  <c r="N35" i="2"/>
  <c r="M35" i="2"/>
  <c r="L35" i="2"/>
  <c r="K35" i="2"/>
  <c r="J35" i="2"/>
  <c r="I35" i="2"/>
  <c r="H35" i="2"/>
  <c r="D35" i="2"/>
  <c r="O34" i="2"/>
  <c r="N34" i="2"/>
  <c r="M34" i="2"/>
  <c r="L34" i="2"/>
  <c r="K34" i="2"/>
  <c r="J34" i="2"/>
  <c r="I34" i="2"/>
  <c r="H34" i="2"/>
  <c r="D34" i="2"/>
  <c r="O33" i="2"/>
  <c r="N33" i="2"/>
  <c r="M33" i="2"/>
  <c r="L33" i="2"/>
  <c r="K33" i="2"/>
  <c r="J33" i="2"/>
  <c r="I33" i="2"/>
  <c r="D33" i="2"/>
  <c r="H33" i="2" s="1"/>
  <c r="O32" i="2"/>
  <c r="N32" i="2"/>
  <c r="M32" i="2"/>
  <c r="L32" i="2"/>
  <c r="K32" i="2"/>
  <c r="J32" i="2"/>
  <c r="I32" i="2"/>
  <c r="D32" i="2"/>
  <c r="H32" i="2" s="1"/>
  <c r="L29" i="2"/>
  <c r="M27" i="2"/>
  <c r="I27" i="2"/>
  <c r="N26" i="2"/>
  <c r="M26" i="2"/>
  <c r="O25" i="2"/>
  <c r="O26" i="2" s="1"/>
  <c r="N25" i="2"/>
  <c r="I26" i="2" s="1"/>
  <c r="M25" i="2"/>
  <c r="M29" i="2" s="1"/>
  <c r="L25" i="2"/>
  <c r="L26" i="2" s="1"/>
  <c r="K25" i="2"/>
  <c r="K26" i="2" s="1"/>
  <c r="J25" i="2"/>
  <c r="J29" i="2" s="1"/>
  <c r="I25" i="2"/>
  <c r="I29" i="2" s="1"/>
  <c r="D25" i="2"/>
  <c r="H25" i="2" s="1"/>
  <c r="H29" i="2" s="1"/>
  <c r="O21" i="2"/>
  <c r="N21" i="2"/>
  <c r="M21" i="2"/>
  <c r="L21" i="2"/>
  <c r="K21" i="2"/>
  <c r="J21" i="2"/>
  <c r="I21" i="2"/>
  <c r="D21" i="2"/>
  <c r="H21" i="2" s="1"/>
  <c r="O16" i="2"/>
  <c r="N16" i="2"/>
  <c r="M16" i="2"/>
  <c r="L16" i="2"/>
  <c r="K16" i="2"/>
  <c r="J16" i="2"/>
  <c r="I16" i="2"/>
  <c r="H16" i="2"/>
  <c r="D16" i="2"/>
  <c r="O15" i="2"/>
  <c r="N15" i="2"/>
  <c r="M15" i="2"/>
  <c r="L15" i="2"/>
  <c r="K15" i="2"/>
  <c r="J15" i="2"/>
  <c r="I15" i="2"/>
  <c r="H15" i="2"/>
  <c r="D15" i="2"/>
  <c r="O14" i="2"/>
  <c r="N14" i="2"/>
  <c r="M14" i="2"/>
  <c r="L14" i="2"/>
  <c r="K14" i="2"/>
  <c r="J14" i="2"/>
  <c r="I14" i="2"/>
  <c r="D14" i="2"/>
  <c r="H14" i="2" s="1"/>
  <c r="O13" i="2"/>
  <c r="N13" i="2"/>
  <c r="M13" i="2"/>
  <c r="L13" i="2"/>
  <c r="K13" i="2"/>
  <c r="J13" i="2"/>
  <c r="I13" i="2"/>
  <c r="D13" i="2"/>
  <c r="H13" i="2" s="1"/>
  <c r="O12" i="2"/>
  <c r="N12" i="2"/>
  <c r="M12" i="2"/>
  <c r="L12" i="2"/>
  <c r="K12" i="2"/>
  <c r="J12" i="2"/>
  <c r="I12" i="2"/>
  <c r="H12" i="2"/>
  <c r="D12" i="2"/>
  <c r="O11" i="2"/>
  <c r="N11" i="2"/>
  <c r="M11" i="2"/>
  <c r="L11" i="2"/>
  <c r="K11" i="2"/>
  <c r="J11" i="2"/>
  <c r="I11" i="2"/>
  <c r="H11" i="2"/>
  <c r="D11" i="2"/>
  <c r="O9" i="2"/>
  <c r="N9" i="2"/>
  <c r="M9" i="2"/>
  <c r="L9" i="2"/>
  <c r="K9" i="2"/>
  <c r="J9" i="2"/>
  <c r="I9" i="2"/>
  <c r="D9" i="2"/>
  <c r="O8" i="2"/>
  <c r="N8" i="2"/>
  <c r="M8" i="2"/>
  <c r="L8" i="2"/>
  <c r="K8" i="2"/>
  <c r="J8" i="2"/>
  <c r="I8" i="2"/>
  <c r="D8" i="2"/>
  <c r="H8" i="2" s="1"/>
  <c r="O7" i="2"/>
  <c r="N7" i="2"/>
  <c r="M7" i="2"/>
  <c r="L7" i="2"/>
  <c r="K7" i="2"/>
  <c r="J7" i="2"/>
  <c r="I7" i="2"/>
  <c r="H7" i="2"/>
  <c r="D7" i="2"/>
  <c r="O6" i="2"/>
  <c r="N6" i="2"/>
  <c r="M6" i="2"/>
  <c r="M23" i="2" s="1"/>
  <c r="L6" i="2"/>
  <c r="K6" i="2"/>
  <c r="J6" i="2"/>
  <c r="I6" i="2"/>
  <c r="I23" i="2" s="1"/>
  <c r="D24" i="2" s="1"/>
  <c r="H6" i="2"/>
  <c r="D6" i="2"/>
  <c r="O5" i="2"/>
  <c r="O23" i="2" s="1"/>
  <c r="N5" i="2"/>
  <c r="N23" i="2" s="1"/>
  <c r="M5" i="2"/>
  <c r="L5" i="2"/>
  <c r="L23" i="2" s="1"/>
  <c r="L24" i="2" s="1"/>
  <c r="K5" i="2"/>
  <c r="K23" i="2" s="1"/>
  <c r="K24" i="2" s="1"/>
  <c r="J5" i="2"/>
  <c r="J23" i="2" s="1"/>
  <c r="I5" i="2"/>
  <c r="H5" i="2"/>
  <c r="H23" i="2" s="1"/>
  <c r="D5" i="2"/>
  <c r="D23" i="2" s="1"/>
  <c r="O4" i="2"/>
  <c r="O27" i="2" s="1"/>
  <c r="N4" i="2"/>
  <c r="N27" i="2" s="1"/>
  <c r="M4" i="2"/>
  <c r="L4" i="2"/>
  <c r="L27" i="2" s="1"/>
  <c r="K4" i="2"/>
  <c r="K27" i="2" s="1"/>
  <c r="J4" i="2"/>
  <c r="J27" i="2" s="1"/>
  <c r="I4" i="2"/>
  <c r="D4" i="2"/>
  <c r="H3" i="2"/>
  <c r="N37" i="1"/>
  <c r="M37" i="1"/>
  <c r="L37" i="1"/>
  <c r="K37" i="1"/>
  <c r="J37" i="1"/>
  <c r="I37" i="1"/>
  <c r="H37" i="1"/>
  <c r="D37" i="1"/>
  <c r="N36" i="1"/>
  <c r="M36" i="1"/>
  <c r="L36" i="1"/>
  <c r="K36" i="1"/>
  <c r="J36" i="1"/>
  <c r="I36" i="1"/>
  <c r="H36" i="1"/>
  <c r="D36" i="1"/>
  <c r="N35" i="1"/>
  <c r="M35" i="1"/>
  <c r="L35" i="1"/>
  <c r="K35" i="1"/>
  <c r="J35" i="1"/>
  <c r="I35" i="1"/>
  <c r="H35" i="1"/>
  <c r="D35" i="1"/>
  <c r="N34" i="1"/>
  <c r="M34" i="1"/>
  <c r="L34" i="1"/>
  <c r="K34" i="1"/>
  <c r="J34" i="1"/>
  <c r="I34" i="1"/>
  <c r="H34" i="1"/>
  <c r="D34" i="1"/>
  <c r="N33" i="1"/>
  <c r="M33" i="1"/>
  <c r="L33" i="1"/>
  <c r="K33" i="1"/>
  <c r="J33" i="1"/>
  <c r="I33" i="1"/>
  <c r="H33" i="1"/>
  <c r="D33" i="1"/>
  <c r="N32" i="1"/>
  <c r="M32" i="1"/>
  <c r="L32" i="1"/>
  <c r="K32" i="1"/>
  <c r="J32" i="1"/>
  <c r="I32" i="1"/>
  <c r="H32" i="1"/>
  <c r="D32" i="1"/>
  <c r="L29" i="1"/>
  <c r="N25" i="1"/>
  <c r="N26" i="1" s="1"/>
  <c r="M25" i="1"/>
  <c r="L25" i="1"/>
  <c r="L26" i="1" s="1"/>
  <c r="K25" i="1"/>
  <c r="K29" i="1" s="1"/>
  <c r="J25" i="1"/>
  <c r="J26" i="1" s="1"/>
  <c r="I25" i="1"/>
  <c r="I29" i="1" s="1"/>
  <c r="D25" i="1"/>
  <c r="H25" i="1" s="1"/>
  <c r="H29" i="1" s="1"/>
  <c r="K23" i="1"/>
  <c r="K24" i="1" s="1"/>
  <c r="D23" i="1"/>
  <c r="N21" i="1"/>
  <c r="M21" i="1"/>
  <c r="L21" i="1"/>
  <c r="K21" i="1"/>
  <c r="K27" i="1" s="1"/>
  <c r="J21" i="1"/>
  <c r="I21" i="1"/>
  <c r="D21" i="1"/>
  <c r="H21" i="1" s="1"/>
  <c r="N16" i="1"/>
  <c r="M16" i="1"/>
  <c r="L16" i="1"/>
  <c r="K16" i="1"/>
  <c r="J16" i="1"/>
  <c r="I16" i="1"/>
  <c r="D16" i="1"/>
  <c r="H16" i="1" s="1"/>
  <c r="N15" i="1"/>
  <c r="M15" i="1"/>
  <c r="L15" i="1"/>
  <c r="K15" i="1"/>
  <c r="J15" i="1"/>
  <c r="I15" i="1"/>
  <c r="D15" i="1"/>
  <c r="H15" i="1" s="1"/>
  <c r="N14" i="1"/>
  <c r="M14" i="1"/>
  <c r="L14" i="1"/>
  <c r="K14" i="1"/>
  <c r="J14" i="1"/>
  <c r="I14" i="1"/>
  <c r="D14" i="1"/>
  <c r="H14" i="1" s="1"/>
  <c r="N13" i="1"/>
  <c r="M13" i="1"/>
  <c r="L13" i="1"/>
  <c r="K13" i="1"/>
  <c r="J13" i="1"/>
  <c r="I13" i="1"/>
  <c r="D13" i="1"/>
  <c r="H13" i="1" s="1"/>
  <c r="N12" i="1"/>
  <c r="M12" i="1"/>
  <c r="L12" i="1"/>
  <c r="K12" i="1"/>
  <c r="J12" i="1"/>
  <c r="I12" i="1"/>
  <c r="D12" i="1"/>
  <c r="H12" i="1" s="1"/>
  <c r="N11" i="1"/>
  <c r="M11" i="1"/>
  <c r="L11" i="1"/>
  <c r="K11" i="1"/>
  <c r="J11" i="1"/>
  <c r="I11" i="1"/>
  <c r="D11" i="1"/>
  <c r="H11" i="1" s="1"/>
  <c r="N9" i="1"/>
  <c r="M9" i="1"/>
  <c r="L9" i="1"/>
  <c r="K9" i="1"/>
  <c r="J9" i="1"/>
  <c r="I9" i="1"/>
  <c r="H9" i="1"/>
  <c r="D9" i="1"/>
  <c r="N8" i="1"/>
  <c r="M8" i="1"/>
  <c r="L8" i="1"/>
  <c r="K8" i="1"/>
  <c r="J8" i="1"/>
  <c r="I8" i="1"/>
  <c r="H8" i="1"/>
  <c r="D8" i="1"/>
  <c r="N7" i="1"/>
  <c r="M7" i="1"/>
  <c r="L7" i="1"/>
  <c r="K7" i="1"/>
  <c r="J7" i="1"/>
  <c r="I7" i="1"/>
  <c r="H7" i="1"/>
  <c r="D7" i="1"/>
  <c r="N6" i="1"/>
  <c r="M6" i="1"/>
  <c r="L6" i="1"/>
  <c r="K6" i="1"/>
  <c r="J6" i="1"/>
  <c r="I6" i="1"/>
  <c r="H6" i="1"/>
  <c r="D6" i="1"/>
  <c r="N5" i="1"/>
  <c r="N23" i="1" s="1"/>
  <c r="M5" i="1"/>
  <c r="M23" i="1" s="1"/>
  <c r="L5" i="1"/>
  <c r="L23" i="1" s="1"/>
  <c r="L24" i="1" s="1"/>
  <c r="K5" i="1"/>
  <c r="J5" i="1"/>
  <c r="J23" i="1" s="1"/>
  <c r="J24" i="1" s="1"/>
  <c r="I5" i="1"/>
  <c r="I23" i="1" s="1"/>
  <c r="D24" i="1" s="1"/>
  <c r="H5" i="1"/>
  <c r="H23" i="1" s="1"/>
  <c r="D5" i="1"/>
  <c r="N4" i="1"/>
  <c r="N27" i="1" s="1"/>
  <c r="M4" i="1"/>
  <c r="M27" i="1" s="1"/>
  <c r="L4" i="1"/>
  <c r="L27" i="1" s="1"/>
  <c r="K4" i="1"/>
  <c r="J4" i="1"/>
  <c r="J27" i="1" s="1"/>
  <c r="I4" i="1"/>
  <c r="I27" i="1" s="1"/>
  <c r="H4" i="1"/>
  <c r="H27" i="1" s="1"/>
  <c r="H30" i="1" s="1"/>
  <c r="D4" i="1"/>
  <c r="H3" i="1"/>
  <c r="J2" i="100"/>
  <c r="J2" i="99"/>
  <c r="J2" i="98"/>
  <c r="J2" i="97"/>
  <c r="M2" i="100"/>
  <c r="I2" i="100"/>
  <c r="M2" i="99"/>
  <c r="I2" i="99"/>
  <c r="M2" i="98"/>
  <c r="I2" i="98"/>
  <c r="M2" i="97"/>
  <c r="I2" i="97"/>
  <c r="L2" i="100"/>
  <c r="L2" i="99"/>
  <c r="L2" i="98"/>
  <c r="L2" i="97"/>
  <c r="K2" i="100"/>
  <c r="D2" i="100"/>
  <c r="K2" i="99"/>
  <c r="D2" i="99"/>
  <c r="K2" i="98"/>
  <c r="D2" i="98"/>
  <c r="K2" i="97"/>
  <c r="D2" i="97"/>
  <c r="M2" i="96"/>
  <c r="I2" i="96"/>
  <c r="M2" i="95"/>
  <c r="I2" i="95"/>
  <c r="M2" i="94"/>
  <c r="I2" i="94"/>
  <c r="L2" i="96"/>
  <c r="D2" i="96"/>
  <c r="K2" i="95"/>
  <c r="J2" i="94"/>
  <c r="M2" i="93"/>
  <c r="I2" i="93"/>
  <c r="M2" i="92"/>
  <c r="I2" i="92"/>
  <c r="J2" i="95"/>
  <c r="L2" i="93"/>
  <c r="L2" i="92"/>
  <c r="K2" i="96"/>
  <c r="L2" i="94"/>
  <c r="D2" i="94"/>
  <c r="K2" i="93"/>
  <c r="D2" i="93"/>
  <c r="J2" i="96"/>
  <c r="L2" i="95"/>
  <c r="D2" i="95"/>
  <c r="K2" i="94"/>
  <c r="K2" i="92"/>
  <c r="K2" i="91"/>
  <c r="D2" i="91"/>
  <c r="K2" i="90"/>
  <c r="D2" i="90"/>
  <c r="K2" i="89"/>
  <c r="D2" i="89"/>
  <c r="J2" i="92"/>
  <c r="J2" i="91"/>
  <c r="J2" i="90"/>
  <c r="J2" i="89"/>
  <c r="D2" i="92"/>
  <c r="M2" i="91"/>
  <c r="I2" i="91"/>
  <c r="M2" i="90"/>
  <c r="I2" i="90"/>
  <c r="M2" i="89"/>
  <c r="I2" i="89"/>
  <c r="J2" i="93"/>
  <c r="K2" i="88"/>
  <c r="D2" i="88"/>
  <c r="K2" i="87"/>
  <c r="D2" i="87"/>
  <c r="K2" i="86"/>
  <c r="D2" i="86"/>
  <c r="K2" i="85"/>
  <c r="D2" i="85"/>
  <c r="K2" i="84"/>
  <c r="D2" i="84"/>
  <c r="K2" i="83"/>
  <c r="D2" i="83"/>
  <c r="K2" i="82"/>
  <c r="D2" i="82"/>
  <c r="L2" i="90"/>
  <c r="L2" i="89"/>
  <c r="J2" i="88"/>
  <c r="J2" i="87"/>
  <c r="J2" i="86"/>
  <c r="J2" i="85"/>
  <c r="J2" i="84"/>
  <c r="J2" i="83"/>
  <c r="L2" i="91"/>
  <c r="M2" i="88"/>
  <c r="I2" i="88"/>
  <c r="M2" i="87"/>
  <c r="I2" i="87"/>
  <c r="M2" i="86"/>
  <c r="I2" i="86"/>
  <c r="M2" i="85"/>
  <c r="I2" i="85"/>
  <c r="M2" i="84"/>
  <c r="I2" i="84"/>
  <c r="M2" i="83"/>
  <c r="I2" i="83"/>
  <c r="M2" i="82"/>
  <c r="I2" i="82"/>
  <c r="L2" i="88"/>
  <c r="L2" i="87"/>
  <c r="L2" i="86"/>
  <c r="L2" i="85"/>
  <c r="L2" i="84"/>
  <c r="L2" i="83"/>
  <c r="L2" i="82"/>
  <c r="K2" i="81"/>
  <c r="D2" i="81"/>
  <c r="K2" i="80"/>
  <c r="D2" i="80"/>
  <c r="K2" i="79"/>
  <c r="D2" i="79"/>
  <c r="K2" i="78"/>
  <c r="D2" i="78"/>
  <c r="I2" i="77"/>
  <c r="K2" i="76"/>
  <c r="D2" i="76"/>
  <c r="M2" i="75"/>
  <c r="I2" i="75"/>
  <c r="J2" i="81"/>
  <c r="J2" i="80"/>
  <c r="J2" i="79"/>
  <c r="J2" i="78"/>
  <c r="L2" i="77"/>
  <c r="N2" i="76"/>
  <c r="J2" i="76"/>
  <c r="L2" i="75"/>
  <c r="M2" i="81"/>
  <c r="I2" i="81"/>
  <c r="M2" i="80"/>
  <c r="I2" i="80"/>
  <c r="M2" i="79"/>
  <c r="I2" i="79"/>
  <c r="M2" i="78"/>
  <c r="I2" i="78"/>
  <c r="K2" i="77"/>
  <c r="D2" i="77"/>
  <c r="M2" i="76"/>
  <c r="I2" i="76"/>
  <c r="K2" i="75"/>
  <c r="D2" i="75"/>
  <c r="J2" i="82"/>
  <c r="L2" i="81"/>
  <c r="L2" i="80"/>
  <c r="L2" i="79"/>
  <c r="L2" i="78"/>
  <c r="J2" i="77"/>
  <c r="L2" i="76"/>
  <c r="N2" i="75"/>
  <c r="J2" i="75"/>
  <c r="M2" i="74"/>
  <c r="I2" i="74"/>
  <c r="K2" i="73"/>
  <c r="D2" i="73"/>
  <c r="M2" i="72"/>
  <c r="I2" i="72"/>
  <c r="K2" i="71"/>
  <c r="D2" i="71"/>
  <c r="M2" i="70"/>
  <c r="I2" i="70"/>
  <c r="K2" i="69"/>
  <c r="D2" i="69"/>
  <c r="L2" i="74"/>
  <c r="N2" i="73"/>
  <c r="J2" i="73"/>
  <c r="L2" i="72"/>
  <c r="N2" i="71"/>
  <c r="J2" i="71"/>
  <c r="L2" i="70"/>
  <c r="N2" i="69"/>
  <c r="J2" i="69"/>
  <c r="K2" i="74"/>
  <c r="D2" i="74"/>
  <c r="M2" i="73"/>
  <c r="I2" i="73"/>
  <c r="K2" i="72"/>
  <c r="D2" i="72"/>
  <c r="M2" i="71"/>
  <c r="I2" i="71"/>
  <c r="K2" i="70"/>
  <c r="D2" i="70"/>
  <c r="M2" i="69"/>
  <c r="I2" i="69"/>
  <c r="N2" i="70"/>
  <c r="M2" i="68"/>
  <c r="I2" i="68"/>
  <c r="K2" i="67"/>
  <c r="D2" i="67"/>
  <c r="K2" i="66"/>
  <c r="D2" i="66"/>
  <c r="M2" i="65"/>
  <c r="I2" i="65"/>
  <c r="K2" i="64"/>
  <c r="D2" i="64"/>
  <c r="M2" i="63"/>
  <c r="I2" i="63"/>
  <c r="K2" i="62"/>
  <c r="D2" i="62"/>
  <c r="M2" i="61"/>
  <c r="I2" i="61"/>
  <c r="K2" i="60"/>
  <c r="D2" i="60"/>
  <c r="N2" i="74"/>
  <c r="J2" i="70"/>
  <c r="L2" i="69"/>
  <c r="L2" i="68"/>
  <c r="N2" i="67"/>
  <c r="J2" i="67"/>
  <c r="J2" i="66"/>
  <c r="L2" i="65"/>
  <c r="N2" i="64"/>
  <c r="J2" i="64"/>
  <c r="L2" i="63"/>
  <c r="N2" i="62"/>
  <c r="J2" i="62"/>
  <c r="L2" i="61"/>
  <c r="N2" i="60"/>
  <c r="J2" i="60"/>
  <c r="L2" i="59"/>
  <c r="J2" i="74"/>
  <c r="L2" i="73"/>
  <c r="N2" i="72"/>
  <c r="K2" i="68"/>
  <c r="D2" i="68"/>
  <c r="M2" i="67"/>
  <c r="I2" i="67"/>
  <c r="M2" i="66"/>
  <c r="I2" i="66"/>
  <c r="K2" i="65"/>
  <c r="D2" i="65"/>
  <c r="M2" i="64"/>
  <c r="I2" i="64"/>
  <c r="K2" i="63"/>
  <c r="D2" i="63"/>
  <c r="M2" i="62"/>
  <c r="I2" i="62"/>
  <c r="K2" i="61"/>
  <c r="D2" i="61"/>
  <c r="M2" i="60"/>
  <c r="I2" i="60"/>
  <c r="J2" i="72"/>
  <c r="L2" i="71"/>
  <c r="N2" i="68"/>
  <c r="J2" i="68"/>
  <c r="L2" i="67"/>
  <c r="L2" i="66"/>
  <c r="N2" i="65"/>
  <c r="J2" i="65"/>
  <c r="L2" i="64"/>
  <c r="N2" i="63"/>
  <c r="J2" i="63"/>
  <c r="L2" i="62"/>
  <c r="N2" i="61"/>
  <c r="J2" i="61"/>
  <c r="L2" i="60"/>
  <c r="N2" i="59"/>
  <c r="J2" i="59"/>
  <c r="D2" i="59"/>
  <c r="L2" i="58"/>
  <c r="N2" i="57"/>
  <c r="J2" i="57"/>
  <c r="L2" i="56"/>
  <c r="N2" i="55"/>
  <c r="J2" i="55"/>
  <c r="L2" i="54"/>
  <c r="N2" i="53"/>
  <c r="J2" i="53"/>
  <c r="J2" i="52"/>
  <c r="J2" i="51"/>
  <c r="M2" i="59"/>
  <c r="K2" i="58"/>
  <c r="D2" i="58"/>
  <c r="M2" i="57"/>
  <c r="I2" i="57"/>
  <c r="K2" i="56"/>
  <c r="D2" i="56"/>
  <c r="M2" i="55"/>
  <c r="I2" i="55"/>
  <c r="K2" i="54"/>
  <c r="D2" i="54"/>
  <c r="M2" i="53"/>
  <c r="I2" i="53"/>
  <c r="M2" i="52"/>
  <c r="I2" i="52"/>
  <c r="M2" i="51"/>
  <c r="I2" i="51"/>
  <c r="K2" i="50"/>
  <c r="D2" i="50"/>
  <c r="M2" i="49"/>
  <c r="I2" i="49"/>
  <c r="K2" i="48"/>
  <c r="D2" i="48"/>
  <c r="M2" i="47"/>
  <c r="I2" i="47"/>
  <c r="K2" i="46"/>
  <c r="D2" i="46"/>
  <c r="M2" i="45"/>
  <c r="I2" i="45"/>
  <c r="M2" i="44"/>
  <c r="I2" i="44"/>
  <c r="K2" i="59"/>
  <c r="N2" i="58"/>
  <c r="J2" i="58"/>
  <c r="L2" i="57"/>
  <c r="N2" i="56"/>
  <c r="J2" i="56"/>
  <c r="L2" i="55"/>
  <c r="N2" i="54"/>
  <c r="J2" i="54"/>
  <c r="L2" i="53"/>
  <c r="L2" i="52"/>
  <c r="L2" i="51"/>
  <c r="N2" i="50"/>
  <c r="J2" i="50"/>
  <c r="L2" i="49"/>
  <c r="N2" i="48"/>
  <c r="J2" i="48"/>
  <c r="L2" i="47"/>
  <c r="N2" i="46"/>
  <c r="J2" i="46"/>
  <c r="L2" i="45"/>
  <c r="L2" i="44"/>
  <c r="I2" i="59"/>
  <c r="M2" i="58"/>
  <c r="I2" i="58"/>
  <c r="K2" i="57"/>
  <c r="D2" i="57"/>
  <c r="M2" i="56"/>
  <c r="I2" i="56"/>
  <c r="K2" i="55"/>
  <c r="D2" i="55"/>
  <c r="M2" i="54"/>
  <c r="I2" i="54"/>
  <c r="K2" i="53"/>
  <c r="D2" i="53"/>
  <c r="K2" i="52"/>
  <c r="D2" i="52"/>
  <c r="K2" i="51"/>
  <c r="D2" i="51"/>
  <c r="M2" i="50"/>
  <c r="I2" i="50"/>
  <c r="K2" i="49"/>
  <c r="D2" i="49"/>
  <c r="M2" i="48"/>
  <c r="I2" i="48"/>
  <c r="K2" i="47"/>
  <c r="D2" i="47"/>
  <c r="M2" i="46"/>
  <c r="I2" i="46"/>
  <c r="K2" i="45"/>
  <c r="D2" i="45"/>
  <c r="K2" i="44"/>
  <c r="D2" i="44"/>
  <c r="N2" i="49"/>
  <c r="J2" i="47"/>
  <c r="N2" i="45"/>
  <c r="K2" i="43"/>
  <c r="D2" i="43"/>
  <c r="M2" i="42"/>
  <c r="I2" i="42"/>
  <c r="M2" i="41"/>
  <c r="I2" i="41"/>
  <c r="K2" i="40"/>
  <c r="D2" i="40"/>
  <c r="K2" i="39"/>
  <c r="D2" i="39"/>
  <c r="M2" i="38"/>
  <c r="I2" i="38"/>
  <c r="K2" i="37"/>
  <c r="D2" i="37"/>
  <c r="M2" i="36"/>
  <c r="I2" i="36"/>
  <c r="M2" i="35"/>
  <c r="I2" i="35"/>
  <c r="L2" i="50"/>
  <c r="J2" i="49"/>
  <c r="J2" i="45"/>
  <c r="N2" i="43"/>
  <c r="J2" i="43"/>
  <c r="L2" i="42"/>
  <c r="L2" i="41"/>
  <c r="N2" i="40"/>
  <c r="J2" i="40"/>
  <c r="J2" i="39"/>
  <c r="L2" i="38"/>
  <c r="N2" i="37"/>
  <c r="J2" i="37"/>
  <c r="L2" i="36"/>
  <c r="L2" i="35"/>
  <c r="N2" i="34"/>
  <c r="J2" i="34"/>
  <c r="J2" i="33"/>
  <c r="J2" i="44"/>
  <c r="M2" i="43"/>
  <c r="I2" i="43"/>
  <c r="K2" i="42"/>
  <c r="D2" i="42"/>
  <c r="K2" i="41"/>
  <c r="D2" i="41"/>
  <c r="M2" i="40"/>
  <c r="I2" i="40"/>
  <c r="M2" i="39"/>
  <c r="I2" i="39"/>
  <c r="K2" i="38"/>
  <c r="D2" i="38"/>
  <c r="M2" i="37"/>
  <c r="I2" i="37"/>
  <c r="K2" i="36"/>
  <c r="D2" i="36"/>
  <c r="O2" i="35"/>
  <c r="K2" i="35"/>
  <c r="D2" i="35"/>
  <c r="M2" i="34"/>
  <c r="I2" i="34"/>
  <c r="L2" i="48"/>
  <c r="N2" i="47"/>
  <c r="L2" i="46"/>
  <c r="L2" i="43"/>
  <c r="N2" i="42"/>
  <c r="J2" i="42"/>
  <c r="J2" i="41"/>
  <c r="L2" i="40"/>
  <c r="L2" i="39"/>
  <c r="N2" i="38"/>
  <c r="J2" i="38"/>
  <c r="L2" i="37"/>
  <c r="N2" i="36"/>
  <c r="J2" i="36"/>
  <c r="N2" i="35"/>
  <c r="J2" i="35"/>
  <c r="L2" i="34"/>
  <c r="L2" i="33"/>
  <c r="D2" i="34"/>
  <c r="D2" i="33"/>
  <c r="L2" i="32"/>
  <c r="J2" i="31"/>
  <c r="L2" i="30"/>
  <c r="N2" i="29"/>
  <c r="J2" i="29"/>
  <c r="L2" i="28"/>
  <c r="N2" i="27"/>
  <c r="J2" i="27"/>
  <c r="J2" i="26"/>
  <c r="J2" i="25"/>
  <c r="L2" i="24"/>
  <c r="N2" i="23"/>
  <c r="J2" i="23"/>
  <c r="J2" i="22"/>
  <c r="J2" i="21"/>
  <c r="N2" i="20"/>
  <c r="J2" i="20"/>
  <c r="N2" i="19"/>
  <c r="J2" i="19"/>
  <c r="M2" i="33"/>
  <c r="K2" i="32"/>
  <c r="D2" i="32"/>
  <c r="I2" i="31"/>
  <c r="K2" i="30"/>
  <c r="D2" i="30"/>
  <c r="M2" i="29"/>
  <c r="I2" i="29"/>
  <c r="K2" i="28"/>
  <c r="D2" i="28"/>
  <c r="M2" i="27"/>
  <c r="I2" i="27"/>
  <c r="M2" i="26"/>
  <c r="I2" i="26"/>
  <c r="M2" i="25"/>
  <c r="I2" i="25"/>
  <c r="K2" i="24"/>
  <c r="D2" i="24"/>
  <c r="M2" i="23"/>
  <c r="I2" i="23"/>
  <c r="M2" i="22"/>
  <c r="I2" i="22"/>
  <c r="M2" i="21"/>
  <c r="I2" i="21"/>
  <c r="M2" i="20"/>
  <c r="I2" i="20"/>
  <c r="M2" i="19"/>
  <c r="I2" i="19"/>
  <c r="K2" i="33"/>
  <c r="N2" i="32"/>
  <c r="J2" i="32"/>
  <c r="L2" i="31"/>
  <c r="N2" i="30"/>
  <c r="J2" i="30"/>
  <c r="L2" i="29"/>
  <c r="N2" i="28"/>
  <c r="J2" i="28"/>
  <c r="L2" i="27"/>
  <c r="L2" i="26"/>
  <c r="L2" i="25"/>
  <c r="N2" i="24"/>
  <c r="J2" i="24"/>
  <c r="L2" i="23"/>
  <c r="L2" i="22"/>
  <c r="L2" i="21"/>
  <c r="L2" i="20"/>
  <c r="L2" i="19"/>
  <c r="K2" i="34"/>
  <c r="I2" i="33"/>
  <c r="M2" i="32"/>
  <c r="I2" i="32"/>
  <c r="K2" i="31"/>
  <c r="D2" i="31"/>
  <c r="M2" i="30"/>
  <c r="I2" i="30"/>
  <c r="K2" i="29"/>
  <c r="D2" i="29"/>
  <c r="M2" i="28"/>
  <c r="I2" i="28"/>
  <c r="K2" i="27"/>
  <c r="D2" i="27"/>
  <c r="K2" i="26"/>
  <c r="D2" i="26"/>
  <c r="K2" i="25"/>
  <c r="D2" i="25"/>
  <c r="M2" i="24"/>
  <c r="I2" i="24"/>
  <c r="K2" i="23"/>
  <c r="D2" i="23"/>
  <c r="K2" i="22"/>
  <c r="D2" i="22"/>
  <c r="K2" i="21"/>
  <c r="D2" i="21"/>
  <c r="O2" i="20"/>
  <c r="K2" i="20"/>
  <c r="D2" i="20"/>
  <c r="O2" i="19"/>
  <c r="K2" i="19"/>
  <c r="D2" i="19"/>
  <c r="N2" i="18"/>
  <c r="J2" i="18"/>
  <c r="N2" i="17"/>
  <c r="J2" i="17"/>
  <c r="J2" i="16"/>
  <c r="J2" i="15"/>
  <c r="L2" i="14"/>
  <c r="L2" i="13"/>
  <c r="L2" i="12"/>
  <c r="L2" i="11"/>
  <c r="L2" i="10"/>
  <c r="L2" i="9"/>
  <c r="L2" i="8"/>
  <c r="L2" i="7"/>
  <c r="L2" i="6"/>
  <c r="J2" i="5"/>
  <c r="N2" i="4"/>
  <c r="J2" i="4"/>
  <c r="N2" i="3"/>
  <c r="J2" i="3"/>
  <c r="N2" i="2"/>
  <c r="J2" i="2"/>
  <c r="M2" i="18"/>
  <c r="I2" i="18"/>
  <c r="M2" i="17"/>
  <c r="I2" i="17"/>
  <c r="M2" i="16"/>
  <c r="I2" i="16"/>
  <c r="M2" i="15"/>
  <c r="I2" i="15"/>
  <c r="K2" i="14"/>
  <c r="D2" i="14"/>
  <c r="K2" i="13"/>
  <c r="D2" i="13"/>
  <c r="O2" i="12"/>
  <c r="K2" i="12"/>
  <c r="D2" i="12"/>
  <c r="K2" i="11"/>
  <c r="D2" i="11"/>
  <c r="O2" i="10"/>
  <c r="K2" i="10"/>
  <c r="D2" i="10"/>
  <c r="O2" i="9"/>
  <c r="K2" i="9"/>
  <c r="D2" i="9"/>
  <c r="O2" i="8"/>
  <c r="K2" i="8"/>
  <c r="D2" i="8"/>
  <c r="K2" i="7"/>
  <c r="D2" i="7"/>
  <c r="O2" i="6"/>
  <c r="K2" i="6"/>
  <c r="D2" i="6"/>
  <c r="I2" i="5"/>
  <c r="M2" i="4"/>
  <c r="I2" i="4"/>
  <c r="M2" i="3"/>
  <c r="I2" i="3"/>
  <c r="L2" i="18"/>
  <c r="L2" i="17"/>
  <c r="L2" i="16"/>
  <c r="L2" i="15"/>
  <c r="N2" i="14"/>
  <c r="J2" i="14"/>
  <c r="J2" i="13"/>
  <c r="N2" i="12"/>
  <c r="J2" i="12"/>
  <c r="J2" i="11"/>
  <c r="N2" i="10"/>
  <c r="J2" i="10"/>
  <c r="N2" i="9"/>
  <c r="J2" i="9"/>
  <c r="N2" i="8"/>
  <c r="J2" i="8"/>
  <c r="J2" i="7"/>
  <c r="N2" i="6"/>
  <c r="J2" i="6"/>
  <c r="L2" i="5"/>
  <c r="L2" i="4"/>
  <c r="L2" i="3"/>
  <c r="L2" i="2"/>
  <c r="O2" i="18"/>
  <c r="K2" i="18"/>
  <c r="D2" i="18"/>
  <c r="O2" i="17"/>
  <c r="K2" i="17"/>
  <c r="D2" i="17"/>
  <c r="K2" i="16"/>
  <c r="D2" i="16"/>
  <c r="K2" i="15"/>
  <c r="D2" i="15"/>
  <c r="M2" i="14"/>
  <c r="I2" i="14"/>
  <c r="M2" i="13"/>
  <c r="I2" i="13"/>
  <c r="M2" i="12"/>
  <c r="I2" i="12"/>
  <c r="M2" i="11"/>
  <c r="I2" i="11"/>
  <c r="M2" i="10"/>
  <c r="I2" i="10"/>
  <c r="M2" i="9"/>
  <c r="I2" i="9"/>
  <c r="M2" i="8"/>
  <c r="I2" i="8"/>
  <c r="M2" i="7"/>
  <c r="I2" i="7"/>
  <c r="M2" i="6"/>
  <c r="I2" i="6"/>
  <c r="K2" i="5"/>
  <c r="D2" i="5"/>
  <c r="O2" i="4"/>
  <c r="K2" i="4"/>
  <c r="D2" i="4"/>
  <c r="O2" i="3"/>
  <c r="K2" i="3"/>
  <c r="D2" i="3"/>
  <c r="O2" i="2"/>
  <c r="K2" i="2"/>
  <c r="D2" i="2"/>
  <c r="M2" i="2"/>
  <c r="N2" i="1"/>
  <c r="J2" i="1"/>
  <c r="I2" i="2"/>
  <c r="M2" i="1"/>
  <c r="I2" i="1"/>
  <c r="L2" i="1"/>
  <c r="K2" i="1"/>
  <c r="D2" i="1"/>
  <c r="H2" i="1" l="1"/>
  <c r="D20" i="1"/>
  <c r="K20" i="1"/>
  <c r="K10" i="1"/>
  <c r="L20" i="1"/>
  <c r="I20" i="1"/>
  <c r="M20" i="1"/>
  <c r="J20" i="1"/>
  <c r="N20" i="1"/>
  <c r="D20" i="2"/>
  <c r="H2" i="2"/>
  <c r="H20" i="2" s="1"/>
  <c r="K20" i="2"/>
  <c r="O20" i="2"/>
  <c r="D20" i="3"/>
  <c r="H2" i="3"/>
  <c r="H20" i="3" s="1"/>
  <c r="K20" i="3"/>
  <c r="O20" i="3"/>
  <c r="D20" i="4"/>
  <c r="H2" i="4"/>
  <c r="H20" i="4" s="1"/>
  <c r="D10" i="4"/>
  <c r="K20" i="4"/>
  <c r="O20" i="4"/>
  <c r="H2" i="5"/>
  <c r="K10" i="5"/>
  <c r="M20" i="6"/>
  <c r="I10" i="7"/>
  <c r="M10" i="7"/>
  <c r="M20" i="8"/>
  <c r="M20" i="9"/>
  <c r="M20" i="10"/>
  <c r="I10" i="11"/>
  <c r="M10" i="11"/>
  <c r="I20" i="12"/>
  <c r="M20" i="12"/>
  <c r="I20" i="13"/>
  <c r="M20" i="13"/>
  <c r="I20" i="14"/>
  <c r="I10" i="14"/>
  <c r="M20" i="14"/>
  <c r="M10" i="14"/>
  <c r="D20" i="15"/>
  <c r="D10" i="15"/>
  <c r="H2" i="15"/>
  <c r="K20" i="15"/>
  <c r="D20" i="16"/>
  <c r="D10" i="16"/>
  <c r="H2" i="16"/>
  <c r="K20" i="16"/>
  <c r="D20" i="17"/>
  <c r="H2" i="17"/>
  <c r="D10" i="17"/>
  <c r="K20" i="17"/>
  <c r="O20" i="17"/>
  <c r="D20" i="18"/>
  <c r="H2" i="18"/>
  <c r="H20" i="18" s="1"/>
  <c r="D10" i="18"/>
  <c r="K20" i="18"/>
  <c r="O20" i="18"/>
  <c r="L20" i="2"/>
  <c r="L20" i="5"/>
  <c r="J10" i="13"/>
  <c r="J20" i="14"/>
  <c r="N20" i="14"/>
  <c r="M20" i="3"/>
  <c r="I20" i="4"/>
  <c r="M20" i="4"/>
  <c r="I20" i="5"/>
  <c r="I10" i="5"/>
  <c r="H2" i="6"/>
  <c r="D20" i="6"/>
  <c r="K20" i="6"/>
  <c r="O20" i="6"/>
  <c r="H2" i="7"/>
  <c r="D20" i="7"/>
  <c r="D10" i="7"/>
  <c r="K20" i="7"/>
  <c r="H2" i="8"/>
  <c r="D20" i="8"/>
  <c r="K20" i="8"/>
  <c r="O20" i="8"/>
  <c r="H2" i="9"/>
  <c r="D20" i="9"/>
  <c r="K20" i="9"/>
  <c r="O20" i="9"/>
  <c r="H2" i="10"/>
  <c r="D20" i="10"/>
  <c r="K20" i="10"/>
  <c r="O20" i="10"/>
  <c r="H2" i="11"/>
  <c r="D20" i="11"/>
  <c r="D10" i="11"/>
  <c r="K20" i="11"/>
  <c r="H2" i="12"/>
  <c r="D20" i="12"/>
  <c r="K20" i="12"/>
  <c r="O20" i="12"/>
  <c r="H2" i="13"/>
  <c r="D20" i="13"/>
  <c r="D10" i="13"/>
  <c r="K20" i="13"/>
  <c r="H2" i="14"/>
  <c r="D20" i="14"/>
  <c r="K20" i="14"/>
  <c r="K10" i="14"/>
  <c r="I20" i="15"/>
  <c r="M20" i="15"/>
  <c r="I20" i="16"/>
  <c r="M20" i="16"/>
  <c r="I20" i="17"/>
  <c r="M20" i="17"/>
  <c r="I20" i="18"/>
  <c r="M20" i="18"/>
  <c r="J10" i="2"/>
  <c r="L20" i="6"/>
  <c r="L10" i="7"/>
  <c r="L20" i="8"/>
  <c r="L20" i="9"/>
  <c r="L20" i="10"/>
  <c r="L10" i="11"/>
  <c r="L20" i="12"/>
  <c r="L20" i="14"/>
  <c r="J10" i="15"/>
  <c r="J10" i="16"/>
  <c r="D20" i="19"/>
  <c r="H2" i="19"/>
  <c r="K20" i="19"/>
  <c r="O20" i="19"/>
  <c r="D20" i="20"/>
  <c r="H2" i="20"/>
  <c r="K20" i="20"/>
  <c r="O20" i="20"/>
  <c r="D20" i="21"/>
  <c r="D10" i="21"/>
  <c r="H2" i="21"/>
  <c r="K20" i="21"/>
  <c r="K10" i="21"/>
  <c r="D20" i="22"/>
  <c r="D10" i="22"/>
  <c r="H2" i="22"/>
  <c r="H20" i="22" s="1"/>
  <c r="K20" i="22"/>
  <c r="K10" i="22"/>
  <c r="H2" i="23"/>
  <c r="H20" i="23" s="1"/>
  <c r="D20" i="23"/>
  <c r="K20" i="23"/>
  <c r="I20" i="24"/>
  <c r="M20" i="24"/>
  <c r="D20" i="25"/>
  <c r="D10" i="25"/>
  <c r="H2" i="25"/>
  <c r="K20" i="25"/>
  <c r="K10" i="25"/>
  <c r="D20" i="26"/>
  <c r="D10" i="26"/>
  <c r="H2" i="26"/>
  <c r="K20" i="26"/>
  <c r="K10" i="26"/>
  <c r="H2" i="27"/>
  <c r="H20" i="27" s="1"/>
  <c r="D20" i="27"/>
  <c r="K20" i="27"/>
  <c r="I20" i="28"/>
  <c r="M20" i="28"/>
  <c r="H2" i="29"/>
  <c r="H20" i="29" s="1"/>
  <c r="D20" i="29"/>
  <c r="K20" i="29"/>
  <c r="I20" i="30"/>
  <c r="M20" i="30"/>
  <c r="H2" i="31"/>
  <c r="H20" i="31" s="1"/>
  <c r="I20" i="32"/>
  <c r="M20" i="32"/>
  <c r="I20" i="33"/>
  <c r="K20" i="34"/>
  <c r="K10" i="34"/>
  <c r="L20" i="19"/>
  <c r="L20" i="20"/>
  <c r="L10" i="21"/>
  <c r="L10" i="22"/>
  <c r="L20" i="23"/>
  <c r="J20" i="24"/>
  <c r="N20" i="24"/>
  <c r="L10" i="25"/>
  <c r="L10" i="26"/>
  <c r="L20" i="27"/>
  <c r="J20" i="28"/>
  <c r="N20" i="28"/>
  <c r="L20" i="29"/>
  <c r="J20" i="30"/>
  <c r="N20" i="30"/>
  <c r="L20" i="31"/>
  <c r="J20" i="32"/>
  <c r="N20" i="32"/>
  <c r="N10" i="32"/>
  <c r="K20" i="33"/>
  <c r="I20" i="21"/>
  <c r="M20" i="21"/>
  <c r="I20" i="22"/>
  <c r="M20" i="22"/>
  <c r="I20" i="23"/>
  <c r="I10" i="23"/>
  <c r="M20" i="23"/>
  <c r="M10" i="23"/>
  <c r="H2" i="24"/>
  <c r="D20" i="24"/>
  <c r="K20" i="24"/>
  <c r="K10" i="24"/>
  <c r="M20" i="25"/>
  <c r="I20" i="26"/>
  <c r="M20" i="26"/>
  <c r="I20" i="27"/>
  <c r="I10" i="27"/>
  <c r="M20" i="27"/>
  <c r="M10" i="27"/>
  <c r="H2" i="28"/>
  <c r="H20" i="28" s="1"/>
  <c r="D20" i="28"/>
  <c r="K20" i="28"/>
  <c r="K10" i="28"/>
  <c r="I20" i="29"/>
  <c r="I10" i="29"/>
  <c r="M20" i="29"/>
  <c r="M10" i="29"/>
  <c r="H2" i="30"/>
  <c r="H20" i="30" s="1"/>
  <c r="D20" i="30"/>
  <c r="K20" i="30"/>
  <c r="K10" i="30"/>
  <c r="I20" i="31"/>
  <c r="H2" i="32"/>
  <c r="D20" i="32"/>
  <c r="K10" i="32"/>
  <c r="M20" i="33"/>
  <c r="J20" i="21"/>
  <c r="J20" i="22"/>
  <c r="J20" i="23"/>
  <c r="N20" i="23"/>
  <c r="L20" i="24"/>
  <c r="J20" i="25"/>
  <c r="J20" i="26"/>
  <c r="J20" i="27"/>
  <c r="N20" i="27"/>
  <c r="L20" i="28"/>
  <c r="J20" i="29"/>
  <c r="N20" i="29"/>
  <c r="L20" i="30"/>
  <c r="J10" i="31"/>
  <c r="L20" i="32"/>
  <c r="D20" i="33"/>
  <c r="D10" i="33"/>
  <c r="H2" i="33"/>
  <c r="H2" i="34"/>
  <c r="L20" i="34"/>
  <c r="J20" i="36"/>
  <c r="N20" i="36"/>
  <c r="L20" i="37"/>
  <c r="J20" i="38"/>
  <c r="N20" i="38"/>
  <c r="L20" i="40"/>
  <c r="J20" i="42"/>
  <c r="J10" i="42"/>
  <c r="N20" i="42"/>
  <c r="N10" i="42"/>
  <c r="L20" i="43"/>
  <c r="L10" i="43"/>
  <c r="L20" i="46"/>
  <c r="L10" i="46"/>
  <c r="N10" i="47"/>
  <c r="N20" i="47"/>
  <c r="L10" i="48"/>
  <c r="I20" i="34"/>
  <c r="I10" i="34"/>
  <c r="M20" i="34"/>
  <c r="M10" i="34"/>
  <c r="D20" i="35"/>
  <c r="H2" i="35"/>
  <c r="D10" i="35"/>
  <c r="K20" i="35"/>
  <c r="O20" i="35"/>
  <c r="H2" i="36"/>
  <c r="D20" i="36"/>
  <c r="K20" i="36"/>
  <c r="K10" i="36"/>
  <c r="I20" i="37"/>
  <c r="I10" i="37"/>
  <c r="M20" i="37"/>
  <c r="M10" i="37"/>
  <c r="H2" i="38"/>
  <c r="D20" i="38"/>
  <c r="K20" i="38"/>
  <c r="K10" i="38"/>
  <c r="I20" i="39"/>
  <c r="M20" i="39"/>
  <c r="I20" i="40"/>
  <c r="I10" i="40"/>
  <c r="M20" i="40"/>
  <c r="M10" i="40"/>
  <c r="D20" i="41"/>
  <c r="D10" i="41"/>
  <c r="H2" i="41"/>
  <c r="K20" i="41"/>
  <c r="H2" i="42"/>
  <c r="D20" i="42"/>
  <c r="K20" i="42"/>
  <c r="K10" i="42"/>
  <c r="I20" i="43"/>
  <c r="I10" i="43"/>
  <c r="M20" i="43"/>
  <c r="M10" i="43"/>
  <c r="J10" i="44"/>
  <c r="J10" i="33"/>
  <c r="J20" i="34"/>
  <c r="N20" i="34"/>
  <c r="L20" i="36"/>
  <c r="J20" i="37"/>
  <c r="N20" i="37"/>
  <c r="L20" i="38"/>
  <c r="J10" i="39"/>
  <c r="J20" i="40"/>
  <c r="N20" i="40"/>
  <c r="L10" i="41"/>
  <c r="L20" i="42"/>
  <c r="J20" i="43"/>
  <c r="N20" i="43"/>
  <c r="J20" i="45"/>
  <c r="J10" i="45"/>
  <c r="J10" i="49"/>
  <c r="L10" i="50"/>
  <c r="I20" i="35"/>
  <c r="M20" i="35"/>
  <c r="I20" i="36"/>
  <c r="I10" i="36"/>
  <c r="M20" i="36"/>
  <c r="M10" i="36"/>
  <c r="D20" i="37"/>
  <c r="H2" i="37"/>
  <c r="K20" i="37"/>
  <c r="K10" i="37"/>
  <c r="I20" i="38"/>
  <c r="I10" i="38"/>
  <c r="M20" i="38"/>
  <c r="M10" i="38"/>
  <c r="D20" i="39"/>
  <c r="D10" i="39"/>
  <c r="H2" i="39"/>
  <c r="H20" i="39" s="1"/>
  <c r="K20" i="39"/>
  <c r="K10" i="39"/>
  <c r="D20" i="40"/>
  <c r="H2" i="40"/>
  <c r="K20" i="40"/>
  <c r="K10" i="40"/>
  <c r="I10" i="41"/>
  <c r="M10" i="41"/>
  <c r="I20" i="42"/>
  <c r="I10" i="42"/>
  <c r="M20" i="42"/>
  <c r="M10" i="42"/>
  <c r="D20" i="43"/>
  <c r="H2" i="43"/>
  <c r="K20" i="43"/>
  <c r="K10" i="43"/>
  <c r="N10" i="45"/>
  <c r="J10" i="47"/>
  <c r="N20" i="49"/>
  <c r="N10" i="49"/>
  <c r="D20" i="44"/>
  <c r="H2" i="44"/>
  <c r="H20" i="44" s="1"/>
  <c r="K20" i="44"/>
  <c r="H2" i="45"/>
  <c r="H20" i="45" s="1"/>
  <c r="D20" i="45"/>
  <c r="K20" i="45"/>
  <c r="K10" i="45"/>
  <c r="I20" i="46"/>
  <c r="I10" i="46"/>
  <c r="M20" i="46"/>
  <c r="M10" i="46"/>
  <c r="H2" i="47"/>
  <c r="H20" i="47" s="1"/>
  <c r="D20" i="47"/>
  <c r="K20" i="47"/>
  <c r="I20" i="48"/>
  <c r="M20" i="48"/>
  <c r="H2" i="49"/>
  <c r="H20" i="49" s="1"/>
  <c r="D20" i="49"/>
  <c r="K20" i="49"/>
  <c r="I20" i="50"/>
  <c r="M20" i="50"/>
  <c r="H2" i="51"/>
  <c r="D20" i="52"/>
  <c r="H2" i="52"/>
  <c r="K20" i="52"/>
  <c r="H2" i="53"/>
  <c r="D20" i="53"/>
  <c r="K20" i="53"/>
  <c r="K10" i="53"/>
  <c r="I20" i="54"/>
  <c r="I10" i="54"/>
  <c r="M20" i="54"/>
  <c r="M10" i="54"/>
  <c r="H2" i="55"/>
  <c r="H20" i="55" s="1"/>
  <c r="D20" i="55"/>
  <c r="K20" i="55"/>
  <c r="I20" i="56"/>
  <c r="M20" i="56"/>
  <c r="H2" i="57"/>
  <c r="H20" i="57" s="1"/>
  <c r="D20" i="57"/>
  <c r="K20" i="57"/>
  <c r="I20" i="58"/>
  <c r="M20" i="58"/>
  <c r="I20" i="59"/>
  <c r="I10" i="59"/>
  <c r="L20" i="44"/>
  <c r="L20" i="45"/>
  <c r="J20" i="46"/>
  <c r="N20" i="46"/>
  <c r="L20" i="47"/>
  <c r="J20" i="48"/>
  <c r="N20" i="48"/>
  <c r="L20" i="49"/>
  <c r="J20" i="50"/>
  <c r="J10" i="50"/>
  <c r="N20" i="50"/>
  <c r="N10" i="50"/>
  <c r="L20" i="51"/>
  <c r="L10" i="51"/>
  <c r="L10" i="52"/>
  <c r="L20" i="53"/>
  <c r="J20" i="54"/>
  <c r="N20" i="54"/>
  <c r="L20" i="55"/>
  <c r="J20" i="56"/>
  <c r="N20" i="56"/>
  <c r="L20" i="57"/>
  <c r="J20" i="58"/>
  <c r="N20" i="58"/>
  <c r="N10" i="58"/>
  <c r="K10" i="59"/>
  <c r="I10" i="44"/>
  <c r="M10" i="44"/>
  <c r="I20" i="45"/>
  <c r="M20" i="45"/>
  <c r="D20" i="46"/>
  <c r="H2" i="46"/>
  <c r="K20" i="46"/>
  <c r="I20" i="47"/>
  <c r="M20" i="47"/>
  <c r="D20" i="48"/>
  <c r="H2" i="48"/>
  <c r="K20" i="48"/>
  <c r="I20" i="49"/>
  <c r="M20" i="49"/>
  <c r="D20" i="50"/>
  <c r="H2" i="50"/>
  <c r="K20" i="50"/>
  <c r="I10" i="51"/>
  <c r="I10" i="52"/>
  <c r="I20" i="52"/>
  <c r="M10" i="52"/>
  <c r="M20" i="52"/>
  <c r="I20" i="53"/>
  <c r="I10" i="53"/>
  <c r="M20" i="53"/>
  <c r="M10" i="53"/>
  <c r="H2" i="54"/>
  <c r="D20" i="54"/>
  <c r="K20" i="54"/>
  <c r="K10" i="54"/>
  <c r="I20" i="55"/>
  <c r="I10" i="55"/>
  <c r="M20" i="55"/>
  <c r="M10" i="55"/>
  <c r="H2" i="56"/>
  <c r="H20" i="56" s="1"/>
  <c r="D20" i="56"/>
  <c r="K20" i="56"/>
  <c r="I20" i="57"/>
  <c r="M20" i="57"/>
  <c r="H2" i="58"/>
  <c r="D20" i="58"/>
  <c r="K10" i="58"/>
  <c r="M10" i="59"/>
  <c r="M20" i="59"/>
  <c r="J20" i="51"/>
  <c r="J20" i="53"/>
  <c r="N20" i="53"/>
  <c r="L20" i="54"/>
  <c r="J20" i="55"/>
  <c r="N20" i="55"/>
  <c r="N10" i="55"/>
  <c r="L20" i="56"/>
  <c r="L10" i="56"/>
  <c r="J20" i="57"/>
  <c r="J10" i="57"/>
  <c r="N20" i="57"/>
  <c r="N10" i="57"/>
  <c r="L20" i="58"/>
  <c r="H2" i="59"/>
  <c r="D20" i="59"/>
  <c r="J20" i="59"/>
  <c r="N20" i="59"/>
  <c r="L20" i="60"/>
  <c r="J20" i="61"/>
  <c r="N20" i="61"/>
  <c r="L20" i="62"/>
  <c r="J20" i="63"/>
  <c r="N20" i="63"/>
  <c r="L20" i="64"/>
  <c r="J20" i="65"/>
  <c r="N20" i="65"/>
  <c r="L20" i="67"/>
  <c r="J20" i="68"/>
  <c r="N20" i="68"/>
  <c r="L10" i="71"/>
  <c r="J20" i="72"/>
  <c r="J10" i="72"/>
  <c r="I20" i="60"/>
  <c r="I10" i="60"/>
  <c r="M20" i="60"/>
  <c r="M10" i="60"/>
  <c r="H2" i="61"/>
  <c r="D20" i="61"/>
  <c r="K20" i="61"/>
  <c r="K10" i="61"/>
  <c r="I20" i="62"/>
  <c r="I10" i="62"/>
  <c r="M20" i="62"/>
  <c r="M10" i="62"/>
  <c r="H2" i="63"/>
  <c r="D20" i="63"/>
  <c r="K20" i="63"/>
  <c r="K10" i="63"/>
  <c r="I20" i="64"/>
  <c r="I10" i="64"/>
  <c r="M20" i="64"/>
  <c r="M10" i="64"/>
  <c r="H2" i="65"/>
  <c r="D20" i="65"/>
  <c r="K20" i="65"/>
  <c r="K10" i="65"/>
  <c r="I20" i="66"/>
  <c r="M20" i="66"/>
  <c r="I20" i="67"/>
  <c r="I10" i="67"/>
  <c r="M20" i="67"/>
  <c r="M10" i="67"/>
  <c r="H2" i="68"/>
  <c r="D20" i="68"/>
  <c r="K20" i="68"/>
  <c r="K10" i="68"/>
  <c r="N20" i="72"/>
  <c r="N10" i="72"/>
  <c r="L10" i="73"/>
  <c r="L20" i="73"/>
  <c r="J20" i="74"/>
  <c r="J10" i="74"/>
  <c r="L20" i="59"/>
  <c r="J20" i="60"/>
  <c r="N20" i="60"/>
  <c r="L20" i="61"/>
  <c r="J20" i="62"/>
  <c r="N20" i="62"/>
  <c r="L20" i="63"/>
  <c r="J20" i="64"/>
  <c r="N20" i="64"/>
  <c r="L20" i="65"/>
  <c r="J20" i="67"/>
  <c r="N20" i="67"/>
  <c r="L20" i="68"/>
  <c r="L10" i="69"/>
  <c r="L20" i="69"/>
  <c r="J20" i="70"/>
  <c r="J10" i="70"/>
  <c r="N20" i="74"/>
  <c r="N10" i="74"/>
  <c r="D20" i="60"/>
  <c r="H2" i="60"/>
  <c r="K20" i="60"/>
  <c r="K10" i="60"/>
  <c r="I20" i="61"/>
  <c r="I10" i="61"/>
  <c r="M20" i="61"/>
  <c r="M10" i="61"/>
  <c r="D20" i="62"/>
  <c r="H2" i="62"/>
  <c r="K20" i="62"/>
  <c r="K10" i="62"/>
  <c r="I20" i="63"/>
  <c r="I10" i="63"/>
  <c r="M20" i="63"/>
  <c r="M10" i="63"/>
  <c r="D20" i="64"/>
  <c r="H2" i="64"/>
  <c r="K20" i="64"/>
  <c r="K10" i="64"/>
  <c r="I20" i="65"/>
  <c r="I10" i="65"/>
  <c r="M20" i="65"/>
  <c r="M10" i="65"/>
  <c r="D20" i="66"/>
  <c r="D10" i="66"/>
  <c r="H2" i="66"/>
  <c r="K20" i="66"/>
  <c r="K10" i="66"/>
  <c r="D20" i="67"/>
  <c r="H2" i="67"/>
  <c r="K20" i="67"/>
  <c r="K10" i="67"/>
  <c r="I20" i="68"/>
  <c r="I10" i="68"/>
  <c r="M20" i="68"/>
  <c r="M10" i="68"/>
  <c r="N10" i="70"/>
  <c r="I20" i="69"/>
  <c r="I10" i="69"/>
  <c r="M20" i="69"/>
  <c r="M10" i="69"/>
  <c r="H2" i="70"/>
  <c r="D20" i="70"/>
  <c r="K20" i="70"/>
  <c r="K10" i="70"/>
  <c r="I20" i="71"/>
  <c r="I10" i="71"/>
  <c r="M20" i="71"/>
  <c r="M10" i="71"/>
  <c r="H2" i="72"/>
  <c r="D20" i="72"/>
  <c r="K20" i="72"/>
  <c r="K10" i="72"/>
  <c r="I20" i="73"/>
  <c r="I10" i="73"/>
  <c r="M20" i="73"/>
  <c r="M10" i="73"/>
  <c r="H2" i="74"/>
  <c r="D20" i="74"/>
  <c r="K20" i="74"/>
  <c r="K10" i="74"/>
  <c r="J20" i="69"/>
  <c r="N20" i="69"/>
  <c r="L20" i="70"/>
  <c r="J20" i="71"/>
  <c r="N20" i="71"/>
  <c r="L20" i="72"/>
  <c r="J20" i="73"/>
  <c r="N20" i="73"/>
  <c r="L20" i="74"/>
  <c r="D20" i="69"/>
  <c r="H2" i="69"/>
  <c r="H20" i="69" s="1"/>
  <c r="K20" i="69"/>
  <c r="I20" i="70"/>
  <c r="M20" i="70"/>
  <c r="D20" i="71"/>
  <c r="H2" i="71"/>
  <c r="K20" i="71"/>
  <c r="I20" i="72"/>
  <c r="M20" i="72"/>
  <c r="D20" i="73"/>
  <c r="H2" i="73"/>
  <c r="H20" i="73" s="1"/>
  <c r="K20" i="73"/>
  <c r="I20" i="74"/>
  <c r="M20" i="74"/>
  <c r="J20" i="75"/>
  <c r="N20" i="75"/>
  <c r="L20" i="76"/>
  <c r="L20" i="78"/>
  <c r="L20" i="79"/>
  <c r="L20" i="80"/>
  <c r="L20" i="81"/>
  <c r="J20" i="82"/>
  <c r="H2" i="75"/>
  <c r="D20" i="75"/>
  <c r="K20" i="75"/>
  <c r="K10" i="75"/>
  <c r="I20" i="76"/>
  <c r="I10" i="76"/>
  <c r="M20" i="76"/>
  <c r="M10" i="76"/>
  <c r="H2" i="77"/>
  <c r="K10" i="77"/>
  <c r="I20" i="78"/>
  <c r="M20" i="78"/>
  <c r="I20" i="79"/>
  <c r="M20" i="79"/>
  <c r="I20" i="80"/>
  <c r="M20" i="80"/>
  <c r="I20" i="81"/>
  <c r="M20" i="81"/>
  <c r="L20" i="75"/>
  <c r="J20" i="76"/>
  <c r="N20" i="76"/>
  <c r="L20" i="77"/>
  <c r="J10" i="78"/>
  <c r="J10" i="79"/>
  <c r="J10" i="80"/>
  <c r="J10" i="81"/>
  <c r="I20" i="75"/>
  <c r="I10" i="75"/>
  <c r="M20" i="75"/>
  <c r="M10" i="75"/>
  <c r="D20" i="76"/>
  <c r="H2" i="76"/>
  <c r="K20" i="76"/>
  <c r="K10" i="76"/>
  <c r="I20" i="77"/>
  <c r="I10" i="77"/>
  <c r="H2" i="78"/>
  <c r="H2" i="79"/>
  <c r="H2" i="80"/>
  <c r="H20" i="80" s="1"/>
  <c r="K10" i="80"/>
  <c r="H2" i="81"/>
  <c r="K10" i="81"/>
  <c r="L20" i="82"/>
  <c r="L10" i="82"/>
  <c r="L20" i="83"/>
  <c r="L10" i="83"/>
  <c r="L20" i="84"/>
  <c r="L10" i="84"/>
  <c r="L20" i="85"/>
  <c r="L10" i="85"/>
  <c r="L20" i="86"/>
  <c r="L10" i="86"/>
  <c r="L20" i="87"/>
  <c r="L10" i="87"/>
  <c r="L20" i="88"/>
  <c r="L10" i="88"/>
  <c r="I10" i="82"/>
  <c r="M10" i="82"/>
  <c r="I10" i="83"/>
  <c r="M10" i="83"/>
  <c r="I10" i="84"/>
  <c r="M10" i="84"/>
  <c r="I10" i="85"/>
  <c r="M10" i="85"/>
  <c r="I10" i="86"/>
  <c r="M10" i="86"/>
  <c r="M10" i="87"/>
  <c r="L20" i="91"/>
  <c r="J20" i="83"/>
  <c r="J20" i="84"/>
  <c r="J20" i="85"/>
  <c r="J20" i="86"/>
  <c r="J20" i="87"/>
  <c r="J20" i="88"/>
  <c r="L20" i="89"/>
  <c r="L20" i="90"/>
  <c r="H2" i="82"/>
  <c r="H2" i="83"/>
  <c r="H2" i="84"/>
  <c r="H20" i="84" s="1"/>
  <c r="H2" i="85"/>
  <c r="H2" i="86"/>
  <c r="H2" i="87"/>
  <c r="H2" i="88"/>
  <c r="H20" i="88" s="1"/>
  <c r="J10" i="93"/>
  <c r="I20" i="90"/>
  <c r="M20" i="90"/>
  <c r="I20" i="91"/>
  <c r="M20" i="91"/>
  <c r="D20" i="92"/>
  <c r="H2" i="92"/>
  <c r="H20" i="92" s="1"/>
  <c r="J10" i="89"/>
  <c r="J20" i="89"/>
  <c r="J10" i="90"/>
  <c r="J20" i="90"/>
  <c r="J10" i="91"/>
  <c r="J20" i="91"/>
  <c r="J10" i="92"/>
  <c r="H2" i="89"/>
  <c r="K10" i="89"/>
  <c r="H2" i="90"/>
  <c r="K10" i="90"/>
  <c r="H2" i="91"/>
  <c r="K10" i="91"/>
  <c r="K20" i="92"/>
  <c r="H2" i="95"/>
  <c r="L20" i="95"/>
  <c r="J10" i="96"/>
  <c r="D20" i="93"/>
  <c r="H2" i="93"/>
  <c r="H20" i="93" s="1"/>
  <c r="K20" i="93"/>
  <c r="H2" i="94"/>
  <c r="L20" i="94"/>
  <c r="L20" i="92"/>
  <c r="L20" i="93"/>
  <c r="J10" i="95"/>
  <c r="I10" i="92"/>
  <c r="M10" i="92"/>
  <c r="I10" i="93"/>
  <c r="M10" i="93"/>
  <c r="J10" i="94"/>
  <c r="H2" i="96"/>
  <c r="H20" i="96" s="1"/>
  <c r="L20" i="96"/>
  <c r="I10" i="94"/>
  <c r="M20" i="94"/>
  <c r="I10" i="95"/>
  <c r="I20" i="95"/>
  <c r="M20" i="95"/>
  <c r="I10" i="96"/>
  <c r="I20" i="96"/>
  <c r="M10" i="96"/>
  <c r="D20" i="97"/>
  <c r="H2" i="97"/>
  <c r="K20" i="97"/>
  <c r="D20" i="98"/>
  <c r="H2" i="98"/>
  <c r="K20" i="98"/>
  <c r="D20" i="99"/>
  <c r="D10" i="99"/>
  <c r="H2" i="99"/>
  <c r="H20" i="99" s="1"/>
  <c r="K20" i="99"/>
  <c r="D20" i="100"/>
  <c r="H2" i="100"/>
  <c r="K20" i="100"/>
  <c r="L10" i="97"/>
  <c r="L10" i="98"/>
  <c r="L10" i="99"/>
  <c r="M20" i="98"/>
  <c r="I20" i="99"/>
  <c r="M20" i="99"/>
  <c r="I20" i="100"/>
  <c r="M20" i="100"/>
  <c r="J20" i="97"/>
  <c r="J20" i="98"/>
  <c r="K30" i="1"/>
  <c r="K28" i="1"/>
  <c r="N10" i="2"/>
  <c r="L10" i="1"/>
  <c r="I30" i="1"/>
  <c r="M28" i="1"/>
  <c r="M30" i="1"/>
  <c r="H28" i="1"/>
  <c r="M24" i="1"/>
  <c r="H24" i="1"/>
  <c r="I10" i="1"/>
  <c r="M10" i="1"/>
  <c r="H20" i="1"/>
  <c r="L28" i="1"/>
  <c r="L30" i="1"/>
  <c r="J30" i="1"/>
  <c r="J28" i="1"/>
  <c r="N30" i="1"/>
  <c r="N28" i="1"/>
  <c r="I28" i="1"/>
  <c r="N24" i="1"/>
  <c r="I24" i="1"/>
  <c r="J10" i="1"/>
  <c r="N10" i="1"/>
  <c r="D10" i="1"/>
  <c r="H26" i="1"/>
  <c r="D26" i="1"/>
  <c r="K26" i="1"/>
  <c r="D27" i="1"/>
  <c r="D28" i="1" s="1"/>
  <c r="K30" i="2"/>
  <c r="K28" i="2"/>
  <c r="O30" i="2"/>
  <c r="O28" i="2"/>
  <c r="J28" i="2"/>
  <c r="I24" i="2"/>
  <c r="N24" i="2"/>
  <c r="M24" i="2"/>
  <c r="H24" i="2"/>
  <c r="D10" i="2"/>
  <c r="L10" i="2"/>
  <c r="J20" i="2"/>
  <c r="N20" i="2"/>
  <c r="I30" i="2"/>
  <c r="L30" i="3"/>
  <c r="L28" i="3"/>
  <c r="O24" i="3"/>
  <c r="J24" i="3"/>
  <c r="L10" i="3"/>
  <c r="J20" i="3"/>
  <c r="N20" i="3"/>
  <c r="I30" i="3"/>
  <c r="L30" i="4"/>
  <c r="L28" i="4"/>
  <c r="O24" i="4"/>
  <c r="J24" i="4"/>
  <c r="I10" i="4"/>
  <c r="M10" i="4"/>
  <c r="H28" i="5"/>
  <c r="H30" i="5"/>
  <c r="L28" i="5"/>
  <c r="L30" i="5"/>
  <c r="J10" i="5"/>
  <c r="K20" i="5"/>
  <c r="K30" i="6"/>
  <c r="K28" i="6"/>
  <c r="O30" i="6"/>
  <c r="O28" i="6"/>
  <c r="J28" i="6"/>
  <c r="N24" i="6"/>
  <c r="I24" i="6"/>
  <c r="I10" i="6"/>
  <c r="M10" i="6"/>
  <c r="I20" i="6"/>
  <c r="L30" i="7"/>
  <c r="L28" i="7"/>
  <c r="H20" i="7"/>
  <c r="L20" i="7"/>
  <c r="N30" i="8"/>
  <c r="N28" i="8"/>
  <c r="I28" i="8"/>
  <c r="N24" i="8"/>
  <c r="I24" i="8"/>
  <c r="D10" i="8"/>
  <c r="L10" i="8"/>
  <c r="H20" i="8"/>
  <c r="L30" i="9"/>
  <c r="L28" i="9"/>
  <c r="J10" i="9"/>
  <c r="N10" i="9"/>
  <c r="J20" i="9"/>
  <c r="N20" i="9"/>
  <c r="N30" i="10"/>
  <c r="N28" i="10"/>
  <c r="I28" i="10"/>
  <c r="N24" i="10"/>
  <c r="I24" i="10"/>
  <c r="D10" i="10"/>
  <c r="L10" i="10"/>
  <c r="H20" i="10"/>
  <c r="H30" i="11"/>
  <c r="L30" i="11"/>
  <c r="L28" i="11"/>
  <c r="I20" i="11"/>
  <c r="M20" i="11"/>
  <c r="K30" i="12"/>
  <c r="K28" i="12"/>
  <c r="O30" i="12"/>
  <c r="O28" i="12"/>
  <c r="J28" i="12"/>
  <c r="O24" i="12"/>
  <c r="J24" i="12"/>
  <c r="J10" i="12"/>
  <c r="N10" i="12"/>
  <c r="H20" i="12"/>
  <c r="K30" i="13"/>
  <c r="K28" i="13"/>
  <c r="H23" i="13"/>
  <c r="H20" i="13"/>
  <c r="L20" i="13"/>
  <c r="K28" i="14"/>
  <c r="K30" i="14"/>
  <c r="D10" i="14"/>
  <c r="J30" i="15"/>
  <c r="J28" i="15"/>
  <c r="I10" i="15"/>
  <c r="K30" i="16"/>
  <c r="K28" i="16"/>
  <c r="H23" i="16"/>
  <c r="H24" i="16" s="1"/>
  <c r="H20" i="16"/>
  <c r="L20" i="16"/>
  <c r="L30" i="17"/>
  <c r="L28" i="17"/>
  <c r="O24" i="17"/>
  <c r="J24" i="17"/>
  <c r="I10" i="17"/>
  <c r="M10" i="17"/>
  <c r="I30" i="18"/>
  <c r="D28" i="18"/>
  <c r="M30" i="18"/>
  <c r="M28" i="18"/>
  <c r="J10" i="18"/>
  <c r="N10" i="18"/>
  <c r="J20" i="18"/>
  <c r="N20" i="18"/>
  <c r="N29" i="1"/>
  <c r="H4" i="2"/>
  <c r="H27" i="2" s="1"/>
  <c r="H30" i="2" s="1"/>
  <c r="D27" i="2"/>
  <c r="L30" i="2"/>
  <c r="L28" i="2"/>
  <c r="O24" i="2"/>
  <c r="J24" i="2"/>
  <c r="I10" i="2"/>
  <c r="M10" i="2"/>
  <c r="M30" i="2"/>
  <c r="I10" i="3"/>
  <c r="M10" i="3"/>
  <c r="M30" i="3"/>
  <c r="I30" i="4"/>
  <c r="M30" i="4"/>
  <c r="M28" i="4"/>
  <c r="H28" i="4"/>
  <c r="J10" i="4"/>
  <c r="N10" i="4"/>
  <c r="J20" i="4"/>
  <c r="N20" i="4"/>
  <c r="I30" i="5"/>
  <c r="D28" i="5"/>
  <c r="I28" i="5"/>
  <c r="D10" i="5"/>
  <c r="H20" i="5"/>
  <c r="L30" i="6"/>
  <c r="L28" i="6"/>
  <c r="O24" i="6"/>
  <c r="J24" i="6"/>
  <c r="J10" i="6"/>
  <c r="N10" i="6"/>
  <c r="J20" i="6"/>
  <c r="N20" i="6"/>
  <c r="I30" i="7"/>
  <c r="I28" i="7"/>
  <c r="D28" i="7"/>
  <c r="M30" i="7"/>
  <c r="M28" i="7"/>
  <c r="H28" i="7"/>
  <c r="I20" i="7"/>
  <c r="M20" i="7"/>
  <c r="K30" i="8"/>
  <c r="K28" i="8"/>
  <c r="O30" i="8"/>
  <c r="O28" i="8"/>
  <c r="J28" i="8"/>
  <c r="O24" i="8"/>
  <c r="J24" i="8"/>
  <c r="I10" i="8"/>
  <c r="M10" i="8"/>
  <c r="I20" i="8"/>
  <c r="D28" i="9"/>
  <c r="I30" i="9"/>
  <c r="M30" i="9"/>
  <c r="M28" i="9"/>
  <c r="D24" i="9"/>
  <c r="M24" i="9"/>
  <c r="K10" i="9"/>
  <c r="O10" i="9"/>
  <c r="K30" i="10"/>
  <c r="K28" i="10"/>
  <c r="O30" i="10"/>
  <c r="O28" i="10"/>
  <c r="J28" i="10"/>
  <c r="O24" i="10"/>
  <c r="J24" i="10"/>
  <c r="I10" i="10"/>
  <c r="M10" i="10"/>
  <c r="I20" i="10"/>
  <c r="I30" i="11"/>
  <c r="I28" i="11"/>
  <c r="M30" i="11"/>
  <c r="M28" i="11"/>
  <c r="H28" i="11"/>
  <c r="J10" i="11"/>
  <c r="J20" i="11"/>
  <c r="H29" i="11"/>
  <c r="H26" i="11"/>
  <c r="L30" i="12"/>
  <c r="L28" i="12"/>
  <c r="K10" i="12"/>
  <c r="O10" i="12"/>
  <c r="H30" i="13"/>
  <c r="L30" i="13"/>
  <c r="L28" i="13"/>
  <c r="I24" i="13"/>
  <c r="D24" i="13"/>
  <c r="M24" i="13"/>
  <c r="H24" i="13"/>
  <c r="K10" i="13"/>
  <c r="L28" i="14"/>
  <c r="L30" i="14"/>
  <c r="L10" i="14"/>
  <c r="K30" i="15"/>
  <c r="K28" i="15"/>
  <c r="H23" i="15"/>
  <c r="H20" i="15"/>
  <c r="L20" i="15"/>
  <c r="H30" i="16"/>
  <c r="L30" i="16"/>
  <c r="L28" i="16"/>
  <c r="D24" i="16"/>
  <c r="I24" i="16"/>
  <c r="M24" i="16"/>
  <c r="K10" i="16"/>
  <c r="I30" i="17"/>
  <c r="D28" i="17"/>
  <c r="M30" i="17"/>
  <c r="M28" i="17"/>
  <c r="H28" i="17"/>
  <c r="J10" i="17"/>
  <c r="N10" i="17"/>
  <c r="J20" i="17"/>
  <c r="N20" i="17"/>
  <c r="N30" i="18"/>
  <c r="N28" i="18"/>
  <c r="I28" i="18"/>
  <c r="D24" i="18"/>
  <c r="M24" i="18"/>
  <c r="H24" i="18"/>
  <c r="K10" i="18"/>
  <c r="O10" i="18"/>
  <c r="M29" i="1"/>
  <c r="I26" i="1"/>
  <c r="M26" i="1"/>
  <c r="J29" i="1"/>
  <c r="I28" i="3"/>
  <c r="N30" i="3"/>
  <c r="N28" i="3"/>
  <c r="J10" i="3"/>
  <c r="N10" i="3"/>
  <c r="L20" i="3"/>
  <c r="I28" i="4"/>
  <c r="N30" i="4"/>
  <c r="N28" i="4"/>
  <c r="M24" i="4"/>
  <c r="H24" i="4"/>
  <c r="K10" i="4"/>
  <c r="O10" i="4"/>
  <c r="J30" i="5"/>
  <c r="J28" i="5"/>
  <c r="D28" i="6"/>
  <c r="I30" i="6"/>
  <c r="M30" i="6"/>
  <c r="M28" i="6"/>
  <c r="K10" i="6"/>
  <c r="O10" i="6"/>
  <c r="J30" i="7"/>
  <c r="J28" i="7"/>
  <c r="J10" i="7"/>
  <c r="J20" i="7"/>
  <c r="H29" i="7"/>
  <c r="H26" i="7"/>
  <c r="L30" i="8"/>
  <c r="L28" i="8"/>
  <c r="J10" i="8"/>
  <c r="N10" i="8"/>
  <c r="J20" i="8"/>
  <c r="N20" i="8"/>
  <c r="N30" i="9"/>
  <c r="N28" i="9"/>
  <c r="I28" i="9"/>
  <c r="N24" i="9"/>
  <c r="I24" i="9"/>
  <c r="D10" i="9"/>
  <c r="L10" i="9"/>
  <c r="H20" i="9"/>
  <c r="L30" i="10"/>
  <c r="L28" i="10"/>
  <c r="J10" i="10"/>
  <c r="N10" i="10"/>
  <c r="J20" i="10"/>
  <c r="N20" i="10"/>
  <c r="J30" i="11"/>
  <c r="J28" i="11"/>
  <c r="K10" i="11"/>
  <c r="D28" i="12"/>
  <c r="I30" i="12"/>
  <c r="M30" i="12"/>
  <c r="M28" i="12"/>
  <c r="D24" i="12"/>
  <c r="M24" i="12"/>
  <c r="H24" i="12"/>
  <c r="D10" i="12"/>
  <c r="L10" i="12"/>
  <c r="J20" i="12"/>
  <c r="N20" i="12"/>
  <c r="I30" i="13"/>
  <c r="I28" i="13"/>
  <c r="M30" i="13"/>
  <c r="M28" i="13"/>
  <c r="H28" i="13"/>
  <c r="L10" i="13"/>
  <c r="J20" i="13"/>
  <c r="I30" i="14"/>
  <c r="D28" i="14"/>
  <c r="H28" i="14"/>
  <c r="M30" i="14"/>
  <c r="M28" i="14"/>
  <c r="D24" i="14"/>
  <c r="H24" i="14"/>
  <c r="M24" i="14"/>
  <c r="H20" i="14"/>
  <c r="H30" i="15"/>
  <c r="L30" i="15"/>
  <c r="L28" i="15"/>
  <c r="D24" i="15"/>
  <c r="I24" i="15"/>
  <c r="M24" i="15"/>
  <c r="H24" i="15"/>
  <c r="K10" i="15"/>
  <c r="I30" i="16"/>
  <c r="I28" i="16"/>
  <c r="M30" i="16"/>
  <c r="M28" i="16"/>
  <c r="H28" i="16"/>
  <c r="L10" i="16"/>
  <c r="J20" i="16"/>
  <c r="I28" i="17"/>
  <c r="N30" i="17"/>
  <c r="N28" i="17"/>
  <c r="M24" i="17"/>
  <c r="H24" i="17"/>
  <c r="K10" i="17"/>
  <c r="O10" i="17"/>
  <c r="I24" i="18"/>
  <c r="N24" i="18"/>
  <c r="L10" i="18"/>
  <c r="L20" i="18"/>
  <c r="J30" i="2"/>
  <c r="I28" i="2"/>
  <c r="N30" i="2"/>
  <c r="N28" i="2"/>
  <c r="K10" i="2"/>
  <c r="O10" i="2"/>
  <c r="I20" i="2"/>
  <c r="M20" i="2"/>
  <c r="K30" i="3"/>
  <c r="K28" i="3"/>
  <c r="O30" i="3"/>
  <c r="O28" i="3"/>
  <c r="J28" i="3"/>
  <c r="I24" i="3"/>
  <c r="N24" i="3"/>
  <c r="D24" i="3"/>
  <c r="M24" i="3"/>
  <c r="H24" i="3"/>
  <c r="D10" i="3"/>
  <c r="K10" i="3"/>
  <c r="I20" i="3"/>
  <c r="K30" i="4"/>
  <c r="K28" i="4"/>
  <c r="O30" i="4"/>
  <c r="O28" i="4"/>
  <c r="J28" i="4"/>
  <c r="I24" i="4"/>
  <c r="N24" i="4"/>
  <c r="L10" i="4"/>
  <c r="L20" i="4"/>
  <c r="K28" i="5"/>
  <c r="K30" i="5"/>
  <c r="J20" i="5"/>
  <c r="H26" i="5"/>
  <c r="H29" i="5"/>
  <c r="J30" i="6"/>
  <c r="N30" i="6"/>
  <c r="N28" i="6"/>
  <c r="I28" i="6"/>
  <c r="M24" i="6"/>
  <c r="H24" i="6"/>
  <c r="D10" i="6"/>
  <c r="L10" i="6"/>
  <c r="H20" i="6"/>
  <c r="K30" i="7"/>
  <c r="K28" i="7"/>
  <c r="I24" i="7"/>
  <c r="D24" i="7"/>
  <c r="M24" i="7"/>
  <c r="H24" i="7"/>
  <c r="K10" i="7"/>
  <c r="D28" i="8"/>
  <c r="I30" i="8"/>
  <c r="M30" i="8"/>
  <c r="M28" i="8"/>
  <c r="H28" i="8"/>
  <c r="D24" i="8"/>
  <c r="M24" i="8"/>
  <c r="K10" i="8"/>
  <c r="O10" i="8"/>
  <c r="K30" i="9"/>
  <c r="K28" i="9"/>
  <c r="O30" i="9"/>
  <c r="O28" i="9"/>
  <c r="J28" i="9"/>
  <c r="O24" i="9"/>
  <c r="J24" i="9"/>
  <c r="I10" i="9"/>
  <c r="M10" i="9"/>
  <c r="I20" i="9"/>
  <c r="D28" i="10"/>
  <c r="I30" i="10"/>
  <c r="M30" i="10"/>
  <c r="M28" i="10"/>
  <c r="H28" i="10"/>
  <c r="D24" i="10"/>
  <c r="M24" i="10"/>
  <c r="K10" i="10"/>
  <c r="O10" i="10"/>
  <c r="K30" i="11"/>
  <c r="K28" i="11"/>
  <c r="I24" i="11"/>
  <c r="D24" i="11"/>
  <c r="M24" i="11"/>
  <c r="H20" i="11"/>
  <c r="L20" i="11"/>
  <c r="N30" i="12"/>
  <c r="N28" i="12"/>
  <c r="I28" i="12"/>
  <c r="N24" i="12"/>
  <c r="I24" i="12"/>
  <c r="I10" i="12"/>
  <c r="M10" i="12"/>
  <c r="J30" i="13"/>
  <c r="J28" i="13"/>
  <c r="I10" i="13"/>
  <c r="M10" i="13"/>
  <c r="J30" i="14"/>
  <c r="J28" i="14"/>
  <c r="N30" i="14"/>
  <c r="N28" i="14"/>
  <c r="I28" i="14"/>
  <c r="N24" i="14"/>
  <c r="I24" i="14"/>
  <c r="J10" i="14"/>
  <c r="N10" i="14"/>
  <c r="D28" i="15"/>
  <c r="I30" i="15"/>
  <c r="I28" i="15"/>
  <c r="M30" i="15"/>
  <c r="M28" i="15"/>
  <c r="H28" i="15"/>
  <c r="L10" i="15"/>
  <c r="J20" i="15"/>
  <c r="J30" i="16"/>
  <c r="J28" i="16"/>
  <c r="I10" i="16"/>
  <c r="K30" i="17"/>
  <c r="K28" i="17"/>
  <c r="O30" i="17"/>
  <c r="O28" i="17"/>
  <c r="J28" i="17"/>
  <c r="I24" i="17"/>
  <c r="N24" i="17"/>
  <c r="L10" i="17"/>
  <c r="H20" i="17"/>
  <c r="L20" i="17"/>
  <c r="L30" i="18"/>
  <c r="L28" i="18"/>
  <c r="O24" i="18"/>
  <c r="J24" i="18"/>
  <c r="I10" i="18"/>
  <c r="M10" i="18"/>
  <c r="H9" i="2"/>
  <c r="H26" i="2"/>
  <c r="N29" i="2"/>
  <c r="H26" i="3"/>
  <c r="D27" i="3"/>
  <c r="N29" i="3"/>
  <c r="H26" i="4"/>
  <c r="D27" i="4"/>
  <c r="D28" i="4" s="1"/>
  <c r="J29" i="4"/>
  <c r="N29" i="4"/>
  <c r="D20" i="5"/>
  <c r="I24" i="5"/>
  <c r="I26" i="5"/>
  <c r="J26" i="6"/>
  <c r="J26" i="8"/>
  <c r="J26" i="9"/>
  <c r="J26" i="10"/>
  <c r="J26" i="12"/>
  <c r="L29" i="12"/>
  <c r="H26" i="13"/>
  <c r="L29" i="13"/>
  <c r="I26" i="14"/>
  <c r="M26" i="14"/>
  <c r="J29" i="14"/>
  <c r="D27" i="15"/>
  <c r="D27" i="16"/>
  <c r="D28" i="16" s="1"/>
  <c r="H26" i="17"/>
  <c r="D27" i="17"/>
  <c r="H26" i="18"/>
  <c r="I26" i="18"/>
  <c r="I29" i="18"/>
  <c r="I30" i="19"/>
  <c r="M30" i="19"/>
  <c r="M28" i="19"/>
  <c r="H28" i="19"/>
  <c r="D24" i="19"/>
  <c r="M24" i="19"/>
  <c r="K10" i="19"/>
  <c r="O10" i="19"/>
  <c r="K30" i="20"/>
  <c r="K28" i="20"/>
  <c r="O30" i="20"/>
  <c r="O28" i="20"/>
  <c r="J28" i="20"/>
  <c r="O24" i="20"/>
  <c r="J24" i="20"/>
  <c r="I10" i="20"/>
  <c r="M10" i="20"/>
  <c r="I20" i="20"/>
  <c r="M20" i="20"/>
  <c r="H30" i="21"/>
  <c r="L30" i="21"/>
  <c r="L28" i="21"/>
  <c r="D24" i="21"/>
  <c r="I24" i="21"/>
  <c r="M24" i="21"/>
  <c r="H24" i="21"/>
  <c r="H20" i="21"/>
  <c r="L20" i="21"/>
  <c r="H30" i="22"/>
  <c r="L30" i="22"/>
  <c r="L28" i="22"/>
  <c r="D24" i="22"/>
  <c r="I24" i="22"/>
  <c r="M24" i="22"/>
  <c r="H24" i="22"/>
  <c r="J10" i="22"/>
  <c r="H29" i="22"/>
  <c r="H26" i="22"/>
  <c r="I30" i="23"/>
  <c r="D28" i="23"/>
  <c r="M28" i="23"/>
  <c r="H28" i="23"/>
  <c r="M30" i="23"/>
  <c r="D24" i="23"/>
  <c r="M24" i="23"/>
  <c r="H24" i="23"/>
  <c r="K28" i="24"/>
  <c r="K30" i="24"/>
  <c r="D10" i="24"/>
  <c r="D28" i="25"/>
  <c r="I30" i="25"/>
  <c r="I28" i="25"/>
  <c r="M30" i="25"/>
  <c r="M28" i="25"/>
  <c r="H28" i="25"/>
  <c r="I10" i="25"/>
  <c r="M10" i="25"/>
  <c r="K30" i="26"/>
  <c r="K28" i="26"/>
  <c r="H23" i="26"/>
  <c r="J10" i="26"/>
  <c r="K30" i="27"/>
  <c r="K28" i="27"/>
  <c r="D10" i="27"/>
  <c r="K10" i="27"/>
  <c r="L28" i="28"/>
  <c r="L30" i="28"/>
  <c r="L10" i="28"/>
  <c r="K30" i="29"/>
  <c r="K28" i="29"/>
  <c r="J10" i="29"/>
  <c r="N10" i="29"/>
  <c r="L28" i="30"/>
  <c r="L30" i="30"/>
  <c r="M24" i="30"/>
  <c r="I10" i="30"/>
  <c r="M10" i="30"/>
  <c r="I30" i="31"/>
  <c r="D28" i="31"/>
  <c r="I28" i="31"/>
  <c r="D10" i="31"/>
  <c r="L10" i="31"/>
  <c r="I30" i="32"/>
  <c r="D28" i="32"/>
  <c r="M28" i="32"/>
  <c r="M30" i="32"/>
  <c r="J10" i="32"/>
  <c r="K30" i="34"/>
  <c r="K28" i="34"/>
  <c r="D28" i="2"/>
  <c r="K29" i="2"/>
  <c r="O29" i="2"/>
  <c r="M26" i="3"/>
  <c r="D28" i="3"/>
  <c r="K29" i="3"/>
  <c r="O29" i="3"/>
  <c r="M26" i="4"/>
  <c r="K29" i="4"/>
  <c r="O29" i="4"/>
  <c r="I29" i="5"/>
  <c r="H4" i="6"/>
  <c r="H27" i="6" s="1"/>
  <c r="H30" i="6" s="1"/>
  <c r="H25" i="6"/>
  <c r="H29" i="6" s="1"/>
  <c r="K26" i="6"/>
  <c r="O26" i="6"/>
  <c r="H4" i="8"/>
  <c r="H27" i="8" s="1"/>
  <c r="H30" i="8" s="1"/>
  <c r="H25" i="8"/>
  <c r="H29" i="8" s="1"/>
  <c r="K26" i="8"/>
  <c r="O26" i="8"/>
  <c r="H4" i="9"/>
  <c r="H27" i="9" s="1"/>
  <c r="H30" i="9" s="1"/>
  <c r="H25" i="9"/>
  <c r="H29" i="9" s="1"/>
  <c r="K26" i="9"/>
  <c r="O26" i="9"/>
  <c r="H4" i="10"/>
  <c r="H27" i="10" s="1"/>
  <c r="H30" i="10" s="1"/>
  <c r="H25" i="10"/>
  <c r="H29" i="10" s="1"/>
  <c r="K26" i="10"/>
  <c r="O26" i="10"/>
  <c r="H4" i="12"/>
  <c r="H27" i="12" s="1"/>
  <c r="H30" i="12" s="1"/>
  <c r="D26" i="12"/>
  <c r="K26" i="12"/>
  <c r="O26" i="12"/>
  <c r="M29" i="12"/>
  <c r="I26" i="13"/>
  <c r="M26" i="13"/>
  <c r="I29" i="13"/>
  <c r="K29" i="14"/>
  <c r="D26" i="15"/>
  <c r="K26" i="15"/>
  <c r="D26" i="16"/>
  <c r="K26" i="16"/>
  <c r="M26" i="17"/>
  <c r="K29" i="17"/>
  <c r="O29" i="17"/>
  <c r="J29" i="18"/>
  <c r="N29" i="18"/>
  <c r="J26" i="18"/>
  <c r="K29" i="18"/>
  <c r="J30" i="19"/>
  <c r="I28" i="19"/>
  <c r="N30" i="19"/>
  <c r="N28" i="19"/>
  <c r="I24" i="19"/>
  <c r="N24" i="19"/>
  <c r="D10" i="19"/>
  <c r="L10" i="19"/>
  <c r="H20" i="19"/>
  <c r="H27" i="20"/>
  <c r="H30" i="20" s="1"/>
  <c r="L30" i="20"/>
  <c r="L28" i="20"/>
  <c r="J10" i="20"/>
  <c r="N10" i="20"/>
  <c r="J20" i="20"/>
  <c r="N20" i="20"/>
  <c r="D28" i="21"/>
  <c r="I30" i="21"/>
  <c r="I28" i="21"/>
  <c r="M30" i="21"/>
  <c r="M28" i="21"/>
  <c r="H28" i="21"/>
  <c r="D28" i="22"/>
  <c r="I30" i="22"/>
  <c r="I28" i="22"/>
  <c r="M30" i="22"/>
  <c r="M28" i="22"/>
  <c r="H28" i="22"/>
  <c r="J28" i="23"/>
  <c r="J30" i="23"/>
  <c r="N28" i="23"/>
  <c r="I28" i="23"/>
  <c r="N30" i="23"/>
  <c r="N24" i="23"/>
  <c r="I24" i="23"/>
  <c r="J10" i="23"/>
  <c r="N10" i="23"/>
  <c r="H27" i="24"/>
  <c r="H30" i="24" s="1"/>
  <c r="L28" i="24"/>
  <c r="L30" i="24"/>
  <c r="L10" i="24"/>
  <c r="J30" i="25"/>
  <c r="J28" i="25"/>
  <c r="J10" i="25"/>
  <c r="H20" i="25"/>
  <c r="L20" i="25"/>
  <c r="H30" i="26"/>
  <c r="L30" i="26"/>
  <c r="L28" i="26"/>
  <c r="D24" i="26"/>
  <c r="I24" i="26"/>
  <c r="M24" i="26"/>
  <c r="H24" i="26"/>
  <c r="H20" i="26"/>
  <c r="L20" i="26"/>
  <c r="H30" i="27"/>
  <c r="L30" i="27"/>
  <c r="L28" i="27"/>
  <c r="L10" i="27"/>
  <c r="I30" i="28"/>
  <c r="D28" i="28"/>
  <c r="H28" i="28"/>
  <c r="M30" i="28"/>
  <c r="M28" i="28"/>
  <c r="H24" i="28"/>
  <c r="M24" i="28"/>
  <c r="I10" i="28"/>
  <c r="M10" i="28"/>
  <c r="H30" i="29"/>
  <c r="L30" i="29"/>
  <c r="L28" i="29"/>
  <c r="M24" i="29"/>
  <c r="H24" i="29"/>
  <c r="D10" i="29"/>
  <c r="K10" i="29"/>
  <c r="I30" i="30"/>
  <c r="D28" i="30"/>
  <c r="H28" i="30"/>
  <c r="M30" i="30"/>
  <c r="M28" i="30"/>
  <c r="N24" i="30"/>
  <c r="I24" i="30"/>
  <c r="J10" i="30"/>
  <c r="N10" i="30"/>
  <c r="J30" i="31"/>
  <c r="J28" i="31"/>
  <c r="I24" i="31"/>
  <c r="I10" i="31"/>
  <c r="I28" i="32"/>
  <c r="K30" i="33"/>
  <c r="K28" i="33"/>
  <c r="J26" i="2"/>
  <c r="H28" i="2"/>
  <c r="J26" i="3"/>
  <c r="H28" i="3"/>
  <c r="J26" i="4"/>
  <c r="H9" i="6"/>
  <c r="N29" i="6"/>
  <c r="H5" i="7"/>
  <c r="H23" i="7" s="1"/>
  <c r="J26" i="7"/>
  <c r="H5" i="8"/>
  <c r="H23" i="8" s="1"/>
  <c r="H24" i="8" s="1"/>
  <c r="H9" i="8"/>
  <c r="N29" i="8"/>
  <c r="H5" i="9"/>
  <c r="H23" i="9" s="1"/>
  <c r="H24" i="9" s="1"/>
  <c r="H9" i="9"/>
  <c r="N29" i="9"/>
  <c r="H5" i="10"/>
  <c r="H23" i="10" s="1"/>
  <c r="H24" i="10" s="1"/>
  <c r="H9" i="10"/>
  <c r="N29" i="10"/>
  <c r="H5" i="11"/>
  <c r="H23" i="11" s="1"/>
  <c r="H24" i="11" s="1"/>
  <c r="J26" i="11"/>
  <c r="D27" i="11"/>
  <c r="D28" i="11" s="1"/>
  <c r="H5" i="12"/>
  <c r="H23" i="12" s="1"/>
  <c r="H9" i="12"/>
  <c r="H26" i="12"/>
  <c r="J29" i="12"/>
  <c r="N29" i="12"/>
  <c r="D27" i="13"/>
  <c r="D28" i="13" s="1"/>
  <c r="D26" i="14"/>
  <c r="L29" i="14"/>
  <c r="H26" i="15"/>
  <c r="L29" i="15"/>
  <c r="H26" i="16"/>
  <c r="L29" i="16"/>
  <c r="J26" i="17"/>
  <c r="J28" i="18"/>
  <c r="O28" i="18"/>
  <c r="L29" i="18"/>
  <c r="K30" i="19"/>
  <c r="K28" i="19"/>
  <c r="O30" i="19"/>
  <c r="O28" i="19"/>
  <c r="J28" i="19"/>
  <c r="O24" i="19"/>
  <c r="J24" i="19"/>
  <c r="I10" i="19"/>
  <c r="M10" i="19"/>
  <c r="I20" i="19"/>
  <c r="M20" i="19"/>
  <c r="I30" i="20"/>
  <c r="D28" i="20"/>
  <c r="M30" i="20"/>
  <c r="M28" i="20"/>
  <c r="M24" i="20"/>
  <c r="K10" i="20"/>
  <c r="O10" i="20"/>
  <c r="J30" i="21"/>
  <c r="J28" i="21"/>
  <c r="I10" i="21"/>
  <c r="M10" i="21"/>
  <c r="H29" i="21"/>
  <c r="H26" i="21"/>
  <c r="J30" i="22"/>
  <c r="J28" i="22"/>
  <c r="L20" i="22"/>
  <c r="K30" i="23"/>
  <c r="K28" i="23"/>
  <c r="D10" i="23"/>
  <c r="K10" i="23"/>
  <c r="I30" i="24"/>
  <c r="D28" i="24"/>
  <c r="M30" i="24"/>
  <c r="M28" i="24"/>
  <c r="H24" i="24"/>
  <c r="M24" i="24"/>
  <c r="I10" i="24"/>
  <c r="M10" i="24"/>
  <c r="H20" i="24"/>
  <c r="K30" i="25"/>
  <c r="K28" i="25"/>
  <c r="D24" i="25"/>
  <c r="I24" i="25"/>
  <c r="M24" i="25"/>
  <c r="I20" i="25"/>
  <c r="D28" i="26"/>
  <c r="I30" i="26"/>
  <c r="I28" i="26"/>
  <c r="M30" i="26"/>
  <c r="M28" i="26"/>
  <c r="H28" i="26"/>
  <c r="I30" i="27"/>
  <c r="D28" i="27"/>
  <c r="M28" i="27"/>
  <c r="H28" i="27"/>
  <c r="M30" i="27"/>
  <c r="M24" i="27"/>
  <c r="H24" i="27"/>
  <c r="J30" i="28"/>
  <c r="J28" i="28"/>
  <c r="N30" i="28"/>
  <c r="N28" i="28"/>
  <c r="I28" i="28"/>
  <c r="N24" i="28"/>
  <c r="I24" i="28"/>
  <c r="J10" i="28"/>
  <c r="N10" i="28"/>
  <c r="I30" i="29"/>
  <c r="D28" i="29"/>
  <c r="M28" i="29"/>
  <c r="H28" i="29"/>
  <c r="M30" i="29"/>
  <c r="N24" i="29"/>
  <c r="I24" i="29"/>
  <c r="L10" i="29"/>
  <c r="J30" i="30"/>
  <c r="J28" i="30"/>
  <c r="N30" i="30"/>
  <c r="N28" i="30"/>
  <c r="I28" i="30"/>
  <c r="K28" i="31"/>
  <c r="K30" i="31"/>
  <c r="J20" i="31"/>
  <c r="K28" i="32"/>
  <c r="K30" i="32"/>
  <c r="K20" i="32"/>
  <c r="D26" i="2"/>
  <c r="M28" i="2"/>
  <c r="D26" i="3"/>
  <c r="M28" i="3"/>
  <c r="D26" i="4"/>
  <c r="K26" i="7"/>
  <c r="K26" i="11"/>
  <c r="K26" i="13"/>
  <c r="H26" i="14"/>
  <c r="I26" i="15"/>
  <c r="M26" i="15"/>
  <c r="I26" i="16"/>
  <c r="M26" i="16"/>
  <c r="D26" i="17"/>
  <c r="H4" i="18"/>
  <c r="H27" i="18" s="1"/>
  <c r="H30" i="18" s="1"/>
  <c r="K28" i="18"/>
  <c r="L30" i="19"/>
  <c r="L28" i="19"/>
  <c r="J10" i="19"/>
  <c r="N10" i="19"/>
  <c r="J20" i="19"/>
  <c r="N20" i="19"/>
  <c r="I28" i="20"/>
  <c r="N30" i="20"/>
  <c r="N28" i="20"/>
  <c r="I24" i="20"/>
  <c r="N24" i="20"/>
  <c r="D10" i="20"/>
  <c r="L10" i="20"/>
  <c r="H20" i="20"/>
  <c r="K30" i="21"/>
  <c r="K28" i="21"/>
  <c r="J10" i="21"/>
  <c r="K30" i="22"/>
  <c r="K28" i="22"/>
  <c r="I10" i="22"/>
  <c r="M10" i="22"/>
  <c r="L30" i="23"/>
  <c r="L28" i="23"/>
  <c r="L10" i="23"/>
  <c r="J30" i="24"/>
  <c r="J28" i="24"/>
  <c r="N30" i="24"/>
  <c r="N28" i="24"/>
  <c r="I28" i="24"/>
  <c r="N24" i="24"/>
  <c r="I24" i="24"/>
  <c r="J10" i="24"/>
  <c r="N10" i="24"/>
  <c r="L30" i="25"/>
  <c r="L28" i="25"/>
  <c r="H29" i="25"/>
  <c r="H26" i="25"/>
  <c r="J30" i="26"/>
  <c r="J28" i="26"/>
  <c r="I10" i="26"/>
  <c r="M10" i="26"/>
  <c r="H29" i="26"/>
  <c r="H26" i="26"/>
  <c r="J28" i="27"/>
  <c r="J30" i="27"/>
  <c r="N28" i="27"/>
  <c r="I28" i="27"/>
  <c r="N30" i="27"/>
  <c r="N24" i="27"/>
  <c r="I24" i="27"/>
  <c r="J10" i="27"/>
  <c r="N10" i="27"/>
  <c r="K28" i="28"/>
  <c r="K30" i="28"/>
  <c r="D10" i="28"/>
  <c r="J28" i="29"/>
  <c r="J30" i="29"/>
  <c r="N28" i="29"/>
  <c r="I28" i="29"/>
  <c r="N30" i="29"/>
  <c r="K28" i="30"/>
  <c r="K30" i="30"/>
  <c r="D10" i="30"/>
  <c r="L10" i="30"/>
  <c r="H26" i="30"/>
  <c r="H29" i="30"/>
  <c r="L28" i="31"/>
  <c r="L30" i="31"/>
  <c r="K10" i="31"/>
  <c r="D20" i="31"/>
  <c r="K20" i="31"/>
  <c r="D24" i="32"/>
  <c r="M24" i="32"/>
  <c r="I10" i="32"/>
  <c r="M10" i="32"/>
  <c r="H5" i="19"/>
  <c r="H23" i="19" s="1"/>
  <c r="H24" i="19" s="1"/>
  <c r="H9" i="19"/>
  <c r="H26" i="19"/>
  <c r="D27" i="19"/>
  <c r="D28" i="19" s="1"/>
  <c r="N29" i="19"/>
  <c r="H5" i="20"/>
  <c r="H23" i="20" s="1"/>
  <c r="H24" i="20" s="1"/>
  <c r="H9" i="20"/>
  <c r="H26" i="20"/>
  <c r="D27" i="20"/>
  <c r="N29" i="20"/>
  <c r="J26" i="21"/>
  <c r="J26" i="22"/>
  <c r="D26" i="23"/>
  <c r="K26" i="23"/>
  <c r="L29" i="23"/>
  <c r="I26" i="24"/>
  <c r="M26" i="24"/>
  <c r="J29" i="24"/>
  <c r="N29" i="24"/>
  <c r="H5" i="25"/>
  <c r="H23" i="25" s="1"/>
  <c r="H24" i="25" s="1"/>
  <c r="J26" i="25"/>
  <c r="J26" i="26"/>
  <c r="D26" i="27"/>
  <c r="K26" i="27"/>
  <c r="L29" i="27"/>
  <c r="I26" i="28"/>
  <c r="M26" i="28"/>
  <c r="J29" i="28"/>
  <c r="N29" i="28"/>
  <c r="D23" i="29"/>
  <c r="D24" i="29" s="1"/>
  <c r="D26" i="29"/>
  <c r="K26" i="29"/>
  <c r="D27" i="29"/>
  <c r="L29" i="29"/>
  <c r="H4" i="30"/>
  <c r="H27" i="30" s="1"/>
  <c r="H30" i="30" s="1"/>
  <c r="H5" i="30"/>
  <c r="H23" i="30" s="1"/>
  <c r="H24" i="30" s="1"/>
  <c r="H9" i="30"/>
  <c r="I26" i="30"/>
  <c r="J29" i="30"/>
  <c r="N29" i="30"/>
  <c r="H4" i="31"/>
  <c r="H27" i="31" s="1"/>
  <c r="D23" i="31"/>
  <c r="D24" i="31" s="1"/>
  <c r="I26" i="31"/>
  <c r="H29" i="31"/>
  <c r="L29" i="31"/>
  <c r="H4" i="32"/>
  <c r="H27" i="32" s="1"/>
  <c r="H30" i="32" s="1"/>
  <c r="L28" i="32"/>
  <c r="L30" i="32"/>
  <c r="H5" i="32"/>
  <c r="H23" i="32" s="1"/>
  <c r="H24" i="32" s="1"/>
  <c r="L10" i="32"/>
  <c r="D26" i="32"/>
  <c r="K10" i="33"/>
  <c r="J20" i="33"/>
  <c r="D27" i="33"/>
  <c r="D28" i="33" s="1"/>
  <c r="M28" i="34"/>
  <c r="H28" i="34"/>
  <c r="I30" i="34"/>
  <c r="J10" i="35"/>
  <c r="N10" i="35"/>
  <c r="J20" i="35"/>
  <c r="N20" i="35"/>
  <c r="D28" i="35"/>
  <c r="D10" i="36"/>
  <c r="H27" i="37"/>
  <c r="H30" i="37" s="1"/>
  <c r="L30" i="37"/>
  <c r="L28" i="37"/>
  <c r="L10" i="37"/>
  <c r="K28" i="37"/>
  <c r="K30" i="37"/>
  <c r="H20" i="38"/>
  <c r="K30" i="39"/>
  <c r="K28" i="39"/>
  <c r="H23" i="39"/>
  <c r="L20" i="39"/>
  <c r="J28" i="40"/>
  <c r="J30" i="40"/>
  <c r="N28" i="40"/>
  <c r="I28" i="40"/>
  <c r="N30" i="40"/>
  <c r="I30" i="41"/>
  <c r="I28" i="41"/>
  <c r="M30" i="41"/>
  <c r="M28" i="41"/>
  <c r="H28" i="41"/>
  <c r="J10" i="41"/>
  <c r="J20" i="41"/>
  <c r="H30" i="42"/>
  <c r="L28" i="42"/>
  <c r="L30" i="42"/>
  <c r="L10" i="42"/>
  <c r="K28" i="43"/>
  <c r="K30" i="43"/>
  <c r="N20" i="45"/>
  <c r="J30" i="47"/>
  <c r="J28" i="47"/>
  <c r="I28" i="47"/>
  <c r="N30" i="47"/>
  <c r="N28" i="47"/>
  <c r="K29" i="19"/>
  <c r="O29" i="19"/>
  <c r="K29" i="20"/>
  <c r="O29" i="20"/>
  <c r="D26" i="21"/>
  <c r="K26" i="21"/>
  <c r="D26" i="22"/>
  <c r="K26" i="22"/>
  <c r="H26" i="23"/>
  <c r="I29" i="23"/>
  <c r="M29" i="23"/>
  <c r="K29" i="24"/>
  <c r="D26" i="25"/>
  <c r="K26" i="25"/>
  <c r="D26" i="26"/>
  <c r="K26" i="26"/>
  <c r="H26" i="27"/>
  <c r="I29" i="27"/>
  <c r="M29" i="27"/>
  <c r="K29" i="28"/>
  <c r="H26" i="29"/>
  <c r="I29" i="29"/>
  <c r="M29" i="29"/>
  <c r="J26" i="30"/>
  <c r="N26" i="30"/>
  <c r="K29" i="30"/>
  <c r="I28" i="33"/>
  <c r="M30" i="33"/>
  <c r="M28" i="33"/>
  <c r="L10" i="33"/>
  <c r="I29" i="33"/>
  <c r="I26" i="33"/>
  <c r="D26" i="33"/>
  <c r="M29" i="33"/>
  <c r="M26" i="33"/>
  <c r="L29" i="33"/>
  <c r="H26" i="33"/>
  <c r="J28" i="34"/>
  <c r="J30" i="34"/>
  <c r="N28" i="34"/>
  <c r="I28" i="34"/>
  <c r="N30" i="34"/>
  <c r="N24" i="34"/>
  <c r="I24" i="34"/>
  <c r="J10" i="34"/>
  <c r="N10" i="34"/>
  <c r="D20" i="34"/>
  <c r="D27" i="34"/>
  <c r="D28" i="34" s="1"/>
  <c r="M30" i="34"/>
  <c r="J30" i="35"/>
  <c r="N30" i="35"/>
  <c r="N28" i="35"/>
  <c r="I28" i="35"/>
  <c r="D24" i="35"/>
  <c r="H24" i="35"/>
  <c r="M24" i="35"/>
  <c r="K10" i="35"/>
  <c r="H27" i="36"/>
  <c r="H30" i="36" s="1"/>
  <c r="L28" i="36"/>
  <c r="L30" i="36"/>
  <c r="L10" i="36"/>
  <c r="K30" i="36"/>
  <c r="K28" i="36"/>
  <c r="J30" i="38"/>
  <c r="J28" i="38"/>
  <c r="I28" i="38"/>
  <c r="N30" i="38"/>
  <c r="N28" i="38"/>
  <c r="I24" i="38"/>
  <c r="N24" i="38"/>
  <c r="J10" i="38"/>
  <c r="N10" i="38"/>
  <c r="I30" i="38"/>
  <c r="M28" i="38"/>
  <c r="M30" i="38"/>
  <c r="L30" i="39"/>
  <c r="L28" i="39"/>
  <c r="D24" i="39"/>
  <c r="I24" i="39"/>
  <c r="H24" i="39"/>
  <c r="M24" i="39"/>
  <c r="H23" i="40"/>
  <c r="H24" i="40" s="1"/>
  <c r="J10" i="40"/>
  <c r="N10" i="40"/>
  <c r="I30" i="40"/>
  <c r="D28" i="40"/>
  <c r="M30" i="40"/>
  <c r="M28" i="40"/>
  <c r="J30" i="41"/>
  <c r="J28" i="41"/>
  <c r="K10" i="41"/>
  <c r="H20" i="42"/>
  <c r="L30" i="43"/>
  <c r="L28" i="43"/>
  <c r="H20" i="43"/>
  <c r="H28" i="46"/>
  <c r="H20" i="48"/>
  <c r="L30" i="48"/>
  <c r="L28" i="48"/>
  <c r="H20" i="50"/>
  <c r="L30" i="50"/>
  <c r="L28" i="50"/>
  <c r="J26" i="19"/>
  <c r="J26" i="20"/>
  <c r="D26" i="24"/>
  <c r="D26" i="28"/>
  <c r="D26" i="30"/>
  <c r="L29" i="30"/>
  <c r="H9" i="31"/>
  <c r="J30" i="32"/>
  <c r="J28" i="32"/>
  <c r="N30" i="32"/>
  <c r="N28" i="32"/>
  <c r="H20" i="32"/>
  <c r="I24" i="32"/>
  <c r="M29" i="32"/>
  <c r="H26" i="32"/>
  <c r="K26" i="32"/>
  <c r="L29" i="32"/>
  <c r="J27" i="33"/>
  <c r="D24" i="33"/>
  <c r="I24" i="33"/>
  <c r="I10" i="33"/>
  <c r="M10" i="33"/>
  <c r="H20" i="33"/>
  <c r="L20" i="33"/>
  <c r="H24" i="33"/>
  <c r="H28" i="33"/>
  <c r="L30" i="33"/>
  <c r="D10" i="34"/>
  <c r="K30" i="35"/>
  <c r="K28" i="35"/>
  <c r="O30" i="35"/>
  <c r="O28" i="35"/>
  <c r="J28" i="35"/>
  <c r="N24" i="35"/>
  <c r="I24" i="35"/>
  <c r="L10" i="35"/>
  <c r="H20" i="35"/>
  <c r="L20" i="35"/>
  <c r="H20" i="36"/>
  <c r="J28" i="37"/>
  <c r="J30" i="37"/>
  <c r="N28" i="37"/>
  <c r="I28" i="37"/>
  <c r="N30" i="37"/>
  <c r="N24" i="37"/>
  <c r="I24" i="37"/>
  <c r="J10" i="37"/>
  <c r="N10" i="37"/>
  <c r="I30" i="37"/>
  <c r="D28" i="37"/>
  <c r="M30" i="37"/>
  <c r="M28" i="37"/>
  <c r="D10" i="38"/>
  <c r="D28" i="39"/>
  <c r="I30" i="39"/>
  <c r="I28" i="39"/>
  <c r="H28" i="39"/>
  <c r="M30" i="39"/>
  <c r="M28" i="39"/>
  <c r="L10" i="39"/>
  <c r="J20" i="39"/>
  <c r="L30" i="40"/>
  <c r="L28" i="40"/>
  <c r="D10" i="40"/>
  <c r="K30" i="41"/>
  <c r="K28" i="41"/>
  <c r="H20" i="41"/>
  <c r="L20" i="41"/>
  <c r="H29" i="41"/>
  <c r="H26" i="41"/>
  <c r="J30" i="42"/>
  <c r="J28" i="42"/>
  <c r="I28" i="42"/>
  <c r="N30" i="42"/>
  <c r="N28" i="42"/>
  <c r="I24" i="42"/>
  <c r="N24" i="42"/>
  <c r="I30" i="42"/>
  <c r="D28" i="42"/>
  <c r="M28" i="42"/>
  <c r="H28" i="42"/>
  <c r="M30" i="42"/>
  <c r="N24" i="43"/>
  <c r="I24" i="43"/>
  <c r="J10" i="43"/>
  <c r="N10" i="43"/>
  <c r="D26" i="19"/>
  <c r="D26" i="20"/>
  <c r="I26" i="21"/>
  <c r="M26" i="21"/>
  <c r="I26" i="22"/>
  <c r="M26" i="22"/>
  <c r="H26" i="24"/>
  <c r="I26" i="25"/>
  <c r="M26" i="25"/>
  <c r="I26" i="26"/>
  <c r="M26" i="26"/>
  <c r="H26" i="28"/>
  <c r="L26" i="31"/>
  <c r="D10" i="32"/>
  <c r="H23" i="33"/>
  <c r="H30" i="34"/>
  <c r="L30" i="34"/>
  <c r="L28" i="34"/>
  <c r="L10" i="34"/>
  <c r="H20" i="34"/>
  <c r="K29" i="34"/>
  <c r="J29" i="34"/>
  <c r="D26" i="34"/>
  <c r="L30" i="35"/>
  <c r="L28" i="35"/>
  <c r="O24" i="35"/>
  <c r="J24" i="35"/>
  <c r="I10" i="35"/>
  <c r="M10" i="35"/>
  <c r="J30" i="36"/>
  <c r="J28" i="36"/>
  <c r="I28" i="36"/>
  <c r="N30" i="36"/>
  <c r="N28" i="36"/>
  <c r="I24" i="36"/>
  <c r="N24" i="36"/>
  <c r="J10" i="36"/>
  <c r="N10" i="36"/>
  <c r="I30" i="36"/>
  <c r="M28" i="36"/>
  <c r="H28" i="36"/>
  <c r="M30" i="36"/>
  <c r="D10" i="37"/>
  <c r="H27" i="38"/>
  <c r="H30" i="38" s="1"/>
  <c r="L28" i="38"/>
  <c r="L30" i="38"/>
  <c r="L10" i="38"/>
  <c r="K30" i="38"/>
  <c r="K28" i="38"/>
  <c r="J30" i="39"/>
  <c r="J28" i="39"/>
  <c r="I10" i="39"/>
  <c r="M10" i="39"/>
  <c r="N24" i="40"/>
  <c r="I24" i="40"/>
  <c r="L10" i="40"/>
  <c r="K28" i="40"/>
  <c r="K30" i="40"/>
  <c r="H30" i="41"/>
  <c r="L30" i="41"/>
  <c r="L28" i="41"/>
  <c r="I20" i="41"/>
  <c r="M20" i="41"/>
  <c r="K30" i="42"/>
  <c r="K28" i="42"/>
  <c r="D10" i="42"/>
  <c r="H20" i="46"/>
  <c r="J30" i="49"/>
  <c r="J28" i="49"/>
  <c r="I28" i="49"/>
  <c r="N30" i="49"/>
  <c r="N28" i="49"/>
  <c r="K26" i="33"/>
  <c r="H24" i="34"/>
  <c r="H26" i="34"/>
  <c r="I29" i="34"/>
  <c r="M29" i="34"/>
  <c r="H4" i="35"/>
  <c r="H27" i="35" s="1"/>
  <c r="H30" i="35" s="1"/>
  <c r="D26" i="35"/>
  <c r="K26" i="35"/>
  <c r="O26" i="35"/>
  <c r="M28" i="35"/>
  <c r="M29" i="35"/>
  <c r="I30" i="35"/>
  <c r="M30" i="35"/>
  <c r="K29" i="36"/>
  <c r="H21" i="37"/>
  <c r="H20" i="37" s="1"/>
  <c r="H24" i="37"/>
  <c r="H25" i="37"/>
  <c r="H29" i="37" s="1"/>
  <c r="H26" i="37"/>
  <c r="I29" i="37"/>
  <c r="M29" i="37"/>
  <c r="K29" i="38"/>
  <c r="H4" i="39"/>
  <c r="H27" i="39" s="1"/>
  <c r="H30" i="39" s="1"/>
  <c r="D26" i="39"/>
  <c r="K26" i="39"/>
  <c r="H21" i="40"/>
  <c r="H25" i="40"/>
  <c r="D24" i="41"/>
  <c r="D10" i="43"/>
  <c r="H25" i="43"/>
  <c r="L26" i="43"/>
  <c r="D28" i="43"/>
  <c r="J29" i="43"/>
  <c r="N30" i="43"/>
  <c r="I27" i="44"/>
  <c r="M27" i="44"/>
  <c r="N29" i="45"/>
  <c r="I26" i="45"/>
  <c r="N27" i="45"/>
  <c r="N28" i="46"/>
  <c r="I28" i="46"/>
  <c r="K23" i="46"/>
  <c r="K24" i="46" s="1"/>
  <c r="K10" i="46"/>
  <c r="D10" i="46"/>
  <c r="H26" i="46"/>
  <c r="I30" i="47"/>
  <c r="D28" i="47"/>
  <c r="M28" i="47"/>
  <c r="H28" i="47"/>
  <c r="M30" i="47"/>
  <c r="M24" i="47"/>
  <c r="H24" i="47"/>
  <c r="I10" i="47"/>
  <c r="M10" i="47"/>
  <c r="J20" i="47"/>
  <c r="I29" i="47"/>
  <c r="N28" i="48"/>
  <c r="I28" i="48"/>
  <c r="K23" i="48"/>
  <c r="K24" i="48" s="1"/>
  <c r="K10" i="48"/>
  <c r="D10" i="48"/>
  <c r="H26" i="48"/>
  <c r="J30" i="48"/>
  <c r="K30" i="49"/>
  <c r="K28" i="49"/>
  <c r="H23" i="49"/>
  <c r="D10" i="49"/>
  <c r="K10" i="49"/>
  <c r="L30" i="49"/>
  <c r="D27" i="50"/>
  <c r="H4" i="50"/>
  <c r="H27" i="50" s="1"/>
  <c r="H30" i="50" s="1"/>
  <c r="I10" i="50"/>
  <c r="M10" i="50"/>
  <c r="J30" i="51"/>
  <c r="J28" i="51"/>
  <c r="J10" i="51"/>
  <c r="H20" i="51"/>
  <c r="J30" i="52"/>
  <c r="J28" i="52"/>
  <c r="J10" i="52"/>
  <c r="H20" i="52"/>
  <c r="L20" i="52"/>
  <c r="K30" i="53"/>
  <c r="K28" i="53"/>
  <c r="D10" i="53"/>
  <c r="L28" i="54"/>
  <c r="L30" i="54"/>
  <c r="L10" i="54"/>
  <c r="H26" i="54"/>
  <c r="H29" i="54"/>
  <c r="L30" i="55"/>
  <c r="L28" i="55"/>
  <c r="L10" i="55"/>
  <c r="J30" i="56"/>
  <c r="J28" i="56"/>
  <c r="N30" i="56"/>
  <c r="N28" i="56"/>
  <c r="I28" i="56"/>
  <c r="K10" i="56"/>
  <c r="I30" i="57"/>
  <c r="D28" i="57"/>
  <c r="M28" i="57"/>
  <c r="H28" i="57"/>
  <c r="M30" i="57"/>
  <c r="N24" i="57"/>
  <c r="I24" i="57"/>
  <c r="I10" i="57"/>
  <c r="M10" i="57"/>
  <c r="H24" i="58"/>
  <c r="M24" i="58"/>
  <c r="I10" i="58"/>
  <c r="M10" i="58"/>
  <c r="K20" i="59"/>
  <c r="D23" i="35"/>
  <c r="H26" i="35"/>
  <c r="J29" i="35"/>
  <c r="N29" i="35"/>
  <c r="D26" i="36"/>
  <c r="D27" i="36"/>
  <c r="D28" i="36" s="1"/>
  <c r="L29" i="36"/>
  <c r="J29" i="37"/>
  <c r="D26" i="38"/>
  <c r="D27" i="38"/>
  <c r="D28" i="38" s="1"/>
  <c r="L29" i="38"/>
  <c r="H26" i="39"/>
  <c r="L29" i="39"/>
  <c r="J29" i="40"/>
  <c r="H5" i="41"/>
  <c r="H23" i="41" s="1"/>
  <c r="H24" i="41"/>
  <c r="D27" i="41"/>
  <c r="D28" i="41" s="1"/>
  <c r="J29" i="41"/>
  <c r="D26" i="42"/>
  <c r="L29" i="42"/>
  <c r="H4" i="43"/>
  <c r="H27" i="43" s="1"/>
  <c r="H30" i="43" s="1"/>
  <c r="M26" i="43"/>
  <c r="M28" i="43"/>
  <c r="J30" i="43"/>
  <c r="D23" i="44"/>
  <c r="D24" i="44" s="1"/>
  <c r="H5" i="44"/>
  <c r="H23" i="44" s="1"/>
  <c r="I20" i="44"/>
  <c r="M20" i="44"/>
  <c r="K30" i="45"/>
  <c r="K28" i="45"/>
  <c r="D10" i="45"/>
  <c r="J28" i="45"/>
  <c r="K28" i="46"/>
  <c r="K30" i="46"/>
  <c r="D23" i="46"/>
  <c r="D24" i="46" s="1"/>
  <c r="H5" i="46"/>
  <c r="H23" i="46" s="1"/>
  <c r="L26" i="46"/>
  <c r="J30" i="46"/>
  <c r="N29" i="47"/>
  <c r="I26" i="47"/>
  <c r="K28" i="48"/>
  <c r="K30" i="48"/>
  <c r="D23" i="48"/>
  <c r="H5" i="48"/>
  <c r="H23" i="48" s="1"/>
  <c r="H24" i="48" s="1"/>
  <c r="L26" i="48"/>
  <c r="M24" i="49"/>
  <c r="H24" i="49"/>
  <c r="L10" i="49"/>
  <c r="I24" i="49"/>
  <c r="I30" i="50"/>
  <c r="D28" i="50"/>
  <c r="M30" i="50"/>
  <c r="M28" i="50"/>
  <c r="N24" i="50"/>
  <c r="I24" i="50"/>
  <c r="L20" i="50"/>
  <c r="K30" i="51"/>
  <c r="K28" i="51"/>
  <c r="D24" i="51"/>
  <c r="I24" i="51"/>
  <c r="M24" i="51"/>
  <c r="K10" i="51"/>
  <c r="I20" i="51"/>
  <c r="M20" i="51"/>
  <c r="K30" i="52"/>
  <c r="K28" i="52"/>
  <c r="D24" i="52"/>
  <c r="I24" i="52"/>
  <c r="M24" i="52"/>
  <c r="K10" i="52"/>
  <c r="H30" i="53"/>
  <c r="L30" i="53"/>
  <c r="L28" i="53"/>
  <c r="L10" i="53"/>
  <c r="I30" i="54"/>
  <c r="D28" i="54"/>
  <c r="H28" i="54"/>
  <c r="M30" i="54"/>
  <c r="M28" i="54"/>
  <c r="D24" i="54"/>
  <c r="H24" i="54"/>
  <c r="M24" i="54"/>
  <c r="H20" i="54"/>
  <c r="I30" i="55"/>
  <c r="D28" i="55"/>
  <c r="M28" i="55"/>
  <c r="H28" i="55"/>
  <c r="M30" i="55"/>
  <c r="D24" i="55"/>
  <c r="M24" i="55"/>
  <c r="H24" i="55"/>
  <c r="K28" i="56"/>
  <c r="K30" i="56"/>
  <c r="D10" i="56"/>
  <c r="J28" i="57"/>
  <c r="J30" i="57"/>
  <c r="N28" i="57"/>
  <c r="I28" i="57"/>
  <c r="N30" i="57"/>
  <c r="I30" i="58"/>
  <c r="D28" i="58"/>
  <c r="H28" i="58"/>
  <c r="M28" i="58"/>
  <c r="M30" i="58"/>
  <c r="J10" i="58"/>
  <c r="O29" i="35"/>
  <c r="H24" i="36"/>
  <c r="H26" i="36"/>
  <c r="I29" i="36"/>
  <c r="M29" i="36"/>
  <c r="K29" i="37"/>
  <c r="H24" i="38"/>
  <c r="H26" i="38"/>
  <c r="I29" i="38"/>
  <c r="M29" i="38"/>
  <c r="I26" i="39"/>
  <c r="M26" i="39"/>
  <c r="K29" i="40"/>
  <c r="K26" i="41"/>
  <c r="H24" i="42"/>
  <c r="H26" i="42"/>
  <c r="I29" i="42"/>
  <c r="M29" i="42"/>
  <c r="I28" i="43"/>
  <c r="M24" i="44"/>
  <c r="H24" i="44"/>
  <c r="K10" i="44"/>
  <c r="J20" i="44"/>
  <c r="L29" i="44"/>
  <c r="L26" i="44"/>
  <c r="H27" i="45"/>
  <c r="H30" i="45" s="1"/>
  <c r="L10" i="45"/>
  <c r="N26" i="45"/>
  <c r="L30" i="45"/>
  <c r="D27" i="46"/>
  <c r="H4" i="46"/>
  <c r="H27" i="46" s="1"/>
  <c r="H30" i="46" s="1"/>
  <c r="H24" i="46"/>
  <c r="N30" i="46"/>
  <c r="K30" i="47"/>
  <c r="K28" i="47"/>
  <c r="D10" i="47"/>
  <c r="K10" i="47"/>
  <c r="J26" i="47"/>
  <c r="L30" i="47"/>
  <c r="D27" i="48"/>
  <c r="D28" i="48" s="1"/>
  <c r="H4" i="48"/>
  <c r="H27" i="48" s="1"/>
  <c r="H30" i="48" s="1"/>
  <c r="D24" i="48"/>
  <c r="I10" i="48"/>
  <c r="M10" i="48"/>
  <c r="I30" i="49"/>
  <c r="M28" i="49"/>
  <c r="H28" i="49"/>
  <c r="M30" i="49"/>
  <c r="I10" i="49"/>
  <c r="M10" i="49"/>
  <c r="J20" i="49"/>
  <c r="N28" i="50"/>
  <c r="I28" i="50"/>
  <c r="K23" i="50"/>
  <c r="K24" i="50" s="1"/>
  <c r="K10" i="50"/>
  <c r="D10" i="50"/>
  <c r="H26" i="50"/>
  <c r="H28" i="50"/>
  <c r="J30" i="50"/>
  <c r="H30" i="51"/>
  <c r="L30" i="51"/>
  <c r="L28" i="51"/>
  <c r="D10" i="51"/>
  <c r="H30" i="52"/>
  <c r="L30" i="52"/>
  <c r="L28" i="52"/>
  <c r="D10" i="52"/>
  <c r="J20" i="52"/>
  <c r="H29" i="52"/>
  <c r="H26" i="52"/>
  <c r="I30" i="53"/>
  <c r="D28" i="53"/>
  <c r="M28" i="53"/>
  <c r="H28" i="53"/>
  <c r="M30" i="53"/>
  <c r="M24" i="53"/>
  <c r="H24" i="53"/>
  <c r="H20" i="53"/>
  <c r="J30" i="54"/>
  <c r="J28" i="54"/>
  <c r="N30" i="54"/>
  <c r="N28" i="54"/>
  <c r="I28" i="54"/>
  <c r="N24" i="54"/>
  <c r="I24" i="54"/>
  <c r="J10" i="54"/>
  <c r="N10" i="54"/>
  <c r="J28" i="55"/>
  <c r="J30" i="55"/>
  <c r="N28" i="55"/>
  <c r="I28" i="55"/>
  <c r="N30" i="55"/>
  <c r="N24" i="55"/>
  <c r="I24" i="55"/>
  <c r="J10" i="55"/>
  <c r="L28" i="56"/>
  <c r="L30" i="56"/>
  <c r="H24" i="56"/>
  <c r="M24" i="56"/>
  <c r="I10" i="56"/>
  <c r="M10" i="56"/>
  <c r="K30" i="57"/>
  <c r="K28" i="57"/>
  <c r="D10" i="57"/>
  <c r="K10" i="57"/>
  <c r="I30" i="59"/>
  <c r="H28" i="59"/>
  <c r="M30" i="59"/>
  <c r="M28" i="59"/>
  <c r="K26" i="43"/>
  <c r="H30" i="44"/>
  <c r="L30" i="44"/>
  <c r="L28" i="44"/>
  <c r="D10" i="44"/>
  <c r="H9" i="44"/>
  <c r="L10" i="44"/>
  <c r="J30" i="44"/>
  <c r="J28" i="44"/>
  <c r="I30" i="45"/>
  <c r="D28" i="45"/>
  <c r="M28" i="45"/>
  <c r="H28" i="45"/>
  <c r="M30" i="45"/>
  <c r="M24" i="45"/>
  <c r="H24" i="45"/>
  <c r="I10" i="45"/>
  <c r="M10" i="45"/>
  <c r="I24" i="45"/>
  <c r="I30" i="46"/>
  <c r="D28" i="46"/>
  <c r="M30" i="46"/>
  <c r="M28" i="46"/>
  <c r="N24" i="46"/>
  <c r="I24" i="46"/>
  <c r="J10" i="46"/>
  <c r="N10" i="46"/>
  <c r="L30" i="46"/>
  <c r="L10" i="47"/>
  <c r="N26" i="47"/>
  <c r="I30" i="48"/>
  <c r="M30" i="48"/>
  <c r="M28" i="48"/>
  <c r="N24" i="48"/>
  <c r="I24" i="48"/>
  <c r="J10" i="48"/>
  <c r="N10" i="48"/>
  <c r="L20" i="48"/>
  <c r="J29" i="49"/>
  <c r="I29" i="49"/>
  <c r="N29" i="49"/>
  <c r="I26" i="49"/>
  <c r="M29" i="49"/>
  <c r="H30" i="49"/>
  <c r="K28" i="50"/>
  <c r="K30" i="50"/>
  <c r="D23" i="50"/>
  <c r="D24" i="50" s="1"/>
  <c r="H5" i="50"/>
  <c r="H23" i="50" s="1"/>
  <c r="H24" i="50" s="1"/>
  <c r="L29" i="50"/>
  <c r="K29" i="50"/>
  <c r="L26" i="50"/>
  <c r="D28" i="51"/>
  <c r="I30" i="51"/>
  <c r="I28" i="51"/>
  <c r="M30" i="51"/>
  <c r="M28" i="51"/>
  <c r="H28" i="51"/>
  <c r="K20" i="51"/>
  <c r="D28" i="52"/>
  <c r="I30" i="52"/>
  <c r="I28" i="52"/>
  <c r="M30" i="52"/>
  <c r="M28" i="52"/>
  <c r="H28" i="52"/>
  <c r="J28" i="53"/>
  <c r="J30" i="53"/>
  <c r="N28" i="53"/>
  <c r="I28" i="53"/>
  <c r="N30" i="53"/>
  <c r="N24" i="53"/>
  <c r="I24" i="53"/>
  <c r="J10" i="53"/>
  <c r="N10" i="53"/>
  <c r="K28" i="54"/>
  <c r="K30" i="54"/>
  <c r="D10" i="54"/>
  <c r="K30" i="55"/>
  <c r="K28" i="55"/>
  <c r="D10" i="55"/>
  <c r="K10" i="55"/>
  <c r="I30" i="56"/>
  <c r="D28" i="56"/>
  <c r="M30" i="56"/>
  <c r="M28" i="56"/>
  <c r="N24" i="56"/>
  <c r="I24" i="56"/>
  <c r="J10" i="56"/>
  <c r="N10" i="56"/>
  <c r="L30" i="57"/>
  <c r="L28" i="57"/>
  <c r="M24" i="57"/>
  <c r="H24" i="57"/>
  <c r="L10" i="57"/>
  <c r="K28" i="58"/>
  <c r="K30" i="58"/>
  <c r="K20" i="58"/>
  <c r="D27" i="44"/>
  <c r="D26" i="45"/>
  <c r="J29" i="46"/>
  <c r="D26" i="47"/>
  <c r="L29" i="47"/>
  <c r="I26" i="48"/>
  <c r="J29" i="48"/>
  <c r="N29" i="48"/>
  <c r="D23" i="49"/>
  <c r="D24" i="49" s="1"/>
  <c r="D27" i="49"/>
  <c r="D28" i="49" s="1"/>
  <c r="H29" i="49"/>
  <c r="L29" i="49"/>
  <c r="I26" i="50"/>
  <c r="J29" i="50"/>
  <c r="N29" i="50"/>
  <c r="H5" i="51"/>
  <c r="H23" i="51" s="1"/>
  <c r="H24" i="51" s="1"/>
  <c r="H9" i="51"/>
  <c r="J26" i="51"/>
  <c r="H5" i="52"/>
  <c r="H23" i="52" s="1"/>
  <c r="H24" i="52" s="1"/>
  <c r="H9" i="52"/>
  <c r="J29" i="52"/>
  <c r="D26" i="53"/>
  <c r="K26" i="53"/>
  <c r="L29" i="53"/>
  <c r="J29" i="54"/>
  <c r="D26" i="55"/>
  <c r="L29" i="55"/>
  <c r="H4" i="56"/>
  <c r="H27" i="56" s="1"/>
  <c r="H30" i="56" s="1"/>
  <c r="H5" i="56"/>
  <c r="H23" i="56" s="1"/>
  <c r="H9" i="56"/>
  <c r="I26" i="56"/>
  <c r="J29" i="56"/>
  <c r="N29" i="56"/>
  <c r="D23" i="57"/>
  <c r="D24" i="57" s="1"/>
  <c r="D27" i="57"/>
  <c r="H29" i="57"/>
  <c r="L29" i="57"/>
  <c r="H4" i="58"/>
  <c r="H27" i="58" s="1"/>
  <c r="H30" i="58" s="1"/>
  <c r="L30" i="58"/>
  <c r="L28" i="58"/>
  <c r="H5" i="58"/>
  <c r="H23" i="58" s="1"/>
  <c r="L10" i="58"/>
  <c r="D26" i="58"/>
  <c r="D10" i="59"/>
  <c r="I26" i="59"/>
  <c r="J29" i="59"/>
  <c r="D10" i="61"/>
  <c r="J30" i="63"/>
  <c r="J28" i="63"/>
  <c r="I28" i="63"/>
  <c r="N30" i="63"/>
  <c r="N28" i="63"/>
  <c r="I24" i="63"/>
  <c r="N24" i="63"/>
  <c r="J10" i="63"/>
  <c r="N10" i="63"/>
  <c r="I30" i="63"/>
  <c r="M28" i="63"/>
  <c r="H28" i="63"/>
  <c r="M30" i="63"/>
  <c r="L30" i="64"/>
  <c r="L28" i="64"/>
  <c r="L10" i="64"/>
  <c r="K28" i="64"/>
  <c r="K30" i="64"/>
  <c r="H20" i="65"/>
  <c r="L30" i="66"/>
  <c r="L28" i="66"/>
  <c r="K30" i="68"/>
  <c r="K28" i="68"/>
  <c r="D10" i="68"/>
  <c r="L30" i="69"/>
  <c r="L28" i="69"/>
  <c r="K26" i="44"/>
  <c r="H26" i="45"/>
  <c r="M29" i="45"/>
  <c r="K29" i="46"/>
  <c r="H26" i="47"/>
  <c r="M29" i="47"/>
  <c r="K29" i="48"/>
  <c r="K29" i="51"/>
  <c r="D26" i="52"/>
  <c r="K26" i="52"/>
  <c r="H26" i="53"/>
  <c r="I29" i="53"/>
  <c r="M29" i="53"/>
  <c r="K29" i="54"/>
  <c r="H26" i="55"/>
  <c r="L26" i="55"/>
  <c r="I29" i="55"/>
  <c r="M29" i="55"/>
  <c r="K29" i="56"/>
  <c r="L26" i="57"/>
  <c r="I29" i="57"/>
  <c r="H30" i="59"/>
  <c r="L28" i="59"/>
  <c r="L30" i="59"/>
  <c r="L10" i="59"/>
  <c r="H20" i="59"/>
  <c r="I24" i="59"/>
  <c r="M29" i="59"/>
  <c r="H26" i="59"/>
  <c r="K27" i="59"/>
  <c r="L29" i="59"/>
  <c r="J28" i="60"/>
  <c r="J30" i="60"/>
  <c r="N28" i="60"/>
  <c r="I28" i="60"/>
  <c r="N30" i="60"/>
  <c r="N24" i="60"/>
  <c r="I24" i="60"/>
  <c r="J10" i="60"/>
  <c r="N10" i="60"/>
  <c r="I30" i="60"/>
  <c r="D28" i="60"/>
  <c r="M30" i="60"/>
  <c r="M28" i="60"/>
  <c r="L28" i="61"/>
  <c r="L30" i="61"/>
  <c r="L10" i="61"/>
  <c r="K30" i="61"/>
  <c r="K28" i="61"/>
  <c r="J28" i="62"/>
  <c r="J30" i="62"/>
  <c r="N28" i="62"/>
  <c r="I28" i="62"/>
  <c r="N30" i="62"/>
  <c r="N24" i="62"/>
  <c r="I24" i="62"/>
  <c r="J10" i="62"/>
  <c r="N10" i="62"/>
  <c r="I30" i="62"/>
  <c r="D28" i="62"/>
  <c r="M30" i="62"/>
  <c r="M28" i="62"/>
  <c r="D10" i="63"/>
  <c r="J30" i="65"/>
  <c r="J28" i="65"/>
  <c r="I28" i="65"/>
  <c r="N30" i="65"/>
  <c r="N28" i="65"/>
  <c r="I24" i="65"/>
  <c r="N24" i="65"/>
  <c r="J10" i="65"/>
  <c r="N10" i="65"/>
  <c r="I30" i="65"/>
  <c r="M28" i="65"/>
  <c r="H28" i="65"/>
  <c r="M30" i="65"/>
  <c r="D28" i="66"/>
  <c r="I30" i="66"/>
  <c r="I28" i="66"/>
  <c r="M30" i="66"/>
  <c r="M28" i="66"/>
  <c r="L10" i="66"/>
  <c r="J20" i="66"/>
  <c r="J28" i="67"/>
  <c r="J30" i="67"/>
  <c r="N28" i="67"/>
  <c r="I28" i="67"/>
  <c r="N30" i="67"/>
  <c r="N24" i="67"/>
  <c r="I24" i="67"/>
  <c r="J10" i="67"/>
  <c r="N10" i="67"/>
  <c r="I30" i="67"/>
  <c r="D28" i="67"/>
  <c r="M30" i="67"/>
  <c r="M28" i="67"/>
  <c r="L10" i="68"/>
  <c r="H20" i="71"/>
  <c r="L30" i="71"/>
  <c r="L28" i="71"/>
  <c r="D20" i="51"/>
  <c r="H26" i="51"/>
  <c r="L26" i="51"/>
  <c r="D26" i="54"/>
  <c r="L29" i="54"/>
  <c r="H29" i="56"/>
  <c r="L29" i="56"/>
  <c r="I26" i="57"/>
  <c r="J29" i="57"/>
  <c r="N29" i="57"/>
  <c r="J28" i="58"/>
  <c r="J30" i="58"/>
  <c r="N28" i="58"/>
  <c r="N30" i="58"/>
  <c r="H20" i="58"/>
  <c r="I24" i="58"/>
  <c r="M29" i="58"/>
  <c r="H26" i="58"/>
  <c r="K26" i="58"/>
  <c r="L29" i="58"/>
  <c r="M26" i="59"/>
  <c r="D10" i="60"/>
  <c r="H20" i="61"/>
  <c r="D10" i="62"/>
  <c r="L28" i="63"/>
  <c r="L30" i="63"/>
  <c r="L10" i="63"/>
  <c r="K30" i="63"/>
  <c r="K28" i="63"/>
  <c r="J28" i="64"/>
  <c r="J30" i="64"/>
  <c r="N28" i="64"/>
  <c r="I28" i="64"/>
  <c r="N30" i="64"/>
  <c r="N24" i="64"/>
  <c r="I24" i="64"/>
  <c r="J10" i="64"/>
  <c r="N10" i="64"/>
  <c r="I30" i="64"/>
  <c r="D28" i="64"/>
  <c r="M30" i="64"/>
  <c r="M28" i="64"/>
  <c r="D10" i="65"/>
  <c r="J30" i="66"/>
  <c r="J28" i="66"/>
  <c r="D24" i="66"/>
  <c r="I24" i="66"/>
  <c r="M24" i="66"/>
  <c r="I10" i="66"/>
  <c r="M10" i="66"/>
  <c r="D10" i="67"/>
  <c r="I30" i="68"/>
  <c r="D28" i="68"/>
  <c r="M28" i="68"/>
  <c r="M30" i="68"/>
  <c r="J30" i="72"/>
  <c r="J28" i="72"/>
  <c r="I28" i="72"/>
  <c r="N30" i="72"/>
  <c r="N28" i="72"/>
  <c r="I26" i="52"/>
  <c r="M26" i="52"/>
  <c r="D10" i="58"/>
  <c r="J30" i="59"/>
  <c r="J28" i="59"/>
  <c r="N30" i="59"/>
  <c r="N28" i="59"/>
  <c r="J10" i="59"/>
  <c r="N10" i="59"/>
  <c r="H24" i="59"/>
  <c r="M24" i="59"/>
  <c r="D26" i="59"/>
  <c r="D27" i="59"/>
  <c r="D28" i="59" s="1"/>
  <c r="L30" i="60"/>
  <c r="L28" i="60"/>
  <c r="L10" i="60"/>
  <c r="K28" i="60"/>
  <c r="K30" i="60"/>
  <c r="J30" i="61"/>
  <c r="J28" i="61"/>
  <c r="I28" i="61"/>
  <c r="N30" i="61"/>
  <c r="N28" i="61"/>
  <c r="I24" i="61"/>
  <c r="N24" i="61"/>
  <c r="J10" i="61"/>
  <c r="N10" i="61"/>
  <c r="I30" i="61"/>
  <c r="M28" i="61"/>
  <c r="H28" i="61"/>
  <c r="M30" i="61"/>
  <c r="L30" i="62"/>
  <c r="L28" i="62"/>
  <c r="L10" i="62"/>
  <c r="K28" i="62"/>
  <c r="K30" i="62"/>
  <c r="H20" i="63"/>
  <c r="D10" i="64"/>
  <c r="L28" i="65"/>
  <c r="L30" i="65"/>
  <c r="L10" i="65"/>
  <c r="K30" i="65"/>
  <c r="K28" i="65"/>
  <c r="K30" i="66"/>
  <c r="K28" i="66"/>
  <c r="J10" i="66"/>
  <c r="H20" i="66"/>
  <c r="L20" i="66"/>
  <c r="L30" i="67"/>
  <c r="L28" i="67"/>
  <c r="L10" i="67"/>
  <c r="K28" i="67"/>
  <c r="K30" i="67"/>
  <c r="J30" i="68"/>
  <c r="J28" i="68"/>
  <c r="N30" i="68"/>
  <c r="N28" i="68"/>
  <c r="I28" i="68"/>
  <c r="I24" i="68"/>
  <c r="N24" i="68"/>
  <c r="J10" i="68"/>
  <c r="N10" i="68"/>
  <c r="J30" i="70"/>
  <c r="J28" i="70"/>
  <c r="N20" i="70"/>
  <c r="H21" i="60"/>
  <c r="H20" i="60" s="1"/>
  <c r="H24" i="60"/>
  <c r="H26" i="60"/>
  <c r="I29" i="60"/>
  <c r="M29" i="60"/>
  <c r="K29" i="61"/>
  <c r="H21" i="62"/>
  <c r="H20" i="62" s="1"/>
  <c r="H24" i="62"/>
  <c r="H26" i="62"/>
  <c r="I29" i="62"/>
  <c r="M29" i="62"/>
  <c r="K29" i="63"/>
  <c r="H21" i="64"/>
  <c r="H20" i="64" s="1"/>
  <c r="H24" i="64"/>
  <c r="H26" i="64"/>
  <c r="I29" i="64"/>
  <c r="M29" i="64"/>
  <c r="K29" i="65"/>
  <c r="H4" i="66"/>
  <c r="H27" i="66" s="1"/>
  <c r="H30" i="66" s="1"/>
  <c r="D26" i="66"/>
  <c r="K26" i="66"/>
  <c r="K29" i="66"/>
  <c r="H21" i="67"/>
  <c r="H20" i="67" s="1"/>
  <c r="H24" i="67"/>
  <c r="H26" i="67"/>
  <c r="I29" i="67"/>
  <c r="M29" i="67"/>
  <c r="K26" i="68"/>
  <c r="D27" i="69"/>
  <c r="D28" i="69" s="1"/>
  <c r="H4" i="69"/>
  <c r="H27" i="69" s="1"/>
  <c r="H30" i="69" s="1"/>
  <c r="D24" i="69"/>
  <c r="N29" i="70"/>
  <c r="I26" i="70"/>
  <c r="N27" i="70"/>
  <c r="N28" i="71"/>
  <c r="I28" i="71"/>
  <c r="K23" i="71"/>
  <c r="K24" i="71" s="1"/>
  <c r="K10" i="71"/>
  <c r="D10" i="71"/>
  <c r="H26" i="71"/>
  <c r="L10" i="72"/>
  <c r="I30" i="73"/>
  <c r="M30" i="73"/>
  <c r="M28" i="73"/>
  <c r="N24" i="73"/>
  <c r="I24" i="73"/>
  <c r="J10" i="73"/>
  <c r="N10" i="73"/>
  <c r="L30" i="73"/>
  <c r="I23" i="74"/>
  <c r="M23" i="74"/>
  <c r="K30" i="75"/>
  <c r="K28" i="75"/>
  <c r="I26" i="60"/>
  <c r="M26" i="60"/>
  <c r="J29" i="60"/>
  <c r="D26" i="61"/>
  <c r="K26" i="61"/>
  <c r="D27" i="61"/>
  <c r="D28" i="61" s="1"/>
  <c r="L29" i="61"/>
  <c r="I26" i="62"/>
  <c r="M26" i="62"/>
  <c r="D26" i="63"/>
  <c r="K26" i="63"/>
  <c r="D27" i="63"/>
  <c r="D28" i="63" s="1"/>
  <c r="L29" i="63"/>
  <c r="I26" i="64"/>
  <c r="M26" i="64"/>
  <c r="D26" i="65"/>
  <c r="K26" i="65"/>
  <c r="D27" i="65"/>
  <c r="D28" i="65" s="1"/>
  <c r="L29" i="65"/>
  <c r="H26" i="66"/>
  <c r="L29" i="66"/>
  <c r="I26" i="67"/>
  <c r="M26" i="67"/>
  <c r="J29" i="67"/>
  <c r="D26" i="68"/>
  <c r="I30" i="69"/>
  <c r="M30" i="69"/>
  <c r="M28" i="69"/>
  <c r="N24" i="69"/>
  <c r="I24" i="69"/>
  <c r="J10" i="69"/>
  <c r="N10" i="69"/>
  <c r="K30" i="70"/>
  <c r="K28" i="70"/>
  <c r="D10" i="70"/>
  <c r="J26" i="70"/>
  <c r="K28" i="71"/>
  <c r="K30" i="71"/>
  <c r="D23" i="71"/>
  <c r="H5" i="71"/>
  <c r="H23" i="71" s="1"/>
  <c r="L26" i="71"/>
  <c r="I30" i="72"/>
  <c r="D28" i="72"/>
  <c r="M28" i="72"/>
  <c r="H28" i="72"/>
  <c r="M30" i="72"/>
  <c r="M24" i="72"/>
  <c r="H24" i="72"/>
  <c r="I10" i="72"/>
  <c r="M10" i="72"/>
  <c r="H20" i="72"/>
  <c r="I24" i="72"/>
  <c r="N28" i="73"/>
  <c r="I28" i="73"/>
  <c r="K23" i="73"/>
  <c r="K24" i="73" s="1"/>
  <c r="K10" i="73"/>
  <c r="D10" i="73"/>
  <c r="M28" i="74"/>
  <c r="M30" i="74"/>
  <c r="D10" i="74"/>
  <c r="K29" i="60"/>
  <c r="H24" i="61"/>
  <c r="H26" i="61"/>
  <c r="I29" i="61"/>
  <c r="M29" i="61"/>
  <c r="K29" i="62"/>
  <c r="H24" i="63"/>
  <c r="H26" i="63"/>
  <c r="I29" i="63"/>
  <c r="M29" i="63"/>
  <c r="K29" i="64"/>
  <c r="H24" i="65"/>
  <c r="H26" i="65"/>
  <c r="I29" i="65"/>
  <c r="M29" i="65"/>
  <c r="H6" i="66"/>
  <c r="H23" i="66" s="1"/>
  <c r="H24" i="66" s="1"/>
  <c r="I26" i="66"/>
  <c r="M26" i="66"/>
  <c r="K29" i="67"/>
  <c r="H21" i="68"/>
  <c r="H20" i="68" s="1"/>
  <c r="H24" i="68"/>
  <c r="I26" i="68"/>
  <c r="L29" i="68"/>
  <c r="N28" i="69"/>
  <c r="I28" i="69"/>
  <c r="K23" i="69"/>
  <c r="K24" i="69" s="1"/>
  <c r="K10" i="69"/>
  <c r="D10" i="69"/>
  <c r="H26" i="69"/>
  <c r="H28" i="69"/>
  <c r="H27" i="70"/>
  <c r="H30" i="70" s="1"/>
  <c r="L10" i="70"/>
  <c r="N26" i="70"/>
  <c r="L30" i="70"/>
  <c r="D27" i="71"/>
  <c r="D28" i="71" s="1"/>
  <c r="H4" i="71"/>
  <c r="H27" i="71" s="1"/>
  <c r="H30" i="71" s="1"/>
  <c r="D24" i="71"/>
  <c r="H24" i="71"/>
  <c r="J30" i="71"/>
  <c r="N29" i="72"/>
  <c r="I26" i="72"/>
  <c r="K28" i="73"/>
  <c r="K30" i="73"/>
  <c r="D23" i="73"/>
  <c r="H5" i="73"/>
  <c r="H23" i="73" s="1"/>
  <c r="L26" i="73"/>
  <c r="L28" i="73"/>
  <c r="L10" i="74"/>
  <c r="I30" i="74"/>
  <c r="H27" i="68"/>
  <c r="H30" i="68" s="1"/>
  <c r="M29" i="68"/>
  <c r="H26" i="68"/>
  <c r="L30" i="68"/>
  <c r="K28" i="69"/>
  <c r="K30" i="69"/>
  <c r="D23" i="69"/>
  <c r="H5" i="69"/>
  <c r="H23" i="69" s="1"/>
  <c r="H24" i="69" s="1"/>
  <c r="L26" i="69"/>
  <c r="I30" i="70"/>
  <c r="D28" i="70"/>
  <c r="M28" i="70"/>
  <c r="M30" i="70"/>
  <c r="M24" i="70"/>
  <c r="H24" i="70"/>
  <c r="I10" i="70"/>
  <c r="M10" i="70"/>
  <c r="H20" i="70"/>
  <c r="I24" i="70"/>
  <c r="I29" i="70"/>
  <c r="I30" i="71"/>
  <c r="M30" i="71"/>
  <c r="M28" i="71"/>
  <c r="N24" i="71"/>
  <c r="I24" i="71"/>
  <c r="J10" i="71"/>
  <c r="N10" i="71"/>
  <c r="L20" i="71"/>
  <c r="N30" i="71"/>
  <c r="K30" i="72"/>
  <c r="K28" i="72"/>
  <c r="D10" i="72"/>
  <c r="N24" i="72"/>
  <c r="L30" i="72"/>
  <c r="D27" i="73"/>
  <c r="D28" i="73" s="1"/>
  <c r="H4" i="73"/>
  <c r="H27" i="73" s="1"/>
  <c r="H30" i="73" s="1"/>
  <c r="D24" i="73"/>
  <c r="H24" i="73"/>
  <c r="K28" i="74"/>
  <c r="K30" i="74"/>
  <c r="I10" i="74"/>
  <c r="M10" i="74"/>
  <c r="H20" i="74"/>
  <c r="D10" i="75"/>
  <c r="L30" i="76"/>
  <c r="L28" i="76"/>
  <c r="L10" i="76"/>
  <c r="H27" i="77"/>
  <c r="L30" i="77"/>
  <c r="L28" i="77"/>
  <c r="J10" i="77"/>
  <c r="D20" i="77"/>
  <c r="K30" i="78"/>
  <c r="K28" i="78"/>
  <c r="L30" i="79"/>
  <c r="L28" i="79"/>
  <c r="D24" i="79"/>
  <c r="I24" i="79"/>
  <c r="H24" i="79"/>
  <c r="M24" i="79"/>
  <c r="D10" i="79"/>
  <c r="K10" i="79"/>
  <c r="J20" i="79"/>
  <c r="D28" i="80"/>
  <c r="I30" i="80"/>
  <c r="I28" i="80"/>
  <c r="M30" i="80"/>
  <c r="M28" i="80"/>
  <c r="L10" i="80"/>
  <c r="K20" i="80"/>
  <c r="I30" i="81"/>
  <c r="I28" i="81"/>
  <c r="D28" i="81"/>
  <c r="M30" i="81"/>
  <c r="M28" i="81"/>
  <c r="L10" i="81"/>
  <c r="K20" i="81"/>
  <c r="I26" i="69"/>
  <c r="D26" i="70"/>
  <c r="I26" i="71"/>
  <c r="D26" i="72"/>
  <c r="L29" i="72"/>
  <c r="I26" i="73"/>
  <c r="J28" i="74"/>
  <c r="J30" i="74"/>
  <c r="N28" i="74"/>
  <c r="N30" i="74"/>
  <c r="D23" i="74"/>
  <c r="I24" i="74"/>
  <c r="D26" i="74"/>
  <c r="I28" i="74"/>
  <c r="J29" i="74"/>
  <c r="L28" i="75"/>
  <c r="L30" i="75"/>
  <c r="L10" i="75"/>
  <c r="I30" i="76"/>
  <c r="D28" i="76"/>
  <c r="M30" i="76"/>
  <c r="M28" i="76"/>
  <c r="H28" i="76"/>
  <c r="M24" i="76"/>
  <c r="H24" i="76"/>
  <c r="H20" i="76"/>
  <c r="I30" i="77"/>
  <c r="D28" i="77"/>
  <c r="I28" i="77"/>
  <c r="D10" i="77"/>
  <c r="L30" i="78"/>
  <c r="L28" i="78"/>
  <c r="D24" i="78"/>
  <c r="I24" i="78"/>
  <c r="H24" i="78"/>
  <c r="M24" i="78"/>
  <c r="D10" i="78"/>
  <c r="K10" i="78"/>
  <c r="J20" i="78"/>
  <c r="D28" i="79"/>
  <c r="I30" i="79"/>
  <c r="I28" i="79"/>
  <c r="H28" i="79"/>
  <c r="M30" i="79"/>
  <c r="M28" i="79"/>
  <c r="L10" i="79"/>
  <c r="K20" i="79"/>
  <c r="J30" i="80"/>
  <c r="J28" i="80"/>
  <c r="I10" i="80"/>
  <c r="M10" i="80"/>
  <c r="J28" i="81"/>
  <c r="J30" i="81"/>
  <c r="I10" i="81"/>
  <c r="M10" i="81"/>
  <c r="H20" i="81"/>
  <c r="K29" i="69"/>
  <c r="H26" i="70"/>
  <c r="M29" i="70"/>
  <c r="K29" i="71"/>
  <c r="H26" i="72"/>
  <c r="M29" i="72"/>
  <c r="K29" i="73"/>
  <c r="H26" i="74"/>
  <c r="M26" i="74"/>
  <c r="I30" i="75"/>
  <c r="D28" i="75"/>
  <c r="M28" i="75"/>
  <c r="H28" i="75"/>
  <c r="M30" i="75"/>
  <c r="D24" i="75"/>
  <c r="M24" i="75"/>
  <c r="H24" i="75"/>
  <c r="H20" i="75"/>
  <c r="J28" i="76"/>
  <c r="J30" i="76"/>
  <c r="N28" i="76"/>
  <c r="I28" i="76"/>
  <c r="N30" i="76"/>
  <c r="N24" i="76"/>
  <c r="I24" i="76"/>
  <c r="J10" i="76"/>
  <c r="N10" i="76"/>
  <c r="J28" i="77"/>
  <c r="J30" i="77"/>
  <c r="L10" i="77"/>
  <c r="J20" i="77"/>
  <c r="D28" i="78"/>
  <c r="I30" i="78"/>
  <c r="I28" i="78"/>
  <c r="M30" i="78"/>
  <c r="M28" i="78"/>
  <c r="L10" i="78"/>
  <c r="K20" i="78"/>
  <c r="J30" i="79"/>
  <c r="J28" i="79"/>
  <c r="I10" i="79"/>
  <c r="M10" i="79"/>
  <c r="H20" i="79"/>
  <c r="K30" i="80"/>
  <c r="K28" i="80"/>
  <c r="K30" i="81"/>
  <c r="H4" i="74"/>
  <c r="H27" i="74" s="1"/>
  <c r="H30" i="74" s="1"/>
  <c r="L30" i="74"/>
  <c r="L28" i="74"/>
  <c r="I26" i="74"/>
  <c r="J30" i="75"/>
  <c r="J28" i="75"/>
  <c r="I28" i="75"/>
  <c r="N30" i="75"/>
  <c r="N28" i="75"/>
  <c r="I24" i="75"/>
  <c r="N24" i="75"/>
  <c r="J10" i="75"/>
  <c r="N10" i="75"/>
  <c r="K28" i="76"/>
  <c r="K30" i="76"/>
  <c r="D10" i="76"/>
  <c r="K28" i="77"/>
  <c r="K30" i="77"/>
  <c r="D24" i="77"/>
  <c r="I24" i="77"/>
  <c r="K20" i="77"/>
  <c r="J30" i="78"/>
  <c r="J28" i="78"/>
  <c r="I10" i="78"/>
  <c r="M10" i="78"/>
  <c r="H20" i="78"/>
  <c r="K30" i="79"/>
  <c r="K28" i="79"/>
  <c r="L30" i="80"/>
  <c r="L28" i="80"/>
  <c r="D24" i="80"/>
  <c r="I24" i="80"/>
  <c r="H24" i="80"/>
  <c r="M24" i="80"/>
  <c r="D10" i="80"/>
  <c r="J20" i="80"/>
  <c r="L30" i="81"/>
  <c r="L28" i="81"/>
  <c r="I24" i="81"/>
  <c r="D24" i="81"/>
  <c r="H24" i="81"/>
  <c r="M24" i="81"/>
  <c r="D10" i="81"/>
  <c r="J20" i="81"/>
  <c r="K29" i="75"/>
  <c r="H25" i="76"/>
  <c r="H29" i="76" s="1"/>
  <c r="H26" i="76"/>
  <c r="I29" i="76"/>
  <c r="M29" i="76"/>
  <c r="H21" i="77"/>
  <c r="H20" i="77" s="1"/>
  <c r="H26" i="77"/>
  <c r="L26" i="77"/>
  <c r="H4" i="78"/>
  <c r="H27" i="78" s="1"/>
  <c r="H30" i="78" s="1"/>
  <c r="D26" i="78"/>
  <c r="K29" i="78"/>
  <c r="H4" i="79"/>
  <c r="H27" i="79" s="1"/>
  <c r="H30" i="79" s="1"/>
  <c r="D26" i="79"/>
  <c r="K29" i="79"/>
  <c r="H4" i="80"/>
  <c r="H27" i="80" s="1"/>
  <c r="H30" i="80" s="1"/>
  <c r="D26" i="80"/>
  <c r="H4" i="81"/>
  <c r="H27" i="81" s="1"/>
  <c r="H30" i="81" s="1"/>
  <c r="H25" i="81"/>
  <c r="K28" i="81"/>
  <c r="K29" i="81"/>
  <c r="D28" i="82"/>
  <c r="I30" i="82"/>
  <c r="I28" i="82"/>
  <c r="H28" i="82"/>
  <c r="M30" i="82"/>
  <c r="M28" i="82"/>
  <c r="H20" i="82"/>
  <c r="K30" i="83"/>
  <c r="K28" i="83"/>
  <c r="D24" i="83"/>
  <c r="I24" i="83"/>
  <c r="M24" i="83"/>
  <c r="K10" i="83"/>
  <c r="D28" i="84"/>
  <c r="I30" i="84"/>
  <c r="I28" i="84"/>
  <c r="M30" i="84"/>
  <c r="M28" i="84"/>
  <c r="K30" i="85"/>
  <c r="K28" i="85"/>
  <c r="D24" i="85"/>
  <c r="I24" i="85"/>
  <c r="M24" i="85"/>
  <c r="K10" i="85"/>
  <c r="D28" i="86"/>
  <c r="I30" i="86"/>
  <c r="I28" i="86"/>
  <c r="M30" i="86"/>
  <c r="M28" i="86"/>
  <c r="H20" i="86"/>
  <c r="K30" i="87"/>
  <c r="K28" i="87"/>
  <c r="D24" i="87"/>
  <c r="I24" i="87"/>
  <c r="M24" i="87"/>
  <c r="K10" i="87"/>
  <c r="I30" i="88"/>
  <c r="D28" i="88"/>
  <c r="I28" i="88"/>
  <c r="M28" i="88"/>
  <c r="M30" i="88"/>
  <c r="I10" i="88"/>
  <c r="M10" i="88"/>
  <c r="D26" i="75"/>
  <c r="L29" i="75"/>
  <c r="J29" i="76"/>
  <c r="I26" i="77"/>
  <c r="D20" i="78"/>
  <c r="H26" i="78"/>
  <c r="L26" i="78"/>
  <c r="D20" i="79"/>
  <c r="H26" i="79"/>
  <c r="L26" i="79"/>
  <c r="D20" i="80"/>
  <c r="H26" i="80"/>
  <c r="L26" i="80"/>
  <c r="D20" i="81"/>
  <c r="L29" i="81"/>
  <c r="J30" i="82"/>
  <c r="J28" i="82"/>
  <c r="D23" i="82"/>
  <c r="D24" i="82" s="1"/>
  <c r="H5" i="82"/>
  <c r="H23" i="82" s="1"/>
  <c r="L23" i="82"/>
  <c r="L24" i="82" s="1"/>
  <c r="J10" i="82"/>
  <c r="I20" i="82"/>
  <c r="M20" i="82"/>
  <c r="H30" i="83"/>
  <c r="L30" i="83"/>
  <c r="L28" i="83"/>
  <c r="K20" i="83"/>
  <c r="J30" i="84"/>
  <c r="J28" i="84"/>
  <c r="J10" i="84"/>
  <c r="I20" i="84"/>
  <c r="M20" i="84"/>
  <c r="H30" i="85"/>
  <c r="L30" i="85"/>
  <c r="L28" i="85"/>
  <c r="K20" i="85"/>
  <c r="J30" i="86"/>
  <c r="J28" i="86"/>
  <c r="J10" i="86"/>
  <c r="I20" i="86"/>
  <c r="M20" i="86"/>
  <c r="L30" i="87"/>
  <c r="L28" i="87"/>
  <c r="K20" i="87"/>
  <c r="J30" i="88"/>
  <c r="J28" i="88"/>
  <c r="J10" i="88"/>
  <c r="I20" i="88"/>
  <c r="M20" i="88"/>
  <c r="L30" i="91"/>
  <c r="L28" i="91"/>
  <c r="H26" i="75"/>
  <c r="I29" i="75"/>
  <c r="M29" i="75"/>
  <c r="K29" i="76"/>
  <c r="I29" i="77"/>
  <c r="I26" i="78"/>
  <c r="M26" i="78"/>
  <c r="I26" i="79"/>
  <c r="M26" i="79"/>
  <c r="I26" i="80"/>
  <c r="M26" i="80"/>
  <c r="J29" i="81"/>
  <c r="J26" i="81"/>
  <c r="K30" i="82"/>
  <c r="K28" i="82"/>
  <c r="I24" i="82"/>
  <c r="H24" i="82"/>
  <c r="M24" i="82"/>
  <c r="K10" i="82"/>
  <c r="D28" i="83"/>
  <c r="I30" i="83"/>
  <c r="I28" i="83"/>
  <c r="H28" i="83"/>
  <c r="M30" i="83"/>
  <c r="M28" i="83"/>
  <c r="H20" i="83"/>
  <c r="K30" i="84"/>
  <c r="K28" i="84"/>
  <c r="D24" i="84"/>
  <c r="I24" i="84"/>
  <c r="M24" i="84"/>
  <c r="K10" i="84"/>
  <c r="D28" i="85"/>
  <c r="I30" i="85"/>
  <c r="I28" i="85"/>
  <c r="H28" i="85"/>
  <c r="M30" i="85"/>
  <c r="M28" i="85"/>
  <c r="H20" i="85"/>
  <c r="K30" i="86"/>
  <c r="K28" i="86"/>
  <c r="D24" i="86"/>
  <c r="I24" i="86"/>
  <c r="H24" i="86"/>
  <c r="M24" i="86"/>
  <c r="K10" i="86"/>
  <c r="D28" i="87"/>
  <c r="I30" i="87"/>
  <c r="I28" i="87"/>
  <c r="H28" i="87"/>
  <c r="M30" i="87"/>
  <c r="M28" i="87"/>
  <c r="I10" i="87"/>
  <c r="H20" i="87"/>
  <c r="K30" i="88"/>
  <c r="K28" i="88"/>
  <c r="D24" i="88"/>
  <c r="I24" i="88"/>
  <c r="M24" i="88"/>
  <c r="K10" i="88"/>
  <c r="H30" i="82"/>
  <c r="L30" i="82"/>
  <c r="L28" i="82"/>
  <c r="K20" i="82"/>
  <c r="J30" i="83"/>
  <c r="J28" i="83"/>
  <c r="J10" i="83"/>
  <c r="I20" i="83"/>
  <c r="M20" i="83"/>
  <c r="H27" i="84"/>
  <c r="H30" i="84" s="1"/>
  <c r="L30" i="84"/>
  <c r="L28" i="84"/>
  <c r="K20" i="84"/>
  <c r="J30" i="85"/>
  <c r="J28" i="85"/>
  <c r="J10" i="85"/>
  <c r="I20" i="85"/>
  <c r="M20" i="85"/>
  <c r="H27" i="86"/>
  <c r="H30" i="86" s="1"/>
  <c r="L30" i="86"/>
  <c r="L28" i="86"/>
  <c r="K20" i="86"/>
  <c r="J30" i="87"/>
  <c r="J28" i="87"/>
  <c r="J10" i="87"/>
  <c r="I20" i="87"/>
  <c r="M20" i="87"/>
  <c r="H27" i="88"/>
  <c r="H30" i="88" s="1"/>
  <c r="L30" i="88"/>
  <c r="L28" i="88"/>
  <c r="K20" i="88"/>
  <c r="H27" i="90"/>
  <c r="H30" i="90" s="1"/>
  <c r="L30" i="90"/>
  <c r="L28" i="90"/>
  <c r="K29" i="82"/>
  <c r="K29" i="83"/>
  <c r="K29" i="84"/>
  <c r="K29" i="85"/>
  <c r="K29" i="86"/>
  <c r="K29" i="87"/>
  <c r="K29" i="88"/>
  <c r="K30" i="89"/>
  <c r="K28" i="89"/>
  <c r="H24" i="89"/>
  <c r="H21" i="89"/>
  <c r="H20" i="89" s="1"/>
  <c r="D20" i="89"/>
  <c r="I24" i="89"/>
  <c r="M28" i="89"/>
  <c r="K30" i="90"/>
  <c r="K28" i="90"/>
  <c r="K20" i="90"/>
  <c r="D24" i="91"/>
  <c r="M24" i="91"/>
  <c r="J26" i="91"/>
  <c r="J29" i="91"/>
  <c r="J28" i="91"/>
  <c r="D10" i="82"/>
  <c r="D20" i="82"/>
  <c r="H26" i="82"/>
  <c r="L26" i="82"/>
  <c r="D10" i="83"/>
  <c r="D20" i="83"/>
  <c r="H26" i="83"/>
  <c r="L26" i="83"/>
  <c r="D10" i="84"/>
  <c r="D20" i="84"/>
  <c r="H26" i="84"/>
  <c r="L26" i="84"/>
  <c r="D10" i="85"/>
  <c r="D20" i="85"/>
  <c r="H26" i="85"/>
  <c r="L26" i="85"/>
  <c r="D10" i="86"/>
  <c r="D20" i="86"/>
  <c r="H26" i="86"/>
  <c r="L26" i="86"/>
  <c r="D10" i="87"/>
  <c r="D20" i="87"/>
  <c r="H26" i="87"/>
  <c r="L26" i="87"/>
  <c r="D10" i="88"/>
  <c r="D20" i="88"/>
  <c r="H26" i="88"/>
  <c r="L26" i="88"/>
  <c r="J23" i="89"/>
  <c r="J24" i="89" s="1"/>
  <c r="L10" i="89"/>
  <c r="I20" i="89"/>
  <c r="M20" i="89"/>
  <c r="M24" i="89"/>
  <c r="J29" i="89"/>
  <c r="J26" i="89"/>
  <c r="I29" i="89"/>
  <c r="L10" i="90"/>
  <c r="H21" i="90"/>
  <c r="H20" i="90" s="1"/>
  <c r="D20" i="90"/>
  <c r="I24" i="90"/>
  <c r="I30" i="91"/>
  <c r="I28" i="91"/>
  <c r="D28" i="91"/>
  <c r="M30" i="91"/>
  <c r="M28" i="91"/>
  <c r="J23" i="91"/>
  <c r="J24" i="91" s="1"/>
  <c r="D10" i="91"/>
  <c r="I29" i="91"/>
  <c r="J30" i="92"/>
  <c r="J28" i="92"/>
  <c r="I10" i="89"/>
  <c r="M10" i="89"/>
  <c r="L30" i="89"/>
  <c r="L28" i="89"/>
  <c r="D28" i="90"/>
  <c r="I10" i="90"/>
  <c r="M10" i="90"/>
  <c r="M24" i="90"/>
  <c r="J29" i="90"/>
  <c r="J26" i="90"/>
  <c r="I28" i="90"/>
  <c r="M30" i="90"/>
  <c r="L10" i="91"/>
  <c r="K20" i="91"/>
  <c r="J26" i="82"/>
  <c r="H5" i="83"/>
  <c r="H23" i="83" s="1"/>
  <c r="H24" i="83" s="1"/>
  <c r="J26" i="83"/>
  <c r="H5" i="84"/>
  <c r="H23" i="84" s="1"/>
  <c r="H24" i="84" s="1"/>
  <c r="J26" i="84"/>
  <c r="H5" i="85"/>
  <c r="H23" i="85" s="1"/>
  <c r="H24" i="85" s="1"/>
  <c r="J26" i="85"/>
  <c r="H5" i="86"/>
  <c r="H23" i="86" s="1"/>
  <c r="J26" i="86"/>
  <c r="H5" i="87"/>
  <c r="H23" i="87" s="1"/>
  <c r="H24" i="87" s="1"/>
  <c r="J26" i="87"/>
  <c r="H5" i="88"/>
  <c r="H23" i="88" s="1"/>
  <c r="H24" i="88" s="1"/>
  <c r="J26" i="88"/>
  <c r="J30" i="89"/>
  <c r="J28" i="89"/>
  <c r="K20" i="89"/>
  <c r="I28" i="89"/>
  <c r="I30" i="89"/>
  <c r="J30" i="90"/>
  <c r="J28" i="90"/>
  <c r="M28" i="90"/>
  <c r="K30" i="91"/>
  <c r="K28" i="91"/>
  <c r="I10" i="91"/>
  <c r="M10" i="91"/>
  <c r="H21" i="91"/>
  <c r="H20" i="91" s="1"/>
  <c r="D20" i="91"/>
  <c r="I24" i="91"/>
  <c r="J20" i="92"/>
  <c r="L29" i="92"/>
  <c r="L26" i="92"/>
  <c r="J30" i="93"/>
  <c r="J28" i="93"/>
  <c r="D23" i="93"/>
  <c r="H5" i="93"/>
  <c r="H23" i="93" s="1"/>
  <c r="I20" i="93"/>
  <c r="M20" i="93"/>
  <c r="L30" i="93"/>
  <c r="L28" i="93"/>
  <c r="M10" i="94"/>
  <c r="J20" i="94"/>
  <c r="J20" i="95"/>
  <c r="D10" i="89"/>
  <c r="L26" i="89"/>
  <c r="D10" i="90"/>
  <c r="H26" i="90"/>
  <c r="L26" i="90"/>
  <c r="K29" i="91"/>
  <c r="H26" i="91"/>
  <c r="L26" i="91"/>
  <c r="H4" i="92"/>
  <c r="H27" i="92" s="1"/>
  <c r="H30" i="92" s="1"/>
  <c r="D27" i="92"/>
  <c r="D28" i="92" s="1"/>
  <c r="L30" i="92"/>
  <c r="L28" i="92"/>
  <c r="I23" i="92"/>
  <c r="M23" i="92"/>
  <c r="H26" i="92"/>
  <c r="K30" i="93"/>
  <c r="K10" i="93"/>
  <c r="J20" i="93"/>
  <c r="K28" i="93"/>
  <c r="K28" i="94"/>
  <c r="K30" i="94"/>
  <c r="L28" i="95"/>
  <c r="L30" i="95"/>
  <c r="M10" i="95"/>
  <c r="I26" i="90"/>
  <c r="M26" i="90"/>
  <c r="I26" i="91"/>
  <c r="M26" i="91"/>
  <c r="I30" i="92"/>
  <c r="I28" i="92"/>
  <c r="M30" i="92"/>
  <c r="M28" i="92"/>
  <c r="H28" i="92"/>
  <c r="D10" i="92"/>
  <c r="K10" i="92"/>
  <c r="D10" i="93"/>
  <c r="H9" i="93"/>
  <c r="L10" i="93"/>
  <c r="L30" i="94"/>
  <c r="L28" i="94"/>
  <c r="I24" i="94"/>
  <c r="D24" i="94"/>
  <c r="M24" i="94"/>
  <c r="H24" i="94"/>
  <c r="K10" i="94"/>
  <c r="D28" i="95"/>
  <c r="H5" i="89"/>
  <c r="H23" i="89" s="1"/>
  <c r="H5" i="90"/>
  <c r="H23" i="90" s="1"/>
  <c r="H24" i="90" s="1"/>
  <c r="L10" i="92"/>
  <c r="I20" i="92"/>
  <c r="M20" i="92"/>
  <c r="K29" i="92"/>
  <c r="K28" i="92"/>
  <c r="I20" i="94"/>
  <c r="K10" i="95"/>
  <c r="J30" i="96"/>
  <c r="J28" i="96"/>
  <c r="L29" i="94"/>
  <c r="L26" i="94"/>
  <c r="K29" i="94"/>
  <c r="D10" i="95"/>
  <c r="K20" i="95"/>
  <c r="J30" i="95"/>
  <c r="J28" i="95"/>
  <c r="M28" i="95"/>
  <c r="M29" i="95"/>
  <c r="L10" i="96"/>
  <c r="I30" i="96"/>
  <c r="L30" i="97"/>
  <c r="L28" i="97"/>
  <c r="D10" i="97"/>
  <c r="H29" i="97"/>
  <c r="H26" i="97"/>
  <c r="D28" i="98"/>
  <c r="I30" i="98"/>
  <c r="I28" i="98"/>
  <c r="M30" i="98"/>
  <c r="M28" i="98"/>
  <c r="H28" i="98"/>
  <c r="I10" i="98"/>
  <c r="M10" i="98"/>
  <c r="H20" i="98"/>
  <c r="L20" i="98"/>
  <c r="I30" i="99"/>
  <c r="I28" i="99"/>
  <c r="M30" i="99"/>
  <c r="M28" i="99"/>
  <c r="H28" i="99"/>
  <c r="I10" i="99"/>
  <c r="M10" i="99"/>
  <c r="I30" i="100"/>
  <c r="I28" i="100"/>
  <c r="M30" i="100"/>
  <c r="M28" i="100"/>
  <c r="H28" i="100"/>
  <c r="L10" i="100"/>
  <c r="J20" i="100"/>
  <c r="L29" i="93"/>
  <c r="L26" i="93"/>
  <c r="K29" i="93"/>
  <c r="D10" i="94"/>
  <c r="K20" i="94"/>
  <c r="H26" i="94"/>
  <c r="J27" i="94"/>
  <c r="M28" i="94"/>
  <c r="M29" i="94"/>
  <c r="H9" i="95"/>
  <c r="L10" i="95"/>
  <c r="H21" i="95"/>
  <c r="H20" i="95" s="1"/>
  <c r="D20" i="95"/>
  <c r="D26" i="95"/>
  <c r="M26" i="95"/>
  <c r="K27" i="95"/>
  <c r="I28" i="95"/>
  <c r="I29" i="95"/>
  <c r="M28" i="96"/>
  <c r="M30" i="96"/>
  <c r="D28" i="97"/>
  <c r="I30" i="97"/>
  <c r="I28" i="97"/>
  <c r="M30" i="97"/>
  <c r="M28" i="97"/>
  <c r="H28" i="97"/>
  <c r="I10" i="97"/>
  <c r="M10" i="97"/>
  <c r="J30" i="98"/>
  <c r="J28" i="98"/>
  <c r="J10" i="98"/>
  <c r="I20" i="98"/>
  <c r="J30" i="99"/>
  <c r="J28" i="99"/>
  <c r="J10" i="99"/>
  <c r="L20" i="99"/>
  <c r="J30" i="100"/>
  <c r="J28" i="100"/>
  <c r="I10" i="100"/>
  <c r="M10" i="100"/>
  <c r="K26" i="92"/>
  <c r="I23" i="93"/>
  <c r="M23" i="93"/>
  <c r="H26" i="93"/>
  <c r="M29" i="93"/>
  <c r="H9" i="94"/>
  <c r="L10" i="94"/>
  <c r="H21" i="94"/>
  <c r="H20" i="94" s="1"/>
  <c r="D20" i="94"/>
  <c r="D26" i="94"/>
  <c r="M26" i="94"/>
  <c r="I28" i="94"/>
  <c r="I29" i="94"/>
  <c r="H5" i="95"/>
  <c r="H23" i="95" s="1"/>
  <c r="H24" i="95" s="1"/>
  <c r="J29" i="95"/>
  <c r="I30" i="95"/>
  <c r="K30" i="96"/>
  <c r="K28" i="96"/>
  <c r="H5" i="96"/>
  <c r="H23" i="96" s="1"/>
  <c r="L23" i="96"/>
  <c r="L24" i="96" s="1"/>
  <c r="J20" i="96"/>
  <c r="H24" i="96"/>
  <c r="L29" i="96"/>
  <c r="L26" i="96"/>
  <c r="K29" i="96"/>
  <c r="L30" i="96"/>
  <c r="L28" i="96"/>
  <c r="I27" i="93"/>
  <c r="M27" i="93"/>
  <c r="H29" i="95"/>
  <c r="L29" i="95"/>
  <c r="L26" i="95"/>
  <c r="K29" i="95"/>
  <c r="H27" i="96"/>
  <c r="H30" i="96" s="1"/>
  <c r="D10" i="96"/>
  <c r="K10" i="96"/>
  <c r="M20" i="96"/>
  <c r="K20" i="96"/>
  <c r="H26" i="96"/>
  <c r="M26" i="96"/>
  <c r="I28" i="96"/>
  <c r="M29" i="96"/>
  <c r="J30" i="97"/>
  <c r="J28" i="97"/>
  <c r="J10" i="97"/>
  <c r="H20" i="97"/>
  <c r="L20" i="97"/>
  <c r="K30" i="98"/>
  <c r="K28" i="98"/>
  <c r="D24" i="98"/>
  <c r="I24" i="98"/>
  <c r="M24" i="98"/>
  <c r="K10" i="98"/>
  <c r="H29" i="98"/>
  <c r="H26" i="98"/>
  <c r="K30" i="99"/>
  <c r="K28" i="99"/>
  <c r="H23" i="99"/>
  <c r="K10" i="99"/>
  <c r="K30" i="100"/>
  <c r="K28" i="100"/>
  <c r="H23" i="100"/>
  <c r="J10" i="100"/>
  <c r="H20" i="100"/>
  <c r="L20" i="100"/>
  <c r="D20" i="96"/>
  <c r="K30" i="97"/>
  <c r="K28" i="97"/>
  <c r="D24" i="97"/>
  <c r="I24" i="97"/>
  <c r="M24" i="97"/>
  <c r="K10" i="97"/>
  <c r="I20" i="97"/>
  <c r="M20" i="97"/>
  <c r="H30" i="98"/>
  <c r="L30" i="98"/>
  <c r="L28" i="98"/>
  <c r="D10" i="98"/>
  <c r="H30" i="99"/>
  <c r="L30" i="99"/>
  <c r="L28" i="99"/>
  <c r="D24" i="99"/>
  <c r="I24" i="99"/>
  <c r="M24" i="99"/>
  <c r="H24" i="99"/>
  <c r="J20" i="99"/>
  <c r="H29" i="99"/>
  <c r="H26" i="99"/>
  <c r="H30" i="100"/>
  <c r="L30" i="100"/>
  <c r="L28" i="100"/>
  <c r="D24" i="100"/>
  <c r="I24" i="100"/>
  <c r="M24" i="100"/>
  <c r="H24" i="100"/>
  <c r="D10" i="100"/>
  <c r="K10" i="100"/>
  <c r="H5" i="97"/>
  <c r="H23" i="97" s="1"/>
  <c r="H24" i="97" s="1"/>
  <c r="H9" i="97"/>
  <c r="J26" i="97"/>
  <c r="J29" i="97"/>
  <c r="H5" i="98"/>
  <c r="H23" i="98" s="1"/>
  <c r="H24" i="98" s="1"/>
  <c r="H9" i="98"/>
  <c r="J26" i="98"/>
  <c r="J26" i="99"/>
  <c r="D27" i="99"/>
  <c r="D28" i="99" s="1"/>
  <c r="J26" i="100"/>
  <c r="D27" i="100"/>
  <c r="D28" i="100" s="1"/>
  <c r="D26" i="97"/>
  <c r="K26" i="97"/>
  <c r="D26" i="98"/>
  <c r="K26" i="98"/>
  <c r="D26" i="99"/>
  <c r="K26" i="99"/>
  <c r="D26" i="100"/>
  <c r="K26" i="100"/>
  <c r="L26" i="97"/>
  <c r="L29" i="99"/>
  <c r="H26" i="100"/>
  <c r="L26" i="100"/>
  <c r="I26" i="98"/>
  <c r="M26" i="98"/>
  <c r="I26" i="99"/>
  <c r="M26" i="99"/>
  <c r="I26" i="100"/>
  <c r="M26" i="100"/>
  <c r="H20" i="40" l="1"/>
  <c r="J30" i="94"/>
  <c r="J28" i="94"/>
  <c r="H27" i="91"/>
  <c r="H24" i="74"/>
  <c r="M24" i="74"/>
  <c r="M24" i="93"/>
  <c r="H24" i="93"/>
  <c r="H28" i="86"/>
  <c r="H28" i="78"/>
  <c r="H28" i="81"/>
  <c r="H28" i="80"/>
  <c r="H28" i="70"/>
  <c r="D24" i="74"/>
  <c r="H28" i="71"/>
  <c r="H28" i="66"/>
  <c r="M30" i="44"/>
  <c r="M28" i="44"/>
  <c r="H28" i="44"/>
  <c r="H28" i="48"/>
  <c r="H28" i="37"/>
  <c r="H28" i="31"/>
  <c r="H30" i="31"/>
  <c r="H26" i="6"/>
  <c r="H28" i="18"/>
  <c r="I28" i="93"/>
  <c r="D28" i="93"/>
  <c r="I30" i="93"/>
  <c r="H30" i="77"/>
  <c r="H28" i="77"/>
  <c r="J30" i="33"/>
  <c r="J28" i="33"/>
  <c r="D24" i="93"/>
  <c r="I24" i="93"/>
  <c r="I30" i="94"/>
  <c r="H27" i="94"/>
  <c r="H30" i="93"/>
  <c r="H27" i="95"/>
  <c r="M24" i="92"/>
  <c r="H24" i="92"/>
  <c r="H28" i="74"/>
  <c r="I28" i="70"/>
  <c r="N30" i="70"/>
  <c r="N28" i="70"/>
  <c r="H27" i="62"/>
  <c r="H27" i="60"/>
  <c r="K28" i="59"/>
  <c r="K30" i="59"/>
  <c r="H27" i="64"/>
  <c r="I28" i="45"/>
  <c r="N30" i="45"/>
  <c r="N28" i="45"/>
  <c r="I30" i="44"/>
  <c r="I28" i="44"/>
  <c r="D28" i="44"/>
  <c r="H29" i="40"/>
  <c r="H26" i="40"/>
  <c r="H28" i="35"/>
  <c r="I30" i="33"/>
  <c r="H28" i="24"/>
  <c r="H28" i="32"/>
  <c r="K30" i="95"/>
  <c r="K28" i="95"/>
  <c r="M30" i="93"/>
  <c r="M28" i="93"/>
  <c r="H28" i="93"/>
  <c r="H28" i="96"/>
  <c r="I24" i="92"/>
  <c r="D24" i="92"/>
  <c r="H28" i="90"/>
  <c r="H27" i="89"/>
  <c r="H28" i="88"/>
  <c r="H28" i="84"/>
  <c r="H26" i="81"/>
  <c r="H29" i="81"/>
  <c r="H28" i="73"/>
  <c r="H27" i="67"/>
  <c r="H28" i="68"/>
  <c r="H28" i="56"/>
  <c r="H28" i="43"/>
  <c r="H29" i="43"/>
  <c r="H26" i="43"/>
  <c r="H27" i="40"/>
  <c r="H28" i="38"/>
  <c r="H28" i="20"/>
  <c r="H26" i="10"/>
  <c r="H26" i="9"/>
  <c r="H26" i="8"/>
  <c r="H28" i="12"/>
  <c r="H28" i="6"/>
  <c r="H28" i="9"/>
  <c r="H30" i="67" l="1"/>
  <c r="H28" i="67"/>
  <c r="H30" i="64"/>
  <c r="H28" i="64"/>
  <c r="H30" i="62"/>
  <c r="H28" i="62"/>
  <c r="H30" i="94"/>
  <c r="H28" i="94"/>
  <c r="H30" i="91"/>
  <c r="H28" i="91"/>
  <c r="H30" i="40"/>
  <c r="H28" i="40"/>
  <c r="H30" i="89"/>
  <c r="H28" i="89"/>
  <c r="H30" i="60"/>
  <c r="H28" i="60"/>
  <c r="H30" i="95"/>
  <c r="H28" i="9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</futureMetadata>
  <valueMetadata count="22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</valueMetadata>
</metadata>
</file>

<file path=xl/sharedStrings.xml><?xml version="1.0" encoding="utf-8"?>
<sst xmlns="http://schemas.openxmlformats.org/spreadsheetml/2006/main" count="32234" uniqueCount="1642">
  <si>
    <t>CHIP</t>
  </si>
  <si>
    <t>Q1</t>
  </si>
  <si>
    <t>tahun Berjalan</t>
  </si>
  <si>
    <t>XIDX:CHIP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</si>
  <si>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</si>
  <si>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</si>
  <si>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</si>
  <si>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</si>
  <si>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</si>
  <si>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</si>
  <si>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</si>
  <si>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</si>
  <si>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</si>
  <si>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</si>
  <si>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</si>
  <si>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</si>
  <si>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</si>
  <si>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</si>
  <si>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</si>
  <si>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</si>
  <si>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</si>
  <si>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</si>
  <si>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</si>
  <si>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</si>
  <si>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</si>
  <si>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</si>
  <si>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</si>
  <si>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</si>
  <si>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</si>
  <si>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</si>
  <si>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</si>
  <si>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</si>
  <si>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</si>
  <si>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</si>
  <si>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</si>
  <si>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</si>
  <si>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</si>
  <si>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</si>
  <si>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</si>
  <si>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</si>
  <si>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</si>
  <si>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</si>
  <si>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</si>
  <si>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</si>
  <si>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</si>
  <si>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</si>
  <si>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</si>
  <si>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</si>
  <si>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</si>
  <si>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</si>
  <si>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</si>
  <si>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</si>
  <si>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</si>
  <si>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</si>
  <si>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</si>
  <si>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</si>
  <si>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</si>
  <si>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</si>
  <si>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</si>
  <si>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</si>
  <si>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</si>
  <si>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</si>
  <si>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</si>
  <si>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</si>
  <si>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</si>
  <si>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</si>
  <si>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</si>
  <si>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Q4 2025</t>
  </si>
  <si>
    <t>Q3 2025</t>
  </si>
  <si>
    <t>Q2 2025</t>
  </si>
  <si>
    <t>Q4 2024</t>
  </si>
  <si>
    <t>2025</t>
  </si>
  <si>
    <t>Income Statement</t>
  </si>
  <si>
    <t>Total Beban Pokok Penjualan</t>
  </si>
  <si>
    <t>Laba Kotor</t>
  </si>
  <si>
    <t>Total Beban Usaha</t>
  </si>
  <si>
    <t>Beban Penjualan</t>
  </si>
  <si>
    <t>Beban Umum Dan Administra...</t>
  </si>
  <si>
    <t>Laba Usaha</t>
  </si>
  <si>
    <t>Penghasilan/Beban Lain-Lain</t>
  </si>
  <si>
    <t>Others</t>
  </si>
  <si>
    <t>Total Penghasilan/Beban Lain-...</t>
  </si>
  <si>
    <t>Pajak Kini</t>
  </si>
  <si>
    <t>Pajak Tangguhan</t>
  </si>
  <si>
    <t>Total Beban Pajak Penghasilan</t>
  </si>
  <si>
    <t>Laba Bersih Tahun Berjalan</t>
  </si>
  <si>
    <t>Pendapatan Komprehensif Lain</t>
  </si>
  <si>
    <t>Total Pendapatan Komprehensif...</t>
  </si>
  <si>
    <t>Jumlah Laba Komprehensif</t>
  </si>
  <si>
    <t>Laba Bersih Yang Dapat Diatribu...</t>
  </si>
  <si>
    <t>Total Laba Bersih Yang Dapat ...</t>
  </si>
  <si>
    <t>Laba Komprehensif Yang Dapat Di...</t>
  </si>
  <si>
    <t>Total Laba Komprehensif Yang ...</t>
  </si>
  <si>
    <t>Balance Sheet</t>
  </si>
  <si>
    <t>Aset</t>
  </si>
  <si>
    <t>Aset Lancar</t>
  </si>
  <si>
    <t>Piutang Usaha</t>
  </si>
  <si>
    <t>Pihak Ketiga</t>
  </si>
  <si>
    <t>Total Piutang Usaha</t>
  </si>
  <si>
    <t>Piutang Lain-Lain</t>
  </si>
  <si>
    <t>Total Piutang Lain-Lai...</t>
  </si>
  <si>
    <t>Persediaan</t>
  </si>
  <si>
    <t>Total Aset Lancar</t>
  </si>
  <si>
    <t>Aset Tidak Lancar</t>
  </si>
  <si>
    <t>Aset Tetap</t>
  </si>
  <si>
    <t>Aset Pajak Tangguhan</t>
  </si>
  <si>
    <t>Total Aset Tidak Lancar</t>
  </si>
  <si>
    <t>Total Aset</t>
  </si>
  <si>
    <t>Liabilitas Dan Ekuitas</t>
  </si>
  <si>
    <t>Liabilitas</t>
  </si>
  <si>
    <t>Liabilitas Jangka Pendek</t>
  </si>
  <si>
    <t>Utang Usaha</t>
  </si>
  <si>
    <t>Total Utang Usaha</t>
  </si>
  <si>
    <t>Utang Lain-Lain</t>
  </si>
  <si>
    <t>Total Utang Lain-La...</t>
  </si>
  <si>
    <t>Utang Pajak</t>
  </si>
  <si>
    <t>Beban Akrual</t>
  </si>
  <si>
    <t>Utang Lembaga Keuanga...</t>
  </si>
  <si>
    <t>Bagian Lancar Atas Li...</t>
  </si>
  <si>
    <t>Utang Pembelian A...</t>
  </si>
  <si>
    <t>Total Bagian Lancar...</t>
  </si>
  <si>
    <t>Total Liabilitas Jangk...</t>
  </si>
  <si>
    <t>Liabilitas Jangka Panjan...</t>
  </si>
  <si>
    <t>Liabilitas Pajak Tang...</t>
  </si>
  <si>
    <t>Liabilitas Jangka Pan...</t>
  </si>
  <si>
    <t>Total Liabilitas Ja...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</si>
  <si>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</si>
  <si>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</si>
  <si>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</si>
  <si>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</si>
  <si>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</si>
  <si>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</si>
  <si>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</si>
  <si>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</si>
  <si>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</si>
  <si>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</si>
  <si>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</si>
  <si>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</si>
  <si>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</si>
  <si>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Dari Pelanggan</t>
  </si>
  <si>
    <t>Pembayaran Kepada Pemasok</t>
  </si>
  <si>
    <t>Pembayaran Beban Operasio...</t>
  </si>
  <si>
    <t>Pembayaran Kepada Karyawa...</t>
  </si>
  <si>
    <t>Pembayaran Beban Bunga Da...</t>
  </si>
  <si>
    <t>Pembayaran Pajak Penghasi...</t>
  </si>
  <si>
    <t>Total Arus Kas Dari Aktivitas...</t>
  </si>
  <si>
    <t>Arus Kas Dari Aktivitas Investa...</t>
  </si>
  <si>
    <t>Uang Muka Untuk Perolehan...</t>
  </si>
  <si>
    <t>Perolehan Aset Tetap</t>
  </si>
  <si>
    <t>Arus Kas Dari Aktivitas Pendana...</t>
  </si>
  <si>
    <t>Pembayaran Utang Pembelia...</t>
  </si>
  <si>
    <t>Utang Lembaga Keuangan No...</t>
  </si>
  <si>
    <t>Penerimaan</t>
  </si>
  <si>
    <t>Pembayaran</t>
  </si>
  <si>
    <t>Total Utang Lembaga Keu...</t>
  </si>
  <si>
    <t>Pembayaran Liabilitas Sew...</t>
  </si>
  <si>
    <t>Penerimaan Utang Lain-Lai...</t>
  </si>
  <si>
    <t>Pembayaran Utang Lain-Lai...</t>
  </si>
  <si>
    <t>Pembayaran Dividen Tunai</t>
  </si>
  <si>
    <t>Uang Muka Setoran Modal S...</t>
  </si>
  <si>
    <t>Tambahan Modal Dari Hasil...</t>
  </si>
  <si>
    <t>Agio Saham Atas Penawaran...</t>
  </si>
  <si>
    <t>Biaya Emisi Atas Penawara...</t>
  </si>
  <si>
    <t>Penerimaan Setoran Modal ...</t>
  </si>
  <si>
    <t>Kenaikan (Penurunan) Bersih Kas...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</si>
  <si>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</si>
  <si>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</si>
  <si>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</si>
  <si>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</si>
  <si>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</si>
  <si>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</si>
  <si>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</si>
  <si>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</si>
  <si>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</si>
  <si>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</si>
  <si>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</si>
  <si>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</si>
  <si>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</si>
  <si>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</si>
  <si>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</si>
  <si>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</si>
  <si>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</si>
  <si>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</si>
  <si>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</si>
  <si>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</si>
  <si>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</si>
  <si>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</si>
  <si>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</si>
  <si>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</si>
  <si>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</si>
  <si>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</si>
  <si>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</si>
  <si>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</si>
  <si>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</si>
  <si>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</si>
  <si>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</si>
  <si>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</si>
  <si>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</si>
  <si>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Key Stats</t>
  </si>
  <si>
    <t>Net Income</t>
  </si>
  <si>
    <t>Net Income - Div (TTM)</t>
  </si>
  <si>
    <t>Net Income - Div Yield</t>
  </si>
  <si>
    <t>EPS - Payout Ratio</t>
  </si>
  <si>
    <t>EPS - Div Yield</t>
  </si>
  <si>
    <t>Revenue</t>
  </si>
  <si>
    <t>Revenue - Div (TTM)</t>
  </si>
  <si>
    <t>Revenue - Payout Ratio</t>
  </si>
  <si>
    <t>Revenue - Div Yield</t>
  </si>
  <si>
    <t>Current PE Ratio (Annualised)</t>
  </si>
  <si>
    <t>IHSG PE Ratio TTM (Median)</t>
  </si>
  <si>
    <t>Current Price to Book Value</t>
  </si>
  <si>
    <t>Current EPS (Annualised)</t>
  </si>
  <si>
    <t>Cash Per Share (Quarter)</t>
  </si>
  <si>
    <t>Current Book Value Per Share</t>
  </si>
  <si>
    <t>Current Ratio (Quarter)</t>
  </si>
  <si>
    <t>Quick Ratio (Quarter)</t>
  </si>
  <si>
    <t>Debt to Equity Ratio (Quarter)</t>
  </si>
  <si>
    <t>Total Liabilities/Equity (Quarter)</t>
  </si>
  <si>
    <t>Total Debt/Total Assets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</si>
  <si>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</si>
  <si>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</si>
  <si>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</si>
  <si>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</si>
  <si>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</si>
  <si>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Days Sales Outstanding (Quarter)</t>
  </si>
  <si>
    <t>Days Inventory (Quarter)</t>
  </si>
  <si>
    <t>Days Payables Outstanding (Quarter)</t>
  </si>
  <si>
    <t>Cash Conversion Cycle (Quarter)</t>
  </si>
  <si>
    <t>Receivables Turnover (Quarter)</t>
  </si>
  <si>
    <t>Enterprise Value</t>
  </si>
  <si>
    <t>Current Share Outstanding</t>
  </si>
  <si>
    <t>Free Float</t>
  </si>
  <si>
    <t>Gross Profit Margin (Quarter)</t>
  </si>
  <si>
    <t>Operating Profit Margin (Quarter)</t>
  </si>
  <si>
    <t>Net Profit Margin (Quarter)</t>
  </si>
  <si>
    <t>Revenue (Quarter YoY Growth)</t>
  </si>
  <si>
    <t>Gross Profit (Quarter YoY Growth)</t>
  </si>
  <si>
    <t>Net Income (Quarter YoY Growth)</t>
  </si>
  <si>
    <t>Dividend</t>
  </si>
  <si>
    <t>Dividend (TTM)</t>
  </si>
  <si>
    <t>Payout Ratio</t>
  </si>
  <si>
    <t>Dividend Yield</t>
  </si>
  <si>
    <t>Latest Dividend Ex-Date</t>
  </si>
  <si>
    <t>25 Jun 25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</si>
  <si>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</si>
  <si>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</si>
  <si>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</si>
  <si>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</si>
  <si>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</si>
  <si>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</si>
  <si>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</si>
  <si>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</si>
  <si>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Cash (Quarter)</t>
  </si>
  <si>
    <t>Total Assets (Quarter)</t>
  </si>
  <si>
    <t>Total Liabilities (Quarter)</t>
  </si>
  <si>
    <t>Total Equity</t>
  </si>
  <si>
    <t>HALO</t>
  </si>
  <si>
    <t>XIDX:HALO</t>
  </si>
  <si>
    <t>12M 2019</t>
  </si>
  <si>
    <t>Q1 2026</t>
  </si>
  <si>
    <t>2026</t>
  </si>
  <si>
    <t>Pendapatan Keuangan</t>
  </si>
  <si>
    <t>Laba (Rugi) Atas Penjuala...</t>
  </si>
  <si>
    <t>Laba (Rugi) Selisih Kurs</t>
  </si>
  <si>
    <t>Bagian Atas Hasil Bersih ...</t>
  </si>
  <si>
    <t>Laba Bersih Dari Operasi Yang D...</t>
  </si>
  <si>
    <t>Hak Minoritas</t>
  </si>
  <si>
    <t>Kepentingan Non-Pegendali</t>
  </si>
  <si>
    <t>Adjustment</t>
  </si>
  <si>
    <t>Investasi Jangka Pendek</t>
  </si>
  <si>
    <t>Pihak Berelasi</t>
  </si>
  <si>
    <t>Investasi Pada Entitas A...</t>
  </si>
  <si>
    <t>Goodwill</t>
  </si>
  <si>
    <t>Utang Bank Jangka Pen...</t>
  </si>
  <si>
    <t>Utang Sewa Pembiayaan</t>
  </si>
  <si>
    <t>Utang Pembiayaan Kons...</t>
  </si>
  <si>
    <t>Utang Bank</t>
  </si>
  <si>
    <t>Liabilitas Keuangan L...</t>
  </si>
  <si>
    <t>Total Liabilitas Ke...</t>
  </si>
  <si>
    <t>Penerimaan Kas Dari Pelan...</t>
  </si>
  <si>
    <t>Pembayaran Kas Kepada Pem...</t>
  </si>
  <si>
    <t>Pembayaran Kas Kepada Kar...</t>
  </si>
  <si>
    <t>Penerimaan Bunga</t>
  </si>
  <si>
    <t>Pembayaran Beban Usaha</t>
  </si>
  <si>
    <t>Pembayaran Pajak</t>
  </si>
  <si>
    <t>Pembayaran Kas Untuk Paja...</t>
  </si>
  <si>
    <t>Penerimaan Restitusi Paja...</t>
  </si>
  <si>
    <t>Pembayaran Bunga</t>
  </si>
  <si>
    <t>Pembayaran Operasi Lainny...</t>
  </si>
  <si>
    <t>Aset Tetap - Penjualan</t>
  </si>
  <si>
    <t>Perolehan Aset Takberwuju...</t>
  </si>
  <si>
    <t>Perolehan Aset Hak-Guna</t>
  </si>
  <si>
    <t>Penjualan Penyertaan Saha...</t>
  </si>
  <si>
    <t>Penempatan Uang Muka Pemb...</t>
  </si>
  <si>
    <t>Pengurangan (Penambahan) ...</t>
  </si>
  <si>
    <t>Piutang Kepada Pemegang S...</t>
  </si>
  <si>
    <t>Penerimaan Dari Pemegang ...</t>
  </si>
  <si>
    <t>Penambahan Penyertaan Sah...</t>
  </si>
  <si>
    <t>Penempatan Investasi Jang...</t>
  </si>
  <si>
    <t>Penerimaan Atas Investasi...</t>
  </si>
  <si>
    <t>Penjualan Entitas Anak</t>
  </si>
  <si>
    <t>Perolehan Entitas Anak, S...</t>
  </si>
  <si>
    <t>Penerimaan Dividen Kas</t>
  </si>
  <si>
    <t>Setoran Modal Saham</t>
  </si>
  <si>
    <t>Pembayaran Utang Pemegang...</t>
  </si>
  <si>
    <t>Pembayaran Pihak Berelasi</t>
  </si>
  <si>
    <t>Peneriman Dari Pihak Bere...</t>
  </si>
  <si>
    <t>Penerimaan Penawaran Umum</t>
  </si>
  <si>
    <t>Kenaikan Tambahan Modal D...</t>
  </si>
  <si>
    <t>Kenaikan Modal Disetor Me...</t>
  </si>
  <si>
    <t>Perolehan Utang Bank</t>
  </si>
  <si>
    <t>Pembayaran Utang Bank</t>
  </si>
  <si>
    <t>Pembayaran Biaya Emisi Sa...</t>
  </si>
  <si>
    <t>Pembayaran Dividen Interi...</t>
  </si>
  <si>
    <t>Pembayaran Utang Pembiaya...</t>
  </si>
  <si>
    <t>Dampak Neto Perubahan Nilai Tuk...</t>
  </si>
  <si>
    <t>Kas Dan Setara Kas Dari Entitas...</t>
  </si>
  <si>
    <t>Net Income - TTM (Q1)</t>
  </si>
  <si>
    <t>EPS - TTM (Q1)</t>
  </si>
  <si>
    <t>Revenue - TTM (Q1)</t>
  </si>
  <si>
    <t>Current PE Ratio (TTM)</t>
  </si>
  <si>
    <t>Earnings Yield (TTM)</t>
  </si>
  <si>
    <t>Current Price to Sales (TTM)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</si>
  <si>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</si>
  <si>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</si>
  <si>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</si>
  <si>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</si>
  <si>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</si>
  <si>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</si>
  <si>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</si>
  <si>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Revenue Per Share (TTM)</t>
  </si>
  <si>
    <t>Free Cashflow Per Share (TTM)</t>
  </si>
  <si>
    <t>LT Debt/Equity (Quarter)</t>
  </si>
  <si>
    <t>Interest Coverage (TTM)</t>
  </si>
  <si>
    <t>Return On Invested Capital (TTM)</t>
  </si>
  <si>
    <t>Asset Turnover (TTM)</t>
  </si>
  <si>
    <t>Inventory Turnover (TTM)</t>
  </si>
  <si>
    <t>Revenue (TTM)</t>
  </si>
  <si>
    <t>Gross Profit (TTM)</t>
  </si>
  <si>
    <t>EBITDA (TTM)</t>
  </si>
  <si>
    <t>Net Income (TTM)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</si>
  <si>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</si>
  <si>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</si>
  <si>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</si>
  <si>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</si>
  <si>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</si>
  <si>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KING</t>
  </si>
  <si>
    <t>XIDX:KING</t>
  </si>
  <si>
    <t>Q2 2024</t>
  </si>
  <si>
    <t>Aset Tak Berwujud</t>
  </si>
  <si>
    <t>Utang Pembiayaan ...</t>
  </si>
  <si>
    <t>Pembayaran Kas Untuk Gaji...</t>
  </si>
  <si>
    <t>Pembayaran Kas Beban Oper...</t>
  </si>
  <si>
    <t>Pembayaran Kas Beban Imba...</t>
  </si>
  <si>
    <t>Penerimaan (Pembayaran) L...</t>
  </si>
  <si>
    <t>Pembayaran Beban Keuangan</t>
  </si>
  <si>
    <t>Pembayaran Bunga Atas Lia...</t>
  </si>
  <si>
    <t>Penerimaan Penjualan Aset...</t>
  </si>
  <si>
    <t>Investasi Jangka Pendek D...</t>
  </si>
  <si>
    <t>Kenaikan Piutang Pemegang...</t>
  </si>
  <si>
    <t>Tambahan Modal Disetor Da...</t>
  </si>
  <si>
    <t>Penambahan Modal Disetor</t>
  </si>
  <si>
    <t>Total Utang Bank</t>
  </si>
  <si>
    <t>Kenaikan Utang Lain-Lain ...</t>
  </si>
  <si>
    <t>Penurunan Piutang Lain-La...</t>
  </si>
  <si>
    <t>Penurunan Utang Lain-Lain...</t>
  </si>
  <si>
    <t>Penurunan Utang Bank Jang...</t>
  </si>
  <si>
    <t>Penerimaan Pinjaman Pihak...</t>
  </si>
  <si>
    <t>Pembayaran Pinjaman Pihak...</t>
  </si>
  <si>
    <t>Pembayaran Pokok Liabilit...</t>
  </si>
  <si>
    <t>Kenaikan/(Penurunan) Neto Kas D...</t>
  </si>
  <si>
    <t>Dampak Akuisisi Atas Entitas An...</t>
  </si>
  <si>
    <t>Kas Dan Setara Kas Awal Tahun</t>
  </si>
  <si>
    <t>Kas Dan Setara Kas Akhir Tahun</t>
  </si>
  <si>
    <t>PGEO</t>
  </si>
  <si>
    <t>XIDX:PGEO</t>
  </si>
  <si>
    <t>Investasi Pada Entitas P...</t>
  </si>
  <si>
    <t>Pinjaman Jangka P...</t>
  </si>
  <si>
    <t>Utang Sewa Pembia...</t>
  </si>
  <si>
    <t>Utang Bank Jangka Pan...</t>
  </si>
  <si>
    <t>Utang Obligasi</t>
  </si>
  <si>
    <t>Penerimaan Kas Dari Anak ...</t>
  </si>
  <si>
    <t>Pembayaran Kas Antar Anak...</t>
  </si>
  <si>
    <t>Penerimaan Kas Dari Penda...</t>
  </si>
  <si>
    <t>Penerimaan Kas Dari Aktiv...</t>
  </si>
  <si>
    <t>Penerimaan Kas Dari Klaim...</t>
  </si>
  <si>
    <t>Pembayaran Premi Asuransi...</t>
  </si>
  <si>
    <t>Penambahan Kas Yang Dibat...</t>
  </si>
  <si>
    <t>Pembayaran Kas Untuk Akti...</t>
  </si>
  <si>
    <t>Penerimaan Dividen</t>
  </si>
  <si>
    <t>Penerimaan Kas Yang Dibat...</t>
  </si>
  <si>
    <t>Penambahan Investasi Anak...</t>
  </si>
  <si>
    <t>Penerimaan Kas Atas Pener...</t>
  </si>
  <si>
    <t>Pembayaran Kas Atas Pener...</t>
  </si>
  <si>
    <t>Pembayaran Kas Atas Beban...</t>
  </si>
  <si>
    <t>Pembayaran Dividen Kas</t>
  </si>
  <si>
    <t>Penerimaan Pinjaman Bank</t>
  </si>
  <si>
    <t>Pembayaran Pinjaman Bank</t>
  </si>
  <si>
    <t>Pembayaran Pinjaman Jangk...</t>
  </si>
  <si>
    <t>Pengembalian Pinjaman Ke ...</t>
  </si>
  <si>
    <t>Pembayaran Bunga Atas Pin...</t>
  </si>
  <si>
    <t>Forward PE Ratio</t>
  </si>
  <si>
    <t>PEG (Forward)</t>
  </si>
  <si>
    <t>30 Apr 26</t>
  </si>
  <si>
    <t>FUTR</t>
  </si>
  <si>
    <t>XIDX:FUTR</t>
  </si>
  <si>
    <t>2021</t>
  </si>
  <si>
    <t>Q1 2025</t>
  </si>
  <si>
    <t>Beban Bunga</t>
  </si>
  <si>
    <t>Pinjaman Jangka Pende...</t>
  </si>
  <si>
    <t>Utang Pihak Berelasi</t>
  </si>
  <si>
    <t>Pembayaran Lain-Lain</t>
  </si>
  <si>
    <t>Kenaikan Piutang Lain-Lai...</t>
  </si>
  <si>
    <t>Akuisisi Entitas Anak</t>
  </si>
  <si>
    <t>Perolehan Aset Berwujud</t>
  </si>
  <si>
    <t>Penjualan Aset Tetap</t>
  </si>
  <si>
    <t>Kenaikan Modal Saham</t>
  </si>
  <si>
    <t>Penerimaan Dari Konversi ...</t>
  </si>
  <si>
    <t>Penerimaan Pinjaman Jangk...</t>
  </si>
  <si>
    <t>Penerimaan (Pembayaran) D...</t>
  </si>
  <si>
    <t>Penerimaan Dari Pihak Ber...</t>
  </si>
  <si>
    <t>Pembayaran Kepada Pihak K...</t>
  </si>
  <si>
    <t>HILL</t>
  </si>
  <si>
    <t>XIDX:HILL</t>
  </si>
  <si>
    <t>Beban Usaha</t>
  </si>
  <si>
    <t>Properti Investasi</t>
  </si>
  <si>
    <t>Pembayaran Bunga Dan Beba...</t>
  </si>
  <si>
    <t>Penerimaan Dari Aktivitas...</t>
  </si>
  <si>
    <t>Pembayaran Dari Aktivitas...</t>
  </si>
  <si>
    <t>Aset Lain-Lain</t>
  </si>
  <si>
    <t>Penempatan (Pencairan) Ka...</t>
  </si>
  <si>
    <t>Penerimaan Dari Penawaran...</t>
  </si>
  <si>
    <t>Biaya Emisi Saham</t>
  </si>
  <si>
    <t>Dividen</t>
  </si>
  <si>
    <t>Dividen Anak Perusahaan P...</t>
  </si>
  <si>
    <t>Penerimaan (Pembayaran) U...</t>
  </si>
  <si>
    <t>Hasil Emisi Saham Ipo</t>
  </si>
  <si>
    <t>Penerimaan Utang Pemegang...</t>
  </si>
  <si>
    <t>21 May 24</t>
  </si>
  <si>
    <t>BDKR</t>
  </si>
  <si>
    <t>XIDX:BDKR</t>
  </si>
  <si>
    <t>Piutang Retensi</t>
  </si>
  <si>
    <t>Utang Bank Jangka...</t>
  </si>
  <si>
    <t>Pembayaran Kas Untuk Kary...</t>
  </si>
  <si>
    <t>Pembayaran Kas Untuk Beba...</t>
  </si>
  <si>
    <t>Penerimaan (Pembayaran) K...</t>
  </si>
  <si>
    <t>Pembayaran Pesangon</t>
  </si>
  <si>
    <t>Hasil Penjualan Aset Teta...</t>
  </si>
  <si>
    <t>Penempatan Investasi Reks...</t>
  </si>
  <si>
    <t>Penerimaan Dari Penjualan...</t>
  </si>
  <si>
    <t>Penerimaan Investasi Jang...</t>
  </si>
  <si>
    <t>Perolehan Aset Untuk Dise...</t>
  </si>
  <si>
    <t>Utang Bank Jangka Pendek</t>
  </si>
  <si>
    <t>Total Utang Bank Jangka...</t>
  </si>
  <si>
    <t>Utang Bank Jangka Panjang</t>
  </si>
  <si>
    <t>Kenaikan Modal Disetor</t>
  </si>
  <si>
    <t>Penerimaan Utang Pembiaya...</t>
  </si>
  <si>
    <t>Saham Treasuri</t>
  </si>
  <si>
    <t>Pembayaran Dividen</t>
  </si>
  <si>
    <t>23 Jun 25</t>
  </si>
  <si>
    <t>PTMP</t>
  </si>
  <si>
    <t>XIDX:PTMP</t>
  </si>
  <si>
    <t>Penyesuaian Proforma</t>
  </si>
  <si>
    <t>Penerimaan Penghasilan Ke...</t>
  </si>
  <si>
    <t>Adjusment</t>
  </si>
  <si>
    <t>Setoran Modal</t>
  </si>
  <si>
    <t>Penerimaan Atas Agio Saha...</t>
  </si>
  <si>
    <t>Pembayaran Emisi Saham</t>
  </si>
  <si>
    <t>Penambahan Piutang Pihak ...</t>
  </si>
  <si>
    <t>Kenaikan Piutang Pihak Be...</t>
  </si>
  <si>
    <t>Penerimaan Kepada Pihak B...</t>
  </si>
  <si>
    <t>Pembayaran Utang Lainnya</t>
  </si>
  <si>
    <t>Penerimaan Utang Lainnya</t>
  </si>
  <si>
    <t>Penerimaan Piutang Lain-L...</t>
  </si>
  <si>
    <t>Kenaikan Neto Pinjaman Cerukan ...</t>
  </si>
  <si>
    <t>13 May 24</t>
  </si>
  <si>
    <t>SAGE</t>
  </si>
  <si>
    <t>XIDX:SAGE</t>
  </si>
  <si>
    <t>Final</t>
  </si>
  <si>
    <t>Proforma Laba Bersih Dari Trans...</t>
  </si>
  <si>
    <t>Tanah Untuk Dikembangkan</t>
  </si>
  <si>
    <t>Utang Dari Pihak Bere...</t>
  </si>
  <si>
    <t>Pembayaran Beban Usaha La...</t>
  </si>
  <si>
    <t>Pembayaran Pajak Final</t>
  </si>
  <si>
    <t>Pembelian Tanah</t>
  </si>
  <si>
    <t>Penerimaan Dari Pelaksana...</t>
  </si>
  <si>
    <t>Penerimaan Dari Utang Pih...</t>
  </si>
  <si>
    <t>Pembayaran Utang Pihak Be...</t>
  </si>
  <si>
    <t>Pembayaran Pembiayaan Kon...</t>
  </si>
  <si>
    <t>Penerimaan Utang Bank</t>
  </si>
  <si>
    <t>Kenaikan Neto Kas Dan Setara Ka...</t>
  </si>
  <si>
    <t>TRON</t>
  </si>
  <si>
    <t>XIDX:TRON</t>
  </si>
  <si>
    <t>Laba Pra Akuisisi</t>
  </si>
  <si>
    <t>Pembayaran Kas Untuk Oper...</t>
  </si>
  <si>
    <t>Penerimaan Dari Pendapata...</t>
  </si>
  <si>
    <t>Pembayaran Gaji Dan Tunja...</t>
  </si>
  <si>
    <t>Pembayaran Beban Umum Dan...</t>
  </si>
  <si>
    <t>Pembayaran Aktivitas Oper...</t>
  </si>
  <si>
    <t>Perolehan Penjualan Inves...</t>
  </si>
  <si>
    <t>Aset Lainnya</t>
  </si>
  <si>
    <t>Perolehan Properti Invest...</t>
  </si>
  <si>
    <t>Perolehan Hak Paten</t>
  </si>
  <si>
    <t>Pendapatan Atas Properti ...</t>
  </si>
  <si>
    <t>Penambahan Utang Lain-Lai...</t>
  </si>
  <si>
    <t>Pembayaran Utang Lembaga ...</t>
  </si>
  <si>
    <t>Penambahan Piutang Lain-L...</t>
  </si>
  <si>
    <t>Uang Muka Setoran Modal D...</t>
  </si>
  <si>
    <t>Penambahan Utang Bank</t>
  </si>
  <si>
    <t>Pembayaran Pinjaman Lainn...</t>
  </si>
  <si>
    <t>Penerimaan Pinjaman Lainn...</t>
  </si>
  <si>
    <t>Penurunan Modal</t>
  </si>
  <si>
    <t>Kas Dan Setra Kas Akhir Periode</t>
  </si>
  <si>
    <t>CUAN</t>
  </si>
  <si>
    <t>XIDX:CUAN</t>
  </si>
  <si>
    <t>Aset Eksplorasi Dan Eval...</t>
  </si>
  <si>
    <t>Properti Pertambangan</t>
  </si>
  <si>
    <t>Utang Sukuk</t>
  </si>
  <si>
    <t>Liabilitas Derivatif</t>
  </si>
  <si>
    <t>Pembayaran Imbalan Kerja ...</t>
  </si>
  <si>
    <t>Penerimaan Pengembalian P...</t>
  </si>
  <si>
    <t>Penempatan Obligasi</t>
  </si>
  <si>
    <t>Arus Kas Keluar Bersih Da...</t>
  </si>
  <si>
    <t>Arus Kas Masuk Bersih Dar...</t>
  </si>
  <si>
    <t>Penurunan Dana Yang Dibat...</t>
  </si>
  <si>
    <t>Uang Muka Kepada Pemegang...</t>
  </si>
  <si>
    <t>Penempatan Uang Muka Inve...</t>
  </si>
  <si>
    <t>Penjualan Investasi</t>
  </si>
  <si>
    <t>Penempatan Pada Aset Keua...</t>
  </si>
  <si>
    <t>Pencairan Pada Aset Keuan...</t>
  </si>
  <si>
    <t>Transaksi Bersama Kepenti...</t>
  </si>
  <si>
    <t>Pembayaran Uang Muka Untu...</t>
  </si>
  <si>
    <t>Perolehan Aset Tak Berwuj...</t>
  </si>
  <si>
    <t>Penerimaan Dari Piutang P...</t>
  </si>
  <si>
    <t>Perolehan Properti Pertam...</t>
  </si>
  <si>
    <t>Penambahan Aset Eksploras...</t>
  </si>
  <si>
    <t>Penerimaan Dari Pinjaman ...</t>
  </si>
  <si>
    <t>Jangka Panjang</t>
  </si>
  <si>
    <t>Jangka Pendek</t>
  </si>
  <si>
    <t>Total Penerimaan Dari P...</t>
  </si>
  <si>
    <t>Total Pembayaran Pinjam...</t>
  </si>
  <si>
    <t>Penerimaan Dari Utang Obl...</t>
  </si>
  <si>
    <t>Pembayaran Utang Obligasi</t>
  </si>
  <si>
    <t>Penerimaan Dari Utang Suk...</t>
  </si>
  <si>
    <t>Pembayaran Utang Sukuk</t>
  </si>
  <si>
    <t>Penerimaan Dari Transaksi...</t>
  </si>
  <si>
    <t>Pembayaran Dividen Oleh E...</t>
  </si>
  <si>
    <t>Pembayaran Dividen Oleh P...</t>
  </si>
  <si>
    <t>Penempatan Dana Yang Diba...</t>
  </si>
  <si>
    <t>Penerimaan Penambahan Mod...</t>
  </si>
  <si>
    <t>Pembayaran Transaksi Pinj...</t>
  </si>
  <si>
    <t>Pembayaran Biaya Penerbit...</t>
  </si>
  <si>
    <t>Uang Muka Setoran Modal</t>
  </si>
  <si>
    <t>30 Apr 25</t>
  </si>
  <si>
    <t>NSSS</t>
  </si>
  <si>
    <t>XIDX:NSSS</t>
  </si>
  <si>
    <t>Piutang Pihak Berelasi</t>
  </si>
  <si>
    <t>Tanaman Perkebunan</t>
  </si>
  <si>
    <t>Tanaman Telah Menghas...</t>
  </si>
  <si>
    <t>Tanaman Belum Menghas...</t>
  </si>
  <si>
    <t>Total Tanaman Perkebun...</t>
  </si>
  <si>
    <t>Pembayaran Untuk Beban Op...</t>
  </si>
  <si>
    <t>Penerimaan Kas Pendapatan...</t>
  </si>
  <si>
    <t>Penerimaan Pajak</t>
  </si>
  <si>
    <t>(Pembayaran) Penerimaan L...</t>
  </si>
  <si>
    <t>Penambahan Piutang Perkeb...</t>
  </si>
  <si>
    <t>Penambahan Tanaman Belum ...</t>
  </si>
  <si>
    <t>Penambahan Tanaman Produk...</t>
  </si>
  <si>
    <t>Penambahan Bibitan Dan Pe...</t>
  </si>
  <si>
    <t>Penambahan Investasi Pada...</t>
  </si>
  <si>
    <t>Penambahan Investasi Jang...</t>
  </si>
  <si>
    <t>Penerimaan Piutang Pihak ...</t>
  </si>
  <si>
    <t>Penambahan Modal Dari Ipo</t>
  </si>
  <si>
    <t>Penambahan Waran Seri I</t>
  </si>
  <si>
    <t>07 Nov 25</t>
  </si>
  <si>
    <t>GTRA</t>
  </si>
  <si>
    <t>XIDX:GTRA</t>
  </si>
  <si>
    <t>Pembayaran Beban Keuangan...</t>
  </si>
  <si>
    <t>Penerimaan Dari (Pembayar...</t>
  </si>
  <si>
    <t>Akuisisi Kepentingan Non ...</t>
  </si>
  <si>
    <t>Penerimaan Dari Piutang L...</t>
  </si>
  <si>
    <t>Pembayaran Untuk Piutang ...</t>
  </si>
  <si>
    <t>Penerimaan Kas Tambahan S...</t>
  </si>
  <si>
    <t>Penambahan Uang Muka Pemb...</t>
  </si>
  <si>
    <t>Penerimaan Dari</t>
  </si>
  <si>
    <t>Setoran Modal Non Pengen...</t>
  </si>
  <si>
    <t>Pinjaman</t>
  </si>
  <si>
    <t>Utang Lain-Lain Pihak Be...</t>
  </si>
  <si>
    <t>Pembiayaan Musyarakah</t>
  </si>
  <si>
    <t>Total Penerimaan Dari</t>
  </si>
  <si>
    <t>Pembayaran Untuk</t>
  </si>
  <si>
    <t>Utang Pembiayaan Konsume...</t>
  </si>
  <si>
    <t>Total Pembayaran Untuk</t>
  </si>
  <si>
    <t>Penurunan Bersih Kas Dan Setara...</t>
  </si>
  <si>
    <t>19 Jun 25</t>
  </si>
  <si>
    <t>HAJJ</t>
  </si>
  <si>
    <t>XIDX:HAJJ</t>
  </si>
  <si>
    <t>Deposito Berjangka</t>
  </si>
  <si>
    <t>Pembayaran Kepada Pemasok...</t>
  </si>
  <si>
    <t>Uang Muka Software</t>
  </si>
  <si>
    <t>Penempatan Deposito</t>
  </si>
  <si>
    <t>Penempatan Kas Yang Dibat...</t>
  </si>
  <si>
    <t>Pembayaran Untuk Uang Muk...</t>
  </si>
  <si>
    <t>Pembayaran Untuk Utang La...</t>
  </si>
  <si>
    <t>Penerimaan Dari Setoran M...</t>
  </si>
  <si>
    <t>Peningkatan Modal Disetor...</t>
  </si>
  <si>
    <t>Penerimaan Pelaksanaan Wa...</t>
  </si>
  <si>
    <t>Penerimaan Dari Utang Mus...</t>
  </si>
  <si>
    <t>Pembayaran Untuk Utang Mu...</t>
  </si>
  <si>
    <t>Penerimaan Dari Penerbita...</t>
  </si>
  <si>
    <t>Penebusan Waran</t>
  </si>
  <si>
    <t>Penerimaan Setoran Modal</t>
  </si>
  <si>
    <t>JATI</t>
  </si>
  <si>
    <t>XIDX:JATI</t>
  </si>
  <si>
    <t>Penerimaan Dari Penghasil...</t>
  </si>
  <si>
    <t>Penerimaan Dari Taksiran ...</t>
  </si>
  <si>
    <t>Pembayaran Untuk Biaya Ke...</t>
  </si>
  <si>
    <t>Penurunan (Kenaikan) Dana...</t>
  </si>
  <si>
    <t>Penerimaan Pihak Berelasi</t>
  </si>
  <si>
    <t>Pembayaran Untuk Utang Pe...</t>
  </si>
  <si>
    <t>Pembelian Saham Treasuri</t>
  </si>
  <si>
    <t>Penerimaan Hasil Pelaksan...</t>
  </si>
  <si>
    <t>Penurunan Neto Pinjaman Cerukan...</t>
  </si>
  <si>
    <t>03 Jun 26</t>
  </si>
  <si>
    <t>TYRE</t>
  </si>
  <si>
    <t>XIDX:TYRE</t>
  </si>
  <si>
    <t>Pembayaran Untuk Beban Us...</t>
  </si>
  <si>
    <t>Penerimaan Lain-Lain</t>
  </si>
  <si>
    <t>Kas Yang Dihasilkan (Digu...</t>
  </si>
  <si>
    <t>Perolehan Uang Muka Aset ...</t>
  </si>
  <si>
    <t>Penempatan Investasi Pada...</t>
  </si>
  <si>
    <t>Dividen Tunai Yang Dibaya...</t>
  </si>
  <si>
    <t>Pelaksanaan Waran Seri I</t>
  </si>
  <si>
    <t>Penawaran Umum Perdana</t>
  </si>
  <si>
    <t>Total Kenaikan Tambahan...</t>
  </si>
  <si>
    <t>Pembayaran Utang Bank Jan...</t>
  </si>
  <si>
    <t>Penerimaan Utang Bank Jan...</t>
  </si>
  <si>
    <t>Efek Perubahan Kurs Mata Uang A...</t>
  </si>
  <si>
    <t>05 Jul 24</t>
  </si>
  <si>
    <t>MPXL</t>
  </si>
  <si>
    <t>XIDX:MPXL</t>
  </si>
  <si>
    <t>Utang Lembaga Keu...</t>
  </si>
  <si>
    <t>Pembayaran Kas Kepada:</t>
  </si>
  <si>
    <t>Pemasok</t>
  </si>
  <si>
    <t>Karyawan</t>
  </si>
  <si>
    <t>Lainnya</t>
  </si>
  <si>
    <t>Total Pembayaran Kas Ke...</t>
  </si>
  <si>
    <t>Pembayaran Kas Untuk:</t>
  </si>
  <si>
    <t>Pajak</t>
  </si>
  <si>
    <t>Total Pembayaran Kas Un...</t>
  </si>
  <si>
    <t>Peneriman Dari Penjualan ...</t>
  </si>
  <si>
    <t>Penempatan Uang Muka Jami...</t>
  </si>
  <si>
    <t>Pembayaran Uang Muka Aset...</t>
  </si>
  <si>
    <t>Pembayaran Uang Muka Emis...</t>
  </si>
  <si>
    <t>Penerimaan Penawaran Umum...</t>
  </si>
  <si>
    <t>Pinjaman Utang Bank Jangk...</t>
  </si>
  <si>
    <t>Kepentingan Nonpengendali</t>
  </si>
  <si>
    <t>Pinjaman Lembaga Keuangan</t>
  </si>
  <si>
    <t>Total Pinjaman Lembaga ...</t>
  </si>
  <si>
    <t>Total Utang Pihak Berel...</t>
  </si>
  <si>
    <t>SMIL</t>
  </si>
  <si>
    <t>XIDX:SMIL</t>
  </si>
  <si>
    <t>Penerimaan Dari Hasil Lai...</t>
  </si>
  <si>
    <t>Pembayaran Kepada Kontrak...</t>
  </si>
  <si>
    <t>Pembayaran Beban Pegawai</t>
  </si>
  <si>
    <t>Pembayaran (Penerimaan) P...</t>
  </si>
  <si>
    <t>Lain-Lain</t>
  </si>
  <si>
    <t>Pencairan</t>
  </si>
  <si>
    <t>Penempatan</t>
  </si>
  <si>
    <t>Total Deposito Berjangk...</t>
  </si>
  <si>
    <t>Reksadana</t>
  </si>
  <si>
    <t>Investasi Pada Obligasi</t>
  </si>
  <si>
    <t>Pembelian</t>
  </si>
  <si>
    <t>Penjualan</t>
  </si>
  <si>
    <t>Total Investasi Pada Ob...</t>
  </si>
  <si>
    <t>Aset Keuangan Lancar Lain...</t>
  </si>
  <si>
    <t>Total Aset Keuangan Lan...</t>
  </si>
  <si>
    <t>Penurunan Piutang Pemegan...</t>
  </si>
  <si>
    <t>Pembayaran Uang Muka Pemb...</t>
  </si>
  <si>
    <t>Penambahan (Pengurangan) ...</t>
  </si>
  <si>
    <t>Tambahan Modal Disetor La...</t>
  </si>
  <si>
    <t>Penerbitan Utang Obligasi</t>
  </si>
  <si>
    <t>Biaya Emisi L</t>
  </si>
  <si>
    <t>Total Penerbitan Utang ...</t>
  </si>
  <si>
    <t>Penerimaan Modal Disetor</t>
  </si>
  <si>
    <t>Pembayaran Kepada Pihak B...</t>
  </si>
  <si>
    <t>Penerimaan Hutang Bank</t>
  </si>
  <si>
    <t>Pembayaran Utang Pembalia...</t>
  </si>
  <si>
    <t>Pembayaran Saham Treasury</t>
  </si>
  <si>
    <t>Pembayaran Bunga Dari Akt...</t>
  </si>
  <si>
    <t>Pembayaran Hutang Bank</t>
  </si>
  <si>
    <t>Penerimaan Hutang Sewa Gu...</t>
  </si>
  <si>
    <t>Pembayaran Hutang Sewa Gu...</t>
  </si>
  <si>
    <t>Pembayaran Imbalan Pasca ...</t>
  </si>
  <si>
    <t>Tax Amnesty</t>
  </si>
  <si>
    <t>30 Jun 25</t>
  </si>
  <si>
    <t>KLAS</t>
  </si>
  <si>
    <t>XIDX:KLAS</t>
  </si>
  <si>
    <t>Utang Jangka Panjang ...</t>
  </si>
  <si>
    <t>Penerimaan Kas Lainnya Da...</t>
  </si>
  <si>
    <t>Penerimaan Lainnya</t>
  </si>
  <si>
    <t>Penerimaan Pelepasan Saha...</t>
  </si>
  <si>
    <t>Pencairan Aset Keuangan L...</t>
  </si>
  <si>
    <t>Penempatan Jaminan Reklam...</t>
  </si>
  <si>
    <t>Hasil Penjualan Entitas A...</t>
  </si>
  <si>
    <t>Penurunan Kas Atas Transa...</t>
  </si>
  <si>
    <t>Bank Yang Dibatasi Penggu...</t>
  </si>
  <si>
    <t>Kehilangan Kas Dari Trans...</t>
  </si>
  <si>
    <t>Penempatan Aset Keuangan ...</t>
  </si>
  <si>
    <t>Modal Disetor</t>
  </si>
  <si>
    <t>Kenaikan (Penurunan) Utan...</t>
  </si>
  <si>
    <t>Setoran Modal Kepentingan...</t>
  </si>
  <si>
    <t>Penerimaan Atas Penerbita...</t>
  </si>
  <si>
    <t>Penerimaan Pinjaman Dari ...</t>
  </si>
  <si>
    <t>Kepentingan Non Pengendal...</t>
  </si>
  <si>
    <t>Efek Pelepasan Anak</t>
  </si>
  <si>
    <t>Total Kas Dan Setara Kas Awal...</t>
  </si>
  <si>
    <t>03 Jul 24</t>
  </si>
  <si>
    <t>MAXI</t>
  </si>
  <si>
    <t>XIDX:MAXI</t>
  </si>
  <si>
    <t>Pembayaran Kepada</t>
  </si>
  <si>
    <t>Total Pembayaran Kepada</t>
  </si>
  <si>
    <t>Penambahan Aset Tidak Lan...</t>
  </si>
  <si>
    <t>Penerbitan Saham Melalui ...</t>
  </si>
  <si>
    <t>Penambahan Modal</t>
  </si>
  <si>
    <t>Penerimaan Dari Utang Ban...</t>
  </si>
  <si>
    <t>Penerimaan Dari Utang Lai...</t>
  </si>
  <si>
    <t>Penambahan Bank Yang Diba...</t>
  </si>
  <si>
    <t>Pembayaran Dari Piutang L...</t>
  </si>
  <si>
    <t>VKTR</t>
  </si>
  <si>
    <t>XIDX:VKTR</t>
  </si>
  <si>
    <t>Pendapatan Bunga</t>
  </si>
  <si>
    <t>Total Investasi Jangka...</t>
  </si>
  <si>
    <t>Investasi Jangka Panjang</t>
  </si>
  <si>
    <t>Beban Bagi Hasil Musyara...</t>
  </si>
  <si>
    <t>Beban Murabahah</t>
  </si>
  <si>
    <t>Pajak Penghasilan Badan</t>
  </si>
  <si>
    <t>Pembayaran Untuk Investas...</t>
  </si>
  <si>
    <t>Divestasi Atas Investasi ...</t>
  </si>
  <si>
    <t>Proyek Dalam Pengembangan</t>
  </si>
  <si>
    <t>Akuisisi Segmen Usaha</t>
  </si>
  <si>
    <t>Penerimaan Uang Muka Penj...</t>
  </si>
  <si>
    <t>Perolehan Atas Penjualan ...</t>
  </si>
  <si>
    <t>Pembayaran Dividen Entita...</t>
  </si>
  <si>
    <t>Pembelian Aset Tetap</t>
  </si>
  <si>
    <t>Penurunan (Kenaikan) Neto...</t>
  </si>
  <si>
    <t>Kenaikan Aset Tidak Lanca...</t>
  </si>
  <si>
    <t>Penempatan Di Aset Tidak ...</t>
  </si>
  <si>
    <t>Kenaikan Investasi Jangka...</t>
  </si>
  <si>
    <t>Peningkatan Piutang Pihak...</t>
  </si>
  <si>
    <t>Penerimaan Dari :</t>
  </si>
  <si>
    <t>Pinjaman Bank Jangka Pen...</t>
  </si>
  <si>
    <t>Pinjaman Jangka Panjang</t>
  </si>
  <si>
    <t>Liabilitas Sewa</t>
  </si>
  <si>
    <t>Tambahan Modal Disetor M...</t>
  </si>
  <si>
    <t>Penerbitan Saham Baru Me...</t>
  </si>
  <si>
    <t>Tambahan Modal Disetor E...</t>
  </si>
  <si>
    <t>Setoran Modal Dari Kepen...</t>
  </si>
  <si>
    <t>Total Penerimaan Dari :</t>
  </si>
  <si>
    <t>Pembayaran Untuk :</t>
  </si>
  <si>
    <t>Beban Emisi Saham</t>
  </si>
  <si>
    <t>Pinjaman Jangka Pendek</t>
  </si>
  <si>
    <t>Pembiayaan Murabahah</t>
  </si>
  <si>
    <t>Penempatan Kas Di Bank Y...</t>
  </si>
  <si>
    <t>Total Pembayaran Untuk ...</t>
  </si>
  <si>
    <t>Kenaikan Neto Utang Pihak...</t>
  </si>
  <si>
    <t>RELF</t>
  </si>
  <si>
    <t>XIDX:RELF</t>
  </si>
  <si>
    <t>Pembayaran Kas Kepada :</t>
  </si>
  <si>
    <t>Perolehan Tanah Yang Belu...</t>
  </si>
  <si>
    <t>Penerimaan Utang Pihak Be...</t>
  </si>
  <si>
    <t>27 Oct 25</t>
  </si>
  <si>
    <t>AMMN</t>
  </si>
  <si>
    <t>XIDX:AMMN</t>
  </si>
  <si>
    <t>Beban Eksplorasi</t>
  </si>
  <si>
    <t>Total Laba Bersih Dari Operas...</t>
  </si>
  <si>
    <t>Liabilitas Deriva...</t>
  </si>
  <si>
    <t>Pembayaran Royalti Dan Pa...</t>
  </si>
  <si>
    <t>Penambahan Properti Perta...</t>
  </si>
  <si>
    <t>Pembelian Surat Berharga ...</t>
  </si>
  <si>
    <t>Akuisisi Ventura Bersama</t>
  </si>
  <si>
    <t>Pembayaran Untuk Pinjaman...</t>
  </si>
  <si>
    <t>Setoran Modal Dari Kepent...</t>
  </si>
  <si>
    <t>Akuisisi Kepentingan Non-...</t>
  </si>
  <si>
    <t>Perubahan Pada Kas Yang D...</t>
  </si>
  <si>
    <t>CRSN</t>
  </si>
  <si>
    <t>XIDX:CRSN</t>
  </si>
  <si>
    <t>Pembayaran Biaya Keuangan</t>
  </si>
  <si>
    <t>Penerimaan Dari Pelepasan...</t>
  </si>
  <si>
    <t>Peningkatan Modal Entitas...</t>
  </si>
  <si>
    <t>Penambahan Aset Tidak Ber...</t>
  </si>
  <si>
    <t>Setoran Modal Oleh Kepent...</t>
  </si>
  <si>
    <t>Total Utang Lain-Lain</t>
  </si>
  <si>
    <t>Penerimaan Dari Utang Lem...</t>
  </si>
  <si>
    <t>Total Penerimaan Piutan...</t>
  </si>
  <si>
    <t>Penerbitan Modal Saham</t>
  </si>
  <si>
    <t>Biaya Emisi Saham Ipo</t>
  </si>
  <si>
    <t>04 Jun 26</t>
  </si>
  <si>
    <t>GRPM</t>
  </si>
  <si>
    <t>XIDX:GRPM</t>
  </si>
  <si>
    <t>Pelunasan Piutang Lain-La...</t>
  </si>
  <si>
    <t>Penyertaan Saham Pada Ent...</t>
  </si>
  <si>
    <t>Penambahan Aset Lancar La...</t>
  </si>
  <si>
    <t>Pencairan Deposito</t>
  </si>
  <si>
    <t>Kenaikan Deposito</t>
  </si>
  <si>
    <t>Penambahan Dari:</t>
  </si>
  <si>
    <t>Penerimaan Utang Bank Ja...</t>
  </si>
  <si>
    <t>Pembayaran Utang Bank Ja...</t>
  </si>
  <si>
    <t>Penerimaan Setoran Modal...</t>
  </si>
  <si>
    <t>Total Penambahan Dari:</t>
  </si>
  <si>
    <t>Pembayaran:</t>
  </si>
  <si>
    <t>Dividen Modal Saham</t>
  </si>
  <si>
    <t>Total Pembayaran:</t>
  </si>
  <si>
    <t>Pembayaran Dividen (Entit...</t>
  </si>
  <si>
    <t>Penerimaan Dividen (Entit...</t>
  </si>
  <si>
    <t>Peningkatan Modal Saham</t>
  </si>
  <si>
    <t>Penerimaan Dana Ipo</t>
  </si>
  <si>
    <t>Biaya Ipo</t>
  </si>
  <si>
    <t>Efek Akuisisi Entitas Anak</t>
  </si>
  <si>
    <t>04 Jun 25</t>
  </si>
  <si>
    <t>WIDI</t>
  </si>
  <si>
    <t>XIDX:WIDI</t>
  </si>
  <si>
    <t>Penerimaan Deviden</t>
  </si>
  <si>
    <t>Penerimaan Dari Piutang N...</t>
  </si>
  <si>
    <t>Pembelian Investasi Di Ef...</t>
  </si>
  <si>
    <t>Penambahan Aset Hak Guna</t>
  </si>
  <si>
    <t>Penurunan Piutang Non-Usa...</t>
  </si>
  <si>
    <t>Kenaikan Piutang Non-Usah...</t>
  </si>
  <si>
    <t>Penerimaan Sehubungan Den...</t>
  </si>
  <si>
    <t>Penambahan Modal Saham Me...</t>
  </si>
  <si>
    <t>Pembayaran Utang Sewa Pem...</t>
  </si>
  <si>
    <t>TGUK</t>
  </si>
  <si>
    <t>XIDX:TGUK</t>
  </si>
  <si>
    <t>Penerimaan Keuangan</t>
  </si>
  <si>
    <t>Pembayaran Operasional La...</t>
  </si>
  <si>
    <t>Pelepasan Aset Tetap</t>
  </si>
  <si>
    <t>Laba Penjualan Aset</t>
  </si>
  <si>
    <t>Amortisasi Aset Takberwuj...</t>
  </si>
  <si>
    <t>Penerbitan Saham Publik</t>
  </si>
  <si>
    <t>Peningkatan Modal</t>
  </si>
  <si>
    <t>INET</t>
  </si>
  <si>
    <t>XIDX:INET</t>
  </si>
  <si>
    <t>Pembayaran Biaya Ipo</t>
  </si>
  <si>
    <t>Penerimaan Uang Jaminan</t>
  </si>
  <si>
    <t>Penambahan Uang Jaminan</t>
  </si>
  <si>
    <t>Penambahan Uang Muka Inde...</t>
  </si>
  <si>
    <t>Investasi Pada Entitas As...</t>
  </si>
  <si>
    <t>Penambahan Uang Muka Inve...</t>
  </si>
  <si>
    <t>Penambahan Uang Muka Sewa</t>
  </si>
  <si>
    <t>Perolehan Aset Hak Guna</t>
  </si>
  <si>
    <t>Penambahan Uang Muka Aset...</t>
  </si>
  <si>
    <t>Penerimaan Dari Kepenting...</t>
  </si>
  <si>
    <t>Hasil Dari Penerbitan Sah...</t>
  </si>
  <si>
    <t>Kenaikan Modal Saham Mela...</t>
  </si>
  <si>
    <t>Kepemilikan Saham Dari Ke...</t>
  </si>
  <si>
    <t>Penerbitan Obligasi</t>
  </si>
  <si>
    <t>Penerbitan Sukuk</t>
  </si>
  <si>
    <t>Kas Neto Kas Dan Setara Kas</t>
  </si>
  <si>
    <t>02 Jun 26</t>
  </si>
  <si>
    <t>MAHA</t>
  </si>
  <si>
    <t>XIDX:MAHA</t>
  </si>
  <si>
    <t>Liabilitas Keuang...</t>
  </si>
  <si>
    <t>Penambahan Investasi Saha...</t>
  </si>
  <si>
    <t>Penerimaan Dividen Tunai</t>
  </si>
  <si>
    <t>Penambahan Saham Dari Ent...</t>
  </si>
  <si>
    <t>Penambahan Aset Tak Berwu...</t>
  </si>
  <si>
    <t>Pembayaran Atas Biaya Pen...</t>
  </si>
  <si>
    <t>Penerimaan Utang Dari Pih...</t>
  </si>
  <si>
    <t>Pembayaran Utang Kepada P...</t>
  </si>
  <si>
    <t>Pembayaran Liabilitas Keu...</t>
  </si>
  <si>
    <t>Pembayaran Pembiayaan Ata...</t>
  </si>
  <si>
    <t>Penerimaan Dari Liabilita...</t>
  </si>
  <si>
    <t>05 Jun 26</t>
  </si>
  <si>
    <t>RMKO</t>
  </si>
  <si>
    <t>XIDX:RMKO</t>
  </si>
  <si>
    <t>Kenaikan Uang Muka Pembel...</t>
  </si>
  <si>
    <t>Pembayaran Leasing</t>
  </si>
  <si>
    <t>Penerimaan Pinjaman Bank ...</t>
  </si>
  <si>
    <t>Pembayaran Pinjaman Bank ...</t>
  </si>
  <si>
    <t>CNMA</t>
  </si>
  <si>
    <t>XIDX:CNMA</t>
  </si>
  <si>
    <t>Iklan</t>
  </si>
  <si>
    <t>Total Beban Pokok Penjualan...</t>
  </si>
  <si>
    <t>Operasi Yang Dihentikan</t>
  </si>
  <si>
    <t>Penerimaan Dari Restitusi...</t>
  </si>
  <si>
    <t>Penerimaan Dari Pengembal...</t>
  </si>
  <si>
    <t>Penjualan Aset</t>
  </si>
  <si>
    <t>Uang Muka Sewa</t>
  </si>
  <si>
    <t>Pembelian Saham Tresuri</t>
  </si>
  <si>
    <t>15 Apr 26</t>
  </si>
  <si>
    <t>FOLK</t>
  </si>
  <si>
    <t>XIDX:FOLK</t>
  </si>
  <si>
    <t>Pembayaran Biaya Operasio...</t>
  </si>
  <si>
    <t>Pembayaran Piutang Lain-L...</t>
  </si>
  <si>
    <t>Pembayaran Uang Muka Inve...</t>
  </si>
  <si>
    <t>Pinjaman Kepada Pihak Ket...</t>
  </si>
  <si>
    <t>Penerimaan Hasil Penjuala...</t>
  </si>
  <si>
    <t>Akuisi Pada Entitas Anak</t>
  </si>
  <si>
    <t>Peningkatan Investasi Pad...</t>
  </si>
  <si>
    <t>Perolehan Investasi Lain-...</t>
  </si>
  <si>
    <t>Dividen Dari Investasi Pa...</t>
  </si>
  <si>
    <t>Pelaksanaan Waran</t>
  </si>
  <si>
    <t>HBAT</t>
  </si>
  <si>
    <t>XIDX:HBAT</t>
  </si>
  <si>
    <t>Direksi Dan Karyawan</t>
  </si>
  <si>
    <t>Kontraktor Dan Pemasok</t>
  </si>
  <si>
    <t>Penerimaan (Pembayaran) B...</t>
  </si>
  <si>
    <t>Penerimaan (Pembayaran) P...</t>
  </si>
  <si>
    <t>(Pembayaran)/Penerimaan D...</t>
  </si>
  <si>
    <t>Uang Muka Pembelian Tanah</t>
  </si>
  <si>
    <t>Peningkatan Modal Disetor</t>
  </si>
  <si>
    <t>Perolehan Dari Penawaran ...</t>
  </si>
  <si>
    <t>Saldo Bank Yang Dibatasi ...</t>
  </si>
  <si>
    <t>Penerimaan Pinajaman Piha...</t>
  </si>
  <si>
    <t>Kas Dan Setara Pada Awal Period...</t>
  </si>
  <si>
    <t>Kas Dan Bank Pada Akhir Periode</t>
  </si>
  <si>
    <t>GRIA</t>
  </si>
  <si>
    <t>XIDX:GRIA</t>
  </si>
  <si>
    <t>Total Utang Pajak</t>
  </si>
  <si>
    <t>Aktivitas Operasi Lainny...</t>
  </si>
  <si>
    <t>Penambahan Tanah Untuk Di...</t>
  </si>
  <si>
    <t>Penambahan Properti Inves...</t>
  </si>
  <si>
    <t>Penerimaan Pinjaman Pemeg...</t>
  </si>
  <si>
    <t>PPRI</t>
  </si>
  <si>
    <t>XIDX:PPRI</t>
  </si>
  <si>
    <t>Penerimaan Dari Bunga</t>
  </si>
  <si>
    <t>Pembayaran Untuk Pemasok</t>
  </si>
  <si>
    <t>Pembayaran Untuk Karyawan</t>
  </si>
  <si>
    <t>Pembayaran Untuk Bunga</t>
  </si>
  <si>
    <t>Pembayaran Untuk Pajak</t>
  </si>
  <si>
    <t>Penerimaan Hasil Keuangan</t>
  </si>
  <si>
    <t>Hasil Dari Penjualan Aset...</t>
  </si>
  <si>
    <t>Penerimaan Utang Sewa</t>
  </si>
  <si>
    <t>Pembayaran Utang Sewa</t>
  </si>
  <si>
    <t>20 May 25</t>
  </si>
  <si>
    <t>ERAL</t>
  </si>
  <si>
    <t>XIDX:ERAL</t>
  </si>
  <si>
    <t>Biaya Keuangan</t>
  </si>
  <si>
    <t>Pajak Penghasilan</t>
  </si>
  <si>
    <t>Penambahan Modal Pada Ent...</t>
  </si>
  <si>
    <t>Pengurangan Modal Pada En...</t>
  </si>
  <si>
    <t>Pembelian Aset Tetap Dan ...</t>
  </si>
  <si>
    <t>Uang Muka Pembelian Saham</t>
  </si>
  <si>
    <t>Pengembalian (Penambahan)...</t>
  </si>
  <si>
    <t>Penambahan Aset Hak-Guna</t>
  </si>
  <si>
    <t>Pembelian Aset Takberwuju...</t>
  </si>
  <si>
    <t>Penambahan Investasi Obli...</t>
  </si>
  <si>
    <t>Penerimaan Dividen Dari E...</t>
  </si>
  <si>
    <t>Pinjaman Dari Pihak Bere...</t>
  </si>
  <si>
    <t>Utang Bank Jangka Panjan...</t>
  </si>
  <si>
    <t>Setoran Modal Ke Entitas...</t>
  </si>
  <si>
    <t>Penerbitan Saham Biasa</t>
  </si>
  <si>
    <t>Biaya Transaksi Untuk Me...</t>
  </si>
  <si>
    <t>Piutang Dari Pihak Berel...</t>
  </si>
  <si>
    <t>Pinjaman Kepada Pihak Be...</t>
  </si>
  <si>
    <t>Pinjaman Lainya</t>
  </si>
  <si>
    <t>Dividen Dari Aktivitas P...</t>
  </si>
  <si>
    <t>18 Jun 25</t>
  </si>
  <si>
    <t>CYBR</t>
  </si>
  <si>
    <t>XIDX:CYBR</t>
  </si>
  <si>
    <t>Pembayaran Bunga Atas Uta...</t>
  </si>
  <si>
    <t>Kenaikan Uang Muka Invest...</t>
  </si>
  <si>
    <t>Utang Lain-Lain - Pihak B...</t>
  </si>
  <si>
    <t>Total Utang Lain-Lain -...</t>
  </si>
  <si>
    <t>Pembayaran Pokok Utang Pe...</t>
  </si>
  <si>
    <t>Dampak Perubahan Mata Uan...</t>
  </si>
  <si>
    <t>MUTU</t>
  </si>
  <si>
    <t>XIDX:MUTU</t>
  </si>
  <si>
    <t>Utang Jangka Panj...</t>
  </si>
  <si>
    <t>Penerimaan Pendapatan Keu...</t>
  </si>
  <si>
    <t>Pelepasan (Perolehan) Ase...</t>
  </si>
  <si>
    <t>(Perolehan) Pelepasan Ase...</t>
  </si>
  <si>
    <t>Pemberian Pinjaman Pembay...</t>
  </si>
  <si>
    <t>Hasil Pelepasan Investasi...</t>
  </si>
  <si>
    <t>Perolehan Obligasi Dan Su...</t>
  </si>
  <si>
    <t>Pencairan ( Penempatan ) ...</t>
  </si>
  <si>
    <t>Pencairan Deposito Yang D...</t>
  </si>
  <si>
    <t>Pencairan Investasi Surat...</t>
  </si>
  <si>
    <t>Penerimaan Dari Ipo Setel...</t>
  </si>
  <si>
    <t>(Pembayaran) Penerimaan P...</t>
  </si>
  <si>
    <t>Pembayaran Beban Tangguha...</t>
  </si>
  <si>
    <t>Penerimaan Tambahan Modal</t>
  </si>
  <si>
    <t>Penerimaan Atas Setoran M...</t>
  </si>
  <si>
    <t>Pembayaran Biaya Transaks...</t>
  </si>
  <si>
    <t>15 Jun 26</t>
  </si>
  <si>
    <t>LMAX</t>
  </si>
  <si>
    <t>XIDX:LMAX</t>
  </si>
  <si>
    <t>Penerimaan Dari Pelepasan</t>
  </si>
  <si>
    <t>Pinjaman Bank</t>
  </si>
  <si>
    <t>Total Pinjaman Bank</t>
  </si>
  <si>
    <t>Perdana Saham</t>
  </si>
  <si>
    <t>Setoran Modal Dari Pelaks...</t>
  </si>
  <si>
    <t>Penawaran Umum Perdana Sa...</t>
  </si>
  <si>
    <t>Dengan Pelaksanaan Waran</t>
  </si>
  <si>
    <t>Penerimaan Atas Saham Pub...</t>
  </si>
  <si>
    <t>Penerimaan Storan Modal D...</t>
  </si>
  <si>
    <t>HUMI</t>
  </si>
  <si>
    <t>XIDX:HUMI</t>
  </si>
  <si>
    <t>Utang Pemegang Sa...</t>
  </si>
  <si>
    <t>Utang Dari Pihak ...</t>
  </si>
  <si>
    <t>Total Pembayaran Kepada...</t>
  </si>
  <si>
    <t>Pengelolaan Dana Investas...</t>
  </si>
  <si>
    <t>Penerimaan Pendapatan Bun...</t>
  </si>
  <si>
    <t>Uang Muka Pengedokan</t>
  </si>
  <si>
    <t>Penerimaan Atas Pelepasan...</t>
  </si>
  <si>
    <t>Akuisisi Entitas Anak Dar...</t>
  </si>
  <si>
    <t>Uang Muka Pembangunan Kap...</t>
  </si>
  <si>
    <t>Pinjaman Bank Jangka Pend...</t>
  </si>
  <si>
    <t>Total Pinjaman Bank Jan...</t>
  </si>
  <si>
    <t>Pinjaman Bank Jangka Panj...</t>
  </si>
  <si>
    <t>Dana Yang Dibatasi Penggu...</t>
  </si>
  <si>
    <t>Penarikan</t>
  </si>
  <si>
    <t>Total Dana Yang Dibatas...</t>
  </si>
  <si>
    <t>Hasil Penawaran Umum Perd...</t>
  </si>
  <si>
    <t>Pinjaman Pemegang Saham</t>
  </si>
  <si>
    <t>Total Pinjaman Pemegang...</t>
  </si>
  <si>
    <t>Pinajaman Dari Pihak Keti...</t>
  </si>
  <si>
    <t>Total Pinajaman Dari Pi...</t>
  </si>
  <si>
    <t>Kas Dan Setara Kas Aset Dimilik...</t>
  </si>
  <si>
    <t>02 Jun 25</t>
  </si>
  <si>
    <t>MSIE</t>
  </si>
  <si>
    <t>XIDX:MSIE</t>
  </si>
  <si>
    <t>Perolehan Aset Lain-Lain</t>
  </si>
  <si>
    <t>Perolehan Entitas Anak</t>
  </si>
  <si>
    <t>Hasil Penjualan Properti ...</t>
  </si>
  <si>
    <t>Pembayaran Biaya Emisi</t>
  </si>
  <si>
    <t>Penambahan Piutang Kepada...</t>
  </si>
  <si>
    <t>Pembayaran Utang Bank Dan...</t>
  </si>
  <si>
    <t>Penerimaan (Penurunan) Neto Pin...</t>
  </si>
  <si>
    <t>RSCH</t>
  </si>
  <si>
    <t>XIDX:RSCH</t>
  </si>
  <si>
    <t>Utang Pemegang Saham</t>
  </si>
  <si>
    <t>Penerimaan Lainnya Dari P...</t>
  </si>
  <si>
    <t>Pembayaran Bunga Dan Prov...</t>
  </si>
  <si>
    <t>Akuisisi Kepemilikan Saha...</t>
  </si>
  <si>
    <t>Penghapusan Aset Tetap</t>
  </si>
  <si>
    <t>Pembayaran Pengambilaliha...</t>
  </si>
  <si>
    <t>Realisasi Deposito Berjan...</t>
  </si>
  <si>
    <t>Pelepasan Investasi Pada ...</t>
  </si>
  <si>
    <t>Pembayaran Pinjaman Dari ...</t>
  </si>
  <si>
    <t>Pembayaran Utang Jangka P...</t>
  </si>
  <si>
    <t>Pembayaran Pinjaman Kepad...</t>
  </si>
  <si>
    <t>Pembayaran Premi Lindung ...</t>
  </si>
  <si>
    <t>Penerimaan Uang Muka Seto...</t>
  </si>
  <si>
    <t>Penambahan Saham</t>
  </si>
  <si>
    <t>Pembayaran Dividen Kas Ke...</t>
  </si>
  <si>
    <t>Penempatan Dana Dalam Pem...</t>
  </si>
  <si>
    <t>Pencairan Dana Dalam Pemb...</t>
  </si>
  <si>
    <t>Pencairan (Penempatan) Da...</t>
  </si>
  <si>
    <t>Pembayaran Instrumen Keua...</t>
  </si>
  <si>
    <t>BABY</t>
  </si>
  <si>
    <t>XIDX:BABY</t>
  </si>
  <si>
    <t>Obligasi Konversi</t>
  </si>
  <si>
    <t>Penempatan Uang Jaminan</t>
  </si>
  <si>
    <t>Pengembalian Uang Jaminan</t>
  </si>
  <si>
    <t>Penerimaan Kas Lainnya</t>
  </si>
  <si>
    <t>Penerimaan Pembayaran Piu...</t>
  </si>
  <si>
    <t>Pembayaran Pemberian Piut...</t>
  </si>
  <si>
    <t>Penambahan Modal Melalui ...</t>
  </si>
  <si>
    <t>Pembayaran Saham Treasuri</t>
  </si>
  <si>
    <t>Penerimaan Dari Obligasi ...</t>
  </si>
  <si>
    <t>Tambahan Modal Diseto</t>
  </si>
  <si>
    <t>AEGS</t>
  </si>
  <si>
    <t>XIDX:AEGS</t>
  </si>
  <si>
    <t>Penerimaan Agio Saham Seh...</t>
  </si>
  <si>
    <t>Penerimaan Ex-Waran</t>
  </si>
  <si>
    <t>Total Utang Pemegang Sa...</t>
  </si>
  <si>
    <t>IOTF</t>
  </si>
  <si>
    <t>XIDX:IOTF</t>
  </si>
  <si>
    <t>Tambahan Modal Agio Saham</t>
  </si>
  <si>
    <t>Tambahan Modal Agio Waran</t>
  </si>
  <si>
    <t>Pembayaran Deviden</t>
  </si>
  <si>
    <t>KOCI</t>
  </si>
  <si>
    <t>XIDX:KOCI</t>
  </si>
  <si>
    <t>Saldo Yang Dibatasi Pengg...</t>
  </si>
  <si>
    <t>Penerimaan Penghasilan Bu...</t>
  </si>
  <si>
    <t>Pembayaran Beban Pajak Fi...</t>
  </si>
  <si>
    <t>Penambahan (Pembayaran) P...</t>
  </si>
  <si>
    <t>Pembayaran Lembaga Keuang...</t>
  </si>
  <si>
    <t>Pembiayaran Utang Pembiay...</t>
  </si>
  <si>
    <t>09 Jun 26</t>
  </si>
  <si>
    <t>PTPS</t>
  </si>
  <si>
    <t>XIDX:PTPS</t>
  </si>
  <si>
    <t>Pembayaran Opersional Lai...</t>
  </si>
  <si>
    <t>Taksiran Tagihan Restitus...</t>
  </si>
  <si>
    <t>Penerimaan Pendapatan Jas...</t>
  </si>
  <si>
    <t>Uang Muka Pembelian Aset</t>
  </si>
  <si>
    <t>Kenaikan Pada Tanaman Pro...</t>
  </si>
  <si>
    <t>Kenaikan Penyertaan Saham...</t>
  </si>
  <si>
    <t>Kenaikan Uang Jaminan</t>
  </si>
  <si>
    <t>Penurunan (Kenaikan) Pada...</t>
  </si>
  <si>
    <t>Pemberian Piutang Pihak B...</t>
  </si>
  <si>
    <t>Penerimaan (Pembayaran) A...</t>
  </si>
  <si>
    <t>BREN</t>
  </si>
  <si>
    <t>XIDX:BREN</t>
  </si>
  <si>
    <t>Beban Karyawan</t>
  </si>
  <si>
    <t>Piutang Sewa Pembiayaan</t>
  </si>
  <si>
    <t>Pinjaman Jangka Panja...</t>
  </si>
  <si>
    <t>Pembayaran Lainnya</t>
  </si>
  <si>
    <t>Penambahan Biaya Pengemba...</t>
  </si>
  <si>
    <t>Penambahan Aset Sewa Oper...</t>
  </si>
  <si>
    <t>Penambahan Biaya Ditanggu...</t>
  </si>
  <si>
    <t>Penambahan Barang Modal D...</t>
  </si>
  <si>
    <t>Pembayaran Pinjaman Novas...</t>
  </si>
  <si>
    <t>Uang Muka Untuk Akuisisi ...</t>
  </si>
  <si>
    <t>Penerimaan Dari Senior Se...</t>
  </si>
  <si>
    <t>Pembayaran Kembali Utang ...</t>
  </si>
  <si>
    <t>Pembayaran Senior Secured...</t>
  </si>
  <si>
    <t>Pembagian Dividen Kepada ...</t>
  </si>
  <si>
    <t>Penurunan Pada Kas Yang D...</t>
  </si>
  <si>
    <t>Kenaikan Pada Kas Yang Di...</t>
  </si>
  <si>
    <t>Pembagian Kas Dari Pengur...</t>
  </si>
  <si>
    <t>Pembayaran Atas Porsi Pok...</t>
  </si>
  <si>
    <t>Pembayaran Untuk Pembelia...</t>
  </si>
  <si>
    <t>Pembayaran Biaya Pendanaa...</t>
  </si>
  <si>
    <t>Penerbitan Saham Baru</t>
  </si>
  <si>
    <t>Akuisisi Kepemilikan Di E...</t>
  </si>
  <si>
    <t>Penerimaan Atas Biaya Keu...</t>
  </si>
  <si>
    <t>Pembayaran Atas Biaya Keu...</t>
  </si>
  <si>
    <t>Penyelesaian Transaksi Sw...</t>
  </si>
  <si>
    <t>Biaya Pembatalan Tranche ...</t>
  </si>
  <si>
    <t>12 Dec 24</t>
  </si>
  <si>
    <t>STRK</t>
  </si>
  <si>
    <t>XIDX:STRK</t>
  </si>
  <si>
    <t>Pembayaran Beban Operasi</t>
  </si>
  <si>
    <t>Penarikan Investasi</t>
  </si>
  <si>
    <t>Penempatan Investasi</t>
  </si>
  <si>
    <t>Pembayaran Uang Muka Atas...</t>
  </si>
  <si>
    <t>Pembayaran Uang Muka Proy...</t>
  </si>
  <si>
    <t>Penerimaan Piutang Non-Us...</t>
  </si>
  <si>
    <t>Pembayaran Piutang Non-Us...</t>
  </si>
  <si>
    <t>Penerimaan Dana Atas Pele...</t>
  </si>
  <si>
    <t>Penambahan Hak Penerbitan...</t>
  </si>
  <si>
    <t>Penambahan Modal Saham</t>
  </si>
  <si>
    <t>Pembayaran Untuk Akuisisi...</t>
  </si>
  <si>
    <t>Penerimaan Dari Eksekusi ...</t>
  </si>
  <si>
    <t>(Pembayaran) Penerimaan U...</t>
  </si>
  <si>
    <t>Penerimaan Utang Non-Usa...</t>
  </si>
  <si>
    <t>Pembayaran Utang Non-Usa...</t>
  </si>
  <si>
    <t>Total (Pembayaran) Pene...</t>
  </si>
  <si>
    <t>KOKA</t>
  </si>
  <si>
    <t>XIDX:KOKA</t>
  </si>
  <si>
    <t>Total Piutang Retensi</t>
  </si>
  <si>
    <t>Pembayaran Beban Operasi ...</t>
  </si>
  <si>
    <t>Penerimaan Pajak Atas Res...</t>
  </si>
  <si>
    <t>Perolehan Investasi</t>
  </si>
  <si>
    <t>Penambahan (Pembayaran) U...</t>
  </si>
  <si>
    <t>Total Penerimaan (Pemba...</t>
  </si>
  <si>
    <t>Penerimaan Liabilitas Sew...</t>
  </si>
  <si>
    <t>Penerimaan Pembayaran Ata...</t>
  </si>
  <si>
    <t>LOPI</t>
  </si>
  <si>
    <t>XIDX:LOPI</t>
  </si>
  <si>
    <t>Hasil Penjualan Kendaraan...</t>
  </si>
  <si>
    <t>Pembelian Aset Tetap - Ke...</t>
  </si>
  <si>
    <t>Pembelian Persediaan Kend...</t>
  </si>
  <si>
    <t>Penerimaan Dari:</t>
  </si>
  <si>
    <t>Penghasilan Bunga</t>
  </si>
  <si>
    <t>Kupon Obligasi</t>
  </si>
  <si>
    <t>Pengembalian Pajak</t>
  </si>
  <si>
    <t>Total Penerimaan Dari:</t>
  </si>
  <si>
    <t>Pembayaran Beban Bunga</t>
  </si>
  <si>
    <t>Peneriman (Pembayaran) La...</t>
  </si>
  <si>
    <t>Pembayaran Imbalan Karyaw...</t>
  </si>
  <si>
    <t>Penurunan Piutang Pihak B...</t>
  </si>
  <si>
    <t>Penempatan Deposito Berja...</t>
  </si>
  <si>
    <t>Pembayaran Pembelian Saha...</t>
  </si>
  <si>
    <t>Akuisisi Entitas Anak, Se...</t>
  </si>
  <si>
    <t>Pencairan (Penempatan) Ua...</t>
  </si>
  <si>
    <t>Pembayaran Investasi</t>
  </si>
  <si>
    <t>Kas Entitas Anak Yang Did...</t>
  </si>
  <si>
    <t>Hasil Dari Pelaksanaan Op...</t>
  </si>
  <si>
    <t>Penambahan Pinjaman Jangk...</t>
  </si>
  <si>
    <t>Penerimaan Utang Promes</t>
  </si>
  <si>
    <t>Penambahan Setoran Modal</t>
  </si>
  <si>
    <t>UDNG</t>
  </si>
  <si>
    <t>XIDX:UDNG</t>
  </si>
  <si>
    <t>Penambahan Uang Muka Aset</t>
  </si>
  <si>
    <t>Penambahan Jaminan</t>
  </si>
  <si>
    <t>RGAS</t>
  </si>
  <si>
    <t>XIDX:RGAS</t>
  </si>
  <si>
    <t>Penerimaan Klaim Pajak</t>
  </si>
  <si>
    <t>Pelepasan Investasi Jangk...</t>
  </si>
  <si>
    <t>Penempatan Aset Lancar La...</t>
  </si>
  <si>
    <t>Penambahan Biaya Emisi Sa...</t>
  </si>
  <si>
    <t>Penambahan Setoran Modal ...</t>
  </si>
  <si>
    <t>Pengurangan Utang Lain-La...</t>
  </si>
  <si>
    <t>MSTI</t>
  </si>
  <si>
    <t>XIDX:MSTI</t>
  </si>
  <si>
    <t>Pembagian Hasil Atas Inve...</t>
  </si>
  <si>
    <t>Pembayaran Untuk Utang Ba...</t>
  </si>
  <si>
    <t>Pembayaran Liabilitas Jan...</t>
  </si>
  <si>
    <t>Pembayaran Untuk Liabilit...</t>
  </si>
  <si>
    <t>Perubahan Pada Setara Kas Yang ...</t>
  </si>
  <si>
    <t>Pengaruh Perubahan Kurs Mata Ua...</t>
  </si>
  <si>
    <t>08 Jun 26</t>
  </si>
  <si>
    <t>IKPM</t>
  </si>
  <si>
    <t>XIDX:IKPM</t>
  </si>
  <si>
    <t>Penerimaan Tagihan Pajak ...</t>
  </si>
  <si>
    <t>Peningkatan Aset Keuangan...</t>
  </si>
  <si>
    <t>Pemberian Pinjaman Kepada...</t>
  </si>
  <si>
    <t>Penerimaan Utang Pembelia...</t>
  </si>
  <si>
    <t>Penerimaan Hasil Penerbit...</t>
  </si>
  <si>
    <t>Kenaikan (Penurunan) Utang Bank...</t>
  </si>
  <si>
    <t>Kas Dan Bank Entitas Anak Yang ...</t>
  </si>
  <si>
    <t>05 Jun 24</t>
  </si>
  <si>
    <t>AYAM</t>
  </si>
  <si>
    <t>XIDX:AYAM</t>
  </si>
  <si>
    <t>Agio Saham</t>
  </si>
  <si>
    <t>SURI</t>
  </si>
  <si>
    <t>XIDX:SURI</t>
  </si>
  <si>
    <t>ASLI</t>
  </si>
  <si>
    <t>XIDX:ASLI</t>
  </si>
  <si>
    <t>Tagihan Bruto Kepada Pem...</t>
  </si>
  <si>
    <t>Total Tagihan Bruto Ke...</t>
  </si>
  <si>
    <t>Penerimaan (Pengeluaran) ...</t>
  </si>
  <si>
    <t>(Kenaikan) Penurunan Piut...</t>
  </si>
  <si>
    <t>Penurunan Bank Yang Dibat...</t>
  </si>
  <si>
    <t>Penurunan (Kenaikan) Reke...</t>
  </si>
  <si>
    <t>Total Pembayaran Piutan...</t>
  </si>
  <si>
    <t>Pembayaran Sewa Pembiayaa...</t>
  </si>
  <si>
    <t>Penerimaan Utang Jangka P...</t>
  </si>
  <si>
    <t>Biaya Ditangguhkan</t>
  </si>
  <si>
    <t>GRPH</t>
  </si>
  <si>
    <t>XIDX:GRPH</t>
  </si>
  <si>
    <t>Agio Saham Dari Penawaran...</t>
  </si>
  <si>
    <t>SMGA</t>
  </si>
  <si>
    <t>XIDX:SMGA</t>
  </si>
  <si>
    <t>Utang Pembiayaan</t>
  </si>
  <si>
    <t>Penerimaan Kas Dari Pemas...</t>
  </si>
  <si>
    <t>Penerimaan Dari Operasion...</t>
  </si>
  <si>
    <t>Pembayaran Untuk Operasio...</t>
  </si>
  <si>
    <t>Penempatan Investasi Enti...</t>
  </si>
  <si>
    <t>Penerimaan Pelepasan Inve...</t>
  </si>
  <si>
    <t>Penerimaan Pelepasan Enti...</t>
  </si>
  <si>
    <t>Total Utang Pembiayaan</t>
  </si>
  <si>
    <t>Penurunan Utang Pembiayaa...</t>
  </si>
  <si>
    <t>Penerimaan / (Pembayaran)...</t>
  </si>
  <si>
    <t>Dampak Akuisisi Entitas Anak</t>
  </si>
  <si>
    <t>UNTD</t>
  </si>
  <si>
    <t>XIDX:UNTD</t>
  </si>
  <si>
    <t>Uang Muka Perolehan Aset ...</t>
  </si>
  <si>
    <t>Penerimaan Dari Ipo Dan P...</t>
  </si>
  <si>
    <t>Total Pembayaran Utang ...</t>
  </si>
  <si>
    <t>Pembayaran Deviden Kas</t>
  </si>
  <si>
    <t>09 May 25</t>
  </si>
  <si>
    <t>TOSK</t>
  </si>
  <si>
    <t>XIDX:TOSK</t>
  </si>
  <si>
    <t>Pembayaran Beban Pajak</t>
  </si>
  <si>
    <t>Uang Muka Pembelian Aset ...</t>
  </si>
  <si>
    <t>Setoran Modal Ke Entitas ...</t>
  </si>
  <si>
    <t>Penerimaan Waran Seri 1</t>
  </si>
  <si>
    <t>Penerimaan Tambahan Setor...</t>
  </si>
  <si>
    <t>Akuisisi Kepentingan Pada...</t>
  </si>
  <si>
    <t>Pembayaran Biaya Emisi Pe...</t>
  </si>
  <si>
    <t>17 Jun 26</t>
  </si>
  <si>
    <t>MPIX</t>
  </si>
  <si>
    <t>XIDX:MPIX</t>
  </si>
  <si>
    <t>Pembayaran Uang Muka</t>
  </si>
  <si>
    <t>Pembayaran Biaya Emisi Ef...</t>
  </si>
  <si>
    <t>Total Pembayaran Devide...</t>
  </si>
  <si>
    <t>Pembayaran Liabiltas Sewa</t>
  </si>
  <si>
    <t>Total Pembayaran Liabil...</t>
  </si>
  <si>
    <t>Penerimanaan (Pembayaran)...</t>
  </si>
  <si>
    <t>ALII</t>
  </si>
  <si>
    <t>XIDX:ALII</t>
  </si>
  <si>
    <t>Pembayarn Bunga Liabilita...</t>
  </si>
  <si>
    <t>Penerimaan Klaim Asuransi...</t>
  </si>
  <si>
    <t>Pembayaran Bunga Pinjaman...</t>
  </si>
  <si>
    <t>Kenaikan Neto Piutang Pih...</t>
  </si>
  <si>
    <t>Kenaikan Aset Lancar Lain...</t>
  </si>
  <si>
    <t>Kenaikan Dan Dana Yang Di...</t>
  </si>
  <si>
    <t>Penurunan Neto Piutang Pi...</t>
  </si>
  <si>
    <t>Penerimaan Modal Saham</t>
  </si>
  <si>
    <t>Penurunan Neto Utang Piha...</t>
  </si>
  <si>
    <t>22 May 25</t>
  </si>
  <si>
    <t>MKAP</t>
  </si>
  <si>
    <t>XIDX:MKAP</t>
  </si>
  <si>
    <t>Penerimaan (Pembayarn) Bi...</t>
  </si>
  <si>
    <t>Penghasilan Keuangan</t>
  </si>
  <si>
    <t>Uang Muka Penjualan Aset ...</t>
  </si>
  <si>
    <t>Perolehan Aset Tidak Berw...</t>
  </si>
  <si>
    <t>Hasil Penjualan Investasi</t>
  </si>
  <si>
    <t>Pencairan (Penempatan) Pe...</t>
  </si>
  <si>
    <t>15 May 25</t>
  </si>
  <si>
    <t>MEJA</t>
  </si>
  <si>
    <t>XIDX:MEJA</t>
  </si>
  <si>
    <t>Pembelian Investasi Pada ...</t>
  </si>
  <si>
    <t>Penambahan Hutang Bank</t>
  </si>
  <si>
    <t>Warran</t>
  </si>
  <si>
    <t>Penambahan Hutang Jangka ...</t>
  </si>
  <si>
    <t>Pembayaran Hutang Jangka ...</t>
  </si>
  <si>
    <t>Pembayaran Hutang Lembaga...</t>
  </si>
  <si>
    <t>LIVE</t>
  </si>
  <si>
    <t>XIDX:LIVE</t>
  </si>
  <si>
    <t>Pembayaran Kewajiban Lain...</t>
  </si>
  <si>
    <t>Tambahan Setoran Modal</t>
  </si>
  <si>
    <t>HYGN</t>
  </si>
  <si>
    <t>XIDX:HYGN</t>
  </si>
  <si>
    <t>Pembayaran Kepada Lainnya</t>
  </si>
  <si>
    <t>Perolehan Investasi Jangk...</t>
  </si>
  <si>
    <t>Hasil Dari Penjualan Inve...</t>
  </si>
  <si>
    <t>Penurunan (Kenaikan) Puit...</t>
  </si>
  <si>
    <t>Pembayaran Atas Pembelian...</t>
  </si>
  <si>
    <t>Penurunan (Kenaikan) Jami...</t>
  </si>
  <si>
    <t>Pembayaran Liabilitas Pem...</t>
  </si>
  <si>
    <t>Penerimaan Atas Penginkat...</t>
  </si>
  <si>
    <t>Perubahan Pada Deposito B...</t>
  </si>
  <si>
    <t>Perolehan Saham Treasuri</t>
  </si>
  <si>
    <t>Penerimaan Atas Tambahan ...</t>
  </si>
  <si>
    <t>26 May 26</t>
  </si>
  <si>
    <t>BAIK</t>
  </si>
  <si>
    <t>XIDX:BAIK</t>
  </si>
  <si>
    <t>Penambahan Utang Pembiaya...</t>
  </si>
  <si>
    <t>VISI</t>
  </si>
  <si>
    <t>XIDX:VISI</t>
  </si>
  <si>
    <t>Total Tambahan Modal D...</t>
  </si>
  <si>
    <t>Pembayaran Kas Kepada Dir...</t>
  </si>
  <si>
    <t>Pelunasan Piutang Pihak B...</t>
  </si>
  <si>
    <t>Penerimaan Penerbitan Sah...</t>
  </si>
  <si>
    <t>Pembayaran Emisi Efek</t>
  </si>
  <si>
    <t>20 Jun 25</t>
  </si>
  <si>
    <t>AREA</t>
  </si>
  <si>
    <t>XIDX:AREA</t>
  </si>
  <si>
    <t>Pembayaran Untuk Pajak Fi...</t>
  </si>
  <si>
    <t>Perolehan Dividen</t>
  </si>
  <si>
    <t>Penempatan Pada Deposito ...</t>
  </si>
  <si>
    <t>Penempatan Pada Investasi...</t>
  </si>
  <si>
    <t>Pembayaran Pinjaman Pemeg...</t>
  </si>
  <si>
    <t>Biaya Transaksi Dibayar D...</t>
  </si>
  <si>
    <t>MHKI</t>
  </si>
  <si>
    <t>XIDX:MHKI</t>
  </si>
  <si>
    <t>Pembagian Dividen</t>
  </si>
  <si>
    <t>08 Jul 25</t>
  </si>
  <si>
    <t>ATLA</t>
  </si>
  <si>
    <t>XIDX:ATLA</t>
  </si>
  <si>
    <t>Pembayaran Beban Lain-Lai...</t>
  </si>
  <si>
    <t>Pembayaran Atas Surat Ket...</t>
  </si>
  <si>
    <t>Investasi Pada Perusahaan...</t>
  </si>
  <si>
    <t>Penambahan Modal Dari Pen...</t>
  </si>
  <si>
    <t>Penerbitan Waran</t>
  </si>
  <si>
    <t>Pembayaran Biasa Emisi Ef...</t>
  </si>
  <si>
    <t>Pembayaran Utang Lain</t>
  </si>
  <si>
    <t>Penerimaan (Penempatan) B...</t>
  </si>
  <si>
    <t>DATA</t>
  </si>
  <si>
    <t>XIDX:DATA</t>
  </si>
  <si>
    <t>Total Utang Bank Ja...</t>
  </si>
  <si>
    <t>Penerimaan Kas Dari Piuta...</t>
  </si>
  <si>
    <t>Total Penerimaan Kas Da...</t>
  </si>
  <si>
    <t>Pembayaran Kas Untuk Piut...</t>
  </si>
  <si>
    <t>Setoran Modal Nonpengend...</t>
  </si>
  <si>
    <t>Utang Lain-Lain - Pihak ...</t>
  </si>
  <si>
    <t>Pembayaran Untuk:</t>
  </si>
  <si>
    <t>Setoran Modal Entitas An...</t>
  </si>
  <si>
    <t>Total Pembayaran Untuk:</t>
  </si>
  <si>
    <t>Cerukan</t>
  </si>
  <si>
    <t>SOLA</t>
  </si>
  <si>
    <t>XIDX:SOLA</t>
  </si>
  <si>
    <t>Total Utang Lai...</t>
  </si>
  <si>
    <t>Penerimaan Tagihan Pengem...</t>
  </si>
  <si>
    <t>Perolehan Hak Guna Usaha</t>
  </si>
  <si>
    <t>Akuisisi Dan Penambahan K...</t>
  </si>
  <si>
    <t>Pelepasan Entitas Anak Eh...</t>
  </si>
  <si>
    <t>Delisting Atas Agio Saham...</t>
  </si>
  <si>
    <t>Uang Muka Investasi</t>
  </si>
  <si>
    <t>Investasi Saham</t>
  </si>
  <si>
    <t>Pencairan Utang Bank Jang...</t>
  </si>
  <si>
    <t>Penerimaan Agio Saham</t>
  </si>
  <si>
    <t>BATR</t>
  </si>
  <si>
    <t>XIDX:BATR</t>
  </si>
  <si>
    <t>...</t>
  </si>
  <si>
    <t>Liabilitas Pajak ...</t>
  </si>
  <si>
    <t>Total Utang Pembiay...</t>
  </si>
  <si>
    <t>Penghasilan</t>
  </si>
  <si>
    <t>Pendanaan Pembelian Saham...</t>
  </si>
  <si>
    <t>Saham Perdana</t>
  </si>
  <si>
    <t>23 Jun 26</t>
  </si>
  <si>
    <t>SPRE</t>
  </si>
  <si>
    <t>XIDX:SPRE</t>
  </si>
  <si>
    <t>PART</t>
  </si>
  <si>
    <t>XIDX:PART</t>
  </si>
  <si>
    <t>Pembayaran Untuk Aktivita...</t>
  </si>
  <si>
    <t>Pengembalian Deposit Jami...</t>
  </si>
  <si>
    <t>Pembayaran Deposit Pinjam...</t>
  </si>
  <si>
    <t>Perolehan Investasi Pada ...</t>
  </si>
  <si>
    <t>Penerimaan Modal Dari Eks...</t>
  </si>
  <si>
    <t>Pembayaran Bagian Pokok L...</t>
  </si>
  <si>
    <t>Pembayaran Untuk Pihak Be...</t>
  </si>
  <si>
    <t>Pembayaran Dari Pinjaman ...</t>
  </si>
  <si>
    <t>09 Jul 25</t>
  </si>
  <si>
    <t>GOLF</t>
  </si>
  <si>
    <t>XIDX:GOLF</t>
  </si>
  <si>
    <t>Penempatan Uang Muka Untu...</t>
  </si>
  <si>
    <t>Pembelian Aset Lain-Lain</t>
  </si>
  <si>
    <t>Perolehan Aset Tak-Berwuj...</t>
  </si>
  <si>
    <t>Pembayaran Uang Jaminan</t>
  </si>
  <si>
    <t>Pembayaran Dividen Kepada...</t>
  </si>
  <si>
    <t>Pembayaran Dividen Atas K...</t>
  </si>
  <si>
    <t>Jaminan Kerjasama</t>
  </si>
  <si>
    <t>Pengembalian Simpanan Kea...</t>
  </si>
  <si>
    <t>Dampak Selisih Kurs Pada Kas Da...</t>
  </si>
  <si>
    <t>11 Jun 26</t>
  </si>
  <si>
    <t>ISEA</t>
  </si>
  <si>
    <t>XIDX:ISEA</t>
  </si>
  <si>
    <t>Penerimaan Deposito</t>
  </si>
  <si>
    <t>Piutang Lain-Lain Dari Pi...</t>
  </si>
  <si>
    <t>Total Piutang Lain-Lain...</t>
  </si>
  <si>
    <t>Modal Disetor Dari Ipo</t>
  </si>
  <si>
    <t>Agio Saham Atas Ipo</t>
  </si>
  <si>
    <t>Biaya Emisi Atas Ipo</t>
  </si>
  <si>
    <t>Utang Pembelian Aset Teta...</t>
  </si>
  <si>
    <t>Total Utang Pembelian A...</t>
  </si>
  <si>
    <t>Utang Lain-Lain Kepada Pi...</t>
  </si>
  <si>
    <t>Total Utang Lain-Lain K...</t>
  </si>
  <si>
    <t>BLES</t>
  </si>
  <si>
    <t>XIDX:BLES</t>
  </si>
  <si>
    <t>Akuisisi Entitas Anak Set...</t>
  </si>
  <si>
    <t>Pelepasan Aset Tidak Berw...</t>
  </si>
  <si>
    <t>Pelepasan Properti Invest...</t>
  </si>
  <si>
    <t>Pembayaran Atas Akuisisi ...</t>
  </si>
  <si>
    <t>Penerimaan (Pelunasan) Da...</t>
  </si>
  <si>
    <t>Pembayaran Dari Pihak Ber...</t>
  </si>
  <si>
    <t>Akuisisi Dari Kepentingan...</t>
  </si>
  <si>
    <t>19 Jun 26</t>
  </si>
  <si>
    <t>GUNA</t>
  </si>
  <si>
    <t>XIDX:GUNA</t>
  </si>
  <si>
    <t>Laba (Rugi) Atas Perubaha...</t>
  </si>
  <si>
    <t>Laba Dari Ventura Bersama</t>
  </si>
  <si>
    <t>Keuntungan (Rugi) Atas Tr...</t>
  </si>
  <si>
    <t>Keuntungan Atas Penjualan...</t>
  </si>
  <si>
    <t>Pos Luar Biasa</t>
  </si>
  <si>
    <t>Beban Usaha Lainnya</t>
  </si>
  <si>
    <t>Penerimaan Tagihan Restit...</t>
  </si>
  <si>
    <t>Penerimaan Dari Pencairan...</t>
  </si>
  <si>
    <t>Akuisisi Tambahan Interes...</t>
  </si>
  <si>
    <t>Uang Muka Pembayaran Aset...</t>
  </si>
  <si>
    <t>Penutupan Entitas Anak</t>
  </si>
  <si>
    <t>Pembelian Saham Entitas A...</t>
  </si>
  <si>
    <t>Penambahan Modal Dari Sah...</t>
  </si>
  <si>
    <t>10 Jun 26</t>
  </si>
  <si>
    <t>LABS</t>
  </si>
  <si>
    <t>XIDX:LABS</t>
  </si>
  <si>
    <t>Pelepasan Penyertaan Pada...</t>
  </si>
  <si>
    <t>Penyertaan Pada Entitas A...</t>
  </si>
  <si>
    <t>Perolehan Beban Ditangguh...</t>
  </si>
  <si>
    <t>DOSS</t>
  </si>
  <si>
    <t>XIDX:DOSS</t>
  </si>
  <si>
    <t>Penerimaan Dari Operasi L...</t>
  </si>
  <si>
    <t>Penerimaan Kas Dari Penge...</t>
  </si>
  <si>
    <t>Penerimaan Kas Dari Resti...</t>
  </si>
  <si>
    <t>Pencairan Dana Yang Dibat...</t>
  </si>
  <si>
    <t>Penerimaan Setoran Agio S...</t>
  </si>
  <si>
    <t>Pembayaran Pinjaman Ke Pi...</t>
  </si>
  <si>
    <t>Kas Dan Bank Awal Periode Ent...</t>
  </si>
  <si>
    <t>02 Jul 25</t>
  </si>
  <si>
    <t>NEST</t>
  </si>
  <si>
    <t>XIDX:NEST</t>
  </si>
  <si>
    <t>Pembayaran Untuk Beban Pe...</t>
  </si>
  <si>
    <t>Penerimaan Dividen Dari I...</t>
  </si>
  <si>
    <t>Perolehan Investasi Saham</t>
  </si>
  <si>
    <t>Penerimaan Tambahan Modal...</t>
  </si>
  <si>
    <t>PTMR</t>
  </si>
  <si>
    <t>XIDX:PTMR</t>
  </si>
  <si>
    <t>Utang Pembelian Aset ...</t>
  </si>
  <si>
    <t>Pembayaran Beban-Beban</t>
  </si>
  <si>
    <t>Penambahan Utang Sewa Pem...</t>
  </si>
  <si>
    <t>Penambahan Setoran Saham</t>
  </si>
  <si>
    <t>Penerimaan Dari Lembaga P...</t>
  </si>
  <si>
    <t>Total Penerimaan Utang ...</t>
  </si>
  <si>
    <t>Penambahan Modal Dividen ...</t>
  </si>
  <si>
    <t>Penempatan Deposito Jamin...</t>
  </si>
  <si>
    <t>Penerimaan Neto Penawaran...</t>
  </si>
  <si>
    <t>VERN</t>
  </si>
  <si>
    <t>XIDX:VERN</t>
  </si>
  <si>
    <t>Setoran Modal Dari Penawa...</t>
  </si>
  <si>
    <t>DAAZ</t>
  </si>
  <si>
    <t>XIDX:DAAZ</t>
  </si>
  <si>
    <t>Total Utang Obligas...</t>
  </si>
  <si>
    <t>Penambahan Investasi</t>
  </si>
  <si>
    <t>Penerimaan Utang Pihak B...</t>
  </si>
  <si>
    <t>Pembayaran Piutang Pihak ...</t>
  </si>
  <si>
    <t>Pembayaran Utang Pihak B...</t>
  </si>
  <si>
    <t>Penerimaan Obligasi</t>
  </si>
  <si>
    <t>Penerimaan Dana Hasil Pen...</t>
  </si>
  <si>
    <t>BOAT</t>
  </si>
  <si>
    <t>XIDX:BOAT</t>
  </si>
  <si>
    <t>Penyertaan Pada Saham</t>
  </si>
  <si>
    <t>NAIK</t>
  </si>
  <si>
    <t>XIDX:NAIK</t>
  </si>
  <si>
    <t>Pembayaran Beban-Beban Us...</t>
  </si>
  <si>
    <t>Beban Lain-Lain</t>
  </si>
  <si>
    <t>Penempatan Aset Tidak Lan...</t>
  </si>
  <si>
    <t>Penempatan Piutang Lain-L...</t>
  </si>
  <si>
    <t>Pencairan Uang Jaminan At...</t>
  </si>
  <si>
    <t>Piutang Dari Pihak Berela...</t>
  </si>
  <si>
    <t>Total Piutang Dari Piha...</t>
  </si>
  <si>
    <t>AADI</t>
  </si>
  <si>
    <t>XIDX:AADI</t>
  </si>
  <si>
    <t>Utang Royalti</t>
  </si>
  <si>
    <t>Senior Notes</t>
  </si>
  <si>
    <t>Utang Dari Pihak Keti...</t>
  </si>
  <si>
    <t>Pembayaran Royalti</t>
  </si>
  <si>
    <t>Pembayaran Pnbp Dan Penda...</t>
  </si>
  <si>
    <t>Penerimaan/(Pembayaran) L...</t>
  </si>
  <si>
    <t>Penerimaan Kas Dari Dives...</t>
  </si>
  <si>
    <t>Penerimaan Pembayaran Kem...</t>
  </si>
  <si>
    <t>Penerimaan Pencairan Depo...</t>
  </si>
  <si>
    <t>Pembelian Investasi Lain-...</t>
  </si>
  <si>
    <t>Pemberian Pinjaman Pihak ...</t>
  </si>
  <si>
    <t>Pembayaran Atas Aset Tida...</t>
  </si>
  <si>
    <t>Akuisisi Entitas Sepengen...</t>
  </si>
  <si>
    <t>Pembayaran Atas Penambaha...</t>
  </si>
  <si>
    <t>Pembelian Senior Notes</t>
  </si>
  <si>
    <t>Pembayaran Divivden Kepad...</t>
  </si>
  <si>
    <t>Pembayaran Senior Notes</t>
  </si>
  <si>
    <t>Penerimaan Pembayaran Yan...</t>
  </si>
  <si>
    <t>MDIY</t>
  </si>
  <si>
    <t>XIDX:MDIY</t>
  </si>
  <si>
    <t>Penerimaan Atas Lainnya</t>
  </si>
  <si>
    <t>Pembayaran Atas Lainnya</t>
  </si>
  <si>
    <t>Penerimaan Atas Penghasil...</t>
  </si>
  <si>
    <t>Akuisisi Entitas Anak Den...</t>
  </si>
  <si>
    <t>Pembayaran Atas Pinjaman ...</t>
  </si>
  <si>
    <t>Penerimaan Transaksi Piha...</t>
  </si>
  <si>
    <t>Pembayaran Transaksi Piha...</t>
  </si>
  <si>
    <t>Pembayaran Dividen Untuk ...</t>
  </si>
  <si>
    <t>Pembayaran Atas Dividen</t>
  </si>
  <si>
    <t>Pembayaran Atas Sewa</t>
  </si>
  <si>
    <t>KSIX</t>
  </si>
  <si>
    <t>XIDX:KSIX</t>
  </si>
  <si>
    <t>Penerimaan Dividen Dari:</t>
  </si>
  <si>
    <t>Entitas Asosiasi</t>
  </si>
  <si>
    <t>Investasi Lainnya</t>
  </si>
  <si>
    <t>Total Penerimaan Divide...</t>
  </si>
  <si>
    <t>Hasil Penjualan Aset Keua...</t>
  </si>
  <si>
    <t>Hasil Penjualan Investasi...</t>
  </si>
  <si>
    <t>Perolehan Tanah Untuk Pen...</t>
  </si>
  <si>
    <t>Pengembalian Uang Muka In...</t>
  </si>
  <si>
    <t>Pembayaran Dividen Oleh:</t>
  </si>
  <si>
    <t>Perusahaan</t>
  </si>
  <si>
    <t>Entitas Anak Kepada Peme...</t>
  </si>
  <si>
    <t>Total Pembayaran Divide...</t>
  </si>
  <si>
    <t>Pengembalian Pokok Kerja ...</t>
  </si>
  <si>
    <t>Pembayaran Bagi Hasil Ker...</t>
  </si>
  <si>
    <t>Penerimaan Pokok Kerja Sa...</t>
  </si>
  <si>
    <t>Kas Dan Setara Kas Awal Periode...</t>
  </si>
  <si>
    <t>RATU</t>
  </si>
  <si>
    <t>XIDX:RATU</t>
  </si>
  <si>
    <t>Pembayaran Surat Ketetapa...</t>
  </si>
  <si>
    <t>Pembayaran Untuk Peroleha...</t>
  </si>
  <si>
    <t>Investasi Jk Pendek</t>
  </si>
  <si>
    <t>Investasi Jk Panjang</t>
  </si>
  <si>
    <t>Pembayaran Refundable Dep...</t>
  </si>
  <si>
    <t>Penerimaan Dari Pembayara...</t>
  </si>
  <si>
    <t>Penerimaan Dana Penawaran...</t>
  </si>
  <si>
    <t>20 May 26</t>
  </si>
  <si>
    <t>YOII</t>
  </si>
  <si>
    <t>XIDX:YOII</t>
  </si>
  <si>
    <t>Premi Bruto</t>
  </si>
  <si>
    <t>Premi Reasuransi</t>
  </si>
  <si>
    <t>Penurunan (Kenaikan) Prem...</t>
  </si>
  <si>
    <t>Reasuransi Dibayar</t>
  </si>
  <si>
    <t>Pendapatan Komisi</t>
  </si>
  <si>
    <t>Beban Komisi</t>
  </si>
  <si>
    <t>Klaim Bruto</t>
  </si>
  <si>
    <t>Klaim Reasuransi</t>
  </si>
  <si>
    <t>Hasil Investasi</t>
  </si>
  <si>
    <t>Total Kas Dan Setara Ka...</t>
  </si>
  <si>
    <t>Piutang Premi</t>
  </si>
  <si>
    <t>Total Piutang Premi</t>
  </si>
  <si>
    <t>Piutang Reasuransi</t>
  </si>
  <si>
    <t>Total Piutang Reasurans...</t>
  </si>
  <si>
    <t>Aset Reasuransi</t>
  </si>
  <si>
    <t>Total Deposito Berjang...</t>
  </si>
  <si>
    <t>Total Aset Tetap</t>
  </si>
  <si>
    <t>Utang Klaim</t>
  </si>
  <si>
    <t>Total Utang Klaim</t>
  </si>
  <si>
    <t>Utang Reasuransi</t>
  </si>
  <si>
    <t>Liabilitas Keuangan Lain...</t>
  </si>
  <si>
    <t>Total Premi Yang Be...</t>
  </si>
  <si>
    <t>Liabilitas Pajak Tangguh...</t>
  </si>
  <si>
    <t>Laba Bersih (Rugi)</t>
  </si>
  <si>
    <t>Amortisasi Marjin Jasa Ko...</t>
  </si>
  <si>
    <t>Depresiasi, Amortisasi &amp; ...</t>
  </si>
  <si>
    <t>Keuntungan (Kerugian) Yan...</t>
  </si>
  <si>
    <t>Aset (Kewajiban) Pajak Ta...</t>
  </si>
  <si>
    <t>Pendapatan (Beban) Non Ka...</t>
  </si>
  <si>
    <t>Penerimaan Premi</t>
  </si>
  <si>
    <t>Penerimaan Klaim Reasuran...</t>
  </si>
  <si>
    <t>Pembayaran Premi Reasuran...</t>
  </si>
  <si>
    <t>Pembayaran Klaim</t>
  </si>
  <si>
    <t>Pembayaran Komisi Dan Pot...</t>
  </si>
  <si>
    <t>Penerimaan Bunga Rekening...</t>
  </si>
  <si>
    <t>Pembayaran Lain-Lain, Net...</t>
  </si>
  <si>
    <t>Pencairan Deposito Berjan...</t>
  </si>
  <si>
    <t>Penjualan Obligasi</t>
  </si>
  <si>
    <t>Penerimaan Bunga Deposito</t>
  </si>
  <si>
    <t>Penerimaan Hasil Investas...</t>
  </si>
  <si>
    <t>Penerimaan Bunga Obligasi</t>
  </si>
  <si>
    <t>Penempatan Investasi Dala...</t>
  </si>
  <si>
    <t>Pembelian Obligasi</t>
  </si>
  <si>
    <t>Pelepasan (Perolehan) Dar...</t>
  </si>
  <si>
    <t>Peningkatan Liabilitas Ke...</t>
  </si>
  <si>
    <t>Arus Kas Masuk (Keluar) L...</t>
  </si>
  <si>
    <t>HGII</t>
  </si>
  <si>
    <t>XIDX:HGII</t>
  </si>
  <si>
    <t>Utang Murabahah Jangk...</t>
  </si>
  <si>
    <t>Investasi Jangka Panj...</t>
  </si>
  <si>
    <t>Penerimaan Kas Dari Lain-...</t>
  </si>
  <si>
    <t>Pembayaran Kas Kepada</t>
  </si>
  <si>
    <t>Operasional</t>
  </si>
  <si>
    <t>BRRC</t>
  </si>
  <si>
    <t>XIDX:BRRC</t>
  </si>
  <si>
    <t>Utang Pembiayaan Konsumen</t>
  </si>
  <si>
    <t>Total Utang Pembiayaan ...</t>
  </si>
  <si>
    <t>DGWG</t>
  </si>
  <si>
    <t>XIDX:DGWG</t>
  </si>
  <si>
    <t>Total Pinjaman Jang...</t>
  </si>
  <si>
    <t>Penerimaan Aktivitas Oper...</t>
  </si>
  <si>
    <t>Pembelian Properti Inves...</t>
  </si>
  <si>
    <t>Penerimaan Kas Dari Akuis...</t>
  </si>
  <si>
    <t>Pembelian Aset Lain</t>
  </si>
  <si>
    <t>Pembayaran Utang Pihak K...</t>
  </si>
  <si>
    <t>Penerimaan Dari Uang Muka...</t>
  </si>
  <si>
    <t>CBDK</t>
  </si>
  <si>
    <t>XIDX:CBDK</t>
  </si>
  <si>
    <t>Pembayaran Kas Lainnya Un...</t>
  </si>
  <si>
    <t>Penerimaan Bunga Dari Piu...</t>
  </si>
  <si>
    <t>Pembayaran Uang Muka Pero...</t>
  </si>
  <si>
    <t>Penjualan Investasi Lain-...</t>
  </si>
  <si>
    <t>Penambahan Investasi Dala...</t>
  </si>
  <si>
    <t>Pembelian Kembali Saham</t>
  </si>
  <si>
    <t>Pembayaran Bunga Liabilit...</t>
  </si>
  <si>
    <t>Pembayaran Bunga Utang Ob...</t>
  </si>
  <si>
    <t>OBAT</t>
  </si>
  <si>
    <t>XIDX:OBAT</t>
  </si>
  <si>
    <t>Penambahan Deposito</t>
  </si>
  <si>
    <t>Penempatan Reksadana</t>
  </si>
  <si>
    <t>Perubahan Kepemilikan Pad...</t>
  </si>
  <si>
    <t>Akuisisi Pada Entitas Ana...</t>
  </si>
  <si>
    <t>Selisih Nilai Transaksi E...</t>
  </si>
  <si>
    <t>Penambahan Aset Keuangan ...</t>
  </si>
  <si>
    <t>22 May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</si>
</sst>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29">
  <a r="1">
    <v t="i">0</v>
  </a>
  <a r="1">
    <v>87</v>
  </a>
  <a r="1">
    <v>59</v>
  </a>
  <a r="1">
    <v>105</v>
  </a>
  <a r="1">
    <v>9850</v>
  </a>
  <a r="1">
    <v>4990</v>
  </a>
  <a r="1">
    <v>382</v>
  </a>
  <a r="1">
    <v>362</v>
  </a>
  <a r="1">
    <v>63</v>
  </a>
  <a r="1">
    <v>56</v>
  </a>
  <a r="1">
    <v>62</v>
  </a>
  <a r="1">
    <v>388</v>
  </a>
  <a r="1">
    <v>350</v>
  </a>
  <a r="1">
    <v>133</v>
  </a>
  <a r="1">
    <v>155</v>
  </a>
  <a r="1">
    <v>29</v>
  </a>
  <a r="1">
    <v>199</v>
  </a>
  <a r="1">
    <v>410</v>
  </a>
  <a r="1">
    <v>322</v>
  </a>
  <a r="1">
    <v>109</v>
  </a>
  <a r="1">
    <v>74</v>
  </a>
  <a r="1">
    <v>8750</v>
  </a>
  <a r="1">
    <v>4480</v>
  </a>
  <a r="1">
    <v>83</v>
  </a>
  <a r="1">
    <v>150</v>
  </a>
  <a r="1">
    <v>65</v>
  </a>
  <a r="1">
    <v>142</v>
  </a>
  <a r="1">
    <v>77.142600000000002</v>
  </a>
  <a r="1">
    <v>262.28480000000002</v>
  </a>
  <a r="1">
    <v>104.5711</v>
  </a>
  <a r="1">
    <v>4200</v>
  </a>
  <a r="1">
    <v>3530</v>
  </a>
  <a r="1">
    <v>775</v>
  </a>
  <a r="1">
    <v>151</v>
  </a>
  <a r="1">
    <v>137</v>
  </a>
  <a r="1">
    <v>177</v>
  </a>
  <a r="1">
    <v>204</v>
  </a>
  <a r="1">
    <v>346</v>
  </a>
  <a r="1">
    <v>314</v>
  </a>
  <a r="1">
    <v>102</v>
  </a>
  <a r="1">
    <v>98</v>
  </a>
  <a r="1">
    <v>995</v>
  </a>
  <a r="1">
    <v>1780</v>
  </a>
  <a r="1">
    <v>905</v>
  </a>
  <a r="1">
    <v>336</v>
  </a>
  <a r="1">
    <v>132</v>
  </a>
  <a r="1">
    <v>122</v>
  </a>
  <a r="1">
    <v>300</v>
  </a>
  <a r="1">
    <v>298</v>
  </a>
  <a r="1">
    <v>11675</v>
  </a>
  <a r="1">
    <v>8475</v>
  </a>
  <a r="1">
    <v>6975</v>
  </a>
  <a r="1">
    <v>95</v>
  </a>
  <a r="1">
    <v>101</v>
  </a>
  <a r="1">
    <v>92</v>
  </a>
  <a r="1">
    <v>110</v>
  </a>
  <a r="1">
    <v>198</v>
  </a>
  <a r="1">
    <v>117</v>
  </a>
  <a r="1">
    <v>195</v>
  </a>
  <a r="1">
    <v>220</v>
  </a>
  <a r="1">
    <v>2360</v>
  </a>
  <a r="1">
    <v>4660</v>
  </a>
  <a r="1">
    <v>2230</v>
  </a>
  <a r="1">
    <v>202</v>
  </a>
  <a r="1">
    <v>51</v>
  </a>
  <a r="1">
    <v>103</v>
  </a>
  <a r="1">
    <v>50</v>
  </a>
  <a r="1">
    <v>162</v>
  </a>
  <a r="1">
    <v>123</v>
  </a>
  <a r="1">
    <v>-99999901</v>
  </a>
  <a r="1">
    <v>129</v>
  </a>
  <a r="1">
    <v>312</v>
  </a>
  <a r="1">
    <v>402</v>
  </a>
  <a r="1">
    <v>302</v>
  </a>
  <a r="1">
    <v>520</v>
  </a>
  <a r="1">
    <v>88</v>
  </a>
  <a r="1">
    <v>182</v>
  </a>
  <a r="1">
    <v>188</v>
  </a>
  <a r="1">
    <v>232</v>
  </a>
  <a r="1">
    <v>53</v>
  </a>
  <a r="1">
    <v>91</v>
  </a>
  <a r="1">
    <v>164</v>
  </a>
  <a r="1">
    <v>154</v>
  </a>
  <a r="1">
    <v>134</v>
  </a>
  <a r="1">
    <v>244</v>
  </a>
  <a r="1">
    <v>160</v>
  </a>
  <a r="1">
    <v>54</v>
  </a>
  <a r="1">
    <v>60</v>
  </a>
  <a r="1">
    <v>165</v>
  </a>
  <a r="1">
    <v>147</v>
  </a>
  <a r="1">
    <v>148</v>
  </a>
  <a r="1">
    <v>80</v>
  </a>
  <a r="1">
    <v>71</v>
  </a>
  <a r="1">
    <v>100</v>
  </a>
  <a r="1">
    <v>185</v>
  </a>
  <a r="1">
    <v>210</v>
  </a>
  <a r="1">
    <v>230</v>
  </a>
  <a r="1">
    <v>77</v>
  </a>
  <a r="1">
    <v>113</v>
  </a>
  <a r="1">
    <v>120</v>
  </a>
  <a r="1">
    <v>93</v>
  </a>
  <a r="1">
    <v>108</v>
  </a>
  <a r="1">
    <v>106</v>
  </a>
  <a r="1">
    <v>85</v>
  </a>
  <a r="1">
    <v>124</v>
  </a>
  <a r="1">
    <v>61</v>
  </a>
  <a r="1">
    <v>18</v>
  </a>
  <a r="1">
    <v>46</v>
  </a>
  <a r="1">
    <v>22</v>
  </a>
  <a r="1">
    <v>36</v>
  </a>
  <a r="1">
    <v>96</v>
  </a>
  <a r="1">
    <v>81</v>
  </a>
  <a r="1">
    <v>310</v>
  </a>
  <a r="1">
    <v>200</v>
  </a>
  <a r="1">
    <v>535</v>
  </a>
  <a r="1">
    <v>189</v>
  </a>
  <a r="1">
    <v>590</v>
  </a>
  <a r="1">
    <v>90</v>
  </a>
  <a r="1">
    <v>190</v>
  </a>
  <a r="1">
    <v>690</v>
  </a>
  <a r="1">
    <v>372</v>
  </a>
  <a r="1">
    <v>1250</v>
  </a>
  <a r="1">
    <v>342</v>
  </a>
  <a r="1">
    <v>1085</v>
  </a>
  <a r="1">
    <v>86</v>
  </a>
  <a r="1">
    <v>57</v>
  </a>
  <a r="1">
    <v>432</v>
  </a>
  <a r="1">
    <v>224</v>
  </a>
  <a r="1">
    <v>214</v>
  </a>
  <a r="1">
    <v>1400</v>
  </a>
  <a r="1">
    <v>1370</v>
  </a>
  <a r="1">
    <v>1685</v>
  </a>
  <a r="1">
    <v>1550</v>
  </a>
  <a r="1">
    <v>1130</v>
  </a>
  <a r="1">
    <v>1112.5</v>
  </a>
  <a r="1">
    <v>2340</v>
  </a>
  <a r="1">
    <v>42</v>
  </a>
  <a r="1">
    <v>5200</v>
  </a>
  <a r="1">
    <v>320</v>
  </a>
  <a r="1">
    <v>306</v>
  </a>
  <a r="1">
    <v>330</v>
  </a>
  <a r="1">
    <v>67</v>
  </a>
  <a r="1">
    <v>236</v>
  </a>
  <a r="1">
    <v>41</v>
  </a>
  <a r="1">
    <v>170</v>
  </a>
  <a r="1">
    <v>107</v>
  </a>
  <a r="1">
    <v>7475</v>
  </a>
  <a r="1">
    <v>5475</v>
  </a>
  <a r="1">
    <v>9275</v>
  </a>
  <a r="1">
    <v>9700</v>
  </a>
  <a r="1">
    <v>258</v>
  </a>
  <a r="1">
    <v>149</v>
  </a>
  <a r="1">
    <v>218</v>
  </a>
  <a r="1">
    <v>48</v>
  </a>
  <a r="1">
    <v>24</v>
  </a>
  <a r="1">
    <v>13</v>
  </a>
  <a r="1">
    <v>152</v>
  </a>
  <a r="1">
    <v>197</v>
  </a>
  <a r="1">
    <v>44</v>
  </a>
  <a r="1">
    <v>31</v>
  </a>
  <a r="1">
    <v>121</v>
  </a>
  <a r="1">
    <v>99</v>
  </a>
  <a r="1">
    <v>76</v>
  </a>
  <a r="1">
    <v>657.5</v>
  </a>
  <a r="1">
    <v>196</v>
  </a>
  <a r="1">
    <v>897.5</v>
  </a>
  <a r="1">
    <v>82</v>
  </a>
  <a r="1">
    <v>178</v>
  </a>
  <a r="1">
    <v>128</v>
  </a>
  <a r="1">
    <v>130</v>
  </a>
  <a r="1">
    <v>845</v>
  </a>
  <a r="1">
    <v>715</v>
  </a>
  <a r="1">
    <v>35</v>
  </a>
  <a r="1">
    <v>326</v>
  </a>
  <a r="1">
    <v>374</v>
  </a>
  <a r="1">
    <v>400</v>
  </a>
  <a r="1">
    <v>270</v>
  </a>
  <a r="1">
    <v>268</v>
  </a>
  <a r="1">
    <v>462</v>
  </a>
  <a r="1">
    <v>464</v>
  </a>
  <a r="1">
    <v>171</v>
  </a>
  <a r="1">
    <v>172</v>
  </a>
  <a r="1">
    <v>193</v>
  </a>
  <a r="1">
    <v>50.970300000000002</v>
  </a>
  <a r="1">
    <v>260</v>
  </a>
  <a r="1">
    <v>35.617800000000003</v>
  </a>
  <a r="1">
    <v>466.71600000000001</v>
  </a>
  <a r="1">
    <v>15</v>
  </a>
  <a r="1">
    <v>38</v>
  </a>
  <a r="1">
    <v>27</v>
  </a>
  <a r="1">
    <v>30</v>
  </a>
  <a r="1">
    <v>14</v>
  </a>
  <a r="1">
    <v>49</v>
  </a>
  <a r="1">
    <v>84</v>
  </a>
  <a r="1">
    <v>318</v>
  </a>
  <a r="1">
    <v>118</v>
  </a>
  <a r="1">
    <v>6425</v>
  </a>
  <a r="1">
    <v>6550</v>
  </a>
  <a r="1">
    <v>4880</v>
  </a>
  <a r="1">
    <v>49.900799999999997</v>
  </a>
  <a r="1">
    <v>79</v>
  </a>
  <a r="1">
    <v>264</v>
  </a>
  <a r="1">
    <v>114</v>
  </a>
  <a r="1">
    <v>140</v>
  </a>
  <a r="1">
    <v>126</v>
  </a>
  <a r="1">
    <v>324</v>
  </a>
  <a r="1">
    <v>212</v>
  </a>
  <a r="1">
    <v>116</v>
  </a>
  <a r="1">
    <v>294</v>
  </a>
  <a r="1">
    <v>960</v>
  </a>
  <a r="1">
    <v>925</v>
  </a>
  <a r="1">
    <v>246</v>
  </a>
  <a r="1">
    <v>234</v>
  </a>
  <a r="1">
    <v>64</v>
  </a>
  <a r="1">
    <v>157</v>
  </a>
  <a r="1">
    <v>173</v>
  </a>
  <a r="1">
    <v>23</v>
  </a>
  <a r="1">
    <v>96.4</v>
  </a>
  <a r="1">
    <v>935</v>
  </a>
  <a r="1">
    <v>1125</v>
  </a>
  <a r="1">
    <v>1170</v>
  </a>
  <a r="1">
    <v>1020</v>
  </a>
  <a r="1">
    <v>141</v>
  </a>
  <a r="1">
    <v>56.756700000000002</v>
  </a>
  <a r="1">
    <v>250</v>
  </a>
  <a r="1">
    <v>89</v>
  </a>
  <a r="1">
    <v>1465</v>
  </a>
  <a r="1">
    <v>1345</v>
  </a>
  <a r="1">
    <v>2270</v>
  </a>
</arrayData>
</file>

<file path=xl/richData/rdrichvalue.xml><?xml version="1.0" encoding="utf-8"?>
<rvData xmlns="http://schemas.microsoft.com/office/spreadsheetml/2017/richdata" count="575">
  <rv s="0">
    <fb>1125</fb>
    <v>0</v>
  </rv>
  <rv s="0">
    <fb>1345</fb>
    <v>0</v>
  </rv>
  <rv s="0">
    <fb>1465</fb>
    <v>0</v>
  </rv>
  <rv s="0">
    <fb>2270</fb>
    <v>0</v>
  </rv>
  <rv s="0">
    <fb>67</fb>
    <v>0</v>
  </rv>
  <rv s="0">
    <fb>89</fb>
    <v>0</v>
  </rv>
  <rv s="0">
    <fb>54</fb>
    <v>0</v>
  </rv>
  <rv s="0">
    <fb>50</fb>
    <v>0</v>
  </rv>
  <rv s="0">
    <fb>250</fb>
    <v>0</v>
  </rv>
  <rv s="0">
    <fb>210</fb>
    <v>0</v>
  </rv>
  <rv s="0">
    <fb>141</fb>
    <v>0</v>
  </rv>
  <rv s="0">
    <fb>56.756700000000002</fb>
    <v>0</v>
  </rv>
  <rv s="0">
    <fb>1020</fb>
    <v>0</v>
  </rv>
  <rv s="0">
    <fb>935</fb>
    <v>0</v>
  </rv>
  <rv s="0">
    <fb>1170</fb>
    <v>0</v>
  </rv>
  <rv s="0">
    <fb>218</fb>
    <v>0</v>
  </rv>
  <rv s="0">
    <fb>149</fb>
    <v>0</v>
  </rv>
  <rv s="0">
    <fb>23</fb>
    <v>0</v>
  </rv>
  <rv s="0">
    <fb>148</fb>
    <v>0</v>
  </rv>
  <rv s="0">
    <fb>96.4</fb>
    <v>0</v>
  </rv>
  <rv s="0">
    <fb>96</fb>
    <v>0</v>
  </rv>
  <rv s="0">
    <fb>157</fb>
    <v>0</v>
  </rv>
  <rv s="0">
    <fb>173</fb>
    <v>0</v>
  </rv>
  <rv s="0">
    <fb>190</fb>
    <v>0</v>
  </rv>
  <rv s="0">
    <fb>520</fb>
    <v>0</v>
  </rv>
  <rv s="0">
    <fb>64</fb>
    <v>0</v>
  </rv>
  <rv s="0">
    <fb>83</fb>
    <v>0</v>
  </rv>
  <rv s="0">
    <fb>56</fb>
    <v>0</v>
  </rv>
  <rv s="0">
    <fb>202</fb>
    <v>0</v>
  </rv>
  <rv s="0">
    <fb>30</fb>
    <v>0</v>
  </rv>
  <rv s="0">
    <fb>35</fb>
    <v>0</v>
  </rv>
  <rv s="0">
    <fb>14</fb>
    <v>0</v>
  </rv>
  <rv s="0">
    <fb>120</fb>
    <v>0</v>
  </rv>
  <rv s="0">
    <fb>234</fb>
    <v>0</v>
  </rv>
  <rv s="0">
    <fb>126</fb>
    <v>0</v>
  </rv>
  <rv s="0">
    <fb>246</fb>
    <v>0</v>
  </rv>
  <rv s="0">
    <fb>1130</fb>
    <v>0</v>
  </rv>
  <rv s="0">
    <fb>2340</fb>
    <v>0</v>
  </rv>
  <rv s="0">
    <fb>1112.5</fb>
    <v>0</v>
  </rv>
  <rv s="0">
    <fb>960</fb>
    <v>0</v>
  </rv>
  <rv s="0">
    <fb>925</fb>
    <v>0</v>
  </rv>
  <rv s="0">
    <fb>177</fb>
    <v>0</v>
  </rv>
  <rv s="0">
    <fb>212</fb>
    <v>0</v>
  </rv>
  <rv s="0">
    <fb>294</fb>
    <v>0</v>
  </rv>
  <rv s="0">
    <fb>116</fb>
    <v>0</v>
  </rv>
  <rv s="0">
    <fb>324</fb>
    <v>0</v>
  </rv>
  <rv s="0">
    <fb>140</fb>
    <v>0</v>
  </rv>
  <rv s="0">
    <fb>128</fb>
    <v>0</v>
  </rv>
  <rv s="0">
    <fb>106</fb>
    <v>0</v>
  </rv>
  <rv s="0">
    <fb>130</fb>
    <v>0</v>
  </rv>
  <rv s="0">
    <fb>114</fb>
    <v>0</v>
  </rv>
  <rv s="0">
    <fb>123</fb>
    <v>0</v>
  </rv>
  <rv s="0">
    <fb>150</fb>
    <v>0</v>
  </rv>
  <rv s="0">
    <fb>264</fb>
    <v>0</v>
  </rv>
  <rv s="0">
    <fb>107</fb>
    <v>0</v>
  </rv>
  <rv s="0">
    <fb>220</fb>
    <v>0</v>
  </rv>
  <rv s="0">
    <fb>230</fb>
    <v>0</v>
  </rv>
  <rv s="0">
    <fb>362</fb>
    <v>0</v>
  </rv>
  <rv s="0">
    <fb>195</fb>
    <v>0</v>
  </rv>
  <rv s="0">
    <fb>121</fb>
    <v>0</v>
  </rv>
  <rv s="0">
    <fb>79</fb>
    <v>0</v>
  </rv>
  <rv s="0">
    <fb>134</fb>
    <v>0</v>
  </rv>
  <rv s="0">
    <fb>105</fb>
    <v>0</v>
  </rv>
  <rv s="0">
    <fb>49.900799999999997</fb>
    <v>0</v>
  </rv>
  <rv s="0">
    <fb>51</fb>
    <v>0</v>
  </rv>
  <rv s="0">
    <fb>53</fb>
    <v>0</v>
  </rv>
  <rv s="0">
    <fb>715</fb>
    <v>0</v>
  </rv>
  <rv s="0">
    <fb>845</fb>
    <v>0</v>
  </rv>
  <rv s="0">
    <fb>36</fb>
    <v>0</v>
  </rv>
  <rv s="0">
    <fb>46</fb>
    <v>0</v>
  </rv>
  <rv s="0">
    <fb>18</fb>
    <v>0</v>
  </rv>
  <rv s="0">
    <fb>22</fb>
    <v>0</v>
  </rv>
  <rv s="0">
    <fb>4880</fb>
    <v>0</v>
  </rv>
  <rv s="0">
    <fb>6425</fb>
    <v>0</v>
  </rv>
  <rv s="0">
    <fb>8475</fb>
    <v>0</v>
  </rv>
  <rv s="0">
    <fb>6550</fb>
    <v>0</v>
  </rv>
  <rv s="0">
    <fb>118</fb>
    <v>0</v>
  </rv>
  <rv s="0">
    <fb>129</fb>
    <v>0</v>
  </rv>
  <rv s="0">
    <fb>318</fb>
    <v>0</v>
  </rv>
  <rv s="0">
    <fb>84</fb>
    <v>0</v>
  </rv>
  <rv s="0">
    <fb>49</fb>
    <v>0</v>
  </rv>
  <rv s="0">
    <fb>48</fb>
    <v>0</v>
  </rv>
  <rv s="0">
    <fb>29</fb>
    <v>0</v>
  </rv>
  <rv s="0">
    <fb>38</fb>
    <v>0</v>
  </rv>
  <rv s="0">
    <fb>15</fb>
    <v>0</v>
  </rv>
  <rv s="0">
    <fb>27</fb>
    <v>0</v>
  </rv>
  <rv s="0">
    <fb>91</fb>
    <v>0</v>
  </rv>
  <rv s="0">
    <fb>260</fb>
    <v>0</v>
  </rv>
  <rv s="0">
    <fb>466.71600000000001</fb>
    <v>0</v>
  </rv>
  <rv s="0">
    <fb>35.617800000000003</fb>
    <v>0</v>
  </rv>
  <rv s="0">
    <fb>50.970300000000002</fb>
    <v>0</v>
  </rv>
  <rv s="0">
    <fb>151</fb>
    <v>0</v>
  </rv>
  <rv s="0">
    <fb>172</fb>
    <v>0</v>
  </rv>
  <rv s="0">
    <fb>171</fb>
    <v>0</v>
  </rv>
  <rv s="0">
    <fb>193</fb>
    <v>0</v>
  </rv>
  <rv s="0">
    <fb>462</fb>
    <v>0</v>
  </rv>
  <rv s="0">
    <fb>464</fb>
    <v>0</v>
  </rv>
  <rv s="0">
    <fb>147</fb>
    <v>0</v>
  </rv>
  <rv s="0">
    <fb>268</fb>
    <v>0</v>
  </rv>
  <rv s="0">
    <fb>270</fb>
    <v>0</v>
  </rv>
  <rv s="0">
    <fb>350</fb>
    <v>0</v>
  </rv>
  <rv s="0">
    <fb>400</fb>
    <v>0</v>
  </rv>
  <rv s="0">
    <fb>63</fb>
    <v>0</v>
  </rv>
  <rv s="0">
    <fb>326</fb>
    <v>0</v>
  </rv>
  <rv s="0">
    <fb>374</fb>
    <v>0</v>
  </rv>
  <rv s="0">
    <fb>44</fb>
    <v>0</v>
  </rv>
  <rv s="0">
    <fb>100</fb>
    <v>0</v>
  </rv>
  <rv s="0">
    <fb>99</fb>
    <v>0</v>
  </rv>
  <rv s="0">
    <fb>122</fb>
    <v>0</v>
  </rv>
  <rv s="0">
    <fb>178</fb>
    <v>0</v>
  </rv>
  <rv s="0">
    <fb>300</fb>
    <v>0</v>
  </rv>
  <rv s="0">
    <fb>82</fb>
    <v>0</v>
  </rv>
  <rv s="0">
    <fb>306</fb>
    <v>0</v>
  </rv>
  <rv s="0">
    <fb>314</fb>
    <v>0</v>
  </rv>
  <rv s="0">
    <fb>330</fb>
    <v>0</v>
  </rv>
  <rv s="0">
    <fb>320</fb>
    <v>0</v>
  </rv>
  <rv s="0">
    <fb>657.5</fb>
    <v>0</v>
  </rv>
  <rv s="0">
    <fb>897.5</fb>
    <v>0</v>
  </rv>
  <rv s="0">
    <fb>196</fb>
    <v>0</v>
  </rv>
  <rv s="0">
    <fb>110</fb>
    <v>0</v>
  </rv>
  <rv s="0">
    <fb>76</fb>
    <v>0</v>
  </rv>
  <rv s="0">
    <fb>155</fb>
    <v>0</v>
  </rv>
  <rv s="0">
    <fb>199</fb>
    <v>0</v>
  </rv>
  <rv s="0">
    <fb>133</fb>
    <v>0</v>
  </rv>
  <rv s="0">
    <fb>258</fb>
    <v>0</v>
  </rv>
  <rv s="0">
    <fb>41</fb>
    <v>0</v>
  </rv>
  <rv s="0">
    <fb>13</fb>
    <v>0</v>
  </rv>
  <rv s="0">
    <fb>24</fb>
    <v>0</v>
  </rv>
  <rv s="0">
    <fb>410</fb>
    <v>0</v>
  </rv>
  <rv s="0">
    <fb>298</fb>
    <v>0</v>
  </rv>
  <rv s="0">
    <fb>204</fb>
    <v>0</v>
  </rv>
  <rv s="0">
    <fb>346</fb>
    <v>0</v>
  </rv>
  <rv s="0">
    <fb>59</fb>
    <v>0</v>
  </rv>
  <rv s="0">
    <fb>31</fb>
    <v>0</v>
  </rv>
  <rv s="0">
    <fb>103</fb>
    <v>0</v>
  </rv>
  <rv s="0">
    <fb>65</fb>
    <v>0</v>
  </rv>
  <rv s="0">
    <fb>142</fb>
    <v>0</v>
  </rv>
  <rv s="0">
    <fb>85</fb>
    <v>0</v>
  </rv>
  <rv s="0">
    <fb>197</fb>
    <v>0</v>
  </rv>
  <rv s="0">
    <fb>189</fb>
    <v>0</v>
  </rv>
  <rv s="0">
    <fb>77</fb>
    <v>0</v>
  </rv>
  <rv s="0">
    <fb>152</fb>
    <v>0</v>
  </rv>
  <rv s="0">
    <fb>5475</fb>
    <v>0</v>
  </rv>
  <rv s="0">
    <fb>9700</fb>
    <v>0</v>
  </rv>
  <rv s="0">
    <fb>9275</fb>
    <v>0</v>
  </rv>
  <rv s="0">
    <fb>7475</fb>
    <v>0</v>
  </rv>
  <rv s="0">
    <fb>188</fb>
    <v>0</v>
  </rv>
  <rv s="0">
    <fb>236</fb>
    <v>0</v>
  </rv>
  <rv s="0">
    <fb>170</fb>
    <v>0</v>
  </rv>
  <rv s="0">
    <fb>62</fb>
    <v>0</v>
  </rv>
  <rv s="0">
    <fb>995</fb>
    <v>0</v>
  </rv>
  <rv s="0">
    <fb>5200</fb>
    <v>0</v>
  </rv>
  <rv s="0">
    <fb>42</fb>
    <v>0</v>
  </rv>
  <rv s="0">
    <fb>101</fb>
    <v>0</v>
  </rv>
  <rv s="0">
    <fb>95</fb>
    <v>0</v>
  </rv>
  <rv s="0">
    <fb>92</fb>
    <v>0</v>
  </rv>
  <rv s="0">
    <fb>1370</fb>
    <v>0</v>
  </rv>
  <rv s="0">
    <fb>1550</fb>
    <v>0</v>
  </rv>
  <rv s="0">
    <fb>1685</fb>
    <v>0</v>
  </rv>
  <rv s="0">
    <fb>1400</fb>
    <v>0</v>
  </rv>
  <rv s="0">
    <fb>214</fb>
    <v>0</v>
  </rv>
  <rv s="0">
    <fb>224</fb>
    <v>0</v>
  </rv>
  <rv s="0">
    <fb>244</fb>
    <v>0</v>
  </rv>
  <rv s="0">
    <fb>432</fb>
    <v>0</v>
  </rv>
  <rv s="0">
    <fb>164</fb>
    <v>0</v>
  </rv>
  <rv s="0">
    <fb>302</fb>
    <v>0</v>
  </rv>
  <rv s="0">
    <fb>60</fb>
    <v>0</v>
  </rv>
  <rv s="0">
    <fb>87</fb>
    <v>0</v>
  </rv>
  <rv s="0">
    <fb>81</fb>
    <v>0</v>
  </rv>
  <rv s="0">
    <fb>86</fb>
    <v>0</v>
  </rv>
  <rv s="0">
    <fb>71</fb>
    <v>0</v>
  </rv>
  <rv s="0">
    <fb>57</fb>
    <v>0</v>
  </rv>
  <rv s="0">
    <fb>690</fb>
    <v>0</v>
  </rv>
  <rv s="0">
    <fb>1250</fb>
    <v>0</v>
  </rv>
  <rv s="0">
    <fb>372</fb>
    <v>0</v>
  </rv>
  <rv s="0">
    <fb>1085</fb>
    <v>0</v>
  </rv>
  <rv s="0">
    <fb>342</fb>
    <v>0</v>
  </rv>
  <rv s="0">
    <fb>232</fb>
    <v>0</v>
  </rv>
  <rv s="0">
    <fb>77.142600000000002</fb>
    <v>0</v>
  </rv>
  <rv s="0">
    <fb>104.5711</fb>
    <v>0</v>
  </rv>
  <rv s="0">
    <fb>262.28480000000002</fb>
    <v>0</v>
  </rv>
  <rv s="0">
    <fb>198</fb>
    <v>0</v>
  </rv>
  <rv s="0">
    <fb>165</fb>
    <v>0</v>
  </rv>
  <rv s="0">
    <fb>336</fb>
    <v>0</v>
  </rv>
  <rv s="0">
    <fb>132</fb>
    <v>0</v>
  </rv>
  <rv s="0">
    <fb>590</fb>
    <v>0</v>
  </rv>
  <rv s="0">
    <fb>90</fb>
    <v>0</v>
  </rv>
  <rv s="0">
    <fb>310</fb>
    <v>0</v>
  </rv>
  <rv s="0">
    <fb>535</fb>
    <v>0</v>
  </rv>
  <rv s="0">
    <fb>200</fb>
    <v>0</v>
  </rv>
  <rv s="0">
    <fb>160</fb>
    <v>0</v>
  </rv>
  <rv s="0">
    <fb>61</fb>
    <v>0</v>
  </rv>
  <rv s="0">
    <fb>3530</fb>
    <v>0</v>
  </rv>
  <rv s="0">
    <fb>4200</fb>
    <v>0</v>
  </rv>
  <rv s="0">
    <fb>775</fb>
    <v>0</v>
  </rv>
  <rv s="0">
    <fb>124</fb>
    <v>0</v>
  </rv>
  <rv s="0">
    <fb>113</fb>
    <v>0</v>
  </rv>
  <rv s="0">
    <fb>88</fb>
    <v>0</v>
  </rv>
  <rv s="0">
    <fb>182</fb>
    <v>0</v>
  </rv>
  <rv s="0">
    <fb>108</fb>
    <v>0</v>
  </rv>
  <rv s="0">
    <fb>93</fb>
    <v>0</v>
  </rv>
  <rv s="0">
    <fb>185</fb>
    <v>0</v>
  </rv>
  <rv s="0">
    <fb>80</fb>
    <v>0</v>
  </rv>
  <rv s="0">
    <fb>154</fb>
    <v>0</v>
  </rv>
  <rv s="0">
    <fb>137</fb>
    <v>0</v>
  </rv>
  <rv s="0">
    <fb>312</fb>
    <v>0</v>
  </rv>
  <rv s="0">
    <fb>402</fb>
    <v>0</v>
  </rv>
  <rv s="0">
    <fb>162</fb>
    <v>0</v>
  </rv>
  <rv s="0">
    <fb>2360</fb>
    <v>0</v>
  </rv>
  <rv s="0">
    <fb>2230</fb>
    <v>0</v>
  </rv>
  <rv s="0">
    <fb>4660</fb>
    <v>0</v>
  </rv>
  <rv s="0">
    <fb>117</fb>
    <v>0</v>
  </rv>
  <rv s="0">
    <fb>11675</fb>
    <v>0</v>
  </rv>
  <rv s="0">
    <fb>6975</fb>
    <v>0</v>
  </rv>
  <rv s="0">
    <fb>905</fb>
    <v>0</v>
  </rv>
  <rv s="0">
    <fb>1780</fb>
    <v>0</v>
  </rv>
  <rv s="0">
    <fb>322</fb>
    <v>0</v>
  </rv>
  <rv s="0">
    <fb>4990</fb>
    <v>0</v>
  </rv>
  <rv s="0">
    <fb>9850</fb>
    <v>0</v>
  </rv>
  <rv s="0">
    <fb>98</fb>
    <v>0</v>
  </rv>
  <rv s="0">
    <fb>102</fb>
    <v>0</v>
  </rv>
  <rv s="0">
    <fb>74</fb>
    <v>0</v>
  </rv>
  <rv s="0">
    <fb>109</fb>
    <v>0</v>
  </rv>
  <rv s="0">
    <fb>382</fb>
    <v>0</v>
  </rv>
  <rv s="0">
    <fb>4480</fb>
    <v>0</v>
  </rv>
  <rv s="0">
    <fb>8750</fb>
    <v>0</v>
  </rv>
  <rv s="0">
    <fb>388</fb>
    <v>0</v>
  </rv>
  <rv s="1">
    <v>1</v>
    <v>XIDX:SMGA</v>
    <v>Daily</v>
    <v>46111</v>
    <v>46111</v>
    <v>0</v>
    <v>1</v>
    <v>639104256000000000,639178630819094368,0</v>
    <v>0</v>
    <v>cc93tc</v>
    <v>XIDX:SMGA</v>
    <v>1</v>
  </rv>
  <rv s="1">
    <v>1</v>
    <v>XIDX:SMGA</v>
    <v>Daily</v>
    <v>45656</v>
    <v>45656</v>
    <v>0</v>
    <v>1</v>
    <v>638711136000000000,639178630817193955,0</v>
    <v>0</v>
    <v>cc93tc</v>
    <v>XIDX:SMGA</v>
    <v>2</v>
  </rv>
  <rv s="1">
    <v>1</v>
    <v>XIDX:SMGA</v>
    <v>Daily</v>
    <v>46021</v>
    <v>46021</v>
    <v>0</v>
    <v>1</v>
    <v>639026496000000000,639178630819086879,0</v>
    <v>0</v>
    <v>cc93tc</v>
    <v>XIDX:SMGA</v>
    <v>3</v>
  </rv>
  <rv s="1">
    <v>1</v>
    <v>XIDX:RATU</v>
    <v>Daily</v>
    <v>46021</v>
    <v>46021</v>
    <v>0</v>
    <v>1</v>
    <v>639026496000000000,639178630806571639,0</v>
    <v>0</v>
    <v>cfl3oc</v>
    <v>XIDX:RATU</v>
    <v>4</v>
  </rv>
  <rv s="1">
    <v>1</v>
    <v>XIDX:RATU</v>
    <v>Daily</v>
    <v>46111</v>
    <v>46111</v>
    <v>0</v>
    <v>1</v>
    <v>639104256000000000,639178630804891351,0</v>
    <v>0</v>
    <v>cfl3oc</v>
    <v>XIDX:RATU</v>
    <v>5</v>
  </rv>
  <rv s="1">
    <v>1</v>
    <v>XIDX:DGWG</v>
    <v>Daily</v>
    <v>46021</v>
    <v>46021</v>
    <v>0</v>
    <v>1</v>
    <v>639026496000000000,639178630806375726,0</v>
    <v>0</v>
    <v>cfl46h</v>
    <v>XIDX:DGWG</v>
    <v>6</v>
  </rv>
  <rv s="1">
    <v>1</v>
    <v>XIDX:DGWG</v>
    <v>Daily</v>
    <v>46111</v>
    <v>46111</v>
    <v>0</v>
    <v>1</v>
    <v>639104256000000000,639178630803645103,0</v>
    <v>0</v>
    <v>cfl46h</v>
    <v>XIDX:DGWG</v>
    <v>7</v>
  </rv>
  <rv s="1">
    <v>1</v>
    <v>XIDX:TOSK</v>
    <v>Daily</v>
    <v>46111</v>
    <v>46111</v>
    <v>0</v>
    <v>1</v>
    <v>639104256000000000,639178630817618174,0</v>
    <v>0</v>
    <v>ccbqk2</v>
    <v>XIDX:TOSK</v>
    <v>8</v>
  </rv>
  <rv s="1">
    <v>1</v>
    <v>XIDX:TOSK</v>
    <v>Daily</v>
    <v>45656</v>
    <v>45656</v>
    <v>0</v>
    <v>1</v>
    <v>638711136000000000,639178630816077835,0</v>
    <v>0</v>
    <v>ccbqk2</v>
    <v>XIDX:TOSK</v>
    <v>9</v>
  </rv>
  <rv s="1">
    <v>1</v>
    <v>XIDX:TOSK</v>
    <v>Daily</v>
    <v>46021</v>
    <v>46021</v>
    <v>0</v>
    <v>1</v>
    <v>639026496000000000,639178630817608171,0</v>
    <v>0</v>
    <v>ccbqk2</v>
    <v>XIDX:TOSK</v>
    <v>10</v>
  </rv>
  <rv s="1">
    <v>1</v>
    <v>XIDX:OBAT</v>
    <v>Daily</v>
    <v>46021</v>
    <v>46021</v>
    <v>0</v>
    <v>1</v>
    <v>639026496000000000,639178630804921283,0</v>
    <v>0</v>
    <v>cflf77</v>
    <v>XIDX:OBAT</v>
    <v>11</v>
  </rv>
  <rv s="1">
    <v>1</v>
    <v>XIDX:OBAT</v>
    <v>Daily</v>
    <v>46111</v>
    <v>46111</v>
    <v>0</v>
    <v>1</v>
    <v>639104256000000000,639178630805781464,0</v>
    <v>0</v>
    <v>cflf77</v>
    <v>XIDX:OBAT</v>
    <v>12</v>
  </rv>
  <rv s="1">
    <v>1</v>
    <v>XIDX:LMAX</v>
    <v>Daily</v>
    <v>45289</v>
    <v>45289</v>
    <v>0</v>
    <v>1</v>
    <v>638394048000000000,639178630827183945,0</v>
    <v>0</v>
    <v>caj9gh</v>
    <v>XIDX:LMAX</v>
    <v>13</v>
  </rv>
  <rv s="1">
    <v>1</v>
    <v>XIDX:LMAX</v>
    <v>Daily</v>
    <v>46111</v>
    <v>46111</v>
    <v>0</v>
    <v>1</v>
    <v>639104256000000000,639178630827554035,0</v>
    <v>0</v>
    <v>caj9gh</v>
    <v>XIDX:LMAX</v>
    <v>14</v>
  </rv>
  <rv s="1">
    <v>1</v>
    <v>XIDX:LMAX</v>
    <v>Daily</v>
    <v>45656</v>
    <v>45656</v>
    <v>0</v>
    <v>1</v>
    <v>638711136000000000,639178630828493325,0</v>
    <v>0</v>
    <v>caj9gh</v>
    <v>XIDX:LMAX</v>
    <v>15</v>
  </rv>
  <rv s="1">
    <v>1</v>
    <v>XIDX:LMAX</v>
    <v>Daily</v>
    <v>46021</v>
    <v>46021</v>
    <v>0</v>
    <v>1</v>
    <v>639026496000000000,639178630831494876,0</v>
    <v>0</v>
    <v>caj9gh</v>
    <v>XIDX:LMAX</v>
    <v>16</v>
  </rv>
  <rv s="1">
    <v>1</v>
    <v>XIDX:KSIX</v>
    <v>Daily</v>
    <v>46021</v>
    <v>46021</v>
    <v>0</v>
    <v>1</v>
    <v>639026496000000000,639178630806985792,0</v>
    <v>0</v>
    <v>cfl4f2</v>
    <v>XIDX:KSIX</v>
    <v>17</v>
  </rv>
  <rv s="1">
    <v>1</v>
    <v>XIDX:KSIX</v>
    <v>Daily</v>
    <v>46111</v>
    <v>46111</v>
    <v>0</v>
    <v>1</v>
    <v>639104256000000000,639178630805647859,0</v>
    <v>0</v>
    <v>cfl4f2</v>
    <v>XIDX:KSIX</v>
    <v>18</v>
  </rv>
  <rv s="1">
    <v>1</v>
    <v>XIDX:BRRC</v>
    <v>Daily</v>
    <v>46021</v>
    <v>46021</v>
    <v>0</v>
    <v>1</v>
    <v>639026496000000000,639178630803565082,0</v>
    <v>0</v>
    <v>cflfa2</v>
    <v>XIDX:BRRC</v>
    <v>19</v>
  </rv>
  <rv s="1">
    <v>1</v>
    <v>XIDX:BRRC</v>
    <v>Daily</v>
    <v>46111</v>
    <v>46111</v>
    <v>0</v>
    <v>1</v>
    <v>639104256000000000,639178630804375267,0</v>
    <v>0</v>
    <v>cflfa2</v>
    <v>XIDX:BRRC</v>
    <v>20</v>
  </rv>
  <rv s="1">
    <v>1</v>
    <v>XIDX:CBDK</v>
    <v>Daily</v>
    <v>46021</v>
    <v>46021</v>
    <v>0</v>
    <v>1</v>
    <v>639026496000000000,639178630805648859,0</v>
    <v>0</v>
    <v>cflejc</v>
    <v>XIDX:CBDK</v>
    <v>21</v>
  </rv>
  <rv s="1">
    <v>1</v>
    <v>XIDX:CBDK</v>
    <v>Daily</v>
    <v>46111</v>
    <v>46111</v>
    <v>0</v>
    <v>1</v>
    <v>639104256000000000,639178630806518650,0</v>
    <v>0</v>
    <v>cflejc</v>
    <v>XIDX:CBDK</v>
    <v>22</v>
  </rv>
  <rv s="1">
    <v>1</v>
    <v>XIDX:IOTF</v>
    <v>Daily</v>
    <v>46021</v>
    <v>46021</v>
    <v>0</v>
    <v>1</v>
    <v>639026496000000000,639178630824095448,0</v>
    <v>0</v>
    <v>cb1mar</v>
    <v>XIDX:IOTF</v>
    <v>23</v>
  </rv>
  <rv s="1">
    <v>1</v>
    <v>XIDX:IOTF</v>
    <v>Daily</v>
    <v>45289</v>
    <v>45289</v>
    <v>0</v>
    <v>1</v>
    <v>638394048000000000,639178630825298362,0</v>
    <v>0</v>
    <v>cb1mar</v>
    <v>XIDX:IOTF</v>
    <v>24</v>
  </rv>
  <rv s="1">
    <v>1</v>
    <v>XIDX:IOTF</v>
    <v>Daily</v>
    <v>46111</v>
    <v>46111</v>
    <v>0</v>
    <v>1</v>
    <v>639104256000000000,639178630825675797,0</v>
    <v>0</v>
    <v>cb1mar</v>
    <v>XIDX:IOTF</v>
    <v>25</v>
  </rv>
  <rv s="1">
    <v>1</v>
    <v>XIDX:IOTF</v>
    <v>Daily</v>
    <v>45656</v>
    <v>45656</v>
    <v>0</v>
    <v>1</v>
    <v>638711136000000000,639178630829596669,0</v>
    <v>0</v>
    <v>cb1mar</v>
    <v>XIDX:IOTF</v>
    <v>26</v>
  </rv>
  <rv s="1">
    <v>1</v>
    <v>XIDX:MEJA</v>
    <v>Daily</v>
    <v>46111</v>
    <v>46111</v>
    <v>0</v>
    <v>1</v>
    <v>639104256000000000,639178630818581359,0</v>
    <v>0</v>
    <v>ccbqh7</v>
    <v>XIDX:MEJA</v>
    <v>27</v>
  </rv>
  <rv s="1">
    <v>1</v>
    <v>XIDX:MEJA</v>
    <v>Daily</v>
    <v>45656</v>
    <v>45656</v>
    <v>0</v>
    <v>1</v>
    <v>638711136000000000,639178630817961681,0</v>
    <v>0</v>
    <v>ccbqh7</v>
    <v>XIDX:MEJA</v>
    <v>28</v>
  </rv>
  <rv s="1">
    <v>1</v>
    <v>XIDX:MEJA</v>
    <v>Daily</v>
    <v>46021</v>
    <v>46021</v>
    <v>0</v>
    <v>1</v>
    <v>639026496000000000,639178630817291530,0</v>
    <v>0</v>
    <v>ccbqh7</v>
    <v>XIDX:MEJA</v>
    <v>29</v>
  </rv>
  <rv s="1">
    <v>1</v>
    <v>XIDX:DATA</v>
    <v>Daily</v>
    <v>46021</v>
    <v>46021</v>
    <v>0</v>
    <v>1</v>
    <v>639026496000000000,639178630813205484,0</v>
    <v>0</v>
    <v>cd3e27</v>
    <v>XIDX:DATA</v>
    <v>30</v>
  </rv>
  <rv s="1">
    <v>1</v>
    <v>XIDX:DATA</v>
    <v>Daily</v>
    <v>46111</v>
    <v>46111</v>
    <v>0</v>
    <v>1</v>
    <v>639104256000000000,639178630814355755,0</v>
    <v>0</v>
    <v>cd3e27</v>
    <v>XIDX:DATA</v>
    <v>31</v>
  </rv>
  <rv s="1">
    <v>1</v>
    <v>XIDX:DATA</v>
    <v>Daily</v>
    <v>45656</v>
    <v>45656</v>
    <v>0</v>
    <v>1</v>
    <v>638711136000000000,639178630817926597,0</v>
    <v>0</v>
    <v>cd3e27</v>
    <v>XIDX:DATA</v>
    <v>32</v>
  </rv>
  <rv s="1">
    <v>1</v>
    <v>XIDX:HGII</v>
    <v>Daily</v>
    <v>46021</v>
    <v>46021</v>
    <v>0</v>
    <v>1</v>
    <v>639026496000000000,639178630805106497,0</v>
    <v>0</v>
    <v>cfl3r7</v>
    <v>XIDX:HGII</v>
    <v>33</v>
  </rv>
  <rv s="1">
    <v>1</v>
    <v>XIDX:HGII</v>
    <v>Daily</v>
    <v>46111</v>
    <v>46111</v>
    <v>0</v>
    <v>1</v>
    <v>639104256000000000,639178630805479204,0</v>
    <v>0</v>
    <v>cfl3r7</v>
    <v>XIDX:HGII</v>
    <v>34</v>
  </rv>
  <rv s="1">
    <v>1</v>
    <v>XIDX:BABY</v>
    <v>Daily</v>
    <v>45289</v>
    <v>45289</v>
    <v>0</v>
    <v>1</v>
    <v>638394048000000000,639178630827924112,0</v>
    <v>0</v>
    <v>carnqh</v>
    <v>XIDX:BABY</v>
    <v>35</v>
  </rv>
  <rv s="1">
    <v>1</v>
    <v>XIDX:BABY</v>
    <v>Daily</v>
    <v>46111</v>
    <v>46111</v>
    <v>0</v>
    <v>1</v>
    <v>639104256000000000,639178630828294191,0</v>
    <v>0</v>
    <v>carnqh</v>
    <v>XIDX:BABY</v>
    <v>36</v>
  </rv>
  <rv s="1">
    <v>1</v>
    <v>XIDX:BABY</v>
    <v>Daily</v>
    <v>45656</v>
    <v>45656</v>
    <v>0</v>
    <v>1</v>
    <v>638711136000000000,639178630830344626,0</v>
    <v>0</v>
    <v>carnqh</v>
    <v>XIDX:BABY</v>
    <v>37</v>
  </rv>
  <rv s="1">
    <v>1</v>
    <v>XIDX:BABY</v>
    <v>Daily</v>
    <v>46021</v>
    <v>46021</v>
    <v>0</v>
    <v>1</v>
    <v>639026496000000000,639178630828524240,0</v>
    <v>0</v>
    <v>carnqh</v>
    <v>XIDX:BABY</v>
    <v>38</v>
  </rv>
  <rv s="1">
    <v>1</v>
    <v>XIDX:YOII</v>
    <v>Daily</v>
    <v>46021</v>
    <v>46021</v>
    <v>0</v>
    <v>1</v>
    <v>639026496000000000,639178630805843700,0</v>
    <v>0</v>
    <v>cfl49c</v>
    <v>XIDX:YOII</v>
    <v>39</v>
  </rv>
  <rv s="1">
    <v>1</v>
    <v>XIDX:YOII</v>
    <v>Daily</v>
    <v>46111</v>
    <v>46111</v>
    <v>0</v>
    <v>1</v>
    <v>639104256000000000,639178630806773927,0</v>
    <v>0</v>
    <v>cfl49c</v>
    <v>XIDX:YOII</v>
    <v>40</v>
  </rv>
  <rv s="1">
    <v>1</v>
    <v>XIDX:MDIY</v>
    <v>Daily</v>
    <v>46021</v>
    <v>46021</v>
    <v>0</v>
    <v>1</v>
    <v>639026496000000000,639178630807719695,0</v>
    <v>0</v>
    <v>cff1lh</v>
    <v>XIDX:MDIY</v>
    <v>41</v>
  </rv>
  <rv s="1">
    <v>1</v>
    <v>XIDX:MDIY</v>
    <v>Daily</v>
    <v>45656</v>
    <v>45656</v>
    <v>0</v>
    <v>1</v>
    <v>638711136000000000,639178630806226742,0</v>
    <v>0</v>
    <v>cff1lh</v>
    <v>XIDX:MDIY</v>
    <v>42</v>
  </rv>
  <rv s="1">
    <v>1</v>
    <v>XIDX:MDIY</v>
    <v>Daily</v>
    <v>46111</v>
    <v>46111</v>
    <v>0</v>
    <v>1</v>
    <v>639104256000000000,639178630803769920,0</v>
    <v>0</v>
    <v>cff1lh</v>
    <v>XIDX:MDIY</v>
    <v>43</v>
  </rv>
  <rv s="1">
    <v>1</v>
    <v>XIDX:BAIK</v>
    <v>Daily</v>
    <v>46111</v>
    <v>46111</v>
    <v>0</v>
    <v>1</v>
    <v>639104256000000000,639178630813521783,0</v>
    <v>0</v>
    <v>ccbzar</v>
    <v>XIDX:BAIK</v>
    <v>44</v>
  </rv>
  <rv s="1">
    <v>1</v>
    <v>XIDX:BAIK</v>
    <v>Daily</v>
    <v>45656</v>
    <v>45656</v>
    <v>0</v>
    <v>1</v>
    <v>638711136000000000,639178630813621806,0</v>
    <v>0</v>
    <v>ccbzar</v>
    <v>XIDX:BAIK</v>
    <v>2</v>
  </rv>
  <rv s="1">
    <v>1</v>
    <v>XIDX:BAIK</v>
    <v>Daily</v>
    <v>46021</v>
    <v>46021</v>
    <v>0</v>
    <v>1</v>
    <v>639026496000000000,639178630814615330,0</v>
    <v>0</v>
    <v>ccbzar</v>
    <v>XIDX:BAIK</v>
    <v>45</v>
  </rv>
  <rv s="1">
    <v>1</v>
    <v>XIDX:RSCH</v>
    <v>Daily</v>
    <v>46021</v>
    <v>46021</v>
    <v>0</v>
    <v>1</v>
    <v>639026496000000000,639178630829056093,0</v>
    <v>0</v>
    <v>caoza2</v>
    <v>XIDX:RSCH</v>
    <v>17</v>
  </rv>
  <rv s="1">
    <v>1</v>
    <v>XIDX:RSCH</v>
    <v>Daily</v>
    <v>45289</v>
    <v>45289</v>
    <v>0</v>
    <v>1</v>
    <v>638394048000000000,639178630828896245,0</v>
    <v>0</v>
    <v>caoza2</v>
    <v>XIDX:RSCH</v>
    <v>46</v>
  </rv>
  <rv s="1">
    <v>1</v>
    <v>XIDX:RSCH</v>
    <v>Daily</v>
    <v>46111</v>
    <v>46111</v>
    <v>0</v>
    <v>1</v>
    <v>639104256000000000,639178630829267877,0</v>
    <v>0</v>
    <v>caoza2</v>
    <v>XIDX:RSCH</v>
    <v>47</v>
  </rv>
  <rv s="1">
    <v>1</v>
    <v>XIDX:RSCH</v>
    <v>Daily</v>
    <v>45656</v>
    <v>45656</v>
    <v>0</v>
    <v>1</v>
    <v>638711136000000000,639178630830838242,0</v>
    <v>0</v>
    <v>caoza2</v>
    <v>XIDX:RSCH</v>
    <v>48</v>
  </rv>
  <rv s="1">
    <v>1</v>
    <v>XIDX:AADI</v>
    <v>Daily</v>
    <v>46111</v>
    <v>46111</v>
    <v>0</v>
    <v>1</v>
    <v>639104256000000000,639178630804365263,0</v>
    <v>0</v>
    <v>cfatz2</v>
    <v>XIDX:AADI</v>
    <v>49</v>
  </rv>
  <rv s="1">
    <v>1</v>
    <v>XIDX:AADI</v>
    <v>Daily</v>
    <v>45656</v>
    <v>45656</v>
    <v>0</v>
    <v>1</v>
    <v>638711136000000000,639178630806617226,0</v>
    <v>0</v>
    <v>cfatz2</v>
    <v>XIDX:AADI</v>
    <v>50</v>
  </rv>
  <rv s="1">
    <v>1</v>
    <v>XIDX:AADI</v>
    <v>Daily</v>
    <v>46021</v>
    <v>46021</v>
    <v>0</v>
    <v>1</v>
    <v>639026496000000000,639178630804505300,0</v>
    <v>0</v>
    <v>cfatz2</v>
    <v>XIDX:AADI</v>
    <v>51</v>
  </rv>
  <rv s="1">
    <v>1</v>
    <v>XIDX:RGAS</v>
    <v>Daily</v>
    <v>45656</v>
    <v>45656</v>
    <v>0</v>
    <v>1</v>
    <v>638711136000000000,639178630818359382,0</v>
    <v>0</v>
    <v>cbe25r</v>
    <v>XIDX:RGAS</v>
    <v>52</v>
  </rv>
  <rv s="1">
    <v>1</v>
    <v>XIDX:RGAS</v>
    <v>Daily</v>
    <v>46021</v>
    <v>46021</v>
    <v>0</v>
    <v>1</v>
    <v>639026496000000000,639178630821142572,0</v>
    <v>0</v>
    <v>cbe25r</v>
    <v>XIDX:RGAS</v>
    <v>53</v>
  </rv>
  <rv s="1">
    <v>1</v>
    <v>XIDX:RGAS</v>
    <v>Daily</v>
    <v>45289</v>
    <v>45289</v>
    <v>0</v>
    <v>1</v>
    <v>638394048000000000,639178630822774078,0</v>
    <v>0</v>
    <v>cbe25r</v>
    <v>XIDX:RGAS</v>
    <v>54</v>
  </rv>
  <rv s="1">
    <v>1</v>
    <v>XIDX:RGAS</v>
    <v>Daily</v>
    <v>46111</v>
    <v>46111</v>
    <v>0</v>
    <v>1</v>
    <v>639104256000000000,639178630823153014,0</v>
    <v>0</v>
    <v>cbe25r</v>
    <v>XIDX:RGAS</v>
    <v>55</v>
  </rv>
  <rv s="1">
    <v>1</v>
    <v>XIDX:NAIK</v>
    <v>Daily</v>
    <v>46111</v>
    <v>46111</v>
    <v>0</v>
    <v>1</v>
    <v>639104256000000000,639178630805115320,0</v>
    <v>0</v>
    <v>cf6abh</v>
    <v>XIDX:NAIK</v>
    <v>52</v>
  </rv>
  <rv s="1">
    <v>1</v>
    <v>XIDX:NAIK</v>
    <v>Daily</v>
    <v>45656</v>
    <v>45656</v>
    <v>0</v>
    <v>1</v>
    <v>638711136000000000,639178630806996360,0</v>
    <v>0</v>
    <v>cf6abh</v>
    <v>XIDX:NAIK</v>
    <v>56</v>
  </rv>
  <rv s="1">
    <v>1</v>
    <v>XIDX:NAIK</v>
    <v>Daily</v>
    <v>46021</v>
    <v>46021</v>
    <v>0</v>
    <v>1</v>
    <v>639026496000000000,639178630805245348,0</v>
    <v>0</v>
    <v>cf6abh</v>
    <v>XIDX:NAIK</v>
    <v>57</v>
  </rv>
  <rv s="1">
    <v>1</v>
    <v>XIDX:BOAT</v>
    <v>Daily</v>
    <v>46111</v>
    <v>46111</v>
    <v>0</v>
    <v>1</v>
    <v>639104256000000000,639178630805855599,0</v>
    <v>0</v>
    <v>cf4yu2</v>
    <v>XIDX:BOAT</v>
    <v>34</v>
  </rv>
  <rv s="1">
    <v>1</v>
    <v>XIDX:BOAT</v>
    <v>Daily</v>
    <v>45656</v>
    <v>45656</v>
    <v>0</v>
    <v>1</v>
    <v>638711136000000000,639178630803395049,0</v>
    <v>0</v>
    <v>cf4yu2</v>
    <v>XIDX:BOAT</v>
    <v>58</v>
  </rv>
  <rv s="1">
    <v>1</v>
    <v>XIDX:BOAT</v>
    <v>Daily</v>
    <v>46021</v>
    <v>46021</v>
    <v>0</v>
    <v>1</v>
    <v>639026496000000000,639178630805985632,0</v>
    <v>0</v>
    <v>cf4yu2</v>
    <v>XIDX:BOAT</v>
    <v>59</v>
  </rv>
  <rv s="1">
    <v>1</v>
    <v>XIDX:DAAZ</v>
    <v>Daily</v>
    <v>46111</v>
    <v>46111</v>
    <v>0</v>
    <v>1</v>
    <v>639104256000000000,639178630803669766,0</v>
    <v>0</v>
    <v>cf3dr7</v>
    <v>XIDX:DAAZ</v>
    <v>60</v>
  </rv>
  <rv s="1">
    <v>1</v>
    <v>XIDX:DAAZ</v>
    <v>Daily</v>
    <v>45656</v>
    <v>45656</v>
    <v>0</v>
    <v>1</v>
    <v>638711136000000000,639178630806900488,0</v>
    <v>0</v>
    <v>cf3dr7</v>
    <v>XIDX:DAAZ</v>
    <v>61</v>
  </rv>
  <rv s="1">
    <v>1</v>
    <v>XIDX:DAAZ</v>
    <v>Daily</v>
    <v>46021</v>
    <v>46021</v>
    <v>0</v>
    <v>1</v>
    <v>639026496000000000,639178630806030291,0</v>
    <v>0</v>
    <v>cf3dr7</v>
    <v>XIDX:DAAZ</v>
    <v>62</v>
  </rv>
  <rv s="1">
    <v>1</v>
    <v>XIDX:STRK</v>
    <v>Daily</v>
    <v>46021</v>
    <v>46021</v>
    <v>0</v>
    <v>1</v>
    <v>639026496000000000,639178630823879378,0</v>
    <v>0</v>
    <v>cb1rcw</v>
    <v>XIDX:STRK</v>
    <v>63</v>
  </rv>
  <rv s="1">
    <v>1</v>
    <v>XIDX:STRK</v>
    <v>Daily</v>
    <v>45289</v>
    <v>45289</v>
    <v>0</v>
    <v>1</v>
    <v>638394048000000000,639178630825719777,0</v>
    <v>0</v>
    <v>cb1rcw</v>
    <v>XIDX:STRK</v>
    <v>64</v>
  </rv>
  <rv s="1">
    <v>1</v>
    <v>XIDX:STRK</v>
    <v>Daily</v>
    <v>46111</v>
    <v>46111</v>
    <v>0</v>
    <v>1</v>
    <v>639104256000000000,639178630826089862,0</v>
    <v>0</v>
    <v>cb1rcw</v>
    <v>XIDX:STRK</v>
    <v>65</v>
  </rv>
  <rv s="1">
    <v>1</v>
    <v>XIDX:STRK</v>
    <v>Daily</v>
    <v>45656</v>
    <v>45656</v>
    <v>0</v>
    <v>1</v>
    <v>638711136000000000,639178630829220535,0</v>
    <v>0</v>
    <v>cb1rcw</v>
    <v>XIDX:STRK</v>
    <v>66</v>
  </rv>
  <rv s="1">
    <v>1</v>
    <v>XIDX:VERN</v>
    <v>Daily</v>
    <v>46111</v>
    <v>46111</v>
    <v>0</v>
    <v>1</v>
    <v>639104256000000000,639178630804408971,0</v>
    <v>0</v>
    <v>cesblh</v>
    <v>XIDX:VERN</v>
    <v>53</v>
  </rv>
  <rv s="1">
    <v>1</v>
    <v>XIDX:VERN</v>
    <v>Daily</v>
    <v>45656</v>
    <v>45656</v>
    <v>0</v>
    <v>1</v>
    <v>638711136000000000,639178630807269599,0</v>
    <v>0</v>
    <v>cesblh</v>
    <v>XIDX:VERN</v>
    <v>67</v>
  </rv>
  <rv s="1">
    <v>1</v>
    <v>XIDX:VERN</v>
    <v>Daily</v>
    <v>46021</v>
    <v>46021</v>
    <v>0</v>
    <v>1</v>
    <v>639026496000000000,639178630806776867,0</v>
    <v>0</v>
    <v>cesblh</v>
    <v>XIDX:VERN</v>
    <v>68</v>
  </rv>
  <rv s="1">
    <v>1</v>
    <v>XIDX:PTMR</v>
    <v>Daily</v>
    <v>46111</v>
    <v>46111</v>
    <v>0</v>
    <v>1</v>
    <v>639104256000000000,639178630805151935,0</v>
    <v>0</v>
    <v>cese7w</v>
    <v>XIDX:PTMR</v>
    <v>69</v>
  </rv>
  <rv s="1">
    <v>1</v>
    <v>XIDX:PTMR</v>
    <v>Daily</v>
    <v>45656</v>
    <v>45656</v>
    <v>0</v>
    <v>1</v>
    <v>638711136000000000,639178630807635957,0</v>
    <v>0</v>
    <v>cese7w</v>
    <v>XIDX:PTMR</v>
    <v>70</v>
  </rv>
  <rv s="1">
    <v>1</v>
    <v>XIDX:PTMR</v>
    <v>Daily</v>
    <v>46021</v>
    <v>46021</v>
    <v>0</v>
    <v>1</v>
    <v>639026496000000000,639178630807515913,0</v>
    <v>0</v>
    <v>cese7w</v>
    <v>XIDX:PTMR</v>
    <v>69</v>
  </rv>
  <rv s="1">
    <v>1</v>
    <v>XIDX:NEST</v>
    <v>Daily</v>
    <v>46111</v>
    <v>46111</v>
    <v>0</v>
    <v>1</v>
    <v>639104256000000000,639178630805895612,0</v>
    <v>0</v>
    <v>cecdh7</v>
    <v>XIDX:NEST</v>
    <v>71</v>
  </rv>
  <rv s="1">
    <v>1</v>
    <v>XIDX:NEST</v>
    <v>Daily</v>
    <v>45656</v>
    <v>45656</v>
    <v>0</v>
    <v>1</v>
    <v>638711136000000000,639178630807996081,0</v>
    <v>0</v>
    <v>cecdh7</v>
    <v>XIDX:NEST</v>
    <v>72</v>
  </rv>
  <rv s="1">
    <v>1</v>
    <v>XIDX:NEST</v>
    <v>Daily</v>
    <v>46021</v>
    <v>46021</v>
    <v>0</v>
    <v>1</v>
    <v>639026496000000000,639178630808246133,0</v>
    <v>0</v>
    <v>cecdh7</v>
    <v>XIDX:NEST</v>
    <v>37</v>
  </rv>
  <rv s="1">
    <v>1</v>
    <v>XIDX:ASLI</v>
    <v>Daily</v>
    <v>46111</v>
    <v>46111</v>
    <v>0</v>
    <v>1</v>
    <v>639104256000000000,639178630820215768,0</v>
    <v>0</v>
    <v>cc41ww</v>
    <v>XIDX:ASLI</v>
    <v>73</v>
  </rv>
  <rv s="1">
    <v>1</v>
    <v>XIDX:ASLI</v>
    <v>Daily</v>
    <v>45656</v>
    <v>45656</v>
    <v>0</v>
    <v>1</v>
    <v>638711136000000000,639178630825935598,0</v>
    <v>0</v>
    <v>cc41ww</v>
    <v>XIDX:ASLI</v>
    <v>64</v>
  </rv>
  <rv s="1">
    <v>1</v>
    <v>XIDX:ASLI</v>
    <v>Daily</v>
    <v>46021</v>
    <v>46021</v>
    <v>0</v>
    <v>1</v>
    <v>639026496000000000,639178630822934711,0</v>
    <v>0</v>
    <v>cc41ww</v>
    <v>XIDX:ASLI</v>
    <v>74</v>
  </rv>
  <rv s="1">
    <v>1</v>
    <v>XIDX:SPRE</v>
    <v>Daily</v>
    <v>46021</v>
    <v>46021</v>
    <v>0</v>
    <v>1</v>
    <v>639026496000000000,639178630810312079,0</v>
    <v>0</v>
    <v>cdllww</v>
    <v>XIDX:SPRE</v>
    <v>63</v>
  </rv>
  <rv s="1">
    <v>1</v>
    <v>XIDX:SPRE</v>
    <v>Daily</v>
    <v>46111</v>
    <v>46111</v>
    <v>0</v>
    <v>1</v>
    <v>639104256000000000,639178630810893657,0</v>
    <v>0</v>
    <v>cdllww</v>
    <v>XIDX:SPRE</v>
    <v>75</v>
  </rv>
  <rv s="1">
    <v>1</v>
    <v>XIDX:SPRE</v>
    <v>Daily</v>
    <v>45656</v>
    <v>45656</v>
    <v>0</v>
    <v>1</v>
    <v>638711136000000000,639178630811362099,0</v>
    <v>0</v>
    <v>cdllww</v>
    <v>XIDX:SPRE</v>
    <v>76</v>
  </rv>
  <rv s="1">
    <v>1</v>
    <v>XIDX:DOSS</v>
    <v>Daily</v>
    <v>46111</v>
    <v>46111</v>
    <v>0</v>
    <v>1</v>
    <v>639104256000000000,639178630806665838,0</v>
    <v>0</v>
    <v>cecd8m</v>
    <v>XIDX:DOSS</v>
    <v>33</v>
  </rv>
  <rv s="1">
    <v>1</v>
    <v>XIDX:DOSS</v>
    <v>Daily</v>
    <v>45656</v>
    <v>45656</v>
    <v>0</v>
    <v>1</v>
    <v>638711136000000000,639178630808366199,0</v>
    <v>0</v>
    <v>cecd8m</v>
    <v>XIDX:DOSS</v>
    <v>77</v>
  </rv>
  <rv s="1">
    <v>1</v>
    <v>XIDX:DOSS</v>
    <v>Daily</v>
    <v>46021</v>
    <v>46021</v>
    <v>0</v>
    <v>1</v>
    <v>639026496000000000,639178630809626297,0</v>
    <v>0</v>
    <v>cecd8m</v>
    <v>XIDX:DOSS</v>
    <v>78</v>
  </rv>
  <rv s="1">
    <v>1</v>
    <v>XIDX:SURI</v>
    <v>Daily</v>
    <v>45656</v>
    <v>45656</v>
    <v>0</v>
    <v>1</v>
    <v>638711136000000000,639178630819602058,0</v>
    <v>0</v>
    <v>cbriz2</v>
    <v>XIDX:SURI</v>
    <v>79</v>
  </rv>
  <rv s="1">
    <v>1</v>
    <v>XIDX:SURI</v>
    <v>Daily</v>
    <v>46021</v>
    <v>46021</v>
    <v>0</v>
    <v>1</v>
    <v>639026496000000000,639178630818151731,0</v>
    <v>0</v>
    <v>cbriz2</v>
    <v>XIDX:SURI</v>
    <v>80</v>
  </rv>
  <rv s="1">
    <v>1</v>
    <v>XIDX:SURI</v>
    <v>Daily</v>
    <v>45289</v>
    <v>45289</v>
    <v>0</v>
    <v>1</v>
    <v>638394048000000000,639178630823292390,0</v>
    <v>0</v>
    <v>cbriz2</v>
    <v>XIDX:SURI</v>
    <v>81</v>
  </rv>
  <rv s="1">
    <v>1</v>
    <v>XIDX:SURI</v>
    <v>Daily</v>
    <v>46111</v>
    <v>46111</v>
    <v>0</v>
    <v>1</v>
    <v>639104256000000000,639178630823652970,0</v>
    <v>0</v>
    <v>cbriz2</v>
    <v>XIDX:SURI</v>
    <v>2</v>
  </rv>
  <rv s="1">
    <v>1</v>
    <v>XIDX:LABS</v>
    <v>Daily</v>
    <v>46111</v>
    <v>46111</v>
    <v>0</v>
    <v>1</v>
    <v>639104256000000000,639178630805021915,0</v>
    <v>0</v>
    <v>cdml7w</v>
    <v>XIDX:LABS</v>
    <v>82</v>
  </rv>
  <rv s="1">
    <v>1</v>
    <v>XIDX:LABS</v>
    <v>Daily</v>
    <v>45656</v>
    <v>45656</v>
    <v>0</v>
    <v>1</v>
    <v>638711136000000000,639178630804925332,0</v>
    <v>0</v>
    <v>cdml7w</v>
    <v>XIDX:LABS</v>
    <v>83</v>
  </rv>
  <rv s="1">
    <v>1</v>
    <v>XIDX:LABS</v>
    <v>Daily</v>
    <v>46021</v>
    <v>46021</v>
    <v>0</v>
    <v>1</v>
    <v>639026496000000000,639178630810353078,0</v>
    <v>0</v>
    <v>cdml7w</v>
    <v>XIDX:LABS</v>
    <v>34</v>
  </rv>
  <rv s="1">
    <v>1</v>
    <v>XIDX:GUNA</v>
    <v>Daily</v>
    <v>46111</v>
    <v>46111</v>
    <v>0</v>
    <v>1</v>
    <v>639104256000000000,639178630805781538,0</v>
    <v>0</v>
    <v>cdm6oc</v>
    <v>XIDX:GUNA</v>
    <v>59</v>
  </rv>
  <rv s="1">
    <v>1</v>
    <v>XIDX:GUNA</v>
    <v>Daily</v>
    <v>46021</v>
    <v>46021</v>
    <v>0</v>
    <v>1</v>
    <v>639026496000000000,639178630811102631,0</v>
    <v>0</v>
    <v>cdm6oc</v>
    <v>XIDX:GUNA</v>
    <v>73</v>
  </rv>
  <rv s="1">
    <v>1</v>
    <v>XIDX:GUNA</v>
    <v>Daily</v>
    <v>45656</v>
    <v>45656</v>
    <v>0</v>
    <v>1</v>
    <v>638711136000000000,639178630812722991,0</v>
    <v>0</v>
    <v>cdm6oc</v>
    <v>XIDX:GUNA</v>
    <v>73</v>
  </rv>
  <rv s="1">
    <v>1</v>
    <v>XIDX:BLES</v>
    <v>Daily</v>
    <v>46111</v>
    <v>46111</v>
    <v>0</v>
    <v>1</v>
    <v>639104256000000000,639178630811276762,0</v>
    <v>0</v>
    <v>cdlvh7</v>
    <v>XIDX:BLES</v>
    <v>45</v>
  </rv>
  <rv s="1">
    <v>1</v>
    <v>XIDX:BLES</v>
    <v>Daily</v>
    <v>45656</v>
    <v>45656</v>
    <v>0</v>
    <v>1</v>
    <v>638711136000000000,639178630812183478,0</v>
    <v>0</v>
    <v>cdlvh7</v>
    <v>XIDX:BLES</v>
    <v>84</v>
  </rv>
  <rv s="1">
    <v>1</v>
    <v>XIDX:BLES</v>
    <v>Daily</v>
    <v>46021</v>
    <v>46021</v>
    <v>0</v>
    <v>1</v>
    <v>639026496000000000,639178630812173480,0</v>
    <v>0</v>
    <v>cdlvh7</v>
    <v>XIDX:BLES</v>
    <v>85</v>
  </rv>
  <rv s="1">
    <v>1</v>
    <v>XIDX:GRPH</v>
    <v>Daily</v>
    <v>45656</v>
    <v>45656</v>
    <v>0</v>
    <v>1</v>
    <v>638711136000000000,639178630818126099,0</v>
    <v>0</v>
    <v>cc65vh</v>
    <v>XIDX:GRPH</v>
    <v>66</v>
  </rv>
  <rv s="1">
    <v>1</v>
    <v>XIDX:GRPH</v>
    <v>Daily</v>
    <v>46111</v>
    <v>46111</v>
    <v>0</v>
    <v>1</v>
    <v>639104256000000000,639178630818492905,0</v>
    <v>0</v>
    <v>cc65vh</v>
    <v>XIDX:GRPH</v>
    <v>86</v>
  </rv>
  <rv s="1">
    <v>1</v>
    <v>XIDX:GRPH</v>
    <v>Daily</v>
    <v>46021</v>
    <v>46021</v>
    <v>0</v>
    <v>1</v>
    <v>639026496000000000,639178630825394495,0</v>
    <v>0</v>
    <v>cc65vh</v>
    <v>XIDX:GRPH</v>
    <v>87</v>
  </rv>
  <rv s="1">
    <v>1</v>
    <v>XIDX:HYGN</v>
    <v>Daily</v>
    <v>46021</v>
    <v>46021</v>
    <v>0</v>
    <v>1</v>
    <v>639026496000000000,639178630817123945,0</v>
    <v>0</v>
    <v>ccbzjc</v>
    <v>XIDX:HYGN</v>
    <v>88</v>
  </rv>
  <rv s="1">
    <v>1</v>
    <v>XIDX:HYGN</v>
    <v>Daily</v>
    <v>46111</v>
    <v>46111</v>
    <v>0</v>
    <v>1</v>
    <v>639104256000000000,639178630815816095,0</v>
    <v>0</v>
    <v>ccbzjc</v>
    <v>XIDX:HYGN</v>
    <v>89</v>
  </rv>
  <rv s="1">
    <v>1</v>
    <v>XIDX:HYGN</v>
    <v>Daily</v>
    <v>45656</v>
    <v>45656</v>
    <v>0</v>
    <v>1</v>
    <v>638711136000000000,639178630816143715,0</v>
    <v>0</v>
    <v>ccbzjc</v>
    <v>XIDX:HYGN</v>
    <v>90</v>
  </rv>
  <rv s="1">
    <v>1</v>
    <v>XIDX:ISEA</v>
    <v>Daily</v>
    <v>46111</v>
    <v>46111</v>
    <v>0</v>
    <v>1</v>
    <v>639104256000000000,639178630812019892,0</v>
    <v>0</v>
    <v>cdmkyc</v>
    <v>XIDX:ISEA</v>
    <v>91</v>
  </rv>
  <rv s="1">
    <v>1</v>
    <v>XIDX:ISEA</v>
    <v>Daily</v>
    <v>45656</v>
    <v>45656</v>
    <v>0</v>
    <v>1</v>
    <v>638711136000000000,639178630812550004,0</v>
    <v>0</v>
    <v>cdmkyc</v>
    <v>XIDX:ISEA</v>
    <v>92</v>
  </rv>
  <rv s="1">
    <v>1</v>
    <v>XIDX:ISEA</v>
    <v>Daily</v>
    <v>46021</v>
    <v>46021</v>
    <v>0</v>
    <v>1</v>
    <v>639026496000000000,639178630812910088,0</v>
    <v>0</v>
    <v>cdmkyc</v>
    <v>XIDX:ISEA</v>
    <v>93</v>
  </rv>
  <rv s="1">
    <v>1</v>
    <v>XIDX:GOLF</v>
    <v>Daily</v>
    <v>46111</v>
    <v>46111</v>
    <v>0</v>
    <v>1</v>
    <v>639104256000000000,639178630812757099,0</v>
    <v>0</v>
    <v>cdml52</v>
    <v>XIDX:GOLF</v>
    <v>94</v>
  </rv>
  <rv s="1">
    <v>1</v>
    <v>XIDX:GOLF</v>
    <v>Daily</v>
    <v>45656</v>
    <v>45656</v>
    <v>0</v>
    <v>1</v>
    <v>638711136000000000,639178630812923633,0</v>
    <v>0</v>
    <v>cdml52</v>
    <v>XIDX:GOLF</v>
    <v>95</v>
  </rv>
  <rv s="1">
    <v>1</v>
    <v>XIDX:GOLF</v>
    <v>Daily</v>
    <v>46021</v>
    <v>46021</v>
    <v>0</v>
    <v>1</v>
    <v>639026496000000000,639178630813643800,0</v>
    <v>0</v>
    <v>cdml52</v>
    <v>XIDX:GOLF</v>
    <v>96</v>
  </rv>
  <rv s="1">
    <v>1</v>
    <v>XIDX:BATR</v>
    <v>Daily</v>
    <v>46111</v>
    <v>46111</v>
    <v>0</v>
    <v>1</v>
    <v>639104256000000000,639178630811066777,0</v>
    <v>0</v>
    <v>cddzvh</v>
    <v>XIDX:BATR</v>
    <v>1</v>
  </rv>
  <rv s="1">
    <v>1</v>
    <v>XIDX:BATR</v>
    <v>Daily</v>
    <v>45656</v>
    <v>45656</v>
    <v>0</v>
    <v>1</v>
    <v>638711136000000000,639178630811056613,0</v>
    <v>0</v>
    <v>cddzvh</v>
    <v>XIDX:BATR</v>
    <v>97</v>
  </rv>
  <rv s="1">
    <v>1</v>
    <v>XIDX:BATR</v>
    <v>Daily</v>
    <v>46021</v>
    <v>46021</v>
    <v>0</v>
    <v>1</v>
    <v>639026496000000000,639178630811626728,0</v>
    <v>0</v>
    <v>cddzvh</v>
    <v>XIDX:BATR</v>
    <v>98</v>
  </rv>
  <rv s="1">
    <v>1</v>
    <v>XIDX:PART</v>
    <v>Daily</v>
    <v>46111</v>
    <v>46111</v>
    <v>0</v>
    <v>1</v>
    <v>639104256000000000,639178630809932365,0</v>
    <v>0</v>
    <v>cdlta2</v>
    <v>XIDX:PART</v>
    <v>99</v>
  </rv>
  <rv s="1">
    <v>1</v>
    <v>XIDX:PART</v>
    <v>Daily</v>
    <v>45656</v>
    <v>45656</v>
    <v>0</v>
    <v>1</v>
    <v>638711136000000000,639178630813293105,0</v>
    <v>0</v>
    <v>cdlta2</v>
    <v>XIDX:PART</v>
    <v>100</v>
  </rv>
  <rv s="1">
    <v>1</v>
    <v>XIDX:PART</v>
    <v>Daily</v>
    <v>46021</v>
    <v>46021</v>
    <v>0</v>
    <v>1</v>
    <v>639026496000000000,639178630810142411,0</v>
    <v>0</v>
    <v>cdlta2</v>
    <v>XIDX:PART</v>
    <v>101</v>
  </rv>
  <rv s="1">
    <v>1</v>
    <v>XIDX:KOCI</v>
    <v>Daily</v>
    <v>45289</v>
    <v>45289</v>
    <v>0</v>
    <v>1</v>
    <v>638394048000000000,639178630822975210,0</v>
    <v>0</v>
    <v>cazma2</v>
    <v>XIDX:KOCI</v>
    <v>66</v>
  </rv>
  <rv s="1">
    <v>1</v>
    <v>XIDX:KOCI</v>
    <v>Daily</v>
    <v>46111</v>
    <v>46111</v>
    <v>0</v>
    <v>1</v>
    <v>639104256000000000,639178630823347899,0</v>
    <v>0</v>
    <v>cazma2</v>
    <v>XIDX:KOCI</v>
    <v>102</v>
  </rv>
  <rv s="1">
    <v>1</v>
    <v>XIDX:KOCI</v>
    <v>Daily</v>
    <v>45656</v>
    <v>45656</v>
    <v>0</v>
    <v>1</v>
    <v>638711136000000000,639178630824295497,0</v>
    <v>0</v>
    <v>cazma2</v>
    <v>XIDX:KOCI</v>
    <v>66</v>
  </rv>
  <rv s="1">
    <v>1</v>
    <v>XIDX:KOCI</v>
    <v>Daily</v>
    <v>46021</v>
    <v>46021</v>
    <v>0</v>
    <v>1</v>
    <v>639026496000000000,639178630824938276,0</v>
    <v>0</v>
    <v>cazma2</v>
    <v>XIDX:KOCI</v>
    <v>103</v>
  </rv>
  <rv s="1">
    <v>1</v>
    <v>XIDX:SOLA</v>
    <v>Daily</v>
    <v>46021</v>
    <v>46021</v>
    <v>0</v>
    <v>1</v>
    <v>639026496000000000,639178630811812199,0</v>
    <v>0</v>
    <v>cd3j77</v>
    <v>XIDX:SOLA</v>
    <v>104</v>
  </rv>
  <rv s="1">
    <v>1</v>
    <v>XIDX:SOLA</v>
    <v>Daily</v>
    <v>46111</v>
    <v>46111</v>
    <v>0</v>
    <v>1</v>
    <v>639104256000000000,639178630812353984,0</v>
    <v>0</v>
    <v>cd3j77</v>
    <v>XIDX:SOLA</v>
    <v>13</v>
  </rv>
  <rv s="1">
    <v>1</v>
    <v>XIDX:SOLA</v>
    <v>Daily</v>
    <v>45656</v>
    <v>45656</v>
    <v>0</v>
    <v>1</v>
    <v>638711136000000000,639178630812462346,0</v>
    <v>0</v>
    <v>cd3j77</v>
    <v>XIDX:SOLA</v>
    <v>66</v>
  </rv>
  <rv s="1">
    <v>1</v>
    <v>XIDX:ATLA</v>
    <v>Daily</v>
    <v>46111</v>
    <v>46111</v>
    <v>0</v>
    <v>1</v>
    <v>639104256000000000,639178630810537695,0</v>
    <v>0</v>
    <v>ccwjvh</v>
    <v>XIDX:ATLA</v>
    <v>66</v>
  </rv>
  <rv s="1">
    <v>1</v>
    <v>XIDX:ATLA</v>
    <v>Daily</v>
    <v>45656</v>
    <v>45656</v>
    <v>0</v>
    <v>1</v>
    <v>638711136000000000,639178630811390480,0</v>
    <v>0</v>
    <v>ccwjvh</v>
    <v>XIDX:ATLA</v>
    <v>66</v>
  </rv>
  <rv s="1">
    <v>1</v>
    <v>XIDX:ATLA</v>
    <v>Daily</v>
    <v>46021</v>
    <v>46021</v>
    <v>0</v>
    <v>1</v>
    <v>639026496000000000,639178630811687936,0</v>
    <v>0</v>
    <v>ccwjvh</v>
    <v>XIDX:ATLA</v>
    <v>105</v>
  </rv>
  <rv s="1">
    <v>1</v>
    <v>XIDX:RELF</v>
    <v>Daily</v>
    <v>45656</v>
    <v>45656</v>
    <v>0</v>
    <v>1</v>
    <v>638711136000000000,639178630840828026,0</v>
    <v>0</v>
    <v>ca43u2</v>
    <v>XIDX:RELF</v>
    <v>106</v>
  </rv>
  <rv s="1">
    <v>1</v>
    <v>XIDX:RELF</v>
    <v>Daily</v>
    <v>46021</v>
    <v>46021</v>
    <v>0</v>
    <v>1</v>
    <v>639026496000000000,639178630835443150,0</v>
    <v>0</v>
    <v>ca43u2</v>
    <v>XIDX:RELF</v>
    <v>107</v>
  </rv>
  <rv s="1">
    <v>1</v>
    <v>XIDX:RELF</v>
    <v>Daily</v>
    <v>45289</v>
    <v>45289</v>
    <v>0</v>
    <v>1</v>
    <v>638394048000000000,639178630837723654,0</v>
    <v>0</v>
    <v>ca43u2</v>
    <v>XIDX:RELF</v>
    <v>108</v>
  </rv>
  <rv s="1">
    <v>1</v>
    <v>XIDX:RELF</v>
    <v>Daily</v>
    <v>46111</v>
    <v>46111</v>
    <v>0</v>
    <v>1</v>
    <v>639104256000000000,639178630834602962,0</v>
    <v>0</v>
    <v>ca43u2</v>
    <v>XIDX:RELF</v>
    <v>109</v>
  </rv>
  <rv s="1">
    <v>1</v>
    <v>XIDX:UNTD</v>
    <v>Daily</v>
    <v>46021</v>
    <v>46021</v>
    <v>0</v>
    <v>1</v>
    <v>639026496000000000,639178630818353114,0</v>
    <v>0</v>
    <v>ccanww</v>
    <v>XIDX:UNTD</v>
    <v>110</v>
  </rv>
  <rv s="1">
    <v>1</v>
    <v>XIDX:UNTD</v>
    <v>Daily</v>
    <v>46111</v>
    <v>46111</v>
    <v>0</v>
    <v>1</v>
    <v>639104256000000000,639178630818351959,0</v>
    <v>0</v>
    <v>ccanww</v>
    <v>XIDX:UNTD</v>
    <v>111</v>
  </rv>
  <rv s="1">
    <v>1</v>
    <v>XIDX:UNTD</v>
    <v>Daily</v>
    <v>45656</v>
    <v>45656</v>
    <v>0</v>
    <v>1</v>
    <v>638711136000000000,639178630817002815,0</v>
    <v>0</v>
    <v>ccanww</v>
    <v>XIDX:UNTD</v>
    <v>80</v>
  </rv>
  <rv s="1">
    <v>1</v>
    <v>XIDX:AREA</v>
    <v>Daily</v>
    <v>46111</v>
    <v>46111</v>
    <v>0</v>
    <v>1</v>
    <v>639104256000000000,639178630812028026,0</v>
    <v>0</v>
    <v>ccsom7</v>
    <v>XIDX:AREA</v>
    <v>112</v>
  </rv>
  <rv s="1">
    <v>1</v>
    <v>XIDX:AREA</v>
    <v>Daily</v>
    <v>45656</v>
    <v>45656</v>
    <v>0</v>
    <v>1</v>
    <v>638711136000000000,639178630812510717,0</v>
    <v>0</v>
    <v>ccsom7</v>
    <v>XIDX:AREA</v>
    <v>113</v>
  </rv>
  <rv s="1">
    <v>1</v>
    <v>XIDX:AREA</v>
    <v>Daily</v>
    <v>46021</v>
    <v>46021</v>
    <v>0</v>
    <v>1</v>
    <v>639026496000000000,639178630813148254,0</v>
    <v>0</v>
    <v>ccsom7</v>
    <v>XIDX:AREA</v>
    <v>114</v>
  </rv>
  <rv s="1">
    <v>1</v>
    <v>XIDX:MHKI</v>
    <v>Daily</v>
    <v>46021</v>
    <v>46021</v>
    <v>0</v>
    <v>1</v>
    <v>639026496000000000,639178630811282957,0</v>
    <v>0</v>
    <v>ccwk27</v>
    <v>XIDX:MHKI</v>
    <v>36</v>
  </rv>
  <rv s="1">
    <v>1</v>
    <v>XIDX:MHKI</v>
    <v>Daily</v>
    <v>46111</v>
    <v>46111</v>
    <v>0</v>
    <v>1</v>
    <v>639104256000000000,639178630812420406,0</v>
    <v>0</v>
    <v>ccwk27</v>
    <v>XIDX:MHKI</v>
    <v>85</v>
  </rv>
  <rv s="1">
    <v>1</v>
    <v>XIDX:MHKI</v>
    <v>Daily</v>
    <v>45656</v>
    <v>45656</v>
    <v>0</v>
    <v>1</v>
    <v>638711136000000000,639178630819452025,0</v>
    <v>0</v>
    <v>ccwk27</v>
    <v>XIDX:MHKI</v>
    <v>52</v>
  </rv>
  <rv s="1">
    <v>1</v>
    <v>XIDX:VISI</v>
    <v>Daily</v>
    <v>46021</v>
    <v>46021</v>
    <v>0</v>
    <v>1</v>
    <v>639026496000000000,639178630812767102,0</v>
    <v>0</v>
    <v>cchqzr</v>
    <v>XIDX:VISI</v>
    <v>115</v>
  </rv>
  <rv s="1">
    <v>1</v>
    <v>XIDX:VISI</v>
    <v>Daily</v>
    <v>46111</v>
    <v>46111</v>
    <v>0</v>
    <v>1</v>
    <v>639104256000000000,639178630813877357,0</v>
    <v>0</v>
    <v>cchqzr</v>
    <v>XIDX:VISI</v>
    <v>116</v>
  </rv>
  <rv s="1">
    <v>1</v>
    <v>XIDX:VISI</v>
    <v>Daily</v>
    <v>45656</v>
    <v>45656</v>
    <v>0</v>
    <v>1</v>
    <v>638711136000000000,639178630816137879,0</v>
    <v>0</v>
    <v>cchqzr</v>
    <v>XIDX:VISI</v>
    <v>117</v>
  </rv>
  <rv s="1">
    <v>1</v>
    <v>XIDX:LIVE</v>
    <v>Daily</v>
    <v>46111</v>
    <v>46111</v>
    <v>0</v>
    <v>1</v>
    <v>639104256000000000,639178630817862937,0</v>
    <v>0</v>
    <v>ccbz52</v>
    <v>XIDX:LIVE</v>
    <v>56</v>
  </rv>
  <rv s="1">
    <v>1</v>
    <v>XIDX:LIVE</v>
    <v>Daily</v>
    <v>45656</v>
    <v>45656</v>
    <v>0</v>
    <v>1</v>
    <v>638711136000000000,639178630817592702,0</v>
    <v>0</v>
    <v>ccbz52</v>
    <v>XIDX:LIVE</v>
    <v>118</v>
  </rv>
  <rv s="1">
    <v>1</v>
    <v>XIDX:LIVE</v>
    <v>Daily</v>
    <v>46021</v>
    <v>46021</v>
    <v>0</v>
    <v>1</v>
    <v>639026496000000000,639178630816552637,0</v>
    <v>0</v>
    <v>ccbz52</v>
    <v>XIDX:LIVE</v>
    <v>78</v>
  </rv>
  <rv s="1">
    <v>1</v>
    <v>XIDX:ALII</v>
    <v>Daily</v>
    <v>46111</v>
    <v>46111</v>
    <v>0</v>
    <v>1</v>
    <v>639104256000000000,639178630816153181,0</v>
    <v>0</v>
    <v>ccanzr</v>
    <v>XIDX:ALII</v>
    <v>119</v>
  </rv>
  <rv s="1">
    <v>1</v>
    <v>XIDX:ALII</v>
    <v>Daily</v>
    <v>45656</v>
    <v>45656</v>
    <v>0</v>
    <v>1</v>
    <v>638711136000000000,639178630819073839,0</v>
    <v>0</v>
    <v>ccanzr</v>
    <v>XIDX:ALII</v>
    <v>120</v>
  </rv>
  <rv s="1">
    <v>1</v>
    <v>XIDX:ALII</v>
    <v>Daily</v>
    <v>46021</v>
    <v>46021</v>
    <v>0</v>
    <v>1</v>
    <v>639026496000000000,639178630818785441,0</v>
    <v>0</v>
    <v>ccanzr</v>
    <v>XIDX:ALII</v>
    <v>121</v>
  </rv>
  <rv s="1">
    <v>1</v>
    <v>XIDX:MKAP</v>
    <v>Daily</v>
    <v>46021</v>
    <v>46021</v>
    <v>0</v>
    <v>1</v>
    <v>639026496000000000,639178630819318552,0</v>
    <v>0</v>
    <v>ccbrar</v>
    <v>XIDX:MKAP</v>
    <v>122</v>
  </rv>
  <rv s="1">
    <v>1</v>
    <v>XIDX:MKAP</v>
    <v>Daily</v>
    <v>46111</v>
    <v>46111</v>
    <v>0</v>
    <v>1</v>
    <v>639104256000000000,639178630818028266,0</v>
    <v>0</v>
    <v>ccbrar</v>
    <v>XIDX:MKAP</v>
    <v>123</v>
  </rv>
  <rv s="1">
    <v>1</v>
    <v>XIDX:MKAP</v>
    <v>Daily</v>
    <v>45656</v>
    <v>45656</v>
    <v>0</v>
    <v>1</v>
    <v>638711136000000000,639178630817649581,0</v>
    <v>0</v>
    <v>ccbrar</v>
    <v>XIDX:MKAP</v>
    <v>78</v>
  </rv>
  <rv s="1">
    <v>1</v>
    <v>XIDX:MPIX</v>
    <v>Daily</v>
    <v>46021</v>
    <v>46021</v>
    <v>0</v>
    <v>1</v>
    <v>639026496000000000,639178630816883883,0</v>
    <v>0</v>
    <v>ccbqmw</v>
    <v>XIDX:MPIX</v>
    <v>92</v>
  </rv>
  <rv s="1">
    <v>1</v>
    <v>XIDX:MPIX</v>
    <v>Daily</v>
    <v>46111</v>
    <v>46111</v>
    <v>0</v>
    <v>1</v>
    <v>639104256000000000,639178630816883883,0</v>
    <v>0</v>
    <v>ccbqmw</v>
    <v>XIDX:MPIX</v>
    <v>124</v>
  </rv>
  <rv s="1">
    <v>1</v>
    <v>XIDX:MPIX</v>
    <v>Daily</v>
    <v>45656</v>
    <v>45656</v>
    <v>0</v>
    <v>1</v>
    <v>638711136000000000,639178630818744289,0</v>
    <v>0</v>
    <v>ccbqmw</v>
    <v>XIDX:MPIX</v>
    <v>125</v>
  </rv>
  <rv s="1">
    <v>1</v>
    <v>XIDX:AYAM</v>
    <v>Daily</v>
    <v>45289</v>
    <v>45289</v>
    <v>0</v>
    <v>1</v>
    <v>638394048000000000,639178630818519417,0</v>
    <v>0</v>
    <v>cbkfkr</v>
    <v>XIDX:AYAM</v>
    <v>55</v>
  </rv>
  <rv s="1">
    <v>1</v>
    <v>XIDX:AYAM</v>
    <v>Daily</v>
    <v>46111</v>
    <v>46111</v>
    <v>0</v>
    <v>1</v>
    <v>639104256000000000,639178630818899497,0</v>
    <v>0</v>
    <v>cbkfkr</v>
    <v>XIDX:AYAM</v>
    <v>47</v>
  </rv>
  <rv s="1">
    <v>1</v>
    <v>XIDX:AYAM</v>
    <v>Daily</v>
    <v>45656</v>
    <v>45656</v>
    <v>0</v>
    <v>1</v>
    <v>638711136000000000,639178630822740334,0</v>
    <v>0</v>
    <v>cbkfkr</v>
    <v>XIDX:AYAM</v>
    <v>13</v>
  </rv>
  <rv s="1">
    <v>1</v>
    <v>XIDX:AYAM</v>
    <v>Daily</v>
    <v>46021</v>
    <v>46021</v>
    <v>0</v>
    <v>1</v>
    <v>639026496000000000,639178630824380691,0</v>
    <v>0</v>
    <v>cbkfkr</v>
    <v>XIDX:AYAM</v>
    <v>126</v>
  </rv>
  <rv s="1">
    <v>1</v>
    <v>XIDX:IKPM</v>
    <v>Daily</v>
    <v>45656</v>
    <v>45656</v>
    <v>0</v>
    <v>1</v>
    <v>638711136000000000,639178630817238136,0</v>
    <v>0</v>
    <v>cbetnm</v>
    <v>XIDX:IKPM</v>
    <v>84</v>
  </rv>
  <rv s="1">
    <v>1</v>
    <v>XIDX:IKPM</v>
    <v>Daily</v>
    <v>46021</v>
    <v>46021</v>
    <v>0</v>
    <v>1</v>
    <v>639026496000000000,639178630819645099,0</v>
    <v>0</v>
    <v>cbetnm</v>
    <v>XIDX:IKPM</v>
    <v>127</v>
  </rv>
  <rv s="1">
    <v>1</v>
    <v>XIDX:IKPM</v>
    <v>Daily</v>
    <v>45289</v>
    <v>45289</v>
    <v>0</v>
    <v>1</v>
    <v>638394048000000000,639178630824739833,0</v>
    <v>0</v>
    <v>cbetnm</v>
    <v>XIDX:IKPM</v>
    <v>63</v>
  </rv>
  <rv s="1">
    <v>1</v>
    <v>XIDX:IKPM</v>
    <v>Daily</v>
    <v>46111</v>
    <v>46111</v>
    <v>0</v>
    <v>1</v>
    <v>639104256000000000,639178630825116262,0</v>
    <v>0</v>
    <v>cbetnm</v>
    <v>XIDX:IKPM</v>
    <v>128</v>
  </rv>
  <rv s="1">
    <v>1</v>
    <v>XIDX:MSTI</v>
    <v>Daily</v>
    <v>45289</v>
    <v>45289</v>
    <v>0</v>
    <v>1</v>
    <v>638394048000000000,639178630820022324,0</v>
    <v>0</v>
    <v>cbe9qh</v>
    <v>XIDX:MSTI</v>
    <v>129</v>
  </rv>
  <rv s="1">
    <v>1</v>
    <v>XIDX:MSTI</v>
    <v>Daily</v>
    <v>46111</v>
    <v>46111</v>
    <v>0</v>
    <v>1</v>
    <v>639104256000000000,639178630820409827,0</v>
    <v>0</v>
    <v>cbe9qh</v>
    <v>XIDX:MSTI</v>
    <v>130</v>
  </rv>
  <rv s="1">
    <v>1</v>
    <v>XIDX:MSTI</v>
    <v>Daily</v>
    <v>45656</v>
    <v>45656</v>
    <v>0</v>
    <v>1</v>
    <v>638711136000000000,639178630823853166,0</v>
    <v>0</v>
    <v>cbe9qh</v>
    <v>XIDX:MSTI</v>
    <v>131</v>
  </rv>
  <rv s="1">
    <v>1</v>
    <v>XIDX:MSTI</v>
    <v>Daily</v>
    <v>46021</v>
    <v>46021</v>
    <v>0</v>
    <v>1</v>
    <v>639026496000000000,639178630825841007,0</v>
    <v>0</v>
    <v>cbe9qh</v>
    <v>XIDX:MSTI</v>
    <v>132</v>
  </rv>
  <rv s="1">
    <v>1</v>
    <v>XIDX:CUAN</v>
    <v>Daily</v>
    <v>45289</v>
    <v>45289</v>
    <v>0</v>
    <v>1</v>
    <v>638394048000000000,639178630842328351,0</v>
    <v>0</v>
    <v>c8ztf2</v>
    <v>XIDX:CUAN</v>
    <v>69</v>
  </rv>
  <rv s="1">
    <v>1</v>
    <v>XIDX:CUAN</v>
    <v>Daily</v>
    <v>46111</v>
    <v>46111</v>
    <v>0</v>
    <v>1</v>
    <v>639104256000000000,639178630842707223,0</v>
    <v>0</v>
    <v>c8ztf2</v>
    <v>XIDX:CUAN</v>
    <v>133</v>
  </rv>
  <rv s="1">
    <v>1</v>
    <v>XIDX:CUAN</v>
    <v>Daily</v>
    <v>45656</v>
    <v>45656</v>
    <v>0</v>
    <v>1</v>
    <v>638711136000000000,639178630843494899,0</v>
    <v>0</v>
    <v>c8ztf2</v>
    <v>XIDX:CUAN</v>
    <v>134</v>
  </rv>
  <rv s="1">
    <v>1</v>
    <v>XIDX:CUAN</v>
    <v>Daily</v>
    <v>46021</v>
    <v>46021</v>
    <v>0</v>
    <v>1</v>
    <v>639026496000000000,639178630849176158,0</v>
    <v>0</v>
    <v>c8ztf2</v>
    <v>XIDX:CUAN</v>
    <v>135</v>
  </rv>
  <rv s="1">
    <v>1</v>
    <v>XIDX:UDNG</v>
    <v>Daily</v>
    <v>45656</v>
    <v>45656</v>
    <v>0</v>
    <v>1</v>
    <v>638711136000000000,639178630818734903,0</v>
    <v>0</v>
    <v>cbazxm</v>
    <v>XIDX:UDNG</v>
    <v>136</v>
  </rv>
  <rv s="1">
    <v>1</v>
    <v>XIDX:UDNG</v>
    <v>Daily</v>
    <v>46021</v>
    <v>46021</v>
    <v>0</v>
    <v>1</v>
    <v>639026496000000000,639178630821651396,0</v>
    <v>0</v>
    <v>cbazxm</v>
    <v>XIDX:UDNG</v>
    <v>137</v>
  </rv>
  <rv s="1">
    <v>1</v>
    <v>XIDX:UDNG</v>
    <v>Daily</v>
    <v>45289</v>
    <v>45289</v>
    <v>0</v>
    <v>1</v>
    <v>638394048000000000,639178630823521818,0</v>
    <v>0</v>
    <v>cbazxm</v>
    <v>XIDX:UDNG</v>
    <v>2</v>
  </rv>
  <rv s="1">
    <v>1</v>
    <v>XIDX:UDNG</v>
    <v>Daily</v>
    <v>46111</v>
    <v>46111</v>
    <v>0</v>
    <v>1</v>
    <v>639104256000000000,639178630823885989,0</v>
    <v>0</v>
    <v>cbazxm</v>
    <v>XIDX:UDNG</v>
    <v>41</v>
  </rv>
  <rv s="1">
    <v>1</v>
    <v>XIDX:ERAL</v>
    <v>Daily</v>
    <v>46021</v>
    <v>46021</v>
    <v>0</v>
    <v>1</v>
    <v>639026496000000000,639178630829796250,0</v>
    <v>0</v>
    <v>cakb4c</v>
    <v>XIDX:ERAL</v>
    <v>38</v>
  </rv>
  <rv s="1">
    <v>1</v>
    <v>XIDX:ERAL</v>
    <v>Daily</v>
    <v>45289</v>
    <v>45289</v>
    <v>0</v>
    <v>1</v>
    <v>638394048000000000,639178630829848015,0</v>
    <v>0</v>
    <v>cakb4c</v>
    <v>XIDX:ERAL</v>
    <v>138</v>
  </rv>
  <rv s="1">
    <v>1</v>
    <v>XIDX:ERAL</v>
    <v>Daily</v>
    <v>46111</v>
    <v>46111</v>
    <v>0</v>
    <v>1</v>
    <v>639104256000000000,639178630830216356,0</v>
    <v>0</v>
    <v>cakb4c</v>
    <v>XIDX:ERAL</v>
    <v>139</v>
  </rv>
  <rv s="1">
    <v>1</v>
    <v>XIDX:ERAL</v>
    <v>Daily</v>
    <v>45656</v>
    <v>45656</v>
    <v>0</v>
    <v>1</v>
    <v>638711136000000000,639178630830496594,0</v>
    <v>0</v>
    <v>cakb4c</v>
    <v>XIDX:ERAL</v>
    <v>140</v>
  </rv>
  <rv s="1">
    <v>1</v>
    <v>XIDX:KOKA</v>
    <v>Daily</v>
    <v>45289</v>
    <v>45289</v>
    <v>0</v>
    <v>1</v>
    <v>638394048000000000,639178630822772770,0</v>
    <v>0</v>
    <v>cb2m5r</v>
    <v>XIDX:KOKA</v>
    <v>66</v>
  </rv>
  <rv s="1">
    <v>1</v>
    <v>XIDX:KOKA</v>
    <v>Daily</v>
    <v>46111</v>
    <v>46111</v>
    <v>0</v>
    <v>1</v>
    <v>639104256000000000,639178630823142853,0</v>
    <v>0</v>
    <v>cb2m5r</v>
    <v>XIDX:KOKA</v>
    <v>77</v>
  </rv>
  <rv s="1">
    <v>1</v>
    <v>XIDX:KOKA</v>
    <v>Daily</v>
    <v>45656</v>
    <v>45656</v>
    <v>0</v>
    <v>1</v>
    <v>638711136000000000,639178630822092130,0</v>
    <v>0</v>
    <v>cb2m5r</v>
    <v>XIDX:KOKA</v>
    <v>141</v>
  </rv>
  <rv s="1">
    <v>1</v>
    <v>XIDX:KOKA</v>
    <v>Daily</v>
    <v>46021</v>
    <v>46021</v>
    <v>0</v>
    <v>1</v>
    <v>639026496000000000,639178630825353348,0</v>
    <v>0</v>
    <v>cb2m5r</v>
    <v>XIDX:KOKA</v>
    <v>142</v>
  </rv>
  <rv s="1">
    <v>1</v>
    <v>XIDX:LOPI</v>
    <v>Daily</v>
    <v>45656</v>
    <v>45656</v>
    <v>0</v>
    <v>1</v>
    <v>638711136000000000,639178630819112116,0</v>
    <v>0</v>
    <v>cb2a2w</v>
    <v>XIDX:LOPI</v>
    <v>143</v>
  </rv>
  <rv s="1">
    <v>1</v>
    <v>XIDX:LOPI</v>
    <v>Daily</v>
    <v>46021</v>
    <v>46021</v>
    <v>0</v>
    <v>1</v>
    <v>639026496000000000,639178630822400262,0</v>
    <v>0</v>
    <v>cb2a2w</v>
    <v>XIDX:LOPI</v>
    <v>144</v>
  </rv>
  <rv s="1">
    <v>1</v>
    <v>XIDX:LOPI</v>
    <v>Daily</v>
    <v>45289</v>
    <v>45289</v>
    <v>0</v>
    <v>1</v>
    <v>638394048000000000,639178630824260664,0</v>
    <v>0</v>
    <v>cb2a2w</v>
    <v>XIDX:LOPI</v>
    <v>10</v>
  </rv>
  <rv s="1">
    <v>1</v>
    <v>XIDX:LOPI</v>
    <v>Daily</v>
    <v>46111</v>
    <v>46111</v>
    <v>0</v>
    <v>1</v>
    <v>639104256000000000,639178630824620734,0</v>
    <v>0</v>
    <v>cb2a2w</v>
    <v>XIDX:LOPI</v>
    <v>145</v>
  </rv>
  <rv s="1">
    <v>1</v>
    <v>XIDX:BREN</v>
    <v>Daily</v>
    <v>45289</v>
    <v>45289</v>
    <v>0</v>
    <v>1</v>
    <v>638394048000000000,639178630824249459,0</v>
    <v>0</v>
    <v>cb1ra2</v>
    <v>XIDX:BREN</v>
    <v>146</v>
  </rv>
  <rv s="1">
    <v>1</v>
    <v>XIDX:BREN</v>
    <v>Daily</v>
    <v>46111</v>
    <v>46111</v>
    <v>0</v>
    <v>1</v>
    <v>639104256000000000,639178630824619541,0</v>
    <v>0</v>
    <v>cb1ra2</v>
    <v>XIDX:BREN</v>
    <v>147</v>
  </rv>
  <rv s="1">
    <v>1</v>
    <v>XIDX:BREN</v>
    <v>Daily</v>
    <v>45656</v>
    <v>45656</v>
    <v>0</v>
    <v>1</v>
    <v>638711136000000000,639178630823199233,0</v>
    <v>0</v>
    <v>cb1ra2</v>
    <v>XIDX:BREN</v>
    <v>148</v>
  </rv>
  <rv s="1">
    <v>1</v>
    <v>XIDX:BREN</v>
    <v>Daily</v>
    <v>46021</v>
    <v>46021</v>
    <v>0</v>
    <v>1</v>
    <v>639026496000000000,639178630823459288,0</v>
    <v>0</v>
    <v>cb1ra2</v>
    <v>XIDX:BREN</v>
    <v>149</v>
  </rv>
  <rv s="1">
    <v>1</v>
    <v>XIDX:HUMI</v>
    <v>Daily</v>
    <v>45289</v>
    <v>45289</v>
    <v>0</v>
    <v>1</v>
    <v>638394048000000000,639178630830175688,0</v>
    <v>0</v>
    <v>caj9p2</v>
    <v>XIDX:HUMI</v>
    <v>33</v>
  </rv>
  <rv s="1">
    <v>1</v>
    <v>XIDX:HUMI</v>
    <v>Daily</v>
    <v>46111</v>
    <v>46111</v>
    <v>0</v>
    <v>1</v>
    <v>639104256000000000,639178630826804824,0</v>
    <v>0</v>
    <v>caj9p2</v>
    <v>XIDX:HUMI</v>
    <v>35</v>
  </rv>
  <rv s="1">
    <v>1</v>
    <v>XIDX:HUMI</v>
    <v>Daily</v>
    <v>45656</v>
    <v>45656</v>
    <v>0</v>
    <v>1</v>
    <v>638711136000000000,639178630831816053,0</v>
    <v>0</v>
    <v>caj9p2</v>
    <v>XIDX:HUMI</v>
    <v>66</v>
  </rv>
  <rv s="1">
    <v>1</v>
    <v>XIDX:HUMI</v>
    <v>Daily</v>
    <v>46021</v>
    <v>46021</v>
    <v>0</v>
    <v>1</v>
    <v>639026496000000000,639178630830755742,0</v>
    <v>0</v>
    <v>caj9p2</v>
    <v>XIDX:HUMI</v>
    <v>150</v>
  </rv>
  <rv s="1">
    <v>1</v>
    <v>XIDX:FUTR</v>
    <v>Daily</v>
    <v>45289</v>
    <v>45289</v>
    <v>0</v>
    <v>1</v>
    <v>638394048000000000,639178630841053098,0</v>
    <v>0</v>
    <v>c8xc2w</v>
    <v>XIDX:FUTR</v>
    <v>66</v>
  </rv>
  <rv s="1">
    <v>1</v>
    <v>XIDX:FUTR</v>
    <v>Daily</v>
    <v>45656</v>
    <v>45656</v>
    <v>0</v>
    <v>1</v>
    <v>638711136000000000,639178630841803258,0</v>
    <v>0</v>
    <v>c8xc2w</v>
    <v>XIDX:FUTR</v>
    <v>151</v>
  </rv>
  <rv s="1">
    <v>1</v>
    <v>XIDX:FUTR</v>
    <v>Daily</v>
    <v>46111</v>
    <v>46111</v>
    <v>0</v>
    <v>1</v>
    <v>639104256000000000,639178630855626285,0</v>
    <v>0</v>
    <v>c8xc2w</v>
    <v>XIDX:FUTR</v>
    <v>152</v>
  </rv>
  <rv s="1">
    <v>1</v>
    <v>XIDX:MSIE</v>
    <v>Daily</v>
    <v>46021</v>
    <v>46021</v>
    <v>0</v>
    <v>1</v>
    <v>639026496000000000,639178630829800663,0</v>
    <v>0</v>
    <v>cakqgh</v>
    <v>XIDX:MSIE</v>
    <v>153</v>
  </rv>
  <rv s="1">
    <v>1</v>
    <v>XIDX:MSIE</v>
    <v>Daily</v>
    <v>45289</v>
    <v>45289</v>
    <v>0</v>
    <v>1</v>
    <v>638394048000000000,639178630829641546,0</v>
    <v>0</v>
    <v>cakqgh</v>
    <v>XIDX:MSIE</v>
    <v>154</v>
  </rv>
  <rv s="1">
    <v>1</v>
    <v>XIDX:MSIE</v>
    <v>Daily</v>
    <v>46111</v>
    <v>46111</v>
    <v>0</v>
    <v>1</v>
    <v>639104256000000000,639178630830020890,0</v>
    <v>0</v>
    <v>cakqgh</v>
    <v>XIDX:MSIE</v>
    <v>143</v>
  </rv>
  <rv s="1">
    <v>1</v>
    <v>XIDX:MSIE</v>
    <v>Daily</v>
    <v>45656</v>
    <v>45656</v>
    <v>0</v>
    <v>1</v>
    <v>638711136000000000,639178630831200964,0</v>
    <v>0</v>
    <v>cakqgh</v>
    <v>XIDX:MSIE</v>
    <v>155</v>
  </rv>
  <rv s="1">
    <v>1</v>
    <v>XIDX:PTPS</v>
    <v>Daily</v>
    <v>46021</v>
    <v>46021</v>
    <v>0</v>
    <v>1</v>
    <v>639026496000000000,639178630822592890,0</v>
    <v>0</v>
    <v>cb26pr</v>
    <v>XIDX:PTPS</v>
    <v>115</v>
  </rv>
  <rv s="1">
    <v>1</v>
    <v>XIDX:PTPS</v>
    <v>Daily</v>
    <v>45289</v>
    <v>45289</v>
    <v>0</v>
    <v>1</v>
    <v>638394048000000000,639178630823833161,0</v>
    <v>0</v>
    <v>cb26pr</v>
    <v>XIDX:PTPS</v>
    <v>156</v>
  </rv>
  <rv s="1">
    <v>1</v>
    <v>XIDX:PTPS</v>
    <v>Daily</v>
    <v>46111</v>
    <v>46111</v>
    <v>0</v>
    <v>1</v>
    <v>639104256000000000,639178630824200650,0</v>
    <v>0</v>
    <v>cb26pr</v>
    <v>XIDX:PTPS</v>
    <v>157</v>
  </rv>
  <rv s="1">
    <v>1</v>
    <v>XIDX:PTPS</v>
    <v>Daily</v>
    <v>45656</v>
    <v>45656</v>
    <v>0</v>
    <v>1</v>
    <v>638711136000000000,639178630827185046,0</v>
    <v>0</v>
    <v>cb26pr</v>
    <v>XIDX:PTPS</v>
    <v>97</v>
  </rv>
  <rv s="1">
    <v>1</v>
    <v>XIDX:AEGS</v>
    <v>Daily</v>
    <v>46021</v>
    <v>46021</v>
    <v>0</v>
    <v>1</v>
    <v>639026496000000000,639178630824829797,0</v>
    <v>0</v>
    <v>carobh</v>
    <v>XIDX:AEGS</v>
    <v>2</v>
  </rv>
  <rv s="1">
    <v>1</v>
    <v>XIDX:AEGS</v>
    <v>Daily</v>
    <v>45289</v>
    <v>45289</v>
    <v>0</v>
    <v>1</v>
    <v>638394048000000000,639178630826030069,0</v>
    <v>0</v>
    <v>carobh</v>
    <v>XIDX:AEGS</v>
    <v>65</v>
  </rv>
  <rv s="1">
    <v>1</v>
    <v>XIDX:AEGS</v>
    <v>Daily</v>
    <v>46111</v>
    <v>46111</v>
    <v>0</v>
    <v>1</v>
    <v>639104256000000000,639178630826411453,0</v>
    <v>0</v>
    <v>carobh</v>
    <v>XIDX:AEGS</v>
    <v>158</v>
  </rv>
  <rv s="1">
    <v>1</v>
    <v>XIDX:AEGS</v>
    <v>Daily</v>
    <v>45656</v>
    <v>45656</v>
    <v>0</v>
    <v>1</v>
    <v>638711136000000000,639178630831821342,0</v>
    <v>0</v>
    <v>carobh</v>
    <v>XIDX:AEGS</v>
    <v>159</v>
  </rv>
  <rv s="1">
    <v>1</v>
    <v>XIDX:MUTU</v>
    <v>Daily</v>
    <v>46021</v>
    <v>46021</v>
    <v>0</v>
    <v>1</v>
    <v>639026496000000000,639178630828304193,0</v>
    <v>0</v>
    <v>cajgyc</v>
    <v>XIDX:MUTU</v>
    <v>160</v>
  </rv>
  <rv s="1">
    <v>1</v>
    <v>XIDX:MUTU</v>
    <v>Daily</v>
    <v>45289</v>
    <v>45289</v>
    <v>0</v>
    <v>1</v>
    <v>638394048000000000,639178630828374210,0</v>
    <v>0</v>
    <v>cajgyc</v>
    <v>XIDX:MUTU</v>
    <v>55</v>
  </rv>
  <rv s="1">
    <v>1</v>
    <v>XIDX:MUTU</v>
    <v>Daily</v>
    <v>46111</v>
    <v>46111</v>
    <v>0</v>
    <v>1</v>
    <v>639104256000000000,639178630828744287,0</v>
    <v>0</v>
    <v>cajgyc</v>
    <v>XIDX:MUTU</v>
    <v>161</v>
  </rv>
  <rv s="1">
    <v>1</v>
    <v>XIDX:MUTU</v>
    <v>Daily</v>
    <v>45656</v>
    <v>45656</v>
    <v>0</v>
    <v>1</v>
    <v>638711136000000000,639178630829383521,0</v>
    <v>0</v>
    <v>cajgyc</v>
    <v>XIDX:MUTU</v>
    <v>162</v>
  </rv>
  <rv s="1">
    <v>1</v>
    <v>XIDX:CYBR</v>
    <v>Daily</v>
    <v>45289</v>
    <v>45289</v>
    <v>0</v>
    <v>1</v>
    <v>638394048000000000,639178630828667029,0</v>
    <v>0</v>
    <v>caj9jc</v>
    <v>XIDX:CYBR</v>
    <v>55</v>
  </rv>
  <rv s="1">
    <v>1</v>
    <v>XIDX:CYBR</v>
    <v>Daily</v>
    <v>46111</v>
    <v>46111</v>
    <v>0</v>
    <v>1</v>
    <v>639104256000000000,639178630829050813,0</v>
    <v>0</v>
    <v>caj9jc</v>
    <v>XIDX:CYBR</v>
    <v>163</v>
  </rv>
  <rv s="1">
    <v>1</v>
    <v>XIDX:CYBR</v>
    <v>Daily</v>
    <v>45656</v>
    <v>45656</v>
    <v>0</v>
    <v>1</v>
    <v>638711136000000000,639178630829610930,0</v>
    <v>0</v>
    <v>caj9jc</v>
    <v>XIDX:CYBR</v>
    <v>164</v>
  </rv>
  <rv s="1">
    <v>1</v>
    <v>XIDX:CYBR</v>
    <v>Daily</v>
    <v>46021</v>
    <v>46021</v>
    <v>0</v>
    <v>1</v>
    <v>639026496000000000,639178630829487202,0</v>
    <v>0</v>
    <v>caj9jc</v>
    <v>XIDX:CYBR</v>
    <v>165</v>
  </rv>
  <rv s="1">
    <v>1</v>
    <v>XIDX:PPRI</v>
    <v>Daily</v>
    <v>46021</v>
    <v>46021</v>
    <v>0</v>
    <v>1</v>
    <v>639026496000000000,639178630828484234,0</v>
    <v>0</v>
    <v>caj5xm</v>
    <v>XIDX:PPRI</v>
    <v>47</v>
  </rv>
  <rv s="1">
    <v>1</v>
    <v>XIDX:PPRI</v>
    <v>Daily</v>
    <v>45289</v>
    <v>45289</v>
    <v>0</v>
    <v>1</v>
    <v>638394048000000000,639178630830964760,0</v>
    <v>0</v>
    <v>caj5xm</v>
    <v>XIDX:PPRI</v>
    <v>166</v>
  </rv>
  <rv s="1">
    <v>1</v>
    <v>XIDX:PPRI</v>
    <v>Daily</v>
    <v>46111</v>
    <v>46111</v>
    <v>0</v>
    <v>1</v>
    <v>639104256000000000,639178630831324835,0</v>
    <v>0</v>
    <v>caj5xm</v>
    <v>XIDX:PPRI</v>
    <v>167</v>
  </rv>
  <rv s="1">
    <v>1</v>
    <v>XIDX:PPRI</v>
    <v>Daily</v>
    <v>45656</v>
    <v>45656</v>
    <v>0</v>
    <v>1</v>
    <v>638711136000000000,639178630831243932,0</v>
    <v>0</v>
    <v>caj5xm</v>
    <v>XIDX:PPRI</v>
    <v>168</v>
  </rv>
  <rv s="1">
    <v>1</v>
    <v>XIDX:GRIA</v>
    <v>Daily</v>
    <v>45656</v>
    <v>45656</v>
    <v>0</v>
    <v>1</v>
    <v>638711136000000000,639178630831084644,0</v>
    <v>0</v>
    <v>cakam7</v>
    <v>XIDX:GRIA</v>
    <v>161</v>
  </rv>
  <rv s="1">
    <v>1</v>
    <v>XIDX:GRIA</v>
    <v>Daily</v>
    <v>46021</v>
    <v>46021</v>
    <v>0</v>
    <v>1</v>
    <v>639026496000000000,639178630828614080,0</v>
    <v>0</v>
    <v>cakam7</v>
    <v>XIDX:GRIA</v>
    <v>93</v>
  </rv>
  <rv s="1">
    <v>1</v>
    <v>XIDX:GRIA</v>
    <v>Daily</v>
    <v>46111</v>
    <v>46111</v>
    <v>0</v>
    <v>1</v>
    <v>639104256000000000,639178630832354388,0</v>
    <v>0</v>
    <v>cakam7</v>
    <v>XIDX:GRIA</v>
    <v>110</v>
  </rv>
  <rv s="1">
    <v>1</v>
    <v>XIDX:GRIA</v>
    <v>Daily</v>
    <v>45289</v>
    <v>45289</v>
    <v>0</v>
    <v>1</v>
    <v>638394048000000000,639178630837936224,0</v>
    <v>0</v>
    <v>cakam7</v>
    <v>XIDX:GRIA</v>
    <v>46</v>
  </rv>
  <rv s="1">
    <v>1</v>
    <v>XIDX:VKTR</v>
    <v>Daily</v>
    <v>45656</v>
    <v>45656</v>
    <v>0</v>
    <v>1</v>
    <v>638711136000000000,639178630841193404,0</v>
    <v>0</v>
    <v>ca2e9c</v>
    <v>XIDX:VKTR</v>
    <v>169</v>
  </rv>
  <rv s="1">
    <v>1</v>
    <v>XIDX:VKTR</v>
    <v>Daily</v>
    <v>46021</v>
    <v>46021</v>
    <v>0</v>
    <v>1</v>
    <v>639026496000000000,639178630836192294,0</v>
    <v>0</v>
    <v>ca2e9c</v>
    <v>XIDX:VKTR</v>
    <v>170</v>
  </rv>
  <rv s="1">
    <v>1</v>
    <v>XIDX:VKTR</v>
    <v>Daily</v>
    <v>45289</v>
    <v>45289</v>
    <v>0</v>
    <v>1</v>
    <v>638394048000000000,639178630834972026,0</v>
    <v>0</v>
    <v>ca2e9c</v>
    <v>XIDX:VKTR</v>
    <v>160</v>
  </rv>
  <rv s="1">
    <v>1</v>
    <v>XIDX:VKTR</v>
    <v>Daily</v>
    <v>46111</v>
    <v>46111</v>
    <v>0</v>
    <v>1</v>
    <v>639104256000000000,639178630835352114,0</v>
    <v>0</v>
    <v>ca2e9c</v>
    <v>XIDX:VKTR</v>
    <v>171</v>
  </rv>
  <rv s="1">
    <v>1</v>
    <v>XIDX:HBAT</v>
    <v>Daily</v>
    <v>45656</v>
    <v>45656</v>
    <v>0</v>
    <v>1</v>
    <v>638711136000000000,639178630831459828,0</v>
    <v>0</v>
    <v>caj5ur</v>
    <v>XIDX:HBAT</v>
    <v>172</v>
  </rv>
  <rv s="1">
    <v>1</v>
    <v>XIDX:HBAT</v>
    <v>Daily</v>
    <v>46111</v>
    <v>46111</v>
    <v>0</v>
    <v>1</v>
    <v>639104256000000000,639178630829029249,0</v>
    <v>0</v>
    <v>caj5ur</v>
    <v>XIDX:HBAT</v>
    <v>173</v>
  </rv>
  <rv s="1">
    <v>1</v>
    <v>XIDX:HBAT</v>
    <v>Daily</v>
    <v>45289</v>
    <v>45289</v>
    <v>0</v>
    <v>1</v>
    <v>638394048000000000,639178630838038545,0</v>
    <v>0</v>
    <v>caj5ur</v>
    <v>XIDX:HBAT</v>
    <v>158</v>
  </rv>
  <rv s="1">
    <v>1</v>
    <v>XIDX:HBAT</v>
    <v>Daily</v>
    <v>46021</v>
    <v>46021</v>
    <v>0</v>
    <v>1</v>
    <v>639026496000000000,639178630838311461,0</v>
    <v>0</v>
    <v>caj5ur</v>
    <v>XIDX:HBAT</v>
    <v>174</v>
  </rv>
  <rv s="1">
    <v>1</v>
    <v>XIDX:FOLK</v>
    <v>Daily</v>
    <v>45289</v>
    <v>45289</v>
    <v>0</v>
    <v>1</v>
    <v>638394048000000000,639178630839869937,0</v>
    <v>0</v>
    <v>caj9ar</v>
    <v>XIDX:FOLK</v>
    <v>8</v>
  </rv>
  <rv s="1">
    <v>1</v>
    <v>XIDX:FOLK</v>
    <v>Daily</v>
    <v>46111</v>
    <v>46111</v>
    <v>0</v>
    <v>1</v>
    <v>639104256000000000,639178630840254410,0</v>
    <v>0</v>
    <v>caj9ar</v>
    <v>XIDX:FOLK</v>
    <v>12</v>
  </rv>
  <rv s="1">
    <v>1</v>
    <v>XIDX:FOLK</v>
    <v>Daily</v>
    <v>45656</v>
    <v>45656</v>
    <v>0</v>
    <v>1</v>
    <v>638711136000000000,639178630834111843,0</v>
    <v>0</v>
    <v>caj9ar</v>
    <v>XIDX:FOLK</v>
    <v>66</v>
  </rv>
  <rv s="1">
    <v>1</v>
    <v>XIDX:FOLK</v>
    <v>Daily</v>
    <v>46021</v>
    <v>46021</v>
    <v>0</v>
    <v>1</v>
    <v>639026496000000000,639178630835582162,0</v>
    <v>0</v>
    <v>caj9ar</v>
    <v>XIDX:FOLK</v>
    <v>175</v>
  </rv>
  <rv s="1">
    <v>1</v>
    <v>XIDX:CNMA</v>
    <v>Daily</v>
    <v>45656</v>
    <v>45656</v>
    <v>0</v>
    <v>1</v>
    <v>638711136000000000,639178630829776705,0</v>
    <v>0</v>
    <v>cagkkr</v>
    <v>XIDX:CNMA</v>
    <v>63</v>
  </rv>
  <rv s="1">
    <v>1</v>
    <v>XIDX:CNMA</v>
    <v>Daily</v>
    <v>46021</v>
    <v>46021</v>
    <v>0</v>
    <v>1</v>
    <v>639026496000000000,639178630840629114,0</v>
    <v>0</v>
    <v>cagkkr</v>
    <v>XIDX:CNMA</v>
    <v>99</v>
  </rv>
  <rv s="1">
    <v>1</v>
    <v>XIDX:CNMA</v>
    <v>Daily</v>
    <v>45289</v>
    <v>45289</v>
    <v>0</v>
    <v>1</v>
    <v>638394048000000000,639178630835960900,0</v>
    <v>0</v>
    <v>cagkkr</v>
    <v>XIDX:CNMA</v>
    <v>176</v>
  </rv>
  <rv s="1">
    <v>1</v>
    <v>XIDX:CNMA</v>
    <v>Daily</v>
    <v>46111</v>
    <v>46111</v>
    <v>0</v>
    <v>1</v>
    <v>639104256000000000,639178630836328172,0</v>
    <v>0</v>
    <v>cagkkr</v>
    <v>XIDX:CNMA</v>
    <v>102</v>
  </rv>
  <rv s="1">
    <v>1</v>
    <v>XIDX:SMIL</v>
    <v>Daily</v>
    <v>45656</v>
    <v>45656</v>
    <v>0</v>
    <v>1</v>
    <v>638711136000000000,639178630834630582,0</v>
    <v>0</v>
    <v>c9r7oc</v>
    <v>XIDX:SMIL</v>
    <v>58</v>
  </rv>
  <rv s="1">
    <v>1</v>
    <v>XIDX:SMIL</v>
    <v>Daily</v>
    <v>46021</v>
    <v>46021</v>
    <v>0</v>
    <v>1</v>
    <v>639026496000000000,639178630840869159,0</v>
    <v>0</v>
    <v>c9r7oc</v>
    <v>XIDX:SMIL</v>
    <v>7</v>
  </rv>
  <rv s="1">
    <v>1</v>
    <v>XIDX:SMIL</v>
    <v>Daily</v>
    <v>45289</v>
    <v>45289</v>
    <v>0</v>
    <v>1</v>
    <v>638394048000000000,639178630847013582,0</v>
    <v>0</v>
    <v>c9r7oc</v>
    <v>XIDX:SMIL</v>
    <v>160</v>
  </rv>
  <rv s="1">
    <v>1</v>
    <v>XIDX:SMIL</v>
    <v>Daily</v>
    <v>46111</v>
    <v>46111</v>
    <v>0</v>
    <v>1</v>
    <v>639104256000000000,639178630847383650,0</v>
    <v>0</v>
    <v>c9r7oc</v>
    <v>XIDX:SMIL</v>
    <v>96</v>
  </rv>
  <rv s="1">
    <v>1</v>
    <v>XIDX:RMKO</v>
    <v>Daily</v>
    <v>45289</v>
    <v>45289</v>
    <v>0</v>
    <v>1</v>
    <v>638394048000000000,639178630840996918,0</v>
    <v>0</v>
    <v>cafyoc</v>
    <v>XIDX:RMKO</v>
    <v>177</v>
  </rv>
  <rv s="1">
    <v>1</v>
    <v>XIDX:RMKO</v>
    <v>Daily</v>
    <v>46111</v>
    <v>46111</v>
    <v>0</v>
    <v>1</v>
    <v>639104256000000000,639178630841376419,0</v>
    <v>0</v>
    <v>cafyoc</v>
    <v>XIDX:RMKO</v>
    <v>178</v>
  </rv>
  <rv s="1">
    <v>1</v>
    <v>XIDX:RMKO</v>
    <v>Daily</v>
    <v>45656</v>
    <v>45656</v>
    <v>0</v>
    <v>1</v>
    <v>638711136000000000,639178630835215031,0</v>
    <v>0</v>
    <v>cafyoc</v>
    <v>XIDX:RMKO</v>
    <v>89</v>
  </rv>
  <rv s="1">
    <v>1</v>
    <v>XIDX:RMKO</v>
    <v>Daily</v>
    <v>46021</v>
    <v>46021</v>
    <v>0</v>
    <v>1</v>
    <v>639026496000000000,639178630837076026,0</v>
    <v>0</v>
    <v>cafyoc</v>
    <v>XIDX:RMKO</v>
    <v>179</v>
  </rv>
  <rv s="1">
    <v>1</v>
    <v>XIDX:MAHA</v>
    <v>Daily</v>
    <v>45656</v>
    <v>45656</v>
    <v>0</v>
    <v>1</v>
    <v>638711136000000000,639178630830915854,0</v>
    <v>0</v>
    <v>caem3m</v>
    <v>XIDX:MAHA</v>
    <v>180</v>
  </rv>
  <rv s="1">
    <v>1</v>
    <v>XIDX:MAHA</v>
    <v>Daily</v>
    <v>46021</v>
    <v>46021</v>
    <v>0</v>
    <v>1</v>
    <v>639026496000000000,639178630842098310,0</v>
    <v>0</v>
    <v>caem3m</v>
    <v>XIDX:MAHA</v>
    <v>181</v>
  </rv>
  <rv s="1">
    <v>1</v>
    <v>XIDX:MAHA</v>
    <v>Daily</v>
    <v>45289</v>
    <v>45289</v>
    <v>0</v>
    <v>1</v>
    <v>638394048000000000,639178630837437248,0</v>
    <v>0</v>
    <v>caem3m</v>
    <v>XIDX:MAHA</v>
    <v>182</v>
  </rv>
  <rv s="1">
    <v>1</v>
    <v>XIDX:MAHA</v>
    <v>Daily</v>
    <v>46111</v>
    <v>46111</v>
    <v>0</v>
    <v>1</v>
    <v>639104256000000000,639178630837807392,0</v>
    <v>0</v>
    <v>caem3m</v>
    <v>XIDX:MAHA</v>
    <v>33</v>
  </rv>
  <rv s="1">
    <v>1</v>
    <v>XIDX:INET</v>
    <v>Daily</v>
    <v>45289</v>
    <v>45289</v>
    <v>0</v>
    <v>1</v>
    <v>638394048000000000,639178630842473398,0</v>
    <v>0</v>
    <v>caehu2</v>
    <v>XIDX:INET</v>
    <v>183</v>
  </rv>
  <rv s="1">
    <v>1</v>
    <v>XIDX:INET</v>
    <v>Daily</v>
    <v>46111</v>
    <v>46111</v>
    <v>0</v>
    <v>1</v>
    <v>639104256000000000,639178630842834542,0</v>
    <v>0</v>
    <v>caehu2</v>
    <v>XIDX:INET</v>
    <v>184</v>
  </rv>
  <rv s="1">
    <v>1</v>
    <v>XIDX:INET</v>
    <v>Daily</v>
    <v>45656</v>
    <v>45656</v>
    <v>0</v>
    <v>1</v>
    <v>638711136000000000,639178630836322078,0</v>
    <v>0</v>
    <v>caehu2</v>
    <v>XIDX:INET</v>
    <v>185</v>
  </rv>
  <rv s="1">
    <v>1</v>
    <v>XIDX:INET</v>
    <v>Daily</v>
    <v>46021</v>
    <v>46021</v>
    <v>0</v>
    <v>1</v>
    <v>639026496000000000,639178630838542551,0</v>
    <v>0</v>
    <v>caehu2</v>
    <v>XIDX:INET</v>
    <v>186</v>
  </rv>
  <rv s="1">
    <v>1</v>
    <v>XIDX:TGUK</v>
    <v>Daily</v>
    <v>45656</v>
    <v>45656</v>
    <v>0</v>
    <v>1</v>
    <v>638711136000000000,639178630832027052,0</v>
    <v>0</v>
    <v>ca99f2</v>
    <v>XIDX:TGUK</v>
    <v>66</v>
  </rv>
  <rv s="1">
    <v>1</v>
    <v>XIDX:TGUK</v>
    <v>Daily</v>
    <v>46021</v>
    <v>46021</v>
    <v>0</v>
    <v>1</v>
    <v>639026496000000000,639178630840489083,0</v>
    <v>0</v>
    <v>ca99f2</v>
    <v>XIDX:TGUK</v>
    <v>69</v>
  </rv>
  <rv s="1">
    <v>1</v>
    <v>XIDX:TGUK</v>
    <v>Daily</v>
    <v>45289</v>
    <v>45289</v>
    <v>0</v>
    <v>1</v>
    <v>638394048000000000,639178630838918743,0</v>
    <v>0</v>
    <v>ca99f2</v>
    <v>XIDX:TGUK</v>
    <v>80</v>
  </rv>
  <rv s="1">
    <v>1</v>
    <v>XIDX:TGUK</v>
    <v>Daily</v>
    <v>46111</v>
    <v>46111</v>
    <v>0</v>
    <v>1</v>
    <v>639104256000000000,639178630834380523,0</v>
    <v>0</v>
    <v>ca99f2</v>
    <v>XIDX:TGUK</v>
    <v>69</v>
  </rv>
  <rv s="1">
    <v>1</v>
    <v>XIDX:WIDI</v>
    <v>Daily</v>
    <v>45656</v>
    <v>45656</v>
    <v>0</v>
    <v>1</v>
    <v>638711136000000000,639178630832417296,0</v>
    <v>0</v>
    <v>ca9dkr</v>
    <v>XIDX:WIDI</v>
    <v>187</v>
  </rv>
  <rv s="1">
    <v>1</v>
    <v>XIDX:WIDI</v>
    <v>Daily</v>
    <v>46021</v>
    <v>46021</v>
    <v>0</v>
    <v>1</v>
    <v>639026496000000000,639178630841228962,0</v>
    <v>0</v>
    <v>ca9dkr</v>
    <v>XIDX:WIDI</v>
    <v>188</v>
  </rv>
  <rv s="1">
    <v>1</v>
    <v>XIDX:WIDI</v>
    <v>Daily</v>
    <v>45289</v>
    <v>45289</v>
    <v>0</v>
    <v>1</v>
    <v>638394048000000000,639178630834757626,0</v>
    <v>0</v>
    <v>ca9dkr</v>
    <v>XIDX:WIDI</v>
    <v>189</v>
  </rv>
  <rv s="1">
    <v>1</v>
    <v>XIDX:WIDI</v>
    <v>Daily</v>
    <v>46111</v>
    <v>46111</v>
    <v>0</v>
    <v>1</v>
    <v>639104256000000000,639178630835130697,0</v>
    <v>0</v>
    <v>ca9dkr</v>
    <v>XIDX:WIDI</v>
    <v>15</v>
  </rv>
  <rv s="1">
    <v>1</v>
    <v>XIDX:SAGE</v>
    <v>Daily</v>
    <v>45289</v>
    <v>45289</v>
    <v>0</v>
    <v>1</v>
    <v>638394048000000000,639178630840880579,0</v>
    <v>0</v>
    <v>c8ztkr</v>
    <v>XIDX:SAGE</v>
    <v>66</v>
  </rv>
  <rv s="1">
    <v>1</v>
    <v>XIDX:SAGE</v>
    <v>Daily</v>
    <v>46111</v>
    <v>46111</v>
    <v>0</v>
    <v>1</v>
    <v>639104256000000000,639178630841258994,0</v>
    <v>0</v>
    <v>c8ztkr</v>
    <v>XIDX:SAGE</v>
    <v>190</v>
  </rv>
  <rv s="1">
    <v>1</v>
    <v>XIDX:SAGE</v>
    <v>Daily</v>
    <v>45656</v>
    <v>45656</v>
    <v>0</v>
    <v>1</v>
    <v>638711136000000000,639178630842169199,0</v>
    <v>0</v>
    <v>c8ztkr</v>
    <v>XIDX:SAGE</v>
    <v>191</v>
  </rv>
  <rv s="1">
    <v>1</v>
    <v>XIDX:SAGE</v>
    <v>Daily</v>
    <v>46021</v>
    <v>46021</v>
    <v>0</v>
    <v>1</v>
    <v>639026496000000000,639178630852663325,0</v>
    <v>0</v>
    <v>c8ztkr</v>
    <v>XIDX:SAGE</v>
    <v>172</v>
  </rv>
  <rv s="1">
    <v>1</v>
    <v>XIDX:GRPM</v>
    <v>Daily</v>
    <v>45656</v>
    <v>45656</v>
    <v>0</v>
    <v>1</v>
    <v>638711136000000000,639178630839330744,0</v>
    <v>0</v>
    <v>ca9bar</v>
    <v>XIDX:GRPM</v>
    <v>192</v>
  </rv>
  <rv s="1">
    <v>1</v>
    <v>XIDX:GRPM</v>
    <v>Daily</v>
    <v>46021</v>
    <v>46021</v>
    <v>0</v>
    <v>1</v>
    <v>639026496000000000,639178630841968321,0</v>
    <v>0</v>
    <v>ca9bar</v>
    <v>XIDX:GRPM</v>
    <v>193</v>
  </rv>
  <rv s="1">
    <v>1</v>
    <v>XIDX:GRPM</v>
    <v>Daily</v>
    <v>45289</v>
    <v>45289</v>
    <v>0</v>
    <v>1</v>
    <v>638394048000000000,639178630835496819,0</v>
    <v>0</v>
    <v>ca9bar</v>
    <v>XIDX:GRPM</v>
    <v>153</v>
  </rv>
  <rv s="1">
    <v>1</v>
    <v>XIDX:GRPM</v>
    <v>Daily</v>
    <v>46111</v>
    <v>46111</v>
    <v>0</v>
    <v>1</v>
    <v>639104256000000000,639178630835876961,0</v>
    <v>0</v>
    <v>ca9bar</v>
    <v>XIDX:GRPM</v>
    <v>194</v>
  </rv>
  <rv s="1">
    <v>1</v>
    <v>XIDX:CRSN</v>
    <v>Daily</v>
    <v>45289</v>
    <v>45289</v>
    <v>0</v>
    <v>1</v>
    <v>638394048000000000,639178630842337181,0</v>
    <v>0</v>
    <v>ca9dnm</v>
    <v>XIDX:CRSN</v>
    <v>70</v>
  </rv>
  <rv s="1">
    <v>1</v>
    <v>XIDX:CRSN</v>
    <v>Daily</v>
    <v>46111</v>
    <v>46111</v>
    <v>0</v>
    <v>1</v>
    <v>639104256000000000,639178630842717261,0</v>
    <v>0</v>
    <v>ca9dnm</v>
    <v>XIDX:CRSN</v>
    <v>102</v>
  </rv>
  <rv s="1">
    <v>1</v>
    <v>XIDX:CRSN</v>
    <v>Daily</v>
    <v>45656</v>
    <v>45656</v>
    <v>0</v>
    <v>1</v>
    <v>638711136000000000,639178630835735776,0</v>
    <v>0</v>
    <v>ca9dnm</v>
    <v>XIDX:CRSN</v>
    <v>195</v>
  </rv>
  <rv s="1">
    <v>1</v>
    <v>XIDX:CRSN</v>
    <v>Daily</v>
    <v>46021</v>
    <v>46021</v>
    <v>0</v>
    <v>1</v>
    <v>639026496000000000,639178630836615961,0</v>
    <v>0</v>
    <v>ca9dnm</v>
    <v>XIDX:CRSN</v>
    <v>68</v>
  </rv>
  <rv s="1">
    <v>1</v>
    <v>XIDX:AMMN</v>
    <v>Daily</v>
    <v>45656</v>
    <v>45656</v>
    <v>0</v>
    <v>1</v>
    <v>638711136000000000,639178630840452964,0</v>
    <v>0</v>
    <v>ca993m</v>
    <v>XIDX:AMMN</v>
    <v>50</v>
  </rv>
  <rv s="1">
    <v>1</v>
    <v>XIDX:AMMN</v>
    <v>Daily</v>
    <v>46021</v>
    <v>46021</v>
    <v>0</v>
    <v>1</v>
    <v>639026496000000000,639178630843453616,0</v>
    <v>0</v>
    <v>ca993m</v>
    <v>XIDX:AMMN</v>
    <v>196</v>
  </rv>
  <rv s="1">
    <v>1</v>
    <v>XIDX:AMMN</v>
    <v>Daily</v>
    <v>45289</v>
    <v>45289</v>
    <v>0</v>
    <v>1</v>
    <v>638394048000000000,639178630836992362,0</v>
    <v>0</v>
    <v>ca993m</v>
    <v>XIDX:AMMN</v>
    <v>197</v>
  </rv>
  <rv s="1">
    <v>1</v>
    <v>XIDX:AMMN</v>
    <v>Daily</v>
    <v>46111</v>
    <v>46111</v>
    <v>0</v>
    <v>1</v>
    <v>639104256000000000,639178630837362449,0</v>
    <v>0</v>
    <v>ca993m</v>
    <v>XIDX:AMMN</v>
    <v>198</v>
  </rv>
  <rv s="1">
    <v>1</v>
    <v>XIDX:MAXI</v>
    <v>Daily</v>
    <v>45656</v>
    <v>45656</v>
    <v>0</v>
    <v>1</v>
    <v>638711136000000000,639178630841954570,0</v>
    <v>0</v>
    <v>c9zd5r</v>
    <v>XIDX:MAXI</v>
    <v>79</v>
  </rv>
  <rv s="1">
    <v>1</v>
    <v>XIDX:MAXI</v>
    <v>Daily</v>
    <v>46021</v>
    <v>46021</v>
    <v>0</v>
    <v>1</v>
    <v>639026496000000000,639178630836925973,0</v>
    <v>0</v>
    <v>c9zd5r</v>
    <v>XIDX:MAXI</v>
    <v>64</v>
  </rv>
  <rv s="1">
    <v>1</v>
    <v>XIDX:MAXI</v>
    <v>Daily</v>
    <v>45289</v>
    <v>45289</v>
    <v>0</v>
    <v>1</v>
    <v>638394048000000000,639178630836093299,0</v>
    <v>0</v>
    <v>c9zd5r</v>
    <v>XIDX:MAXI</v>
    <v>64</v>
  </rv>
  <rv s="1">
    <v>1</v>
    <v>XIDX:MAXI</v>
    <v>Daily</v>
    <v>46111</v>
    <v>46111</v>
    <v>0</v>
    <v>1</v>
    <v>639104256000000000,639178630836467072,0</v>
    <v>0</v>
    <v>c9zd5r</v>
    <v>XIDX:MAXI</v>
    <v>66</v>
  </rv>
  <rv s="1">
    <v>1</v>
    <v>XIDX:KLAS</v>
    <v>Daily</v>
    <v>45656</v>
    <v>45656</v>
    <v>0</v>
    <v>1</v>
    <v>638711136000000000,639178630842677296,0</v>
    <v>0</v>
    <v>c9zg9c</v>
    <v>XIDX:KLAS</v>
    <v>3</v>
  </rv>
  <rv s="1">
    <v>1</v>
    <v>XIDX:KLAS</v>
    <v>Daily</v>
    <v>46021</v>
    <v>46021</v>
    <v>0</v>
    <v>1</v>
    <v>639026496000000000,639178630837665585,0</v>
    <v>0</v>
    <v>c9zg9c</v>
    <v>XIDX:KLAS</v>
    <v>83</v>
  </rv>
  <rv s="1">
    <v>1</v>
    <v>XIDX:KLAS</v>
    <v>Daily</v>
    <v>45289</v>
    <v>45289</v>
    <v>0</v>
    <v>1</v>
    <v>638394048000000000,639178630837218736,0</v>
    <v>0</v>
    <v>c9zg9c</v>
    <v>XIDX:KLAS</v>
    <v>199</v>
  </rv>
  <rv s="1">
    <v>1</v>
    <v>XIDX:KLAS</v>
    <v>Daily</v>
    <v>46111</v>
    <v>46111</v>
    <v>0</v>
    <v>1</v>
    <v>639104256000000000,639178630837596147,0</v>
    <v>0</v>
    <v>c9zg9c</v>
    <v>XIDX:KLAS</v>
    <v>200</v>
  </rv>
  <rv s="1">
    <v>1</v>
    <v>XIDX:MPXL</v>
    <v>Daily</v>
    <v>45656</v>
    <v>45656</v>
    <v>0</v>
    <v>1</v>
    <v>638711136000000000,639178630835370759,0</v>
    <v>0</v>
    <v>c9ql7w</v>
    <v>XIDX:MPXL</v>
    <v>145</v>
  </rv>
  <rv s="1">
    <v>1</v>
    <v>XIDX:MPXL</v>
    <v>Daily</v>
    <v>46021</v>
    <v>46021</v>
    <v>0</v>
    <v>1</v>
    <v>639026496000000000,639178630841602247,0</v>
    <v>0</v>
    <v>c9ql7w</v>
    <v>XIDX:MPXL</v>
    <v>201</v>
  </rv>
  <rv s="1">
    <v>1</v>
    <v>XIDX:MPXL</v>
    <v>Daily</v>
    <v>45289</v>
    <v>45289</v>
    <v>0</v>
    <v>1</v>
    <v>638394048000000000,639178630848123831,0</v>
    <v>0</v>
    <v>c9ql7w</v>
    <v>XIDX:MPXL</v>
    <v>59</v>
  </rv>
  <rv s="1">
    <v>1</v>
    <v>XIDX:MPXL</v>
    <v>Daily</v>
    <v>46111</v>
    <v>46111</v>
    <v>0</v>
    <v>1</v>
    <v>639104256000000000,639178630848493921,0</v>
    <v>0</v>
    <v>c9ql7w</v>
    <v>XIDX:MPXL</v>
    <v>24</v>
  </rv>
  <rv s="1">
    <v>1</v>
    <v>XIDX:TYRE</v>
    <v>Daily</v>
    <v>45656</v>
    <v>45656</v>
    <v>0</v>
    <v>1</v>
    <v>638711136000000000,639178630835744924,0</v>
    <v>0</v>
    <v>c9pfpr</v>
    <v>XIDX:TYRE</v>
    <v>168</v>
  </rv>
  <rv s="1">
    <v>1</v>
    <v>XIDX:TYRE</v>
    <v>Daily</v>
    <v>46021</v>
    <v>46021</v>
    <v>0</v>
    <v>1</v>
    <v>639026496000000000,639178630842347182,0</v>
    <v>0</v>
    <v>c9pfpr</v>
    <v>XIDX:TYRE</v>
    <v>68</v>
  </rv>
  <rv s="1">
    <v>1</v>
    <v>XIDX:TYRE</v>
    <v>Daily</v>
    <v>45289</v>
    <v>45289</v>
    <v>0</v>
    <v>1</v>
    <v>638394048000000000,639178630848858568,0</v>
    <v>0</v>
    <v>c9pfpr</v>
    <v>XIDX:TYRE</v>
    <v>68</v>
  </rv>
  <rv s="1">
    <v>1</v>
    <v>XIDX:TYRE</v>
    <v>Daily</v>
    <v>46111</v>
    <v>46111</v>
    <v>0</v>
    <v>1</v>
    <v>639104256000000000,639178630849218645,0</v>
    <v>0</v>
    <v>c9pfpr</v>
    <v>XIDX:TYRE</v>
    <v>202</v>
  </rv>
  <rv s="1">
    <v>1</v>
    <v>XIDX:JATI</v>
    <v>Daily</v>
    <v>45656</v>
    <v>45656</v>
    <v>0</v>
    <v>1</v>
    <v>638711136000000000,639178630836132392,0</v>
    <v>0</v>
    <v>c9pikr</v>
    <v>XIDX:JATI</v>
    <v>66</v>
  </rv>
  <rv s="1">
    <v>1</v>
    <v>XIDX:JATI</v>
    <v>Daily</v>
    <v>46021</v>
    <v>46021</v>
    <v>0</v>
    <v>1</v>
    <v>639026496000000000,639178630843093960,0</v>
    <v>0</v>
    <v>c9pikr</v>
    <v>XIDX:JATI</v>
    <v>169</v>
  </rv>
  <rv s="1">
    <v>1</v>
    <v>XIDX:JATI</v>
    <v>Daily</v>
    <v>45289</v>
    <v>45289</v>
    <v>0</v>
    <v>1</v>
    <v>638394048000000000,639178630849585453,0</v>
    <v>0</v>
    <v>c9pikr</v>
    <v>XIDX:JATI</v>
    <v>66</v>
  </rv>
  <rv s="1">
    <v>1</v>
    <v>XIDX:JATI</v>
    <v>Daily</v>
    <v>46111</v>
    <v>46111</v>
    <v>0</v>
    <v>1</v>
    <v>639104256000000000,639178630849945533,0</v>
    <v>0</v>
    <v>c9pikr</v>
    <v>XIDX:JATI</v>
    <v>102</v>
  </rv>
  <rv s="1">
    <v>1</v>
    <v>XIDX:HAJJ</v>
    <v>Daily</v>
    <v>45289</v>
    <v>45289</v>
    <v>0</v>
    <v>1</v>
    <v>638394048000000000,639178630843462701,0</v>
    <v>0</v>
    <v>c9c9z2</v>
    <v>XIDX:HAJJ</v>
    <v>168</v>
  </rv>
  <rv s="1">
    <v>1</v>
    <v>XIDX:HAJJ</v>
    <v>Daily</v>
    <v>46111</v>
    <v>46111</v>
    <v>0</v>
    <v>1</v>
    <v>639104256000000000,639178630840131895,0</v>
    <v>0</v>
    <v>c9c9z2</v>
    <v>XIDX:HAJJ</v>
    <v>99</v>
  </rv>
  <rv s="1">
    <v>1</v>
    <v>XIDX:HAJJ</v>
    <v>Daily</v>
    <v>45656</v>
    <v>45656</v>
    <v>0</v>
    <v>1</v>
    <v>638711136000000000,639178630842019424,0</v>
    <v>0</v>
    <v>c9c9z2</v>
    <v>XIDX:HAJJ</v>
    <v>203</v>
  </rv>
  <rv s="1">
    <v>1</v>
    <v>XIDX:HAJJ</v>
    <v>Daily</v>
    <v>46021</v>
    <v>46021</v>
    <v>0</v>
    <v>1</v>
    <v>639026496000000000,639178630846970495,0</v>
    <v>0</v>
    <v>c9c9z2</v>
    <v>XIDX:HAJJ</v>
    <v>204</v>
  </rv>
  <rv s="1">
    <v>1</v>
    <v>XIDX:GTRA</v>
    <v>Daily</v>
    <v>45289</v>
    <v>45289</v>
    <v>0</v>
    <v>1</v>
    <v>638394048000000000,639178630840492973,0</v>
    <v>0</v>
    <v>c9a7c7</v>
    <v>XIDX:GTRA</v>
    <v>205</v>
  </rv>
  <rv s="1">
    <v>1</v>
    <v>XIDX:GTRA</v>
    <v>Daily</v>
    <v>46111</v>
    <v>46111</v>
    <v>0</v>
    <v>1</v>
    <v>639104256000000000,639178630840863054,0</v>
    <v>0</v>
    <v>c9a7c7</v>
    <v>XIDX:GTRA</v>
    <v>206</v>
  </rv>
  <rv s="1">
    <v>1</v>
    <v>XIDX:GTRA</v>
    <v>Daily</v>
    <v>45656</v>
    <v>45656</v>
    <v>0</v>
    <v>1</v>
    <v>638711136000000000,639178630842383387,0</v>
    <v>0</v>
    <v>c9a7c7</v>
    <v>XIDX:GTRA</v>
    <v>207</v>
  </rv>
  <rv s="1">
    <v>1</v>
    <v>XIDX:GTRA</v>
    <v>Daily</v>
    <v>46021</v>
    <v>46021</v>
    <v>0</v>
    <v>1</v>
    <v>639026496000000000,639178630847704690,0</v>
    <v>0</v>
    <v>c9a7c7</v>
    <v>XIDX:GTRA</v>
    <v>208</v>
  </rv>
  <rv s="1">
    <v>1</v>
    <v>XIDX:NSSS</v>
    <v>Daily</v>
    <v>45289</v>
    <v>45289</v>
    <v>0</v>
    <v>1</v>
    <v>638394048000000000,639178630841603611,0</v>
    <v>0</v>
    <v>c92ssm</v>
    <v>XIDX:NSSS</v>
    <v>35</v>
  </rv>
  <rv s="1">
    <v>1</v>
    <v>XIDX:NSSS</v>
    <v>Daily</v>
    <v>46111</v>
    <v>46111</v>
    <v>0</v>
    <v>1</v>
    <v>639104256000000000,639178630841963702,0</v>
    <v>0</v>
    <v>c92ssm</v>
    <v>XIDX:NSSS</v>
    <v>209</v>
  </rv>
  <rv s="1">
    <v>1</v>
    <v>XIDX:NSSS</v>
    <v>Daily</v>
    <v>45656</v>
    <v>45656</v>
    <v>0</v>
    <v>1</v>
    <v>638711136000000000,639178630843120146,0</v>
    <v>0</v>
    <v>c92ssm</v>
    <v>XIDX:NSSS</v>
    <v>69</v>
  </rv>
  <rv s="1">
    <v>1</v>
    <v>XIDX:NSSS</v>
    <v>Daily</v>
    <v>46021</v>
    <v>46021</v>
    <v>0</v>
    <v>1</v>
    <v>639026496000000000,639178630848451301,0</v>
    <v>0</v>
    <v>c92ssm</v>
    <v>XIDX:NSSS</v>
    <v>210</v>
  </rv>
  <rv s="1">
    <v>1</v>
    <v>XIDX:TRON</v>
    <v>Daily</v>
    <v>45289</v>
    <v>45289</v>
    <v>0</v>
    <v>1</v>
    <v>638394048000000000,639178630843444897,0</v>
    <v>0</v>
    <v>c8zthw</v>
    <v>XIDX:TRON</v>
    <v>211</v>
  </rv>
  <rv s="1">
    <v>1</v>
    <v>XIDX:TRON</v>
    <v>Daily</v>
    <v>46111</v>
    <v>46111</v>
    <v>0</v>
    <v>1</v>
    <v>639104256000000000,639178630840154181,0</v>
    <v>0</v>
    <v>c8zthw</v>
    <v>XIDX:TRON</v>
    <v>99</v>
  </rv>
  <rv s="1">
    <v>1</v>
    <v>XIDX:TRON</v>
    <v>Daily</v>
    <v>45656</v>
    <v>45656</v>
    <v>0</v>
    <v>1</v>
    <v>638711136000000000,639178630844237571,0</v>
    <v>0</v>
    <v>c8zthw</v>
    <v>XIDX:TRON</v>
    <v>204</v>
  </rv>
  <rv s="1">
    <v>1</v>
    <v>XIDX:TRON</v>
    <v>Daily</v>
    <v>46021</v>
    <v>46021</v>
    <v>0</v>
    <v>1</v>
    <v>639026496000000000,639178630849916327,0</v>
    <v>0</v>
    <v>c8zthw</v>
    <v>XIDX:TRON</v>
    <v>212</v>
  </rv>
  <rv s="1">
    <v>1</v>
    <v>XIDX:PTMP</v>
    <v>Daily</v>
    <v>45289</v>
    <v>45289</v>
    <v>0</v>
    <v>1</v>
    <v>638394048000000000,639178630841993298,0</v>
    <v>0</v>
    <v>c8zh3m</v>
    <v>XIDX:PTMP</v>
    <v>63</v>
  </rv>
  <rv s="1">
    <v>1</v>
    <v>XIDX:PTMP</v>
    <v>Daily</v>
    <v>46111</v>
    <v>46111</v>
    <v>0</v>
    <v>1</v>
    <v>639104256000000000,639178630842354434,0</v>
    <v>0</v>
    <v>c8zh3m</v>
    <v>XIDX:PTMP</v>
    <v>213</v>
  </rv>
  <rv s="1">
    <v>1</v>
    <v>XIDX:PTMP</v>
    <v>Daily</v>
    <v>45656</v>
    <v>45656</v>
    <v>0</v>
    <v>1</v>
    <v>638711136000000000,639178630842904560,0</v>
    <v>0</v>
    <v>c8zh3m</v>
    <v>XIDX:PTMP</v>
    <v>9</v>
  </rv>
  <rv s="1">
    <v>1</v>
    <v>XIDX:PTMP</v>
    <v>Daily</v>
    <v>46021</v>
    <v>46021</v>
    <v>0</v>
    <v>1</v>
    <v>639026496000000000,639178630853396971,0</v>
    <v>0</v>
    <v>c8zh3m</v>
    <v>XIDX:PTMP</v>
    <v>23</v>
  </rv>
  <rv s="1">
    <v>1</v>
    <v>XIDX:BDKR</v>
    <v>Daily</v>
    <v>45289</v>
    <v>45289</v>
    <v>0</v>
    <v>1</v>
    <v>638394048000000000,639178630842733758,0</v>
    <v>0</v>
    <v>c8zmyc</v>
    <v>XIDX:BDKR</v>
    <v>74</v>
  </rv>
  <rv s="1">
    <v>1</v>
    <v>XIDX:BDKR</v>
    <v>Daily</v>
    <v>46111</v>
    <v>46111</v>
    <v>0</v>
    <v>1</v>
    <v>639104256000000000,639178630843093836,0</v>
    <v>0</v>
    <v>c8zmyc</v>
    <v>XIDX:BDKR</v>
    <v>214</v>
  </rv>
  <rv s="1">
    <v>1</v>
    <v>XIDX:BDKR</v>
    <v>Daily</v>
    <v>45656</v>
    <v>45656</v>
    <v>0</v>
    <v>1</v>
    <v>638711136000000000,639178630843273877,0</v>
    <v>0</v>
    <v>c8zmyc</v>
    <v>XIDX:BDKR</v>
    <v>118</v>
  </rv>
  <rv s="1">
    <v>1</v>
    <v>XIDX:BDKR</v>
    <v>Daily</v>
    <v>46021</v>
    <v>46021</v>
    <v>0</v>
    <v>1</v>
    <v>639026496000000000,639178630854147377,0</v>
    <v>0</v>
    <v>c8zmyc</v>
    <v>XIDX:BDKR</v>
    <v>215</v>
  </rv>
  <rv s="1">
    <v>1</v>
    <v>XIDX:HILL</v>
    <v>Daily</v>
    <v>45289</v>
    <v>45289</v>
    <v>0</v>
    <v>1</v>
    <v>638394048000000000,639178630841063250,0</v>
    <v>0</v>
    <v>c8xfhw</v>
    <v>XIDX:HILL</v>
    <v>110</v>
  </rv>
  <rv s="1">
    <v>1</v>
    <v>XIDX:HILL</v>
    <v>Daily</v>
    <v>46111</v>
    <v>46111</v>
    <v>0</v>
    <v>1</v>
    <v>639104256000000000,639178630841433319,0</v>
    <v>0</v>
    <v>c8xfhw</v>
    <v>XIDX:HILL</v>
    <v>216</v>
  </rv>
  <rv s="1">
    <v>1</v>
    <v>XIDX:HILL</v>
    <v>Daily</v>
    <v>45656</v>
    <v>45656</v>
    <v>0</v>
    <v>1</v>
    <v>638711136000000000,639178630844033739,0</v>
    <v>0</v>
    <v>c8xfhw</v>
    <v>XIDX:HILL</v>
    <v>217</v>
  </rv>
  <rv s="1">
    <v>1</v>
    <v>XIDX:HILL</v>
    <v>Daily</v>
    <v>46021</v>
    <v>46021</v>
    <v>0</v>
    <v>1</v>
    <v>639026496000000000,639178630854886255,0</v>
    <v>0</v>
    <v>c8xfhw</v>
    <v>XIDX:HILL</v>
    <v>90</v>
  </rv>
  <rv s="1">
    <v>1</v>
    <v>XIDX:PGEO</v>
    <v>Daily</v>
    <v>45656</v>
    <v>45656</v>
    <v>0</v>
    <v>1</v>
    <v>638711136000000000,639178630841796510,0</v>
    <v>0</v>
    <v>c8wmc7</v>
    <v>XIDX:PGEO</v>
    <v>218</v>
  </rv>
  <rv s="1">
    <v>1</v>
    <v>XIDX:PGEO</v>
    <v>Daily</v>
    <v>46021</v>
    <v>46021</v>
    <v>0</v>
    <v>1</v>
    <v>639026496000000000,639178630842537264,0</v>
    <v>0</v>
    <v>c8wmc7</v>
    <v>XIDX:PGEO</v>
    <v>219</v>
  </rv>
  <rv s="1">
    <v>1</v>
    <v>XIDX:PGEO</v>
    <v>Daily</v>
    <v>45289</v>
    <v>45289</v>
    <v>0</v>
    <v>1</v>
    <v>638394048000000000,639178630847028262,0</v>
    <v>0</v>
    <v>c8wmc7</v>
    <v>XIDX:PGEO</v>
    <v>220</v>
  </rv>
  <rv s="1">
    <v>1</v>
    <v>XIDX:PGEO</v>
    <v>Daily</v>
    <v>46111</v>
    <v>46111</v>
    <v>0</v>
    <v>1</v>
    <v>639104256000000000,639178630847410988,0</v>
    <v>0</v>
    <v>c8wmc7</v>
    <v>XIDX:PGEO</v>
    <v>221</v>
  </rv>
  <rv s="1">
    <v>1</v>
    <v>XIDX:KING</v>
    <v>Daily</v>
    <v>45656</v>
    <v>45656</v>
    <v>0</v>
    <v>1</v>
    <v>638711136000000000,639178630842539125,0</v>
    <v>0</v>
    <v>c8v3jc</v>
    <v>XIDX:KING</v>
    <v>222</v>
  </rv>
  <rv s="1">
    <v>1</v>
    <v>XIDX:KING</v>
    <v>Daily</v>
    <v>46021</v>
    <v>46021</v>
    <v>0</v>
    <v>1</v>
    <v>639026496000000000,639178630843269447,0</v>
    <v>0</v>
    <v>c8v3jc</v>
    <v>XIDX:KING</v>
    <v>95</v>
  </rv>
  <rv s="1">
    <v>1</v>
    <v>XIDX:KING</v>
    <v>Daily</v>
    <v>45289</v>
    <v>45289</v>
    <v>0</v>
    <v>1</v>
    <v>638394048000000000,639178630848152272,0</v>
    <v>0</v>
    <v>c8v3jc</v>
    <v>XIDX:KING</v>
    <v>223</v>
  </rv>
  <rv s="1">
    <v>1</v>
    <v>XIDX:KING</v>
    <v>Daily</v>
    <v>46111</v>
    <v>46111</v>
    <v>0</v>
    <v>1</v>
    <v>639104256000000000,639178630848522360,0</v>
    <v>0</v>
    <v>c8v3jc</v>
    <v>XIDX:KING</v>
    <v>224</v>
  </rv>
  <rv s="1">
    <v>1</v>
    <v>XIDX:HALO</v>
    <v>Daily</v>
    <v>45656</v>
    <v>45656</v>
    <v>0</v>
    <v>1</v>
    <v>638711136000000000,639178630840123171,0</v>
    <v>0</v>
    <v>c8snbh</v>
    <v>XIDX:HALO</v>
    <v>86</v>
  </rv>
  <rv s="1">
    <v>1</v>
    <v>XIDX:HALO</v>
    <v>Daily</v>
    <v>45289</v>
    <v>45289</v>
    <v>0</v>
    <v>1</v>
    <v>638394048000000000,639178630849255202,0</v>
    <v>0</v>
    <v>c8snbh</v>
    <v>XIDX:HALO</v>
    <v>66</v>
  </rv>
  <rv s="1">
    <v>1</v>
    <v>XIDX:HALO</v>
    <v>Daily</v>
    <v>46111</v>
    <v>46111</v>
    <v>0</v>
    <v>1</v>
    <v>639104256000000000,639178630849625285,0</v>
    <v>0</v>
    <v>c8snbh</v>
    <v>XIDX:HALO</v>
    <v>141</v>
  </rv>
  <rv s="1">
    <v>1</v>
    <v>XIDX:HALO</v>
    <v>Daily</v>
    <v>46021</v>
    <v>46021</v>
    <v>0</v>
    <v>1</v>
    <v>639026496000000000,639178630853026024,0</v>
    <v>0</v>
    <v>c8snbh</v>
    <v>XIDX:HALO</v>
    <v>225</v>
  </rv>
  <rv s="1">
    <v>1</v>
    <v>XIDX:CHIP</v>
    <v>Daily</v>
    <v>45656</v>
    <v>45656</v>
    <v>0</v>
    <v>1</v>
    <v>638711136000000000,639178630852651730,0</v>
    <v>0</v>
    <v>c8qlmw</v>
    <v>XIDX:CHIP</v>
    <v>226</v>
  </rv>
  <rv s="1">
    <v>1</v>
    <v>XIDX:CHIP</v>
    <v>Daily</v>
    <v>46021</v>
    <v>46021</v>
    <v>0</v>
    <v>1</v>
    <v>639026496000000000,639178630853761974,0</v>
    <v>0</v>
    <v>c8qlmw</v>
    <v>XIDX:CHIP</v>
    <v>227</v>
  </rv>
  <rv s="1">
    <v>1</v>
    <v>XIDX:CHIP</v>
    <v>Daily</v>
    <v>45289</v>
    <v>45289</v>
    <v>0</v>
    <v>1</v>
    <v>638394048000000000,639178630854482122,0</v>
    <v>0</v>
    <v>c8qlmw</v>
    <v>XIDX:CHIP</v>
    <v>228</v>
  </rv>
  <rv s="1">
    <v>1</v>
    <v>XIDX:CHIP</v>
    <v>Daily</v>
    <v>46111</v>
    <v>46111</v>
    <v>0</v>
    <v>1</v>
    <v>639104256000000000,639178630854852208,0</v>
    <v>0</v>
    <v>c8qlmw</v>
    <v>XIDX:CHIP</v>
    <v>219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4"/>
  <sheetViews>
    <sheetView topLeftCell="G1" workbookViewId="0">
      <selection activeCell="C15" sqref="C15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3</v>
      </c>
      <c r="D2" s="2" vm="1">
        <f ca="1">IFERROR(_xlfn.STOCKHISTORY("XIDX:" &amp; $C$1, D3, , 0, 0, 1), "Libur")</f>
        <v>1125</v>
      </c>
      <c r="H2" s="2" vm="1">
        <f ca="1">IFERROR(INDEX(D2:G2,COUNT(D2:G2)),"")</f>
        <v>1125</v>
      </c>
      <c r="I2" s="2" vm="2">
        <f t="shared" ref="I2:N2" ca="1" si="0">IFERROR(_xlfn.STOCKHISTORY("XIDX:" &amp; $C$1, I1, , 0, 0, 1), "Libur")</f>
        <v>1345</v>
      </c>
      <c r="J2" s="2" vm="3">
        <f t="shared" ca="1" si="0"/>
        <v>1465</v>
      </c>
      <c r="K2" s="2" vm="4">
        <f t="shared" ca="1" si="0"/>
        <v>2270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38255305609</v>
      </c>
      <c r="H4" s="2">
        <f>IFERROR(SUM(D4:G4)*(4/MAX(1,COUNT(D4:G4))),"")</f>
        <v>153021222436</v>
      </c>
      <c r="I4" s="2">
        <f t="shared" ref="I4:N4" si="1">IFERROR(INDEX(I51:I500,MATCH($C$4,$C$51:$C$500,0)),"")</f>
        <v>136849260166</v>
      </c>
      <c r="J4" s="2">
        <f t="shared" si="1"/>
        <v>197222283012</v>
      </c>
      <c r="K4" s="2">
        <f t="shared" si="1"/>
        <v>327048654911</v>
      </c>
      <c r="L4" s="2">
        <f t="shared" si="1"/>
        <v>147383062420</v>
      </c>
      <c r="M4" s="2">
        <f t="shared" si="1"/>
        <v>66456477200</v>
      </c>
      <c r="N4" s="2">
        <f t="shared" si="1"/>
        <v>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-3480940748</v>
      </c>
      <c r="H5" s="2">
        <f>IFERROR(SUM(D5:G5)*(4/MAX(1,COUNT(D5:G5))),"")</f>
        <v>-13923762992</v>
      </c>
      <c r="I5" s="2">
        <f t="shared" ref="I5:N5" si="2">IFERROR(INDEX(I51:I500,MATCH($C$5,$C$51:$C$500,0)),"")</f>
        <v>4596330319</v>
      </c>
      <c r="J5" s="2">
        <f t="shared" si="2"/>
        <v>8198716436</v>
      </c>
      <c r="K5" s="2">
        <f t="shared" si="2"/>
        <v>12331554537</v>
      </c>
      <c r="L5" s="2">
        <f t="shared" si="2"/>
        <v>9345562476</v>
      </c>
      <c r="M5" s="2">
        <f t="shared" si="2"/>
        <v>5061711838</v>
      </c>
      <c r="N5" s="2">
        <f t="shared" si="2"/>
        <v>-624754033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68465711768</v>
      </c>
      <c r="H6" s="2">
        <f>IFERROR(INDEX(D6:G6,COUNT(D6:G6)),"")</f>
        <v>68465711768</v>
      </c>
      <c r="I6" s="2">
        <f t="shared" ref="I6:N6" si="3">IFERROR(INDEX(I51:I500,MATCH($C$6,$C$51:$C$500,0)),"")</f>
        <v>68465711768</v>
      </c>
      <c r="J6" s="2">
        <f t="shared" si="3"/>
        <v>65486808655</v>
      </c>
      <c r="K6" s="2">
        <f t="shared" si="3"/>
        <v>59746107166</v>
      </c>
      <c r="L6" s="2">
        <f t="shared" si="3"/>
        <v>19842520281</v>
      </c>
      <c r="M6" s="2">
        <f t="shared" si="3"/>
        <v>6496957806</v>
      </c>
      <c r="N6" s="2">
        <f t="shared" si="3"/>
        <v>-564754033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0.81</v>
      </c>
      <c r="H7" s="3">
        <f>IFERROR(INDEX(D7:G7,COUNT(D7:G7)),"")</f>
        <v>0.81</v>
      </c>
      <c r="I7" s="3">
        <f t="shared" ref="I7:N7" si="4">IFERROR(INDEX(I51:I500,MATCH($C$7,$C$51:$C$500,0))/1000000000,"")</f>
        <v>0.81</v>
      </c>
      <c r="J7" s="3">
        <f t="shared" si="4"/>
        <v>0.81</v>
      </c>
      <c r="K7" s="3">
        <f t="shared" si="4"/>
        <v>0.81</v>
      </c>
      <c r="L7" s="3">
        <f t="shared" si="4"/>
        <v>0.06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12000000000</v>
      </c>
      <c r="H8" s="2">
        <f>IFERROR(INDEX(D8:G8,COUNT(D8:G8)),"")</f>
        <v>12000000000</v>
      </c>
      <c r="I8" s="2">
        <f t="shared" ref="I8:N8" si="5">IFERROR(INDEX(I51:I500,MATCH($C$8,$C$51:$C$500,0)),"")</f>
        <v>-2000000000</v>
      </c>
      <c r="J8" s="2">
        <f t="shared" si="5"/>
        <v>-10000000000</v>
      </c>
      <c r="K8" s="2">
        <f t="shared" si="5"/>
        <v>18000000000</v>
      </c>
      <c r="L8" s="2">
        <f t="shared" si="5"/>
        <v>-23000000000</v>
      </c>
      <c r="M8" s="2">
        <f t="shared" si="5"/>
        <v>-4000000000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15.5</v>
      </c>
      <c r="H9" s="3">
        <f>IFERROR(INDEX(D9:G9,COUNT(D9:G9)),"")</f>
        <v>15.5</v>
      </c>
      <c r="I9" s="3">
        <f t="shared" ref="I9:N9" si="6">IFERROR(INDEX(I51:I500,MATCH($C$9,$C$51:$C$500,0)),"")</f>
        <v>-2.65</v>
      </c>
      <c r="J9" s="3">
        <f t="shared" si="6"/>
        <v>-12.69</v>
      </c>
      <c r="K9" s="3">
        <f t="shared" si="6"/>
        <v>21.88</v>
      </c>
      <c r="L9" s="3">
        <f t="shared" si="6"/>
        <v>-381.03</v>
      </c>
      <c r="M9" s="3">
        <f t="shared" si="6"/>
        <v>-204461.46</v>
      </c>
      <c r="N9" s="3">
        <f t="shared" si="6"/>
        <v>-602917.9</v>
      </c>
    </row>
    <row r="10" spans="1:14" ht="15.5" x14ac:dyDescent="0.35">
      <c r="C10" t="s">
        <v>17</v>
      </c>
      <c r="D10" s="3">
        <f ca="1">IFERROR(IF(D9=0,"",D2/D9),"")</f>
        <v>72.58064516129032</v>
      </c>
      <c r="I10" s="3">
        <f t="shared" ref="I10:N10" ca="1" si="7">IFERROR(IF(I9=0,"",I2/I9),"")</f>
        <v>-507.54716981132077</v>
      </c>
      <c r="J10" s="3">
        <f t="shared" ca="1" si="7"/>
        <v>-115.44523246650907</v>
      </c>
      <c r="K10" s="3">
        <f t="shared" ca="1" si="7"/>
        <v>103.74771480804388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11567536745</v>
      </c>
      <c r="H11" s="2">
        <f>IFERROR(INDEX(D11:G11,COUNT(D11:G11)),"")</f>
        <v>11567536745</v>
      </c>
      <c r="I11" s="2">
        <f t="shared" ref="I11:N11" si="8">IFERROR(INDEX(I51:I500,MATCH($C$11,$C$51:$C$500,0)),"")</f>
        <v>11567536745</v>
      </c>
      <c r="J11" s="2">
        <f t="shared" si="8"/>
        <v>17824756782</v>
      </c>
      <c r="K11" s="2">
        <f t="shared" si="8"/>
        <v>36190384983</v>
      </c>
      <c r="L11" s="2">
        <f t="shared" si="8"/>
        <v>97720586</v>
      </c>
      <c r="M11" s="2">
        <f t="shared" si="8"/>
        <v>2503488151</v>
      </c>
      <c r="N11" s="2">
        <f t="shared" si="8"/>
        <v>3360667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3000000000</v>
      </c>
      <c r="J12" s="2">
        <f t="shared" si="9"/>
        <v>-5000000000</v>
      </c>
      <c r="K12" s="2">
        <f t="shared" si="9"/>
        <v>-23000000000</v>
      </c>
      <c r="L12" s="2">
        <f t="shared" si="9"/>
        <v>16000000000</v>
      </c>
      <c r="M12" s="2">
        <f t="shared" si="9"/>
        <v>6000000000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 t="shared" ref="I13:N13" si="10">IFERROR(INDEX(I51:I500,MATCH($C$13,$C$51:$C$500,0)),"")</f>
        <v>14000000000</v>
      </c>
      <c r="J13" s="2">
        <f t="shared" si="10"/>
        <v>13000000000</v>
      </c>
      <c r="K13" s="2">
        <f t="shared" si="10"/>
        <v>13000000000</v>
      </c>
      <c r="L13" s="2">
        <f t="shared" si="10"/>
        <v>16000000000</v>
      </c>
      <c r="M13" s="2">
        <f t="shared" si="10"/>
        <v>8000000000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-446664352</v>
      </c>
      <c r="H14" s="2">
        <f>IFERROR(SUM(D14:G14)*(4/MAX(1,COUNT(D14:G14))),"")</f>
        <v>-1786657408</v>
      </c>
      <c r="I14" s="2">
        <f t="shared" ref="I14:N14" si="11">IFERROR(INDEX(I51:I500,MATCH($C$14,$C$51:$C$500,0)),"")</f>
        <v>-2827863282</v>
      </c>
      <c r="J14" s="2">
        <f t="shared" si="11"/>
        <v>-2345821259</v>
      </c>
      <c r="K14" s="2">
        <f t="shared" si="11"/>
        <v>-2086534379</v>
      </c>
      <c r="L14" s="2">
        <f t="shared" si="11"/>
        <v>-3290041013</v>
      </c>
      <c r="M14" s="2">
        <f t="shared" si="11"/>
        <v>-1089714735</v>
      </c>
      <c r="N14" s="2">
        <f t="shared" si="11"/>
        <v>-63341667</v>
      </c>
    </row>
    <row r="15" spans="1:14" ht="15.5" x14ac:dyDescent="0.35">
      <c r="C15" t="s">
        <v>27</v>
      </c>
      <c r="D15" s="2">
        <f>IFERROR(INDEX(D51:D500,MATCH($C$15,$C$51:$C$500,0)),"")</f>
        <v>241258754</v>
      </c>
      <c r="H15" s="2">
        <f>IFERROR(SUM(D15:G15)*(4/MAX(1,COUNT(D15:G15))),"")</f>
        <v>965035016</v>
      </c>
      <c r="I15" s="2">
        <f t="shared" ref="I15:N15" si="12">IFERROR(INDEX(I51:I500,MATCH($C$15,$C$51:$C$500,0)),"")</f>
        <v>-1985480246</v>
      </c>
      <c r="J15" s="2">
        <f t="shared" si="12"/>
        <v>-3852042341</v>
      </c>
      <c r="K15" s="2">
        <f t="shared" si="12"/>
        <v>-3518033117</v>
      </c>
      <c r="L15" s="2">
        <f t="shared" si="12"/>
        <v>-3090879877</v>
      </c>
      <c r="M15" s="2">
        <f t="shared" si="12"/>
        <v>-1529987634</v>
      </c>
      <c r="N15" s="2">
        <f t="shared" si="12"/>
        <v>10087460</v>
      </c>
    </row>
    <row r="16" spans="1:14" ht="15.5" x14ac:dyDescent="0.35">
      <c r="C16" t="s">
        <v>28</v>
      </c>
      <c r="D16" s="2">
        <f>IFERROR(INDEX(D51:D500,MATCH($C$16,$C$51:$C$500,0)),"")</f>
        <v>-3694526428</v>
      </c>
      <c r="H16" s="2">
        <f>IFERROR(SUM(D16:G16)*(4/MAX(1,COUNT(D16:G16))),"")</f>
        <v>-14778105712</v>
      </c>
      <c r="I16" s="2">
        <f t="shared" ref="I16:N16" si="13">IFERROR(INDEX(I51:I500,MATCH($C$16,$C$51:$C$500,0)),"")</f>
        <v>6609483639</v>
      </c>
      <c r="J16" s="2">
        <f t="shared" si="13"/>
        <v>11971292857</v>
      </c>
      <c r="K16" s="2">
        <f t="shared" si="13"/>
        <v>15824356032</v>
      </c>
      <c r="L16" s="2">
        <f t="shared" si="13"/>
        <v>12406370632</v>
      </c>
      <c r="M16" s="2">
        <f t="shared" si="13"/>
        <v>6587275590</v>
      </c>
      <c r="N16" s="2">
        <f t="shared" si="13"/>
        <v>-634841493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911250000000</v>
      </c>
      <c r="H20" s="2">
        <f t="shared" ref="H20:N20" ca="1" si="14">IFERROR(H21*H2,"")</f>
        <v>911250000000</v>
      </c>
      <c r="I20" s="2">
        <f t="shared" ca="1" si="14"/>
        <v>1089450000000</v>
      </c>
      <c r="J20" s="2">
        <f t="shared" ca="1" si="14"/>
        <v>1186650000000</v>
      </c>
      <c r="K20" s="2">
        <f t="shared" ca="1" si="14"/>
        <v>1838700000000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810000000</v>
      </c>
      <c r="H21" s="2">
        <f>IFERROR(INDEX(D21:G21,COUNT(D21:G21)),"")</f>
        <v>810000000</v>
      </c>
      <c r="I21" s="2">
        <f t="shared" ref="I21:N21" si="15">IFERROR(INDEX(I51:I500,MATCH($C$7,$C$51:$C$500,0)),"")</f>
        <v>810000000</v>
      </c>
      <c r="J21" s="2">
        <f t="shared" si="15"/>
        <v>810000000</v>
      </c>
      <c r="K21" s="2">
        <f t="shared" si="15"/>
        <v>810000000</v>
      </c>
      <c r="L21" s="2">
        <f t="shared" si="15"/>
        <v>60000000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-5.0842102683389427</v>
      </c>
      <c r="H23" s="3">
        <f t="shared" ref="H23:N23" si="16">IFERROR(H5/H6*100,"")</f>
        <v>-20.336841073355771</v>
      </c>
      <c r="I23" s="3">
        <f t="shared" si="16"/>
        <v>6.7133316813749486</v>
      </c>
      <c r="J23" s="3">
        <f t="shared" si="16"/>
        <v>12.519645718564142</v>
      </c>
      <c r="K23" s="3">
        <f t="shared" si="16"/>
        <v>20.639929732555991</v>
      </c>
      <c r="L23" s="3">
        <f t="shared" si="16"/>
        <v>47.098666619223501</v>
      </c>
      <c r="M23" s="3">
        <f t="shared" si="16"/>
        <v>77.908953530919703</v>
      </c>
      <c r="N23" s="3">
        <f t="shared" si="16"/>
        <v>110.62409411780155</v>
      </c>
    </row>
    <row r="24" spans="1:14" ht="15.5" x14ac:dyDescent="0.35">
      <c r="C24" t="s">
        <v>43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-0.4290242344783628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-4.28</v>
      </c>
      <c r="H25" s="3">
        <f>IFERROR(INDEX(D25:G25,COUNT(D25:G25)),"")</f>
        <v>-4.28</v>
      </c>
      <c r="I25" s="3">
        <f t="shared" ref="I25:N25" si="18">IFERROR(INDEX(I51:I500,MATCH($C$25,$C$51:$C$500,0)),"")</f>
        <v>5.74</v>
      </c>
      <c r="J25" s="3">
        <f t="shared" si="18"/>
        <v>10.07</v>
      </c>
      <c r="K25" s="3">
        <f t="shared" si="18"/>
        <v>15.27</v>
      </c>
      <c r="L25" s="3">
        <f t="shared" si="18"/>
        <v>153.72</v>
      </c>
      <c r="M25" s="3">
        <f t="shared" si="18"/>
        <v>245499.42</v>
      </c>
      <c r="N25" s="3">
        <f t="shared" si="18"/>
        <v>-1041256.72</v>
      </c>
    </row>
    <row r="26" spans="1:14" ht="15.5" x14ac:dyDescent="0.35">
      <c r="C26" t="s">
        <v>46</v>
      </c>
      <c r="D26" s="4" t="str">
        <f>IFERROR(_xlfn.RRI(5,I25,D25),"")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47.228772356790124</v>
      </c>
      <c r="H27" s="3">
        <f t="shared" ref="H27:N27" si="20">IFERROR(H4/H21,"")</f>
        <v>188.9150894271605</v>
      </c>
      <c r="I27" s="3">
        <f t="shared" si="20"/>
        <v>168.94970390864196</v>
      </c>
      <c r="J27" s="3">
        <f t="shared" si="20"/>
        <v>243.48430001481481</v>
      </c>
      <c r="K27" s="3">
        <f t="shared" si="20"/>
        <v>403.76377149506175</v>
      </c>
      <c r="L27" s="3">
        <f t="shared" si="20"/>
        <v>2456.3843736666668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-0.22502116058629507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-1.7456445993031358</v>
      </c>
      <c r="I29" s="4">
        <f t="shared" si="22"/>
        <v>-0.42999006951340613</v>
      </c>
      <c r="J29" s="4">
        <f t="shared" si="22"/>
        <v>-0.3405370006548788</v>
      </c>
      <c r="K29" s="4">
        <f t="shared" si="22"/>
        <v>-0.900663544106167</v>
      </c>
      <c r="L29" s="4">
        <f t="shared" si="22"/>
        <v>-0.99937384780786853</v>
      </c>
      <c r="M29" s="4">
        <f t="shared" si="22"/>
        <v>-1.2357722310786143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0.1181735454790417</v>
      </c>
      <c r="I30" s="4">
        <f t="shared" si="23"/>
        <v>-0.30611664120289389</v>
      </c>
      <c r="J30" s="4">
        <f t="shared" si="23"/>
        <v>-0.39696347913227092</v>
      </c>
      <c r="K30" s="4">
        <f t="shared" si="23"/>
        <v>-0.83562679529166695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84.95</v>
      </c>
      <c r="H32" s="3">
        <f>IFERROR(INDEX(D32:G32,COUNT(D32:G32)),"")</f>
        <v>84.95</v>
      </c>
      <c r="I32" s="3">
        <f t="shared" ref="I32:N32" si="24">IFERROR(INDEX(I51:I500,MATCH($C$32,$C$51:$C$500,0)),"")</f>
        <v>84.95</v>
      </c>
      <c r="J32" s="3">
        <f t="shared" si="24"/>
        <v>81.25</v>
      </c>
      <c r="K32" s="3">
        <f t="shared" si="24"/>
        <v>74.13</v>
      </c>
      <c r="L32" s="3">
        <f t="shared" si="24"/>
        <v>327.43</v>
      </c>
      <c r="M32" s="3">
        <f t="shared" si="24"/>
        <v>315386.3</v>
      </c>
      <c r="N32" s="3">
        <f t="shared" si="24"/>
        <v>-941256.72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15.83</v>
      </c>
      <c r="H33" s="3">
        <f>IFERROR(INDEX(D33:G33,COUNT(D33:G33)),"")</f>
        <v>15.83</v>
      </c>
      <c r="I33" s="3">
        <f t="shared" ref="I33:N33" si="25">IFERROR(INDEX(I51:I500,MATCH($C$33,$C$51:$C$500,0)),"")</f>
        <v>15.83</v>
      </c>
      <c r="J33" s="3">
        <f t="shared" si="25"/>
        <v>18.03</v>
      </c>
      <c r="K33" s="3">
        <f t="shared" si="25"/>
        <v>30.62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-314.25</v>
      </c>
      <c r="H34" s="3">
        <f>IFERROR(INDEX(D34:G34,COUNT(D34:G34)),"")</f>
        <v>-314.25</v>
      </c>
      <c r="I34" s="3">
        <f t="shared" ref="I34:N34" si="26">IFERROR(INDEX(I51:I500,MATCH($C$34,$C$51:$C$500,0)),"")</f>
        <v>234.32</v>
      </c>
      <c r="J34" s="3">
        <f t="shared" si="26"/>
        <v>145.47999999999999</v>
      </c>
      <c r="K34" s="3">
        <f t="shared" si="26"/>
        <v>148.66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28.34</v>
      </c>
      <c r="H35" s="3">
        <f>IFERROR(INDEX(D35:G35,COUNT(D35:G35)),"")</f>
        <v>28.34</v>
      </c>
      <c r="I35" s="3">
        <f t="shared" ref="I35:N35" si="27">IFERROR(INDEX(I51:I500,MATCH($C$35,$C$51:$C$500,0)),"")</f>
        <v>7.92</v>
      </c>
      <c r="J35" s="3">
        <f t="shared" si="27"/>
        <v>5.99</v>
      </c>
      <c r="K35" s="3">
        <f t="shared" si="27"/>
        <v>5.59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0.35039999999999999</v>
      </c>
      <c r="I36" s="4">
        <f t="shared" si="28"/>
        <v>0</v>
      </c>
      <c r="J36" s="4">
        <f t="shared" si="28"/>
        <v>0.19949999999999998</v>
      </c>
      <c r="K36" s="4">
        <f t="shared" si="28"/>
        <v>0.19980000000000001</v>
      </c>
      <c r="L36" s="4">
        <f t="shared" si="28"/>
        <v>0.19989999999999999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2.0099999999999998</v>
      </c>
      <c r="I37" s="3">
        <f t="shared" si="29"/>
        <v>0</v>
      </c>
      <c r="J37" s="3">
        <f t="shared" si="29"/>
        <v>2.0099999999999998</v>
      </c>
      <c r="K37" s="3">
        <f t="shared" si="29"/>
        <v>3.05</v>
      </c>
      <c r="L37" s="3">
        <f t="shared" si="29"/>
        <v>2.31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38255305609</v>
      </c>
      <c r="E51" s="5">
        <v>41900955286</v>
      </c>
      <c r="F51" s="5">
        <v>56692999271</v>
      </c>
      <c r="G51" s="5">
        <v>29353143555</v>
      </c>
      <c r="I51" s="5">
        <v>136849260166</v>
      </c>
      <c r="J51" s="5">
        <v>197222283012</v>
      </c>
      <c r="K51" s="5">
        <v>327048654911</v>
      </c>
      <c r="L51" s="5">
        <v>147383062420</v>
      </c>
      <c r="M51" s="5">
        <v>66456477200</v>
      </c>
    </row>
    <row r="52" spans="2:14" ht="15.5" x14ac:dyDescent="0.35">
      <c r="C52" t="s">
        <v>73</v>
      </c>
      <c r="D52" s="5">
        <v>-38712595070</v>
      </c>
      <c r="E52" s="5">
        <v>-33997673616</v>
      </c>
      <c r="F52" s="5">
        <v>-47542258760</v>
      </c>
      <c r="G52" s="5">
        <v>-30485476052</v>
      </c>
      <c r="I52" s="5">
        <v>-120252527446</v>
      </c>
      <c r="J52" s="5">
        <v>-176705117426</v>
      </c>
      <c r="K52" s="5">
        <v>-297933213831</v>
      </c>
      <c r="L52" s="5">
        <v>-126846434647</v>
      </c>
      <c r="M52" s="5">
        <v>-56437157207</v>
      </c>
    </row>
    <row r="53" spans="2:14" ht="15.5" x14ac:dyDescent="0.35">
      <c r="C53" t="s">
        <v>74</v>
      </c>
      <c r="D53" s="5">
        <v>-457289461</v>
      </c>
      <c r="E53" s="5">
        <v>7903281670</v>
      </c>
      <c r="F53" s="5">
        <v>9150740511</v>
      </c>
      <c r="G53" s="5">
        <v>-1132332497</v>
      </c>
      <c r="I53" s="5">
        <v>16596732720</v>
      </c>
      <c r="J53" s="5">
        <v>20517165586</v>
      </c>
      <c r="K53" s="5">
        <v>29115441080</v>
      </c>
      <c r="L53" s="5">
        <v>20536627773</v>
      </c>
      <c r="M53" s="5">
        <v>10019319993</v>
      </c>
    </row>
    <row r="54" spans="2:14" ht="15.5" x14ac:dyDescent="0.35">
      <c r="C54" t="s">
        <v>75</v>
      </c>
      <c r="D54" s="5">
        <v>-2591647472</v>
      </c>
      <c r="E54" s="5">
        <v>-546471893</v>
      </c>
      <c r="F54" s="5">
        <v>-4235160628</v>
      </c>
      <c r="G54" s="5">
        <v>-2843338065</v>
      </c>
      <c r="I54" s="5">
        <v>-7373279993</v>
      </c>
      <c r="J54" s="5">
        <v>-8291661887</v>
      </c>
      <c r="K54" s="5">
        <v>-11096968305</v>
      </c>
      <c r="L54" s="5">
        <v>-4795254066</v>
      </c>
      <c r="M54" s="5">
        <v>-2335389000</v>
      </c>
      <c r="N54" s="5">
        <v>-571503270</v>
      </c>
    </row>
    <row r="55" spans="2:14" ht="15.5" x14ac:dyDescent="0.35">
      <c r="C55" t="s">
        <v>76</v>
      </c>
      <c r="D55" s="5">
        <v>-451150679</v>
      </c>
      <c r="E55" s="5">
        <v>-5265886</v>
      </c>
      <c r="F55" s="5">
        <v>-14605931</v>
      </c>
      <c r="G55" s="5">
        <v>-296898560</v>
      </c>
      <c r="I55" s="5">
        <v>-471022496</v>
      </c>
      <c r="J55" s="5">
        <v>-462988560</v>
      </c>
      <c r="K55" s="5">
        <v>-509502375</v>
      </c>
      <c r="L55" s="5">
        <v>-602319910</v>
      </c>
      <c r="M55" s="5">
        <v>-900000000</v>
      </c>
    </row>
    <row r="56" spans="2:14" ht="15.5" x14ac:dyDescent="0.35">
      <c r="C56" t="s">
        <v>77</v>
      </c>
      <c r="D56" s="5">
        <v>-2140496793</v>
      </c>
      <c r="E56" s="5">
        <v>-541206007</v>
      </c>
      <c r="F56" s="5">
        <v>-4220554697</v>
      </c>
      <c r="G56" s="5">
        <v>-2546439505</v>
      </c>
      <c r="I56" s="5">
        <v>-6902257497</v>
      </c>
      <c r="J56" s="5">
        <v>-7828673327</v>
      </c>
      <c r="K56" s="5">
        <v>-10587465930</v>
      </c>
      <c r="L56" s="5">
        <v>-4192934156</v>
      </c>
      <c r="M56" s="5">
        <v>-1435389000</v>
      </c>
      <c r="N56" s="5">
        <v>-571503270</v>
      </c>
    </row>
    <row r="57" spans="2:14" ht="15.5" x14ac:dyDescent="0.35">
      <c r="C57" t="s">
        <v>78</v>
      </c>
      <c r="D57" s="5">
        <v>-3048936933</v>
      </c>
      <c r="E57" s="5">
        <v>7356809777</v>
      </c>
      <c r="F57" s="5">
        <v>4915579883</v>
      </c>
      <c r="G57" s="5">
        <v>-3975670562</v>
      </c>
      <c r="I57" s="5">
        <v>9223452727</v>
      </c>
      <c r="J57" s="5">
        <v>12225503699</v>
      </c>
      <c r="K57" s="5">
        <v>18018472775</v>
      </c>
      <c r="L57" s="5">
        <v>15741373707</v>
      </c>
      <c r="M57" s="5">
        <v>7683930993</v>
      </c>
      <c r="N57" s="5">
        <v>-571503270</v>
      </c>
    </row>
    <row r="58" spans="2:14" ht="15.5" x14ac:dyDescent="0.35">
      <c r="C58" t="s">
        <v>79</v>
      </c>
      <c r="D58" s="5">
        <v>-645589495</v>
      </c>
      <c r="E58" s="5">
        <v>-1441239964</v>
      </c>
      <c r="F58" s="5">
        <v>-527139629</v>
      </c>
      <c r="G58" s="5">
        <v>771322157</v>
      </c>
      <c r="I58" s="5">
        <v>-2613969088</v>
      </c>
      <c r="J58" s="5">
        <v>-254210842</v>
      </c>
      <c r="K58" s="5">
        <v>-2194116743</v>
      </c>
      <c r="L58" s="5">
        <v>-3335003075</v>
      </c>
      <c r="M58" s="5">
        <v>-1096655403</v>
      </c>
      <c r="N58" s="5">
        <v>-63338223</v>
      </c>
    </row>
    <row r="59" spans="2:14" ht="15.5" x14ac:dyDescent="0.35">
      <c r="C59" t="s">
        <v>26</v>
      </c>
      <c r="D59" s="5">
        <v>-446664352</v>
      </c>
      <c r="E59" s="5">
        <v>-1496494001</v>
      </c>
      <c r="F59" s="5">
        <v>-884704929</v>
      </c>
      <c r="G59" s="5">
        <v>-1020247108</v>
      </c>
      <c r="I59" s="5">
        <v>-2827863282</v>
      </c>
      <c r="J59" s="5">
        <v>-2345821259</v>
      </c>
      <c r="K59" s="5">
        <v>-2086534379</v>
      </c>
      <c r="L59" s="5">
        <v>-3290041013</v>
      </c>
      <c r="M59" s="5">
        <v>-1089714735</v>
      </c>
      <c r="N59" s="5">
        <v>-63341667</v>
      </c>
    </row>
    <row r="60" spans="2:14" ht="15.5" x14ac:dyDescent="0.35">
      <c r="C60" t="s">
        <v>80</v>
      </c>
    </row>
    <row r="61" spans="2:14" ht="15.5" x14ac:dyDescent="0.35">
      <c r="C61" t="s">
        <v>81</v>
      </c>
      <c r="D61" s="5">
        <v>-645589495</v>
      </c>
      <c r="E61" s="5">
        <v>-1441239964</v>
      </c>
      <c r="F61" s="5">
        <v>-527139629</v>
      </c>
      <c r="G61" s="5">
        <v>771322157</v>
      </c>
      <c r="I61" s="5">
        <v>-2613969088</v>
      </c>
      <c r="J61" s="5">
        <v>-254210842</v>
      </c>
      <c r="K61" s="5">
        <v>-2194116743</v>
      </c>
      <c r="L61" s="5">
        <v>-3335003075</v>
      </c>
      <c r="M61" s="5">
        <v>-1096655403</v>
      </c>
      <c r="N61" s="5">
        <v>-63338223</v>
      </c>
    </row>
    <row r="62" spans="2:14" ht="15.5" x14ac:dyDescent="0.35">
      <c r="C62" t="s">
        <v>28</v>
      </c>
      <c r="D62" s="5">
        <v>-3694526428</v>
      </c>
      <c r="E62" s="5">
        <v>5915569813</v>
      </c>
      <c r="F62" s="5">
        <v>4388440254</v>
      </c>
      <c r="G62" s="5">
        <v>-3204348405</v>
      </c>
      <c r="I62" s="5">
        <v>6609483639</v>
      </c>
      <c r="J62" s="5">
        <v>11971292857</v>
      </c>
      <c r="K62" s="5">
        <v>15824356032</v>
      </c>
      <c r="L62" s="5">
        <v>12406370632</v>
      </c>
      <c r="M62" s="5">
        <v>6587275590</v>
      </c>
      <c r="N62" s="5">
        <v>-634841493</v>
      </c>
    </row>
    <row r="63" spans="2:14" ht="15.5" x14ac:dyDescent="0.35">
      <c r="C63" t="s">
        <v>27</v>
      </c>
      <c r="D63" s="5">
        <v>241258754</v>
      </c>
      <c r="E63" s="5">
        <v>-914473000</v>
      </c>
      <c r="F63" s="5">
        <v>-1312266000</v>
      </c>
      <c r="G63" s="5">
        <v>-152877341</v>
      </c>
      <c r="I63" s="5">
        <v>-1985480246</v>
      </c>
      <c r="J63" s="5">
        <v>-3852042341</v>
      </c>
      <c r="K63" s="5">
        <v>-3518033117</v>
      </c>
      <c r="L63" s="5">
        <v>-3090879877</v>
      </c>
      <c r="M63" s="5">
        <v>-1529987634</v>
      </c>
      <c r="N63" s="5">
        <v>10087460</v>
      </c>
    </row>
    <row r="64" spans="2:14" ht="15.5" x14ac:dyDescent="0.35">
      <c r="C64" t="s">
        <v>82</v>
      </c>
      <c r="D64" s="5">
        <v>-323996750</v>
      </c>
      <c r="E64" s="5">
        <v>-914473000</v>
      </c>
      <c r="F64" s="5">
        <v>-1312266000</v>
      </c>
      <c r="G64" s="5">
        <v>436707110</v>
      </c>
      <c r="I64" s="5">
        <v>-2550735750</v>
      </c>
      <c r="J64" s="5">
        <v>-3262457890</v>
      </c>
      <c r="K64" s="5">
        <v>-3596998680</v>
      </c>
      <c r="L64" s="5">
        <v>-3144500480</v>
      </c>
      <c r="M64" s="5">
        <v>-1546953079</v>
      </c>
    </row>
    <row r="65" spans="2:14" ht="15.5" x14ac:dyDescent="0.35">
      <c r="C65" t="s">
        <v>83</v>
      </c>
      <c r="D65" s="5">
        <v>565255504</v>
      </c>
      <c r="G65" s="5">
        <v>-589584451</v>
      </c>
      <c r="I65" s="5">
        <v>565255504</v>
      </c>
      <c r="J65" s="5">
        <v>-589584451</v>
      </c>
      <c r="K65" s="5">
        <v>78965563</v>
      </c>
      <c r="L65" s="5">
        <v>53620603</v>
      </c>
      <c r="M65" s="5">
        <v>16965445</v>
      </c>
      <c r="N65" s="5">
        <v>10087460</v>
      </c>
    </row>
    <row r="66" spans="2:14" ht="15.5" x14ac:dyDescent="0.35">
      <c r="C66" t="s">
        <v>84</v>
      </c>
      <c r="D66" s="5">
        <v>241258754</v>
      </c>
      <c r="E66" s="5">
        <v>-914473000</v>
      </c>
      <c r="F66" s="5">
        <v>-1312266000</v>
      </c>
      <c r="G66" s="5">
        <v>-152877341</v>
      </c>
      <c r="I66" s="5">
        <v>-1985480246</v>
      </c>
      <c r="J66" s="5">
        <v>-3852042341</v>
      </c>
      <c r="K66" s="5">
        <v>-3518033117</v>
      </c>
      <c r="L66" s="5">
        <v>-3090879877</v>
      </c>
      <c r="M66" s="5">
        <v>-1529987634</v>
      </c>
      <c r="N66" s="5">
        <v>10087460</v>
      </c>
    </row>
    <row r="67" spans="2:14" ht="15.5" x14ac:dyDescent="0.35">
      <c r="C67" t="s">
        <v>85</v>
      </c>
      <c r="D67" s="5">
        <v>-3453267674</v>
      </c>
      <c r="E67" s="5">
        <v>5001096813</v>
      </c>
      <c r="F67" s="5">
        <v>3076174254</v>
      </c>
      <c r="G67" s="5">
        <v>-3357225746</v>
      </c>
      <c r="I67" s="5">
        <v>4624003393</v>
      </c>
      <c r="J67" s="5">
        <v>8119250516</v>
      </c>
      <c r="K67" s="5">
        <v>12306322915</v>
      </c>
      <c r="L67" s="5">
        <v>9315490755</v>
      </c>
      <c r="M67" s="5">
        <v>5057287956</v>
      </c>
      <c r="N67" s="5">
        <v>-624754033</v>
      </c>
    </row>
    <row r="68" spans="2:14" ht="15.5" x14ac:dyDescent="0.35">
      <c r="C68" t="s">
        <v>86</v>
      </c>
      <c r="D68" s="5">
        <v>-27673074</v>
      </c>
      <c r="G68" s="5">
        <v>79465920</v>
      </c>
      <c r="I68" s="5">
        <v>-27673074</v>
      </c>
      <c r="J68" s="5">
        <v>79465920</v>
      </c>
      <c r="K68" s="5">
        <v>25231622</v>
      </c>
      <c r="L68" s="5">
        <v>30071721</v>
      </c>
      <c r="M68" s="5">
        <v>4423882</v>
      </c>
    </row>
    <row r="69" spans="2:14" ht="15.5" x14ac:dyDescent="0.35">
      <c r="C69" t="s">
        <v>87</v>
      </c>
      <c r="D69" s="5">
        <v>-27673074</v>
      </c>
      <c r="G69" s="5">
        <v>79465920</v>
      </c>
      <c r="I69" s="5">
        <v>-27673074</v>
      </c>
      <c r="J69" s="5">
        <v>79465920</v>
      </c>
      <c r="K69" s="5">
        <v>25231622</v>
      </c>
      <c r="L69" s="5">
        <v>30071721</v>
      </c>
      <c r="M69" s="5">
        <v>4423882</v>
      </c>
    </row>
    <row r="70" spans="2:14" ht="15.5" x14ac:dyDescent="0.35">
      <c r="C70" t="s">
        <v>88</v>
      </c>
      <c r="D70" s="5">
        <v>-3480940748</v>
      </c>
      <c r="E70" s="5">
        <v>5001096813</v>
      </c>
      <c r="F70" s="5">
        <v>3076174254</v>
      </c>
      <c r="G70" s="5">
        <v>-3277759826</v>
      </c>
      <c r="I70" s="5">
        <v>4596330319</v>
      </c>
      <c r="J70" s="5">
        <v>8198716436</v>
      </c>
      <c r="K70" s="5">
        <v>12331554537</v>
      </c>
      <c r="L70" s="5">
        <v>9345562476</v>
      </c>
      <c r="M70" s="5">
        <v>5061711838</v>
      </c>
      <c r="N70" s="5">
        <v>-624754033</v>
      </c>
    </row>
    <row r="71" spans="2:14" ht="15.5" x14ac:dyDescent="0.35">
      <c r="C71" t="s">
        <v>89</v>
      </c>
      <c r="D71" s="5">
        <v>-3453267674</v>
      </c>
      <c r="E71" s="5">
        <v>5001096813</v>
      </c>
      <c r="F71" s="5">
        <v>3076174254</v>
      </c>
      <c r="G71" s="5">
        <v>-3357225745</v>
      </c>
      <c r="I71" s="5">
        <v>4624003393</v>
      </c>
      <c r="J71" s="5">
        <v>8119250516</v>
      </c>
      <c r="K71" s="5">
        <v>12306322915</v>
      </c>
      <c r="L71" s="5">
        <v>9315490755</v>
      </c>
      <c r="M71" s="5">
        <v>5057287956</v>
      </c>
      <c r="N71" s="5">
        <v>-624754033</v>
      </c>
    </row>
    <row r="72" spans="2:14" ht="15.5" x14ac:dyDescent="0.35">
      <c r="C72" t="s">
        <v>7</v>
      </c>
      <c r="D72" s="5">
        <v>-3480940748</v>
      </c>
      <c r="E72" s="5">
        <v>5001096813</v>
      </c>
      <c r="F72" s="5">
        <v>3076174254</v>
      </c>
      <c r="G72" s="5">
        <v>-3277759825</v>
      </c>
      <c r="I72" s="5">
        <v>4596330319</v>
      </c>
      <c r="J72" s="5">
        <v>8198716436</v>
      </c>
      <c r="K72" s="5">
        <v>12331554537</v>
      </c>
      <c r="L72" s="5">
        <v>9345562476</v>
      </c>
      <c r="M72" s="5">
        <v>5061711838</v>
      </c>
      <c r="N72" s="5">
        <v>-624754033</v>
      </c>
    </row>
    <row r="73" spans="2:14" ht="15.5" x14ac:dyDescent="0.35">
      <c r="C73" t="s">
        <v>90</v>
      </c>
      <c r="D73" s="5">
        <v>-3453267674</v>
      </c>
      <c r="E73" s="5">
        <v>5001096813</v>
      </c>
      <c r="F73" s="5">
        <v>3076174254</v>
      </c>
      <c r="G73" s="5">
        <v>-3357225745</v>
      </c>
      <c r="I73" s="5">
        <v>4624003393</v>
      </c>
      <c r="J73" s="5">
        <v>8119250516</v>
      </c>
      <c r="K73" s="5">
        <v>12306322915</v>
      </c>
      <c r="L73" s="5">
        <v>9315490755</v>
      </c>
      <c r="M73" s="5">
        <v>5057287956</v>
      </c>
      <c r="N73" s="5">
        <v>-624754033</v>
      </c>
    </row>
    <row r="74" spans="2:14" ht="15.5" x14ac:dyDescent="0.35">
      <c r="C74" t="s">
        <v>91</v>
      </c>
      <c r="D74" s="5">
        <v>-3480940748</v>
      </c>
      <c r="E74" s="5">
        <v>5001096813</v>
      </c>
      <c r="F74" s="5">
        <v>3076174254</v>
      </c>
      <c r="G74" s="5">
        <v>-3277759825</v>
      </c>
      <c r="I74" s="5">
        <v>4596330319</v>
      </c>
      <c r="J74" s="5">
        <v>8198716436</v>
      </c>
      <c r="K74" s="5">
        <v>12331554537</v>
      </c>
      <c r="L74" s="5">
        <v>9345562476</v>
      </c>
      <c r="M74" s="5">
        <v>5061711838</v>
      </c>
      <c r="N74" s="5">
        <v>-624754033</v>
      </c>
    </row>
    <row r="75" spans="2:14" ht="15.5" x14ac:dyDescent="0.35">
      <c r="C75" t="s">
        <v>92</v>
      </c>
      <c r="D75" s="5">
        <v>-3480940748</v>
      </c>
      <c r="E75" s="5">
        <v>5001096813</v>
      </c>
      <c r="F75" s="5">
        <v>3076174254</v>
      </c>
      <c r="G75" s="5">
        <v>-3277759825</v>
      </c>
      <c r="I75" s="5">
        <v>4596330319</v>
      </c>
      <c r="J75" s="5">
        <v>8198716436</v>
      </c>
      <c r="K75" s="5">
        <v>12331554537</v>
      </c>
      <c r="L75" s="5">
        <v>9345562476</v>
      </c>
      <c r="M75" s="5">
        <v>5061711838</v>
      </c>
      <c r="N75" s="5">
        <v>-624754033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11567536745</v>
      </c>
      <c r="E79" s="5">
        <v>6620148387</v>
      </c>
      <c r="F79" s="5">
        <v>5070501445</v>
      </c>
      <c r="G79" s="5">
        <v>17824756782</v>
      </c>
      <c r="I79" s="5">
        <v>11567536745</v>
      </c>
      <c r="J79" s="5">
        <v>17824756782</v>
      </c>
      <c r="K79" s="5">
        <v>36190384983</v>
      </c>
      <c r="L79" s="5">
        <v>97720586</v>
      </c>
      <c r="M79" s="5">
        <v>2503488151</v>
      </c>
      <c r="N79" s="5">
        <v>3360667</v>
      </c>
    </row>
    <row r="80" spans="2:14" ht="15.5" x14ac:dyDescent="0.35">
      <c r="C80" t="s">
        <v>96</v>
      </c>
      <c r="D80" s="5">
        <v>19874172368</v>
      </c>
      <c r="E80" s="5">
        <v>29412963508</v>
      </c>
      <c r="F80" s="5">
        <v>14058714501</v>
      </c>
      <c r="G80" s="5">
        <v>17610985866</v>
      </c>
      <c r="I80" s="5">
        <v>19874172368</v>
      </c>
      <c r="J80" s="5">
        <v>17610985866</v>
      </c>
      <c r="K80" s="5">
        <v>18548912585</v>
      </c>
      <c r="L80" s="5">
        <v>17122142682</v>
      </c>
      <c r="M80" s="5">
        <v>2964464525</v>
      </c>
    </row>
    <row r="81" spans="3:14" ht="15.5" x14ac:dyDescent="0.35">
      <c r="C81" t="s">
        <v>97</v>
      </c>
      <c r="D81" s="5">
        <v>20106804640</v>
      </c>
      <c r="E81" s="5">
        <v>18848635573</v>
      </c>
      <c r="F81" s="5">
        <v>7742612584</v>
      </c>
      <c r="G81" s="5">
        <v>13988407048</v>
      </c>
      <c r="I81" s="5">
        <v>20106804640</v>
      </c>
      <c r="J81" s="5">
        <v>13988407048</v>
      </c>
      <c r="K81" s="5">
        <v>19160337792</v>
      </c>
      <c r="L81" s="5">
        <v>17720609602</v>
      </c>
      <c r="M81" s="5">
        <v>5182617089</v>
      </c>
      <c r="N81" s="5">
        <v>547111408</v>
      </c>
    </row>
    <row r="82" spans="3:14" ht="15.5" x14ac:dyDescent="0.35">
      <c r="C82" t="s">
        <v>98</v>
      </c>
      <c r="D82" s="5">
        <v>19874172368</v>
      </c>
      <c r="E82" s="5">
        <v>29412963508</v>
      </c>
      <c r="F82" s="5">
        <v>14058714501</v>
      </c>
      <c r="G82" s="5">
        <v>17610985866</v>
      </c>
      <c r="I82" s="5">
        <v>19874172368</v>
      </c>
      <c r="J82" s="5">
        <v>17610985866</v>
      </c>
      <c r="K82" s="5">
        <v>18548912585</v>
      </c>
      <c r="L82" s="5">
        <v>17122142682</v>
      </c>
      <c r="M82" s="5">
        <v>2964464525</v>
      </c>
    </row>
    <row r="83" spans="3:14" ht="15.5" x14ac:dyDescent="0.35">
      <c r="C83" t="s">
        <v>99</v>
      </c>
    </row>
    <row r="84" spans="3:14" ht="15.5" x14ac:dyDescent="0.35">
      <c r="C84" t="s">
        <v>100</v>
      </c>
    </row>
    <row r="85" spans="3:14" ht="15.5" x14ac:dyDescent="0.35">
      <c r="C85" t="s">
        <v>101</v>
      </c>
      <c r="D85" s="5">
        <v>48728324039</v>
      </c>
      <c r="E85" s="5">
        <v>55268699980</v>
      </c>
      <c r="F85" s="5">
        <v>41752718834</v>
      </c>
      <c r="G85" s="5">
        <v>42438096828</v>
      </c>
      <c r="I85" s="5">
        <v>48728324039</v>
      </c>
      <c r="J85" s="5">
        <v>42438096828</v>
      </c>
      <c r="K85" s="5">
        <v>18539433669</v>
      </c>
      <c r="L85" s="5">
        <v>13740816725</v>
      </c>
      <c r="M85" s="5">
        <v>14275381492</v>
      </c>
    </row>
    <row r="86" spans="3:14" ht="15.5" x14ac:dyDescent="0.35">
      <c r="C86" t="s">
        <v>80</v>
      </c>
      <c r="D86" s="5">
        <v>111520071</v>
      </c>
      <c r="G86" s="5">
        <v>139193145</v>
      </c>
      <c r="I86" s="5">
        <v>111520071</v>
      </c>
      <c r="J86" s="5">
        <v>139193145</v>
      </c>
      <c r="K86" s="5">
        <v>59727225</v>
      </c>
      <c r="L86" s="5">
        <v>34495603</v>
      </c>
      <c r="M86" s="5">
        <v>4423882</v>
      </c>
    </row>
    <row r="87" spans="3:14" ht="15.5" x14ac:dyDescent="0.35">
      <c r="C87" t="s">
        <v>102</v>
      </c>
      <c r="D87" s="5">
        <v>80771507757</v>
      </c>
      <c r="E87" s="5">
        <v>96026218677</v>
      </c>
      <c r="F87" s="5">
        <v>67589489972</v>
      </c>
      <c r="G87" s="5">
        <v>77873839476</v>
      </c>
      <c r="I87" s="5">
        <v>80771507757</v>
      </c>
      <c r="J87" s="5">
        <v>77873839476</v>
      </c>
      <c r="K87" s="5">
        <v>83485482564</v>
      </c>
      <c r="L87" s="5">
        <v>39675776177</v>
      </c>
      <c r="M87" s="5">
        <v>20298659148</v>
      </c>
      <c r="N87" s="5">
        <v>4707921</v>
      </c>
    </row>
    <row r="88" spans="3:14" ht="15.5" x14ac:dyDescent="0.35">
      <c r="C88" t="s">
        <v>103</v>
      </c>
    </row>
    <row r="89" spans="3:14" ht="15.5" x14ac:dyDescent="0.35">
      <c r="C89" t="s">
        <v>104</v>
      </c>
      <c r="D89" s="5">
        <v>32518622256</v>
      </c>
      <c r="E89" s="5">
        <v>32900379255</v>
      </c>
      <c r="F89" s="5">
        <v>34990324180</v>
      </c>
      <c r="G89" s="5">
        <v>37750158770</v>
      </c>
      <c r="I89" s="5">
        <v>32518622256</v>
      </c>
      <c r="J89" s="5">
        <v>37750158770</v>
      </c>
      <c r="K89" s="5">
        <v>26501047646</v>
      </c>
      <c r="L89" s="5">
        <v>20712490687</v>
      </c>
      <c r="M89" s="5">
        <v>12767804199</v>
      </c>
    </row>
    <row r="90" spans="3:14" ht="15.5" x14ac:dyDescent="0.35">
      <c r="C90" t="s">
        <v>105</v>
      </c>
      <c r="D90" s="5">
        <v>103855746</v>
      </c>
      <c r="I90" s="5">
        <v>103855746</v>
      </c>
      <c r="K90" s="5">
        <v>142792931</v>
      </c>
      <c r="L90" s="5">
        <v>70943979</v>
      </c>
      <c r="M90" s="5">
        <v>25805144</v>
      </c>
      <c r="N90" s="5">
        <v>10087460</v>
      </c>
    </row>
    <row r="91" spans="3:14" ht="15.5" x14ac:dyDescent="0.35">
      <c r="C91" t="s">
        <v>106</v>
      </c>
      <c r="D91" s="5">
        <v>34638578565</v>
      </c>
      <c r="E91" s="5">
        <v>34887193096</v>
      </c>
      <c r="F91" s="5">
        <v>37041938021</v>
      </c>
      <c r="G91" s="5">
        <v>41523595376</v>
      </c>
      <c r="I91" s="5">
        <v>34638578565</v>
      </c>
      <c r="J91" s="5">
        <v>41523595376</v>
      </c>
      <c r="K91" s="5">
        <v>30426370022</v>
      </c>
      <c r="L91" s="5">
        <v>27082553886</v>
      </c>
      <c r="M91" s="5">
        <v>14705919956</v>
      </c>
      <c r="N91" s="5">
        <v>586862991</v>
      </c>
    </row>
    <row r="92" spans="3:14" ht="15.5" x14ac:dyDescent="0.35">
      <c r="C92" t="s">
        <v>107</v>
      </c>
      <c r="D92" s="5">
        <v>115410086322</v>
      </c>
      <c r="E92" s="5">
        <v>130913411773</v>
      </c>
      <c r="F92" s="5">
        <v>104631427993</v>
      </c>
      <c r="G92" s="5">
        <v>119397434852</v>
      </c>
      <c r="I92" s="5">
        <v>115410086322</v>
      </c>
      <c r="J92" s="5">
        <v>119397434852</v>
      </c>
      <c r="K92" s="5">
        <v>113911852586</v>
      </c>
      <c r="L92" s="5">
        <v>66758330063</v>
      </c>
      <c r="M92" s="5">
        <v>35004579104</v>
      </c>
      <c r="N92" s="5">
        <v>591570912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25327486306</v>
      </c>
      <c r="E95" s="5">
        <v>37771852604</v>
      </c>
      <c r="F95" s="5">
        <v>27596988626</v>
      </c>
      <c r="G95" s="5">
        <v>37575948068</v>
      </c>
      <c r="I95" s="5">
        <v>25327486306</v>
      </c>
      <c r="J95" s="5">
        <v>37575948068</v>
      </c>
      <c r="K95" s="5">
        <v>31852283336</v>
      </c>
      <c r="L95" s="5">
        <v>25778322458</v>
      </c>
      <c r="M95" s="5">
        <v>19821862563</v>
      </c>
      <c r="N95" s="5">
        <v>316353060</v>
      </c>
    </row>
    <row r="96" spans="3:14" ht="15.5" x14ac:dyDescent="0.35">
      <c r="C96" t="s">
        <v>111</v>
      </c>
    </row>
    <row r="97" spans="3:14" ht="15.5" x14ac:dyDescent="0.35">
      <c r="C97" t="s">
        <v>112</v>
      </c>
      <c r="D97" s="5">
        <v>8882614849</v>
      </c>
      <c r="E97" s="5">
        <v>19377113403</v>
      </c>
      <c r="F97" s="5">
        <v>9943462510</v>
      </c>
      <c r="G97" s="5">
        <v>24666977248</v>
      </c>
      <c r="I97" s="5">
        <v>8882614849</v>
      </c>
      <c r="J97" s="5">
        <v>24666977248</v>
      </c>
      <c r="K97" s="5">
        <v>2957616603</v>
      </c>
      <c r="L97" s="5">
        <v>1775432564</v>
      </c>
      <c r="M97" s="5">
        <v>12425019535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D99" s="5">
        <v>20106804640</v>
      </c>
      <c r="E99" s="5">
        <v>18848635573</v>
      </c>
      <c r="F99" s="5">
        <v>7742612584</v>
      </c>
      <c r="G99" s="5">
        <v>13988407048</v>
      </c>
      <c r="I99" s="5">
        <v>20106804640</v>
      </c>
      <c r="J99" s="5">
        <v>13988407048</v>
      </c>
      <c r="K99" s="5">
        <v>19160337792</v>
      </c>
      <c r="L99" s="5">
        <v>17720609602</v>
      </c>
      <c r="M99" s="5">
        <v>5182617089</v>
      </c>
      <c r="N99" s="5">
        <v>547111408</v>
      </c>
    </row>
    <row r="100" spans="3:14" ht="15.5" x14ac:dyDescent="0.35">
      <c r="C100" t="s">
        <v>115</v>
      </c>
      <c r="D100" s="5">
        <v>508792377</v>
      </c>
      <c r="E100" s="5">
        <v>770501745</v>
      </c>
      <c r="F100" s="5">
        <v>58155463</v>
      </c>
      <c r="G100" s="5">
        <v>390826091</v>
      </c>
      <c r="I100" s="5">
        <v>508792377</v>
      </c>
      <c r="J100" s="5">
        <v>390826091</v>
      </c>
      <c r="K100" s="5">
        <v>1742307011</v>
      </c>
      <c r="L100" s="5">
        <v>2686661402</v>
      </c>
      <c r="M100" s="5">
        <v>294355132</v>
      </c>
      <c r="N100" s="5">
        <v>2169999</v>
      </c>
    </row>
    <row r="101" spans="3:14" ht="15.5" x14ac:dyDescent="0.35">
      <c r="C101" t="s">
        <v>116</v>
      </c>
      <c r="D101" s="5">
        <v>1100439475</v>
      </c>
      <c r="E101" s="5">
        <v>873944449</v>
      </c>
      <c r="F101" s="5">
        <v>1063109044</v>
      </c>
      <c r="G101" s="5">
        <v>436099094</v>
      </c>
      <c r="I101" s="5">
        <v>1100439475</v>
      </c>
      <c r="J101" s="5">
        <v>436099094</v>
      </c>
      <c r="K101" s="5">
        <v>356215024</v>
      </c>
      <c r="L101" s="5">
        <v>973759415</v>
      </c>
      <c r="M101" s="5">
        <v>574656129</v>
      </c>
      <c r="N101" s="5">
        <v>47616060</v>
      </c>
    </row>
    <row r="102" spans="3:14" ht="15.5" x14ac:dyDescent="0.35">
      <c r="C102" t="s">
        <v>117</v>
      </c>
      <c r="D102" s="5">
        <v>12729600936</v>
      </c>
      <c r="E102" s="5">
        <v>15672255796</v>
      </c>
      <c r="F102" s="5">
        <v>12433582637</v>
      </c>
      <c r="G102" s="5">
        <v>9968655437</v>
      </c>
      <c r="I102" s="5">
        <v>12729600936</v>
      </c>
      <c r="J102" s="5">
        <v>9968655437</v>
      </c>
      <c r="K102" s="5">
        <v>8631957668</v>
      </c>
      <c r="L102" s="5">
        <v>11747713500</v>
      </c>
      <c r="M102" s="5">
        <v>2000000000</v>
      </c>
    </row>
    <row r="103" spans="3:14" ht="15.5" x14ac:dyDescent="0.35">
      <c r="C103" t="s">
        <v>118</v>
      </c>
    </row>
    <row r="104" spans="3:14" ht="15.5" x14ac:dyDescent="0.35">
      <c r="C104" t="s">
        <v>119</v>
      </c>
      <c r="E104" s="5">
        <v>1083686393</v>
      </c>
      <c r="F104" s="5">
        <v>1083686393</v>
      </c>
      <c r="G104" s="5">
        <v>1083686393</v>
      </c>
      <c r="J104" s="5">
        <v>1083686393</v>
      </c>
      <c r="K104" s="5">
        <v>2718901891</v>
      </c>
      <c r="L104" s="5">
        <v>822187000</v>
      </c>
      <c r="M104" s="5">
        <v>2703686465</v>
      </c>
    </row>
    <row r="105" spans="3:14" ht="15.5" x14ac:dyDescent="0.35">
      <c r="C105" t="s">
        <v>120</v>
      </c>
      <c r="D105" s="5">
        <v>1912257670</v>
      </c>
      <c r="E105" s="5">
        <v>907100298</v>
      </c>
      <c r="F105" s="5">
        <v>1277947198</v>
      </c>
      <c r="G105" s="5">
        <v>2113390198</v>
      </c>
      <c r="I105" s="5">
        <v>1912257670</v>
      </c>
      <c r="J105" s="5">
        <v>2113390198</v>
      </c>
      <c r="K105" s="5">
        <v>2000813955</v>
      </c>
      <c r="L105" s="5">
        <v>8564989174</v>
      </c>
      <c r="M105" s="5">
        <v>4469110457</v>
      </c>
      <c r="N105" s="5">
        <v>212552199</v>
      </c>
    </row>
    <row r="106" spans="3:14" ht="15.5" x14ac:dyDescent="0.35">
      <c r="C106" t="s">
        <v>121</v>
      </c>
      <c r="D106" s="5">
        <v>21616888248</v>
      </c>
      <c r="E106" s="5">
        <v>21194906654</v>
      </c>
      <c r="F106" s="5">
        <v>10088883665</v>
      </c>
      <c r="G106" s="5">
        <v>16334678129</v>
      </c>
      <c r="I106" s="5">
        <v>21616888248</v>
      </c>
      <c r="J106" s="5">
        <v>16334678129</v>
      </c>
      <c r="K106" s="5">
        <v>22313462084</v>
      </c>
      <c r="L106" s="5">
        <v>21137487324</v>
      </c>
      <c r="M106" s="5">
        <v>8685758735</v>
      </c>
      <c r="N106" s="5">
        <v>839971885</v>
      </c>
    </row>
    <row r="107" spans="3:14" ht="15.5" x14ac:dyDescent="0.35">
      <c r="C107" t="s">
        <v>122</v>
      </c>
      <c r="D107" s="5">
        <v>21616888248</v>
      </c>
      <c r="E107" s="5">
        <v>21194906654</v>
      </c>
      <c r="F107" s="5">
        <v>10088883665</v>
      </c>
      <c r="G107" s="5">
        <v>16334678129</v>
      </c>
      <c r="I107" s="5">
        <v>21616888248</v>
      </c>
      <c r="J107" s="5">
        <v>16334678129</v>
      </c>
      <c r="K107" s="5">
        <v>22313462084</v>
      </c>
      <c r="L107" s="5">
        <v>21137487324</v>
      </c>
      <c r="M107" s="5">
        <v>8685758735</v>
      </c>
      <c r="N107" s="5">
        <v>839971885</v>
      </c>
    </row>
    <row r="108" spans="3:14" ht="15.5" x14ac:dyDescent="0.35">
      <c r="C108" t="s">
        <v>123</v>
      </c>
      <c r="E108" s="5">
        <v>469204984</v>
      </c>
      <c r="F108" s="5">
        <v>469204984</v>
      </c>
      <c r="G108" s="5">
        <v>469204984</v>
      </c>
      <c r="J108" s="5">
        <v>469204984</v>
      </c>
    </row>
    <row r="109" spans="3:14" ht="15.5" x14ac:dyDescent="0.35">
      <c r="C109" t="s">
        <v>124</v>
      </c>
    </row>
    <row r="110" spans="3:14" ht="15.5" x14ac:dyDescent="0.35">
      <c r="C110" t="s">
        <v>125</v>
      </c>
      <c r="D110" s="5">
        <v>584350000</v>
      </c>
      <c r="E110" s="5">
        <v>1284033685</v>
      </c>
      <c r="F110" s="5">
        <v>1284033685</v>
      </c>
      <c r="G110" s="5">
        <v>1284033685</v>
      </c>
      <c r="I110" s="5">
        <v>584350000</v>
      </c>
      <c r="J110" s="5">
        <v>1284033685</v>
      </c>
      <c r="K110" s="5">
        <v>2718901891</v>
      </c>
      <c r="L110" s="5">
        <v>3191039311</v>
      </c>
      <c r="M110" s="5">
        <v>3431757860</v>
      </c>
      <c r="N110" s="5">
        <v>266942282</v>
      </c>
    </row>
    <row r="111" spans="3:14" ht="15.5" x14ac:dyDescent="0.35">
      <c r="C111" t="s">
        <v>126</v>
      </c>
      <c r="D111" s="5">
        <v>46944374554</v>
      </c>
      <c r="E111" s="5">
        <v>58966759258</v>
      </c>
      <c r="F111" s="5">
        <v>37685872291</v>
      </c>
      <c r="G111" s="5">
        <v>53910626197</v>
      </c>
      <c r="I111" s="5">
        <v>46944374554</v>
      </c>
      <c r="J111" s="5">
        <v>53910626197</v>
      </c>
      <c r="K111" s="5">
        <v>54165745420</v>
      </c>
      <c r="L111" s="5">
        <v>46915809782</v>
      </c>
      <c r="M111" s="5">
        <v>28507621298</v>
      </c>
      <c r="N111" s="5">
        <v>1156324945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8060000000</v>
      </c>
      <c r="E113" s="5">
        <v>8060000000</v>
      </c>
      <c r="F113" s="5">
        <v>8060000000</v>
      </c>
      <c r="G113" s="5">
        <v>8060000000</v>
      </c>
      <c r="I113" s="5">
        <v>8060000000</v>
      </c>
      <c r="J113" s="5">
        <v>8060000000</v>
      </c>
      <c r="K113" s="5">
        <v>8060000000</v>
      </c>
      <c r="L113" s="5">
        <v>6060000000</v>
      </c>
      <c r="M113" s="5">
        <v>2060000000</v>
      </c>
      <c r="N113" s="5">
        <v>60000000</v>
      </c>
    </row>
    <row r="114" spans="2:14" ht="15.5" x14ac:dyDescent="0.35">
      <c r="C114" t="s">
        <v>129</v>
      </c>
      <c r="D114" s="5">
        <v>27433660806</v>
      </c>
      <c r="E114" s="5">
        <v>27433660806</v>
      </c>
      <c r="F114" s="5">
        <v>27433660806</v>
      </c>
      <c r="G114" s="5">
        <v>27433660806</v>
      </c>
      <c r="I114" s="5">
        <v>27433660806</v>
      </c>
      <c r="J114" s="5">
        <v>27433660806</v>
      </c>
      <c r="K114" s="5">
        <v>27433660806</v>
      </c>
    </row>
    <row r="115" spans="2:14" ht="15.5" x14ac:dyDescent="0.35">
      <c r="C115" t="s">
        <v>130</v>
      </c>
      <c r="D115" s="5">
        <v>32860530891</v>
      </c>
      <c r="E115" s="5">
        <v>36452991709</v>
      </c>
      <c r="F115" s="5">
        <v>31451894896</v>
      </c>
      <c r="G115" s="5">
        <v>29853954704</v>
      </c>
      <c r="I115" s="5">
        <v>32860530891</v>
      </c>
      <c r="J115" s="5">
        <v>29853954704</v>
      </c>
      <c r="K115" s="5">
        <v>24192719135</v>
      </c>
      <c r="L115" s="5">
        <v>13748024678</v>
      </c>
      <c r="M115" s="5">
        <v>4432533924</v>
      </c>
      <c r="N115" s="5">
        <v>-624754033</v>
      </c>
    </row>
    <row r="116" spans="2:14" ht="15.5" x14ac:dyDescent="0.35">
      <c r="C116" t="s">
        <v>131</v>
      </c>
      <c r="D116" s="5">
        <v>1206000000</v>
      </c>
      <c r="E116" s="5">
        <v>1206000000</v>
      </c>
      <c r="F116" s="5">
        <v>1006000000</v>
      </c>
      <c r="G116" s="5">
        <v>1006000000</v>
      </c>
      <c r="I116" s="5">
        <v>1206000000</v>
      </c>
      <c r="J116" s="5">
        <v>1006000000</v>
      </c>
      <c r="K116" s="5">
        <v>806000000</v>
      </c>
      <c r="L116" s="5">
        <v>606000000</v>
      </c>
      <c r="M116" s="5">
        <v>206000000</v>
      </c>
    </row>
    <row r="117" spans="2:14" ht="15.5" x14ac:dyDescent="0.35">
      <c r="C117" t="s">
        <v>132</v>
      </c>
      <c r="D117" s="5">
        <v>31654530891</v>
      </c>
      <c r="E117" s="5">
        <v>35246991709</v>
      </c>
      <c r="F117" s="5">
        <v>30445894896</v>
      </c>
      <c r="G117" s="5">
        <v>28847954704</v>
      </c>
      <c r="I117" s="5">
        <v>31654530891</v>
      </c>
      <c r="J117" s="5">
        <v>28847954704</v>
      </c>
      <c r="K117" s="5">
        <v>23386719135</v>
      </c>
      <c r="L117" s="5">
        <v>13142024678</v>
      </c>
      <c r="M117" s="5">
        <v>4226533924</v>
      </c>
      <c r="N117" s="5">
        <v>-624754033</v>
      </c>
    </row>
    <row r="118" spans="2:14" ht="15.5" x14ac:dyDescent="0.35">
      <c r="C118" t="s">
        <v>133</v>
      </c>
      <c r="D118" s="5">
        <v>32860530891</v>
      </c>
      <c r="E118" s="5">
        <v>36452991709</v>
      </c>
      <c r="F118" s="5">
        <v>31451894896</v>
      </c>
      <c r="G118" s="5">
        <v>29853954704</v>
      </c>
      <c r="I118" s="5">
        <v>32860530891</v>
      </c>
      <c r="J118" s="5">
        <v>29853954704</v>
      </c>
      <c r="K118" s="5">
        <v>24192719135</v>
      </c>
      <c r="L118" s="5">
        <v>13748024678</v>
      </c>
      <c r="M118" s="5">
        <v>4432533924</v>
      </c>
      <c r="N118" s="5">
        <v>-624754033</v>
      </c>
    </row>
    <row r="119" spans="2:14" ht="15.5" x14ac:dyDescent="0.35">
      <c r="C119" t="s">
        <v>134</v>
      </c>
    </row>
    <row r="120" spans="2:14" ht="15.5" x14ac:dyDescent="0.35">
      <c r="C120" t="s">
        <v>9</v>
      </c>
      <c r="D120" s="5">
        <v>68465711768</v>
      </c>
      <c r="E120" s="5">
        <v>71946652515</v>
      </c>
      <c r="F120" s="5">
        <v>66945555702</v>
      </c>
      <c r="G120" s="5">
        <v>65486808655</v>
      </c>
      <c r="I120" s="5">
        <v>68465711768</v>
      </c>
      <c r="J120" s="5">
        <v>65486808655</v>
      </c>
      <c r="K120" s="5">
        <v>59746107166</v>
      </c>
      <c r="L120" s="5">
        <v>19842520281</v>
      </c>
      <c r="M120" s="5">
        <v>6496957806</v>
      </c>
      <c r="N120" s="5">
        <v>-564754033</v>
      </c>
    </row>
    <row r="121" spans="2:14" ht="15.5" x14ac:dyDescent="0.35">
      <c r="C121" t="s">
        <v>135</v>
      </c>
      <c r="D121" s="5">
        <v>115410086322</v>
      </c>
      <c r="E121" s="5">
        <v>130913411773</v>
      </c>
      <c r="F121" s="5">
        <v>104631427993</v>
      </c>
      <c r="G121" s="5">
        <v>119397434852</v>
      </c>
      <c r="I121" s="5">
        <v>115410086322</v>
      </c>
      <c r="J121" s="5">
        <v>119397434852</v>
      </c>
      <c r="K121" s="5">
        <v>113911852586</v>
      </c>
      <c r="L121" s="5">
        <v>66758330063</v>
      </c>
      <c r="M121" s="5">
        <v>35004579104</v>
      </c>
      <c r="N121" s="5">
        <v>591570912</v>
      </c>
    </row>
    <row r="122" spans="2:14" ht="15.5" x14ac:dyDescent="0.35">
      <c r="C122" t="s">
        <v>136</v>
      </c>
      <c r="D122" s="5">
        <v>806000000</v>
      </c>
      <c r="E122" s="5">
        <v>806000000</v>
      </c>
      <c r="F122" s="5">
        <v>806000000</v>
      </c>
      <c r="G122" s="5">
        <v>806000000</v>
      </c>
      <c r="I122" s="5">
        <v>806000000</v>
      </c>
      <c r="J122" s="5">
        <v>806000000</v>
      </c>
      <c r="K122" s="5">
        <v>806000000</v>
      </c>
      <c r="L122" s="5">
        <v>60600000</v>
      </c>
      <c r="M122" s="5">
        <v>20600</v>
      </c>
      <c r="N122" s="5">
        <v>600</v>
      </c>
    </row>
    <row r="124" spans="2:14" ht="15.5" x14ac:dyDescent="0.35">
      <c r="B124" t="s">
        <v>137</v>
      </c>
      <c r="C124" t="s">
        <v>138</v>
      </c>
      <c r="D124" s="5">
        <v>14277943424</v>
      </c>
      <c r="E124" s="5">
        <v>-5519089158</v>
      </c>
      <c r="F124" s="5">
        <v>-7520917428</v>
      </c>
      <c r="G124" s="5">
        <v>31872242152</v>
      </c>
      <c r="I124" s="5">
        <v>1237936838</v>
      </c>
      <c r="J124" s="5">
        <v>6889209442</v>
      </c>
      <c r="K124" s="5">
        <v>23248602578</v>
      </c>
      <c r="L124" s="5">
        <v>-15735687650</v>
      </c>
      <c r="M124" s="5">
        <v>1131946256</v>
      </c>
      <c r="N124" s="5">
        <v>-361750741</v>
      </c>
    </row>
    <row r="125" spans="2:14" ht="15.5" x14ac:dyDescent="0.35">
      <c r="C125" t="s">
        <v>139</v>
      </c>
      <c r="D125" s="5">
        <v>47527145050</v>
      </c>
      <c r="E125" s="5">
        <v>25783253228</v>
      </c>
      <c r="F125" s="5">
        <v>61395675386</v>
      </c>
      <c r="G125" s="5">
        <v>56277031161</v>
      </c>
      <c r="I125" s="5">
        <v>134706073664</v>
      </c>
      <c r="J125" s="5">
        <v>182595209731</v>
      </c>
      <c r="K125" s="5">
        <v>341186885008</v>
      </c>
      <c r="L125" s="5">
        <v>133225384263</v>
      </c>
      <c r="M125" s="5">
        <v>63492012675</v>
      </c>
    </row>
    <row r="126" spans="2:14" ht="15.5" x14ac:dyDescent="0.35">
      <c r="C126" t="s">
        <v>140</v>
      </c>
      <c r="D126" s="5">
        <v>-31439493438</v>
      </c>
      <c r="E126" s="5">
        <v>-26975376994</v>
      </c>
      <c r="F126" s="5">
        <v>-59827016529</v>
      </c>
      <c r="G126" s="5">
        <v>-22371545736</v>
      </c>
      <c r="I126" s="5">
        <v>-118241886961</v>
      </c>
      <c r="J126" s="5">
        <v>-157505177090</v>
      </c>
      <c r="K126" s="5">
        <v>-291093078261</v>
      </c>
      <c r="L126" s="5">
        <v>-141195500702</v>
      </c>
      <c r="M126" s="5">
        <v>-57442801222</v>
      </c>
      <c r="N126" s="5">
        <v>-246725134</v>
      </c>
    </row>
    <row r="127" spans="2:14" ht="15.5" x14ac:dyDescent="0.35">
      <c r="C127" t="s">
        <v>141</v>
      </c>
      <c r="D127" s="5">
        <v>-237696497</v>
      </c>
      <c r="E127" s="5">
        <v>3459423002</v>
      </c>
      <c r="F127" s="5">
        <v>-4901312950</v>
      </c>
      <c r="G127" s="5">
        <v>174830173</v>
      </c>
      <c r="I127" s="5">
        <v>-1679586445</v>
      </c>
      <c r="J127" s="5">
        <v>-2019364233</v>
      </c>
      <c r="K127" s="5">
        <v>-2877691295</v>
      </c>
      <c r="L127" s="5">
        <v>-2068328040</v>
      </c>
      <c r="M127" s="5">
        <v>-1304027031</v>
      </c>
    </row>
    <row r="128" spans="2:14" ht="15.5" x14ac:dyDescent="0.35">
      <c r="C128" t="s">
        <v>142</v>
      </c>
      <c r="D128" s="5">
        <v>-1013036135</v>
      </c>
      <c r="E128" s="5">
        <v>-5634323667</v>
      </c>
      <c r="F128" s="5">
        <v>-2051112349</v>
      </c>
      <c r="G128" s="5">
        <v>-1465489782</v>
      </c>
      <c r="I128" s="5">
        <v>-8698472151</v>
      </c>
      <c r="J128" s="5">
        <v>-9076106999</v>
      </c>
      <c r="K128" s="5">
        <v>-17395136725</v>
      </c>
      <c r="L128" s="5">
        <v>-1730208380</v>
      </c>
      <c r="M128" s="5">
        <v>-1610010137</v>
      </c>
      <c r="N128" s="5">
        <v>-62170000</v>
      </c>
    </row>
    <row r="129" spans="3:14" ht="15.5" x14ac:dyDescent="0.35">
      <c r="C129" t="s">
        <v>143</v>
      </c>
      <c r="D129" s="5">
        <v>-530598861</v>
      </c>
      <c r="E129" s="5">
        <v>-1621169191</v>
      </c>
      <c r="F129" s="5">
        <v>-535027183</v>
      </c>
      <c r="G129" s="5">
        <v>-1098246796</v>
      </c>
      <c r="I129" s="5">
        <v>-2686795235</v>
      </c>
      <c r="J129" s="5">
        <v>-2345821259</v>
      </c>
      <c r="K129" s="5">
        <v>-2086534379</v>
      </c>
      <c r="L129" s="5">
        <v>-2943303544</v>
      </c>
      <c r="M129" s="5">
        <v>-635790485</v>
      </c>
      <c r="N129" s="5">
        <v>-52855607</v>
      </c>
    </row>
    <row r="130" spans="3:14" ht="15.5" x14ac:dyDescent="0.35">
      <c r="C130" t="s">
        <v>144</v>
      </c>
      <c r="D130" s="5">
        <v>-28376695</v>
      </c>
      <c r="E130" s="5">
        <v>-530895536</v>
      </c>
      <c r="F130" s="5">
        <v>-1602123803</v>
      </c>
      <c r="G130" s="5">
        <v>355663132</v>
      </c>
      <c r="I130" s="5">
        <v>-2161396034</v>
      </c>
      <c r="J130" s="5">
        <v>-4759530708</v>
      </c>
      <c r="K130" s="5">
        <v>-4485841770</v>
      </c>
      <c r="L130" s="5">
        <v>-1023731247</v>
      </c>
      <c r="M130" s="5">
        <v>-1367437544</v>
      </c>
    </row>
    <row r="131" spans="3:14" ht="15.5" x14ac:dyDescent="0.35">
      <c r="C131" t="s">
        <v>145</v>
      </c>
      <c r="D131" s="5">
        <v>-7542971999</v>
      </c>
      <c r="E131" s="5">
        <v>8036778639</v>
      </c>
      <c r="F131" s="5">
        <v>-4616310265</v>
      </c>
      <c r="G131" s="5">
        <v>-7978599334</v>
      </c>
      <c r="I131" s="5">
        <v>-4122503625</v>
      </c>
      <c r="J131" s="5">
        <v>-8139282922</v>
      </c>
      <c r="K131" s="5">
        <v>18453496130</v>
      </c>
      <c r="L131" s="5">
        <v>20684479505</v>
      </c>
      <c r="M131" s="5">
        <v>6712033653</v>
      </c>
      <c r="N131" s="5">
        <v>310111408</v>
      </c>
    </row>
    <row r="132" spans="3:14" ht="15.5" x14ac:dyDescent="0.35">
      <c r="C132" t="s">
        <v>146</v>
      </c>
      <c r="D132" s="5">
        <v>-1787583067</v>
      </c>
      <c r="E132" s="5">
        <v>-968042539</v>
      </c>
      <c r="F132" s="5">
        <v>-617027644</v>
      </c>
      <c r="G132" s="5">
        <v>-8229795474</v>
      </c>
      <c r="I132" s="5">
        <v>-3372653250</v>
      </c>
      <c r="J132" s="5">
        <v>-17115554721</v>
      </c>
      <c r="K132" s="5">
        <v>-5609434310</v>
      </c>
      <c r="L132" s="5">
        <v>-7354559419</v>
      </c>
      <c r="M132" s="5">
        <v>-5343852426</v>
      </c>
    </row>
    <row r="133" spans="3:14" ht="15.5" x14ac:dyDescent="0.35">
      <c r="C133" t="s">
        <v>147</v>
      </c>
    </row>
    <row r="134" spans="3:14" ht="15.5" x14ac:dyDescent="0.35">
      <c r="C134" t="s">
        <v>148</v>
      </c>
      <c r="D134" s="5">
        <v>-1787583067</v>
      </c>
      <c r="E134" s="5">
        <v>-968042539</v>
      </c>
      <c r="F134" s="5">
        <v>-617027644</v>
      </c>
      <c r="G134" s="5">
        <v>-8229795474</v>
      </c>
      <c r="I134" s="5">
        <v>-3372653250</v>
      </c>
      <c r="J134" s="5">
        <v>-17115554721</v>
      </c>
      <c r="K134" s="5">
        <v>-5609434310</v>
      </c>
      <c r="L134" s="5">
        <v>-7354559419</v>
      </c>
      <c r="M134" s="5">
        <v>-5343852426</v>
      </c>
    </row>
    <row r="135" spans="3:14" ht="15.5" x14ac:dyDescent="0.35">
      <c r="C135" t="s">
        <v>149</v>
      </c>
      <c r="D135" s="5">
        <v>-7542971999</v>
      </c>
      <c r="E135" s="5">
        <v>8036778639</v>
      </c>
      <c r="F135" s="5">
        <v>-4616310265</v>
      </c>
      <c r="G135" s="5">
        <v>-7978599334</v>
      </c>
      <c r="I135" s="5">
        <v>-4122503625</v>
      </c>
      <c r="J135" s="5">
        <v>-8139282922</v>
      </c>
      <c r="K135" s="5">
        <v>18453496130</v>
      </c>
      <c r="L135" s="5">
        <v>20684479505</v>
      </c>
      <c r="M135" s="5">
        <v>6712033653</v>
      </c>
      <c r="N135" s="5">
        <v>310111408</v>
      </c>
    </row>
    <row r="136" spans="3:14" ht="15.5" x14ac:dyDescent="0.35">
      <c r="C136" t="s">
        <v>150</v>
      </c>
      <c r="D136" s="5">
        <v>-351718100</v>
      </c>
      <c r="E136" s="5">
        <v>-370846900</v>
      </c>
      <c r="F136" s="5">
        <v>-835443000</v>
      </c>
      <c r="G136" s="5">
        <v>-591184025</v>
      </c>
      <c r="I136" s="5">
        <v>-1558008000</v>
      </c>
      <c r="J136" s="5">
        <v>-1670886000</v>
      </c>
      <c r="K136" s="5">
        <v>-3721254289</v>
      </c>
      <c r="L136" s="5">
        <v>-2187500000</v>
      </c>
      <c r="M136" s="5">
        <v>-1183312028</v>
      </c>
    </row>
    <row r="137" spans="3:14" ht="15.5" x14ac:dyDescent="0.35">
      <c r="C137" t="s">
        <v>151</v>
      </c>
    </row>
    <row r="138" spans="3:14" ht="15.5" x14ac:dyDescent="0.35">
      <c r="C138" t="s">
        <v>152</v>
      </c>
      <c r="D138" s="5">
        <v>9750756774</v>
      </c>
      <c r="E138" s="5">
        <v>39300485657</v>
      </c>
      <c r="F138" s="5">
        <v>40051282000</v>
      </c>
      <c r="G138" s="5">
        <v>12549049960</v>
      </c>
      <c r="I138" s="5">
        <v>89102524431</v>
      </c>
      <c r="J138" s="5">
        <v>53064912960</v>
      </c>
      <c r="K138" s="5">
        <v>99516852803</v>
      </c>
      <c r="L138" s="5">
        <v>19514258125</v>
      </c>
      <c r="M138" s="5">
        <v>11465000000</v>
      </c>
    </row>
    <row r="139" spans="3:14" ht="15.5" x14ac:dyDescent="0.35">
      <c r="C139" t="s">
        <v>153</v>
      </c>
      <c r="D139" s="5">
        <v>-16501677485</v>
      </c>
      <c r="E139" s="5">
        <v>-36061812498</v>
      </c>
      <c r="F139" s="5">
        <v>-37586354800</v>
      </c>
      <c r="G139" s="5">
        <v>-23632552784</v>
      </c>
      <c r="I139" s="5">
        <v>-90149844783</v>
      </c>
      <c r="J139" s="5">
        <v>-51728215191</v>
      </c>
      <c r="K139" s="5">
        <v>-102632608635</v>
      </c>
      <c r="L139" s="5">
        <v>-9766544625</v>
      </c>
      <c r="M139" s="5">
        <v>-9465000000</v>
      </c>
    </row>
    <row r="140" spans="3:14" ht="15.5" x14ac:dyDescent="0.35">
      <c r="C140" t="s">
        <v>154</v>
      </c>
      <c r="D140" s="5">
        <v>-6750920711</v>
      </c>
      <c r="E140" s="5">
        <v>3238673159</v>
      </c>
      <c r="F140" s="5">
        <v>2464927200</v>
      </c>
      <c r="G140" s="5">
        <v>-11083502824</v>
      </c>
      <c r="I140" s="5">
        <v>-1047320352</v>
      </c>
      <c r="J140" s="5">
        <v>1336697769</v>
      </c>
      <c r="K140" s="5">
        <v>-3115755832</v>
      </c>
      <c r="L140" s="5">
        <v>9747713500</v>
      </c>
      <c r="M140" s="5">
        <v>2000000000</v>
      </c>
    </row>
    <row r="141" spans="3:14" ht="15.5" x14ac:dyDescent="0.35">
      <c r="C141" t="s">
        <v>155</v>
      </c>
      <c r="D141" s="5">
        <v>-701656591</v>
      </c>
      <c r="G141" s="5">
        <v>-51127520</v>
      </c>
      <c r="I141" s="5">
        <v>-701656591</v>
      </c>
      <c r="J141" s="5">
        <v>-175149000</v>
      </c>
      <c r="K141" s="5">
        <v>-3721254289</v>
      </c>
      <c r="L141" s="5">
        <v>-413726508</v>
      </c>
      <c r="M141" s="5">
        <v>-740160000</v>
      </c>
      <c r="N141" s="5">
        <v>-242000000</v>
      </c>
    </row>
    <row r="142" spans="3:14" ht="15.5" x14ac:dyDescent="0.35">
      <c r="C142" t="s">
        <v>156</v>
      </c>
      <c r="D142" s="5">
        <v>34649933170</v>
      </c>
      <c r="E142" s="5">
        <v>36813758750</v>
      </c>
      <c r="F142" s="5">
        <v>28500000000</v>
      </c>
      <c r="I142" s="5">
        <v>99963691920</v>
      </c>
      <c r="K142" s="5">
        <v>1439728191</v>
      </c>
      <c r="L142" s="5">
        <v>9537992513</v>
      </c>
      <c r="M142" s="5">
        <v>4635505681</v>
      </c>
      <c r="N142" s="5">
        <v>547111408</v>
      </c>
    </row>
    <row r="143" spans="3:14" ht="15.5" x14ac:dyDescent="0.35">
      <c r="C143" t="s">
        <v>157</v>
      </c>
      <c r="D143" s="5">
        <v>-38708253171</v>
      </c>
      <c r="E143" s="5">
        <v>-25707735760</v>
      </c>
      <c r="F143" s="5">
        <v>-34745794465</v>
      </c>
      <c r="G143" s="5">
        <v>8663244929</v>
      </c>
      <c r="I143" s="5">
        <v>-99161783396</v>
      </c>
      <c r="J143" s="5">
        <v>-5171930744</v>
      </c>
    </row>
    <row r="144" spans="3:14" ht="15.5" x14ac:dyDescent="0.35">
      <c r="C144" t="s">
        <v>158</v>
      </c>
      <c r="D144" s="5">
        <v>4319643404</v>
      </c>
      <c r="E144" s="5">
        <v>-5937070610</v>
      </c>
      <c r="G144" s="5">
        <v>-4916029894</v>
      </c>
      <c r="I144" s="5">
        <v>-1617427206</v>
      </c>
      <c r="J144" s="5">
        <v>-2458014947</v>
      </c>
      <c r="K144" s="5">
        <v>-1861628457</v>
      </c>
    </row>
    <row r="145" spans="2:14" ht="15.5" x14ac:dyDescent="0.35">
      <c r="C145" t="s">
        <v>159</v>
      </c>
    </row>
    <row r="146" spans="2:14" ht="15.5" x14ac:dyDescent="0.35">
      <c r="C146" t="s">
        <v>160</v>
      </c>
      <c r="K146" s="5">
        <v>2000000000</v>
      </c>
    </row>
    <row r="147" spans="2:14" ht="15.5" x14ac:dyDescent="0.35">
      <c r="C147" t="s">
        <v>161</v>
      </c>
      <c r="K147" s="5">
        <v>30000000000</v>
      </c>
    </row>
    <row r="148" spans="2:14" ht="15.5" x14ac:dyDescent="0.35">
      <c r="C148" t="s">
        <v>162</v>
      </c>
      <c r="K148" s="5">
        <v>-2566339194</v>
      </c>
    </row>
    <row r="149" spans="2:14" ht="15.5" x14ac:dyDescent="0.35">
      <c r="C149" t="s">
        <v>163</v>
      </c>
      <c r="L149" s="5">
        <v>4000000000</v>
      </c>
      <c r="M149" s="5">
        <v>2000000000</v>
      </c>
      <c r="N149" s="5">
        <v>5000000</v>
      </c>
    </row>
    <row r="150" spans="2:14" ht="15.5" x14ac:dyDescent="0.35">
      <c r="C150" t="s">
        <v>164</v>
      </c>
      <c r="D150" s="5">
        <v>4947388358</v>
      </c>
      <c r="E150" s="5">
        <v>1549646942</v>
      </c>
      <c r="F150" s="5">
        <v>-12754255337</v>
      </c>
      <c r="G150" s="5">
        <v>15663847344</v>
      </c>
      <c r="I150" s="5">
        <v>-6257220037</v>
      </c>
      <c r="J150" s="5">
        <v>-18365628201</v>
      </c>
      <c r="K150" s="5">
        <v>36092664398</v>
      </c>
      <c r="L150" s="5">
        <v>-2405767564</v>
      </c>
      <c r="M150" s="5">
        <v>2500127483</v>
      </c>
      <c r="N150" s="5">
        <v>-51639333</v>
      </c>
    </row>
    <row r="151" spans="2:14" ht="15.5" x14ac:dyDescent="0.35">
      <c r="C151" t="s">
        <v>165</v>
      </c>
      <c r="F151" s="5">
        <v>17824756782</v>
      </c>
      <c r="I151" s="5">
        <v>17824756782</v>
      </c>
      <c r="J151" s="5">
        <v>36190384983</v>
      </c>
      <c r="K151" s="5">
        <v>97720586</v>
      </c>
      <c r="L151" s="5">
        <v>2503488151</v>
      </c>
      <c r="M151" s="5">
        <v>3360667</v>
      </c>
      <c r="N151" s="5">
        <v>55000000</v>
      </c>
    </row>
    <row r="152" spans="2:14" ht="15.5" x14ac:dyDescent="0.35">
      <c r="C152" t="s">
        <v>166</v>
      </c>
      <c r="D152" s="5">
        <v>4947388358</v>
      </c>
      <c r="E152" s="5">
        <v>1549646942</v>
      </c>
      <c r="F152" s="5">
        <v>5070501445</v>
      </c>
      <c r="G152" s="5">
        <v>15663847344</v>
      </c>
      <c r="I152" s="5">
        <v>11567536745</v>
      </c>
      <c r="J152" s="5">
        <v>17824756782</v>
      </c>
      <c r="K152" s="5">
        <v>36190384984</v>
      </c>
      <c r="L152" s="5">
        <v>97720587</v>
      </c>
      <c r="M152" s="5">
        <v>2503488150</v>
      </c>
      <c r="N152" s="5">
        <v>3360667</v>
      </c>
    </row>
    <row r="154" spans="2:14" ht="15.5" x14ac:dyDescent="0.35">
      <c r="B154" t="s">
        <v>167</v>
      </c>
      <c r="C154" t="s">
        <v>11</v>
      </c>
      <c r="D154" s="5">
        <v>810000000</v>
      </c>
      <c r="E154" s="5">
        <v>810000000</v>
      </c>
      <c r="F154" s="5">
        <v>810000000</v>
      </c>
      <c r="G154" s="5">
        <v>810000000</v>
      </c>
      <c r="I154" s="5">
        <v>810000000</v>
      </c>
      <c r="J154" s="5">
        <v>810000000</v>
      </c>
      <c r="K154" s="5">
        <v>810000000</v>
      </c>
      <c r="L154" s="5">
        <v>60000000</v>
      </c>
      <c r="M154" s="5">
        <v>0</v>
      </c>
      <c r="N154" s="5">
        <v>0</v>
      </c>
    </row>
    <row r="155" spans="2:14" ht="15.5" x14ac:dyDescent="0.35">
      <c r="C155" t="s">
        <v>168</v>
      </c>
      <c r="D155" s="6">
        <v>-4.28</v>
      </c>
      <c r="E155" s="6">
        <v>6.2</v>
      </c>
      <c r="F155" s="6">
        <v>3.82</v>
      </c>
      <c r="G155" s="6">
        <v>-4.17</v>
      </c>
    </row>
    <row r="156" spans="2:14" ht="15.5" x14ac:dyDescent="0.35">
      <c r="C156" t="s">
        <v>169</v>
      </c>
      <c r="D156" s="6">
        <v>-314.25</v>
      </c>
      <c r="E156" s="6">
        <v>223.39</v>
      </c>
      <c r="F156" s="6">
        <v>341.62</v>
      </c>
      <c r="G156" s="6">
        <v>-351.32</v>
      </c>
    </row>
    <row r="157" spans="2:14" ht="15.5" x14ac:dyDescent="0.35">
      <c r="C157" t="s">
        <v>60</v>
      </c>
      <c r="D157" s="6">
        <v>28.34</v>
      </c>
      <c r="E157" s="6">
        <v>26.64</v>
      </c>
      <c r="F157" s="6">
        <v>18.55</v>
      </c>
      <c r="G157" s="6">
        <v>40.229999999999997</v>
      </c>
    </row>
    <row r="158" spans="2:14" ht="15.5" x14ac:dyDescent="0.35">
      <c r="C158" t="s">
        <v>170</v>
      </c>
    </row>
    <row r="159" spans="2:14" ht="15.5" x14ac:dyDescent="0.35">
      <c r="C159" t="s">
        <v>171</v>
      </c>
      <c r="D159" s="6">
        <v>-2.9900000000000003E-2</v>
      </c>
      <c r="E159" s="6">
        <v>3.8199999999999998E-2</v>
      </c>
      <c r="F159" s="6">
        <v>2.9399999999999999E-2</v>
      </c>
      <c r="G159" s="6">
        <v>-2.81E-2</v>
      </c>
    </row>
    <row r="160" spans="2:14" ht="15.5" x14ac:dyDescent="0.35">
      <c r="C160" t="s">
        <v>172</v>
      </c>
      <c r="D160" s="6">
        <v>-5.04E-2</v>
      </c>
      <c r="E160" s="6">
        <v>6.9500000000000006E-2</v>
      </c>
      <c r="F160" s="6">
        <v>4.5999999999999999E-2</v>
      </c>
      <c r="G160" s="6">
        <v>-5.1299999999999998E-2</v>
      </c>
    </row>
    <row r="161" spans="3:7" ht="15.5" x14ac:dyDescent="0.35">
      <c r="C161" t="s">
        <v>173</v>
      </c>
      <c r="D161" s="6">
        <v>-3.3300000000000003E-2</v>
      </c>
      <c r="E161" s="6">
        <v>8.6500000000000007E-2</v>
      </c>
      <c r="F161" s="6">
        <v>0.12759999999999999</v>
      </c>
      <c r="G161" s="6">
        <v>-9.7200000000000009E-2</v>
      </c>
    </row>
    <row r="162" spans="3:7" ht="15.5" x14ac:dyDescent="0.35">
      <c r="C162" t="s">
        <v>174</v>
      </c>
      <c r="D162" s="6">
        <v>-6.83</v>
      </c>
      <c r="E162" s="6">
        <v>4.92</v>
      </c>
      <c r="F162" s="6">
        <v>5.56</v>
      </c>
      <c r="G162" s="6">
        <v>-3.9</v>
      </c>
    </row>
    <row r="163" spans="3:7" ht="15.5" x14ac:dyDescent="0.35">
      <c r="C163" t="s">
        <v>175</v>
      </c>
      <c r="D163" s="5">
        <v>68000000000</v>
      </c>
      <c r="E163" s="5">
        <v>72000000000</v>
      </c>
      <c r="F163" s="5">
        <v>67000000000</v>
      </c>
      <c r="G163" s="5">
        <v>65000000000</v>
      </c>
    </row>
    <row r="164" spans="3:7" ht="15.5" x14ac:dyDescent="0.35">
      <c r="C164" t="s">
        <v>176</v>
      </c>
      <c r="D164" s="6">
        <v>15.83</v>
      </c>
      <c r="E164" s="6">
        <v>15.52</v>
      </c>
      <c r="F164" s="6">
        <v>15.71</v>
      </c>
      <c r="G164" s="6">
        <v>18.03</v>
      </c>
    </row>
    <row r="165" spans="3:7" ht="15.5" x14ac:dyDescent="0.35">
      <c r="C165" t="s">
        <v>177</v>
      </c>
      <c r="D165" s="6">
        <v>84.95</v>
      </c>
      <c r="E165" s="6">
        <v>89.26</v>
      </c>
      <c r="F165" s="6">
        <v>83.06</v>
      </c>
      <c r="G165" s="6">
        <v>81.25</v>
      </c>
    </row>
    <row r="166" spans="3:7" ht="15.5" x14ac:dyDescent="0.35">
      <c r="C166" t="s">
        <v>178</v>
      </c>
      <c r="D166" s="6">
        <v>15.83</v>
      </c>
      <c r="E166" s="6">
        <v>15.52</v>
      </c>
      <c r="F166" s="6">
        <v>15.71</v>
      </c>
      <c r="G166" s="6">
        <v>18.03</v>
      </c>
    </row>
    <row r="167" spans="3:7" ht="15.5" x14ac:dyDescent="0.35">
      <c r="C167" t="s">
        <v>179</v>
      </c>
      <c r="D167" s="6">
        <v>84.95</v>
      </c>
      <c r="E167" s="6">
        <v>89.26</v>
      </c>
      <c r="F167" s="6">
        <v>83.06</v>
      </c>
      <c r="G167" s="6">
        <v>81.25</v>
      </c>
    </row>
    <row r="168" spans="3:7" ht="15.5" x14ac:dyDescent="0.35">
      <c r="C168" t="s">
        <v>180</v>
      </c>
      <c r="E168" s="5">
        <v>16000000000</v>
      </c>
      <c r="G168" s="5">
        <v>12000000000</v>
      </c>
    </row>
    <row r="169" spans="3:7" ht="15.5" x14ac:dyDescent="0.35">
      <c r="C169" t="s">
        <v>181</v>
      </c>
      <c r="E169" s="5">
        <v>1000000000</v>
      </c>
      <c r="F169" s="5">
        <v>1000000000</v>
      </c>
      <c r="G169" s="5">
        <v>1000000000</v>
      </c>
    </row>
    <row r="170" spans="3:7" ht="15.5" x14ac:dyDescent="0.35">
      <c r="C170" t="s">
        <v>182</v>
      </c>
      <c r="D170" s="5">
        <v>68000000000</v>
      </c>
      <c r="E170" s="5">
        <v>72000000000</v>
      </c>
      <c r="F170" s="5">
        <v>67000000000</v>
      </c>
      <c r="G170" s="5">
        <v>65000000000</v>
      </c>
    </row>
    <row r="171" spans="3:7" ht="15.5" x14ac:dyDescent="0.35">
      <c r="C171" t="s">
        <v>23</v>
      </c>
      <c r="D171" s="5">
        <v>14000000000</v>
      </c>
      <c r="E171" s="5">
        <v>17000000000</v>
      </c>
      <c r="F171" s="5">
        <v>14000000000</v>
      </c>
      <c r="G171" s="5">
        <v>13000000000</v>
      </c>
    </row>
    <row r="172" spans="3:7" ht="15.5" x14ac:dyDescent="0.35">
      <c r="C172" t="s">
        <v>20</v>
      </c>
      <c r="D172" s="5">
        <v>3000000000</v>
      </c>
      <c r="E172" s="5">
        <v>11000000000</v>
      </c>
      <c r="F172" s="5">
        <v>9000000000</v>
      </c>
      <c r="G172" s="5">
        <v>-5000000000</v>
      </c>
    </row>
    <row r="173" spans="3:7" ht="15.5" x14ac:dyDescent="0.35">
      <c r="C173" t="s">
        <v>183</v>
      </c>
      <c r="D173" s="5">
        <v>55000000000</v>
      </c>
      <c r="E173" s="5">
        <v>58000000000</v>
      </c>
      <c r="F173" s="5">
        <v>40000000000</v>
      </c>
      <c r="G173" s="5">
        <v>40000000000</v>
      </c>
    </row>
    <row r="174" spans="3:7" ht="15.5" x14ac:dyDescent="0.35">
      <c r="C174" t="s">
        <v>184</v>
      </c>
      <c r="D174" s="5">
        <v>14000000000</v>
      </c>
      <c r="E174" s="5">
        <v>-6000000000</v>
      </c>
      <c r="F174" s="5">
        <v>-8000000000</v>
      </c>
      <c r="G174" s="5">
        <v>32000000000</v>
      </c>
    </row>
    <row r="175" spans="3:7" ht="15.5" x14ac:dyDescent="0.35">
      <c r="C175" t="s">
        <v>185</v>
      </c>
      <c r="D175" s="5">
        <v>-2000000000</v>
      </c>
      <c r="E175" s="5">
        <v>-1000000000</v>
      </c>
      <c r="F175" s="5">
        <v>-1000000000</v>
      </c>
      <c r="G175" s="5">
        <v>-8000000000</v>
      </c>
    </row>
    <row r="176" spans="3:7" ht="15.5" x14ac:dyDescent="0.35">
      <c r="C176" t="s">
        <v>12</v>
      </c>
      <c r="D176" s="5">
        <v>12000000000</v>
      </c>
      <c r="E176" s="5">
        <v>-6000000000</v>
      </c>
      <c r="F176" s="5">
        <v>-8000000000</v>
      </c>
      <c r="G176" s="5">
        <v>24000000000</v>
      </c>
    </row>
    <row r="177" spans="3:14" ht="15.5" x14ac:dyDescent="0.35">
      <c r="C177" t="s">
        <v>15</v>
      </c>
      <c r="D177" s="6">
        <v>15.5</v>
      </c>
      <c r="E177" s="6">
        <v>-8.0500000000000007</v>
      </c>
      <c r="F177" s="6">
        <v>-10.1</v>
      </c>
      <c r="G177" s="6">
        <v>29.33</v>
      </c>
    </row>
    <row r="178" spans="3:14" ht="15.5" x14ac:dyDescent="0.35">
      <c r="C178" t="s">
        <v>45</v>
      </c>
      <c r="I178" s="6">
        <v>5.74</v>
      </c>
      <c r="J178" s="6">
        <v>10.07</v>
      </c>
      <c r="K178" s="6">
        <v>15.27</v>
      </c>
      <c r="L178" s="6">
        <v>153.72</v>
      </c>
      <c r="M178" s="6">
        <v>245499.42</v>
      </c>
      <c r="N178" s="6">
        <v>-1041256.72</v>
      </c>
    </row>
    <row r="179" spans="3:14" ht="15.5" x14ac:dyDescent="0.35">
      <c r="C179" t="s">
        <v>59</v>
      </c>
      <c r="I179" s="6">
        <v>234.32</v>
      </c>
      <c r="J179" s="6">
        <v>145.47999999999999</v>
      </c>
      <c r="K179" s="6">
        <v>148.66</v>
      </c>
      <c r="L179" s="5">
        <v>0</v>
      </c>
      <c r="M179" s="5">
        <v>0</v>
      </c>
      <c r="N179" s="5">
        <v>0</v>
      </c>
    </row>
    <row r="180" spans="3:14" ht="15.5" x14ac:dyDescent="0.35">
      <c r="C180" t="s">
        <v>62</v>
      </c>
      <c r="I180" s="6">
        <v>7.92</v>
      </c>
      <c r="J180" s="6">
        <v>5.99</v>
      </c>
      <c r="K180" s="6">
        <v>5.59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186</v>
      </c>
    </row>
    <row r="182" spans="3:14" ht="15.5" x14ac:dyDescent="0.35">
      <c r="C182" t="s">
        <v>187</v>
      </c>
      <c r="I182" s="6">
        <v>4.0099999999999997E-2</v>
      </c>
      <c r="J182" s="6">
        <v>6.8000000000000005E-2</v>
      </c>
      <c r="K182" s="6">
        <v>0.10800000000000001</v>
      </c>
      <c r="L182" s="6">
        <v>0.13949999999999999</v>
      </c>
      <c r="M182" s="6">
        <v>0.14449999999999999</v>
      </c>
      <c r="N182" s="6">
        <v>-1.0561</v>
      </c>
    </row>
    <row r="183" spans="3:14" ht="15.5" x14ac:dyDescent="0.35">
      <c r="C183" t="s">
        <v>188</v>
      </c>
      <c r="I183" s="6">
        <v>6.7500000000000004E-2</v>
      </c>
      <c r="J183" s="6">
        <v>0.124</v>
      </c>
      <c r="K183" s="6">
        <v>0.20600000000000002</v>
      </c>
      <c r="L183" s="6">
        <v>0.46950000000000003</v>
      </c>
      <c r="M183" s="6">
        <v>0.77839999999999998</v>
      </c>
      <c r="N183" s="6">
        <v>1.1062000000000001</v>
      </c>
    </row>
    <row r="184" spans="3:14" ht="15.5" x14ac:dyDescent="0.35">
      <c r="C184" t="s">
        <v>189</v>
      </c>
      <c r="I184" s="6">
        <v>0.10730000000000001</v>
      </c>
      <c r="J184" s="6">
        <v>0.1492</v>
      </c>
      <c r="K184" s="6">
        <v>0.29289999999999999</v>
      </c>
      <c r="L184" s="6">
        <v>0.56059999999999999</v>
      </c>
      <c r="M184" s="6">
        <v>0.99419999999999997</v>
      </c>
      <c r="N184" s="6">
        <v>-4.1531000000000002</v>
      </c>
    </row>
    <row r="185" spans="3:14" ht="15.5" x14ac:dyDescent="0.35">
      <c r="C185" t="s">
        <v>190</v>
      </c>
      <c r="I185" s="6">
        <v>3.26</v>
      </c>
      <c r="J185" s="6">
        <v>5.21</v>
      </c>
      <c r="K185" s="6">
        <v>8.64</v>
      </c>
      <c r="L185" s="6">
        <v>4.78</v>
      </c>
      <c r="M185" s="6">
        <v>7.05</v>
      </c>
      <c r="N185" s="6">
        <v>-9.02</v>
      </c>
    </row>
    <row r="186" spans="3:14" ht="15.5" x14ac:dyDescent="0.35">
      <c r="C186" t="s">
        <v>56</v>
      </c>
      <c r="I186" s="6">
        <v>15.83</v>
      </c>
      <c r="J186" s="6">
        <v>18.03</v>
      </c>
      <c r="K186" s="6">
        <v>30.62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53</v>
      </c>
      <c r="I187" s="6">
        <v>84.95</v>
      </c>
      <c r="J187" s="6">
        <v>81.25</v>
      </c>
      <c r="K187" s="6">
        <v>74.13</v>
      </c>
      <c r="L187" s="6">
        <v>327.43</v>
      </c>
      <c r="M187" s="6">
        <v>315386.3</v>
      </c>
      <c r="N187" s="6">
        <v>-941256.72</v>
      </c>
    </row>
    <row r="188" spans="3:14" ht="15.5" x14ac:dyDescent="0.35">
      <c r="C188" t="s">
        <v>191</v>
      </c>
      <c r="I188" s="6">
        <v>15.83</v>
      </c>
      <c r="J188" s="6">
        <v>18.03</v>
      </c>
      <c r="K188" s="6">
        <v>30.62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192</v>
      </c>
      <c r="I189" s="6">
        <v>84.95</v>
      </c>
      <c r="J189" s="6">
        <v>81.25</v>
      </c>
      <c r="K189" s="6">
        <v>74.13</v>
      </c>
      <c r="L189" s="6">
        <v>327.43</v>
      </c>
      <c r="M189" s="6">
        <v>315386.3</v>
      </c>
      <c r="N189" s="6">
        <v>-941256.72</v>
      </c>
    </row>
    <row r="190" spans="3:14" ht="15.5" x14ac:dyDescent="0.35">
      <c r="C190" t="s">
        <v>193</v>
      </c>
      <c r="I190" s="5">
        <v>14000000000</v>
      </c>
      <c r="J190" s="5">
        <v>12000000000</v>
      </c>
      <c r="K190" s="5">
        <v>10000000000</v>
      </c>
      <c r="M190" s="5">
        <v>6000000000</v>
      </c>
    </row>
    <row r="191" spans="3:14" ht="15.5" x14ac:dyDescent="0.35">
      <c r="C191" t="s">
        <v>194</v>
      </c>
      <c r="J191" s="5">
        <v>1000000000</v>
      </c>
      <c r="K191" s="5">
        <v>3000000000</v>
      </c>
      <c r="L191" s="5">
        <v>1000000000</v>
      </c>
      <c r="M191" s="5">
        <v>3000000000</v>
      </c>
    </row>
    <row r="192" spans="3:14" ht="15.5" x14ac:dyDescent="0.35">
      <c r="C192" t="s">
        <v>25</v>
      </c>
      <c r="I192" s="5">
        <v>14000000000</v>
      </c>
      <c r="J192" s="5">
        <v>13000000000</v>
      </c>
      <c r="K192" s="5">
        <v>13000000000</v>
      </c>
      <c r="L192" s="5">
        <v>16000000000</v>
      </c>
      <c r="M192" s="5">
        <v>8000000000</v>
      </c>
    </row>
    <row r="193" spans="2:14" ht="15.5" x14ac:dyDescent="0.35">
      <c r="C193" t="s">
        <v>22</v>
      </c>
      <c r="I193" s="5">
        <v>3000000000</v>
      </c>
      <c r="J193" s="5">
        <v>-5000000000</v>
      </c>
      <c r="K193" s="5">
        <v>-23000000000</v>
      </c>
      <c r="L193" s="5">
        <v>16000000000</v>
      </c>
      <c r="M193" s="5">
        <v>6000000000</v>
      </c>
      <c r="N193" s="5">
        <v>0</v>
      </c>
    </row>
    <row r="194" spans="2:14" ht="15.5" x14ac:dyDescent="0.35">
      <c r="C194" t="s">
        <v>195</v>
      </c>
      <c r="I194" s="5">
        <v>55000000000</v>
      </c>
      <c r="J194" s="5">
        <v>40000000000</v>
      </c>
      <c r="K194" s="5">
        <v>52000000000</v>
      </c>
      <c r="L194" s="5">
        <v>14000000000</v>
      </c>
      <c r="M194" s="5">
        <v>0</v>
      </c>
      <c r="N194" s="5">
        <v>0</v>
      </c>
    </row>
    <row r="195" spans="2:14" ht="15.5" x14ac:dyDescent="0.35">
      <c r="C195" t="s">
        <v>196</v>
      </c>
      <c r="I195" s="5">
        <v>1000000000</v>
      </c>
      <c r="J195" s="5">
        <v>7000000000</v>
      </c>
      <c r="K195" s="5">
        <v>23000000000</v>
      </c>
      <c r="L195" s="5">
        <v>-16000000000</v>
      </c>
      <c r="M195" s="5">
        <v>1000000000</v>
      </c>
      <c r="N195" s="5">
        <v>0</v>
      </c>
    </row>
    <row r="196" spans="2:14" ht="15.5" x14ac:dyDescent="0.35">
      <c r="C196" t="s">
        <v>197</v>
      </c>
      <c r="I196" s="5">
        <v>-3000000000</v>
      </c>
      <c r="J196" s="5">
        <v>-17000000000</v>
      </c>
      <c r="K196" s="5">
        <v>-6000000000</v>
      </c>
      <c r="L196" s="5">
        <v>-7000000000</v>
      </c>
      <c r="M196" s="5">
        <v>-5000000000</v>
      </c>
    </row>
    <row r="197" spans="2:14" ht="15.5" x14ac:dyDescent="0.35">
      <c r="C197" t="s">
        <v>14</v>
      </c>
      <c r="I197" s="5">
        <v>-2000000000</v>
      </c>
      <c r="J197" s="5">
        <v>-10000000000</v>
      </c>
      <c r="K197" s="5">
        <v>18000000000</v>
      </c>
      <c r="L197" s="5">
        <v>-23000000000</v>
      </c>
      <c r="M197" s="5">
        <v>-4000000000</v>
      </c>
      <c r="N197" s="5">
        <v>0</v>
      </c>
    </row>
    <row r="198" spans="2:14" ht="15.5" x14ac:dyDescent="0.35">
      <c r="C198" t="s">
        <v>16</v>
      </c>
      <c r="I198" s="6">
        <v>-2.65</v>
      </c>
      <c r="J198" s="6">
        <v>-12.69</v>
      </c>
      <c r="K198" s="6">
        <v>21.88</v>
      </c>
      <c r="L198" s="6">
        <v>-381.03</v>
      </c>
      <c r="M198" s="6">
        <v>-204461.46</v>
      </c>
      <c r="N198" s="6">
        <v>-602917.9</v>
      </c>
    </row>
    <row r="200" spans="2:14" ht="15.5" x14ac:dyDescent="0.35">
      <c r="B200" t="s">
        <v>198</v>
      </c>
      <c r="C200" t="s">
        <v>199</v>
      </c>
      <c r="D200" s="5">
        <v>-3000000000</v>
      </c>
      <c r="E200" s="5">
        <v>5000000000</v>
      </c>
      <c r="F200" s="5">
        <v>3000000000</v>
      </c>
      <c r="G200" s="5">
        <v>-3000000000</v>
      </c>
      <c r="H200" s="5">
        <v>5000000000</v>
      </c>
      <c r="J200" s="5">
        <v>8000000000</v>
      </c>
      <c r="K200" s="5">
        <v>12000000000</v>
      </c>
      <c r="L200" s="5">
        <v>9000000000</v>
      </c>
      <c r="M200" s="5">
        <v>5000000000</v>
      </c>
      <c r="N200" s="5">
        <v>-625000000</v>
      </c>
    </row>
    <row r="201" spans="2:14" ht="15.5" x14ac:dyDescent="0.35">
      <c r="C201" t="s">
        <v>200</v>
      </c>
      <c r="H201" s="6">
        <v>2.0099999999999998</v>
      </c>
      <c r="J201" s="6">
        <v>2.0099999999999998</v>
      </c>
      <c r="K201" s="6">
        <v>3.05</v>
      </c>
      <c r="L201" s="6">
        <v>2.31</v>
      </c>
    </row>
    <row r="202" spans="2:14" ht="15.5" x14ac:dyDescent="0.35">
      <c r="C202" t="s">
        <v>64</v>
      </c>
      <c r="H202" s="6">
        <v>0.35039999999999999</v>
      </c>
      <c r="J202" s="6">
        <v>0.19949999999999998</v>
      </c>
      <c r="K202" s="6">
        <v>0.19980000000000001</v>
      </c>
      <c r="L202" s="6">
        <v>0.19989999999999999</v>
      </c>
    </row>
    <row r="203" spans="2:14" ht="15.5" x14ac:dyDescent="0.35">
      <c r="C203" t="s">
        <v>201</v>
      </c>
      <c r="H203" s="6">
        <v>2.0999999999999999E-3</v>
      </c>
      <c r="J203" s="6">
        <v>1.5E-3</v>
      </c>
      <c r="K203" s="6">
        <v>1.6000000000000001E-3</v>
      </c>
      <c r="L203" s="6">
        <v>1.6000000000000001E-3</v>
      </c>
    </row>
    <row r="204" spans="2:14" ht="15.5" x14ac:dyDescent="0.35">
      <c r="C204" t="s">
        <v>44</v>
      </c>
      <c r="D204" s="6">
        <v>-4.28</v>
      </c>
      <c r="E204" s="6">
        <v>6.2</v>
      </c>
      <c r="F204" s="6">
        <v>3.82</v>
      </c>
      <c r="G204" s="6">
        <v>-4.17</v>
      </c>
      <c r="H204" s="6">
        <v>5.74</v>
      </c>
      <c r="J204" s="6">
        <v>10.07</v>
      </c>
      <c r="K204" s="6">
        <v>15.27</v>
      </c>
      <c r="L204" s="6">
        <v>11.56</v>
      </c>
      <c r="M204" s="6">
        <v>6.27</v>
      </c>
      <c r="N204" s="6">
        <v>-0.78</v>
      </c>
    </row>
    <row r="205" spans="2:14" ht="15.5" x14ac:dyDescent="0.35">
      <c r="C205" t="s">
        <v>66</v>
      </c>
      <c r="H205" s="6">
        <v>2.0099999999999998</v>
      </c>
      <c r="J205" s="6">
        <v>2.0099999999999998</v>
      </c>
      <c r="K205" s="6">
        <v>3.05</v>
      </c>
      <c r="L205" s="6">
        <v>2.31</v>
      </c>
    </row>
    <row r="206" spans="2:14" ht="15.5" x14ac:dyDescent="0.35">
      <c r="C206" t="s">
        <v>202</v>
      </c>
      <c r="H206" s="6">
        <v>0.35039999999999999</v>
      </c>
      <c r="J206" s="6">
        <v>0.19949999999999998</v>
      </c>
      <c r="K206" s="6">
        <v>0.19980000000000001</v>
      </c>
      <c r="L206" s="6">
        <v>0.19989999999999999</v>
      </c>
    </row>
    <row r="207" spans="2:14" ht="15.5" x14ac:dyDescent="0.35">
      <c r="C207" t="s">
        <v>203</v>
      </c>
      <c r="H207" s="6">
        <v>2.0999999999999999E-3</v>
      </c>
      <c r="J207" s="6">
        <v>1.5E-3</v>
      </c>
      <c r="K207" s="6">
        <v>1.6000000000000001E-3</v>
      </c>
      <c r="L207" s="6">
        <v>1.6000000000000001E-3</v>
      </c>
    </row>
    <row r="208" spans="2:14" ht="15.5" x14ac:dyDescent="0.35">
      <c r="C208" t="s">
        <v>204</v>
      </c>
      <c r="D208" s="5">
        <v>38000000000</v>
      </c>
      <c r="E208" s="5">
        <v>42000000000</v>
      </c>
      <c r="F208" s="5">
        <v>57000000000</v>
      </c>
      <c r="G208" s="5">
        <v>29000000000</v>
      </c>
      <c r="H208" s="5">
        <v>137000000000</v>
      </c>
      <c r="J208" s="5">
        <v>197000000000</v>
      </c>
      <c r="K208" s="5">
        <v>327000000000</v>
      </c>
      <c r="L208" s="5">
        <v>147000000000</v>
      </c>
      <c r="M208" s="5">
        <v>66000000000</v>
      </c>
    </row>
    <row r="209" spans="3:12" ht="15.5" x14ac:dyDescent="0.35">
      <c r="C209" t="s">
        <v>205</v>
      </c>
      <c r="H209" s="6">
        <v>2.0099999999999998</v>
      </c>
      <c r="J209" s="6">
        <v>2.0099999999999998</v>
      </c>
      <c r="K209" s="6">
        <v>3.05</v>
      </c>
      <c r="L209" s="6">
        <v>2.31</v>
      </c>
    </row>
    <row r="210" spans="3:12" ht="15.5" x14ac:dyDescent="0.35">
      <c r="C210" t="s">
        <v>206</v>
      </c>
      <c r="H210" s="6">
        <v>0.35039999999999999</v>
      </c>
      <c r="J210" s="6">
        <v>0.19949999999999998</v>
      </c>
      <c r="K210" s="6">
        <v>0.19980000000000001</v>
      </c>
      <c r="L210" s="6">
        <v>0.19989999999999999</v>
      </c>
    </row>
    <row r="211" spans="3:12" ht="15.5" x14ac:dyDescent="0.35">
      <c r="C211" t="s">
        <v>207</v>
      </c>
      <c r="H211" s="6">
        <v>2.0999999999999999E-3</v>
      </c>
      <c r="J211" s="6">
        <v>1.5E-3</v>
      </c>
      <c r="K211" s="6">
        <v>1.6000000000000001E-3</v>
      </c>
      <c r="L211" s="6">
        <v>1.6000000000000001E-3</v>
      </c>
    </row>
    <row r="212" spans="3:12" ht="15.5" x14ac:dyDescent="0.35">
      <c r="C212" t="s">
        <v>208</v>
      </c>
      <c r="I212" s="6">
        <v>167.34</v>
      </c>
    </row>
    <row r="213" spans="3:12" ht="15.5" x14ac:dyDescent="0.35">
      <c r="C213" t="s">
        <v>209</v>
      </c>
      <c r="I213" s="6">
        <v>7.42</v>
      </c>
    </row>
    <row r="214" spans="3:12" ht="15.5" x14ac:dyDescent="0.35">
      <c r="C214" t="s">
        <v>210</v>
      </c>
      <c r="I214" s="6">
        <v>11.3</v>
      </c>
    </row>
    <row r="215" spans="3:12" ht="15.5" x14ac:dyDescent="0.35">
      <c r="C215" t="s">
        <v>211</v>
      </c>
      <c r="I215" s="6">
        <v>5.74</v>
      </c>
    </row>
    <row r="216" spans="3:12" ht="15.5" x14ac:dyDescent="0.35">
      <c r="C216" t="s">
        <v>212</v>
      </c>
      <c r="D216" s="6">
        <v>14.35</v>
      </c>
    </row>
    <row r="217" spans="3:12" ht="15.5" x14ac:dyDescent="0.35">
      <c r="C217" t="s">
        <v>213</v>
      </c>
      <c r="I217" s="6">
        <v>84.95</v>
      </c>
    </row>
    <row r="218" spans="3:12" ht="15.5" x14ac:dyDescent="0.35">
      <c r="C218" t="s">
        <v>214</v>
      </c>
      <c r="D218" s="6">
        <v>3.19</v>
      </c>
    </row>
    <row r="219" spans="3:12" ht="15.5" x14ac:dyDescent="0.35">
      <c r="C219" t="s">
        <v>215</v>
      </c>
      <c r="D219" s="6">
        <v>1.27</v>
      </c>
    </row>
    <row r="220" spans="3:12" ht="15.5" x14ac:dyDescent="0.35">
      <c r="C220" t="s">
        <v>216</v>
      </c>
      <c r="D220" s="6">
        <v>0.21</v>
      </c>
    </row>
    <row r="221" spans="3:12" ht="15.5" x14ac:dyDescent="0.35">
      <c r="C221" t="s">
        <v>217</v>
      </c>
      <c r="D221" s="6">
        <v>0.69</v>
      </c>
    </row>
    <row r="222" spans="3:12" ht="15.5" x14ac:dyDescent="0.35">
      <c r="C222" t="s">
        <v>218</v>
      </c>
      <c r="D222" s="6">
        <v>0.12</v>
      </c>
    </row>
    <row r="223" spans="3:12" ht="15.5" x14ac:dyDescent="0.35">
      <c r="C223" t="s">
        <v>219</v>
      </c>
      <c r="D223" s="6">
        <v>1.69</v>
      </c>
    </row>
    <row r="224" spans="3:12" ht="15.5" x14ac:dyDescent="0.35">
      <c r="C224" t="s">
        <v>12</v>
      </c>
      <c r="D224" s="5">
        <v>12000000000</v>
      </c>
    </row>
    <row r="225" spans="3:9" ht="15.5" x14ac:dyDescent="0.35">
      <c r="C225" t="s">
        <v>220</v>
      </c>
      <c r="I225" s="6">
        <v>5.61</v>
      </c>
    </row>
    <row r="226" spans="3:9" ht="15.5" x14ac:dyDescent="0.35">
      <c r="C226" t="s">
        <v>221</v>
      </c>
      <c r="I226" s="5">
        <v>0</v>
      </c>
    </row>
    <row r="227" spans="3:9" ht="15.5" x14ac:dyDescent="0.35">
      <c r="C227" t="s">
        <v>222</v>
      </c>
      <c r="I227" s="5">
        <v>0</v>
      </c>
    </row>
    <row r="228" spans="3:9" ht="15.5" x14ac:dyDescent="0.35">
      <c r="C228" t="s">
        <v>223</v>
      </c>
      <c r="I228" s="5">
        <v>0</v>
      </c>
    </row>
    <row r="229" spans="3:9" ht="15.5" x14ac:dyDescent="0.35">
      <c r="C229" t="s">
        <v>224</v>
      </c>
      <c r="D229" s="6">
        <v>58.62</v>
      </c>
    </row>
    <row r="230" spans="3:9" ht="15.5" x14ac:dyDescent="0.35">
      <c r="C230" t="s">
        <v>225</v>
      </c>
      <c r="D230" s="6">
        <v>122.23</v>
      </c>
    </row>
    <row r="231" spans="3:9" ht="15.5" x14ac:dyDescent="0.35">
      <c r="C231" t="s">
        <v>226</v>
      </c>
      <c r="D231" s="6">
        <v>33.21</v>
      </c>
    </row>
    <row r="232" spans="3:9" ht="15.5" x14ac:dyDescent="0.35">
      <c r="C232" t="s">
        <v>227</v>
      </c>
      <c r="D232" s="6">
        <v>147.63999999999999</v>
      </c>
    </row>
    <row r="233" spans="3:9" ht="15.5" x14ac:dyDescent="0.35">
      <c r="C233" t="s">
        <v>228</v>
      </c>
      <c r="D233" s="6">
        <v>1.55</v>
      </c>
    </row>
    <row r="234" spans="3:9" ht="15.5" x14ac:dyDescent="0.35">
      <c r="C234" t="s">
        <v>40</v>
      </c>
      <c r="I234" s="5">
        <v>774000000000</v>
      </c>
    </row>
    <row r="235" spans="3:9" ht="15.5" x14ac:dyDescent="0.35">
      <c r="C235" t="s">
        <v>229</v>
      </c>
      <c r="I235" s="5">
        <v>776000000000</v>
      </c>
    </row>
    <row r="236" spans="3:9" ht="15.5" x14ac:dyDescent="0.35">
      <c r="C236" t="s">
        <v>230</v>
      </c>
      <c r="I236" s="5">
        <v>806000000</v>
      </c>
    </row>
    <row r="237" spans="3:9" ht="15.5" x14ac:dyDescent="0.35">
      <c r="C237" t="s">
        <v>231</v>
      </c>
      <c r="I237" s="6">
        <v>0.248</v>
      </c>
    </row>
    <row r="238" spans="3:9" ht="15.5" x14ac:dyDescent="0.35">
      <c r="C238" t="s">
        <v>232</v>
      </c>
      <c r="D238" s="6">
        <v>-1.2E-2</v>
      </c>
    </row>
    <row r="239" spans="3:9" ht="15.5" x14ac:dyDescent="0.35">
      <c r="C239" t="s">
        <v>233</v>
      </c>
      <c r="D239" s="6">
        <v>-7.9699999999999993E-2</v>
      </c>
    </row>
    <row r="240" spans="3:9" ht="15.5" x14ac:dyDescent="0.35">
      <c r="C240" t="s">
        <v>234</v>
      </c>
      <c r="D240" s="6">
        <v>-9.0299999999999991E-2</v>
      </c>
    </row>
    <row r="241" spans="3:9" ht="15.5" x14ac:dyDescent="0.35">
      <c r="C241" t="s">
        <v>235</v>
      </c>
      <c r="D241" s="6">
        <v>0.30329999999999996</v>
      </c>
    </row>
    <row r="242" spans="3:9" ht="15.5" x14ac:dyDescent="0.35">
      <c r="C242" t="s">
        <v>236</v>
      </c>
      <c r="D242" s="6">
        <v>0.59619999999999995</v>
      </c>
    </row>
    <row r="243" spans="3:9" ht="15.5" x14ac:dyDescent="0.35">
      <c r="C243" t="s">
        <v>237</v>
      </c>
      <c r="D243" s="6">
        <v>-2.86E-2</v>
      </c>
    </row>
    <row r="244" spans="3:9" ht="15.5" x14ac:dyDescent="0.35">
      <c r="C244" t="s">
        <v>238</v>
      </c>
      <c r="I244" s="6">
        <v>2.0099999999999998</v>
      </c>
    </row>
    <row r="245" spans="3:9" ht="15.5" x14ac:dyDescent="0.35">
      <c r="C245" t="s">
        <v>239</v>
      </c>
      <c r="I245" s="6">
        <v>2.0099999999999998</v>
      </c>
    </row>
    <row r="246" spans="3:9" ht="15.5" x14ac:dyDescent="0.35">
      <c r="C246" t="s">
        <v>240</v>
      </c>
      <c r="I246" s="6">
        <v>0.35039999999999999</v>
      </c>
    </row>
    <row r="247" spans="3:9" ht="15.5" x14ac:dyDescent="0.35">
      <c r="C247" t="s">
        <v>241</v>
      </c>
      <c r="I247" s="6">
        <v>2.0999999999999999E-3</v>
      </c>
    </row>
    <row r="248" spans="3:9" ht="15.5" x14ac:dyDescent="0.35">
      <c r="C248" t="s">
        <v>242</v>
      </c>
      <c r="I248" t="s">
        <v>243</v>
      </c>
    </row>
    <row r="249" spans="3:9" ht="15.5" x14ac:dyDescent="0.35">
      <c r="C249" t="s">
        <v>244</v>
      </c>
      <c r="I249" s="5">
        <v>3</v>
      </c>
    </row>
    <row r="250" spans="3:9" ht="15.5" x14ac:dyDescent="0.35">
      <c r="C250" t="s">
        <v>245</v>
      </c>
      <c r="I250" s="6">
        <v>0.17</v>
      </c>
    </row>
    <row r="251" spans="3:9" ht="15.5" x14ac:dyDescent="0.35">
      <c r="C251" t="s">
        <v>246</v>
      </c>
      <c r="I251" s="6">
        <v>0.46</v>
      </c>
    </row>
    <row r="252" spans="3:9" ht="15.5" x14ac:dyDescent="0.35">
      <c r="C252" t="s">
        <v>247</v>
      </c>
      <c r="I252" s="6">
        <v>0.08</v>
      </c>
    </row>
    <row r="253" spans="3:9" ht="15.5" x14ac:dyDescent="0.35">
      <c r="C253" t="s">
        <v>248</v>
      </c>
      <c r="I253" s="6">
        <v>0.4</v>
      </c>
    </row>
    <row r="254" spans="3:9" ht="15.5" x14ac:dyDescent="0.35">
      <c r="C254" t="s">
        <v>249</v>
      </c>
      <c r="I254" s="6">
        <v>0.21</v>
      </c>
    </row>
    <row r="255" spans="3:9" ht="15.5" x14ac:dyDescent="0.35">
      <c r="C255" t="s">
        <v>250</v>
      </c>
      <c r="I255" s="6">
        <v>0.05</v>
      </c>
    </row>
    <row r="256" spans="3:9" ht="15.5" x14ac:dyDescent="0.35">
      <c r="C256" t="s">
        <v>251</v>
      </c>
      <c r="I256" s="6">
        <v>0.56999999999999995</v>
      </c>
    </row>
    <row r="257" spans="3:9" ht="15.5" x14ac:dyDescent="0.35">
      <c r="C257" t="s">
        <v>252</v>
      </c>
      <c r="D257" s="5">
        <v>12000000000</v>
      </c>
    </row>
    <row r="258" spans="3:9" ht="15.5" x14ac:dyDescent="0.35">
      <c r="C258" t="s">
        <v>253</v>
      </c>
      <c r="D258" s="5">
        <v>115000000000</v>
      </c>
    </row>
    <row r="259" spans="3:9" ht="15.5" x14ac:dyDescent="0.35">
      <c r="C259" t="s">
        <v>254</v>
      </c>
      <c r="D259" s="5">
        <v>47000000000</v>
      </c>
    </row>
    <row r="260" spans="3:9" ht="15.5" x14ac:dyDescent="0.35">
      <c r="C260" t="s">
        <v>183</v>
      </c>
      <c r="D260" s="5">
        <v>55000000000</v>
      </c>
    </row>
    <row r="261" spans="3:9" ht="15.5" x14ac:dyDescent="0.35">
      <c r="C261" t="s">
        <v>182</v>
      </c>
      <c r="I261" s="5">
        <v>68000000000</v>
      </c>
    </row>
    <row r="262" spans="3:9" ht="15.5" x14ac:dyDescent="0.35">
      <c r="C262" t="s">
        <v>23</v>
      </c>
      <c r="D262" s="5">
        <v>14000000000</v>
      </c>
    </row>
    <row r="263" spans="3:9" ht="15.5" x14ac:dyDescent="0.35">
      <c r="C263" t="s">
        <v>20</v>
      </c>
      <c r="D263" s="5">
        <v>3000000000</v>
      </c>
    </row>
    <row r="264" spans="3:9" ht="15.5" x14ac:dyDescent="0.35">
      <c r="C264" t="s">
        <v>255</v>
      </c>
      <c r="I264" s="5">
        <v>68000000000</v>
      </c>
    </row>
  </sheetData>
  <pageMargins left="0.7" right="0.7" top="0.75" bottom="0.75" header="0.3" footer="0.3"/>
  <ignoredErrors>
    <ignoredError sqref="A1:N2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256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257</v>
      </c>
      <c r="D2" s="2" vm="5">
        <f ca="1">IFERROR(_xlfn.STOCKHISTORY("XIDX:" &amp; $C$1, D3, , 0, 0, 1), "Libur")</f>
        <v>67</v>
      </c>
      <c r="H2" s="2" vm="5">
        <f ca="1">IFERROR(INDEX(D2:G2,COUNT(D2:G2)),"")</f>
        <v>67</v>
      </c>
      <c r="I2" s="2" vm="6">
        <f t="shared" ref="I2:O2" ca="1" si="0">IFERROR(_xlfn.STOCKHISTORY("XIDX:" &amp; $C$1, I1, , 0, 0, 1), "Libur")</f>
        <v>89</v>
      </c>
      <c r="J2" s="2" vm="7">
        <f t="shared" ca="1" si="0"/>
        <v>54</v>
      </c>
      <c r="K2" s="2" vm="8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41233332097</v>
      </c>
      <c r="H4" s="2">
        <f>IFERROR(SUM(D4:G4)*(4/MAX(1,COUNT(D4:G4))),"")</f>
        <v>164933328388</v>
      </c>
      <c r="I4" s="2">
        <f t="shared" ref="I4:O4" si="1">IFERROR(INDEX(I51:I500,MATCH($C$4,$C$51:$C$500,0)),"")</f>
        <v>217498775850</v>
      </c>
      <c r="J4" s="2">
        <f t="shared" si="1"/>
        <v>176596813732</v>
      </c>
      <c r="K4" s="2">
        <f t="shared" si="1"/>
        <v>231087960926</v>
      </c>
      <c r="L4" s="2">
        <f t="shared" si="1"/>
        <v>305535807203</v>
      </c>
      <c r="M4" s="2">
        <f t="shared" si="1"/>
        <v>455059373519</v>
      </c>
      <c r="N4" s="2">
        <f t="shared" si="1"/>
        <v>294512931740</v>
      </c>
      <c r="O4" s="2">
        <f t="shared" si="1"/>
        <v>61817485316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591005510</v>
      </c>
      <c r="H5" s="2">
        <f>IFERROR(SUM(D5:G5)*(4/MAX(1,COUNT(D5:G5))),"")</f>
        <v>2364022040</v>
      </c>
      <c r="I5" s="2">
        <f t="shared" ref="I5:O5" si="2">IFERROR(INDEX(I51:I500,MATCH($C$5,$C$51:$C$500,0)),"")</f>
        <v>10763926632</v>
      </c>
      <c r="J5" s="2">
        <f t="shared" si="2"/>
        <v>-7804064928</v>
      </c>
      <c r="K5" s="2">
        <f t="shared" si="2"/>
        <v>16988248076</v>
      </c>
      <c r="L5" s="2">
        <f t="shared" si="2"/>
        <v>88537044169</v>
      </c>
      <c r="M5" s="2">
        <f t="shared" si="2"/>
        <v>93967494492</v>
      </c>
      <c r="N5" s="2">
        <f t="shared" si="2"/>
        <v>53827028815</v>
      </c>
      <c r="O5" s="2">
        <f t="shared" si="2"/>
        <v>472566377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237539390856</v>
      </c>
      <c r="H6" s="2">
        <f>IFERROR(INDEX(D6:G6,COUNT(D6:G6)),"")</f>
        <v>237539390856</v>
      </c>
      <c r="I6" s="2">
        <f t="shared" ref="I6:O6" si="3">IFERROR(INDEX(I51:I500,MATCH($C$6,$C$51:$C$500,0)),"")</f>
        <v>213897210046</v>
      </c>
      <c r="J6" s="2">
        <f t="shared" si="3"/>
        <v>161877518314</v>
      </c>
      <c r="K6" s="2">
        <f t="shared" si="3"/>
        <v>169680397042</v>
      </c>
      <c r="L6" s="2">
        <f t="shared" si="3"/>
        <v>42968026391</v>
      </c>
      <c r="M6" s="2">
        <f t="shared" si="3"/>
        <v>-64769017778</v>
      </c>
      <c r="N6" s="2">
        <f t="shared" si="3"/>
        <v>-158736512270</v>
      </c>
      <c r="O6" s="2">
        <f t="shared" si="3"/>
        <v>-210875017296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6.08</v>
      </c>
      <c r="H7" s="3">
        <f>IFERROR(INDEX(D7:G7,COUNT(D7:G7)),"")</f>
        <v>6.08</v>
      </c>
      <c r="I7" s="3">
        <f t="shared" ref="I7:O7" si="4">IFERROR(INDEX(I51:I500,MATCH($C$7,$C$51:$C$500,0))/1000000000,"")</f>
        <v>5.93</v>
      </c>
      <c r="J7" s="3">
        <f t="shared" si="4"/>
        <v>5.65</v>
      </c>
      <c r="K7" s="3">
        <f t="shared" si="4"/>
        <v>5.65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-11000000000</v>
      </c>
      <c r="J8" s="2">
        <f t="shared" si="5"/>
        <v>12000000000</v>
      </c>
      <c r="K8" s="2">
        <f t="shared" si="5"/>
        <v>-77000000000</v>
      </c>
      <c r="L8" s="2">
        <f t="shared" si="5"/>
        <v>-63000000000</v>
      </c>
      <c r="M8" s="2">
        <f t="shared" si="5"/>
        <v>108000000000</v>
      </c>
      <c r="N8" s="2">
        <f t="shared" si="5"/>
        <v>55000000000</v>
      </c>
      <c r="O8" s="2">
        <f t="shared" si="5"/>
        <v>6000000000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0.59</v>
      </c>
      <c r="H9" s="3">
        <f>IFERROR(INDEX(D9:G9,COUNT(D9:G9)),"")</f>
        <v>0.59</v>
      </c>
      <c r="I9" s="3">
        <f t="shared" ref="I9:O9" si="6">IFERROR(INDEX(I51:I500,MATCH($C$9,$C$51:$C$500,0)),"")</f>
        <v>-1.9</v>
      </c>
      <c r="J9" s="3">
        <f t="shared" si="6"/>
        <v>2.12</v>
      </c>
      <c r="K9" s="3">
        <f t="shared" si="6"/>
        <v>-13.68</v>
      </c>
      <c r="L9" s="3">
        <f t="shared" si="6"/>
        <v>-35106.6</v>
      </c>
      <c r="M9" s="3">
        <f t="shared" si="6"/>
        <v>103667.75</v>
      </c>
      <c r="N9" s="3">
        <f t="shared" si="6"/>
        <v>52736.79</v>
      </c>
      <c r="O9" s="3">
        <f t="shared" si="6"/>
        <v>5487.98</v>
      </c>
    </row>
    <row r="10" spans="1:15" ht="15.5" x14ac:dyDescent="0.35">
      <c r="C10" t="s">
        <v>17</v>
      </c>
      <c r="D10" s="3">
        <f ca="1">IFERROR(IF(D9=0,"",D2/D9),"")</f>
        <v>113.55932203389831</v>
      </c>
      <c r="I10" s="3">
        <f t="shared" ref="I10:O10" ca="1" si="7">IFERROR(IF(I9=0,"",I2/I9),"")</f>
        <v>-46.842105263157897</v>
      </c>
      <c r="J10" s="3">
        <f t="shared" ca="1" si="7"/>
        <v>25.471698113207545</v>
      </c>
      <c r="K10" s="3">
        <f t="shared" ca="1" si="7"/>
        <v>-3.6549707602339181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56522433598</v>
      </c>
      <c r="H11" s="2">
        <f>IFERROR(INDEX(D11:G11,COUNT(D11:G11)),"")</f>
        <v>56522433598</v>
      </c>
      <c r="I11" s="2">
        <f t="shared" ref="I11:O11" si="8">IFERROR(INDEX(I51:I500,MATCH($C$11,$C$51:$C$500,0)),"")</f>
        <v>29962043503</v>
      </c>
      <c r="J11" s="2">
        <f t="shared" si="8"/>
        <v>877527359</v>
      </c>
      <c r="K11" s="2">
        <f t="shared" si="8"/>
        <v>6544979628</v>
      </c>
      <c r="L11" s="2">
        <f t="shared" si="8"/>
        <v>3728834343</v>
      </c>
      <c r="M11" s="2">
        <f t="shared" si="8"/>
        <v>2751998794</v>
      </c>
      <c r="N11" s="2">
        <f t="shared" si="8"/>
        <v>45206615029</v>
      </c>
      <c r="O11" s="2">
        <f t="shared" si="8"/>
        <v>601177392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-18000000000</v>
      </c>
      <c r="H12" s="2">
        <f>IFERROR(INDEX(D12:G12,COUNT(D12:G12)),"")</f>
        <v>-18000000000</v>
      </c>
      <c r="I12" s="2">
        <f t="shared" ref="I12:O12" si="9">IFERROR(INDEX(I51:I500,MATCH($C$12,$C$51:$C$500,0)),"")</f>
        <v>9000000000</v>
      </c>
      <c r="J12" s="2">
        <f t="shared" si="9"/>
        <v>37000000000</v>
      </c>
      <c r="K12" s="2">
        <f t="shared" si="9"/>
        <v>46000000000</v>
      </c>
      <c r="L12" s="2">
        <f t="shared" si="9"/>
        <v>94000000000</v>
      </c>
      <c r="M12" s="2">
        <f t="shared" si="9"/>
        <v>87000000000</v>
      </c>
      <c r="N12" s="2">
        <f t="shared" si="9"/>
        <v>80000000000</v>
      </c>
      <c r="O12" s="2">
        <f t="shared" si="9"/>
        <v>125000000000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39000000000</v>
      </c>
      <c r="H13" s="2">
        <f>IFERROR(INDEX(D13:G13,COUNT(D13:G13)),"")</f>
        <v>39000000000</v>
      </c>
      <c r="I13" s="2">
        <f t="shared" ref="I13:O13" si="10">IFERROR(INDEX(I51:I500,MATCH($C$13,$C$51:$C$500,0)),"")</f>
        <v>39000000000</v>
      </c>
      <c r="J13" s="2">
        <f t="shared" si="10"/>
        <v>38000000000</v>
      </c>
      <c r="K13" s="2">
        <f t="shared" si="10"/>
        <v>53000000000</v>
      </c>
      <c r="L13" s="2">
        <f t="shared" si="10"/>
        <v>98000000000</v>
      </c>
      <c r="M13" s="2">
        <f t="shared" si="10"/>
        <v>90000000000</v>
      </c>
      <c r="N13" s="2">
        <f t="shared" si="10"/>
        <v>125000000000</v>
      </c>
      <c r="O13" s="2">
        <f t="shared" si="10"/>
        <v>126000000000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-54441663</v>
      </c>
      <c r="J14" s="2">
        <f t="shared" si="11"/>
        <v>-4668750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-227454480</v>
      </c>
      <c r="H15" s="2">
        <f>IFERROR(SUM(D15:G15)*(4/MAX(1,COUNT(D15:G15))),"")</f>
        <v>-909817920</v>
      </c>
      <c r="I15" s="2">
        <f t="shared" ref="I15:O15" si="12">IFERROR(INDEX(I51:I500,MATCH($C$15,$C$51:$C$500,0)),"")</f>
        <v>-15782786694</v>
      </c>
      <c r="J15" s="2">
        <f t="shared" si="12"/>
        <v>-5659238798</v>
      </c>
      <c r="K15" s="2">
        <f t="shared" si="12"/>
        <v>-4959891974</v>
      </c>
      <c r="L15" s="2">
        <f t="shared" si="12"/>
        <v>-5247974806</v>
      </c>
      <c r="M15" s="2">
        <f t="shared" si="12"/>
        <v>-30584539440</v>
      </c>
      <c r="N15" s="2">
        <f t="shared" si="12"/>
        <v>-15803964904</v>
      </c>
      <c r="O15" s="2">
        <f t="shared" si="12"/>
        <v>-231859708</v>
      </c>
    </row>
    <row r="16" spans="1:15" ht="15.5" x14ac:dyDescent="0.35">
      <c r="C16" t="s">
        <v>28</v>
      </c>
      <c r="D16" s="2">
        <f>IFERROR(INDEX(D51:D500,MATCH($C$16,$C$51:$C$500,0)),"")</f>
        <v>818459990</v>
      </c>
      <c r="H16" s="2">
        <f>IFERROR(SUM(D16:G16)*(4/MAX(1,COUNT(D16:G16))),"")</f>
        <v>3273839960</v>
      </c>
      <c r="I16" s="2">
        <f t="shared" ref="I16:O16" si="13">IFERROR(INDEX(I51:I500,MATCH($C$16,$C$51:$C$500,0)),"")</f>
        <v>26528197319</v>
      </c>
      <c r="J16" s="2">
        <f t="shared" si="13"/>
        <v>-2498302232</v>
      </c>
      <c r="K16" s="2">
        <f t="shared" si="13"/>
        <v>21955965980</v>
      </c>
      <c r="L16" s="2">
        <f t="shared" si="13"/>
        <v>22359068297</v>
      </c>
      <c r="M16" s="2">
        <f t="shared" si="13"/>
        <v>124677063316</v>
      </c>
      <c r="N16" s="2">
        <f t="shared" si="13"/>
        <v>69479845393</v>
      </c>
      <c r="O16" s="2">
        <f t="shared" si="13"/>
        <v>725773913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407360000000</v>
      </c>
      <c r="H20" s="2">
        <f t="shared" ref="H20:O20" ca="1" si="14">IFERROR(H21*H2,"")</f>
        <v>407360000000</v>
      </c>
      <c r="I20" s="2">
        <f t="shared" ca="1" si="14"/>
        <v>527770000000</v>
      </c>
      <c r="J20" s="2">
        <f t="shared" ca="1" si="14"/>
        <v>305100000000</v>
      </c>
      <c r="K20" s="2">
        <f t="shared" ca="1" si="14"/>
        <v>282500000000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6080000000</v>
      </c>
      <c r="H21" s="2">
        <f>IFERROR(INDEX(D21:G21,COUNT(D21:G21)),"")</f>
        <v>6080000000</v>
      </c>
      <c r="I21" s="2">
        <f t="shared" ref="I21:O21" si="15">IFERROR(INDEX(I51:I500,MATCH($C$7,$C$51:$C$500,0)),"")</f>
        <v>5930000000</v>
      </c>
      <c r="J21" s="2">
        <f t="shared" si="15"/>
        <v>5650000000</v>
      </c>
      <c r="K21" s="2">
        <f t="shared" si="15"/>
        <v>5650000000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0.24880315970763628</v>
      </c>
      <c r="H23" s="3">
        <f t="shared" ref="H23:O23" si="16">IFERROR(H5/H6*100,"")</f>
        <v>0.99521263883054512</v>
      </c>
      <c r="I23" s="3">
        <f t="shared" si="16"/>
        <v>5.0322894018510791</v>
      </c>
      <c r="J23" s="3">
        <f t="shared" si="16"/>
        <v>-4.8209689704175958</v>
      </c>
      <c r="K23" s="3">
        <f t="shared" si="16"/>
        <v>10.011909667912315</v>
      </c>
      <c r="L23" s="3">
        <f t="shared" si="16"/>
        <v>206.05331825886424</v>
      </c>
      <c r="M23" s="3">
        <f t="shared" si="16"/>
        <v>-145.08093177216253</v>
      </c>
      <c r="N23" s="3">
        <f t="shared" si="16"/>
        <v>-33.909670840848442</v>
      </c>
      <c r="O23" s="3">
        <f t="shared" si="16"/>
        <v>-0.22409784860226964</v>
      </c>
    </row>
    <row r="24" spans="1:15" ht="15.5" x14ac:dyDescent="0.35">
      <c r="C24" t="s">
        <v>43</v>
      </c>
      <c r="D24" s="4">
        <f>IFERROR(_xlfn.RRI(5,I23,D23),"")</f>
        <v>-0.45195268235205033</v>
      </c>
      <c r="H24" s="4" t="str">
        <f t="shared" ref="H24:O24" si="17">IFERROR(_xlfn.RRI(5,M23,H23),"")</f>
        <v/>
      </c>
      <c r="I24" s="4" t="str">
        <f t="shared" si="17"/>
        <v/>
      </c>
      <c r="J24" s="4">
        <f t="shared" si="17"/>
        <v>0.84730807993896895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0.1</v>
      </c>
      <c r="H25" s="3">
        <f>IFERROR(INDEX(D25:G25,COUNT(D25:G25)),"")</f>
        <v>0.1</v>
      </c>
      <c r="I25" s="3">
        <f t="shared" ref="I25:O25" si="18">IFERROR(INDEX(I51:I500,MATCH($C$25,$C$51:$C$500,0)),"")</f>
        <v>1.81</v>
      </c>
      <c r="J25" s="3">
        <f t="shared" si="18"/>
        <v>-1.44</v>
      </c>
      <c r="K25" s="3">
        <f t="shared" si="18"/>
        <v>3.01</v>
      </c>
      <c r="L25" s="3">
        <f t="shared" si="18"/>
        <v>9464.1</v>
      </c>
      <c r="M25" s="3">
        <f t="shared" si="18"/>
        <v>90473.58</v>
      </c>
      <c r="N25" s="3">
        <f t="shared" si="18"/>
        <v>51611.42</v>
      </c>
      <c r="O25" s="3">
        <f t="shared" si="18"/>
        <v>474.92</v>
      </c>
    </row>
    <row r="26" spans="1:15" ht="15.5" x14ac:dyDescent="0.35">
      <c r="C26" t="s">
        <v>46</v>
      </c>
      <c r="D26" s="4">
        <f>IFERROR(_xlfn.RRI(5,I25,D25),"")</f>
        <v>-0.43964366642355934</v>
      </c>
      <c r="H26" s="4">
        <f t="shared" ref="H26:O26" si="19">IFERROR(_xlfn.RRI(5,M25,H25),"")</f>
        <v>-0.93562820124239332</v>
      </c>
      <c r="I26" s="4">
        <f t="shared" si="19"/>
        <v>-0.87147531345490525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6.7817980422697373</v>
      </c>
      <c r="H27" s="3">
        <f t="shared" ref="H27:O27" si="20">IFERROR(H4/H21,"")</f>
        <v>27.127192169078949</v>
      </c>
      <c r="I27" s="3">
        <f t="shared" si="20"/>
        <v>36.677702504215851</v>
      </c>
      <c r="J27" s="3">
        <f t="shared" si="20"/>
        <v>31.256073226902654</v>
      </c>
      <c r="K27" s="3">
        <f t="shared" si="20"/>
        <v>40.900524057699116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-0.28650892356494051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-0.94475138121546953</v>
      </c>
      <c r="I29" s="4">
        <f t="shared" si="22"/>
        <v>-2.2569444444444446</v>
      </c>
      <c r="J29" s="4">
        <f t="shared" si="22"/>
        <v>-1.4784053156146177</v>
      </c>
      <c r="K29" s="4">
        <f t="shared" si="22"/>
        <v>-0.99968195602328802</v>
      </c>
      <c r="L29" s="4">
        <f t="shared" si="22"/>
        <v>-0.8953937713087069</v>
      </c>
      <c r="M29" s="4">
        <f t="shared" si="22"/>
        <v>0.75297598864747384</v>
      </c>
      <c r="N29" s="4">
        <f t="shared" si="22"/>
        <v>107.6739240293102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-0.26039009215583053</v>
      </c>
      <c r="I30" s="4">
        <f t="shared" si="23"/>
        <v>0.1734584263978082</v>
      </c>
      <c r="J30" s="4">
        <f t="shared" si="23"/>
        <v>-0.23580262241116665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39.08</v>
      </c>
      <c r="H32" s="3">
        <f>IFERROR(INDEX(D32:G32,COUNT(D32:G32)),"")</f>
        <v>39.08</v>
      </c>
      <c r="I32" s="3">
        <f t="shared" ref="I32:O32" si="24">IFERROR(INDEX(I51:I500,MATCH($C$32,$C$51:$C$500,0)),"")</f>
        <v>36.1</v>
      </c>
      <c r="J32" s="3">
        <f t="shared" si="24"/>
        <v>28.65</v>
      </c>
      <c r="K32" s="3">
        <f t="shared" si="24"/>
        <v>30.03</v>
      </c>
      <c r="L32" s="3">
        <f t="shared" si="24"/>
        <v>23765.5</v>
      </c>
      <c r="M32" s="3">
        <f t="shared" si="24"/>
        <v>-62277.9</v>
      </c>
      <c r="N32" s="3">
        <f t="shared" si="24"/>
        <v>-152631.26</v>
      </c>
      <c r="O32" s="3">
        <f t="shared" si="24"/>
        <v>-202764.44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1.71</v>
      </c>
      <c r="H33" s="3">
        <f>IFERROR(INDEX(D33:G33,COUNT(D33:G33)),"")</f>
        <v>1.71</v>
      </c>
      <c r="I33" s="3">
        <f t="shared" ref="I33:O33" si="25">IFERROR(INDEX(I51:I500,MATCH($C$33,$C$51:$C$500,0)),"")</f>
        <v>2.4700000000000002</v>
      </c>
      <c r="J33" s="3">
        <f t="shared" si="25"/>
        <v>1.88</v>
      </c>
      <c r="K33" s="3">
        <f t="shared" si="25"/>
        <v>1.67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670</v>
      </c>
      <c r="H34" s="3">
        <f>IFERROR(INDEX(D34:G34,COUNT(D34:G34)),"")</f>
        <v>670</v>
      </c>
      <c r="I34" s="3">
        <f t="shared" ref="I34:O34" si="26">IFERROR(INDEX(I51:I500,MATCH($C$34,$C$51:$C$500,0)),"")</f>
        <v>49.17</v>
      </c>
      <c r="J34" s="3">
        <f t="shared" si="26"/>
        <v>-37.5</v>
      </c>
      <c r="K34" s="3">
        <f t="shared" si="26"/>
        <v>16.61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9.8800000000000008</v>
      </c>
      <c r="H35" s="3">
        <f>IFERROR(INDEX(D35:G35,COUNT(D35:G35)),"")</f>
        <v>9.8800000000000008</v>
      </c>
      <c r="I35" s="3">
        <f t="shared" ref="I35:O35" si="27">IFERROR(INDEX(I51:I500,MATCH($C$35,$C$51:$C$500,0)),"")</f>
        <v>2.42</v>
      </c>
      <c r="J35" s="3">
        <f t="shared" si="27"/>
        <v>1.73</v>
      </c>
      <c r="K35" s="3">
        <f t="shared" si="27"/>
        <v>1.22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41233332097</v>
      </c>
      <c r="E51" s="5">
        <v>59507774673</v>
      </c>
      <c r="F51" s="5">
        <v>57531744423</v>
      </c>
      <c r="G51" s="5">
        <v>49348181005</v>
      </c>
      <c r="I51" s="5">
        <v>217498775850</v>
      </c>
      <c r="J51" s="5">
        <v>176596813732</v>
      </c>
      <c r="K51" s="5">
        <v>231087960926</v>
      </c>
      <c r="L51" s="5">
        <v>305535807203</v>
      </c>
      <c r="M51" s="5">
        <v>455059373519</v>
      </c>
      <c r="N51" s="5">
        <v>294512931740</v>
      </c>
      <c r="O51" s="5">
        <v>61817485316</v>
      </c>
    </row>
    <row r="52" spans="2:15" ht="15.5" x14ac:dyDescent="0.35">
      <c r="C52" t="s">
        <v>73</v>
      </c>
      <c r="D52" s="5">
        <v>-36409195412</v>
      </c>
      <c r="E52" s="5">
        <v>-47644833713</v>
      </c>
      <c r="F52" s="5">
        <v>-44639005596</v>
      </c>
      <c r="G52" s="5">
        <v>-47624742933</v>
      </c>
      <c r="I52" s="5">
        <v>-181241449643</v>
      </c>
      <c r="J52" s="5">
        <v>-147731386389</v>
      </c>
      <c r="K52" s="5">
        <v>-180649807949</v>
      </c>
      <c r="L52" s="5">
        <v>-255540640411</v>
      </c>
      <c r="M52" s="5">
        <v>-315657193933</v>
      </c>
      <c r="N52" s="5">
        <v>-206562203198</v>
      </c>
      <c r="O52" s="5">
        <v>-50121653631</v>
      </c>
    </row>
    <row r="53" spans="2:15" ht="15.5" x14ac:dyDescent="0.35">
      <c r="C53" t="s">
        <v>74</v>
      </c>
      <c r="D53" s="5">
        <v>4824136685</v>
      </c>
      <c r="E53" s="5">
        <v>11862940960</v>
      </c>
      <c r="F53" s="5">
        <v>12892738827</v>
      </c>
      <c r="G53" s="5">
        <v>1723438072</v>
      </c>
      <c r="I53" s="5">
        <v>36257326207</v>
      </c>
      <c r="J53" s="5">
        <v>28865427343</v>
      </c>
      <c r="K53" s="5">
        <v>50438152977</v>
      </c>
      <c r="L53" s="5">
        <v>49995166792</v>
      </c>
      <c r="M53" s="5">
        <v>139402179586</v>
      </c>
      <c r="N53" s="5">
        <v>87950728542</v>
      </c>
      <c r="O53" s="5">
        <v>11695831685</v>
      </c>
    </row>
    <row r="54" spans="2:15" ht="15.5" x14ac:dyDescent="0.35">
      <c r="C54" t="s">
        <v>75</v>
      </c>
      <c r="D54" s="5">
        <v>-4700223674</v>
      </c>
      <c r="E54" s="5">
        <v>-8070885630</v>
      </c>
      <c r="F54" s="5">
        <v>-4637173069</v>
      </c>
      <c r="G54" s="5">
        <v>-4392444996</v>
      </c>
      <c r="I54" s="5">
        <v>-21001406412</v>
      </c>
      <c r="J54" s="5">
        <v>-20564488799</v>
      </c>
      <c r="K54" s="5">
        <v>-19402188384</v>
      </c>
      <c r="L54" s="5">
        <v>-14167831368</v>
      </c>
      <c r="M54" s="5">
        <v>-14821073263</v>
      </c>
      <c r="N54" s="5">
        <v>-15569811262</v>
      </c>
      <c r="O54" s="5">
        <v>-5552313199</v>
      </c>
    </row>
    <row r="55" spans="2:15" ht="15.5" x14ac:dyDescent="0.35">
      <c r="C55" t="s">
        <v>76</v>
      </c>
    </row>
    <row r="56" spans="2:15" ht="15.5" x14ac:dyDescent="0.35">
      <c r="C56" t="s">
        <v>77</v>
      </c>
      <c r="D56" s="5">
        <v>-4700223674</v>
      </c>
      <c r="E56" s="5">
        <v>-8070885630</v>
      </c>
      <c r="F56" s="5">
        <v>-4637173069</v>
      </c>
      <c r="G56" s="5">
        <v>-4392444996</v>
      </c>
      <c r="I56" s="5">
        <v>-21001406412</v>
      </c>
      <c r="J56" s="5">
        <v>-20564488799</v>
      </c>
      <c r="K56" s="5">
        <v>-19402188384</v>
      </c>
      <c r="L56" s="5">
        <v>-14167831368</v>
      </c>
      <c r="M56" s="5">
        <v>-14821073263</v>
      </c>
      <c r="N56" s="5">
        <v>-15569811262</v>
      </c>
      <c r="O56" s="5">
        <v>-5552313199</v>
      </c>
    </row>
    <row r="57" spans="2:15" ht="15.5" x14ac:dyDescent="0.35">
      <c r="C57" t="s">
        <v>80</v>
      </c>
      <c r="D57" s="5">
        <v>694546979</v>
      </c>
      <c r="E57" s="5">
        <v>12511528935</v>
      </c>
      <c r="F57" s="5">
        <v>-2763104248</v>
      </c>
      <c r="G57" s="5">
        <v>423880712</v>
      </c>
      <c r="I57" s="5">
        <v>11306764255</v>
      </c>
      <c r="J57" s="5">
        <v>-10800485898</v>
      </c>
      <c r="K57" s="5">
        <v>-9221147442</v>
      </c>
      <c r="L57" s="5">
        <v>-13469979591</v>
      </c>
      <c r="M57" s="5">
        <v>1128256745</v>
      </c>
      <c r="N57" s="5">
        <v>814650201</v>
      </c>
      <c r="O57" s="5">
        <v>-1041016321</v>
      </c>
    </row>
    <row r="58" spans="2:15" ht="15.5" x14ac:dyDescent="0.35">
      <c r="C58" t="s">
        <v>78</v>
      </c>
      <c r="D58" s="5">
        <v>123913011</v>
      </c>
      <c r="E58" s="5">
        <v>3792055330</v>
      </c>
      <c r="F58" s="5">
        <v>8255565758</v>
      </c>
      <c r="G58" s="5">
        <v>-2669006924</v>
      </c>
      <c r="I58" s="5">
        <v>15255919795</v>
      </c>
      <c r="J58" s="5">
        <v>8300938544</v>
      </c>
      <c r="K58" s="5">
        <v>31035964593</v>
      </c>
      <c r="L58" s="5">
        <v>35827335424</v>
      </c>
      <c r="M58" s="5">
        <v>124581106323</v>
      </c>
      <c r="N58" s="5">
        <v>72380917280</v>
      </c>
      <c r="O58" s="5">
        <v>6143518486</v>
      </c>
    </row>
    <row r="59" spans="2:15" ht="15.5" x14ac:dyDescent="0.35">
      <c r="C59" t="s">
        <v>79</v>
      </c>
      <c r="D59" s="5">
        <v>694546979</v>
      </c>
      <c r="E59" s="5">
        <v>12477042204</v>
      </c>
      <c r="F59" s="5">
        <v>-2763104248</v>
      </c>
      <c r="G59" s="5">
        <v>423880712</v>
      </c>
      <c r="I59" s="5">
        <v>11272277524</v>
      </c>
      <c r="J59" s="5">
        <v>-10799240776</v>
      </c>
      <c r="K59" s="5">
        <v>-9079998613</v>
      </c>
      <c r="L59" s="5">
        <v>-13468267127</v>
      </c>
      <c r="M59" s="5">
        <v>95956993</v>
      </c>
      <c r="N59" s="5">
        <v>-2901071887</v>
      </c>
      <c r="O59" s="5">
        <v>-5417744573</v>
      </c>
    </row>
    <row r="60" spans="2:15" ht="15.5" x14ac:dyDescent="0.35">
      <c r="C60" t="s">
        <v>261</v>
      </c>
      <c r="E60" s="5">
        <v>19954932</v>
      </c>
      <c r="I60" s="5">
        <v>19954932</v>
      </c>
      <c r="J60" s="5">
        <v>5913872</v>
      </c>
      <c r="K60" s="5">
        <v>141148829</v>
      </c>
      <c r="L60" s="5">
        <v>1712464</v>
      </c>
      <c r="M60" s="5">
        <v>234134652</v>
      </c>
      <c r="N60" s="5">
        <v>-59475</v>
      </c>
      <c r="O60" s="5">
        <v>-52772989</v>
      </c>
    </row>
    <row r="61" spans="2:15" ht="15.5" x14ac:dyDescent="0.35">
      <c r="C61" t="s">
        <v>26</v>
      </c>
      <c r="E61" s="5">
        <v>-54441663</v>
      </c>
      <c r="I61" s="5">
        <v>-54441663</v>
      </c>
      <c r="J61" s="5">
        <v>-4668750</v>
      </c>
    </row>
    <row r="62" spans="2:15" ht="15.5" x14ac:dyDescent="0.35">
      <c r="C62" t="s">
        <v>262</v>
      </c>
    </row>
    <row r="63" spans="2:15" ht="15.5" x14ac:dyDescent="0.35">
      <c r="C63" t="s">
        <v>263</v>
      </c>
      <c r="M63" s="5">
        <v>-1266434404</v>
      </c>
      <c r="N63" s="5">
        <v>-3715662613</v>
      </c>
      <c r="O63" s="5">
        <v>-4323955263</v>
      </c>
    </row>
    <row r="64" spans="2:15" ht="15.5" x14ac:dyDescent="0.35">
      <c r="C64" t="s">
        <v>264</v>
      </c>
    </row>
    <row r="65" spans="3:15" ht="15.5" x14ac:dyDescent="0.35">
      <c r="C65" t="s">
        <v>81</v>
      </c>
      <c r="D65" s="5">
        <v>694546979</v>
      </c>
      <c r="E65" s="5">
        <v>12477042204</v>
      </c>
      <c r="F65" s="5">
        <v>-2763104248</v>
      </c>
      <c r="G65" s="5">
        <v>423880712</v>
      </c>
      <c r="I65" s="5">
        <v>11272277524</v>
      </c>
      <c r="J65" s="5">
        <v>-10799240776</v>
      </c>
      <c r="K65" s="5">
        <v>-9079998613</v>
      </c>
      <c r="L65" s="5">
        <v>-13468267127</v>
      </c>
      <c r="M65" s="5">
        <v>95956993</v>
      </c>
      <c r="N65" s="5">
        <v>-2901071887</v>
      </c>
      <c r="O65" s="5">
        <v>-5417744573</v>
      </c>
    </row>
    <row r="66" spans="3:15" ht="15.5" x14ac:dyDescent="0.35">
      <c r="C66" t="s">
        <v>28</v>
      </c>
      <c r="D66" s="5">
        <v>818459990</v>
      </c>
      <c r="E66" s="5">
        <v>16269097534</v>
      </c>
      <c r="F66" s="5">
        <v>5492461510</v>
      </c>
      <c r="G66" s="5">
        <v>-2245126212</v>
      </c>
      <c r="I66" s="5">
        <v>26528197319</v>
      </c>
      <c r="J66" s="5">
        <v>-2498302232</v>
      </c>
      <c r="K66" s="5">
        <v>21955965980</v>
      </c>
      <c r="L66" s="5">
        <v>22359068297</v>
      </c>
      <c r="M66" s="5">
        <v>124677063316</v>
      </c>
      <c r="N66" s="5">
        <v>69479845393</v>
      </c>
      <c r="O66" s="5">
        <v>725773913</v>
      </c>
    </row>
    <row r="67" spans="3:15" ht="15.5" x14ac:dyDescent="0.35">
      <c r="C67" t="s">
        <v>27</v>
      </c>
      <c r="D67" s="5">
        <v>-227454480</v>
      </c>
      <c r="E67" s="5">
        <v>-13408677154</v>
      </c>
      <c r="F67" s="5">
        <v>-1260596480</v>
      </c>
      <c r="G67" s="5">
        <v>476495140</v>
      </c>
      <c r="I67" s="5">
        <v>-15782786694</v>
      </c>
      <c r="J67" s="5">
        <v>-5659238798</v>
      </c>
      <c r="K67" s="5">
        <v>-4959891974</v>
      </c>
      <c r="L67" s="5">
        <v>-5247974806</v>
      </c>
      <c r="M67" s="5">
        <v>-30584539440</v>
      </c>
      <c r="N67" s="5">
        <v>-15803964904</v>
      </c>
      <c r="O67" s="5">
        <v>-231859708</v>
      </c>
    </row>
    <row r="68" spans="3:15" ht="15.5" x14ac:dyDescent="0.35">
      <c r="C68" t="s">
        <v>265</v>
      </c>
      <c r="D68" s="5">
        <v>591005510</v>
      </c>
      <c r="E68" s="5">
        <v>2860420380</v>
      </c>
      <c r="F68" s="5">
        <v>4231865030</v>
      </c>
      <c r="G68" s="5">
        <v>-1768631072</v>
      </c>
      <c r="I68" s="5">
        <v>10745410625</v>
      </c>
      <c r="J68" s="5">
        <v>-8157541030</v>
      </c>
      <c r="K68" s="5">
        <v>16996074006</v>
      </c>
      <c r="L68" s="5">
        <v>17111093491</v>
      </c>
      <c r="M68" s="5">
        <v>94092523876</v>
      </c>
      <c r="N68" s="5">
        <v>53675880489</v>
      </c>
      <c r="O68" s="5">
        <v>493914205</v>
      </c>
    </row>
    <row r="69" spans="3:15" ht="15.5" x14ac:dyDescent="0.35">
      <c r="C69" t="s">
        <v>266</v>
      </c>
    </row>
    <row r="70" spans="3:15" ht="15.5" x14ac:dyDescent="0.35">
      <c r="C70" t="s">
        <v>85</v>
      </c>
      <c r="D70" s="5">
        <v>591005510</v>
      </c>
      <c r="E70" s="5">
        <v>2860420380</v>
      </c>
      <c r="F70" s="5">
        <v>4231865030</v>
      </c>
      <c r="G70" s="5">
        <v>-1768631072</v>
      </c>
      <c r="I70" s="5">
        <v>10745410625</v>
      </c>
      <c r="J70" s="5">
        <v>-8157541030</v>
      </c>
      <c r="K70" s="5">
        <v>16996074006</v>
      </c>
      <c r="L70" s="5">
        <v>17111093491</v>
      </c>
      <c r="M70" s="5">
        <v>94092523876</v>
      </c>
      <c r="N70" s="5">
        <v>53675880489</v>
      </c>
      <c r="O70" s="5">
        <v>493914205</v>
      </c>
    </row>
    <row r="71" spans="3:15" ht="15.5" x14ac:dyDescent="0.35">
      <c r="C71" t="s">
        <v>86</v>
      </c>
      <c r="E71" s="5">
        <v>18516007</v>
      </c>
      <c r="I71" s="5">
        <v>18516007</v>
      </c>
      <c r="J71" s="5">
        <v>353476102</v>
      </c>
      <c r="K71" s="5">
        <v>-7825930</v>
      </c>
      <c r="L71" s="5">
        <v>71425950678</v>
      </c>
      <c r="M71" s="5">
        <v>-125029384</v>
      </c>
      <c r="N71" s="5">
        <v>151148326</v>
      </c>
      <c r="O71" s="5">
        <v>-21347828</v>
      </c>
    </row>
    <row r="72" spans="3:15" ht="15.5" x14ac:dyDescent="0.35">
      <c r="C72" t="s">
        <v>88</v>
      </c>
      <c r="D72" s="5">
        <v>591005510</v>
      </c>
      <c r="E72" s="5">
        <v>2878936387</v>
      </c>
      <c r="F72" s="5">
        <v>4231865030</v>
      </c>
      <c r="G72" s="5">
        <v>-1768631072</v>
      </c>
      <c r="I72" s="5">
        <v>10763926632</v>
      </c>
      <c r="J72" s="5">
        <v>-7804064928</v>
      </c>
      <c r="K72" s="5">
        <v>16988248076</v>
      </c>
      <c r="L72" s="5">
        <v>88537044169</v>
      </c>
      <c r="M72" s="5">
        <v>93967494492</v>
      </c>
      <c r="N72" s="5">
        <v>53827028815</v>
      </c>
      <c r="O72" s="5">
        <v>472566377</v>
      </c>
    </row>
    <row r="73" spans="3:15" ht="15.5" x14ac:dyDescent="0.35">
      <c r="C73" t="s">
        <v>89</v>
      </c>
      <c r="D73" s="5">
        <v>591005510</v>
      </c>
      <c r="E73" s="5">
        <v>2860420380</v>
      </c>
      <c r="F73" s="5">
        <v>4231865030</v>
      </c>
      <c r="G73" s="5">
        <v>-1768631072</v>
      </c>
      <c r="I73" s="5">
        <v>10745410625</v>
      </c>
      <c r="J73" s="5">
        <v>-8157541030</v>
      </c>
      <c r="K73" s="5">
        <v>16996074006</v>
      </c>
      <c r="L73" s="5">
        <v>17111093491</v>
      </c>
      <c r="M73" s="5">
        <v>94092523876</v>
      </c>
      <c r="N73" s="5">
        <v>53675880489</v>
      </c>
      <c r="O73" s="5">
        <v>493914205</v>
      </c>
    </row>
    <row r="74" spans="3:15" ht="15.5" x14ac:dyDescent="0.35">
      <c r="C74" t="s">
        <v>7</v>
      </c>
      <c r="D74" s="5">
        <v>591005510</v>
      </c>
      <c r="E74" s="5">
        <v>2878936387</v>
      </c>
      <c r="F74" s="5">
        <v>4231865030</v>
      </c>
      <c r="G74" s="5">
        <v>-1768631072</v>
      </c>
      <c r="I74" s="5">
        <v>10763926632</v>
      </c>
      <c r="J74" s="5">
        <v>-7804064928</v>
      </c>
      <c r="K74" s="5">
        <v>16988248076</v>
      </c>
      <c r="L74" s="5">
        <v>88537044169</v>
      </c>
      <c r="M74" s="5">
        <v>93967494492</v>
      </c>
      <c r="N74" s="5">
        <v>53827028815</v>
      </c>
      <c r="O74" s="5">
        <v>472566377</v>
      </c>
    </row>
    <row r="75" spans="3:15" ht="15.5" x14ac:dyDescent="0.35">
      <c r="C75" t="s">
        <v>267</v>
      </c>
    </row>
    <row r="76" spans="3:15" ht="15.5" x14ac:dyDescent="0.35">
      <c r="C76" t="s">
        <v>90</v>
      </c>
      <c r="D76" s="5">
        <v>591005510</v>
      </c>
      <c r="E76" s="5">
        <v>2860420380</v>
      </c>
      <c r="F76" s="5">
        <v>4231865030</v>
      </c>
      <c r="G76" s="5">
        <v>-1768631072</v>
      </c>
      <c r="I76" s="5">
        <v>10745410625</v>
      </c>
      <c r="J76" s="5">
        <v>-8157541030</v>
      </c>
      <c r="K76" s="5">
        <v>16996074006</v>
      </c>
      <c r="L76" s="5">
        <v>17111093491</v>
      </c>
      <c r="M76" s="5">
        <v>94092523876</v>
      </c>
      <c r="N76" s="5">
        <v>53675880489</v>
      </c>
      <c r="O76" s="5">
        <v>493914205</v>
      </c>
    </row>
    <row r="77" spans="3:15" ht="15.5" x14ac:dyDescent="0.35">
      <c r="C77" t="s">
        <v>91</v>
      </c>
      <c r="D77" s="5">
        <v>591005510</v>
      </c>
      <c r="E77" s="5">
        <v>2878936387</v>
      </c>
      <c r="F77" s="5">
        <v>4231865030</v>
      </c>
      <c r="G77" s="5">
        <v>-1768631072</v>
      </c>
      <c r="I77" s="5">
        <v>10763926632</v>
      </c>
      <c r="J77" s="5">
        <v>-7804064928</v>
      </c>
      <c r="K77" s="5">
        <v>16988248076</v>
      </c>
      <c r="L77" s="5">
        <v>88537044169</v>
      </c>
      <c r="M77" s="5">
        <v>93967494492</v>
      </c>
      <c r="N77" s="5">
        <v>53827028815</v>
      </c>
      <c r="O77" s="5">
        <v>472566377</v>
      </c>
    </row>
    <row r="78" spans="3:15" ht="15.5" x14ac:dyDescent="0.35">
      <c r="C78" t="s">
        <v>268</v>
      </c>
    </row>
    <row r="79" spans="3:15" ht="15.5" x14ac:dyDescent="0.35">
      <c r="C79" t="s">
        <v>92</v>
      </c>
      <c r="D79" s="5">
        <v>591005510</v>
      </c>
      <c r="E79" s="5">
        <v>2878936387</v>
      </c>
      <c r="F79" s="5">
        <v>4231865030</v>
      </c>
      <c r="G79" s="5">
        <v>-1768631072</v>
      </c>
      <c r="I79" s="5">
        <v>10763926632</v>
      </c>
      <c r="J79" s="5">
        <v>-7804064928</v>
      </c>
      <c r="K79" s="5">
        <v>16988248076</v>
      </c>
      <c r="L79" s="5">
        <v>88537044169</v>
      </c>
      <c r="M79" s="5">
        <v>93967494492</v>
      </c>
      <c r="N79" s="5">
        <v>53827028815</v>
      </c>
      <c r="O79" s="5">
        <v>472566377</v>
      </c>
    </row>
    <row r="81" spans="2:15" ht="15.5" x14ac:dyDescent="0.35">
      <c r="B81" t="s">
        <v>93</v>
      </c>
      <c r="C81" t="s">
        <v>94</v>
      </c>
    </row>
    <row r="82" spans="2:15" ht="15.5" x14ac:dyDescent="0.35">
      <c r="C82" t="s">
        <v>95</v>
      </c>
    </row>
    <row r="83" spans="2:15" ht="15.5" x14ac:dyDescent="0.35">
      <c r="C83" t="s">
        <v>19</v>
      </c>
      <c r="D83" s="5">
        <v>56522433598</v>
      </c>
      <c r="E83" s="5">
        <v>29962043503</v>
      </c>
      <c r="F83" s="5">
        <v>6909336612</v>
      </c>
      <c r="G83" s="5">
        <v>12635723762</v>
      </c>
      <c r="I83" s="5">
        <v>29962043503</v>
      </c>
      <c r="J83" s="5">
        <v>877527359</v>
      </c>
      <c r="K83" s="5">
        <v>6544979628</v>
      </c>
      <c r="L83" s="5">
        <v>3728834343</v>
      </c>
      <c r="M83" s="5">
        <v>2751998794</v>
      </c>
      <c r="N83" s="5">
        <v>45206615029</v>
      </c>
      <c r="O83" s="5">
        <v>601177392</v>
      </c>
    </row>
    <row r="84" spans="2:15" ht="15.5" x14ac:dyDescent="0.35">
      <c r="C84" t="s">
        <v>269</v>
      </c>
    </row>
    <row r="85" spans="2:15" ht="15.5" x14ac:dyDescent="0.35">
      <c r="C85" t="s">
        <v>96</v>
      </c>
      <c r="D85" s="5">
        <v>16480148066</v>
      </c>
      <c r="E85" s="5">
        <v>17059336184</v>
      </c>
      <c r="F85" s="5">
        <v>28388018563</v>
      </c>
      <c r="G85" s="5">
        <v>30011945934</v>
      </c>
      <c r="I85" s="5">
        <v>17059336184</v>
      </c>
      <c r="J85" s="5">
        <v>26764483150</v>
      </c>
      <c r="K85" s="5">
        <v>51241105715</v>
      </c>
      <c r="L85" s="5">
        <v>99070776397</v>
      </c>
      <c r="M85" s="5">
        <v>47308173172</v>
      </c>
      <c r="N85" s="5">
        <v>22010922197</v>
      </c>
      <c r="O85" s="5">
        <v>13060053762</v>
      </c>
    </row>
    <row r="86" spans="2:15" ht="15.5" x14ac:dyDescent="0.35">
      <c r="C86" t="s">
        <v>97</v>
      </c>
    </row>
    <row r="87" spans="2:15" ht="15.5" x14ac:dyDescent="0.35">
      <c r="C87" t="s">
        <v>270</v>
      </c>
    </row>
    <row r="88" spans="2:15" ht="15.5" x14ac:dyDescent="0.35">
      <c r="C88" t="s">
        <v>98</v>
      </c>
      <c r="D88" s="5">
        <v>16480148066</v>
      </c>
      <c r="E88" s="5">
        <v>17059336184</v>
      </c>
      <c r="F88" s="5">
        <v>28388018563</v>
      </c>
      <c r="G88" s="5">
        <v>30011945934</v>
      </c>
      <c r="I88" s="5">
        <v>17059336184</v>
      </c>
      <c r="J88" s="5">
        <v>26764483150</v>
      </c>
      <c r="K88" s="5">
        <v>51241105715</v>
      </c>
      <c r="L88" s="5">
        <v>99070776397</v>
      </c>
      <c r="M88" s="5">
        <v>47308173172</v>
      </c>
      <c r="N88" s="5">
        <v>22010922197</v>
      </c>
      <c r="O88" s="5">
        <v>13060053762</v>
      </c>
    </row>
    <row r="89" spans="2:15" ht="15.5" x14ac:dyDescent="0.35">
      <c r="C89" t="s">
        <v>99</v>
      </c>
      <c r="D89" s="5">
        <v>319188990</v>
      </c>
      <c r="E89" s="5">
        <v>293888990</v>
      </c>
      <c r="F89" s="5">
        <v>305833152</v>
      </c>
      <c r="G89" s="5">
        <v>305833152</v>
      </c>
      <c r="I89" s="5">
        <v>293888990</v>
      </c>
      <c r="J89" s="5">
        <v>305833152</v>
      </c>
      <c r="K89" s="5">
        <v>63833152</v>
      </c>
      <c r="L89" s="5">
        <v>22475218</v>
      </c>
      <c r="M89" s="5">
        <v>41188797</v>
      </c>
      <c r="N89" s="5">
        <v>207995905</v>
      </c>
      <c r="O89" s="5">
        <v>69121725</v>
      </c>
    </row>
    <row r="90" spans="2:15" ht="15.5" x14ac:dyDescent="0.35">
      <c r="C90" t="s">
        <v>100</v>
      </c>
      <c r="D90" s="5">
        <v>319188990</v>
      </c>
      <c r="E90" s="5">
        <v>293888990</v>
      </c>
      <c r="F90" s="5">
        <v>305833152</v>
      </c>
      <c r="G90" s="5">
        <v>305833152</v>
      </c>
      <c r="I90" s="5">
        <v>293888990</v>
      </c>
      <c r="J90" s="5">
        <v>305833152</v>
      </c>
      <c r="K90" s="5">
        <v>63833152</v>
      </c>
      <c r="L90" s="5">
        <v>22475218</v>
      </c>
      <c r="M90" s="5">
        <v>41188797</v>
      </c>
      <c r="N90" s="5">
        <v>207995905</v>
      </c>
      <c r="O90" s="5">
        <v>69121725</v>
      </c>
    </row>
    <row r="91" spans="2:15" ht="15.5" x14ac:dyDescent="0.35">
      <c r="C91" t="s">
        <v>101</v>
      </c>
      <c r="D91" s="5">
        <v>85900632024</v>
      </c>
      <c r="E91" s="5">
        <v>82417829366</v>
      </c>
      <c r="F91" s="5">
        <v>53235135976</v>
      </c>
      <c r="G91" s="5">
        <v>41022110432</v>
      </c>
      <c r="I91" s="5">
        <v>82417829366</v>
      </c>
      <c r="J91" s="5">
        <v>45294673113</v>
      </c>
      <c r="K91" s="5">
        <v>27669726124</v>
      </c>
      <c r="L91" s="5">
        <v>33638140265</v>
      </c>
      <c r="M91" s="5">
        <v>60623383050</v>
      </c>
      <c r="N91" s="5">
        <v>17789445481</v>
      </c>
      <c r="O91" s="5">
        <v>13964273025</v>
      </c>
    </row>
    <row r="92" spans="2:15" ht="15.5" x14ac:dyDescent="0.35">
      <c r="C92" t="s">
        <v>80</v>
      </c>
      <c r="D92" s="5">
        <v>53383351278</v>
      </c>
      <c r="E92" s="5">
        <v>53848866206</v>
      </c>
      <c r="F92" s="5">
        <v>58167684785</v>
      </c>
      <c r="G92" s="5">
        <v>58167684785</v>
      </c>
      <c r="I92" s="5">
        <v>53848866206</v>
      </c>
      <c r="J92" s="5">
        <v>58614683706</v>
      </c>
      <c r="K92" s="5">
        <v>63045541111</v>
      </c>
      <c r="L92" s="5">
        <v>67736351799</v>
      </c>
    </row>
    <row r="93" spans="2:15" ht="15.5" x14ac:dyDescent="0.35">
      <c r="C93" t="s">
        <v>102</v>
      </c>
      <c r="D93" s="5">
        <v>197840940391</v>
      </c>
      <c r="E93" s="5">
        <v>169228335530</v>
      </c>
      <c r="F93" s="5">
        <v>108215776405</v>
      </c>
      <c r="G93" s="5">
        <v>110488053748</v>
      </c>
      <c r="I93" s="5">
        <v>169228335530</v>
      </c>
      <c r="J93" s="5">
        <v>99722885152</v>
      </c>
      <c r="K93" s="5">
        <v>125560733752</v>
      </c>
      <c r="L93" s="5">
        <v>153706854589</v>
      </c>
      <c r="M93" s="5">
        <v>117893857673</v>
      </c>
      <c r="N93" s="5">
        <v>94044429069</v>
      </c>
      <c r="O93" s="5">
        <v>28494150175</v>
      </c>
    </row>
    <row r="94" spans="2:15" ht="15.5" x14ac:dyDescent="0.35">
      <c r="C94" t="s">
        <v>103</v>
      </c>
    </row>
    <row r="95" spans="2:15" ht="15.5" x14ac:dyDescent="0.35">
      <c r="C95" t="s">
        <v>271</v>
      </c>
    </row>
    <row r="96" spans="2:15" ht="15.5" x14ac:dyDescent="0.35">
      <c r="C96" t="s">
        <v>104</v>
      </c>
      <c r="D96" s="5">
        <v>117685258280</v>
      </c>
      <c r="E96" s="5">
        <v>119897032513</v>
      </c>
      <c r="F96" s="5">
        <v>119106305462</v>
      </c>
      <c r="G96" s="5">
        <v>120844372458</v>
      </c>
      <c r="I96" s="5">
        <v>119897032513</v>
      </c>
      <c r="J96" s="5">
        <v>122629990439</v>
      </c>
      <c r="K96" s="5">
        <v>127885985279</v>
      </c>
      <c r="L96" s="5">
        <v>131768344552</v>
      </c>
      <c r="M96" s="5">
        <v>49201170073</v>
      </c>
      <c r="N96" s="5">
        <v>11140132638</v>
      </c>
      <c r="O96" s="5">
        <v>9440018870</v>
      </c>
    </row>
    <row r="97" spans="3:15" ht="15.5" x14ac:dyDescent="0.35">
      <c r="C97" t="s">
        <v>105</v>
      </c>
      <c r="D97" s="5">
        <v>7540463579</v>
      </c>
      <c r="E97" s="5">
        <v>7540463579</v>
      </c>
      <c r="F97" s="5">
        <v>10220003590</v>
      </c>
      <c r="G97" s="5">
        <v>10220003590</v>
      </c>
      <c r="I97" s="5">
        <v>7540463579</v>
      </c>
      <c r="J97" s="5">
        <v>10220003590</v>
      </c>
      <c r="K97" s="5">
        <v>6389958031</v>
      </c>
      <c r="L97" s="5">
        <v>3182177032</v>
      </c>
      <c r="M97" s="5">
        <v>691014782</v>
      </c>
      <c r="N97" s="5">
        <v>831915484</v>
      </c>
      <c r="O97" s="5">
        <v>564127225</v>
      </c>
    </row>
    <row r="98" spans="3:15" ht="15.5" x14ac:dyDescent="0.35">
      <c r="C98" t="s">
        <v>272</v>
      </c>
    </row>
    <row r="99" spans="3:15" ht="15.5" x14ac:dyDescent="0.35">
      <c r="C99" t="s">
        <v>106</v>
      </c>
      <c r="D99" s="5">
        <v>126872384090</v>
      </c>
      <c r="E99" s="5">
        <v>129201777054</v>
      </c>
      <c r="F99" s="5">
        <v>131208208743</v>
      </c>
      <c r="G99" s="5">
        <v>133063894470</v>
      </c>
      <c r="I99" s="5">
        <v>129201777054</v>
      </c>
      <c r="J99" s="5">
        <v>135365592913</v>
      </c>
      <c r="K99" s="5">
        <v>136707424274</v>
      </c>
      <c r="L99" s="5">
        <v>149944606018</v>
      </c>
      <c r="M99" s="5">
        <v>163938521172</v>
      </c>
      <c r="N99" s="5">
        <v>12016232775</v>
      </c>
      <c r="O99" s="5">
        <v>10004146095</v>
      </c>
    </row>
    <row r="100" spans="3:15" ht="15.5" x14ac:dyDescent="0.35">
      <c r="C100" t="s">
        <v>107</v>
      </c>
      <c r="D100" s="5">
        <v>324713324481</v>
      </c>
      <c r="E100" s="5">
        <v>298430112584</v>
      </c>
      <c r="F100" s="5">
        <v>239423985148</v>
      </c>
      <c r="G100" s="5">
        <v>243551948218</v>
      </c>
      <c r="I100" s="5">
        <v>298430112584</v>
      </c>
      <c r="J100" s="5">
        <v>235088478065</v>
      </c>
      <c r="K100" s="5">
        <v>262268158026</v>
      </c>
      <c r="L100" s="5">
        <v>303651460607</v>
      </c>
      <c r="M100" s="5">
        <v>281832378845</v>
      </c>
      <c r="N100" s="5">
        <v>106060661844</v>
      </c>
      <c r="O100" s="5">
        <v>38498296270</v>
      </c>
    </row>
    <row r="101" spans="3:15" ht="15.5" x14ac:dyDescent="0.35">
      <c r="C101" t="s">
        <v>108</v>
      </c>
    </row>
    <row r="102" spans="3:15" ht="15.5" x14ac:dyDescent="0.35">
      <c r="C102" t="s">
        <v>109</v>
      </c>
    </row>
    <row r="103" spans="3:15" ht="15.5" x14ac:dyDescent="0.35">
      <c r="C103" t="s">
        <v>110</v>
      </c>
      <c r="D103" s="5">
        <v>46278075571</v>
      </c>
      <c r="E103" s="5">
        <v>43608720734</v>
      </c>
      <c r="F103" s="5">
        <v>30604777577</v>
      </c>
      <c r="G103" s="5">
        <v>38917074677</v>
      </c>
      <c r="I103" s="5">
        <v>43608720734</v>
      </c>
      <c r="J103" s="5">
        <v>33969395939</v>
      </c>
      <c r="K103" s="5">
        <v>55031318962</v>
      </c>
      <c r="L103" s="5">
        <v>200223857799</v>
      </c>
      <c r="M103" s="5">
        <v>234895312977</v>
      </c>
      <c r="N103" s="5">
        <v>117827755363</v>
      </c>
      <c r="O103" s="5">
        <v>69165223576</v>
      </c>
    </row>
    <row r="104" spans="3:15" ht="15.5" x14ac:dyDescent="0.35">
      <c r="C104" t="s">
        <v>273</v>
      </c>
    </row>
    <row r="105" spans="3:15" ht="15.5" x14ac:dyDescent="0.35">
      <c r="C105" t="s">
        <v>118</v>
      </c>
      <c r="M105" s="5">
        <v>35781813101</v>
      </c>
      <c r="N105" s="5">
        <v>35616543061</v>
      </c>
      <c r="O105" s="5">
        <v>2240160000</v>
      </c>
    </row>
    <row r="106" spans="3:15" ht="15.5" x14ac:dyDescent="0.35">
      <c r="C106" t="s">
        <v>111</v>
      </c>
    </row>
    <row r="107" spans="3:15" ht="15.5" x14ac:dyDescent="0.35">
      <c r="C107" t="s">
        <v>112</v>
      </c>
      <c r="D107" s="5">
        <v>19948762895</v>
      </c>
      <c r="E107" s="5">
        <v>24753384298</v>
      </c>
      <c r="F107" s="5">
        <v>16124084827</v>
      </c>
      <c r="G107" s="5">
        <v>24046946429</v>
      </c>
      <c r="I107" s="5">
        <v>24753384298</v>
      </c>
      <c r="J107" s="5">
        <v>15655004862</v>
      </c>
      <c r="K107" s="5">
        <v>12800564837</v>
      </c>
      <c r="L107" s="5">
        <v>73745628862</v>
      </c>
      <c r="M107" s="5">
        <v>63624032375</v>
      </c>
      <c r="N107" s="5">
        <v>31963766302</v>
      </c>
      <c r="O107" s="5">
        <v>31423741030</v>
      </c>
    </row>
    <row r="108" spans="3:15" ht="15.5" x14ac:dyDescent="0.35">
      <c r="C108" t="s">
        <v>113</v>
      </c>
      <c r="M108" s="5">
        <v>23297510127</v>
      </c>
      <c r="N108" s="5">
        <v>23324881587</v>
      </c>
      <c r="O108" s="5">
        <v>23324881587</v>
      </c>
    </row>
    <row r="109" spans="3:15" ht="15.5" x14ac:dyDescent="0.35">
      <c r="C109" t="s">
        <v>114</v>
      </c>
      <c r="M109" s="5">
        <v>23297510127</v>
      </c>
      <c r="N109" s="5">
        <v>23324881587</v>
      </c>
      <c r="O109" s="5">
        <v>23324881587</v>
      </c>
    </row>
    <row r="110" spans="3:15" ht="15.5" x14ac:dyDescent="0.35">
      <c r="C110" t="s">
        <v>116</v>
      </c>
      <c r="D110" s="5">
        <v>6714731473</v>
      </c>
      <c r="E110" s="5">
        <v>4107391792</v>
      </c>
      <c r="F110" s="5">
        <v>3299957668</v>
      </c>
      <c r="G110" s="5">
        <v>2533670947</v>
      </c>
      <c r="I110" s="5">
        <v>4107391792</v>
      </c>
      <c r="J110" s="5">
        <v>5695380212</v>
      </c>
      <c r="K110" s="5">
        <v>3374701325</v>
      </c>
      <c r="L110" s="5">
        <v>14128041662</v>
      </c>
      <c r="M110" s="5">
        <v>28016130774</v>
      </c>
      <c r="N110" s="5">
        <v>203707783</v>
      </c>
      <c r="O110" s="5">
        <v>55000000</v>
      </c>
    </row>
    <row r="111" spans="3:15" ht="15.5" x14ac:dyDescent="0.35">
      <c r="C111" t="s">
        <v>115</v>
      </c>
      <c r="D111" s="5">
        <v>5812448035</v>
      </c>
      <c r="E111" s="5">
        <v>7602777370</v>
      </c>
      <c r="F111" s="5">
        <v>117224306</v>
      </c>
      <c r="G111" s="5">
        <v>291091721</v>
      </c>
      <c r="I111" s="5">
        <v>7602777370</v>
      </c>
      <c r="J111" s="5">
        <v>2531853283</v>
      </c>
      <c r="K111" s="5">
        <v>6943642908</v>
      </c>
      <c r="L111" s="5">
        <v>11283960694</v>
      </c>
      <c r="M111" s="5">
        <v>18781002796</v>
      </c>
      <c r="N111" s="5">
        <v>16841722230</v>
      </c>
      <c r="O111" s="5">
        <v>658795215</v>
      </c>
    </row>
    <row r="112" spans="3:15" ht="15.5" x14ac:dyDescent="0.35">
      <c r="C112" t="s">
        <v>274</v>
      </c>
      <c r="N112" s="5">
        <v>71552381</v>
      </c>
      <c r="O112" s="5">
        <v>349792711</v>
      </c>
    </row>
    <row r="113" spans="3:15" ht="15.5" x14ac:dyDescent="0.35">
      <c r="C113" t="s">
        <v>275</v>
      </c>
      <c r="D113" s="5">
        <v>113295000</v>
      </c>
      <c r="E113" s="5">
        <v>236979026</v>
      </c>
      <c r="F113" s="5">
        <v>549832967</v>
      </c>
      <c r="G113" s="5">
        <v>897819444</v>
      </c>
      <c r="I113" s="5">
        <v>236979026</v>
      </c>
      <c r="J113" s="5">
        <v>500817000</v>
      </c>
    </row>
    <row r="114" spans="3:15" ht="15.5" x14ac:dyDescent="0.35">
      <c r="C114" t="s">
        <v>276</v>
      </c>
      <c r="L114" s="5">
        <v>22788670239</v>
      </c>
    </row>
    <row r="115" spans="3:15" ht="15.5" x14ac:dyDescent="0.35">
      <c r="C115" t="s">
        <v>277</v>
      </c>
    </row>
    <row r="116" spans="3:15" ht="15.5" x14ac:dyDescent="0.35">
      <c r="C116" t="s">
        <v>278</v>
      </c>
    </row>
    <row r="117" spans="3:15" ht="15.5" x14ac:dyDescent="0.35">
      <c r="C117" t="s">
        <v>121</v>
      </c>
      <c r="D117" s="5">
        <v>40895858054</v>
      </c>
      <c r="E117" s="5">
        <v>40924181804</v>
      </c>
      <c r="F117" s="5">
        <v>39053268812</v>
      </c>
      <c r="G117" s="5">
        <v>39103268812</v>
      </c>
      <c r="I117" s="5">
        <v>40924181804</v>
      </c>
      <c r="J117" s="5">
        <v>39241563812</v>
      </c>
      <c r="K117" s="5">
        <v>37556442022</v>
      </c>
      <c r="L117" s="5">
        <v>60459576417</v>
      </c>
      <c r="M117" s="5">
        <v>111706083646</v>
      </c>
      <c r="N117" s="5">
        <v>146969418751</v>
      </c>
      <c r="O117" s="5">
        <v>180208089990</v>
      </c>
    </row>
    <row r="118" spans="3:15" ht="15.5" x14ac:dyDescent="0.35">
      <c r="C118" t="s">
        <v>122</v>
      </c>
      <c r="D118" s="5">
        <v>40895858054</v>
      </c>
      <c r="E118" s="5">
        <v>40924181804</v>
      </c>
      <c r="F118" s="5">
        <v>39053268812</v>
      </c>
      <c r="G118" s="5">
        <v>39103268812</v>
      </c>
      <c r="I118" s="5">
        <v>40924181804</v>
      </c>
      <c r="J118" s="5">
        <v>39241563812</v>
      </c>
      <c r="K118" s="5">
        <v>37556442022</v>
      </c>
      <c r="L118" s="5">
        <v>60459576417</v>
      </c>
      <c r="M118" s="5">
        <v>111706083646</v>
      </c>
      <c r="N118" s="5">
        <v>146969418751</v>
      </c>
      <c r="O118" s="5">
        <v>180208089990</v>
      </c>
    </row>
    <row r="119" spans="3:15" ht="15.5" x14ac:dyDescent="0.35">
      <c r="C119" t="s">
        <v>124</v>
      </c>
      <c r="D119" s="5">
        <v>38808027445</v>
      </c>
      <c r="E119" s="5">
        <v>38808027445</v>
      </c>
      <c r="F119" s="5">
        <v>37371707436</v>
      </c>
      <c r="G119" s="5">
        <v>37371707436</v>
      </c>
      <c r="I119" s="5">
        <v>38808027445</v>
      </c>
      <c r="J119" s="5">
        <v>37371707436</v>
      </c>
      <c r="K119" s="5">
        <v>35646717104</v>
      </c>
      <c r="L119" s="5">
        <v>36086057805</v>
      </c>
      <c r="M119" s="5">
        <v>53672734176</v>
      </c>
      <c r="N119" s="5">
        <v>89041513091</v>
      </c>
      <c r="O119" s="5">
        <v>122669204680</v>
      </c>
    </row>
    <row r="120" spans="3:15" ht="15.5" x14ac:dyDescent="0.35">
      <c r="C120" t="s">
        <v>123</v>
      </c>
    </row>
    <row r="121" spans="3:15" ht="15.5" x14ac:dyDescent="0.35">
      <c r="C121" t="s">
        <v>126</v>
      </c>
      <c r="D121" s="5">
        <v>87173933625</v>
      </c>
      <c r="E121" s="5">
        <v>84532902538</v>
      </c>
      <c r="F121" s="5">
        <v>69658046389</v>
      </c>
      <c r="G121" s="5">
        <v>78020343489</v>
      </c>
      <c r="I121" s="5">
        <v>84532902538</v>
      </c>
      <c r="J121" s="5">
        <v>73210959751</v>
      </c>
      <c r="K121" s="5">
        <v>92587760984</v>
      </c>
      <c r="L121" s="5">
        <v>260683434216</v>
      </c>
      <c r="M121" s="5">
        <v>346601396623</v>
      </c>
      <c r="N121" s="5">
        <v>264797174114</v>
      </c>
      <c r="O121" s="5">
        <v>249373313566</v>
      </c>
    </row>
    <row r="122" spans="3:15" ht="15.5" x14ac:dyDescent="0.35">
      <c r="C122" t="s">
        <v>127</v>
      </c>
    </row>
    <row r="123" spans="3:15" ht="15.5" x14ac:dyDescent="0.35">
      <c r="C123" t="s">
        <v>128</v>
      </c>
      <c r="D123" s="5">
        <v>60787291170</v>
      </c>
      <c r="E123" s="5">
        <v>59250546150</v>
      </c>
      <c r="F123" s="5">
        <v>56500161810</v>
      </c>
      <c r="G123" s="5">
        <v>56500161810</v>
      </c>
      <c r="I123" s="5">
        <v>59250546150</v>
      </c>
      <c r="J123" s="5">
        <v>56500161810</v>
      </c>
      <c r="K123" s="5">
        <v>56500082730</v>
      </c>
      <c r="L123" s="5">
        <v>45200000000</v>
      </c>
      <c r="M123" s="5">
        <v>26000000000</v>
      </c>
      <c r="N123" s="5">
        <v>26000000000</v>
      </c>
      <c r="O123" s="5">
        <v>26000000000</v>
      </c>
    </row>
    <row r="124" spans="3:15" ht="15.5" x14ac:dyDescent="0.35">
      <c r="C124" t="s">
        <v>129</v>
      </c>
      <c r="D124" s="5">
        <v>158444958005</v>
      </c>
      <c r="E124" s="5">
        <v>136930527725</v>
      </c>
      <c r="F124" s="5">
        <v>98428577165</v>
      </c>
      <c r="G124" s="5">
        <v>98426108165</v>
      </c>
      <c r="I124" s="5">
        <v>136930527725</v>
      </c>
      <c r="J124" s="5">
        <v>98425146965</v>
      </c>
      <c r="K124" s="5">
        <v>98424039845</v>
      </c>
    </row>
    <row r="125" spans="3:15" ht="15.5" x14ac:dyDescent="0.35">
      <c r="C125" t="s">
        <v>130</v>
      </c>
      <c r="D125" s="5">
        <v>-35076209597</v>
      </c>
      <c r="E125" s="5">
        <v>-36132730035</v>
      </c>
      <c r="F125" s="5">
        <v>-43330485001</v>
      </c>
      <c r="G125" s="5">
        <v>-47562350031</v>
      </c>
      <c r="I125" s="5">
        <v>-36132730035</v>
      </c>
      <c r="J125" s="5">
        <v>-51662474167</v>
      </c>
      <c r="K125" s="5">
        <v>-48289266644</v>
      </c>
      <c r="L125" s="5">
        <v>-69968325408</v>
      </c>
      <c r="M125" s="5">
        <v>-90769017778</v>
      </c>
      <c r="N125" s="5">
        <v>-184736512270</v>
      </c>
      <c r="O125" s="5">
        <v>-236875017296</v>
      </c>
    </row>
    <row r="126" spans="3:15" ht="15.5" x14ac:dyDescent="0.35">
      <c r="C126" t="s">
        <v>131</v>
      </c>
    </row>
    <row r="127" spans="3:15" ht="15.5" x14ac:dyDescent="0.35">
      <c r="C127" t="s">
        <v>132</v>
      </c>
      <c r="N127" s="5">
        <v>-184736512270</v>
      </c>
      <c r="O127" s="5">
        <v>-236875017296</v>
      </c>
    </row>
    <row r="128" spans="3:15" ht="15.5" x14ac:dyDescent="0.35">
      <c r="C128" t="s">
        <v>133</v>
      </c>
      <c r="D128" s="5">
        <v>-35076209597</v>
      </c>
      <c r="E128" s="5">
        <v>-36132730035</v>
      </c>
      <c r="F128" s="5">
        <v>-43330485001</v>
      </c>
      <c r="G128" s="5">
        <v>-47562350031</v>
      </c>
      <c r="I128" s="5">
        <v>-36132730035</v>
      </c>
      <c r="J128" s="5">
        <v>-51662474167</v>
      </c>
      <c r="K128" s="5">
        <v>-48289266644</v>
      </c>
      <c r="L128" s="5">
        <v>-69968325408</v>
      </c>
      <c r="M128" s="5">
        <v>-90769017778</v>
      </c>
      <c r="N128" s="5">
        <v>-184736512270</v>
      </c>
      <c r="O128" s="5">
        <v>-236875017296</v>
      </c>
    </row>
    <row r="129" spans="2:15" ht="15.5" x14ac:dyDescent="0.35">
      <c r="C129" t="s">
        <v>134</v>
      </c>
    </row>
    <row r="130" spans="2:15" ht="15.5" x14ac:dyDescent="0.35">
      <c r="C130" t="s">
        <v>9</v>
      </c>
      <c r="D130" s="5">
        <v>237539390856</v>
      </c>
      <c r="E130" s="5">
        <v>213897210046</v>
      </c>
      <c r="F130" s="5">
        <v>169765938759</v>
      </c>
      <c r="G130" s="5">
        <v>165531604729</v>
      </c>
      <c r="I130" s="5">
        <v>213897210046</v>
      </c>
      <c r="J130" s="5">
        <v>161877518314</v>
      </c>
      <c r="K130" s="5">
        <v>169680397042</v>
      </c>
      <c r="L130" s="5">
        <v>42968026391</v>
      </c>
      <c r="M130" s="5">
        <v>-64769017778</v>
      </c>
      <c r="N130" s="5">
        <v>-158736512270</v>
      </c>
      <c r="O130" s="5">
        <v>-210875017296</v>
      </c>
    </row>
    <row r="131" spans="2:15" ht="15.5" x14ac:dyDescent="0.35">
      <c r="C131" t="s">
        <v>135</v>
      </c>
      <c r="D131" s="5">
        <v>324713324481</v>
      </c>
      <c r="E131" s="5">
        <v>298430112584</v>
      </c>
      <c r="F131" s="5">
        <v>239423985148</v>
      </c>
      <c r="G131" s="5">
        <v>243551948218</v>
      </c>
      <c r="I131" s="5">
        <v>298430112584</v>
      </c>
      <c r="J131" s="5">
        <v>235088478065</v>
      </c>
      <c r="K131" s="5">
        <v>262268158026</v>
      </c>
      <c r="L131" s="5">
        <v>303651460607</v>
      </c>
      <c r="M131" s="5">
        <v>281832378845</v>
      </c>
      <c r="N131" s="5">
        <v>106060661844</v>
      </c>
      <c r="O131" s="5">
        <v>38498296270</v>
      </c>
    </row>
    <row r="132" spans="2:15" ht="15.5" x14ac:dyDescent="0.35">
      <c r="C132" t="s">
        <v>136</v>
      </c>
      <c r="D132" s="5">
        <v>6078729117</v>
      </c>
      <c r="E132" s="5">
        <v>5925054615</v>
      </c>
      <c r="F132" s="5">
        <v>5650016181</v>
      </c>
      <c r="G132" s="5">
        <v>5650016181</v>
      </c>
      <c r="I132" s="5">
        <v>5925054615</v>
      </c>
      <c r="J132" s="5">
        <v>5650016181</v>
      </c>
      <c r="K132" s="5">
        <v>5650008273</v>
      </c>
      <c r="L132" s="5">
        <v>1808000</v>
      </c>
      <c r="M132" s="5">
        <v>1040000</v>
      </c>
      <c r="N132" s="5">
        <v>1040000</v>
      </c>
      <c r="O132" s="5">
        <v>1040000</v>
      </c>
    </row>
    <row r="134" spans="2:15" ht="15.5" x14ac:dyDescent="0.35">
      <c r="B134" t="s">
        <v>137</v>
      </c>
      <c r="C134" t="s">
        <v>138</v>
      </c>
      <c r="D134" s="5">
        <v>4020722357</v>
      </c>
      <c r="E134" s="5">
        <v>-14725335768</v>
      </c>
      <c r="F134" s="5">
        <v>-4393367982</v>
      </c>
      <c r="G134" s="5">
        <v>6892017824</v>
      </c>
      <c r="I134" s="5">
        <v>-4768709587</v>
      </c>
      <c r="J134" s="5">
        <v>16069654585</v>
      </c>
      <c r="K134" s="5">
        <v>-71318005228</v>
      </c>
      <c r="L134" s="5">
        <v>-52939695763</v>
      </c>
      <c r="M134" s="5">
        <v>120240890999</v>
      </c>
      <c r="N134" s="5">
        <v>59252382747</v>
      </c>
      <c r="O134" s="5">
        <v>7144034807</v>
      </c>
    </row>
    <row r="135" spans="2:15" ht="15.5" x14ac:dyDescent="0.35">
      <c r="C135" t="s">
        <v>279</v>
      </c>
      <c r="D135" s="5">
        <v>48593170136</v>
      </c>
      <c r="E135" s="5">
        <v>82510838300</v>
      </c>
      <c r="F135" s="5">
        <v>60083009021</v>
      </c>
      <c r="G135" s="5">
        <v>45097601744</v>
      </c>
      <c r="I135" s="5">
        <v>239805641291</v>
      </c>
      <c r="J135" s="5">
        <v>186106389167</v>
      </c>
      <c r="K135" s="5">
        <v>266894895855</v>
      </c>
      <c r="L135" s="5">
        <v>254102959065</v>
      </c>
      <c r="M135" s="5">
        <v>458178505386</v>
      </c>
      <c r="N135" s="5">
        <v>289682597466</v>
      </c>
      <c r="O135" s="5">
        <v>60066598927</v>
      </c>
    </row>
    <row r="136" spans="2:15" ht="15.5" x14ac:dyDescent="0.35">
      <c r="C136" t="s">
        <v>280</v>
      </c>
      <c r="D136" s="5">
        <v>-32888039621</v>
      </c>
      <c r="E136" s="5">
        <v>-66217025474</v>
      </c>
      <c r="F136" s="5">
        <v>-65267640639</v>
      </c>
      <c r="G136" s="5">
        <v>-20856761729</v>
      </c>
      <c r="I136" s="5">
        <v>-187223504971</v>
      </c>
      <c r="J136" s="5">
        <v>-121716672858</v>
      </c>
      <c r="K136" s="5">
        <v>-256921243983</v>
      </c>
      <c r="L136" s="5">
        <v>-245865824869</v>
      </c>
      <c r="M136" s="5">
        <v>-305731908585</v>
      </c>
      <c r="N136" s="5">
        <v>-226767737688</v>
      </c>
      <c r="O136" s="5">
        <v>-17997186930</v>
      </c>
    </row>
    <row r="137" spans="2:15" ht="15.5" x14ac:dyDescent="0.35">
      <c r="C137" t="s">
        <v>281</v>
      </c>
      <c r="D137" s="5">
        <v>-8558870467</v>
      </c>
      <c r="E137" s="5">
        <v>-13020873006</v>
      </c>
      <c r="F137" s="5">
        <v>-8995903528</v>
      </c>
      <c r="G137" s="5">
        <v>-6003013955</v>
      </c>
      <c r="I137" s="5">
        <v>-36483862309</v>
      </c>
      <c r="J137" s="5">
        <v>-31666941743</v>
      </c>
      <c r="K137" s="5">
        <v>-43459226161</v>
      </c>
      <c r="L137" s="5">
        <v>-25465541737</v>
      </c>
      <c r="M137" s="5">
        <v>-1758118371</v>
      </c>
      <c r="N137" s="5">
        <v>-2864743469</v>
      </c>
      <c r="O137" s="5">
        <v>-12160748185</v>
      </c>
    </row>
    <row r="138" spans="2:15" ht="15.5" x14ac:dyDescent="0.35">
      <c r="C138" t="s">
        <v>282</v>
      </c>
      <c r="E138" s="5">
        <v>12854985</v>
      </c>
      <c r="F138" s="5">
        <v>-127879101</v>
      </c>
      <c r="G138" s="5">
        <v>134979048</v>
      </c>
      <c r="I138" s="5">
        <v>19954932</v>
      </c>
      <c r="J138" s="5">
        <v>5913872</v>
      </c>
      <c r="K138" s="5">
        <v>141148829</v>
      </c>
      <c r="L138" s="5">
        <v>1712464</v>
      </c>
      <c r="M138" s="5">
        <v>260706323</v>
      </c>
      <c r="N138" s="5">
        <v>956380565</v>
      </c>
    </row>
    <row r="139" spans="2:15" ht="15.5" x14ac:dyDescent="0.35">
      <c r="C139" t="s">
        <v>283</v>
      </c>
    </row>
    <row r="140" spans="2:15" ht="15.5" x14ac:dyDescent="0.35">
      <c r="C140" t="s">
        <v>284</v>
      </c>
      <c r="F140" s="5">
        <v>789435136</v>
      </c>
      <c r="G140" s="5">
        <v>-789435136</v>
      </c>
      <c r="M140" s="5">
        <v>-28510437294</v>
      </c>
      <c r="N140" s="5">
        <v>-645913665</v>
      </c>
      <c r="O140" s="5">
        <v>-1793318</v>
      </c>
    </row>
    <row r="141" spans="2:15" ht="15.5" x14ac:dyDescent="0.35">
      <c r="C141" t="s">
        <v>285</v>
      </c>
      <c r="D141" s="5">
        <v>-1813068821</v>
      </c>
      <c r="E141" s="5">
        <v>-3472883786</v>
      </c>
      <c r="F141" s="5">
        <v>-2875807957</v>
      </c>
      <c r="G141" s="5">
        <v>732425462</v>
      </c>
      <c r="I141" s="5">
        <v>-6348691743</v>
      </c>
      <c r="J141" s="5">
        <v>-4675604494</v>
      </c>
      <c r="K141" s="5">
        <v>-6455308379</v>
      </c>
      <c r="L141" s="5">
        <v>-31308977169</v>
      </c>
    </row>
    <row r="142" spans="2:15" ht="15.5" x14ac:dyDescent="0.35">
      <c r="C142" t="s">
        <v>286</v>
      </c>
      <c r="J142" s="5">
        <v>2343776561</v>
      </c>
    </row>
    <row r="143" spans="2:15" ht="15.5" x14ac:dyDescent="0.35">
      <c r="C143" t="s">
        <v>287</v>
      </c>
      <c r="D143" s="5">
        <v>-34486731</v>
      </c>
      <c r="E143" s="5">
        <v>-54441663</v>
      </c>
      <c r="G143" s="5">
        <v>11017423</v>
      </c>
      <c r="I143" s="5">
        <v>-54441663</v>
      </c>
      <c r="J143" s="5">
        <v>-4668750</v>
      </c>
      <c r="O143" s="5">
        <v>-52772989</v>
      </c>
    </row>
    <row r="144" spans="2:15" ht="15.5" x14ac:dyDescent="0.35">
      <c r="C144" t="s">
        <v>288</v>
      </c>
      <c r="D144" s="5">
        <v>-1277982139</v>
      </c>
      <c r="E144" s="5">
        <v>-14483805124</v>
      </c>
      <c r="F144" s="5">
        <v>12001419086</v>
      </c>
      <c r="G144" s="5">
        <v>-11434795033</v>
      </c>
      <c r="I144" s="5">
        <v>-14483805124</v>
      </c>
      <c r="J144" s="5">
        <v>-14322537170</v>
      </c>
      <c r="K144" s="5">
        <v>-31518271389</v>
      </c>
      <c r="L144" s="5">
        <v>-4404023517</v>
      </c>
      <c r="M144" s="5">
        <v>-2197856460</v>
      </c>
      <c r="N144" s="5">
        <v>-1108200462</v>
      </c>
      <c r="O144" s="5">
        <v>-22710062698</v>
      </c>
    </row>
    <row r="145" spans="3:15" ht="15.5" x14ac:dyDescent="0.35">
      <c r="C145" t="s">
        <v>145</v>
      </c>
      <c r="D145" s="5">
        <v>22899166938</v>
      </c>
      <c r="E145" s="5">
        <v>40257373440</v>
      </c>
      <c r="F145" s="5">
        <v>-484538442</v>
      </c>
      <c r="G145" s="5">
        <v>-590465341</v>
      </c>
      <c r="I145" s="5">
        <v>39182707457</v>
      </c>
      <c r="J145" s="5">
        <v>-17584243668</v>
      </c>
      <c r="K145" s="5">
        <v>66726160598</v>
      </c>
      <c r="L145" s="5">
        <v>-34840604023</v>
      </c>
      <c r="M145" s="5">
        <v>-35894789650</v>
      </c>
      <c r="N145" s="5">
        <v>-10232787699</v>
      </c>
      <c r="O145" s="5">
        <v>-6896718017</v>
      </c>
    </row>
    <row r="146" spans="3:15" ht="15.5" x14ac:dyDescent="0.35">
      <c r="C146" t="s">
        <v>146</v>
      </c>
      <c r="D146" s="5">
        <v>-359849911</v>
      </c>
      <c r="E146" s="5">
        <v>-2480529241</v>
      </c>
      <c r="F146" s="5">
        <v>-848480726</v>
      </c>
      <c r="G146" s="5">
        <v>-1660481971</v>
      </c>
      <c r="I146" s="5">
        <v>-5330680186</v>
      </c>
      <c r="J146" s="5">
        <v>-4154305204</v>
      </c>
      <c r="K146" s="5">
        <v>7409850560</v>
      </c>
      <c r="L146" s="5">
        <v>88713301651</v>
      </c>
      <c r="M146" s="5">
        <v>-126444692541</v>
      </c>
      <c r="N146" s="5">
        <v>-4406120582</v>
      </c>
      <c r="O146" s="5">
        <v>-1436536322</v>
      </c>
    </row>
    <row r="147" spans="3:15" ht="15.5" x14ac:dyDescent="0.35">
      <c r="C147" t="s">
        <v>289</v>
      </c>
      <c r="D147" s="5">
        <v>80000000</v>
      </c>
      <c r="E147" s="5">
        <v>28679021</v>
      </c>
      <c r="F147" s="5">
        <v>108000000</v>
      </c>
      <c r="I147" s="5">
        <v>1186679021</v>
      </c>
      <c r="J147" s="5">
        <v>155000000</v>
      </c>
      <c r="L147" s="5">
        <v>985000000</v>
      </c>
    </row>
    <row r="148" spans="3:15" ht="15.5" x14ac:dyDescent="0.35">
      <c r="C148" t="s">
        <v>148</v>
      </c>
      <c r="D148" s="5">
        <v>-439849911</v>
      </c>
      <c r="E148" s="5">
        <v>-2509208262</v>
      </c>
      <c r="F148" s="5">
        <v>-956480726</v>
      </c>
      <c r="G148" s="5">
        <v>-1660481971</v>
      </c>
      <c r="I148" s="5">
        <v>-6517359207</v>
      </c>
      <c r="J148" s="5">
        <v>-4079598204</v>
      </c>
      <c r="K148" s="5">
        <v>-5994702764</v>
      </c>
      <c r="L148" s="5">
        <v>-10533033810</v>
      </c>
      <c r="M148" s="5">
        <v>-12426429141</v>
      </c>
      <c r="N148" s="5">
        <v>-4406120582</v>
      </c>
      <c r="O148" s="5">
        <v>-1436536322</v>
      </c>
    </row>
    <row r="149" spans="3:15" ht="15.5" x14ac:dyDescent="0.35">
      <c r="C149" t="s">
        <v>290</v>
      </c>
      <c r="K149" s="5">
        <v>-1375290748</v>
      </c>
      <c r="L149" s="5">
        <v>-977083867</v>
      </c>
    </row>
    <row r="150" spans="3:15" ht="15.5" x14ac:dyDescent="0.35">
      <c r="C150" t="s">
        <v>291</v>
      </c>
    </row>
    <row r="151" spans="3:15" ht="15.5" x14ac:dyDescent="0.35">
      <c r="C151" t="s">
        <v>292</v>
      </c>
    </row>
    <row r="152" spans="3:15" ht="15.5" x14ac:dyDescent="0.35">
      <c r="C152" t="s">
        <v>293</v>
      </c>
      <c r="J152" s="5">
        <v>-229707000</v>
      </c>
    </row>
    <row r="153" spans="3:15" ht="15.5" x14ac:dyDescent="0.35">
      <c r="C153" t="s">
        <v>294</v>
      </c>
    </row>
    <row r="154" spans="3:15" ht="15.5" x14ac:dyDescent="0.35">
      <c r="C154" t="s">
        <v>295</v>
      </c>
      <c r="K154" s="5">
        <v>14779844072</v>
      </c>
      <c r="L154" s="5">
        <v>99238419328</v>
      </c>
      <c r="M154" s="5">
        <v>-114018263400</v>
      </c>
    </row>
    <row r="155" spans="3:15" ht="15.5" x14ac:dyDescent="0.35">
      <c r="C155" t="s">
        <v>296</v>
      </c>
    </row>
    <row r="156" spans="3:15" ht="15.5" x14ac:dyDescent="0.35">
      <c r="C156" t="s">
        <v>297</v>
      </c>
    </row>
    <row r="157" spans="3:15" ht="15.5" x14ac:dyDescent="0.35">
      <c r="C157" t="s">
        <v>298</v>
      </c>
    </row>
    <row r="158" spans="3:15" ht="15.5" x14ac:dyDescent="0.35">
      <c r="C158" t="s">
        <v>299</v>
      </c>
    </row>
    <row r="159" spans="3:15" ht="15.5" x14ac:dyDescent="0.35">
      <c r="C159" t="s">
        <v>300</v>
      </c>
    </row>
    <row r="160" spans="3:15" ht="15.5" x14ac:dyDescent="0.35">
      <c r="C160" t="s">
        <v>301</v>
      </c>
    </row>
    <row r="161" spans="3:15" ht="15.5" x14ac:dyDescent="0.35">
      <c r="C161" t="s">
        <v>302</v>
      </c>
    </row>
    <row r="162" spans="3:15" ht="15.5" x14ac:dyDescent="0.35">
      <c r="C162" t="s">
        <v>149</v>
      </c>
      <c r="D162" s="5">
        <v>22899166938</v>
      </c>
      <c r="E162" s="5">
        <v>40257373440</v>
      </c>
      <c r="F162" s="5">
        <v>-484538442</v>
      </c>
      <c r="G162" s="5">
        <v>-590465341</v>
      </c>
      <c r="I162" s="5">
        <v>39182707457</v>
      </c>
      <c r="J162" s="5">
        <v>-17584243668</v>
      </c>
      <c r="K162" s="5">
        <v>66726160598</v>
      </c>
      <c r="L162" s="5">
        <v>-34840604023</v>
      </c>
      <c r="M162" s="5">
        <v>-35894789650</v>
      </c>
      <c r="N162" s="5">
        <v>-10232787699</v>
      </c>
      <c r="O162" s="5">
        <v>-6896718017</v>
      </c>
    </row>
    <row r="163" spans="3:15" ht="15.5" x14ac:dyDescent="0.35">
      <c r="C163" t="s">
        <v>303</v>
      </c>
      <c r="K163" s="5">
        <v>11300000000</v>
      </c>
    </row>
    <row r="164" spans="3:15" ht="15.5" x14ac:dyDescent="0.35">
      <c r="C164" t="s">
        <v>157</v>
      </c>
    </row>
    <row r="165" spans="3:15" ht="15.5" x14ac:dyDescent="0.35">
      <c r="C165" t="s">
        <v>304</v>
      </c>
      <c r="N165" s="5">
        <v>-7279061851</v>
      </c>
      <c r="O165" s="5">
        <v>-6197632091</v>
      </c>
    </row>
    <row r="166" spans="3:15" ht="15.5" x14ac:dyDescent="0.35">
      <c r="C166" t="s">
        <v>305</v>
      </c>
      <c r="N166" s="5">
        <v>-400000000</v>
      </c>
    </row>
    <row r="167" spans="3:15" ht="15.5" x14ac:dyDescent="0.35">
      <c r="C167" t="s">
        <v>306</v>
      </c>
      <c r="O167" s="5">
        <v>976630000</v>
      </c>
    </row>
    <row r="168" spans="3:15" ht="15.5" x14ac:dyDescent="0.35">
      <c r="C168" t="s">
        <v>307</v>
      </c>
      <c r="F168" s="5">
        <v>-968700</v>
      </c>
      <c r="G168" s="5">
        <v>968700</v>
      </c>
      <c r="K168" s="5">
        <v>101700000000</v>
      </c>
    </row>
    <row r="169" spans="3:15" ht="15.5" x14ac:dyDescent="0.35">
      <c r="C169" t="s">
        <v>308</v>
      </c>
      <c r="D169" s="5">
        <v>1536745020</v>
      </c>
      <c r="E169" s="5">
        <v>38505380760</v>
      </c>
      <c r="I169" s="5">
        <v>38505380760</v>
      </c>
      <c r="J169" s="5">
        <v>1107120</v>
      </c>
      <c r="K169" s="5">
        <v>1158220</v>
      </c>
    </row>
    <row r="170" spans="3:15" ht="15.5" x14ac:dyDescent="0.35">
      <c r="C170" t="s">
        <v>309</v>
      </c>
      <c r="D170" s="5">
        <v>21514430280</v>
      </c>
      <c r="E170" s="5">
        <v>2746954140</v>
      </c>
      <c r="F170" s="5">
        <v>3430200</v>
      </c>
      <c r="G170" s="5">
        <v>-337800</v>
      </c>
      <c r="I170" s="5">
        <v>2750384340</v>
      </c>
      <c r="J170" s="5">
        <v>79080</v>
      </c>
      <c r="K170" s="5">
        <v>82730</v>
      </c>
    </row>
    <row r="171" spans="3:15" ht="15.5" x14ac:dyDescent="0.35">
      <c r="C171" t="s">
        <v>156</v>
      </c>
    </row>
    <row r="172" spans="3:15" ht="15.5" x14ac:dyDescent="0.35">
      <c r="C172" t="s">
        <v>310</v>
      </c>
    </row>
    <row r="173" spans="3:15" ht="15.5" x14ac:dyDescent="0.35">
      <c r="C173" t="s">
        <v>311</v>
      </c>
      <c r="J173" s="5">
        <v>-17464753618</v>
      </c>
      <c r="K173" s="5">
        <v>-43741080352</v>
      </c>
      <c r="L173" s="5">
        <v>-34025933266</v>
      </c>
      <c r="M173" s="5">
        <v>-35616549321</v>
      </c>
      <c r="N173" s="5">
        <v>-2287720000</v>
      </c>
      <c r="O173" s="5">
        <v>-1500000000</v>
      </c>
    </row>
    <row r="174" spans="3:15" ht="15.5" x14ac:dyDescent="0.35">
      <c r="C174" t="s">
        <v>158</v>
      </c>
    </row>
    <row r="175" spans="3:15" ht="15.5" x14ac:dyDescent="0.35">
      <c r="C175" t="s">
        <v>312</v>
      </c>
      <c r="K175" s="5">
        <v>-2534000000</v>
      </c>
      <c r="L175" s="5">
        <v>-743118375</v>
      </c>
    </row>
    <row r="176" spans="3:15" ht="15.5" x14ac:dyDescent="0.35">
      <c r="C176" t="s">
        <v>313</v>
      </c>
    </row>
    <row r="177" spans="2:15" ht="15.5" x14ac:dyDescent="0.35">
      <c r="C177" t="s">
        <v>155</v>
      </c>
    </row>
    <row r="178" spans="2:15" ht="15.5" x14ac:dyDescent="0.35">
      <c r="C178" t="s">
        <v>314</v>
      </c>
      <c r="D178" s="5">
        <v>-152008362</v>
      </c>
      <c r="E178" s="5">
        <v>-994961460</v>
      </c>
      <c r="F178" s="5">
        <v>-486999942</v>
      </c>
      <c r="G178" s="5">
        <v>-591096241</v>
      </c>
      <c r="I178" s="5">
        <v>-2073057643</v>
      </c>
      <c r="J178" s="5">
        <v>-120676250</v>
      </c>
      <c r="L178" s="5">
        <v>-71552382</v>
      </c>
      <c r="M178" s="5">
        <v>-278240329</v>
      </c>
      <c r="N178" s="5">
        <v>-266005848</v>
      </c>
      <c r="O178" s="5">
        <v>-175715926</v>
      </c>
    </row>
    <row r="179" spans="2:15" ht="15.5" x14ac:dyDescent="0.35">
      <c r="C179" t="s">
        <v>315</v>
      </c>
      <c r="D179" s="5">
        <v>350711</v>
      </c>
      <c r="E179" s="5">
        <v>1198460</v>
      </c>
      <c r="I179" s="5">
        <v>1198460</v>
      </c>
      <c r="J179" s="5">
        <v>1442018</v>
      </c>
      <c r="K179" s="5">
        <v>-1860645</v>
      </c>
      <c r="L179" s="5">
        <v>43833684</v>
      </c>
      <c r="M179" s="5">
        <v>-356025043</v>
      </c>
      <c r="N179" s="5">
        <v>-8036829</v>
      </c>
      <c r="O179" s="5">
        <v>55279506</v>
      </c>
    </row>
    <row r="180" spans="2:15" ht="15.5" x14ac:dyDescent="0.35">
      <c r="C180" t="s">
        <v>164</v>
      </c>
      <c r="D180" s="5">
        <v>26560390095</v>
      </c>
      <c r="E180" s="5">
        <v>23052706891</v>
      </c>
      <c r="F180" s="5">
        <v>-5726387150</v>
      </c>
      <c r="G180" s="5">
        <v>4641070512</v>
      </c>
      <c r="I180" s="5">
        <v>29084516144</v>
      </c>
      <c r="J180" s="5">
        <v>-5667452269</v>
      </c>
      <c r="K180" s="5">
        <v>2816145285</v>
      </c>
      <c r="L180" s="5">
        <v>976835549</v>
      </c>
      <c r="M180" s="5">
        <v>-42454616235</v>
      </c>
      <c r="N180" s="5">
        <v>44605437637</v>
      </c>
      <c r="O180" s="5">
        <v>-1133940026</v>
      </c>
    </row>
    <row r="181" spans="2:15" ht="15.5" x14ac:dyDescent="0.35">
      <c r="C181" t="s">
        <v>165</v>
      </c>
      <c r="D181" s="5">
        <v>29962043503</v>
      </c>
      <c r="I181" s="5">
        <v>877527359</v>
      </c>
      <c r="J181" s="5">
        <v>6544979628</v>
      </c>
      <c r="K181" s="5">
        <v>3728834343</v>
      </c>
      <c r="L181" s="5">
        <v>2751998794</v>
      </c>
      <c r="M181" s="5">
        <v>45206615029</v>
      </c>
      <c r="N181" s="5">
        <v>601177392</v>
      </c>
      <c r="O181" s="5">
        <v>1735117418</v>
      </c>
    </row>
    <row r="182" spans="2:15" ht="15.5" x14ac:dyDescent="0.35">
      <c r="C182" t="s">
        <v>316</v>
      </c>
    </row>
    <row r="183" spans="2:15" ht="15.5" x14ac:dyDescent="0.35">
      <c r="C183" t="s">
        <v>166</v>
      </c>
      <c r="D183" s="5">
        <v>56522433598</v>
      </c>
      <c r="E183" s="5">
        <v>23052706891</v>
      </c>
      <c r="F183" s="5">
        <v>-5726387150</v>
      </c>
      <c r="G183" s="5">
        <v>4641070512</v>
      </c>
      <c r="I183" s="5">
        <v>29962043503</v>
      </c>
      <c r="J183" s="5">
        <v>877527359</v>
      </c>
      <c r="K183" s="5">
        <v>6544979628</v>
      </c>
      <c r="L183" s="5">
        <v>3728834343</v>
      </c>
      <c r="M183" s="5">
        <v>2751998794</v>
      </c>
      <c r="N183" s="5">
        <v>45206615029</v>
      </c>
      <c r="O183" s="5">
        <v>601177392</v>
      </c>
    </row>
    <row r="185" spans="2:15" ht="15.5" x14ac:dyDescent="0.35">
      <c r="B185" t="s">
        <v>167</v>
      </c>
      <c r="C185" t="s">
        <v>11</v>
      </c>
      <c r="D185" s="5">
        <v>6080000000</v>
      </c>
      <c r="E185" s="5">
        <v>5930000000</v>
      </c>
      <c r="F185" s="5">
        <v>5650000000</v>
      </c>
      <c r="G185" s="5">
        <v>5650000000</v>
      </c>
      <c r="I185" s="5">
        <v>5930000000</v>
      </c>
      <c r="J185" s="5">
        <v>5650000000</v>
      </c>
      <c r="K185" s="5">
        <v>5650000000</v>
      </c>
      <c r="L185" s="5">
        <v>0</v>
      </c>
      <c r="M185" s="5">
        <v>0</v>
      </c>
      <c r="N185" s="5">
        <v>0</v>
      </c>
      <c r="O185" s="5">
        <v>0</v>
      </c>
    </row>
    <row r="186" spans="2:15" ht="15.5" x14ac:dyDescent="0.35">
      <c r="C186" t="s">
        <v>168</v>
      </c>
      <c r="D186" s="6">
        <v>0.1</v>
      </c>
      <c r="E186" s="6">
        <v>0.48</v>
      </c>
      <c r="F186" s="6">
        <v>0.75</v>
      </c>
      <c r="G186" s="6">
        <v>-0.31</v>
      </c>
    </row>
    <row r="187" spans="2:15" ht="15.5" x14ac:dyDescent="0.35">
      <c r="C187" t="s">
        <v>169</v>
      </c>
      <c r="D187" s="5">
        <v>670</v>
      </c>
      <c r="E187" s="6">
        <v>185.42</v>
      </c>
      <c r="F187" s="6">
        <v>137.33000000000001</v>
      </c>
      <c r="G187" s="6">
        <v>-251.61</v>
      </c>
    </row>
    <row r="188" spans="2:15" ht="15.5" x14ac:dyDescent="0.35">
      <c r="C188" t="s">
        <v>60</v>
      </c>
      <c r="D188" s="6">
        <v>9.8800000000000008</v>
      </c>
      <c r="E188" s="6">
        <v>8.86</v>
      </c>
      <c r="F188" s="6">
        <v>10.119999999999999</v>
      </c>
      <c r="G188" s="6">
        <v>8.93</v>
      </c>
    </row>
    <row r="189" spans="2:15" ht="15.5" x14ac:dyDescent="0.35">
      <c r="C189" t="s">
        <v>170</v>
      </c>
      <c r="E189" s="5">
        <v>6610000000</v>
      </c>
      <c r="F189" s="5">
        <v>10930000000</v>
      </c>
      <c r="G189" s="5">
        <v>-130000000</v>
      </c>
    </row>
    <row r="190" spans="2:15" ht="15.5" x14ac:dyDescent="0.35">
      <c r="C190" t="s">
        <v>171</v>
      </c>
      <c r="D190" s="6">
        <v>1.8E-3</v>
      </c>
      <c r="E190" s="6">
        <v>9.5999999999999992E-3</v>
      </c>
      <c r="F190" s="6">
        <v>1.77E-2</v>
      </c>
      <c r="G190" s="6">
        <v>-7.3000000000000001E-3</v>
      </c>
    </row>
    <row r="191" spans="2:15" ht="15.5" x14ac:dyDescent="0.35">
      <c r="C191" t="s">
        <v>172</v>
      </c>
      <c r="D191" s="6">
        <v>2.5000000000000001E-3</v>
      </c>
      <c r="E191" s="6">
        <v>1.34E-2</v>
      </c>
      <c r="F191" s="6">
        <v>2.4900000000000002E-2</v>
      </c>
      <c r="G191" s="6">
        <v>-1.0700000000000001E-2</v>
      </c>
    </row>
    <row r="192" spans="2:15" ht="15.5" x14ac:dyDescent="0.35">
      <c r="C192" t="s">
        <v>173</v>
      </c>
      <c r="D192" s="6">
        <v>5.0000000000000001E-4</v>
      </c>
      <c r="E192" s="6">
        <v>1.6399999999999998E-2</v>
      </c>
      <c r="F192" s="6">
        <v>3.9900000000000005E-2</v>
      </c>
      <c r="G192" s="6">
        <v>-1.3000000000000001E-2</v>
      </c>
    </row>
    <row r="193" spans="3:7" ht="15.5" x14ac:dyDescent="0.35">
      <c r="C193" t="s">
        <v>174</v>
      </c>
      <c r="E193" s="6">
        <v>69.650000000000006</v>
      </c>
    </row>
    <row r="194" spans="3:7" ht="15.5" x14ac:dyDescent="0.35">
      <c r="C194" t="s">
        <v>175</v>
      </c>
      <c r="D194" s="5">
        <v>238000000000</v>
      </c>
      <c r="E194" s="5">
        <v>214000000000</v>
      </c>
      <c r="F194" s="5">
        <v>170000000000</v>
      </c>
      <c r="G194" s="5">
        <v>166000000000</v>
      </c>
    </row>
    <row r="195" spans="3:7" ht="15.5" x14ac:dyDescent="0.35">
      <c r="C195" t="s">
        <v>176</v>
      </c>
      <c r="D195" s="6">
        <v>1.71</v>
      </c>
      <c r="E195" s="6">
        <v>2.4700000000000002</v>
      </c>
      <c r="F195" s="6">
        <v>3.43</v>
      </c>
      <c r="G195" s="6">
        <v>2.66</v>
      </c>
    </row>
    <row r="196" spans="3:7" ht="15.5" x14ac:dyDescent="0.35">
      <c r="C196" t="s">
        <v>177</v>
      </c>
      <c r="D196" s="6">
        <v>39.08</v>
      </c>
      <c r="E196" s="6">
        <v>36.1</v>
      </c>
      <c r="F196" s="6">
        <v>30.05</v>
      </c>
      <c r="G196" s="6">
        <v>29.3</v>
      </c>
    </row>
    <row r="197" spans="3:7" ht="15.5" x14ac:dyDescent="0.35">
      <c r="C197" t="s">
        <v>178</v>
      </c>
      <c r="D197" s="6">
        <v>1.71</v>
      </c>
      <c r="E197" s="6">
        <v>2.4700000000000002</v>
      </c>
      <c r="F197" s="6">
        <v>3.43</v>
      </c>
      <c r="G197" s="6">
        <v>2.66</v>
      </c>
    </row>
    <row r="198" spans="3:7" ht="15.5" x14ac:dyDescent="0.35">
      <c r="C198" t="s">
        <v>179</v>
      </c>
      <c r="D198" s="6">
        <v>39.08</v>
      </c>
      <c r="E198" s="6">
        <v>36.1</v>
      </c>
      <c r="F198" s="6">
        <v>30.05</v>
      </c>
      <c r="G198" s="6">
        <v>29.3</v>
      </c>
    </row>
    <row r="199" spans="3:7" ht="15.5" x14ac:dyDescent="0.35">
      <c r="C199" t="s">
        <v>180</v>
      </c>
      <c r="D199" s="5">
        <v>0</v>
      </c>
      <c r="E199" s="5">
        <v>0</v>
      </c>
      <c r="F199" s="5">
        <v>1000000000</v>
      </c>
      <c r="G199" s="5">
        <v>1000000000</v>
      </c>
    </row>
    <row r="200" spans="3:7" ht="15.5" x14ac:dyDescent="0.35">
      <c r="C200" t="s">
        <v>181</v>
      </c>
      <c r="D200" s="5">
        <v>39000000000</v>
      </c>
      <c r="E200" s="5">
        <v>39000000000</v>
      </c>
      <c r="F200" s="5">
        <v>37000000000</v>
      </c>
      <c r="G200" s="5">
        <v>37000000000</v>
      </c>
    </row>
    <row r="201" spans="3:7" ht="15.5" x14ac:dyDescent="0.35">
      <c r="C201" t="s">
        <v>182</v>
      </c>
      <c r="D201" s="5">
        <v>238000000000</v>
      </c>
      <c r="E201" s="5">
        <v>214000000000</v>
      </c>
      <c r="F201" s="5">
        <v>170000000000</v>
      </c>
      <c r="G201" s="5">
        <v>166000000000</v>
      </c>
    </row>
    <row r="202" spans="3:7" ht="15.5" x14ac:dyDescent="0.35">
      <c r="C202" t="s">
        <v>23</v>
      </c>
      <c r="D202" s="5">
        <v>39000000000</v>
      </c>
      <c r="E202" s="5">
        <v>39000000000</v>
      </c>
      <c r="F202" s="5">
        <v>38000000000</v>
      </c>
      <c r="G202" s="5">
        <v>38000000000</v>
      </c>
    </row>
    <row r="203" spans="3:7" ht="15.5" x14ac:dyDescent="0.35">
      <c r="C203" t="s">
        <v>20</v>
      </c>
      <c r="D203" s="5">
        <v>-18000000000</v>
      </c>
      <c r="E203" s="5">
        <v>9000000000</v>
      </c>
      <c r="F203" s="5">
        <v>31000000000</v>
      </c>
      <c r="G203" s="5">
        <v>26000000000</v>
      </c>
    </row>
    <row r="204" spans="3:7" ht="15.5" x14ac:dyDescent="0.35">
      <c r="C204" t="s">
        <v>183</v>
      </c>
      <c r="D204" s="5">
        <v>152000000000</v>
      </c>
      <c r="E204" s="5">
        <v>126000000000</v>
      </c>
      <c r="F204" s="5">
        <v>78000000000</v>
      </c>
      <c r="G204" s="5">
        <v>72000000000</v>
      </c>
    </row>
    <row r="205" spans="3:7" ht="15.5" x14ac:dyDescent="0.35">
      <c r="C205" t="s">
        <v>184</v>
      </c>
      <c r="D205" s="5">
        <v>4000000000</v>
      </c>
      <c r="E205" s="5">
        <v>-15000000000</v>
      </c>
      <c r="F205" s="5">
        <v>-4000000000</v>
      </c>
      <c r="G205" s="5">
        <v>7000000000</v>
      </c>
    </row>
    <row r="206" spans="3:7" ht="15.5" x14ac:dyDescent="0.35">
      <c r="C206" t="s">
        <v>185</v>
      </c>
      <c r="D206" s="5">
        <v>0</v>
      </c>
      <c r="E206" s="5">
        <v>-3000000000</v>
      </c>
      <c r="F206" s="5">
        <v>-1000000000</v>
      </c>
      <c r="G206" s="5">
        <v>-2000000000</v>
      </c>
    </row>
    <row r="207" spans="3:7" ht="15.5" x14ac:dyDescent="0.35">
      <c r="C207" t="s">
        <v>12</v>
      </c>
      <c r="D207" s="5">
        <v>4000000000</v>
      </c>
      <c r="E207" s="5">
        <v>-17000000000</v>
      </c>
      <c r="F207" s="5">
        <v>-5000000000</v>
      </c>
      <c r="G207" s="5">
        <v>5000000000</v>
      </c>
    </row>
    <row r="208" spans="3:7" ht="15.5" x14ac:dyDescent="0.35">
      <c r="C208" t="s">
        <v>15</v>
      </c>
      <c r="D208" s="6">
        <v>0.59</v>
      </c>
      <c r="E208" s="6">
        <v>-2.91</v>
      </c>
      <c r="F208" s="6">
        <v>-0.95</v>
      </c>
      <c r="G208" s="6">
        <v>0.93</v>
      </c>
    </row>
    <row r="209" spans="3:15" ht="15.5" x14ac:dyDescent="0.35">
      <c r="C209" t="s">
        <v>45</v>
      </c>
      <c r="I209" s="6">
        <v>1.81</v>
      </c>
      <c r="J209" s="6">
        <v>-1.44</v>
      </c>
      <c r="K209" s="6">
        <v>3.01</v>
      </c>
      <c r="L209" s="6">
        <v>9464.1</v>
      </c>
      <c r="M209" s="6">
        <v>90473.58</v>
      </c>
      <c r="N209" s="6">
        <v>51611.42</v>
      </c>
      <c r="O209" s="6">
        <v>474.92</v>
      </c>
    </row>
    <row r="210" spans="3:15" ht="15.5" x14ac:dyDescent="0.35">
      <c r="C210" t="s">
        <v>59</v>
      </c>
      <c r="I210" s="6">
        <v>49.17</v>
      </c>
      <c r="J210" s="6">
        <v>-37.5</v>
      </c>
      <c r="K210" s="6">
        <v>16.61</v>
      </c>
      <c r="L210" s="5">
        <v>0</v>
      </c>
      <c r="M210" s="5">
        <v>0</v>
      </c>
      <c r="N210" s="5">
        <v>0</v>
      </c>
      <c r="O210" s="5">
        <v>0</v>
      </c>
    </row>
    <row r="211" spans="3:15" ht="15.5" x14ac:dyDescent="0.35">
      <c r="C211" t="s">
        <v>62</v>
      </c>
      <c r="I211" s="6">
        <v>2.42</v>
      </c>
      <c r="J211" s="6">
        <v>1.73</v>
      </c>
      <c r="K211" s="6">
        <v>1.22</v>
      </c>
      <c r="L211" s="5">
        <v>0</v>
      </c>
      <c r="M211" s="5">
        <v>0</v>
      </c>
      <c r="N211" s="5">
        <v>0</v>
      </c>
      <c r="O211" s="5">
        <v>0</v>
      </c>
    </row>
    <row r="212" spans="3:15" ht="15.5" x14ac:dyDescent="0.35">
      <c r="C212" t="s">
        <v>186</v>
      </c>
      <c r="I212" s="5">
        <v>25990000000</v>
      </c>
      <c r="J212" s="5">
        <v>18480000000</v>
      </c>
      <c r="K212" s="5">
        <v>40580000000</v>
      </c>
      <c r="L212" s="5">
        <v>43040000000</v>
      </c>
      <c r="M212" s="6">
        <v>128960000000.00002</v>
      </c>
      <c r="N212" s="5">
        <v>75110000000</v>
      </c>
      <c r="O212" s="6">
        <v>8460000000.000001</v>
      </c>
    </row>
    <row r="213" spans="3:15" ht="15.5" x14ac:dyDescent="0.35">
      <c r="C213" t="s">
        <v>187</v>
      </c>
      <c r="I213" s="6">
        <v>3.6000000000000004E-2</v>
      </c>
      <c r="J213" s="6">
        <v>-3.4700000000000002E-2</v>
      </c>
      <c r="K213" s="6">
        <v>6.480000000000001E-2</v>
      </c>
      <c r="L213" s="6">
        <v>5.6399999999999999E-2</v>
      </c>
      <c r="M213" s="6">
        <v>0.33390000000000003</v>
      </c>
      <c r="N213" s="6">
        <v>0.50609999999999999</v>
      </c>
      <c r="O213" s="6">
        <v>1.2800000000000001E-2</v>
      </c>
    </row>
    <row r="214" spans="3:15" ht="15.5" x14ac:dyDescent="0.35">
      <c r="C214" t="s">
        <v>188</v>
      </c>
      <c r="I214" s="6">
        <v>5.0199999999999995E-2</v>
      </c>
      <c r="J214" s="6">
        <v>-5.04E-2</v>
      </c>
      <c r="K214" s="6">
        <v>0.1002</v>
      </c>
      <c r="L214" s="6">
        <v>0.3982</v>
      </c>
      <c r="M214" s="6">
        <v>-1.4527000000000001</v>
      </c>
      <c r="N214" s="6">
        <v>-0.33810000000000001</v>
      </c>
      <c r="O214" s="6">
        <v>-2.3E-3</v>
      </c>
    </row>
    <row r="215" spans="3:15" ht="15.5" x14ac:dyDescent="0.35">
      <c r="C215" t="s">
        <v>189</v>
      </c>
      <c r="I215" s="6">
        <v>6.6900000000000001E-2</v>
      </c>
      <c r="J215" s="6">
        <v>4.07E-2</v>
      </c>
      <c r="K215" s="6">
        <v>0.19980000000000001</v>
      </c>
      <c r="L215" s="6">
        <v>0.47649999999999998</v>
      </c>
      <c r="M215" s="6">
        <v>7.0845000000000002</v>
      </c>
      <c r="N215" s="6">
        <v>-3.4114999999999998</v>
      </c>
      <c r="O215" s="6">
        <v>-0.4007</v>
      </c>
    </row>
    <row r="216" spans="3:15" ht="15.5" x14ac:dyDescent="0.35">
      <c r="C216" t="s">
        <v>190</v>
      </c>
      <c r="I216" s="6">
        <v>280.23</v>
      </c>
      <c r="J216" s="6">
        <v>1777.98</v>
      </c>
    </row>
    <row r="217" spans="3:15" ht="15.5" x14ac:dyDescent="0.35">
      <c r="C217" t="s">
        <v>56</v>
      </c>
      <c r="I217" s="6">
        <v>2.4700000000000002</v>
      </c>
      <c r="J217" s="6">
        <v>1.88</v>
      </c>
      <c r="K217" s="6">
        <v>1.67</v>
      </c>
      <c r="L217" s="5">
        <v>0</v>
      </c>
      <c r="M217" s="5">
        <v>0</v>
      </c>
      <c r="N217" s="5">
        <v>0</v>
      </c>
      <c r="O217" s="5">
        <v>0</v>
      </c>
    </row>
    <row r="218" spans="3:15" ht="15.5" x14ac:dyDescent="0.35">
      <c r="C218" t="s">
        <v>53</v>
      </c>
      <c r="I218" s="6">
        <v>36.1</v>
      </c>
      <c r="J218" s="6">
        <v>28.65</v>
      </c>
      <c r="K218" s="6">
        <v>30.03</v>
      </c>
      <c r="L218" s="6">
        <v>23765.5</v>
      </c>
      <c r="M218" s="6">
        <v>-62277.9</v>
      </c>
      <c r="N218" s="6">
        <v>-152631.26</v>
      </c>
      <c r="O218" s="6">
        <v>-202764.44</v>
      </c>
    </row>
    <row r="219" spans="3:15" ht="15.5" x14ac:dyDescent="0.35">
      <c r="C219" t="s">
        <v>191</v>
      </c>
      <c r="I219" s="6">
        <v>2.4700000000000002</v>
      </c>
      <c r="J219" s="6">
        <v>1.88</v>
      </c>
      <c r="K219" s="6">
        <v>1.67</v>
      </c>
      <c r="L219" s="5">
        <v>0</v>
      </c>
      <c r="M219" s="5">
        <v>0</v>
      </c>
      <c r="N219" s="5">
        <v>0</v>
      </c>
      <c r="O219" s="5">
        <v>0</v>
      </c>
    </row>
    <row r="220" spans="3:15" ht="15.5" x14ac:dyDescent="0.35">
      <c r="C220" t="s">
        <v>192</v>
      </c>
      <c r="I220" s="6">
        <v>36.1</v>
      </c>
      <c r="J220" s="6">
        <v>28.65</v>
      </c>
      <c r="K220" s="6">
        <v>30.03</v>
      </c>
      <c r="L220" s="6">
        <v>23765.5</v>
      </c>
      <c r="M220" s="6">
        <v>-62277.9</v>
      </c>
      <c r="N220" s="6">
        <v>-152631.26</v>
      </c>
      <c r="O220" s="6">
        <v>-202764.44</v>
      </c>
    </row>
    <row r="221" spans="3:15" ht="15.5" x14ac:dyDescent="0.35">
      <c r="C221" t="s">
        <v>193</v>
      </c>
      <c r="I221" s="5">
        <v>0</v>
      </c>
      <c r="J221" s="5">
        <v>1000000000</v>
      </c>
      <c r="K221" s="5">
        <v>17000000000</v>
      </c>
      <c r="L221" s="5">
        <v>39000000000</v>
      </c>
      <c r="M221" s="5">
        <v>36000000000</v>
      </c>
      <c r="N221" s="5">
        <v>36000000000</v>
      </c>
      <c r="O221" s="5">
        <v>2000000000</v>
      </c>
    </row>
    <row r="222" spans="3:15" ht="15.5" x14ac:dyDescent="0.35">
      <c r="C222" t="s">
        <v>194</v>
      </c>
      <c r="I222" s="5">
        <v>39000000000</v>
      </c>
      <c r="J222" s="5">
        <v>37000000000</v>
      </c>
      <c r="K222" s="5">
        <v>36000000000</v>
      </c>
      <c r="L222" s="5">
        <v>59000000000</v>
      </c>
      <c r="M222" s="5">
        <v>54000000000</v>
      </c>
      <c r="N222" s="5">
        <v>89000000000</v>
      </c>
      <c r="O222" s="5">
        <v>123000000000</v>
      </c>
    </row>
    <row r="223" spans="3:15" ht="15.5" x14ac:dyDescent="0.35">
      <c r="C223" t="s">
        <v>25</v>
      </c>
      <c r="I223" s="5">
        <v>39000000000</v>
      </c>
      <c r="J223" s="5">
        <v>38000000000</v>
      </c>
      <c r="K223" s="5">
        <v>53000000000</v>
      </c>
      <c r="L223" s="5">
        <v>98000000000</v>
      </c>
      <c r="M223" s="5">
        <v>90000000000</v>
      </c>
      <c r="N223" s="5">
        <v>125000000000</v>
      </c>
      <c r="O223" s="5">
        <v>126000000000</v>
      </c>
    </row>
    <row r="224" spans="3:15" ht="15.5" x14ac:dyDescent="0.35">
      <c r="C224" t="s">
        <v>22</v>
      </c>
      <c r="I224" s="5">
        <v>9000000000</v>
      </c>
      <c r="J224" s="5">
        <v>37000000000</v>
      </c>
      <c r="K224" s="5">
        <v>46000000000</v>
      </c>
      <c r="L224" s="5">
        <v>94000000000</v>
      </c>
      <c r="M224" s="5">
        <v>87000000000</v>
      </c>
      <c r="N224" s="5">
        <v>80000000000</v>
      </c>
      <c r="O224" s="5">
        <v>125000000000</v>
      </c>
    </row>
    <row r="225" spans="2:15" ht="15.5" x14ac:dyDescent="0.35">
      <c r="C225" t="s">
        <v>195</v>
      </c>
      <c r="I225" s="5">
        <v>126000000000</v>
      </c>
      <c r="J225" s="5">
        <v>66000000000</v>
      </c>
      <c r="K225" s="5">
        <v>71000000000</v>
      </c>
      <c r="L225" s="5">
        <v>-47000000000</v>
      </c>
      <c r="M225" s="5">
        <v>-117000000000</v>
      </c>
      <c r="N225" s="5">
        <v>-24000000000</v>
      </c>
      <c r="O225" s="5">
        <v>-41000000000</v>
      </c>
    </row>
    <row r="226" spans="2:15" ht="15.5" x14ac:dyDescent="0.35">
      <c r="C226" t="s">
        <v>196</v>
      </c>
      <c r="I226" s="5">
        <v>-5000000000</v>
      </c>
      <c r="J226" s="5">
        <v>16000000000</v>
      </c>
      <c r="K226" s="5">
        <v>-71000000000</v>
      </c>
      <c r="L226" s="5">
        <v>-53000000000</v>
      </c>
      <c r="M226" s="5">
        <v>120000000000</v>
      </c>
      <c r="N226" s="5">
        <v>59000000000</v>
      </c>
      <c r="O226" s="5">
        <v>7000000000</v>
      </c>
    </row>
    <row r="227" spans="2:15" ht="15.5" x14ac:dyDescent="0.35">
      <c r="C227" t="s">
        <v>197</v>
      </c>
      <c r="I227" s="5">
        <v>-7000000000</v>
      </c>
      <c r="J227" s="5">
        <v>-4000000000</v>
      </c>
      <c r="K227" s="5">
        <v>-6000000000</v>
      </c>
      <c r="L227" s="5">
        <v>-11000000000</v>
      </c>
      <c r="M227" s="5">
        <v>-12000000000</v>
      </c>
      <c r="N227" s="5">
        <v>-4000000000</v>
      </c>
      <c r="O227" s="5">
        <v>-1000000000</v>
      </c>
    </row>
    <row r="228" spans="2:15" ht="15.5" x14ac:dyDescent="0.35">
      <c r="C228" t="s">
        <v>14</v>
      </c>
      <c r="I228" s="5">
        <v>-11000000000</v>
      </c>
      <c r="J228" s="5">
        <v>12000000000</v>
      </c>
      <c r="K228" s="5">
        <v>-77000000000</v>
      </c>
      <c r="L228" s="5">
        <v>-63000000000</v>
      </c>
      <c r="M228" s="5">
        <v>108000000000</v>
      </c>
      <c r="N228" s="5">
        <v>55000000000</v>
      </c>
      <c r="O228" s="5">
        <v>6000000000</v>
      </c>
    </row>
    <row r="229" spans="2:15" ht="15.5" x14ac:dyDescent="0.35">
      <c r="C229" t="s">
        <v>16</v>
      </c>
      <c r="I229" s="6">
        <v>-1.9</v>
      </c>
      <c r="J229" s="6">
        <v>2.12</v>
      </c>
      <c r="K229" s="6">
        <v>-13.68</v>
      </c>
      <c r="L229" s="6">
        <v>-35106.6</v>
      </c>
      <c r="M229" s="6">
        <v>103667.75</v>
      </c>
      <c r="N229" s="6">
        <v>52736.79</v>
      </c>
      <c r="O229" s="6">
        <v>5487.98</v>
      </c>
    </row>
    <row r="231" spans="2:15" ht="15.5" x14ac:dyDescent="0.35">
      <c r="B231" t="s">
        <v>198</v>
      </c>
      <c r="C231" t="s">
        <v>199</v>
      </c>
      <c r="D231" s="5">
        <v>591000000</v>
      </c>
      <c r="E231" s="5">
        <v>3000000000</v>
      </c>
      <c r="F231" s="5">
        <v>4000000000</v>
      </c>
      <c r="G231" s="5">
        <v>-2000000000</v>
      </c>
      <c r="H231" s="5">
        <v>2000000000</v>
      </c>
      <c r="I231" s="5">
        <v>11000000000</v>
      </c>
      <c r="J231" s="5">
        <v>-8000000000</v>
      </c>
      <c r="K231" s="5">
        <v>17000000000</v>
      </c>
      <c r="L231" s="5">
        <v>17000000000</v>
      </c>
      <c r="M231" s="5">
        <v>94000000000</v>
      </c>
      <c r="N231" s="5">
        <v>54000000000</v>
      </c>
      <c r="O231" s="5">
        <v>494000000</v>
      </c>
    </row>
    <row r="232" spans="2:15" ht="15.5" x14ac:dyDescent="0.35">
      <c r="C232" t="s">
        <v>317</v>
      </c>
      <c r="H232" s="5">
        <v>6000000000</v>
      </c>
      <c r="I232" s="5">
        <v>11000000000</v>
      </c>
      <c r="J232" s="5">
        <v>-8000000000</v>
      </c>
      <c r="K232" s="5">
        <v>17000000000</v>
      </c>
      <c r="L232" s="5">
        <v>17000000000</v>
      </c>
    </row>
    <row r="233" spans="2:15" ht="15.5" x14ac:dyDescent="0.35">
      <c r="C233" t="s">
        <v>44</v>
      </c>
      <c r="D233" s="6">
        <v>0.1</v>
      </c>
      <c r="E233" s="6">
        <v>0.47</v>
      </c>
      <c r="F233" s="6">
        <v>0.7</v>
      </c>
      <c r="G233" s="6">
        <v>-0.28999999999999998</v>
      </c>
      <c r="H233" s="6">
        <v>0.39</v>
      </c>
      <c r="I233" s="6">
        <v>1.77</v>
      </c>
      <c r="J233" s="6">
        <v>-1.34</v>
      </c>
      <c r="K233" s="6">
        <v>2.8</v>
      </c>
      <c r="L233" s="6">
        <v>2.81</v>
      </c>
      <c r="M233" s="6">
        <v>15.48</v>
      </c>
      <c r="N233" s="6">
        <v>8.83</v>
      </c>
      <c r="O233" s="6">
        <v>0.08</v>
      </c>
    </row>
    <row r="234" spans="2:15" ht="15.5" x14ac:dyDescent="0.35">
      <c r="C234" t="s">
        <v>318</v>
      </c>
      <c r="H234" s="6">
        <v>0.97</v>
      </c>
      <c r="I234" s="6">
        <v>1.77</v>
      </c>
      <c r="J234" s="6">
        <v>-1.34</v>
      </c>
      <c r="K234" s="6">
        <v>2.8</v>
      </c>
      <c r="L234" s="6">
        <v>2.81</v>
      </c>
    </row>
    <row r="235" spans="2:15" ht="15.5" x14ac:dyDescent="0.35">
      <c r="C235" t="s">
        <v>204</v>
      </c>
      <c r="D235" s="5">
        <v>41000000000</v>
      </c>
      <c r="E235" s="5">
        <v>60000000000</v>
      </c>
      <c r="F235" s="5">
        <v>58000000000</v>
      </c>
      <c r="G235" s="5">
        <v>49000000000</v>
      </c>
      <c r="H235" s="5">
        <v>165000000000</v>
      </c>
      <c r="I235" s="5">
        <v>217000000000</v>
      </c>
      <c r="J235" s="5">
        <v>177000000000</v>
      </c>
      <c r="K235" s="5">
        <v>231000000000</v>
      </c>
      <c r="L235" s="5">
        <v>306000000000</v>
      </c>
      <c r="M235" s="5">
        <v>455000000000</v>
      </c>
      <c r="N235" s="5">
        <v>295000000000</v>
      </c>
      <c r="O235" s="5">
        <v>62000000000</v>
      </c>
    </row>
    <row r="236" spans="2:15" ht="15.5" x14ac:dyDescent="0.35">
      <c r="C236" t="s">
        <v>319</v>
      </c>
      <c r="H236" s="5">
        <v>208000000000</v>
      </c>
      <c r="I236" s="5">
        <v>217000000000</v>
      </c>
      <c r="J236" s="5">
        <v>177000000000</v>
      </c>
      <c r="K236" s="5">
        <v>231000000000</v>
      </c>
      <c r="L236" s="5">
        <v>306000000000</v>
      </c>
    </row>
    <row r="237" spans="2:15" ht="15.5" x14ac:dyDescent="0.35">
      <c r="C237" t="s">
        <v>208</v>
      </c>
      <c r="I237" s="5">
        <v>162</v>
      </c>
    </row>
    <row r="238" spans="2:15" ht="15.5" x14ac:dyDescent="0.35">
      <c r="C238" t="s">
        <v>320</v>
      </c>
      <c r="I238" s="6">
        <v>64.75</v>
      </c>
    </row>
    <row r="239" spans="2:15" ht="15.5" x14ac:dyDescent="0.35">
      <c r="C239" t="s">
        <v>209</v>
      </c>
      <c r="I239" s="6">
        <v>7.42</v>
      </c>
    </row>
    <row r="240" spans="2:15" ht="15.5" x14ac:dyDescent="0.35">
      <c r="C240" t="s">
        <v>321</v>
      </c>
      <c r="I240" s="6">
        <v>1.54E-2</v>
      </c>
    </row>
    <row r="241" spans="3:9" ht="15.5" x14ac:dyDescent="0.35">
      <c r="C241" t="s">
        <v>322</v>
      </c>
      <c r="I241" s="6">
        <v>1.84</v>
      </c>
    </row>
    <row r="242" spans="3:9" ht="15.5" x14ac:dyDescent="0.35">
      <c r="C242" t="s">
        <v>210</v>
      </c>
      <c r="I242" s="6">
        <v>1.61</v>
      </c>
    </row>
    <row r="243" spans="3:9" ht="15.5" x14ac:dyDescent="0.35">
      <c r="C243" t="s">
        <v>323</v>
      </c>
      <c r="I243" s="6">
        <v>-46.67</v>
      </c>
    </row>
    <row r="244" spans="3:9" ht="15.5" x14ac:dyDescent="0.35">
      <c r="C244" t="s">
        <v>324</v>
      </c>
      <c r="I244" s="6">
        <v>-27.81</v>
      </c>
    </row>
    <row r="245" spans="3:9" ht="15.5" x14ac:dyDescent="0.35">
      <c r="C245" t="s">
        <v>325</v>
      </c>
      <c r="I245" s="6">
        <v>38.450000000000003</v>
      </c>
    </row>
    <row r="246" spans="3:9" ht="15.5" x14ac:dyDescent="0.35">
      <c r="C246" t="s">
        <v>326</v>
      </c>
      <c r="I246" s="6">
        <v>14.06</v>
      </c>
    </row>
    <row r="247" spans="3:9" ht="15.5" x14ac:dyDescent="0.35">
      <c r="C247" t="s">
        <v>327</v>
      </c>
      <c r="I247" s="6">
        <v>0.28999999999999998</v>
      </c>
    </row>
    <row r="248" spans="3:9" ht="15.5" x14ac:dyDescent="0.35">
      <c r="C248" t="s">
        <v>328</v>
      </c>
      <c r="I248" s="6">
        <v>-0.69</v>
      </c>
    </row>
    <row r="249" spans="3:9" ht="15.5" x14ac:dyDescent="0.35">
      <c r="C249" t="s">
        <v>329</v>
      </c>
      <c r="I249" s="6">
        <v>0.97</v>
      </c>
    </row>
    <row r="250" spans="3:9" ht="15.5" x14ac:dyDescent="0.35">
      <c r="C250" t="s">
        <v>211</v>
      </c>
      <c r="I250" s="6">
        <v>0.39</v>
      </c>
    </row>
    <row r="251" spans="3:9" ht="15.5" x14ac:dyDescent="0.35">
      <c r="C251" t="s">
        <v>330</v>
      </c>
      <c r="I251" s="6">
        <v>34.159999999999997</v>
      </c>
    </row>
    <row r="252" spans="3:9" ht="15.5" x14ac:dyDescent="0.35">
      <c r="C252" t="s">
        <v>212</v>
      </c>
      <c r="D252" s="6">
        <v>9.3000000000000007</v>
      </c>
    </row>
    <row r="253" spans="3:9" ht="15.5" x14ac:dyDescent="0.35">
      <c r="C253" t="s">
        <v>213</v>
      </c>
      <c r="I253" s="6">
        <v>39.08</v>
      </c>
    </row>
    <row r="254" spans="3:9" ht="15.5" x14ac:dyDescent="0.35">
      <c r="C254" t="s">
        <v>331</v>
      </c>
      <c r="I254" s="6">
        <v>-2.27</v>
      </c>
    </row>
    <row r="255" spans="3:9" ht="15.5" x14ac:dyDescent="0.35">
      <c r="C255" t="s">
        <v>214</v>
      </c>
      <c r="D255" s="6">
        <v>4.28</v>
      </c>
    </row>
    <row r="256" spans="3:9" ht="15.5" x14ac:dyDescent="0.35">
      <c r="C256" t="s">
        <v>215</v>
      </c>
      <c r="D256" s="6">
        <v>2.42</v>
      </c>
    </row>
    <row r="257" spans="3:9" ht="15.5" x14ac:dyDescent="0.35">
      <c r="C257" t="s">
        <v>216</v>
      </c>
      <c r="D257" s="6">
        <v>0.16</v>
      </c>
    </row>
    <row r="258" spans="3:9" ht="15.5" x14ac:dyDescent="0.35">
      <c r="C258" t="s">
        <v>332</v>
      </c>
      <c r="D258" s="6">
        <v>0.16</v>
      </c>
    </row>
    <row r="259" spans="3:9" ht="15.5" x14ac:dyDescent="0.35">
      <c r="C259" t="s">
        <v>217</v>
      </c>
      <c r="D259" s="6">
        <v>0.37</v>
      </c>
    </row>
    <row r="260" spans="3:9" ht="15.5" x14ac:dyDescent="0.35">
      <c r="C260" t="s">
        <v>218</v>
      </c>
      <c r="D260" s="6">
        <v>0.12</v>
      </c>
    </row>
    <row r="261" spans="3:9" ht="15.5" x14ac:dyDescent="0.35">
      <c r="C261" t="s">
        <v>219</v>
      </c>
      <c r="D261" s="6">
        <v>1.37</v>
      </c>
    </row>
    <row r="262" spans="3:9" ht="15.5" x14ac:dyDescent="0.35">
      <c r="C262" t="s">
        <v>333</v>
      </c>
      <c r="I262" s="6">
        <v>174.55</v>
      </c>
    </row>
    <row r="263" spans="3:9" ht="15.5" x14ac:dyDescent="0.35">
      <c r="C263" t="s">
        <v>12</v>
      </c>
      <c r="D263" s="5">
        <v>4000000000</v>
      </c>
    </row>
    <row r="264" spans="3:9" ht="15.5" x14ac:dyDescent="0.35">
      <c r="C264" t="s">
        <v>220</v>
      </c>
      <c r="I264" s="6">
        <v>5.77</v>
      </c>
    </row>
    <row r="265" spans="3:9" ht="15.5" x14ac:dyDescent="0.35">
      <c r="C265" t="s">
        <v>221</v>
      </c>
      <c r="I265" s="6">
        <v>1.8200000000000001E-2</v>
      </c>
    </row>
    <row r="266" spans="3:9" ht="15.5" x14ac:dyDescent="0.35">
      <c r="C266" t="s">
        <v>222</v>
      </c>
      <c r="I266" s="6">
        <v>2.4900000000000002E-2</v>
      </c>
    </row>
    <row r="267" spans="3:9" ht="15.5" x14ac:dyDescent="0.35">
      <c r="C267" t="s">
        <v>223</v>
      </c>
      <c r="I267" s="6">
        <v>3.56E-2</v>
      </c>
    </row>
    <row r="268" spans="3:9" ht="15.5" x14ac:dyDescent="0.35">
      <c r="C268" t="s">
        <v>334</v>
      </c>
      <c r="I268" s="6">
        <v>1.04E-2</v>
      </c>
    </row>
    <row r="269" spans="3:9" ht="15.5" x14ac:dyDescent="0.35">
      <c r="C269" t="s">
        <v>224</v>
      </c>
      <c r="D269" s="6">
        <v>37.01</v>
      </c>
    </row>
    <row r="270" spans="3:9" ht="15.5" x14ac:dyDescent="0.35">
      <c r="C270" t="s">
        <v>225</v>
      </c>
      <c r="D270" s="6">
        <v>210.34</v>
      </c>
    </row>
    <row r="271" spans="3:9" ht="15.5" x14ac:dyDescent="0.35">
      <c r="C271" t="s">
        <v>226</v>
      </c>
      <c r="D271" s="6">
        <v>55.86</v>
      </c>
    </row>
    <row r="272" spans="3:9" ht="15.5" x14ac:dyDescent="0.35">
      <c r="C272" t="s">
        <v>227</v>
      </c>
      <c r="D272" s="6">
        <v>191.49</v>
      </c>
    </row>
    <row r="273" spans="3:9" ht="15.5" x14ac:dyDescent="0.35">
      <c r="C273" t="s">
        <v>228</v>
      </c>
      <c r="D273" s="6">
        <v>2.46</v>
      </c>
    </row>
    <row r="274" spans="3:9" ht="15.5" x14ac:dyDescent="0.35">
      <c r="C274" t="s">
        <v>335</v>
      </c>
      <c r="I274" s="6">
        <v>0.67</v>
      </c>
    </row>
    <row r="275" spans="3:9" ht="15.5" x14ac:dyDescent="0.35">
      <c r="C275" t="s">
        <v>336</v>
      </c>
      <c r="I275" s="6">
        <v>2.1</v>
      </c>
    </row>
    <row r="276" spans="3:9" ht="15.5" x14ac:dyDescent="0.35">
      <c r="C276" t="s">
        <v>40</v>
      </c>
      <c r="I276" s="5">
        <v>383000000000</v>
      </c>
    </row>
    <row r="277" spans="3:9" ht="15.5" x14ac:dyDescent="0.35">
      <c r="C277" t="s">
        <v>229</v>
      </c>
      <c r="I277" s="5">
        <v>365000000000</v>
      </c>
    </row>
    <row r="278" spans="3:9" ht="15.5" x14ac:dyDescent="0.35">
      <c r="C278" t="s">
        <v>230</v>
      </c>
      <c r="I278" s="5">
        <v>6080000000</v>
      </c>
    </row>
    <row r="279" spans="3:9" ht="15.5" x14ac:dyDescent="0.35">
      <c r="C279" t="s">
        <v>231</v>
      </c>
      <c r="I279" s="6">
        <v>0.11199999999999999</v>
      </c>
    </row>
    <row r="280" spans="3:9" ht="15.5" x14ac:dyDescent="0.35">
      <c r="C280" t="s">
        <v>232</v>
      </c>
      <c r="D280" s="6">
        <v>0.11699999999999999</v>
      </c>
    </row>
    <row r="281" spans="3:9" ht="15.5" x14ac:dyDescent="0.35">
      <c r="C281" t="s">
        <v>233</v>
      </c>
      <c r="D281" s="6">
        <v>3.0000000000000001E-3</v>
      </c>
    </row>
    <row r="282" spans="3:9" ht="15.5" x14ac:dyDescent="0.35">
      <c r="C282" t="s">
        <v>234</v>
      </c>
      <c r="D282" s="6">
        <v>1.43E-2</v>
      </c>
    </row>
    <row r="283" spans="3:9" ht="15.5" x14ac:dyDescent="0.35">
      <c r="C283" t="s">
        <v>235</v>
      </c>
      <c r="D283" s="6">
        <v>-0.19329999999999997</v>
      </c>
    </row>
    <row r="284" spans="3:9" ht="15.5" x14ac:dyDescent="0.35">
      <c r="C284" t="s">
        <v>236</v>
      </c>
      <c r="D284" s="6">
        <v>-0.50659999999999994</v>
      </c>
    </row>
    <row r="285" spans="3:9" ht="15.5" x14ac:dyDescent="0.35">
      <c r="C285" t="s">
        <v>237</v>
      </c>
      <c r="D285" s="6">
        <v>-0.8909999999999999</v>
      </c>
    </row>
    <row r="286" spans="3:9" ht="15.5" x14ac:dyDescent="0.35">
      <c r="C286" t="s">
        <v>244</v>
      </c>
      <c r="I286" s="5">
        <v>5</v>
      </c>
    </row>
    <row r="287" spans="3:9" ht="15.5" x14ac:dyDescent="0.35">
      <c r="C287" t="s">
        <v>245</v>
      </c>
      <c r="I287" s="6">
        <v>0.18</v>
      </c>
    </row>
    <row r="288" spans="3:9" ht="15.5" x14ac:dyDescent="0.35">
      <c r="C288" t="s">
        <v>246</v>
      </c>
      <c r="I288" s="6">
        <v>0.33</v>
      </c>
    </row>
    <row r="289" spans="3:9" ht="15.5" x14ac:dyDescent="0.35">
      <c r="C289" t="s">
        <v>247</v>
      </c>
      <c r="I289" s="6">
        <v>0.16</v>
      </c>
    </row>
    <row r="290" spans="3:9" ht="15.5" x14ac:dyDescent="0.35">
      <c r="C290" t="s">
        <v>248</v>
      </c>
      <c r="I290" s="6">
        <v>0.64</v>
      </c>
    </row>
    <row r="291" spans="3:9" ht="15.5" x14ac:dyDescent="0.35">
      <c r="C291" t="s">
        <v>249</v>
      </c>
      <c r="I291" s="6">
        <v>0.42</v>
      </c>
    </row>
    <row r="292" spans="3:9" ht="15.5" x14ac:dyDescent="0.35">
      <c r="C292" t="s">
        <v>250</v>
      </c>
      <c r="I292" s="6">
        <v>0.39</v>
      </c>
    </row>
    <row r="293" spans="3:9" ht="15.5" x14ac:dyDescent="0.35">
      <c r="C293" t="s">
        <v>251</v>
      </c>
      <c r="I293" s="6">
        <v>0.13</v>
      </c>
    </row>
    <row r="294" spans="3:9" ht="15.5" x14ac:dyDescent="0.35">
      <c r="C294" t="s">
        <v>337</v>
      </c>
      <c r="I294" s="5">
        <v>208000000000</v>
      </c>
    </row>
    <row r="295" spans="3:9" ht="15.5" x14ac:dyDescent="0.35">
      <c r="C295" t="s">
        <v>338</v>
      </c>
      <c r="I295" s="5">
        <v>31000000000</v>
      </c>
    </row>
    <row r="296" spans="3:9" ht="15.5" x14ac:dyDescent="0.35">
      <c r="C296" t="s">
        <v>339</v>
      </c>
      <c r="I296" s="5">
        <v>26000000000</v>
      </c>
    </row>
    <row r="297" spans="3:9" ht="15.5" x14ac:dyDescent="0.35">
      <c r="C297" t="s">
        <v>340</v>
      </c>
      <c r="I297" s="5">
        <v>6000000000</v>
      </c>
    </row>
    <row r="298" spans="3:9" ht="15.5" x14ac:dyDescent="0.35">
      <c r="C298" t="s">
        <v>252</v>
      </c>
      <c r="D298" s="5">
        <v>57000000000</v>
      </c>
    </row>
    <row r="299" spans="3:9" ht="15.5" x14ac:dyDescent="0.35">
      <c r="C299" t="s">
        <v>253</v>
      </c>
      <c r="D299" s="5">
        <v>325000000000</v>
      </c>
    </row>
    <row r="300" spans="3:9" ht="15.5" x14ac:dyDescent="0.35">
      <c r="C300" t="s">
        <v>254</v>
      </c>
      <c r="D300" s="5">
        <v>87000000000</v>
      </c>
    </row>
    <row r="301" spans="3:9" ht="15.5" x14ac:dyDescent="0.35">
      <c r="C301" t="s">
        <v>183</v>
      </c>
      <c r="D301" s="5">
        <v>152000000000</v>
      </c>
    </row>
    <row r="302" spans="3:9" ht="15.5" x14ac:dyDescent="0.35">
      <c r="C302" t="s">
        <v>182</v>
      </c>
      <c r="I302" s="5">
        <v>238000000000</v>
      </c>
    </row>
    <row r="303" spans="3:9" ht="15.5" x14ac:dyDescent="0.35">
      <c r="C303" t="s">
        <v>181</v>
      </c>
      <c r="D303" s="5">
        <v>39000000000</v>
      </c>
    </row>
    <row r="304" spans="3:9" ht="15.5" x14ac:dyDescent="0.35">
      <c r="C304" t="s">
        <v>180</v>
      </c>
      <c r="D304" s="5">
        <v>0</v>
      </c>
    </row>
    <row r="305" spans="3:9" ht="15.5" x14ac:dyDescent="0.35">
      <c r="C305" t="s">
        <v>23</v>
      </c>
      <c r="D305" s="5">
        <v>39000000000</v>
      </c>
    </row>
    <row r="306" spans="3:9" ht="15.5" x14ac:dyDescent="0.35">
      <c r="C306" t="s">
        <v>20</v>
      </c>
      <c r="D306" s="5">
        <v>-18000000000</v>
      </c>
    </row>
    <row r="307" spans="3:9" ht="15.5" x14ac:dyDescent="0.35">
      <c r="C307" t="s">
        <v>255</v>
      </c>
      <c r="I307" s="5">
        <v>238000000000</v>
      </c>
    </row>
    <row r="308" spans="3:9" ht="15.5" x14ac:dyDescent="0.35">
      <c r="C308" t="s">
        <v>341</v>
      </c>
      <c r="I308" s="5">
        <v>-8000000000</v>
      </c>
    </row>
    <row r="309" spans="3:9" ht="15.5" x14ac:dyDescent="0.35">
      <c r="C309" t="s">
        <v>342</v>
      </c>
      <c r="I309" s="5">
        <v>-5000000000</v>
      </c>
    </row>
    <row r="310" spans="3:9" ht="15.5" x14ac:dyDescent="0.35">
      <c r="C310" t="s">
        <v>343</v>
      </c>
      <c r="I310" s="5">
        <v>62000000000</v>
      </c>
    </row>
    <row r="311" spans="3:9" ht="15.5" x14ac:dyDescent="0.35">
      <c r="C311" t="s">
        <v>344</v>
      </c>
      <c r="I311" s="5">
        <v>-6000000000</v>
      </c>
    </row>
    <row r="312" spans="3:9" ht="15.5" x14ac:dyDescent="0.35">
      <c r="C312" t="s">
        <v>345</v>
      </c>
      <c r="I312" s="5">
        <v>-14000000000</v>
      </c>
    </row>
  </sheetData>
  <pageMargins left="0.7" right="0.7" top="0.75" bottom="0.75" header="0.3" footer="0.3"/>
  <ignoredErrors>
    <ignoredError sqref="A1:O3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346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347</v>
      </c>
      <c r="D2" s="2" vm="9">
        <f ca="1">IFERROR(_xlfn.STOCKHISTORY("XIDX:" &amp; $C$1, D3, , 0, 0, 1), "Libur")</f>
        <v>250</v>
      </c>
      <c r="H2" s="2" vm="9">
        <f ca="1">IFERROR(INDEX(D2:G2,COUNT(D2:G2)),"")</f>
        <v>250</v>
      </c>
      <c r="I2" s="2" vm="10">
        <f t="shared" ref="I2:O2" ca="1" si="0">IFERROR(_xlfn.STOCKHISTORY("XIDX:" &amp; $C$1, I1, , 0, 0, 1), "Libur")</f>
        <v>210</v>
      </c>
      <c r="J2" s="2" vm="11">
        <f t="shared" ca="1" si="0"/>
        <v>141</v>
      </c>
      <c r="K2" s="2" vm="12">
        <f t="shared" ca="1" si="0"/>
        <v>56.756700000000002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55459127135</v>
      </c>
      <c r="H4" s="2">
        <f>IFERROR(SUM(D4:G4)*(4/MAX(1,COUNT(D4:G4))),"")</f>
        <v>221836508540</v>
      </c>
      <c r="I4" s="2">
        <f t="shared" ref="I4:O4" si="1">IFERROR(INDEX(I51:I500,MATCH($C$4,$C$51:$C$500,0)),"")</f>
        <v>122383599397</v>
      </c>
      <c r="J4" s="2">
        <f t="shared" si="1"/>
        <v>215116835834</v>
      </c>
      <c r="K4" s="2">
        <f t="shared" si="1"/>
        <v>213107450464</v>
      </c>
      <c r="L4" s="2">
        <f t="shared" si="1"/>
        <v>161856738362</v>
      </c>
      <c r="M4" s="2">
        <f t="shared" si="1"/>
        <v>168997882221</v>
      </c>
      <c r="N4" s="2">
        <f t="shared" si="1"/>
        <v>141496852802</v>
      </c>
      <c r="O4" s="2">
        <f t="shared" si="1"/>
        <v>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3658485502</v>
      </c>
      <c r="H5" s="2">
        <f>IFERROR(SUM(D5:G5)*(4/MAX(1,COUNT(D5:G5))),"")</f>
        <v>14633942008</v>
      </c>
      <c r="I5" s="2">
        <f t="shared" ref="I5:O5" si="2">IFERROR(INDEX(I51:I500,MATCH($C$5,$C$51:$C$500,0)),"")</f>
        <v>5564823298</v>
      </c>
      <c r="J5" s="2">
        <f t="shared" si="2"/>
        <v>11652336549</v>
      </c>
      <c r="K5" s="2">
        <f t="shared" si="2"/>
        <v>2510554262</v>
      </c>
      <c r="L5" s="2">
        <f t="shared" si="2"/>
        <v>1032734254</v>
      </c>
      <c r="M5" s="2">
        <f t="shared" si="2"/>
        <v>1420488901</v>
      </c>
      <c r="N5" s="2">
        <f t="shared" si="2"/>
        <v>226718506</v>
      </c>
      <c r="O5" s="2">
        <f t="shared" si="2"/>
        <v>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68862053740</v>
      </c>
      <c r="H6" s="2">
        <f>IFERROR(INDEX(D6:G6,COUNT(D6:G6)),"")</f>
        <v>68862053740</v>
      </c>
      <c r="I6" s="2">
        <f t="shared" ref="I6:O6" si="3">IFERROR(INDEX(I51:I500,MATCH($C$6,$C$51:$C$500,0)),"")</f>
        <v>68862053740</v>
      </c>
      <c r="J6" s="2">
        <f t="shared" si="3"/>
        <v>105175502052</v>
      </c>
      <c r="K6" s="2">
        <f t="shared" si="3"/>
        <v>93467965011</v>
      </c>
      <c r="L6" s="2">
        <f t="shared" si="3"/>
        <v>27850582834</v>
      </c>
      <c r="M6" s="2">
        <f t="shared" si="3"/>
        <v>5114428320</v>
      </c>
      <c r="N6" s="2">
        <f t="shared" si="3"/>
        <v>-14737231178</v>
      </c>
      <c r="O6" s="2">
        <f t="shared" si="3"/>
        <v>-13655437877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2.6</v>
      </c>
      <c r="H7" s="3">
        <f>IFERROR(INDEX(D7:G7,COUNT(D7:G7)),"")</f>
        <v>2.6</v>
      </c>
      <c r="I7" s="3">
        <f t="shared" ref="I7:O7" si="4">IFERROR(INDEX(I51:I500,MATCH($C$7,$C$51:$C$500,0))/1000000000,"")</f>
        <v>2.6</v>
      </c>
      <c r="J7" s="3">
        <f t="shared" si="4"/>
        <v>2.6</v>
      </c>
      <c r="K7" s="3">
        <f t="shared" si="4"/>
        <v>2.6</v>
      </c>
      <c r="L7" s="3">
        <f t="shared" si="4"/>
        <v>2.08</v>
      </c>
      <c r="M7" s="3">
        <f t="shared" si="4"/>
        <v>0.99</v>
      </c>
      <c r="N7" s="3">
        <f t="shared" si="4"/>
        <v>0.02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 t="shared" ref="I8:O8" si="5">IFERROR(INDEX(I51:I500,MATCH($C$8,$C$51:$C$500,0)),"")</f>
        <v>14000000000</v>
      </c>
      <c r="J8" s="2">
        <f t="shared" si="5"/>
        <v>9000000000</v>
      </c>
      <c r="K8" s="2">
        <f t="shared" si="5"/>
        <v>-7000000000</v>
      </c>
      <c r="L8" s="2">
        <f t="shared" si="5"/>
        <v>-4000000000</v>
      </c>
      <c r="M8" s="2">
        <f t="shared" si="5"/>
        <v>0</v>
      </c>
      <c r="N8" s="2">
        <f t="shared" si="5"/>
        <v>-2000000000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2.62</v>
      </c>
      <c r="H9" s="3">
        <f>IFERROR(INDEX(D9:G9,COUNT(D9:G9)),"")</f>
        <v>2.62</v>
      </c>
      <c r="I9" s="3">
        <f t="shared" ref="I9:O9" si="6">IFERROR(INDEX(I51:I500,MATCH($C$9,$C$51:$C$500,0)),"")</f>
        <v>5.21</v>
      </c>
      <c r="J9" s="3">
        <f t="shared" si="6"/>
        <v>3.49</v>
      </c>
      <c r="K9" s="3">
        <f t="shared" si="6"/>
        <v>-2.65</v>
      </c>
      <c r="L9" s="3">
        <f t="shared" si="6"/>
        <v>-1.75</v>
      </c>
      <c r="M9" s="3">
        <f t="shared" si="6"/>
        <v>-0.45</v>
      </c>
      <c r="N9" s="3">
        <f t="shared" si="6"/>
        <v>-103.48</v>
      </c>
      <c r="O9" s="3">
        <f t="shared" si="6"/>
        <v>0</v>
      </c>
    </row>
    <row r="10" spans="1:15" ht="15.5" x14ac:dyDescent="0.35">
      <c r="C10" t="s">
        <v>17</v>
      </c>
      <c r="D10" s="3">
        <f ca="1">IFERROR(IF(D9=0,"",D2/D9),"")</f>
        <v>95.419847328244273</v>
      </c>
      <c r="I10" s="3">
        <f t="shared" ref="I10:O10" ca="1" si="7">IFERROR(IF(I9=0,"",I2/I9),"")</f>
        <v>40.307101727447218</v>
      </c>
      <c r="J10" s="3">
        <f t="shared" ca="1" si="7"/>
        <v>40.401146131805156</v>
      </c>
      <c r="K10" s="3">
        <f t="shared" ca="1" si="7"/>
        <v>-21.417622641509436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616335389</v>
      </c>
      <c r="H11" s="2">
        <f>IFERROR(INDEX(D11:G11,COUNT(D11:G11)),"")</f>
        <v>616335389</v>
      </c>
      <c r="I11" s="2">
        <f t="shared" ref="I11:O11" si="8">IFERROR(INDEX(I51:I500,MATCH($C$11,$C$51:$C$500,0)),"")</f>
        <v>616335389</v>
      </c>
      <c r="J11" s="2">
        <f t="shared" si="8"/>
        <v>35549506714</v>
      </c>
      <c r="K11" s="2">
        <f t="shared" si="8"/>
        <v>39932758035</v>
      </c>
      <c r="L11" s="2">
        <f t="shared" si="8"/>
        <v>15859896492</v>
      </c>
      <c r="M11" s="2">
        <f t="shared" si="8"/>
        <v>3404493759</v>
      </c>
      <c r="N11" s="2">
        <f t="shared" si="8"/>
        <v>1043001090</v>
      </c>
      <c r="O11" s="2">
        <f t="shared" si="8"/>
        <v>1620912273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</v>
      </c>
      <c r="H12" s="2">
        <f>IFERROR(INDEX(D12:G12,COUNT(D12:G12)),"")</f>
        <v>14000000000</v>
      </c>
      <c r="I12" s="2">
        <f t="shared" ref="I12:O12" si="9">IFERROR(INDEX(I51:I500,MATCH($C$12,$C$51:$C$500,0)),"")</f>
        <v>14000000000</v>
      </c>
      <c r="J12" s="2">
        <f t="shared" si="9"/>
        <v>-14000000000</v>
      </c>
      <c r="K12" s="2">
        <f t="shared" si="9"/>
        <v>-20000000000</v>
      </c>
      <c r="L12" s="2">
        <f t="shared" si="9"/>
        <v>5000000000</v>
      </c>
      <c r="M12" s="2">
        <f t="shared" si="9"/>
        <v>20000000000</v>
      </c>
      <c r="N12" s="2">
        <f t="shared" si="9"/>
        <v>23000000000</v>
      </c>
      <c r="O12" s="2">
        <f t="shared" si="9"/>
        <v>23000000000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14000000000</v>
      </c>
      <c r="H13" s="2">
        <f>IFERROR(INDEX(D13:G13,COUNT(D13:G13)),"")</f>
        <v>14000000000</v>
      </c>
      <c r="I13" s="2">
        <f t="shared" ref="I13:O13" si="10">IFERROR(INDEX(I51:I500,MATCH($C$13,$C$51:$C$500,0)),"")</f>
        <v>14000000000</v>
      </c>
      <c r="J13" s="2">
        <f t="shared" si="10"/>
        <v>21000000000</v>
      </c>
      <c r="K13" s="2">
        <f t="shared" si="10"/>
        <v>19000000000</v>
      </c>
      <c r="L13" s="2">
        <f t="shared" si="10"/>
        <v>21000000000</v>
      </c>
      <c r="M13" s="2">
        <f t="shared" si="10"/>
        <v>24000000000</v>
      </c>
      <c r="N13" s="2">
        <f t="shared" si="10"/>
        <v>24000000000</v>
      </c>
      <c r="O13" s="2">
        <f t="shared" si="10"/>
        <v>25000000000</v>
      </c>
    </row>
    <row r="14" spans="1:15" ht="15.5" x14ac:dyDescent="0.35">
      <c r="C14" t="s">
        <v>26</v>
      </c>
      <c r="D14" s="2">
        <f>IFERROR(INDEX(D51:D500,MATCH($C$14,$C$51:$C$500,0)),"")</f>
        <v>-1052730490</v>
      </c>
      <c r="H14" s="2">
        <f>IFERROR(SUM(D14:G14)*(4/MAX(1,COUNT(D14:G14))),"")</f>
        <v>-4210921960</v>
      </c>
      <c r="I14" s="2">
        <f t="shared" ref="I14:O14" si="11">IFERROR(INDEX(I51:I500,MATCH($C$14,$C$51:$C$500,0)),"")</f>
        <v>-2070718474</v>
      </c>
      <c r="J14" s="2">
        <f t="shared" si="11"/>
        <v>-1665863229</v>
      </c>
      <c r="K14" s="2">
        <f t="shared" si="11"/>
        <v>-2494397879</v>
      </c>
      <c r="L14" s="2">
        <f t="shared" si="11"/>
        <v>-2637056422</v>
      </c>
      <c r="M14" s="2">
        <f t="shared" si="11"/>
        <v>-2701566366</v>
      </c>
      <c r="N14" s="2">
        <f t="shared" si="11"/>
        <v>-3119025323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-1156000742</v>
      </c>
      <c r="H15" s="2">
        <f>IFERROR(SUM(D15:G15)*(4/MAX(1,COUNT(D15:G15))),"")</f>
        <v>-4624002968</v>
      </c>
      <c r="I15" s="2">
        <f t="shared" ref="I15:O15" si="12">IFERROR(INDEX(I51:I500,MATCH($C$15,$C$51:$C$500,0)),"")</f>
        <v>-1570553822</v>
      </c>
      <c r="J15" s="2">
        <f t="shared" si="12"/>
        <v>-3465268988</v>
      </c>
      <c r="K15" s="2">
        <f t="shared" si="12"/>
        <v>-991149038</v>
      </c>
      <c r="L15" s="2">
        <f t="shared" si="12"/>
        <v>-835729530</v>
      </c>
      <c r="M15" s="2">
        <f t="shared" si="12"/>
        <v>-1674238384</v>
      </c>
      <c r="N15" s="2">
        <f t="shared" si="12"/>
        <v>-1373639158</v>
      </c>
      <c r="O15" s="2">
        <f t="shared" si="12"/>
        <v>0</v>
      </c>
    </row>
    <row r="16" spans="1:15" ht="15.5" x14ac:dyDescent="0.35">
      <c r="C16" t="s">
        <v>28</v>
      </c>
      <c r="D16" s="2">
        <f>IFERROR(INDEX(D51:D500,MATCH($C$16,$C$51:$C$500,0)),"")</f>
        <v>4861238518</v>
      </c>
      <c r="H16" s="2">
        <f>IFERROR(SUM(D16:G16)*(4/MAX(1,COUNT(D16:G16))),"")</f>
        <v>19444954072</v>
      </c>
      <c r="I16" s="2">
        <f t="shared" ref="I16:O16" si="13">IFERROR(INDEX(I51:I500,MATCH($C$16,$C$51:$C$500,0)),"")</f>
        <v>7182754416</v>
      </c>
      <c r="J16" s="2">
        <f t="shared" si="13"/>
        <v>15079718993</v>
      </c>
      <c r="K16" s="2">
        <f t="shared" si="13"/>
        <v>3537616782</v>
      </c>
      <c r="L16" s="2">
        <f t="shared" si="13"/>
        <v>1896935341</v>
      </c>
      <c r="M16" s="2">
        <f t="shared" si="13"/>
        <v>2995503048</v>
      </c>
      <c r="N16" s="2">
        <f t="shared" si="13"/>
        <v>106629018</v>
      </c>
      <c r="O16" s="2">
        <f t="shared" si="13"/>
        <v>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650000000000</v>
      </c>
      <c r="H20" s="2">
        <f t="shared" ref="H20:O20" ca="1" si="14">IFERROR(H21*H2,"")</f>
        <v>650000000000</v>
      </c>
      <c r="I20" s="2">
        <f t="shared" ca="1" si="14"/>
        <v>546000000000</v>
      </c>
      <c r="J20" s="2">
        <f t="shared" ca="1" si="14"/>
        <v>366600000000</v>
      </c>
      <c r="K20" s="2">
        <f t="shared" ca="1" si="14"/>
        <v>147567420000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2600000000</v>
      </c>
      <c r="H21" s="2">
        <f>IFERROR(INDEX(D21:G21,COUNT(D21:G21)),"")</f>
        <v>2600000000</v>
      </c>
      <c r="I21" s="2">
        <f t="shared" ref="I21:O21" si="15">IFERROR(INDEX(I51:I500,MATCH($C$7,$C$51:$C$500,0)),"")</f>
        <v>2600000000</v>
      </c>
      <c r="J21" s="2">
        <f t="shared" si="15"/>
        <v>2600000000</v>
      </c>
      <c r="K21" s="2">
        <f t="shared" si="15"/>
        <v>2600000000</v>
      </c>
      <c r="L21" s="2">
        <f t="shared" si="15"/>
        <v>2080000000</v>
      </c>
      <c r="M21" s="2">
        <f t="shared" si="15"/>
        <v>990000000</v>
      </c>
      <c r="N21" s="2">
        <f t="shared" si="15"/>
        <v>20000000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5.312774312269589</v>
      </c>
      <c r="H23" s="3">
        <f t="shared" ref="H23:O23" si="16">IFERROR(H5/H6*100,"")</f>
        <v>21.251097249078356</v>
      </c>
      <c r="I23" s="3">
        <f t="shared" si="16"/>
        <v>8.0811172420313007</v>
      </c>
      <c r="J23" s="3">
        <f t="shared" si="16"/>
        <v>11.07894549744003</v>
      </c>
      <c r="K23" s="3">
        <f t="shared" si="16"/>
        <v>2.6860050517891767</v>
      </c>
      <c r="L23" s="3">
        <f t="shared" si="16"/>
        <v>3.708124387038815</v>
      </c>
      <c r="M23" s="3">
        <f t="shared" si="16"/>
        <v>27.774148196488945</v>
      </c>
      <c r="N23" s="3">
        <f t="shared" si="16"/>
        <v>-1.5384063889725053</v>
      </c>
      <c r="O23" s="3">
        <f t="shared" si="16"/>
        <v>0</v>
      </c>
    </row>
    <row r="24" spans="1:15" ht="15.5" x14ac:dyDescent="0.35">
      <c r="C24" t="s">
        <v>43</v>
      </c>
      <c r="D24" s="4">
        <f>IFERROR(_xlfn.RRI(5,I23,D23),"")</f>
        <v>-8.0461342054955587E-2</v>
      </c>
      <c r="H24" s="4">
        <f t="shared" ref="H24:O24" si="17">IFERROR(_xlfn.RRI(5,M23,H23),"")</f>
        <v>-5.2131431872885603E-2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>
        <f t="shared" si="17"/>
        <v>0</v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1.42</v>
      </c>
      <c r="H25" s="3">
        <f>IFERROR(INDEX(D25:G25,COUNT(D25:G25)),"")</f>
        <v>1.42</v>
      </c>
      <c r="I25" s="3">
        <f t="shared" ref="I25:O25" si="18">IFERROR(INDEX(I51:I500,MATCH($C$25,$C$51:$C$500,0)),"")</f>
        <v>2.16</v>
      </c>
      <c r="J25" s="3">
        <f t="shared" si="18"/>
        <v>4.46</v>
      </c>
      <c r="K25" s="3">
        <f t="shared" si="18"/>
        <v>0.98</v>
      </c>
      <c r="L25" s="3">
        <f t="shared" si="18"/>
        <v>0.51</v>
      </c>
      <c r="M25" s="3">
        <f t="shared" si="18"/>
        <v>1.47</v>
      </c>
      <c r="N25" s="3">
        <f t="shared" si="18"/>
        <v>15.09</v>
      </c>
      <c r="O25" s="3">
        <f t="shared" si="18"/>
        <v>0</v>
      </c>
    </row>
    <row r="26" spans="1:15" ht="15.5" x14ac:dyDescent="0.35">
      <c r="C26" t="s">
        <v>46</v>
      </c>
      <c r="D26" s="4">
        <f>IFERROR(_xlfn.RRI(5,I25,D25),"")</f>
        <v>-8.046784919290273E-2</v>
      </c>
      <c r="H26" s="4">
        <f t="shared" ref="H26:O26" si="19">IFERROR(_xlfn.RRI(5,M25,H25),"")</f>
        <v>-6.8972101424897847E-3</v>
      </c>
      <c r="I26" s="4">
        <f t="shared" si="19"/>
        <v>-0.32211987280242949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</v>
      </c>
    </row>
    <row r="27" spans="1:15" ht="15.5" x14ac:dyDescent="0.35">
      <c r="C27" t="s">
        <v>47</v>
      </c>
      <c r="D27" s="3">
        <f>IFERROR(D4/D21,"")</f>
        <v>21.330433513461539</v>
      </c>
      <c r="H27" s="3">
        <f t="shared" ref="H27:O27" si="20">IFERROR(H4/H21,"")</f>
        <v>85.321734053846157</v>
      </c>
      <c r="I27" s="3">
        <f t="shared" si="20"/>
        <v>47.070615152692305</v>
      </c>
      <c r="J27" s="3">
        <f t="shared" si="20"/>
        <v>82.737244551538467</v>
      </c>
      <c r="K27" s="3">
        <f t="shared" si="20"/>
        <v>81.964404024615391</v>
      </c>
      <c r="L27" s="3">
        <f t="shared" si="20"/>
        <v>77.815739597115382</v>
      </c>
      <c r="M27" s="3">
        <f t="shared" si="20"/>
        <v>170.70493153636363</v>
      </c>
      <c r="N27" s="3">
        <f t="shared" si="20"/>
        <v>7074.8426400999997</v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-0.1464087361841877</v>
      </c>
      <c r="H28" s="4">
        <f t="shared" ref="H28:O28" si="21">IFERROR(_xlfn.RRI(5,M27,H27),"")</f>
        <v>-0.1295121352209686</v>
      </c>
      <c r="I28" s="4">
        <f t="shared" si="21"/>
        <v>-0.63305023164873053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-0.34259259259259267</v>
      </c>
      <c r="I29" s="4">
        <f t="shared" si="22"/>
        <v>-0.51569506726457393</v>
      </c>
      <c r="J29" s="4">
        <f t="shared" si="22"/>
        <v>3.5510204081632653</v>
      </c>
      <c r="K29" s="4">
        <f t="shared" si="22"/>
        <v>0.92156862745098034</v>
      </c>
      <c r="L29" s="4">
        <f t="shared" si="22"/>
        <v>-0.65306122448979587</v>
      </c>
      <c r="M29" s="4">
        <f t="shared" si="22"/>
        <v>-0.90258449304174948</v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0.81263265366452297</v>
      </c>
      <c r="I30" s="4">
        <f t="shared" si="23"/>
        <v>-0.43108311851778913</v>
      </c>
      <c r="J30" s="4">
        <f t="shared" si="23"/>
        <v>9.4289775680059633E-3</v>
      </c>
      <c r="K30" s="4">
        <f t="shared" si="23"/>
        <v>5.3313949709652302E-2</v>
      </c>
      <c r="L30" s="4">
        <f t="shared" si="23"/>
        <v>-0.54415060597977483</v>
      </c>
      <c r="M30" s="4">
        <f t="shared" si="23"/>
        <v>-0.97587155782535528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26.48</v>
      </c>
      <c r="H32" s="3">
        <f>IFERROR(INDEX(D32:G32,COUNT(D32:G32)),"")</f>
        <v>26.48</v>
      </c>
      <c r="I32" s="3">
        <f t="shared" ref="I32:O32" si="24">IFERROR(INDEX(I51:I500,MATCH($C$32,$C$51:$C$500,0)),"")</f>
        <v>26.48</v>
      </c>
      <c r="J32" s="3">
        <f t="shared" si="24"/>
        <v>40.450000000000003</v>
      </c>
      <c r="K32" s="3">
        <f t="shared" si="24"/>
        <v>35.950000000000003</v>
      </c>
      <c r="L32" s="3">
        <f t="shared" si="24"/>
        <v>13.39</v>
      </c>
      <c r="M32" s="3">
        <f t="shared" si="24"/>
        <v>5.15</v>
      </c>
      <c r="N32" s="3">
        <f t="shared" si="24"/>
        <v>-919.62</v>
      </c>
      <c r="O32" s="3">
        <f t="shared" si="24"/>
        <v>-22744701.260000002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7.93</v>
      </c>
      <c r="H33" s="3">
        <f>IFERROR(INDEX(D33:G33,COUNT(D33:G33)),"")</f>
        <v>7.93</v>
      </c>
      <c r="I33" s="3">
        <f t="shared" ref="I33:O33" si="25">IFERROR(INDEX(I51:I500,MATCH($C$33,$C$51:$C$500,0)),"")</f>
        <v>7.93</v>
      </c>
      <c r="J33" s="3">
        <f t="shared" si="25"/>
        <v>3.49</v>
      </c>
      <c r="K33" s="3">
        <f t="shared" si="25"/>
        <v>2.92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147.88999999999999</v>
      </c>
      <c r="H34" s="3">
        <f>IFERROR(INDEX(D34:G34,COUNT(D34:G34)),"")</f>
        <v>147.88999999999999</v>
      </c>
      <c r="I34" s="3">
        <f t="shared" ref="I34:O34" si="26">IFERROR(INDEX(I51:I500,MATCH($C$34,$C$51:$C$500,0)),"")</f>
        <v>97.22</v>
      </c>
      <c r="J34" s="3">
        <f t="shared" si="26"/>
        <v>31.61</v>
      </c>
      <c r="K34" s="3">
        <f t="shared" si="26"/>
        <v>107.14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9.85</v>
      </c>
      <c r="H35" s="3">
        <f>IFERROR(INDEX(D35:G35,COUNT(D35:G35)),"")</f>
        <v>9.85</v>
      </c>
      <c r="I35" s="3">
        <f t="shared" ref="I35:O35" si="27">IFERROR(INDEX(I51:I500,MATCH($C$35,$C$51:$C$500,0)),"")</f>
        <v>4.46</v>
      </c>
      <c r="J35" s="3">
        <f t="shared" si="27"/>
        <v>1.7</v>
      </c>
      <c r="K35" s="3">
        <f t="shared" si="27"/>
        <v>1.28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55459127135</v>
      </c>
      <c r="E51" s="5">
        <v>66924472262</v>
      </c>
      <c r="F51" s="5">
        <v>74470757921</v>
      </c>
      <c r="G51" s="5">
        <v>140646077913</v>
      </c>
      <c r="I51" s="5">
        <v>122383599397</v>
      </c>
      <c r="J51" s="5">
        <v>215116835834</v>
      </c>
      <c r="K51" s="5">
        <v>213107450464</v>
      </c>
      <c r="L51" s="5">
        <v>161856738362</v>
      </c>
      <c r="M51" s="5">
        <v>168997882221</v>
      </c>
      <c r="N51" s="5">
        <v>141496852802</v>
      </c>
    </row>
    <row r="52" spans="2:15" ht="15.5" x14ac:dyDescent="0.35">
      <c r="C52" t="s">
        <v>73</v>
      </c>
      <c r="D52" s="5">
        <v>-36175360743</v>
      </c>
      <c r="E52" s="5">
        <v>-54936529137</v>
      </c>
      <c r="F52" s="5">
        <v>-59777757147</v>
      </c>
      <c r="G52" s="5">
        <v>-120000401373</v>
      </c>
      <c r="I52" s="5">
        <v>-91111889880</v>
      </c>
      <c r="J52" s="5">
        <v>-179778158520</v>
      </c>
      <c r="K52" s="5">
        <v>-185134540754</v>
      </c>
      <c r="L52" s="5">
        <v>-140038742408</v>
      </c>
      <c r="M52" s="5">
        <v>-144413113215</v>
      </c>
      <c r="N52" s="5">
        <v>-120799055953</v>
      </c>
    </row>
    <row r="53" spans="2:15" ht="15.5" x14ac:dyDescent="0.35">
      <c r="C53" t="s">
        <v>74</v>
      </c>
      <c r="D53" s="5">
        <v>19283766392</v>
      </c>
      <c r="E53" s="5">
        <v>11987943125</v>
      </c>
      <c r="F53" s="5">
        <v>14693000774</v>
      </c>
      <c r="G53" s="5">
        <v>20645676540</v>
      </c>
      <c r="I53" s="5">
        <v>31271709517</v>
      </c>
      <c r="J53" s="5">
        <v>35338677314</v>
      </c>
      <c r="K53" s="5">
        <v>27972909710</v>
      </c>
      <c r="L53" s="5">
        <v>21817995954</v>
      </c>
      <c r="M53" s="5">
        <v>24584769006</v>
      </c>
      <c r="N53" s="5">
        <v>20697796849</v>
      </c>
    </row>
    <row r="54" spans="2:15" ht="15.5" x14ac:dyDescent="0.35">
      <c r="C54" t="s">
        <v>75</v>
      </c>
      <c r="D54" s="5">
        <v>-13819354692</v>
      </c>
      <c r="E54" s="5">
        <v>-9782913989</v>
      </c>
      <c r="F54" s="5">
        <v>-9512023664</v>
      </c>
      <c r="G54" s="5">
        <v>-10754968393</v>
      </c>
      <c r="I54" s="5">
        <v>-23602268681</v>
      </c>
      <c r="J54" s="5">
        <v>-20266992057</v>
      </c>
      <c r="K54" s="5">
        <v>-23105277166</v>
      </c>
      <c r="L54" s="5">
        <v>-17896775238</v>
      </c>
      <c r="M54" s="5">
        <v>-19242943624</v>
      </c>
      <c r="N54" s="5">
        <v>-17924828302</v>
      </c>
    </row>
    <row r="55" spans="2:15" ht="15.5" x14ac:dyDescent="0.35">
      <c r="C55" t="s">
        <v>76</v>
      </c>
      <c r="G55" s="5">
        <v>-190000</v>
      </c>
      <c r="J55" s="5">
        <v>-190000</v>
      </c>
      <c r="K55" s="5">
        <v>-414000</v>
      </c>
      <c r="L55" s="5">
        <v>-11118800</v>
      </c>
      <c r="M55" s="5">
        <v>-40172100</v>
      </c>
      <c r="N55" s="5">
        <v>-3637400</v>
      </c>
    </row>
    <row r="56" spans="2:15" ht="15.5" x14ac:dyDescent="0.35">
      <c r="C56" t="s">
        <v>77</v>
      </c>
      <c r="D56" s="5">
        <v>-13819354692</v>
      </c>
      <c r="E56" s="5">
        <v>-9782913989</v>
      </c>
      <c r="F56" s="5">
        <v>-9512023664</v>
      </c>
      <c r="G56" s="5">
        <v>-10754778393</v>
      </c>
      <c r="I56" s="5">
        <v>-23602268681</v>
      </c>
      <c r="J56" s="5">
        <v>-20266802057</v>
      </c>
      <c r="K56" s="5">
        <v>-23104863166</v>
      </c>
      <c r="L56" s="5">
        <v>-17885656438</v>
      </c>
      <c r="M56" s="5">
        <v>-19202771524</v>
      </c>
      <c r="N56" s="5">
        <v>-17921190902</v>
      </c>
    </row>
    <row r="57" spans="2:15" ht="15.5" x14ac:dyDescent="0.35">
      <c r="C57" t="s">
        <v>78</v>
      </c>
      <c r="D57" s="5">
        <v>5464411700</v>
      </c>
      <c r="E57" s="5">
        <v>2205029136</v>
      </c>
      <c r="F57" s="5">
        <v>5180977110</v>
      </c>
      <c r="G57" s="5">
        <v>9890708147</v>
      </c>
      <c r="I57" s="5">
        <v>7669440836</v>
      </c>
      <c r="J57" s="5">
        <v>15071685257</v>
      </c>
      <c r="K57" s="5">
        <v>4867632544</v>
      </c>
      <c r="L57" s="5">
        <v>3921220716</v>
      </c>
      <c r="M57" s="5">
        <v>5341825382</v>
      </c>
      <c r="N57" s="5">
        <v>2772968547</v>
      </c>
    </row>
    <row r="58" spans="2:15" ht="15.5" x14ac:dyDescent="0.35">
      <c r="C58" t="s">
        <v>79</v>
      </c>
      <c r="D58" s="5">
        <v>-603173182</v>
      </c>
      <c r="E58" s="5">
        <v>116486762</v>
      </c>
      <c r="F58" s="5">
        <v>-30463477</v>
      </c>
      <c r="G58" s="5">
        <v>38497213</v>
      </c>
      <c r="I58" s="5">
        <v>-486686420</v>
      </c>
      <c r="J58" s="5">
        <v>8033736</v>
      </c>
      <c r="K58" s="5">
        <v>-1330015762</v>
      </c>
      <c r="L58" s="5">
        <v>-2024285375</v>
      </c>
      <c r="M58" s="5">
        <v>-2346322334</v>
      </c>
      <c r="N58" s="5">
        <v>-2666339529</v>
      </c>
    </row>
    <row r="59" spans="2:15" ht="15.5" x14ac:dyDescent="0.35">
      <c r="C59" t="s">
        <v>261</v>
      </c>
      <c r="D59" s="5">
        <v>1392962783</v>
      </c>
      <c r="E59" s="5">
        <v>894661409</v>
      </c>
      <c r="F59" s="5">
        <v>727919740</v>
      </c>
      <c r="G59" s="5">
        <v>670731584</v>
      </c>
      <c r="I59" s="5">
        <v>2287624192</v>
      </c>
      <c r="J59" s="5">
        <v>1398651324</v>
      </c>
      <c r="K59" s="5">
        <v>1445989921</v>
      </c>
      <c r="L59" s="5">
        <v>4007288</v>
      </c>
      <c r="M59" s="5">
        <v>5431818</v>
      </c>
      <c r="N59" s="5">
        <v>9714724</v>
      </c>
    </row>
    <row r="60" spans="2:15" ht="15.5" x14ac:dyDescent="0.35">
      <c r="C60" t="s">
        <v>26</v>
      </c>
      <c r="D60" s="5">
        <v>-1052730490</v>
      </c>
      <c r="E60" s="5">
        <v>-1017987984</v>
      </c>
      <c r="F60" s="5">
        <v>-815466211</v>
      </c>
      <c r="G60" s="5">
        <v>-850397018</v>
      </c>
      <c r="I60" s="5">
        <v>-2070718474</v>
      </c>
      <c r="J60" s="5">
        <v>-1665863229</v>
      </c>
      <c r="K60" s="5">
        <v>-2494397879</v>
      </c>
      <c r="L60" s="5">
        <v>-2637056422</v>
      </c>
      <c r="M60" s="5">
        <v>-2701566366</v>
      </c>
      <c r="N60" s="5">
        <v>-3119025323</v>
      </c>
    </row>
    <row r="61" spans="2:15" ht="15.5" x14ac:dyDescent="0.35">
      <c r="C61" t="s">
        <v>80</v>
      </c>
      <c r="D61" s="5">
        <v>-943405475</v>
      </c>
      <c r="E61" s="5">
        <v>239813337</v>
      </c>
      <c r="F61" s="5">
        <v>57082994</v>
      </c>
      <c r="G61" s="5">
        <v>218162647</v>
      </c>
      <c r="I61" s="5">
        <v>-703592138</v>
      </c>
      <c r="J61" s="5">
        <v>275245641</v>
      </c>
      <c r="K61" s="5">
        <v>-281607804</v>
      </c>
      <c r="L61" s="5">
        <v>608763759</v>
      </c>
      <c r="M61" s="5">
        <v>349812214</v>
      </c>
      <c r="N61" s="5">
        <v>442971070</v>
      </c>
    </row>
    <row r="62" spans="2:15" ht="15.5" x14ac:dyDescent="0.35">
      <c r="C62" t="s">
        <v>81</v>
      </c>
      <c r="D62" s="5">
        <v>-603173182</v>
      </c>
      <c r="E62" s="5">
        <v>116486762</v>
      </c>
      <c r="F62" s="5">
        <v>-30463477</v>
      </c>
      <c r="G62" s="5">
        <v>38497213</v>
      </c>
      <c r="I62" s="5">
        <v>-486686420</v>
      </c>
      <c r="J62" s="5">
        <v>8033736</v>
      </c>
      <c r="K62" s="5">
        <v>-1330015762</v>
      </c>
      <c r="L62" s="5">
        <v>-2024285375</v>
      </c>
      <c r="M62" s="5">
        <v>-2346322334</v>
      </c>
      <c r="N62" s="5">
        <v>-2666339529</v>
      </c>
    </row>
    <row r="63" spans="2:15" ht="15.5" x14ac:dyDescent="0.35">
      <c r="C63" t="s">
        <v>28</v>
      </c>
      <c r="D63" s="5">
        <v>4861238518</v>
      </c>
      <c r="E63" s="5">
        <v>2321515898</v>
      </c>
      <c r="F63" s="5">
        <v>5150513633</v>
      </c>
      <c r="G63" s="5">
        <v>9929205360</v>
      </c>
      <c r="I63" s="5">
        <v>7182754416</v>
      </c>
      <c r="J63" s="5">
        <v>15079718993</v>
      </c>
      <c r="K63" s="5">
        <v>3537616782</v>
      </c>
      <c r="L63" s="5">
        <v>1896935341</v>
      </c>
      <c r="M63" s="5">
        <v>2995503048</v>
      </c>
      <c r="N63" s="5">
        <v>106629018</v>
      </c>
    </row>
    <row r="64" spans="2:15" ht="15.5" x14ac:dyDescent="0.35">
      <c r="C64" t="s">
        <v>27</v>
      </c>
      <c r="D64" s="5">
        <v>-1156000742</v>
      </c>
      <c r="E64" s="5">
        <v>-414553080</v>
      </c>
      <c r="F64" s="5">
        <v>-1210492318</v>
      </c>
      <c r="G64" s="5">
        <v>-2254776670</v>
      </c>
      <c r="I64" s="5">
        <v>-1570553822</v>
      </c>
      <c r="J64" s="5">
        <v>-3465268988</v>
      </c>
      <c r="K64" s="5">
        <v>-991149038</v>
      </c>
      <c r="L64" s="5">
        <v>-835729530</v>
      </c>
      <c r="M64" s="5">
        <v>-1674238384</v>
      </c>
      <c r="N64" s="5">
        <v>-1373639158</v>
      </c>
    </row>
    <row r="65" spans="2:15" ht="15.5" x14ac:dyDescent="0.35">
      <c r="C65" t="s">
        <v>82</v>
      </c>
      <c r="D65" s="5">
        <v>-1308197424</v>
      </c>
      <c r="E65" s="5">
        <v>-414553080</v>
      </c>
      <c r="F65" s="5">
        <v>-1175151260</v>
      </c>
      <c r="G65" s="5">
        <v>-2414620920</v>
      </c>
      <c r="I65" s="5">
        <v>-1722750504</v>
      </c>
      <c r="J65" s="5">
        <v>-3589772180</v>
      </c>
      <c r="K65" s="5">
        <v>-1146428230</v>
      </c>
      <c r="L65" s="5">
        <v>-625636021</v>
      </c>
      <c r="M65" s="5">
        <v>-1324017000</v>
      </c>
      <c r="N65" s="5">
        <v>-1733306000</v>
      </c>
    </row>
    <row r="66" spans="2:15" ht="15.5" x14ac:dyDescent="0.35">
      <c r="C66" t="s">
        <v>83</v>
      </c>
      <c r="D66" s="5">
        <v>152196682</v>
      </c>
      <c r="F66" s="5">
        <v>-35341058</v>
      </c>
      <c r="G66" s="5">
        <v>159844250</v>
      </c>
      <c r="I66" s="5">
        <v>152196682</v>
      </c>
      <c r="J66" s="5">
        <v>124503192</v>
      </c>
      <c r="K66" s="5">
        <v>155279192</v>
      </c>
      <c r="L66" s="5">
        <v>-210093509</v>
      </c>
      <c r="M66" s="5">
        <v>-350221384</v>
      </c>
      <c r="N66" s="5">
        <v>359666842</v>
      </c>
    </row>
    <row r="67" spans="2:15" ht="15.5" x14ac:dyDescent="0.35">
      <c r="C67" t="s">
        <v>84</v>
      </c>
      <c r="D67" s="5">
        <v>-1156000742</v>
      </c>
      <c r="E67" s="5">
        <v>-414553080</v>
      </c>
      <c r="F67" s="5">
        <v>-1210492318</v>
      </c>
      <c r="G67" s="5">
        <v>-2254776670</v>
      </c>
      <c r="I67" s="5">
        <v>-1570553822</v>
      </c>
      <c r="J67" s="5">
        <v>-3465268988</v>
      </c>
      <c r="K67" s="5">
        <v>-991149038</v>
      </c>
      <c r="L67" s="5">
        <v>-835729530</v>
      </c>
      <c r="M67" s="5">
        <v>-1674238384</v>
      </c>
      <c r="N67" s="5">
        <v>-1373639158</v>
      </c>
    </row>
    <row r="68" spans="2:15" ht="15.5" x14ac:dyDescent="0.35">
      <c r="C68" t="s">
        <v>85</v>
      </c>
      <c r="D68" s="5">
        <v>3705237776</v>
      </c>
      <c r="E68" s="5">
        <v>1906962818</v>
      </c>
      <c r="F68" s="5">
        <v>3940021315</v>
      </c>
      <c r="G68" s="5">
        <v>7674428690</v>
      </c>
      <c r="I68" s="5">
        <v>5612200594</v>
      </c>
      <c r="J68" s="5">
        <v>11614450005</v>
      </c>
      <c r="K68" s="5">
        <v>2546467744</v>
      </c>
      <c r="L68" s="5">
        <v>1061205811</v>
      </c>
      <c r="M68" s="5">
        <v>1463033111</v>
      </c>
      <c r="N68" s="5">
        <v>226784479</v>
      </c>
    </row>
    <row r="69" spans="2:15" ht="15.5" x14ac:dyDescent="0.35">
      <c r="C69" t="s">
        <v>86</v>
      </c>
      <c r="D69" s="5">
        <v>-45249960</v>
      </c>
      <c r="F69" s="5">
        <v>67249720</v>
      </c>
      <c r="G69" s="5">
        <v>-15031084</v>
      </c>
      <c r="I69" s="5">
        <v>-45249960</v>
      </c>
      <c r="J69" s="5">
        <v>52218636</v>
      </c>
      <c r="K69" s="5">
        <v>-30062167</v>
      </c>
      <c r="L69" s="5">
        <v>-25051297</v>
      </c>
      <c r="M69" s="5">
        <v>-39605166</v>
      </c>
      <c r="N69" s="5">
        <v>-14783161</v>
      </c>
    </row>
    <row r="70" spans="2:15" ht="15.5" x14ac:dyDescent="0.35">
      <c r="C70" t="s">
        <v>88</v>
      </c>
      <c r="D70" s="5">
        <v>3659987816</v>
      </c>
      <c r="E70" s="5">
        <v>1906962818</v>
      </c>
      <c r="F70" s="5">
        <v>4007271035</v>
      </c>
      <c r="G70" s="5">
        <v>7659397606</v>
      </c>
      <c r="I70" s="5">
        <v>5566950634</v>
      </c>
      <c r="J70" s="5">
        <v>11666668641</v>
      </c>
      <c r="K70" s="5">
        <v>2516405577</v>
      </c>
      <c r="L70" s="5">
        <v>1036154514</v>
      </c>
      <c r="M70" s="5">
        <v>1423427945</v>
      </c>
      <c r="N70" s="5">
        <v>212001318</v>
      </c>
    </row>
    <row r="71" spans="2:15" ht="15.5" x14ac:dyDescent="0.35">
      <c r="C71" t="s">
        <v>89</v>
      </c>
      <c r="D71" s="5">
        <v>3705237776</v>
      </c>
      <c r="E71" s="5">
        <v>1906962818</v>
      </c>
      <c r="F71" s="5">
        <v>3940021315</v>
      </c>
      <c r="G71" s="5">
        <v>7674428690</v>
      </c>
      <c r="I71" s="5">
        <v>5612200594</v>
      </c>
      <c r="J71" s="5">
        <v>11614450005</v>
      </c>
      <c r="K71" s="5">
        <v>2546467744</v>
      </c>
      <c r="L71" s="5">
        <v>1061205811</v>
      </c>
      <c r="M71" s="5">
        <v>1463033111</v>
      </c>
      <c r="N71" s="5">
        <v>226784479</v>
      </c>
    </row>
    <row r="72" spans="2:15" ht="15.5" x14ac:dyDescent="0.35">
      <c r="C72" t="s">
        <v>7</v>
      </c>
      <c r="D72" s="5">
        <v>3658485502</v>
      </c>
      <c r="E72" s="5">
        <v>1906337796</v>
      </c>
      <c r="F72" s="5">
        <v>3998205631</v>
      </c>
      <c r="G72" s="5">
        <v>7654130918</v>
      </c>
      <c r="I72" s="5">
        <v>5564823298</v>
      </c>
      <c r="J72" s="5">
        <v>11652336549</v>
      </c>
      <c r="K72" s="5">
        <v>2510554262</v>
      </c>
      <c r="L72" s="5">
        <v>1032734254</v>
      </c>
      <c r="M72" s="5">
        <v>1420488901</v>
      </c>
      <c r="N72" s="5">
        <v>226718506</v>
      </c>
    </row>
    <row r="73" spans="2:15" ht="15.5" x14ac:dyDescent="0.35">
      <c r="C73" t="s">
        <v>267</v>
      </c>
      <c r="D73" s="5">
        <v>1502314</v>
      </c>
      <c r="E73" s="5">
        <v>625022</v>
      </c>
      <c r="F73" s="5">
        <v>9065404</v>
      </c>
      <c r="G73" s="5">
        <v>5266688</v>
      </c>
      <c r="I73" s="5">
        <v>2127336</v>
      </c>
      <c r="J73" s="5">
        <v>14332092</v>
      </c>
      <c r="K73" s="5">
        <v>5851315</v>
      </c>
      <c r="L73" s="5">
        <v>3420260</v>
      </c>
      <c r="M73" s="5">
        <v>2939044</v>
      </c>
      <c r="N73" s="5">
        <v>-14717188</v>
      </c>
    </row>
    <row r="74" spans="2:15" ht="15.5" x14ac:dyDescent="0.35">
      <c r="C74" t="s">
        <v>90</v>
      </c>
      <c r="D74" s="5">
        <v>3705237776</v>
      </c>
      <c r="E74" s="5">
        <v>1906962818</v>
      </c>
      <c r="F74" s="5">
        <v>3940021315</v>
      </c>
      <c r="G74" s="5">
        <v>7674428690</v>
      </c>
      <c r="I74" s="5">
        <v>5612200594</v>
      </c>
      <c r="J74" s="5">
        <v>11614450005</v>
      </c>
      <c r="K74" s="5">
        <v>2546467744</v>
      </c>
      <c r="L74" s="5">
        <v>1061205811</v>
      </c>
      <c r="M74" s="5">
        <v>1463033111</v>
      </c>
      <c r="N74" s="5">
        <v>226784479</v>
      </c>
    </row>
    <row r="75" spans="2:15" ht="15.5" x14ac:dyDescent="0.35">
      <c r="C75" t="s">
        <v>91</v>
      </c>
      <c r="D75" s="5">
        <v>3659987816</v>
      </c>
      <c r="E75" s="5">
        <v>1906962818</v>
      </c>
      <c r="F75" s="5">
        <v>4007271035</v>
      </c>
      <c r="G75" s="5">
        <v>7659397606</v>
      </c>
      <c r="I75" s="5">
        <v>5566950634</v>
      </c>
      <c r="J75" s="5">
        <v>11666668641</v>
      </c>
      <c r="K75" s="5">
        <v>2516405577</v>
      </c>
      <c r="L75" s="5">
        <v>1036154514</v>
      </c>
      <c r="M75" s="5">
        <v>1423427945</v>
      </c>
      <c r="N75" s="5">
        <v>212001318</v>
      </c>
    </row>
    <row r="76" spans="2:15" ht="15.5" x14ac:dyDescent="0.35">
      <c r="C76" t="s">
        <v>92</v>
      </c>
      <c r="D76" s="5">
        <v>3659987816</v>
      </c>
      <c r="E76" s="5">
        <v>1906962818</v>
      </c>
      <c r="F76" s="5">
        <v>4007271035</v>
      </c>
      <c r="G76" s="5">
        <v>7659397606</v>
      </c>
      <c r="I76" s="5">
        <v>5566950634</v>
      </c>
      <c r="J76" s="5">
        <v>11666668641</v>
      </c>
      <c r="K76" s="5">
        <v>2516405577</v>
      </c>
      <c r="L76" s="5">
        <v>1036154514</v>
      </c>
      <c r="M76" s="5">
        <v>1423427945</v>
      </c>
      <c r="N76" s="5">
        <v>212001318</v>
      </c>
    </row>
    <row r="78" spans="2:15" ht="15.5" x14ac:dyDescent="0.35">
      <c r="B78" t="s">
        <v>93</v>
      </c>
      <c r="C78" t="s">
        <v>94</v>
      </c>
    </row>
    <row r="79" spans="2:15" ht="15.5" x14ac:dyDescent="0.35">
      <c r="C79" t="s">
        <v>95</v>
      </c>
    </row>
    <row r="80" spans="2:15" ht="15.5" x14ac:dyDescent="0.35">
      <c r="C80" t="s">
        <v>19</v>
      </c>
      <c r="D80" s="5">
        <v>616335389</v>
      </c>
      <c r="E80" s="5">
        <v>39441553984</v>
      </c>
      <c r="F80" s="5">
        <v>35549506714</v>
      </c>
      <c r="G80" s="5">
        <v>20409848713</v>
      </c>
      <c r="I80" s="5">
        <v>616335389</v>
      </c>
      <c r="J80" s="5">
        <v>35549506714</v>
      </c>
      <c r="K80" s="5">
        <v>39932758035</v>
      </c>
      <c r="L80" s="5">
        <v>15859896492</v>
      </c>
      <c r="M80" s="5">
        <v>3404493759</v>
      </c>
      <c r="N80" s="5">
        <v>1043001090</v>
      </c>
      <c r="O80" s="5">
        <v>1620912273</v>
      </c>
    </row>
    <row r="81" spans="3:15" ht="15.5" x14ac:dyDescent="0.35">
      <c r="C81" t="s">
        <v>269</v>
      </c>
      <c r="E81" s="5">
        <v>37500000000</v>
      </c>
      <c r="F81" s="5">
        <v>46500000000</v>
      </c>
      <c r="G81" s="5">
        <v>45000000000</v>
      </c>
      <c r="J81" s="5">
        <v>46500000000</v>
      </c>
      <c r="K81" s="5">
        <v>35000000000</v>
      </c>
    </row>
    <row r="82" spans="3:15" ht="15.5" x14ac:dyDescent="0.35">
      <c r="C82" t="s">
        <v>96</v>
      </c>
      <c r="D82" s="5">
        <v>8043470743</v>
      </c>
      <c r="E82" s="5">
        <v>12164320086</v>
      </c>
      <c r="F82" s="5">
        <v>15858730247</v>
      </c>
      <c r="G82" s="5">
        <v>32604361402</v>
      </c>
      <c r="I82" s="5">
        <v>8043470743</v>
      </c>
      <c r="J82" s="5">
        <v>15858730247</v>
      </c>
      <c r="K82" s="5">
        <v>15554986329</v>
      </c>
      <c r="L82" s="5">
        <v>10934106681</v>
      </c>
      <c r="M82" s="5">
        <v>12869604661</v>
      </c>
      <c r="N82" s="5">
        <v>16544593026</v>
      </c>
      <c r="O82" s="5">
        <v>15479292669</v>
      </c>
    </row>
    <row r="83" spans="3:15" ht="15.5" x14ac:dyDescent="0.35">
      <c r="C83" t="s">
        <v>97</v>
      </c>
      <c r="D83" s="5">
        <v>30613381886</v>
      </c>
      <c r="I83" s="5">
        <v>30613381886</v>
      </c>
      <c r="M83" s="5">
        <v>5696618</v>
      </c>
      <c r="N83" s="5">
        <v>33300000</v>
      </c>
    </row>
    <row r="84" spans="3:15" ht="15.5" x14ac:dyDescent="0.35">
      <c r="C84" t="s">
        <v>98</v>
      </c>
      <c r="D84" s="5">
        <v>8043470743</v>
      </c>
      <c r="E84" s="5">
        <v>12164320086</v>
      </c>
      <c r="F84" s="5">
        <v>15858730247</v>
      </c>
      <c r="G84" s="5">
        <v>32604361402</v>
      </c>
      <c r="I84" s="5">
        <v>8043470743</v>
      </c>
      <c r="J84" s="5">
        <v>15858730247</v>
      </c>
      <c r="K84" s="5">
        <v>15554986329</v>
      </c>
      <c r="L84" s="5">
        <v>10934106681</v>
      </c>
      <c r="M84" s="5">
        <v>12869604661</v>
      </c>
      <c r="N84" s="5">
        <v>16544593026</v>
      </c>
      <c r="O84" s="5">
        <v>15479292669</v>
      </c>
    </row>
    <row r="85" spans="3:15" ht="15.5" x14ac:dyDescent="0.35">
      <c r="C85" t="s">
        <v>99</v>
      </c>
      <c r="M85" s="5">
        <v>85238956</v>
      </c>
      <c r="N85" s="5">
        <v>600000</v>
      </c>
      <c r="O85" s="5">
        <v>1035219530</v>
      </c>
    </row>
    <row r="86" spans="3:15" ht="15.5" x14ac:dyDescent="0.35">
      <c r="C86" t="s">
        <v>270</v>
      </c>
      <c r="M86" s="5">
        <v>1796495278</v>
      </c>
      <c r="N86" s="5">
        <v>14843693414</v>
      </c>
      <c r="O86" s="5">
        <v>13467986510</v>
      </c>
    </row>
    <row r="87" spans="3:15" ht="15.5" x14ac:dyDescent="0.35">
      <c r="C87" t="s">
        <v>100</v>
      </c>
      <c r="M87" s="5">
        <v>85238956</v>
      </c>
      <c r="N87" s="5">
        <v>600000</v>
      </c>
      <c r="O87" s="5">
        <v>1035219530</v>
      </c>
    </row>
    <row r="88" spans="3:15" ht="15.5" x14ac:dyDescent="0.35">
      <c r="C88" t="s">
        <v>101</v>
      </c>
      <c r="D88" s="5">
        <v>11647250860</v>
      </c>
      <c r="E88" s="5">
        <v>11364924760</v>
      </c>
      <c r="F88" s="5">
        <v>11960715953</v>
      </c>
      <c r="G88" s="5">
        <v>8382234742</v>
      </c>
      <c r="I88" s="5">
        <v>11647250860</v>
      </c>
      <c r="J88" s="5">
        <v>11960715953</v>
      </c>
      <c r="K88" s="5">
        <v>12180336900</v>
      </c>
      <c r="L88" s="5">
        <v>7052657384</v>
      </c>
      <c r="M88" s="5">
        <v>5709371541</v>
      </c>
      <c r="N88" s="5">
        <v>4924231862</v>
      </c>
      <c r="O88" s="5">
        <v>5157882789</v>
      </c>
    </row>
    <row r="89" spans="3:15" ht="15.5" x14ac:dyDescent="0.35">
      <c r="C89" t="s">
        <v>80</v>
      </c>
      <c r="D89" s="5">
        <v>-114772480</v>
      </c>
      <c r="E89" s="5">
        <v>-69558131</v>
      </c>
      <c r="F89" s="5">
        <v>-69558131</v>
      </c>
      <c r="G89" s="5">
        <v>-121699084</v>
      </c>
      <c r="I89" s="5">
        <v>-114772480</v>
      </c>
      <c r="J89" s="5">
        <v>-69558131</v>
      </c>
      <c r="K89" s="5">
        <v>-121699084</v>
      </c>
      <c r="L89" s="5">
        <v>-91685580</v>
      </c>
      <c r="M89" s="5">
        <v>-66661014</v>
      </c>
      <c r="N89" s="5">
        <v>-2395500156</v>
      </c>
      <c r="O89" s="5">
        <v>-886951028</v>
      </c>
    </row>
    <row r="90" spans="3:15" ht="15.5" x14ac:dyDescent="0.35">
      <c r="C90" t="s">
        <v>102</v>
      </c>
      <c r="D90" s="5">
        <v>39971374518</v>
      </c>
      <c r="E90" s="5">
        <v>124453008883</v>
      </c>
      <c r="F90" s="5">
        <v>135571278605</v>
      </c>
      <c r="G90" s="5">
        <v>135299949740</v>
      </c>
      <c r="I90" s="5">
        <v>39971374518</v>
      </c>
      <c r="J90" s="5">
        <v>135571278605</v>
      </c>
      <c r="K90" s="5">
        <v>127422182028</v>
      </c>
      <c r="L90" s="5">
        <v>56621375724</v>
      </c>
      <c r="M90" s="5">
        <v>37815759978</v>
      </c>
      <c r="N90" s="5">
        <v>26926198433</v>
      </c>
      <c r="O90" s="5">
        <v>24709141234</v>
      </c>
    </row>
    <row r="91" spans="3:15" ht="15.5" x14ac:dyDescent="0.35">
      <c r="C91" t="s">
        <v>103</v>
      </c>
    </row>
    <row r="92" spans="3:15" ht="15.5" x14ac:dyDescent="0.35">
      <c r="C92" t="s">
        <v>105</v>
      </c>
      <c r="D92" s="5">
        <v>1506555369</v>
      </c>
      <c r="E92" s="5">
        <v>1341595878</v>
      </c>
      <c r="F92" s="5">
        <v>1341595878</v>
      </c>
      <c r="G92" s="5">
        <v>1231821020</v>
      </c>
      <c r="I92" s="5">
        <v>1506555369</v>
      </c>
      <c r="J92" s="5">
        <v>1341595878</v>
      </c>
      <c r="K92" s="5">
        <v>1231821020</v>
      </c>
      <c r="L92" s="5">
        <v>1068062755</v>
      </c>
      <c r="M92" s="5">
        <v>1271090513</v>
      </c>
      <c r="N92" s="5">
        <v>1610141897</v>
      </c>
      <c r="O92" s="5">
        <v>1246306055</v>
      </c>
    </row>
    <row r="93" spans="3:15" ht="15.5" x14ac:dyDescent="0.35">
      <c r="C93" t="s">
        <v>104</v>
      </c>
      <c r="D93" s="5">
        <v>21383418153</v>
      </c>
      <c r="E93" s="5">
        <v>22633624207</v>
      </c>
      <c r="F93" s="5">
        <v>22726246054</v>
      </c>
      <c r="G93" s="5">
        <v>24138961028</v>
      </c>
      <c r="I93" s="5">
        <v>21383418153</v>
      </c>
      <c r="J93" s="5">
        <v>22726246054</v>
      </c>
      <c r="K93" s="5">
        <v>17889797721</v>
      </c>
      <c r="L93" s="5">
        <v>16370012445</v>
      </c>
      <c r="M93" s="5">
        <v>15239913850</v>
      </c>
      <c r="N93" s="5">
        <v>11818813691</v>
      </c>
      <c r="O93" s="5">
        <v>12195253810</v>
      </c>
    </row>
    <row r="94" spans="3:15" ht="15.5" x14ac:dyDescent="0.35">
      <c r="C94" t="s">
        <v>349</v>
      </c>
      <c r="O94" s="5">
        <v>576736861</v>
      </c>
    </row>
    <row r="95" spans="3:15" ht="15.5" x14ac:dyDescent="0.35">
      <c r="C95" t="s">
        <v>106</v>
      </c>
      <c r="D95" s="5">
        <v>99194393741</v>
      </c>
      <c r="E95" s="5">
        <v>24460623778</v>
      </c>
      <c r="F95" s="5">
        <v>24553245625</v>
      </c>
      <c r="G95" s="5">
        <v>25720600568</v>
      </c>
      <c r="I95" s="5">
        <v>99194393741</v>
      </c>
      <c r="J95" s="5">
        <v>24553245625</v>
      </c>
      <c r="K95" s="5">
        <v>19796552086</v>
      </c>
      <c r="L95" s="5">
        <v>18773544380</v>
      </c>
      <c r="M95" s="5">
        <v>17808277010</v>
      </c>
      <c r="N95" s="5">
        <v>14542557681</v>
      </c>
      <c r="O95" s="5">
        <v>14018296726</v>
      </c>
    </row>
    <row r="96" spans="3:15" ht="15.5" x14ac:dyDescent="0.35">
      <c r="C96" t="s">
        <v>107</v>
      </c>
      <c r="D96" s="5">
        <v>139165768259</v>
      </c>
      <c r="E96" s="5">
        <v>148913632661</v>
      </c>
      <c r="F96" s="5">
        <v>160124524230</v>
      </c>
      <c r="G96" s="5">
        <v>161020550308</v>
      </c>
      <c r="I96" s="5">
        <v>139165768259</v>
      </c>
      <c r="J96" s="5">
        <v>160124524230</v>
      </c>
      <c r="K96" s="5">
        <v>147218734114</v>
      </c>
      <c r="L96" s="5">
        <v>75394920104</v>
      </c>
      <c r="M96" s="5">
        <v>55624036988</v>
      </c>
      <c r="N96" s="5">
        <v>41468756114</v>
      </c>
      <c r="O96" s="5">
        <v>38727437960</v>
      </c>
    </row>
    <row r="97" spans="3:15" ht="15.5" x14ac:dyDescent="0.35">
      <c r="C97" t="s">
        <v>108</v>
      </c>
    </row>
    <row r="98" spans="3:15" ht="15.5" x14ac:dyDescent="0.35">
      <c r="C98" t="s">
        <v>109</v>
      </c>
    </row>
    <row r="99" spans="3:15" ht="15.5" x14ac:dyDescent="0.35">
      <c r="C99" t="s">
        <v>110</v>
      </c>
      <c r="D99" s="5">
        <v>63160690333</v>
      </c>
      <c r="E99" s="5">
        <v>35348906074</v>
      </c>
      <c r="F99" s="5">
        <v>47712834499</v>
      </c>
      <c r="G99" s="5">
        <v>50043575591</v>
      </c>
      <c r="I99" s="5">
        <v>63160690333</v>
      </c>
      <c r="J99" s="5">
        <v>47712834499</v>
      </c>
      <c r="K99" s="5">
        <v>48535560189</v>
      </c>
      <c r="L99" s="5">
        <v>41286483075</v>
      </c>
      <c r="M99" s="5">
        <v>42098030217</v>
      </c>
      <c r="N99" s="5">
        <v>49210393333</v>
      </c>
      <c r="O99" s="5">
        <v>45021479491</v>
      </c>
    </row>
    <row r="100" spans="3:15" ht="15.5" x14ac:dyDescent="0.35">
      <c r="C100" t="s">
        <v>273</v>
      </c>
      <c r="D100" s="5">
        <v>11407224357</v>
      </c>
      <c r="E100" s="5">
        <v>10653803428</v>
      </c>
      <c r="F100" s="5">
        <v>18023774731</v>
      </c>
      <c r="G100" s="5">
        <v>16993950008</v>
      </c>
      <c r="I100" s="5">
        <v>11407224357</v>
      </c>
      <c r="J100" s="5">
        <v>18023774731</v>
      </c>
      <c r="K100" s="5">
        <v>18054060106</v>
      </c>
      <c r="L100" s="5">
        <v>16934768844</v>
      </c>
      <c r="M100" s="5">
        <v>16954219560</v>
      </c>
      <c r="N100" s="5">
        <v>20340086092</v>
      </c>
      <c r="O100" s="5">
        <v>18621503781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  <c r="D102" s="5">
        <v>6147457470</v>
      </c>
      <c r="E102" s="5">
        <v>6046895541</v>
      </c>
      <c r="F102" s="5">
        <v>5527941589</v>
      </c>
      <c r="G102" s="5">
        <v>5680484707</v>
      </c>
      <c r="I102" s="5">
        <v>6147457470</v>
      </c>
      <c r="J102" s="5">
        <v>5527941589</v>
      </c>
      <c r="K102" s="5">
        <v>3881303095</v>
      </c>
      <c r="L102" s="5">
        <v>2851814157</v>
      </c>
      <c r="M102" s="5">
        <v>2442902561</v>
      </c>
      <c r="N102" s="5">
        <v>1291271587</v>
      </c>
      <c r="O102" s="5">
        <v>2396897207</v>
      </c>
    </row>
    <row r="103" spans="3:15" ht="15.5" x14ac:dyDescent="0.35">
      <c r="C103" t="s">
        <v>113</v>
      </c>
    </row>
    <row r="104" spans="3:15" ht="15.5" x14ac:dyDescent="0.35">
      <c r="C104" t="s">
        <v>114</v>
      </c>
      <c r="D104" s="5">
        <v>30613381886</v>
      </c>
      <c r="I104" s="5">
        <v>30613381886</v>
      </c>
      <c r="M104" s="5">
        <v>1802191896</v>
      </c>
      <c r="N104" s="5">
        <v>14876993414</v>
      </c>
      <c r="O104" s="5">
        <v>13467986510</v>
      </c>
    </row>
    <row r="105" spans="3:15" ht="15.5" x14ac:dyDescent="0.35">
      <c r="C105" t="s">
        <v>115</v>
      </c>
      <c r="D105" s="5">
        <v>2445316543</v>
      </c>
      <c r="E105" s="5">
        <v>1729757282</v>
      </c>
      <c r="F105" s="5">
        <v>2985162417</v>
      </c>
      <c r="G105" s="5">
        <v>4956718660</v>
      </c>
      <c r="I105" s="5">
        <v>2445316543</v>
      </c>
      <c r="J105" s="5">
        <v>2985162417</v>
      </c>
      <c r="K105" s="5">
        <v>3164185361</v>
      </c>
      <c r="L105" s="5">
        <v>2188143740</v>
      </c>
      <c r="M105" s="5">
        <v>2441412147</v>
      </c>
      <c r="N105" s="5">
        <v>1420398060</v>
      </c>
      <c r="O105" s="5">
        <v>3288762731</v>
      </c>
    </row>
    <row r="106" spans="3:15" ht="15.5" x14ac:dyDescent="0.35">
      <c r="C106" t="s">
        <v>116</v>
      </c>
      <c r="D106" s="5">
        <v>10105808417</v>
      </c>
      <c r="E106" s="5">
        <v>15205899235</v>
      </c>
      <c r="F106" s="5">
        <v>19103668320</v>
      </c>
      <c r="G106" s="5">
        <v>20972834788</v>
      </c>
      <c r="I106" s="5">
        <v>10105808417</v>
      </c>
      <c r="J106" s="5">
        <v>19103668320</v>
      </c>
      <c r="K106" s="5">
        <v>21518662443</v>
      </c>
      <c r="L106" s="5">
        <v>15863400660</v>
      </c>
      <c r="M106" s="5">
        <v>14374767773</v>
      </c>
      <c r="N106" s="5">
        <v>4856592714</v>
      </c>
      <c r="O106" s="5">
        <v>4437687668</v>
      </c>
    </row>
    <row r="107" spans="3:15" ht="15.5" x14ac:dyDescent="0.35">
      <c r="C107" t="s">
        <v>118</v>
      </c>
    </row>
    <row r="108" spans="3:15" ht="15.5" x14ac:dyDescent="0.35">
      <c r="C108" t="s">
        <v>276</v>
      </c>
      <c r="L108" s="5">
        <v>694444443</v>
      </c>
      <c r="M108" s="5">
        <v>2127777773</v>
      </c>
      <c r="O108" s="5">
        <v>411351619</v>
      </c>
    </row>
    <row r="109" spans="3:15" ht="15.5" x14ac:dyDescent="0.35">
      <c r="C109" t="s">
        <v>350</v>
      </c>
      <c r="D109" s="5">
        <v>1096805490</v>
      </c>
      <c r="E109" s="5">
        <v>1202920253</v>
      </c>
      <c r="F109" s="5">
        <v>1979520615</v>
      </c>
      <c r="G109" s="5">
        <v>3592860293</v>
      </c>
      <c r="I109" s="5">
        <v>1096805490</v>
      </c>
      <c r="J109" s="5">
        <v>1979520615</v>
      </c>
      <c r="K109" s="5">
        <v>144003099</v>
      </c>
      <c r="L109" s="5">
        <v>622234211</v>
      </c>
      <c r="M109" s="5">
        <v>1007449154</v>
      </c>
      <c r="N109" s="5">
        <v>1423975329</v>
      </c>
      <c r="O109" s="5">
        <v>2940014721</v>
      </c>
    </row>
    <row r="110" spans="3:15" ht="15.5" x14ac:dyDescent="0.35">
      <c r="C110" t="s">
        <v>120</v>
      </c>
      <c r="D110" s="5">
        <v>2338037860</v>
      </c>
      <c r="E110" s="5">
        <v>1634926982</v>
      </c>
      <c r="F110" s="5">
        <v>1985642204</v>
      </c>
      <c r="G110" s="5">
        <v>1338243157</v>
      </c>
      <c r="I110" s="5">
        <v>2338037860</v>
      </c>
      <c r="J110" s="5">
        <v>1985642204</v>
      </c>
      <c r="K110" s="5">
        <v>1823424687</v>
      </c>
      <c r="L110" s="5">
        <v>3049381531</v>
      </c>
      <c r="M110" s="5">
        <v>4079465428</v>
      </c>
      <c r="N110" s="5">
        <v>2512506963</v>
      </c>
      <c r="O110" s="5">
        <v>2808641594</v>
      </c>
    </row>
    <row r="111" spans="3:15" ht="15.5" x14ac:dyDescent="0.35">
      <c r="C111" t="s">
        <v>121</v>
      </c>
      <c r="D111" s="5">
        <v>7143024186</v>
      </c>
      <c r="E111" s="5">
        <v>6447437317</v>
      </c>
      <c r="F111" s="5">
        <v>7236187679</v>
      </c>
      <c r="G111" s="5">
        <v>8758160722</v>
      </c>
      <c r="I111" s="5">
        <v>7143024186</v>
      </c>
      <c r="J111" s="5">
        <v>7236187679</v>
      </c>
      <c r="K111" s="5">
        <v>5215208914</v>
      </c>
      <c r="L111" s="5">
        <v>6257854195</v>
      </c>
      <c r="M111" s="5">
        <v>8411578451</v>
      </c>
      <c r="N111" s="5">
        <v>6995593959</v>
      </c>
      <c r="O111" s="5">
        <v>7361396346</v>
      </c>
    </row>
    <row r="112" spans="3:15" ht="15.5" x14ac:dyDescent="0.35">
      <c r="C112" t="s">
        <v>122</v>
      </c>
      <c r="D112" s="5">
        <v>7143024186</v>
      </c>
      <c r="E112" s="5">
        <v>6447437317</v>
      </c>
      <c r="F112" s="5">
        <v>7236187679</v>
      </c>
      <c r="G112" s="5">
        <v>8758160722</v>
      </c>
      <c r="I112" s="5">
        <v>7143024186</v>
      </c>
      <c r="J112" s="5">
        <v>7236187679</v>
      </c>
      <c r="K112" s="5">
        <v>5215208914</v>
      </c>
      <c r="L112" s="5">
        <v>6257854195</v>
      </c>
      <c r="M112" s="5">
        <v>8411578451</v>
      </c>
      <c r="N112" s="5">
        <v>6995593959</v>
      </c>
      <c r="O112" s="5">
        <v>7361396346</v>
      </c>
    </row>
    <row r="113" spans="2:15" ht="15.5" x14ac:dyDescent="0.35">
      <c r="C113" t="s">
        <v>124</v>
      </c>
    </row>
    <row r="114" spans="2:15" ht="15.5" x14ac:dyDescent="0.35">
      <c r="C114" t="s">
        <v>125</v>
      </c>
      <c r="D114" s="5">
        <v>1152295309</v>
      </c>
      <c r="E114" s="5">
        <v>1202920253</v>
      </c>
      <c r="F114" s="5">
        <v>1979520615</v>
      </c>
      <c r="G114" s="5">
        <v>3592860293</v>
      </c>
      <c r="I114" s="5">
        <v>1152295309</v>
      </c>
      <c r="J114" s="5">
        <v>1979520615</v>
      </c>
      <c r="K114" s="5">
        <v>144003099</v>
      </c>
      <c r="L114" s="5">
        <v>1635394330</v>
      </c>
      <c r="M114" s="5">
        <v>3935106672</v>
      </c>
      <c r="N114" s="5">
        <v>2237133468</v>
      </c>
      <c r="O114" s="5">
        <v>3351366340</v>
      </c>
    </row>
    <row r="115" spans="2:15" ht="15.5" x14ac:dyDescent="0.35">
      <c r="C115" t="s">
        <v>126</v>
      </c>
      <c r="D115" s="5">
        <v>70303714519</v>
      </c>
      <c r="E115" s="5">
        <v>41796343391</v>
      </c>
      <c r="F115" s="5">
        <v>54949022178</v>
      </c>
      <c r="G115" s="5">
        <v>58801736313</v>
      </c>
      <c r="I115" s="5">
        <v>70303714519</v>
      </c>
      <c r="J115" s="5">
        <v>54949022178</v>
      </c>
      <c r="K115" s="5">
        <v>53750769103</v>
      </c>
      <c r="L115" s="5">
        <v>47544337270</v>
      </c>
      <c r="M115" s="5">
        <v>50509608668</v>
      </c>
      <c r="N115" s="5">
        <v>56205987292</v>
      </c>
      <c r="O115" s="5">
        <v>52382875837</v>
      </c>
    </row>
    <row r="116" spans="2:15" ht="15.5" x14ac:dyDescent="0.35">
      <c r="C116" t="s">
        <v>127</v>
      </c>
    </row>
    <row r="117" spans="2:15" ht="15.5" x14ac:dyDescent="0.35">
      <c r="C117" t="s">
        <v>128</v>
      </c>
      <c r="D117" s="5">
        <v>52030474260</v>
      </c>
      <c r="E117" s="5">
        <v>52007666940</v>
      </c>
      <c r="F117" s="5">
        <v>52004184500</v>
      </c>
      <c r="G117" s="5">
        <v>52000130380</v>
      </c>
      <c r="I117" s="5">
        <v>52030474260</v>
      </c>
      <c r="J117" s="5">
        <v>52004184500</v>
      </c>
      <c r="K117" s="5">
        <v>52000097660</v>
      </c>
      <c r="L117" s="5">
        <v>41600000000</v>
      </c>
      <c r="M117" s="5">
        <v>19900000000</v>
      </c>
      <c r="N117" s="5">
        <v>800000000</v>
      </c>
      <c r="O117" s="5">
        <v>600000000</v>
      </c>
    </row>
    <row r="118" spans="2:15" ht="15.5" x14ac:dyDescent="0.35">
      <c r="C118" t="s">
        <v>129</v>
      </c>
      <c r="D118" s="5">
        <v>13755713954</v>
      </c>
      <c r="E118" s="5">
        <v>55693744620</v>
      </c>
      <c r="F118" s="5">
        <v>55662402660</v>
      </c>
      <c r="G118" s="5">
        <v>55625915580</v>
      </c>
      <c r="I118" s="5">
        <v>13755713954</v>
      </c>
      <c r="J118" s="5">
        <v>55662402660</v>
      </c>
      <c r="K118" s="5">
        <v>55625621100</v>
      </c>
      <c r="L118" s="5">
        <v>2924742160</v>
      </c>
      <c r="M118" s="5">
        <v>2924742160</v>
      </c>
      <c r="N118" s="5">
        <v>5979577300</v>
      </c>
      <c r="O118" s="5">
        <v>5979577300</v>
      </c>
    </row>
    <row r="119" spans="2:15" ht="15.5" x14ac:dyDescent="0.35">
      <c r="C119" t="s">
        <v>130</v>
      </c>
      <c r="D119" s="5">
        <v>3170668123</v>
      </c>
      <c r="E119" s="5">
        <v>-533031728</v>
      </c>
      <c r="F119" s="5">
        <v>-2439369524</v>
      </c>
      <c r="G119" s="5">
        <v>-5293735068</v>
      </c>
      <c r="I119" s="5">
        <v>3170668123</v>
      </c>
      <c r="J119" s="5">
        <v>-2439369524</v>
      </c>
      <c r="K119" s="5">
        <v>-14039565120</v>
      </c>
      <c r="L119" s="5">
        <v>-16580132886</v>
      </c>
      <c r="M119" s="5">
        <v>-17637891706</v>
      </c>
      <c r="N119" s="5">
        <v>-19097974012</v>
      </c>
      <c r="O119" s="5">
        <v>-19339447027</v>
      </c>
    </row>
    <row r="120" spans="2:15" ht="15.5" x14ac:dyDescent="0.35">
      <c r="C120" t="s">
        <v>134</v>
      </c>
      <c r="D120" s="5">
        <v>19969883</v>
      </c>
      <c r="E120" s="5">
        <v>18467569</v>
      </c>
      <c r="F120" s="5">
        <v>17842547</v>
      </c>
      <c r="G120" s="5">
        <v>8202187</v>
      </c>
      <c r="I120" s="5">
        <v>19969883</v>
      </c>
      <c r="J120" s="5">
        <v>17842547</v>
      </c>
      <c r="K120" s="5">
        <v>3510455</v>
      </c>
      <c r="L120" s="5">
        <v>-2340860</v>
      </c>
      <c r="M120" s="5">
        <v>-5761120</v>
      </c>
      <c r="N120" s="5">
        <v>-23334310</v>
      </c>
      <c r="O120" s="5">
        <v>-8617122</v>
      </c>
    </row>
    <row r="121" spans="2:15" ht="15.5" x14ac:dyDescent="0.35">
      <c r="C121" t="s">
        <v>9</v>
      </c>
      <c r="D121" s="5">
        <v>68862053740</v>
      </c>
      <c r="E121" s="5">
        <v>107117289270</v>
      </c>
      <c r="F121" s="5">
        <v>105175502052</v>
      </c>
      <c r="G121" s="5">
        <v>102218813995</v>
      </c>
      <c r="I121" s="5">
        <v>68862053740</v>
      </c>
      <c r="J121" s="5">
        <v>105175502052</v>
      </c>
      <c r="K121" s="5">
        <v>93467965011</v>
      </c>
      <c r="L121" s="5">
        <v>27850582834</v>
      </c>
      <c r="M121" s="5">
        <v>5114428320</v>
      </c>
      <c r="N121" s="5">
        <v>-14737231178</v>
      </c>
      <c r="O121" s="5">
        <v>-13655437877</v>
      </c>
    </row>
    <row r="122" spans="2:15" ht="15.5" x14ac:dyDescent="0.35">
      <c r="C122" t="s">
        <v>135</v>
      </c>
      <c r="D122" s="5">
        <v>139165768259</v>
      </c>
      <c r="E122" s="5">
        <v>148913632661</v>
      </c>
      <c r="F122" s="5">
        <v>160124524230</v>
      </c>
      <c r="G122" s="5">
        <v>161020550308</v>
      </c>
      <c r="I122" s="5">
        <v>139165768259</v>
      </c>
      <c r="J122" s="5">
        <v>160124524230</v>
      </c>
      <c r="K122" s="5">
        <v>147218734114</v>
      </c>
      <c r="L122" s="5">
        <v>75394920104</v>
      </c>
      <c r="M122" s="5">
        <v>55624036988</v>
      </c>
      <c r="N122" s="5">
        <v>41468756114</v>
      </c>
      <c r="O122" s="5">
        <v>38727437960</v>
      </c>
    </row>
    <row r="123" spans="2:15" ht="15.5" x14ac:dyDescent="0.35">
      <c r="C123" t="s">
        <v>136</v>
      </c>
      <c r="D123" s="5">
        <v>2600000000</v>
      </c>
      <c r="E123" s="5">
        <v>2600000000</v>
      </c>
      <c r="F123" s="5">
        <v>2600000000</v>
      </c>
      <c r="G123" s="5">
        <v>2600000000</v>
      </c>
      <c r="I123" s="5">
        <v>2600000000</v>
      </c>
      <c r="J123" s="5">
        <v>2600000000</v>
      </c>
      <c r="K123" s="5">
        <v>2600000000</v>
      </c>
      <c r="L123" s="5">
        <v>2080000000</v>
      </c>
      <c r="M123" s="5">
        <v>995000000</v>
      </c>
      <c r="N123" s="5">
        <v>16000000</v>
      </c>
      <c r="O123" s="5">
        <v>600</v>
      </c>
    </row>
    <row r="125" spans="2:15" ht="15.5" x14ac:dyDescent="0.35">
      <c r="B125" t="s">
        <v>137</v>
      </c>
      <c r="C125" t="s">
        <v>138</v>
      </c>
      <c r="D125" s="5">
        <v>11682439532</v>
      </c>
      <c r="E125" s="5">
        <v>6087315512</v>
      </c>
      <c r="F125" s="5">
        <v>18267415970</v>
      </c>
      <c r="G125" s="5">
        <v>-2739241861</v>
      </c>
      <c r="I125" s="5">
        <v>17769755044</v>
      </c>
      <c r="J125" s="5">
        <v>15528174109</v>
      </c>
      <c r="K125" s="5">
        <v>-1885057012</v>
      </c>
      <c r="L125" s="5">
        <v>258862859</v>
      </c>
      <c r="M125" s="5">
        <v>3091764958</v>
      </c>
      <c r="N125" s="5">
        <v>-756735058</v>
      </c>
    </row>
    <row r="126" spans="2:15" ht="15.5" x14ac:dyDescent="0.35">
      <c r="C126" t="s">
        <v>139</v>
      </c>
      <c r="D126" s="5">
        <v>63122526125</v>
      </c>
      <c r="E126" s="5">
        <v>72335433913</v>
      </c>
      <c r="F126" s="5">
        <v>94374633690</v>
      </c>
      <c r="G126" s="5">
        <v>120034178909</v>
      </c>
      <c r="I126" s="5">
        <v>135457960038</v>
      </c>
      <c r="J126" s="5">
        <v>214408812599</v>
      </c>
      <c r="K126" s="5">
        <v>200109453212</v>
      </c>
      <c r="L126" s="5">
        <v>160919810905</v>
      </c>
      <c r="M126" s="5">
        <v>155648921209</v>
      </c>
      <c r="N126" s="5">
        <v>144039606823</v>
      </c>
    </row>
    <row r="127" spans="2:15" ht="15.5" x14ac:dyDescent="0.35">
      <c r="C127" t="s">
        <v>140</v>
      </c>
      <c r="D127" s="5">
        <v>-4191896165</v>
      </c>
      <c r="E127" s="5">
        <v>-6555573108</v>
      </c>
      <c r="F127" s="5">
        <v>-9573424278</v>
      </c>
      <c r="G127" s="5">
        <v>-5676951727</v>
      </c>
      <c r="I127" s="5">
        <v>-10747469273</v>
      </c>
      <c r="J127" s="5">
        <v>-15250376005</v>
      </c>
      <c r="K127" s="5">
        <v>-20509219952</v>
      </c>
      <c r="L127" s="5">
        <v>-15616273425</v>
      </c>
      <c r="M127" s="5">
        <v>-15292422199</v>
      </c>
      <c r="N127" s="5">
        <v>-21061127880</v>
      </c>
    </row>
    <row r="128" spans="2:15" ht="15.5" x14ac:dyDescent="0.35">
      <c r="C128" t="s">
        <v>351</v>
      </c>
      <c r="D128" s="5">
        <v>-41703124290</v>
      </c>
      <c r="E128" s="5">
        <v>-54932048890</v>
      </c>
      <c r="F128" s="5">
        <v>-61083435721</v>
      </c>
      <c r="G128" s="5">
        <v>-113235669616</v>
      </c>
      <c r="I128" s="5">
        <v>-96635173180</v>
      </c>
      <c r="J128" s="5">
        <v>-174319105337</v>
      </c>
      <c r="K128" s="5">
        <v>-173208769567</v>
      </c>
      <c r="L128" s="5">
        <v>-136136269534</v>
      </c>
      <c r="M128" s="5">
        <v>-127786893048</v>
      </c>
      <c r="N128" s="5">
        <v>-112958180336</v>
      </c>
    </row>
    <row r="129" spans="3:14" ht="15.5" x14ac:dyDescent="0.35">
      <c r="C129" t="s">
        <v>352</v>
      </c>
      <c r="D129" s="5">
        <v>-4411402377</v>
      </c>
      <c r="E129" s="5">
        <v>-2966900545</v>
      </c>
      <c r="F129" s="5">
        <v>-4054112928</v>
      </c>
      <c r="G129" s="5">
        <v>-2192318130</v>
      </c>
      <c r="I129" s="5">
        <v>-7378302922</v>
      </c>
      <c r="J129" s="5">
        <v>-6246431058</v>
      </c>
      <c r="K129" s="5">
        <v>-4824825681</v>
      </c>
      <c r="L129" s="5">
        <v>-3913019600</v>
      </c>
      <c r="M129" s="5">
        <v>-3737055388</v>
      </c>
      <c r="N129" s="5">
        <v>-4822987143</v>
      </c>
    </row>
    <row r="130" spans="3:14" ht="15.5" x14ac:dyDescent="0.35">
      <c r="C130" t="s">
        <v>353</v>
      </c>
      <c r="N130" s="5">
        <v>-76025180</v>
      </c>
    </row>
    <row r="131" spans="3:14" ht="15.5" x14ac:dyDescent="0.35">
      <c r="C131" t="s">
        <v>354</v>
      </c>
      <c r="D131" s="5">
        <v>-1065818417</v>
      </c>
      <c r="E131" s="5">
        <v>7030945</v>
      </c>
      <c r="F131" s="5">
        <v>153953177</v>
      </c>
      <c r="G131" s="5">
        <v>47027981</v>
      </c>
      <c r="I131" s="5">
        <v>-1058787472</v>
      </c>
      <c r="J131" s="5">
        <v>200981158</v>
      </c>
      <c r="K131" s="5">
        <v>-1370036271</v>
      </c>
      <c r="L131" s="5">
        <v>-1815314923</v>
      </c>
      <c r="M131" s="5">
        <v>-1720346122</v>
      </c>
      <c r="N131" s="5">
        <v>588658765</v>
      </c>
    </row>
    <row r="132" spans="3:14" ht="15.5" x14ac:dyDescent="0.35">
      <c r="C132" t="s">
        <v>268</v>
      </c>
      <c r="F132" s="5">
        <v>-7000000000</v>
      </c>
      <c r="G132" s="5">
        <v>7000000000</v>
      </c>
      <c r="N132" s="5">
        <v>-600000</v>
      </c>
    </row>
    <row r="133" spans="3:14" ht="15.5" x14ac:dyDescent="0.35">
      <c r="C133" t="s">
        <v>282</v>
      </c>
      <c r="D133" s="5">
        <v>1392962783</v>
      </c>
      <c r="E133" s="5">
        <v>894661409</v>
      </c>
      <c r="F133" s="5">
        <v>727919740</v>
      </c>
      <c r="G133" s="5">
        <v>670731584</v>
      </c>
      <c r="I133" s="5">
        <v>2287624192</v>
      </c>
      <c r="J133" s="5">
        <v>1398651324</v>
      </c>
      <c r="K133" s="5">
        <v>1445989921</v>
      </c>
      <c r="L133" s="5">
        <v>4007288</v>
      </c>
      <c r="M133" s="5">
        <v>5431818</v>
      </c>
      <c r="N133" s="5">
        <v>9714724</v>
      </c>
    </row>
    <row r="134" spans="3:14" ht="15.5" x14ac:dyDescent="0.35">
      <c r="C134" t="s">
        <v>144</v>
      </c>
      <c r="D134" s="5">
        <v>-408077637</v>
      </c>
      <c r="E134" s="5">
        <v>-1677300228</v>
      </c>
      <c r="F134" s="5">
        <v>-1447375429</v>
      </c>
      <c r="G134" s="5">
        <v>-1551119914</v>
      </c>
      <c r="I134" s="5">
        <v>-2085377865</v>
      </c>
      <c r="J134" s="5">
        <v>-2998495343</v>
      </c>
      <c r="K134" s="5">
        <v>-1033250795</v>
      </c>
      <c r="L134" s="5">
        <v>-547021430</v>
      </c>
      <c r="M134" s="5">
        <v>-1324304946</v>
      </c>
      <c r="N134" s="5">
        <v>-3357369508</v>
      </c>
    </row>
    <row r="135" spans="3:14" ht="15.5" x14ac:dyDescent="0.35">
      <c r="C135" t="s">
        <v>355</v>
      </c>
      <c r="D135" s="5">
        <v>-1047795064</v>
      </c>
      <c r="E135" s="5">
        <v>-1017987984</v>
      </c>
      <c r="F135" s="5">
        <v>-799457958</v>
      </c>
      <c r="G135" s="5">
        <v>-835120948</v>
      </c>
      <c r="I135" s="5">
        <v>-2065783048</v>
      </c>
      <c r="J135" s="5">
        <v>-1634578906</v>
      </c>
      <c r="K135" s="5">
        <v>-2428575040</v>
      </c>
      <c r="L135" s="5">
        <v>-2561520658</v>
      </c>
      <c r="M135" s="5">
        <v>-2548713073</v>
      </c>
      <c r="N135" s="5">
        <v>-2997869801</v>
      </c>
    </row>
    <row r="136" spans="3:14" ht="15.5" x14ac:dyDescent="0.35">
      <c r="C136" t="s">
        <v>356</v>
      </c>
      <c r="D136" s="5">
        <v>-4935426</v>
      </c>
      <c r="F136" s="5">
        <v>-31284323</v>
      </c>
      <c r="I136" s="5">
        <v>-4935426</v>
      </c>
      <c r="J136" s="5">
        <v>-31284323</v>
      </c>
      <c r="K136" s="5">
        <v>-65822839</v>
      </c>
      <c r="L136" s="5">
        <v>-75535764</v>
      </c>
      <c r="M136" s="5">
        <v>-152853293</v>
      </c>
      <c r="N136" s="5">
        <v>-121155522</v>
      </c>
    </row>
    <row r="137" spans="3:14" ht="15.5" x14ac:dyDescent="0.35">
      <c r="C137" t="s">
        <v>145</v>
      </c>
      <c r="D137" s="5">
        <v>34758600990</v>
      </c>
      <c r="E137" s="5">
        <v>-12494274090</v>
      </c>
      <c r="F137" s="5">
        <v>-365162454</v>
      </c>
      <c r="G137" s="5">
        <v>-2058331092</v>
      </c>
      <c r="I137" s="5">
        <v>22264326900</v>
      </c>
      <c r="J137" s="5">
        <v>-2423493546</v>
      </c>
      <c r="K137" s="5">
        <v>65892519787</v>
      </c>
      <c r="L137" s="5">
        <v>15791570595</v>
      </c>
      <c r="M137" s="5">
        <v>2897713026</v>
      </c>
      <c r="N137" s="5">
        <v>1037288626</v>
      </c>
    </row>
    <row r="138" spans="3:14" ht="15.5" x14ac:dyDescent="0.35">
      <c r="C138" t="s">
        <v>146</v>
      </c>
      <c r="D138" s="5">
        <v>-85266259117</v>
      </c>
      <c r="E138" s="5">
        <v>10299005848</v>
      </c>
      <c r="F138" s="5">
        <v>-2762595515</v>
      </c>
      <c r="G138" s="5">
        <v>-14725336369</v>
      </c>
      <c r="I138" s="5">
        <v>-74967253269</v>
      </c>
      <c r="J138" s="5">
        <v>-17487931884</v>
      </c>
      <c r="K138" s="5">
        <v>-39934601232</v>
      </c>
      <c r="L138" s="5">
        <v>-3595030721</v>
      </c>
      <c r="M138" s="5">
        <v>-3097985315</v>
      </c>
      <c r="N138" s="5">
        <v>-898964751</v>
      </c>
    </row>
    <row r="139" spans="3:14" ht="15.5" x14ac:dyDescent="0.35">
      <c r="C139" t="s">
        <v>357</v>
      </c>
      <c r="D139" s="5">
        <v>-1</v>
      </c>
      <c r="E139" s="5">
        <v>656500001</v>
      </c>
      <c r="F139" s="5">
        <v>-46000000</v>
      </c>
      <c r="G139" s="5">
        <v>520000000</v>
      </c>
      <c r="I139" s="5">
        <v>656500000</v>
      </c>
      <c r="J139" s="5">
        <v>474000000</v>
      </c>
      <c r="K139" s="5">
        <v>76300000</v>
      </c>
      <c r="L139" s="5">
        <v>313000000</v>
      </c>
      <c r="M139" s="5">
        <v>439500000</v>
      </c>
    </row>
    <row r="140" spans="3:14" ht="15.5" x14ac:dyDescent="0.35">
      <c r="C140" t="s">
        <v>148</v>
      </c>
      <c r="D140" s="5">
        <v>-4873330333</v>
      </c>
      <c r="E140" s="5">
        <v>642505847</v>
      </c>
      <c r="F140" s="5">
        <v>-1286675515</v>
      </c>
      <c r="G140" s="5">
        <v>-5175256369</v>
      </c>
      <c r="I140" s="5">
        <v>-4230824486</v>
      </c>
      <c r="J140" s="5">
        <v>-6461931884</v>
      </c>
      <c r="K140" s="5">
        <v>-4955901232</v>
      </c>
      <c r="L140" s="5">
        <v>-3521164537</v>
      </c>
      <c r="M140" s="5">
        <v>-3537485315</v>
      </c>
      <c r="N140" s="5">
        <v>-898964751</v>
      </c>
    </row>
    <row r="141" spans="3:14" ht="15.5" x14ac:dyDescent="0.35">
      <c r="C141" t="s">
        <v>358</v>
      </c>
      <c r="D141" s="5">
        <v>-9000000000</v>
      </c>
      <c r="E141" s="5">
        <v>9000000000</v>
      </c>
      <c r="F141" s="5">
        <v>10000000000</v>
      </c>
      <c r="G141" s="5">
        <v>-10000000000</v>
      </c>
    </row>
    <row r="142" spans="3:14" ht="15.5" x14ac:dyDescent="0.35">
      <c r="C142" t="s">
        <v>359</v>
      </c>
      <c r="D142" s="5">
        <v>-117892928783</v>
      </c>
      <c r="I142" s="5">
        <v>-117892928783</v>
      </c>
    </row>
    <row r="143" spans="3:14" ht="15.5" x14ac:dyDescent="0.35">
      <c r="C143" t="s">
        <v>298</v>
      </c>
      <c r="D143" s="5">
        <v>46500000000</v>
      </c>
      <c r="F143" s="5">
        <v>-11500000000</v>
      </c>
      <c r="I143" s="5">
        <v>46500000000</v>
      </c>
      <c r="J143" s="5">
        <v>-11500000000</v>
      </c>
      <c r="K143" s="5">
        <v>-35000000000</v>
      </c>
    </row>
    <row r="144" spans="3:14" ht="15.5" x14ac:dyDescent="0.35">
      <c r="C144" t="s">
        <v>147</v>
      </c>
      <c r="F144" s="5">
        <v>70080000</v>
      </c>
      <c r="G144" s="5">
        <v>-70080000</v>
      </c>
      <c r="K144" s="5">
        <v>-55000000</v>
      </c>
      <c r="L144" s="5">
        <v>-386866184</v>
      </c>
    </row>
    <row r="145" spans="3:14" ht="15.5" x14ac:dyDescent="0.35">
      <c r="C145" t="s">
        <v>149</v>
      </c>
      <c r="D145" s="5">
        <v>34758600990</v>
      </c>
      <c r="E145" s="5">
        <v>-12494274090</v>
      </c>
      <c r="F145" s="5">
        <v>-365162454</v>
      </c>
      <c r="G145" s="5">
        <v>-2058331092</v>
      </c>
      <c r="I145" s="5">
        <v>22264326900</v>
      </c>
      <c r="J145" s="5">
        <v>-2423493546</v>
      </c>
      <c r="K145" s="5">
        <v>65892519787</v>
      </c>
      <c r="L145" s="5">
        <v>15791570595</v>
      </c>
      <c r="M145" s="5">
        <v>2897713026</v>
      </c>
      <c r="N145" s="5">
        <v>1037288626</v>
      </c>
    </row>
    <row r="146" spans="3:14" ht="15.5" x14ac:dyDescent="0.35">
      <c r="C146" t="s">
        <v>360</v>
      </c>
      <c r="D146" s="5">
        <v>205265880</v>
      </c>
      <c r="E146" s="5">
        <v>31341960</v>
      </c>
      <c r="F146" s="5">
        <v>36487080</v>
      </c>
      <c r="G146" s="5">
        <v>294480</v>
      </c>
      <c r="I146" s="5">
        <v>236607840</v>
      </c>
      <c r="J146" s="5">
        <v>36781560</v>
      </c>
      <c r="K146" s="5">
        <v>878940</v>
      </c>
    </row>
    <row r="147" spans="3:14" ht="15.5" x14ac:dyDescent="0.35">
      <c r="C147" t="s">
        <v>361</v>
      </c>
      <c r="D147" s="5">
        <v>22807320</v>
      </c>
      <c r="E147" s="5">
        <v>3482440</v>
      </c>
      <c r="F147" s="5">
        <v>4054120</v>
      </c>
      <c r="G147" s="5">
        <v>32720</v>
      </c>
      <c r="I147" s="5">
        <v>26289760</v>
      </c>
      <c r="J147" s="5">
        <v>4086840</v>
      </c>
      <c r="K147" s="5">
        <v>10400097660</v>
      </c>
      <c r="L147" s="5">
        <v>21700000000</v>
      </c>
      <c r="M147" s="5">
        <v>19100000000</v>
      </c>
      <c r="N147" s="5">
        <v>200000000</v>
      </c>
    </row>
    <row r="148" spans="3:14" ht="15.5" x14ac:dyDescent="0.35">
      <c r="C148" t="s">
        <v>276</v>
      </c>
    </row>
    <row r="149" spans="3:14" ht="15.5" x14ac:dyDescent="0.35">
      <c r="C149" t="s">
        <v>152</v>
      </c>
      <c r="M149" s="5">
        <v>6800000000</v>
      </c>
      <c r="N149" s="5">
        <v>1595288718</v>
      </c>
    </row>
    <row r="150" spans="3:14" ht="15.5" x14ac:dyDescent="0.35">
      <c r="C150" t="s">
        <v>153</v>
      </c>
      <c r="D150" s="5">
        <v>-1202920253</v>
      </c>
      <c r="E150" s="5">
        <v>1202920253</v>
      </c>
      <c r="G150" s="5">
        <v>-694444451</v>
      </c>
      <c r="J150" s="5">
        <v>-694444451</v>
      </c>
      <c r="K150" s="5">
        <v>-1433333331</v>
      </c>
      <c r="L150" s="5">
        <v>-2933333324</v>
      </c>
      <c r="M150" s="5">
        <v>-2149671441</v>
      </c>
      <c r="N150" s="5">
        <v>-666666680</v>
      </c>
    </row>
    <row r="151" spans="3:14" ht="15.5" x14ac:dyDescent="0.35">
      <c r="C151" t="s">
        <v>362</v>
      </c>
      <c r="D151" s="5">
        <v>-1202920253</v>
      </c>
      <c r="E151" s="5">
        <v>1202920253</v>
      </c>
      <c r="G151" s="5">
        <v>-694444451</v>
      </c>
      <c r="J151" s="5">
        <v>-694444451</v>
      </c>
      <c r="K151" s="5">
        <v>-1433333331</v>
      </c>
      <c r="L151" s="5">
        <v>-2933333324</v>
      </c>
      <c r="M151" s="5">
        <v>4650328559</v>
      </c>
      <c r="N151" s="5">
        <v>928622038</v>
      </c>
    </row>
    <row r="152" spans="3:14" ht="15.5" x14ac:dyDescent="0.35">
      <c r="C152" t="s">
        <v>363</v>
      </c>
      <c r="D152" s="5">
        <v>30613381886</v>
      </c>
      <c r="I152" s="5">
        <v>30613381886</v>
      </c>
    </row>
    <row r="153" spans="3:14" ht="15.5" x14ac:dyDescent="0.35">
      <c r="C153" t="s">
        <v>364</v>
      </c>
      <c r="L153" s="5">
        <v>75670422</v>
      </c>
    </row>
    <row r="154" spans="3:14" ht="15.5" x14ac:dyDescent="0.35">
      <c r="C154" t="s">
        <v>365</v>
      </c>
      <c r="L154" s="5">
        <v>-1796495278</v>
      </c>
      <c r="M154" s="5">
        <v>-13122268557</v>
      </c>
    </row>
    <row r="155" spans="3:14" ht="15.5" x14ac:dyDescent="0.35">
      <c r="C155" t="s">
        <v>366</v>
      </c>
      <c r="D155" s="5">
        <v>753420929</v>
      </c>
      <c r="E155" s="5">
        <v>-7369971303</v>
      </c>
      <c r="F155" s="5">
        <v>7654824731</v>
      </c>
      <c r="G155" s="5">
        <v>-7685110106</v>
      </c>
      <c r="I155" s="5">
        <v>-6616550374</v>
      </c>
      <c r="J155" s="5">
        <v>-30285375</v>
      </c>
      <c r="K155" s="5">
        <v>1119291262</v>
      </c>
      <c r="L155" s="5">
        <v>-19450716</v>
      </c>
      <c r="M155" s="5">
        <v>-3385866532</v>
      </c>
    </row>
    <row r="156" spans="3:14" ht="15.5" x14ac:dyDescent="0.35">
      <c r="C156" t="s">
        <v>367</v>
      </c>
      <c r="N156" s="5">
        <v>2410926434</v>
      </c>
    </row>
    <row r="157" spans="3:14" ht="15.5" x14ac:dyDescent="0.35">
      <c r="C157" t="s">
        <v>368</v>
      </c>
    </row>
    <row r="158" spans="3:14" ht="15.5" x14ac:dyDescent="0.35">
      <c r="C158" t="s">
        <v>314</v>
      </c>
      <c r="D158" s="5">
        <v>4600209803</v>
      </c>
      <c r="E158" s="5">
        <v>-6306547441</v>
      </c>
      <c r="F158" s="5">
        <v>-691812708</v>
      </c>
      <c r="G158" s="5">
        <v>-679103735</v>
      </c>
      <c r="I158" s="5">
        <v>-1706337638</v>
      </c>
      <c r="J158" s="5">
        <v>-1370916443</v>
      </c>
      <c r="K158" s="5">
        <v>-1080237583</v>
      </c>
      <c r="L158" s="5">
        <v>-960356273</v>
      </c>
      <c r="M158" s="5">
        <v>-3977333736</v>
      </c>
      <c r="N158" s="5">
        <v>-2272815368</v>
      </c>
    </row>
    <row r="159" spans="3:14" ht="15.5" x14ac:dyDescent="0.35">
      <c r="C159" t="s">
        <v>369</v>
      </c>
      <c r="D159" s="5">
        <v>-233564575</v>
      </c>
      <c r="E159" s="5">
        <v>-55499999</v>
      </c>
      <c r="F159" s="5">
        <v>-368715677</v>
      </c>
      <c r="I159" s="5">
        <v>-289064574</v>
      </c>
      <c r="J159" s="5">
        <v>-368715677</v>
      </c>
      <c r="K159" s="5">
        <v>-314177161</v>
      </c>
      <c r="L159" s="5">
        <v>-274464236</v>
      </c>
      <c r="M159" s="5">
        <v>-367146708</v>
      </c>
      <c r="N159" s="5">
        <v>-228844478</v>
      </c>
    </row>
    <row r="160" spans="3:14" ht="15.5" x14ac:dyDescent="0.35">
      <c r="C160" t="s">
        <v>370</v>
      </c>
      <c r="D160" s="5">
        <v>-38825218595</v>
      </c>
      <c r="E160" s="5">
        <v>3892047270</v>
      </c>
      <c r="F160" s="5">
        <v>15139658001</v>
      </c>
      <c r="G160" s="5">
        <v>-19522909322</v>
      </c>
      <c r="I160" s="5">
        <v>-34933171325</v>
      </c>
      <c r="J160" s="5">
        <v>-4383251321</v>
      </c>
      <c r="K160" s="5">
        <v>24072861543</v>
      </c>
      <c r="L160" s="5">
        <v>12455402733</v>
      </c>
      <c r="M160" s="5">
        <v>2891492669</v>
      </c>
      <c r="N160" s="5">
        <v>-618411183</v>
      </c>
    </row>
    <row r="161" spans="2:15" ht="15.5" x14ac:dyDescent="0.35">
      <c r="C161" t="s">
        <v>371</v>
      </c>
      <c r="M161" s="5">
        <v>-530000000</v>
      </c>
    </row>
    <row r="162" spans="2:15" ht="15.5" x14ac:dyDescent="0.35">
      <c r="C162" t="s">
        <v>372</v>
      </c>
      <c r="E162" s="5">
        <v>35549506714</v>
      </c>
      <c r="G162" s="5">
        <v>39932758035</v>
      </c>
      <c r="I162" s="5">
        <v>35549506714</v>
      </c>
      <c r="J162" s="5">
        <v>39932758035</v>
      </c>
      <c r="K162" s="5">
        <v>15859896492</v>
      </c>
      <c r="L162" s="5">
        <v>3404493759</v>
      </c>
      <c r="M162" s="5">
        <v>1043001090</v>
      </c>
      <c r="N162" s="5">
        <v>1661412273</v>
      </c>
    </row>
    <row r="163" spans="2:15" ht="15.5" x14ac:dyDescent="0.35">
      <c r="C163" t="s">
        <v>373</v>
      </c>
      <c r="D163" s="5">
        <v>-38825218595</v>
      </c>
      <c r="E163" s="5">
        <v>39441553984</v>
      </c>
      <c r="F163" s="5">
        <v>15139658001</v>
      </c>
      <c r="G163" s="5">
        <v>20409848713</v>
      </c>
      <c r="I163" s="5">
        <v>616335389</v>
      </c>
      <c r="J163" s="5">
        <v>35549506714</v>
      </c>
      <c r="K163" s="5">
        <v>39932758035</v>
      </c>
      <c r="L163" s="5">
        <v>15859896492</v>
      </c>
      <c r="M163" s="5">
        <v>3404493759</v>
      </c>
      <c r="N163" s="5">
        <v>1043001090</v>
      </c>
    </row>
    <row r="165" spans="2:15" ht="15.5" x14ac:dyDescent="0.35">
      <c r="B165" t="s">
        <v>167</v>
      </c>
      <c r="C165" t="s">
        <v>11</v>
      </c>
      <c r="D165" s="5">
        <v>2600000000</v>
      </c>
      <c r="E165" s="5">
        <v>2600000000</v>
      </c>
      <c r="F165" s="5">
        <v>2600000000</v>
      </c>
      <c r="G165" s="5">
        <v>2600000000</v>
      </c>
      <c r="I165" s="5">
        <v>2600000000</v>
      </c>
      <c r="J165" s="5">
        <v>2600000000</v>
      </c>
      <c r="K165" s="5">
        <v>2600000000</v>
      </c>
      <c r="L165" s="5">
        <v>2080000000</v>
      </c>
      <c r="M165" s="5">
        <v>990000000</v>
      </c>
      <c r="N165" s="5">
        <v>20000000</v>
      </c>
      <c r="O165" s="5">
        <v>0</v>
      </c>
    </row>
    <row r="166" spans="2:15" ht="15.5" x14ac:dyDescent="0.35">
      <c r="C166" t="s">
        <v>168</v>
      </c>
      <c r="D166" s="6">
        <v>1.42</v>
      </c>
      <c r="E166" s="6">
        <v>0.73</v>
      </c>
      <c r="F166" s="6">
        <v>1.51</v>
      </c>
      <c r="G166" s="6">
        <v>2.95</v>
      </c>
    </row>
    <row r="167" spans="2:15" ht="15.5" x14ac:dyDescent="0.35">
      <c r="C167" t="s">
        <v>169</v>
      </c>
      <c r="D167" s="6">
        <v>147.88999999999999</v>
      </c>
      <c r="E167" s="6">
        <v>290.41000000000003</v>
      </c>
      <c r="F167" s="6">
        <v>93.38</v>
      </c>
      <c r="G167" s="6">
        <v>48.81</v>
      </c>
    </row>
    <row r="168" spans="2:15" ht="15.5" x14ac:dyDescent="0.35">
      <c r="C168" t="s">
        <v>60</v>
      </c>
      <c r="D168" s="6">
        <v>9.85</v>
      </c>
      <c r="E168" s="6">
        <v>8.24</v>
      </c>
      <c r="F168" s="6">
        <v>4.92</v>
      </c>
      <c r="G168" s="6">
        <v>2.66</v>
      </c>
    </row>
    <row r="169" spans="2:15" ht="15.5" x14ac:dyDescent="0.35">
      <c r="C169" t="s">
        <v>170</v>
      </c>
    </row>
    <row r="170" spans="2:15" ht="15.5" x14ac:dyDescent="0.35">
      <c r="C170" t="s">
        <v>171</v>
      </c>
      <c r="D170" s="6">
        <v>2.6600000000000002E-2</v>
      </c>
      <c r="E170" s="6">
        <v>1.2800000000000001E-2</v>
      </c>
      <c r="F170" s="6">
        <v>2.46E-2</v>
      </c>
      <c r="G170" s="6">
        <v>4.7599999999999996E-2</v>
      </c>
    </row>
    <row r="171" spans="2:15" ht="15.5" x14ac:dyDescent="0.35">
      <c r="C171" t="s">
        <v>172</v>
      </c>
      <c r="D171" s="6">
        <v>5.3800000000000001E-2</v>
      </c>
      <c r="E171" s="6">
        <v>1.78E-2</v>
      </c>
      <c r="F171" s="6">
        <v>3.7400000000000003E-2</v>
      </c>
      <c r="G171" s="6">
        <v>7.4999999999999997E-2</v>
      </c>
    </row>
    <row r="172" spans="2:15" ht="15.5" x14ac:dyDescent="0.35">
      <c r="C172" t="s">
        <v>173</v>
      </c>
      <c r="D172" s="6">
        <v>0.14380000000000001</v>
      </c>
      <c r="E172" s="6">
        <v>3.8800000000000001E-2</v>
      </c>
      <c r="F172" s="6">
        <v>9.2200000000000004E-2</v>
      </c>
      <c r="G172" s="6">
        <v>0.1782</v>
      </c>
    </row>
    <row r="173" spans="2:15" ht="15.5" x14ac:dyDescent="0.35">
      <c r="C173" t="s">
        <v>174</v>
      </c>
      <c r="D173" s="6">
        <v>5.19</v>
      </c>
      <c r="E173" s="6">
        <v>2.17</v>
      </c>
      <c r="F173" s="6">
        <v>6.35</v>
      </c>
      <c r="G173" s="6">
        <v>11.63</v>
      </c>
    </row>
    <row r="174" spans="2:15" ht="15.5" x14ac:dyDescent="0.35">
      <c r="C174" t="s">
        <v>175</v>
      </c>
      <c r="D174" s="5">
        <v>69000000000</v>
      </c>
      <c r="E174" s="5">
        <v>107000000000</v>
      </c>
      <c r="F174" s="5">
        <v>105000000000</v>
      </c>
      <c r="G174" s="5">
        <v>102000000000</v>
      </c>
    </row>
    <row r="175" spans="2:15" ht="15.5" x14ac:dyDescent="0.35">
      <c r="C175" t="s">
        <v>176</v>
      </c>
      <c r="D175" s="6">
        <v>7.93</v>
      </c>
      <c r="E175" s="6">
        <v>5.15</v>
      </c>
      <c r="F175" s="6">
        <v>3.49</v>
      </c>
      <c r="G175" s="6">
        <v>3.66</v>
      </c>
    </row>
    <row r="176" spans="2:15" ht="15.5" x14ac:dyDescent="0.35">
      <c r="C176" t="s">
        <v>177</v>
      </c>
      <c r="D176" s="6">
        <v>26.48</v>
      </c>
      <c r="E176" s="6">
        <v>41.19</v>
      </c>
      <c r="F176" s="6">
        <v>40.450000000000003</v>
      </c>
      <c r="G176" s="6">
        <v>39.31</v>
      </c>
    </row>
    <row r="177" spans="3:15" ht="15.5" x14ac:dyDescent="0.35">
      <c r="C177" t="s">
        <v>178</v>
      </c>
      <c r="D177" s="6">
        <v>7.93</v>
      </c>
      <c r="E177" s="6">
        <v>5.15</v>
      </c>
      <c r="F177" s="6">
        <v>3.49</v>
      </c>
      <c r="G177" s="6">
        <v>3.66</v>
      </c>
    </row>
    <row r="178" spans="3:15" ht="15.5" x14ac:dyDescent="0.35">
      <c r="C178" t="s">
        <v>179</v>
      </c>
      <c r="D178" s="6">
        <v>26.48</v>
      </c>
      <c r="E178" s="6">
        <v>41.19</v>
      </c>
      <c r="F178" s="6">
        <v>40.450000000000003</v>
      </c>
      <c r="G178" s="6">
        <v>39.31</v>
      </c>
    </row>
    <row r="179" spans="3:15" ht="15.5" x14ac:dyDescent="0.35">
      <c r="C179" t="s">
        <v>180</v>
      </c>
      <c r="D179" s="5">
        <v>13000000000</v>
      </c>
      <c r="E179" s="5">
        <v>12000000000</v>
      </c>
      <c r="F179" s="5">
        <v>19000000000</v>
      </c>
      <c r="G179" s="5">
        <v>18000000000</v>
      </c>
    </row>
    <row r="180" spans="3:15" ht="15.5" x14ac:dyDescent="0.35">
      <c r="C180" t="s">
        <v>181</v>
      </c>
      <c r="D180" s="5">
        <v>1000000000</v>
      </c>
      <c r="E180" s="5">
        <v>1000000000</v>
      </c>
      <c r="F180" s="5">
        <v>2000000000</v>
      </c>
      <c r="G180" s="5">
        <v>4000000000</v>
      </c>
    </row>
    <row r="181" spans="3:15" ht="15.5" x14ac:dyDescent="0.35">
      <c r="C181" t="s">
        <v>182</v>
      </c>
      <c r="D181" s="5">
        <v>69000000000</v>
      </c>
      <c r="E181" s="5">
        <v>107000000000</v>
      </c>
      <c r="F181" s="5">
        <v>105000000000</v>
      </c>
      <c r="G181" s="5">
        <v>102000000000</v>
      </c>
    </row>
    <row r="182" spans="3:15" ht="15.5" x14ac:dyDescent="0.35">
      <c r="C182" t="s">
        <v>23</v>
      </c>
      <c r="D182" s="5">
        <v>14000000000</v>
      </c>
      <c r="E182" s="5">
        <v>13000000000</v>
      </c>
      <c r="F182" s="5">
        <v>21000000000</v>
      </c>
      <c r="G182" s="5">
        <v>21000000000</v>
      </c>
    </row>
    <row r="183" spans="3:15" ht="15.5" x14ac:dyDescent="0.35">
      <c r="C183" t="s">
        <v>20</v>
      </c>
      <c r="D183" s="5">
        <v>14000000000</v>
      </c>
      <c r="E183" s="5">
        <v>-26000000000</v>
      </c>
      <c r="F183" s="5">
        <v>-14000000000</v>
      </c>
      <c r="G183" s="5">
        <v>1000000000</v>
      </c>
    </row>
    <row r="184" spans="3:15" ht="15.5" x14ac:dyDescent="0.35">
      <c r="C184" t="s">
        <v>183</v>
      </c>
      <c r="D184" s="5">
        <v>-23000000000</v>
      </c>
      <c r="E184" s="5">
        <v>89000000000</v>
      </c>
      <c r="F184" s="5">
        <v>88000000000</v>
      </c>
      <c r="G184" s="5">
        <v>85000000000</v>
      </c>
    </row>
    <row r="185" spans="3:15" ht="15.5" x14ac:dyDescent="0.35">
      <c r="C185" t="s">
        <v>184</v>
      </c>
      <c r="D185" s="5">
        <v>12000000000</v>
      </c>
      <c r="E185" s="5">
        <v>6000000000</v>
      </c>
      <c r="F185" s="5">
        <v>18000000000</v>
      </c>
      <c r="G185" s="5">
        <v>-3000000000</v>
      </c>
    </row>
    <row r="186" spans="3:15" ht="15.5" x14ac:dyDescent="0.35">
      <c r="C186" t="s">
        <v>185</v>
      </c>
      <c r="D186" s="5">
        <v>-5000000000</v>
      </c>
      <c r="E186" s="5">
        <v>1000000000</v>
      </c>
      <c r="F186" s="5">
        <v>-1000000000</v>
      </c>
      <c r="G186" s="5">
        <v>-5000000000</v>
      </c>
    </row>
    <row r="187" spans="3:15" ht="15.5" x14ac:dyDescent="0.35">
      <c r="C187" t="s">
        <v>12</v>
      </c>
      <c r="D187" s="5">
        <v>7000000000</v>
      </c>
      <c r="E187" s="5">
        <v>7000000000</v>
      </c>
      <c r="F187" s="5">
        <v>17000000000</v>
      </c>
      <c r="G187" s="5">
        <v>-8000000000</v>
      </c>
    </row>
    <row r="188" spans="3:15" ht="15.5" x14ac:dyDescent="0.35">
      <c r="C188" t="s">
        <v>15</v>
      </c>
      <c r="D188" s="6">
        <v>2.62</v>
      </c>
      <c r="E188" s="6">
        <v>2.59</v>
      </c>
      <c r="F188" s="6">
        <v>6.56</v>
      </c>
      <c r="G188" s="6">
        <v>-3.07</v>
      </c>
    </row>
    <row r="189" spans="3:15" ht="15.5" x14ac:dyDescent="0.35">
      <c r="C189" t="s">
        <v>45</v>
      </c>
      <c r="I189" s="6">
        <v>2.16</v>
      </c>
      <c r="J189" s="6">
        <v>4.46</v>
      </c>
      <c r="K189" s="6">
        <v>0.98</v>
      </c>
      <c r="L189" s="6">
        <v>0.51</v>
      </c>
      <c r="M189" s="6">
        <v>1.47</v>
      </c>
      <c r="N189" s="6">
        <v>15.09</v>
      </c>
    </row>
    <row r="190" spans="3:15" ht="15.5" x14ac:dyDescent="0.35">
      <c r="C190" t="s">
        <v>59</v>
      </c>
      <c r="I190" s="6">
        <v>97.22</v>
      </c>
      <c r="J190" s="6">
        <v>31.61</v>
      </c>
      <c r="K190" s="6">
        <v>107.14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62</v>
      </c>
      <c r="I191" s="6">
        <v>4.46</v>
      </c>
      <c r="J191" s="6">
        <v>1.7</v>
      </c>
      <c r="K191" s="6">
        <v>1.28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186</v>
      </c>
    </row>
    <row r="193" spans="3:15" ht="15.5" x14ac:dyDescent="0.35">
      <c r="C193" t="s">
        <v>187</v>
      </c>
      <c r="I193" s="6">
        <v>4.0300000000000002E-2</v>
      </c>
      <c r="J193" s="6">
        <v>7.2400000000000006E-2</v>
      </c>
      <c r="K193" s="6">
        <v>1.7299999999999999E-2</v>
      </c>
      <c r="L193" s="6">
        <v>1.3999999999999999E-2</v>
      </c>
      <c r="M193" s="6">
        <v>2.6200000000000001E-2</v>
      </c>
      <c r="N193" s="6">
        <v>5.7999999999999996E-3</v>
      </c>
      <c r="O193" s="5">
        <v>0</v>
      </c>
    </row>
    <row r="194" spans="3:15" ht="15.5" x14ac:dyDescent="0.35">
      <c r="C194" t="s">
        <v>188</v>
      </c>
      <c r="I194" s="6">
        <v>8.1500000000000003E-2</v>
      </c>
      <c r="J194" s="6">
        <v>0.1103</v>
      </c>
      <c r="K194" s="6">
        <v>2.7200000000000002E-2</v>
      </c>
      <c r="L194" s="6">
        <v>3.7999999999999999E-2</v>
      </c>
      <c r="M194" s="6">
        <v>0.28520000000000001</v>
      </c>
      <c r="N194" s="6">
        <v>-1.6399999999999998E-2</v>
      </c>
      <c r="O194" s="5">
        <v>0</v>
      </c>
    </row>
    <row r="195" spans="3:15" ht="15.5" x14ac:dyDescent="0.35">
      <c r="C195" t="s">
        <v>189</v>
      </c>
      <c r="I195" s="6">
        <v>8.14E-2</v>
      </c>
      <c r="J195" s="6">
        <v>0.14279999999999998</v>
      </c>
      <c r="K195" s="6">
        <v>7.3300000000000004E-2</v>
      </c>
      <c r="L195" s="6">
        <v>0.1646</v>
      </c>
      <c r="M195" s="6">
        <v>1.847</v>
      </c>
      <c r="N195" s="6">
        <v>-0.39510000000000001</v>
      </c>
      <c r="O195" s="5">
        <v>0</v>
      </c>
    </row>
    <row r="196" spans="3:15" ht="15.5" x14ac:dyDescent="0.35">
      <c r="C196" t="s">
        <v>190</v>
      </c>
      <c r="I196" s="6">
        <v>3.7</v>
      </c>
      <c r="J196" s="6">
        <v>9.0500000000000007</v>
      </c>
      <c r="K196" s="6">
        <v>1.95</v>
      </c>
      <c r="L196" s="6">
        <v>1.49</v>
      </c>
      <c r="M196" s="6">
        <v>1.98</v>
      </c>
      <c r="N196" s="6">
        <v>0.89</v>
      </c>
    </row>
    <row r="197" spans="3:15" ht="15.5" x14ac:dyDescent="0.35">
      <c r="C197" t="s">
        <v>56</v>
      </c>
      <c r="I197" s="6">
        <v>7.93</v>
      </c>
      <c r="J197" s="6">
        <v>3.49</v>
      </c>
      <c r="K197" s="6">
        <v>2.92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53</v>
      </c>
      <c r="I198" s="6">
        <v>26.48</v>
      </c>
      <c r="J198" s="6">
        <v>40.450000000000003</v>
      </c>
      <c r="K198" s="6">
        <v>35.950000000000003</v>
      </c>
      <c r="L198" s="6">
        <v>13.39</v>
      </c>
      <c r="M198" s="6">
        <v>5.15</v>
      </c>
      <c r="N198" s="6">
        <v>-919.62</v>
      </c>
      <c r="O198" s="6">
        <v>-22744701.260000002</v>
      </c>
    </row>
    <row r="199" spans="3:15" ht="15.5" x14ac:dyDescent="0.35">
      <c r="C199" t="s">
        <v>191</v>
      </c>
      <c r="I199" s="6">
        <v>7.93</v>
      </c>
      <c r="J199" s="6">
        <v>3.49</v>
      </c>
      <c r="K199" s="6">
        <v>2.92</v>
      </c>
      <c r="L199" s="5">
        <v>0</v>
      </c>
      <c r="M199" s="5">
        <v>0</v>
      </c>
      <c r="N199" s="5">
        <v>0</v>
      </c>
      <c r="O199" s="5">
        <v>0</v>
      </c>
    </row>
    <row r="200" spans="3:15" ht="15.5" x14ac:dyDescent="0.35">
      <c r="C200" t="s">
        <v>192</v>
      </c>
      <c r="I200" s="6">
        <v>26.48</v>
      </c>
      <c r="J200" s="6">
        <v>40.450000000000003</v>
      </c>
      <c r="K200" s="6">
        <v>35.950000000000003</v>
      </c>
      <c r="L200" s="6">
        <v>13.39</v>
      </c>
      <c r="M200" s="6">
        <v>5.15</v>
      </c>
      <c r="N200" s="6">
        <v>-919.62</v>
      </c>
      <c r="O200" s="6">
        <v>-23705929.359999999</v>
      </c>
    </row>
    <row r="201" spans="3:15" ht="15.5" x14ac:dyDescent="0.35">
      <c r="C201" t="s">
        <v>193</v>
      </c>
      <c r="I201" s="5">
        <v>13000000000</v>
      </c>
      <c r="J201" s="5">
        <v>19000000000</v>
      </c>
      <c r="K201" s="5">
        <v>19000000000</v>
      </c>
      <c r="L201" s="5">
        <v>19000000000</v>
      </c>
      <c r="M201" s="5">
        <v>21000000000</v>
      </c>
      <c r="N201" s="5">
        <v>23000000000</v>
      </c>
      <c r="O201" s="5">
        <v>21000000000</v>
      </c>
    </row>
    <row r="202" spans="3:15" ht="15.5" x14ac:dyDescent="0.35">
      <c r="C202" t="s">
        <v>194</v>
      </c>
      <c r="I202" s="5">
        <v>1000000000</v>
      </c>
      <c r="J202" s="5">
        <v>2000000000</v>
      </c>
      <c r="K202" s="5">
        <v>0</v>
      </c>
      <c r="L202" s="5">
        <v>1000000000</v>
      </c>
      <c r="M202" s="5">
        <v>3000000000</v>
      </c>
      <c r="N202" s="5">
        <v>1000000000</v>
      </c>
      <c r="O202" s="5">
        <v>3000000000</v>
      </c>
    </row>
    <row r="203" spans="3:15" ht="15.5" x14ac:dyDescent="0.35">
      <c r="C203" t="s">
        <v>25</v>
      </c>
      <c r="I203" s="5">
        <v>14000000000</v>
      </c>
      <c r="J203" s="5">
        <v>21000000000</v>
      </c>
      <c r="K203" s="5">
        <v>19000000000</v>
      </c>
      <c r="L203" s="5">
        <v>21000000000</v>
      </c>
      <c r="M203" s="5">
        <v>24000000000</v>
      </c>
      <c r="N203" s="5">
        <v>24000000000</v>
      </c>
      <c r="O203" s="5">
        <v>25000000000</v>
      </c>
    </row>
    <row r="204" spans="3:15" ht="15.5" x14ac:dyDescent="0.35">
      <c r="C204" t="s">
        <v>22</v>
      </c>
      <c r="I204" s="5">
        <v>14000000000</v>
      </c>
      <c r="J204" s="5">
        <v>-14000000000</v>
      </c>
      <c r="K204" s="5">
        <v>-20000000000</v>
      </c>
      <c r="L204" s="5">
        <v>5000000000</v>
      </c>
      <c r="M204" s="5">
        <v>20000000000</v>
      </c>
      <c r="N204" s="5">
        <v>23000000000</v>
      </c>
      <c r="O204" s="5">
        <v>23000000000</v>
      </c>
    </row>
    <row r="205" spans="3:15" ht="15.5" x14ac:dyDescent="0.35">
      <c r="C205" t="s">
        <v>195</v>
      </c>
      <c r="I205" s="5">
        <v>-23000000000</v>
      </c>
      <c r="J205" s="5">
        <v>88000000000</v>
      </c>
      <c r="K205" s="5">
        <v>79000000000</v>
      </c>
      <c r="L205" s="5">
        <v>15000000000</v>
      </c>
      <c r="M205" s="5">
        <v>-4000000000</v>
      </c>
      <c r="N205" s="5">
        <v>-22000000000</v>
      </c>
      <c r="O205" s="5">
        <v>-20000000000</v>
      </c>
    </row>
    <row r="206" spans="3:15" ht="15.5" x14ac:dyDescent="0.35">
      <c r="C206" t="s">
        <v>196</v>
      </c>
      <c r="I206" s="5">
        <v>18000000000</v>
      </c>
      <c r="J206" s="5">
        <v>16000000000</v>
      </c>
      <c r="K206" s="5">
        <v>-2000000000</v>
      </c>
      <c r="L206" s="5">
        <v>0</v>
      </c>
      <c r="M206" s="5">
        <v>3000000000</v>
      </c>
      <c r="N206" s="5">
        <v>-1000000000</v>
      </c>
    </row>
    <row r="207" spans="3:15" ht="15.5" x14ac:dyDescent="0.35">
      <c r="C207" t="s">
        <v>197</v>
      </c>
      <c r="I207" s="5">
        <v>-4000000000</v>
      </c>
      <c r="J207" s="5">
        <v>-6000000000</v>
      </c>
      <c r="K207" s="5">
        <v>-5000000000</v>
      </c>
      <c r="L207" s="5">
        <v>-4000000000</v>
      </c>
      <c r="M207" s="5">
        <v>-4000000000</v>
      </c>
      <c r="N207" s="5">
        <v>-1000000000</v>
      </c>
    </row>
    <row r="208" spans="3:15" ht="15.5" x14ac:dyDescent="0.35">
      <c r="C208" t="s">
        <v>14</v>
      </c>
      <c r="I208" s="5">
        <v>14000000000</v>
      </c>
      <c r="J208" s="5">
        <v>9000000000</v>
      </c>
      <c r="K208" s="5">
        <v>-7000000000</v>
      </c>
      <c r="L208" s="5">
        <v>-4000000000</v>
      </c>
      <c r="M208" s="5">
        <v>0</v>
      </c>
      <c r="N208" s="5">
        <v>-2000000000</v>
      </c>
    </row>
    <row r="209" spans="2:15" ht="15.5" x14ac:dyDescent="0.35">
      <c r="C209" t="s">
        <v>16</v>
      </c>
      <c r="I209" s="6">
        <v>5.21</v>
      </c>
      <c r="J209" s="6">
        <v>3.49</v>
      </c>
      <c r="K209" s="6">
        <v>-2.65</v>
      </c>
      <c r="L209" s="6">
        <v>-1.75</v>
      </c>
      <c r="M209" s="6">
        <v>-0.45</v>
      </c>
      <c r="N209" s="6">
        <v>-103.48</v>
      </c>
      <c r="O209" s="5">
        <v>0</v>
      </c>
    </row>
    <row r="211" spans="2:15" ht="15.5" x14ac:dyDescent="0.35">
      <c r="B211" t="s">
        <v>198</v>
      </c>
      <c r="C211" t="s">
        <v>199</v>
      </c>
      <c r="D211" s="5">
        <v>4000000000</v>
      </c>
      <c r="E211" s="5">
        <v>2000000000</v>
      </c>
      <c r="F211" s="5">
        <v>4000000000</v>
      </c>
      <c r="G211" s="5">
        <v>8000000000</v>
      </c>
      <c r="H211" s="5">
        <v>6000000000</v>
      </c>
      <c r="J211" s="5">
        <v>12000000000</v>
      </c>
      <c r="K211" s="5">
        <v>3000000000</v>
      </c>
      <c r="L211" s="5">
        <v>1000000000</v>
      </c>
      <c r="M211" s="5">
        <v>1000000000</v>
      </c>
      <c r="N211" s="5">
        <v>241000000</v>
      </c>
    </row>
    <row r="212" spans="2:15" ht="15.5" x14ac:dyDescent="0.35">
      <c r="C212" t="s">
        <v>44</v>
      </c>
      <c r="D212" s="6">
        <v>1.42</v>
      </c>
      <c r="E212" s="6">
        <v>0.73</v>
      </c>
      <c r="F212" s="6">
        <v>1.51</v>
      </c>
      <c r="G212" s="6">
        <v>2.95</v>
      </c>
      <c r="H212" s="6">
        <v>2.16</v>
      </c>
      <c r="J212" s="6">
        <v>4.46</v>
      </c>
      <c r="K212" s="6">
        <v>0.98</v>
      </c>
      <c r="L212" s="6">
        <v>0.41</v>
      </c>
      <c r="M212" s="6">
        <v>0.56000000000000005</v>
      </c>
      <c r="N212" s="6">
        <v>0.09</v>
      </c>
    </row>
    <row r="213" spans="2:15" ht="15.5" x14ac:dyDescent="0.35">
      <c r="C213" t="s">
        <v>204</v>
      </c>
      <c r="D213" s="5">
        <v>55000000000</v>
      </c>
      <c r="E213" s="5">
        <v>67000000000</v>
      </c>
      <c r="F213" s="5">
        <v>74000000000</v>
      </c>
      <c r="G213" s="5">
        <v>141000000000</v>
      </c>
      <c r="H213" s="5">
        <v>122000000000</v>
      </c>
      <c r="J213" s="5">
        <v>215000000000</v>
      </c>
      <c r="K213" s="5">
        <v>213000000000</v>
      </c>
      <c r="L213" s="5">
        <v>162000000000</v>
      </c>
      <c r="M213" s="5">
        <v>169000000000</v>
      </c>
      <c r="N213" s="5">
        <v>141000000000</v>
      </c>
    </row>
    <row r="214" spans="2:15" ht="15.5" x14ac:dyDescent="0.35">
      <c r="C214" t="s">
        <v>208</v>
      </c>
      <c r="I214" s="6">
        <v>167.03</v>
      </c>
    </row>
    <row r="215" spans="2:15" ht="15.5" x14ac:dyDescent="0.35">
      <c r="C215" t="s">
        <v>209</v>
      </c>
      <c r="I215" s="6">
        <v>7.42</v>
      </c>
    </row>
    <row r="216" spans="2:15" ht="15.5" x14ac:dyDescent="0.35">
      <c r="C216" t="s">
        <v>210</v>
      </c>
      <c r="I216" s="6">
        <v>13.61</v>
      </c>
    </row>
    <row r="217" spans="2:15" ht="15.5" x14ac:dyDescent="0.35">
      <c r="C217" t="s">
        <v>211</v>
      </c>
      <c r="I217" s="6">
        <v>2.16</v>
      </c>
    </row>
    <row r="218" spans="2:15" ht="15.5" x14ac:dyDescent="0.35">
      <c r="C218" t="s">
        <v>212</v>
      </c>
      <c r="D218" s="6">
        <v>0.24</v>
      </c>
    </row>
    <row r="219" spans="2:15" ht="15.5" x14ac:dyDescent="0.35">
      <c r="C219" t="s">
        <v>213</v>
      </c>
      <c r="I219" s="6">
        <v>26.45</v>
      </c>
    </row>
    <row r="220" spans="2:15" ht="15.5" x14ac:dyDescent="0.35">
      <c r="C220" t="s">
        <v>214</v>
      </c>
      <c r="D220" s="6">
        <v>0.63</v>
      </c>
    </row>
    <row r="221" spans="2:15" ht="15.5" x14ac:dyDescent="0.35">
      <c r="C221" t="s">
        <v>215</v>
      </c>
      <c r="D221" s="6">
        <v>0.45</v>
      </c>
    </row>
    <row r="222" spans="2:15" ht="15.5" x14ac:dyDescent="0.35">
      <c r="C222" t="s">
        <v>216</v>
      </c>
      <c r="D222" s="6">
        <v>0.21</v>
      </c>
    </row>
    <row r="223" spans="2:15" ht="15.5" x14ac:dyDescent="0.35">
      <c r="C223" t="s">
        <v>332</v>
      </c>
      <c r="D223" s="6">
        <v>0.02</v>
      </c>
    </row>
    <row r="224" spans="2:15" ht="15.5" x14ac:dyDescent="0.35">
      <c r="C224" t="s">
        <v>217</v>
      </c>
      <c r="D224" s="6">
        <v>1.02</v>
      </c>
    </row>
    <row r="225" spans="3:9" ht="15.5" x14ac:dyDescent="0.35">
      <c r="C225" t="s">
        <v>218</v>
      </c>
      <c r="D225" s="6">
        <v>0.1</v>
      </c>
    </row>
    <row r="226" spans="3:9" ht="15.5" x14ac:dyDescent="0.35">
      <c r="C226" t="s">
        <v>219</v>
      </c>
      <c r="D226" s="6">
        <v>2.02</v>
      </c>
    </row>
    <row r="227" spans="3:9" ht="15.5" x14ac:dyDescent="0.35">
      <c r="C227" t="s">
        <v>12</v>
      </c>
      <c r="D227" s="5">
        <v>7000000000</v>
      </c>
    </row>
    <row r="228" spans="3:9" ht="15.5" x14ac:dyDescent="0.35">
      <c r="C228" t="s">
        <v>220</v>
      </c>
      <c r="I228" s="6">
        <v>0.01</v>
      </c>
    </row>
    <row r="229" spans="3:9" ht="15.5" x14ac:dyDescent="0.35">
      <c r="C229" t="s">
        <v>221</v>
      </c>
      <c r="I229" s="5">
        <v>0</v>
      </c>
    </row>
    <row r="230" spans="3:9" ht="15.5" x14ac:dyDescent="0.35">
      <c r="C230" t="s">
        <v>222</v>
      </c>
      <c r="I230" s="5">
        <v>0</v>
      </c>
    </row>
    <row r="231" spans="3:9" ht="15.5" x14ac:dyDescent="0.35">
      <c r="C231" t="s">
        <v>223</v>
      </c>
      <c r="I231" s="5">
        <v>0</v>
      </c>
    </row>
    <row r="232" spans="3:9" ht="15.5" x14ac:dyDescent="0.35">
      <c r="C232" t="s">
        <v>224</v>
      </c>
      <c r="D232" s="6">
        <v>6.6</v>
      </c>
    </row>
    <row r="233" spans="3:9" ht="15.5" x14ac:dyDescent="0.35">
      <c r="C233" t="s">
        <v>225</v>
      </c>
      <c r="D233" s="6">
        <v>14.65</v>
      </c>
    </row>
    <row r="234" spans="3:9" ht="15.5" x14ac:dyDescent="0.35">
      <c r="C234" t="s">
        <v>226</v>
      </c>
      <c r="D234" s="6">
        <v>7.73</v>
      </c>
    </row>
    <row r="235" spans="3:9" ht="15.5" x14ac:dyDescent="0.35">
      <c r="C235" t="s">
        <v>227</v>
      </c>
      <c r="D235" s="6">
        <v>13.52</v>
      </c>
    </row>
    <row r="236" spans="3:9" ht="15.5" x14ac:dyDescent="0.35">
      <c r="C236" t="s">
        <v>228</v>
      </c>
      <c r="D236" s="6">
        <v>13.79</v>
      </c>
    </row>
    <row r="237" spans="3:9" ht="15.5" x14ac:dyDescent="0.35">
      <c r="C237" t="s">
        <v>40</v>
      </c>
      <c r="I237" s="5">
        <v>937000000000</v>
      </c>
    </row>
    <row r="238" spans="3:9" ht="15.5" x14ac:dyDescent="0.35">
      <c r="C238" t="s">
        <v>229</v>
      </c>
      <c r="I238" s="5">
        <v>951000000000</v>
      </c>
    </row>
    <row r="239" spans="3:9" ht="15.5" x14ac:dyDescent="0.35">
      <c r="C239" t="s">
        <v>230</v>
      </c>
      <c r="I239" s="5">
        <v>2600000000</v>
      </c>
    </row>
    <row r="240" spans="3:9" ht="15.5" x14ac:dyDescent="0.35">
      <c r="C240" t="s">
        <v>231</v>
      </c>
      <c r="I240" s="6">
        <v>0.2009</v>
      </c>
    </row>
    <row r="241" spans="3:9" ht="15.5" x14ac:dyDescent="0.35">
      <c r="C241" t="s">
        <v>232</v>
      </c>
      <c r="D241" s="6">
        <v>0.34770000000000001</v>
      </c>
    </row>
    <row r="242" spans="3:9" ht="15.5" x14ac:dyDescent="0.35">
      <c r="C242" t="s">
        <v>233</v>
      </c>
      <c r="D242" s="6">
        <v>9.849999999999999E-2</v>
      </c>
    </row>
    <row r="243" spans="3:9" ht="15.5" x14ac:dyDescent="0.35">
      <c r="C243" t="s">
        <v>234</v>
      </c>
      <c r="D243" s="6">
        <v>6.6799999999999998E-2</v>
      </c>
    </row>
    <row r="244" spans="3:9" ht="15.5" x14ac:dyDescent="0.35">
      <c r="C244" t="s">
        <v>235</v>
      </c>
      <c r="D244" s="6">
        <v>-0.25530000000000003</v>
      </c>
    </row>
    <row r="245" spans="3:9" ht="15.5" x14ac:dyDescent="0.35">
      <c r="C245" t="s">
        <v>236</v>
      </c>
      <c r="D245" s="6">
        <v>0.31240000000000001</v>
      </c>
    </row>
    <row r="246" spans="3:9" ht="15.5" x14ac:dyDescent="0.35">
      <c r="C246" t="s">
        <v>237</v>
      </c>
      <c r="D246" s="6">
        <v>-5.7800000000000004E-2</v>
      </c>
    </row>
    <row r="247" spans="3:9" ht="15.5" x14ac:dyDescent="0.35">
      <c r="C247" t="s">
        <v>244</v>
      </c>
      <c r="I247" s="5">
        <v>1</v>
      </c>
    </row>
    <row r="248" spans="3:9" ht="15.5" x14ac:dyDescent="0.35">
      <c r="C248" t="s">
        <v>245</v>
      </c>
      <c r="I248" s="6">
        <v>0.93</v>
      </c>
    </row>
    <row r="249" spans="3:9" ht="15.5" x14ac:dyDescent="0.35">
      <c r="C249" t="s">
        <v>246</v>
      </c>
      <c r="I249" s="6">
        <v>0.5</v>
      </c>
    </row>
    <row r="250" spans="3:9" ht="15.5" x14ac:dyDescent="0.35">
      <c r="C250" t="s">
        <v>247</v>
      </c>
      <c r="I250" s="6">
        <v>0.12</v>
      </c>
    </row>
    <row r="251" spans="3:9" ht="15.5" x14ac:dyDescent="0.35">
      <c r="C251" t="s">
        <v>248</v>
      </c>
      <c r="I251" s="6">
        <v>0.34</v>
      </c>
    </row>
    <row r="252" spans="3:9" ht="15.5" x14ac:dyDescent="0.35">
      <c r="C252" t="s">
        <v>249</v>
      </c>
      <c r="I252" s="6">
        <v>0.23</v>
      </c>
    </row>
    <row r="253" spans="3:9" ht="15.5" x14ac:dyDescent="0.35">
      <c r="C253" t="s">
        <v>250</v>
      </c>
      <c r="I253" s="6">
        <v>0.04</v>
      </c>
    </row>
    <row r="254" spans="3:9" ht="15.5" x14ac:dyDescent="0.35">
      <c r="C254" t="s">
        <v>251</v>
      </c>
      <c r="I254" s="6">
        <v>0.64</v>
      </c>
    </row>
    <row r="255" spans="3:9" ht="15.5" x14ac:dyDescent="0.35">
      <c r="C255" t="s">
        <v>252</v>
      </c>
      <c r="D255" s="5">
        <v>1000000000</v>
      </c>
    </row>
    <row r="256" spans="3:9" ht="15.5" x14ac:dyDescent="0.35">
      <c r="C256" t="s">
        <v>253</v>
      </c>
      <c r="D256" s="5">
        <v>139000000000</v>
      </c>
    </row>
    <row r="257" spans="3:9" ht="15.5" x14ac:dyDescent="0.35">
      <c r="C257" t="s">
        <v>254</v>
      </c>
      <c r="D257" s="5">
        <v>70000000000</v>
      </c>
    </row>
    <row r="258" spans="3:9" ht="15.5" x14ac:dyDescent="0.35">
      <c r="C258" t="s">
        <v>183</v>
      </c>
      <c r="D258" s="5">
        <v>-23000000000</v>
      </c>
    </row>
    <row r="259" spans="3:9" ht="15.5" x14ac:dyDescent="0.35">
      <c r="C259" t="s">
        <v>182</v>
      </c>
      <c r="I259" s="5">
        <v>69000000000</v>
      </c>
    </row>
    <row r="260" spans="3:9" ht="15.5" x14ac:dyDescent="0.35">
      <c r="C260" t="s">
        <v>181</v>
      </c>
      <c r="D260" s="5">
        <v>1000000000</v>
      </c>
    </row>
    <row r="261" spans="3:9" ht="15.5" x14ac:dyDescent="0.35">
      <c r="C261" t="s">
        <v>180</v>
      </c>
      <c r="D261" s="5">
        <v>13000000000</v>
      </c>
    </row>
    <row r="262" spans="3:9" ht="15.5" x14ac:dyDescent="0.35">
      <c r="C262" t="s">
        <v>23</v>
      </c>
      <c r="D262" s="5">
        <v>14000000000</v>
      </c>
    </row>
    <row r="263" spans="3:9" ht="15.5" x14ac:dyDescent="0.35">
      <c r="C263" t="s">
        <v>20</v>
      </c>
      <c r="D263" s="5">
        <v>14000000000</v>
      </c>
    </row>
    <row r="264" spans="3:9" ht="15.5" x14ac:dyDescent="0.35">
      <c r="C264" t="s">
        <v>255</v>
      </c>
      <c r="I264" s="5">
        <v>69000000000</v>
      </c>
    </row>
  </sheetData>
  <pageMargins left="0.7" right="0.7" top="0.75" bottom="0.75" header="0.3" footer="0.3"/>
  <ignoredErrors>
    <ignoredError sqref="A1:O2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2"/>
  <sheetViews>
    <sheetView tabSelected="1" topLeftCell="H1" workbookViewId="0">
      <selection activeCell="N1" sqref="N1"/>
    </sheetView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374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375</v>
      </c>
      <c r="D2" s="2" vm="13">
        <f ca="1">IFERROR(_xlfn.STOCKHISTORY("XIDX:" &amp; $C$1, D3, , 0, 0, 1), "Libur")</f>
        <v>1020</v>
      </c>
      <c r="H2" s="2" vm="13">
        <f ca="1">IFERROR(INDEX(D2:G2,COUNT(D2:G2)),"")</f>
        <v>1020</v>
      </c>
      <c r="I2" s="2" vm="1">
        <f t="shared" ref="I2:O2" ca="1" si="0">IFERROR(_xlfn.STOCKHISTORY("XIDX:" &amp; $C$1, I1, , 0, 0, 1), "Libur")</f>
        <v>1125</v>
      </c>
      <c r="J2" s="2" vm="14">
        <f t="shared" ca="1" si="0"/>
        <v>935</v>
      </c>
      <c r="K2" s="2" vm="15">
        <f t="shared" ca="1" si="0"/>
        <v>1170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116555000</v>
      </c>
      <c r="H4" s="2">
        <f>IFERROR(SUM(D4:G4)*(4/MAX(1,COUNT(D4:G4))),"")</f>
        <v>466220000</v>
      </c>
      <c r="I4" s="2">
        <f t="shared" ref="I4:O4" si="1">IFERROR(INDEX(I51:I500,MATCH($C$4,$C$51:$C$500,0)),"")</f>
        <v>432726000</v>
      </c>
      <c r="J4" s="2">
        <f t="shared" si="1"/>
        <v>407120000</v>
      </c>
      <c r="K4" s="2">
        <f t="shared" si="1"/>
        <v>406288000</v>
      </c>
      <c r="L4" s="2">
        <f t="shared" si="1"/>
        <v>386068000</v>
      </c>
      <c r="M4" s="2">
        <f t="shared" si="1"/>
        <v>368824000</v>
      </c>
      <c r="N4" s="2">
        <f t="shared" si="1"/>
        <v>353961000</v>
      </c>
      <c r="O4" s="2">
        <f t="shared" si="1"/>
        <v>666876000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43919000</v>
      </c>
      <c r="H5" s="2">
        <f>IFERROR(SUM(D5:G5)*(4/MAX(1,COUNT(D5:G5))),"")</f>
        <v>175676000</v>
      </c>
      <c r="I5" s="2">
        <f t="shared" ref="I5:O5" si="2">IFERROR(INDEX(I51:I500,MATCH($C$5,$C$51:$C$500,0)),"")</f>
        <v>141145000</v>
      </c>
      <c r="J5" s="2">
        <f t="shared" si="2"/>
        <v>157346000</v>
      </c>
      <c r="K5" s="2">
        <f t="shared" si="2"/>
        <v>166731000</v>
      </c>
      <c r="L5" s="2">
        <f t="shared" si="2"/>
        <v>126509000</v>
      </c>
      <c r="M5" s="2">
        <f t="shared" si="2"/>
        <v>94847000</v>
      </c>
      <c r="N5" s="2">
        <f t="shared" si="2"/>
        <v>83485000</v>
      </c>
      <c r="O5" s="2">
        <f t="shared" si="2"/>
        <v>94707000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2091263000</v>
      </c>
      <c r="H6" s="2">
        <f>IFERROR(INDEX(D6:G6,COUNT(D6:G6)),"")</f>
        <v>2091263000</v>
      </c>
      <c r="I6" s="2">
        <f t="shared" ref="I6:O6" si="3">IFERROR(INDEX(I51:I500,MATCH($C$6,$C$51:$C$500,0)),"")</f>
        <v>2045563000</v>
      </c>
      <c r="J6" s="2">
        <f t="shared" si="3"/>
        <v>2008752000</v>
      </c>
      <c r="K6" s="2">
        <f t="shared" si="3"/>
        <v>1971256000</v>
      </c>
      <c r="L6" s="2">
        <f t="shared" si="3"/>
        <v>1255541000</v>
      </c>
      <c r="M6" s="2">
        <f t="shared" si="3"/>
        <v>1229053000</v>
      </c>
      <c r="N6" s="2">
        <f t="shared" si="3"/>
        <v>1022818000</v>
      </c>
      <c r="O6" s="2">
        <f t="shared" si="3"/>
        <v>939367000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41.83</v>
      </c>
      <c r="H7" s="3">
        <f>IFERROR(INDEX(D7:G7,COUNT(D7:G7)),"")</f>
        <v>41.83</v>
      </c>
      <c r="I7" s="3">
        <f t="shared" ref="I7:O7" si="4">IFERROR(INDEX(I51:I500,MATCH($C$7,$C$51:$C$500,0))/1000000000,"")</f>
        <v>41.82</v>
      </c>
      <c r="J7" s="3">
        <f t="shared" si="4"/>
        <v>41.51</v>
      </c>
      <c r="K7" s="3">
        <f t="shared" si="4"/>
        <v>41.4</v>
      </c>
      <c r="L7" s="3">
        <f t="shared" si="4"/>
        <v>41.4</v>
      </c>
      <c r="M7" s="3">
        <f t="shared" si="4"/>
        <v>0.02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420000000000</v>
      </c>
      <c r="H8" s="2">
        <f>IFERROR(INDEX(D8:G8,COUNT(D8:G8)),"")</f>
        <v>420000000000</v>
      </c>
      <c r="I8" s="2">
        <f t="shared" ref="I8:O8" si="5">IFERROR(INDEX(I51:I500,MATCH($C$8,$C$51:$C$500,0)),"")</f>
        <v>3831000000000</v>
      </c>
      <c r="J8" s="2">
        <f t="shared" si="5"/>
        <v>2502000000000</v>
      </c>
      <c r="K8" s="2">
        <f t="shared" si="5"/>
        <v>2888000000000</v>
      </c>
      <c r="L8" s="2">
        <f t="shared" si="5"/>
        <v>2953000000000</v>
      </c>
      <c r="M8" s="2">
        <f t="shared" si="5"/>
        <v>3172000000000</v>
      </c>
      <c r="N8" s="2">
        <f t="shared" si="5"/>
        <v>2536000000000</v>
      </c>
      <c r="O8" s="2">
        <f t="shared" si="5"/>
        <v>1287000000000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10.039999999999999</v>
      </c>
      <c r="H9" s="3">
        <f>IFERROR(INDEX(D9:G9,COUNT(D9:G9)),"")</f>
        <v>10.039999999999999</v>
      </c>
      <c r="I9" s="3">
        <f t="shared" ref="I9:O9" si="6">IFERROR(INDEX(I51:I500,MATCH($C$9,$C$51:$C$500,0)),"")</f>
        <v>91.61</v>
      </c>
      <c r="J9" s="3">
        <f t="shared" si="6"/>
        <v>60.29</v>
      </c>
      <c r="K9" s="3">
        <f t="shared" si="6"/>
        <v>69.77</v>
      </c>
      <c r="L9" s="3">
        <f t="shared" si="6"/>
        <v>71.33</v>
      </c>
      <c r="M9" s="3">
        <f t="shared" si="6"/>
        <v>204367.71</v>
      </c>
      <c r="N9" s="3">
        <f t="shared" si="6"/>
        <v>3270624.44</v>
      </c>
      <c r="O9" s="3">
        <f t="shared" si="6"/>
        <v>1659500.28</v>
      </c>
    </row>
    <row r="10" spans="1:15" ht="15.5" x14ac:dyDescent="0.35">
      <c r="C10" t="s">
        <v>17</v>
      </c>
      <c r="D10" s="3">
        <f ca="1">IFERROR(IF(D9=0,"",D2/D9),"")</f>
        <v>101.59362549800798</v>
      </c>
      <c r="I10" s="3">
        <f t="shared" ref="I10:O10" ca="1" si="7">IFERROR(IF(I9=0,"",I2/I9),"")</f>
        <v>12.280318742495361</v>
      </c>
      <c r="J10" s="3">
        <f t="shared" ca="1" si="7"/>
        <v>15.508376181788025</v>
      </c>
      <c r="K10" s="3">
        <f t="shared" ca="1" si="7"/>
        <v>16.769385122545508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745213000</v>
      </c>
      <c r="H11" s="2">
        <f>IFERROR(INDEX(D11:G11,COUNT(D11:G11)),"")</f>
        <v>745213000</v>
      </c>
      <c r="I11" s="2">
        <f t="shared" ref="I11:O11" si="8">IFERROR(INDEX(I51:I500,MATCH($C$11,$C$51:$C$500,0)),"")</f>
        <v>718499000</v>
      </c>
      <c r="J11" s="2">
        <f t="shared" si="8"/>
        <v>655191000</v>
      </c>
      <c r="K11" s="2">
        <f t="shared" si="8"/>
        <v>677717000</v>
      </c>
      <c r="L11" s="2">
        <f t="shared" si="8"/>
        <v>262302000</v>
      </c>
      <c r="M11" s="2">
        <f t="shared" si="8"/>
        <v>125335000</v>
      </c>
      <c r="N11" s="2">
        <f t="shared" si="8"/>
        <v>154863000</v>
      </c>
      <c r="O11" s="2">
        <f t="shared" si="8"/>
        <v>125852000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64000000000</v>
      </c>
      <c r="H12" s="2">
        <f>IFERROR(INDEX(D12:G12,COUNT(D12:G12)),"")</f>
        <v>64000000000</v>
      </c>
      <c r="I12" s="2">
        <f t="shared" ref="I12:O12" si="9">IFERROR(INDEX(I51:I500,MATCH($C$12,$C$51:$C$500,0)),"")</f>
        <v>575000000000</v>
      </c>
      <c r="J12" s="2">
        <f t="shared" si="9"/>
        <v>1464000000000</v>
      </c>
      <c r="K12" s="2">
        <f t="shared" si="9"/>
        <v>820000000000</v>
      </c>
      <c r="L12" s="2">
        <f t="shared" si="9"/>
        <v>10649000000000</v>
      </c>
      <c r="M12" s="2">
        <f t="shared" si="9"/>
        <v>11898000000000</v>
      </c>
      <c r="N12" s="2">
        <f t="shared" si="9"/>
        <v>12525000000000</v>
      </c>
      <c r="O12" s="2">
        <f t="shared" si="9"/>
        <v>14652000000000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12732000000000</v>
      </c>
      <c r="H13" s="2">
        <f>IFERROR(INDEX(D13:G13,COUNT(D13:G13)),"")</f>
        <v>12732000000000</v>
      </c>
      <c r="I13" s="2">
        <f t="shared" ref="I13:O13" si="10">IFERROR(INDEX(I51:I500,MATCH($C$13,$C$51:$C$500,0)),"")</f>
        <v>12588000000000</v>
      </c>
      <c r="J13" s="2">
        <f t="shared" si="10"/>
        <v>12050000000000</v>
      </c>
      <c r="K13" s="2">
        <f t="shared" si="10"/>
        <v>11283000000000</v>
      </c>
      <c r="L13" s="2">
        <f t="shared" si="10"/>
        <v>14739000000000</v>
      </c>
      <c r="M13" s="2">
        <f t="shared" si="10"/>
        <v>13688000000000</v>
      </c>
      <c r="N13" s="2">
        <f t="shared" si="10"/>
        <v>14709000000000</v>
      </c>
      <c r="O13" s="2">
        <f t="shared" si="10"/>
        <v>16402000000000</v>
      </c>
    </row>
    <row r="14" spans="1:15" ht="15.5" x14ac:dyDescent="0.35">
      <c r="C14" t="s">
        <v>26</v>
      </c>
      <c r="D14" s="2">
        <f>IFERROR(INDEX(D51:D500,MATCH($C$14,$C$51:$C$500,0)),"")</f>
        <v>-7789000</v>
      </c>
      <c r="H14" s="2">
        <f>IFERROR(SUM(D14:G14)*(4/MAX(1,COUNT(D14:G14))),"")</f>
        <v>-31156000</v>
      </c>
      <c r="I14" s="2">
        <f t="shared" ref="I14:O14" si="11">IFERROR(INDEX(I51:I500,MATCH($C$14,$C$51:$C$500,0)),"")</f>
        <v>-30284000</v>
      </c>
      <c r="J14" s="2">
        <f t="shared" si="11"/>
        <v>-32114000</v>
      </c>
      <c r="K14" s="2">
        <f t="shared" si="11"/>
        <v>-24215000</v>
      </c>
      <c r="L14" s="2">
        <f t="shared" si="11"/>
        <v>-14822000</v>
      </c>
      <c r="M14" s="2">
        <f t="shared" si="11"/>
        <v>-14564000</v>
      </c>
      <c r="N14" s="2">
        <f t="shared" si="11"/>
        <v>-23102000</v>
      </c>
      <c r="O14" s="2">
        <f t="shared" si="11"/>
        <v>-24975000</v>
      </c>
    </row>
    <row r="15" spans="1:15" ht="15.5" x14ac:dyDescent="0.35">
      <c r="C15" t="s">
        <v>27</v>
      </c>
      <c r="D15" s="2">
        <f>IFERROR(INDEX(D51:D500,MATCH($C$15,$C$51:$C$500,0)),"")</f>
        <v>-19821000</v>
      </c>
      <c r="H15" s="2">
        <f>IFERROR(SUM(D15:G15)*(4/MAX(1,COUNT(D15:G15))),"")</f>
        <v>-79284000</v>
      </c>
      <c r="I15" s="2">
        <f t="shared" ref="I15:O15" si="12">IFERROR(INDEX(I51:I500,MATCH($C$15,$C$51:$C$500,0)),"")</f>
        <v>-58247000</v>
      </c>
      <c r="J15" s="2">
        <f t="shared" si="12"/>
        <v>-67857000</v>
      </c>
      <c r="K15" s="2">
        <f t="shared" si="12"/>
        <v>-77391000</v>
      </c>
      <c r="L15" s="2">
        <f t="shared" si="12"/>
        <v>-67442000</v>
      </c>
      <c r="M15" s="2">
        <f t="shared" si="12"/>
        <v>-44472000</v>
      </c>
      <c r="N15" s="2">
        <f t="shared" si="12"/>
        <v>-37875000</v>
      </c>
      <c r="O15" s="2">
        <f t="shared" si="12"/>
        <v>-50302000</v>
      </c>
    </row>
    <row r="16" spans="1:15" ht="15.5" x14ac:dyDescent="0.35">
      <c r="C16" t="s">
        <v>28</v>
      </c>
      <c r="D16" s="2">
        <f>IFERROR(INDEX(D51:D500,MATCH($C$16,$C$51:$C$500,0)),"")</f>
        <v>63720000</v>
      </c>
      <c r="H16" s="2">
        <f>IFERROR(SUM(D16:G16)*(4/MAX(1,COUNT(D16:G16))),"")</f>
        <v>254880000</v>
      </c>
      <c r="I16" s="2">
        <f t="shared" ref="I16:O16" si="13">IFERROR(INDEX(I51:I500,MATCH($C$16,$C$51:$C$500,0)),"")</f>
        <v>195914000</v>
      </c>
      <c r="J16" s="2">
        <f t="shared" si="13"/>
        <v>228159000</v>
      </c>
      <c r="K16" s="2">
        <f t="shared" si="13"/>
        <v>240961000</v>
      </c>
      <c r="L16" s="2">
        <f t="shared" si="13"/>
        <v>194761000</v>
      </c>
      <c r="M16" s="2">
        <f t="shared" si="13"/>
        <v>129514000</v>
      </c>
      <c r="N16" s="2">
        <f t="shared" si="13"/>
        <v>110707000</v>
      </c>
      <c r="O16" s="2">
        <f t="shared" si="13"/>
        <v>145859000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42666600000000</v>
      </c>
      <c r="H20" s="2">
        <f t="shared" ref="H20:O20" ca="1" si="14">IFERROR(H21*H2,"")</f>
        <v>42666600000000</v>
      </c>
      <c r="I20" s="2">
        <f t="shared" ca="1" si="14"/>
        <v>47047500000000</v>
      </c>
      <c r="J20" s="2">
        <f t="shared" ca="1" si="14"/>
        <v>38811850000000</v>
      </c>
      <c r="K20" s="2">
        <f t="shared" ca="1" si="14"/>
        <v>48438000000000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41830000000</v>
      </c>
      <c r="H21" s="2">
        <f>IFERROR(INDEX(D21:G21,COUNT(D21:G21)),"")</f>
        <v>41830000000</v>
      </c>
      <c r="I21" s="2">
        <f t="shared" ref="I21:O21" si="15">IFERROR(INDEX(I51:I500,MATCH($C$7,$C$51:$C$500,0)),"")</f>
        <v>41820000000</v>
      </c>
      <c r="J21" s="2">
        <f t="shared" si="15"/>
        <v>41510000000</v>
      </c>
      <c r="K21" s="2">
        <f t="shared" si="15"/>
        <v>41400000000</v>
      </c>
      <c r="L21" s="2">
        <f t="shared" si="15"/>
        <v>41400000000</v>
      </c>
      <c r="M21" s="2">
        <f t="shared" si="15"/>
        <v>20000000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2.1001184451692589</v>
      </c>
      <c r="H23" s="3">
        <f t="shared" ref="H23:O23" si="16">IFERROR(H5/H6*100,"")</f>
        <v>8.4004737806770358</v>
      </c>
      <c r="I23" s="3">
        <f t="shared" si="16"/>
        <v>6.9000563659002436</v>
      </c>
      <c r="J23" s="3">
        <f t="shared" si="16"/>
        <v>7.8330226926967592</v>
      </c>
      <c r="K23" s="3">
        <f t="shared" si="16"/>
        <v>8.4581099562918265</v>
      </c>
      <c r="L23" s="3">
        <f t="shared" si="16"/>
        <v>10.076054863998866</v>
      </c>
      <c r="M23" s="3">
        <f t="shared" si="16"/>
        <v>7.7170797353734946</v>
      </c>
      <c r="N23" s="3">
        <f t="shared" si="16"/>
        <v>8.1622536951833062</v>
      </c>
      <c r="O23" s="3">
        <f t="shared" si="16"/>
        <v>10.082002029025929</v>
      </c>
    </row>
    <row r="24" spans="1:15" ht="15.5" x14ac:dyDescent="0.35">
      <c r="C24" t="s">
        <v>43</v>
      </c>
      <c r="D24" s="4">
        <f>IFERROR(_xlfn.RRI(5,I23,D23),"")</f>
        <v>-0.21172413427997405</v>
      </c>
      <c r="H24" s="4">
        <f t="shared" ref="H24:O24" si="17">IFERROR(_xlfn.RRI(5,M23,H23),"")</f>
        <v>1.7115232939980185E-2</v>
      </c>
      <c r="I24" s="4">
        <f t="shared" si="17"/>
        <v>-3.3039998314149277E-2</v>
      </c>
      <c r="J24" s="4">
        <f t="shared" si="17"/>
        <v>-4.9227699060491181E-2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17.670000000000002</v>
      </c>
      <c r="H25" s="3">
        <f>IFERROR(INDEX(D25:G25,COUNT(D25:G25)),"")</f>
        <v>17.670000000000002</v>
      </c>
      <c r="I25" s="3">
        <f t="shared" ref="I25:O25" si="18">IFERROR(INDEX(I51:I500,MATCH($C$25,$C$51:$C$500,0)),"")</f>
        <v>54.26</v>
      </c>
      <c r="J25" s="3">
        <f t="shared" si="18"/>
        <v>61.28</v>
      </c>
      <c r="K25" s="3">
        <f t="shared" si="18"/>
        <v>60.28</v>
      </c>
      <c r="L25" s="3">
        <f t="shared" si="18"/>
        <v>45.76</v>
      </c>
      <c r="M25" s="3">
        <f t="shared" si="18"/>
        <v>78436.460000000006</v>
      </c>
      <c r="N25" s="3">
        <f t="shared" si="18"/>
        <v>1370068.9</v>
      </c>
      <c r="O25" s="3">
        <f t="shared" si="18"/>
        <v>1744223.47</v>
      </c>
    </row>
    <row r="26" spans="1:15" ht="15.5" x14ac:dyDescent="0.35">
      <c r="C26" t="s">
        <v>46</v>
      </c>
      <c r="D26" s="4">
        <f>IFERROR(_xlfn.RRI(5,I25,D25),"")</f>
        <v>-0.20099158725592603</v>
      </c>
      <c r="H26" s="4">
        <f t="shared" ref="H26:O26" si="19">IFERROR(_xlfn.RRI(5,M25,H25),"")</f>
        <v>-0.81355801722006571</v>
      </c>
      <c r="I26" s="4">
        <f t="shared" si="19"/>
        <v>-0.86831161358714926</v>
      </c>
      <c r="J26" s="4">
        <f t="shared" si="19"/>
        <v>-0.8714289098978667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2.7863973224958164E-3</v>
      </c>
      <c r="H27" s="3">
        <f t="shared" ref="H27:O27" si="20">IFERROR(H4/H21,"")</f>
        <v>1.1145589289983266E-2</v>
      </c>
      <c r="I27" s="3">
        <f t="shared" si="20"/>
        <v>1.0347345767575324E-2</v>
      </c>
      <c r="J27" s="3">
        <f t="shared" si="20"/>
        <v>9.8077571669477233E-3</v>
      </c>
      <c r="K27" s="3">
        <f t="shared" si="20"/>
        <v>9.8137198067632849E-3</v>
      </c>
      <c r="L27" s="3">
        <f t="shared" si="20"/>
        <v>9.325314009661835E-3</v>
      </c>
      <c r="M27" s="3">
        <f t="shared" si="20"/>
        <v>18.441199999999998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-0.23079372849574442</v>
      </c>
      <c r="H28" s="4">
        <f t="shared" ref="H28:O28" si="21">IFERROR(_xlfn.RRI(5,M27,H27),"")</f>
        <v>-0.77287613422834123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-0.67434574272023584</v>
      </c>
      <c r="I29" s="4">
        <f t="shared" si="22"/>
        <v>-0.11455613577023503</v>
      </c>
      <c r="J29" s="4">
        <f t="shared" si="22"/>
        <v>1.6589250165892501E-2</v>
      </c>
      <c r="K29" s="4">
        <f t="shared" si="22"/>
        <v>0.3173076923076924</v>
      </c>
      <c r="L29" s="4">
        <f t="shared" si="22"/>
        <v>-0.99941659784238102</v>
      </c>
      <c r="M29" s="4">
        <f t="shared" si="22"/>
        <v>-0.94274998870494764</v>
      </c>
      <c r="N29" s="4">
        <f t="shared" si="22"/>
        <v>-0.21451068423015776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7.7144761597639472E-2</v>
      </c>
      <c r="I30" s="4">
        <f t="shared" si="23"/>
        <v>5.5016513097002576E-2</v>
      </c>
      <c r="J30" s="4">
        <f t="shared" si="23"/>
        <v>-6.075820313773757E-4</v>
      </c>
      <c r="K30" s="4">
        <f t="shared" si="23"/>
        <v>5.2374193147321266E-2</v>
      </c>
      <c r="L30" s="4">
        <f t="shared" si="23"/>
        <v>-0.99949432173558872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850.04</v>
      </c>
      <c r="H32" s="3">
        <f>IFERROR(INDEX(D32:G32,COUNT(D32:G32)),"")</f>
        <v>850.04</v>
      </c>
      <c r="I32" s="3">
        <f t="shared" ref="I32:O32" si="24">IFERROR(INDEX(I51:I500,MATCH($C$32,$C$51:$C$500,0)),"")</f>
        <v>818.1</v>
      </c>
      <c r="J32" s="3">
        <f t="shared" si="24"/>
        <v>782.07</v>
      </c>
      <c r="K32" s="3">
        <f t="shared" si="24"/>
        <v>735.28</v>
      </c>
      <c r="L32" s="3">
        <f t="shared" si="24"/>
        <v>472.98</v>
      </c>
      <c r="M32" s="3">
        <f t="shared" si="24"/>
        <v>1130638.04</v>
      </c>
      <c r="N32" s="3">
        <f t="shared" si="24"/>
        <v>18611778.710000001</v>
      </c>
      <c r="O32" s="3">
        <f t="shared" si="24"/>
        <v>16845640.25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1.38</v>
      </c>
      <c r="J33" s="3">
        <f t="shared" si="25"/>
        <v>1.2</v>
      </c>
      <c r="K33" s="3">
        <f t="shared" si="25"/>
        <v>1.59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57.63</v>
      </c>
      <c r="H34" s="3">
        <f>IFERROR(INDEX(D34:G34,COUNT(D34:G34)),"")</f>
        <v>57.63</v>
      </c>
      <c r="I34" s="3">
        <f t="shared" ref="I34:O34" si="26">IFERROR(INDEX(I51:I500,MATCH($C$34,$C$51:$C$500,0)),"")</f>
        <v>20.73</v>
      </c>
      <c r="J34" s="3">
        <f t="shared" si="26"/>
        <v>15.26</v>
      </c>
      <c r="K34" s="3">
        <f t="shared" si="26"/>
        <v>19.41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21.71</v>
      </c>
      <c r="H35" s="3">
        <f>IFERROR(INDEX(D35:G35,COUNT(D35:G35)),"")</f>
        <v>21.71</v>
      </c>
      <c r="I35" s="3">
        <f t="shared" ref="I35:O35" si="27">IFERROR(INDEX(I51:I500,MATCH($C$35,$C$51:$C$500,0)),"")</f>
        <v>6.6</v>
      </c>
      <c r="J35" s="3">
        <f t="shared" si="27"/>
        <v>6.01</v>
      </c>
      <c r="K35" s="3">
        <f t="shared" si="27"/>
        <v>7.81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0.69950000000000001</v>
      </c>
      <c r="I36" s="4">
        <f t="shared" si="28"/>
        <v>0.91280000000000006</v>
      </c>
      <c r="J36" s="4">
        <f t="shared" si="28"/>
        <v>0.87280000000000002</v>
      </c>
      <c r="K36" s="4">
        <f t="shared" si="28"/>
        <v>0.79459999999999997</v>
      </c>
      <c r="L36" s="4">
        <f t="shared" si="28"/>
        <v>0.2382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49.44</v>
      </c>
      <c r="I37" s="3">
        <f t="shared" si="29"/>
        <v>49.44</v>
      </c>
      <c r="J37" s="3">
        <f t="shared" si="29"/>
        <v>53.09</v>
      </c>
      <c r="K37" s="3">
        <f t="shared" si="29"/>
        <v>47.77</v>
      </c>
      <c r="L37" s="3">
        <f t="shared" si="29"/>
        <v>10.87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116555000</v>
      </c>
      <c r="E51" s="5">
        <v>113865000</v>
      </c>
      <c r="F51" s="5">
        <v>114011000</v>
      </c>
      <c r="G51" s="5">
        <v>103343000</v>
      </c>
      <c r="I51" s="5">
        <v>432726000</v>
      </c>
      <c r="J51" s="5">
        <v>407120000</v>
      </c>
      <c r="K51" s="5">
        <v>406288000</v>
      </c>
      <c r="L51" s="5">
        <v>386068000</v>
      </c>
      <c r="M51" s="5">
        <v>368824000</v>
      </c>
      <c r="N51" s="5">
        <v>353961000</v>
      </c>
      <c r="O51" s="5">
        <v>666876000</v>
      </c>
    </row>
    <row r="52" spans="2:15" ht="15.5" x14ac:dyDescent="0.35">
      <c r="C52" t="s">
        <v>73</v>
      </c>
      <c r="D52" s="5">
        <v>-48985000</v>
      </c>
      <c r="E52" s="5">
        <v>-59446000</v>
      </c>
      <c r="F52" s="5">
        <v>-56724000</v>
      </c>
      <c r="G52" s="5">
        <v>-40668000</v>
      </c>
      <c r="I52" s="5">
        <v>-199662000</v>
      </c>
      <c r="J52" s="5">
        <v>-166721000</v>
      </c>
      <c r="K52" s="5">
        <v>-158352000</v>
      </c>
      <c r="L52" s="5">
        <v>-173208000</v>
      </c>
      <c r="M52" s="5">
        <v>-182327000</v>
      </c>
      <c r="N52" s="5">
        <v>-164194000</v>
      </c>
      <c r="O52" s="5">
        <v>-486093000</v>
      </c>
    </row>
    <row r="53" spans="2:15" ht="15.5" x14ac:dyDescent="0.35">
      <c r="C53" t="s">
        <v>74</v>
      </c>
      <c r="D53" s="5">
        <v>67570000</v>
      </c>
      <c r="E53" s="5">
        <v>54419000</v>
      </c>
      <c r="F53" s="5">
        <v>57287000</v>
      </c>
      <c r="G53" s="5">
        <v>62675000</v>
      </c>
      <c r="I53" s="5">
        <v>233064000</v>
      </c>
      <c r="J53" s="5">
        <v>240399000</v>
      </c>
      <c r="K53" s="5">
        <v>247936000</v>
      </c>
      <c r="L53" s="5">
        <v>212860000</v>
      </c>
      <c r="M53" s="5">
        <v>186497000</v>
      </c>
      <c r="N53" s="5">
        <v>189767000</v>
      </c>
      <c r="O53" s="5">
        <v>180783000</v>
      </c>
    </row>
    <row r="54" spans="2:15" ht="15.5" x14ac:dyDescent="0.35">
      <c r="C54" t="s">
        <v>75</v>
      </c>
      <c r="D54" s="5">
        <v>-5565000</v>
      </c>
      <c r="E54" s="5">
        <v>-7446000</v>
      </c>
      <c r="F54" s="5">
        <v>-8392000</v>
      </c>
      <c r="G54" s="5">
        <v>-8311000</v>
      </c>
      <c r="I54" s="5">
        <v>-27493000</v>
      </c>
      <c r="J54" s="5">
        <v>-30128000</v>
      </c>
      <c r="K54" s="5">
        <v>-21881000</v>
      </c>
      <c r="L54" s="5">
        <v>-4479000</v>
      </c>
      <c r="M54" s="5">
        <v>-43228000</v>
      </c>
      <c r="N54" s="5">
        <v>-57088000</v>
      </c>
      <c r="O54" s="5">
        <v>-11753000</v>
      </c>
    </row>
    <row r="55" spans="2:15" ht="15.5" x14ac:dyDescent="0.35">
      <c r="C55" t="s">
        <v>77</v>
      </c>
      <c r="D55" s="5">
        <v>-5661000</v>
      </c>
      <c r="E55" s="5">
        <v>-9519000</v>
      </c>
      <c r="F55" s="5">
        <v>-9123000</v>
      </c>
      <c r="G55" s="5">
        <v>-8603000</v>
      </c>
      <c r="I55" s="5">
        <v>-30684000</v>
      </c>
      <c r="J55" s="5">
        <v>-29671000</v>
      </c>
      <c r="K55" s="5">
        <v>-26151000</v>
      </c>
      <c r="L55" s="5">
        <v>-11801000</v>
      </c>
      <c r="M55" s="5">
        <v>-4722000</v>
      </c>
      <c r="N55" s="5">
        <v>-1298000</v>
      </c>
      <c r="O55" s="5">
        <v>-6345000</v>
      </c>
    </row>
    <row r="56" spans="2:15" ht="15.5" x14ac:dyDescent="0.35">
      <c r="C56" t="s">
        <v>80</v>
      </c>
      <c r="D56" s="5">
        <v>-20000</v>
      </c>
      <c r="E56" s="5">
        <v>-9000</v>
      </c>
      <c r="F56" s="5">
        <v>3000</v>
      </c>
      <c r="G56" s="5">
        <v>-3000</v>
      </c>
      <c r="I56" s="5">
        <v>-30000</v>
      </c>
      <c r="J56" s="5">
        <v>-192000</v>
      </c>
      <c r="K56" s="5">
        <v>-24000</v>
      </c>
      <c r="L56" s="5">
        <v>-21000</v>
      </c>
      <c r="M56" s="5">
        <v>-34000</v>
      </c>
      <c r="N56" s="5">
        <v>-34000</v>
      </c>
      <c r="O56" s="5">
        <v>-31000</v>
      </c>
    </row>
    <row r="57" spans="2:15" ht="15.5" x14ac:dyDescent="0.35">
      <c r="C57" t="s">
        <v>78</v>
      </c>
      <c r="D57" s="5">
        <v>62005000</v>
      </c>
      <c r="E57" s="5">
        <v>46973000</v>
      </c>
      <c r="F57" s="5">
        <v>48895000</v>
      </c>
      <c r="G57" s="5">
        <v>54364000</v>
      </c>
      <c r="I57" s="5">
        <v>205571000</v>
      </c>
      <c r="J57" s="5">
        <v>210271000</v>
      </c>
      <c r="K57" s="5">
        <v>226055000</v>
      </c>
      <c r="L57" s="5">
        <v>208381000</v>
      </c>
      <c r="M57" s="5">
        <v>143269000</v>
      </c>
      <c r="N57" s="5">
        <v>132679000</v>
      </c>
      <c r="O57" s="5">
        <v>169030000</v>
      </c>
    </row>
    <row r="58" spans="2:15" ht="15.5" x14ac:dyDescent="0.35">
      <c r="C58" t="s">
        <v>79</v>
      </c>
      <c r="D58" s="5">
        <v>1715000</v>
      </c>
      <c r="E58" s="5">
        <v>1422000</v>
      </c>
      <c r="F58" s="5">
        <v>1210000</v>
      </c>
      <c r="G58" s="5">
        <v>-2113000</v>
      </c>
      <c r="I58" s="5">
        <v>-9657000</v>
      </c>
      <c r="J58" s="5">
        <v>17888000</v>
      </c>
      <c r="K58" s="5">
        <v>14906000</v>
      </c>
      <c r="L58" s="5">
        <v>-13620000</v>
      </c>
      <c r="M58" s="5">
        <v>-13755000</v>
      </c>
      <c r="N58" s="5">
        <v>-21972000</v>
      </c>
      <c r="O58" s="5">
        <v>-23171000</v>
      </c>
    </row>
    <row r="59" spans="2:15" ht="15.5" x14ac:dyDescent="0.35">
      <c r="C59" t="s">
        <v>26</v>
      </c>
      <c r="D59" s="5">
        <v>-7789000</v>
      </c>
      <c r="E59" s="5">
        <v>-7409000</v>
      </c>
      <c r="F59" s="5">
        <v>-8172000</v>
      </c>
      <c r="G59" s="5">
        <v>-7407000</v>
      </c>
      <c r="I59" s="5">
        <v>-30284000</v>
      </c>
      <c r="J59" s="5">
        <v>-32114000</v>
      </c>
      <c r="K59" s="5">
        <v>-24215000</v>
      </c>
      <c r="L59" s="5">
        <v>-14822000</v>
      </c>
      <c r="M59" s="5">
        <v>-14564000</v>
      </c>
      <c r="N59" s="5">
        <v>-23102000</v>
      </c>
      <c r="O59" s="5">
        <v>-24975000</v>
      </c>
    </row>
    <row r="60" spans="2:15" ht="15.5" x14ac:dyDescent="0.35">
      <c r="C60" t="s">
        <v>261</v>
      </c>
      <c r="D60" s="5">
        <v>6231000</v>
      </c>
      <c r="E60" s="5">
        <v>6180000</v>
      </c>
      <c r="F60" s="5">
        <v>6268000</v>
      </c>
      <c r="G60" s="5">
        <v>9717000</v>
      </c>
      <c r="I60" s="5">
        <v>28221000</v>
      </c>
      <c r="J60" s="5">
        <v>33565000</v>
      </c>
      <c r="K60" s="5">
        <v>22171000</v>
      </c>
      <c r="L60" s="5">
        <v>1202000</v>
      </c>
      <c r="M60" s="5">
        <v>809000</v>
      </c>
      <c r="N60" s="5">
        <v>1130000</v>
      </c>
      <c r="O60" s="5">
        <v>1804000</v>
      </c>
    </row>
    <row r="61" spans="2:15" ht="15.5" x14ac:dyDescent="0.35">
      <c r="C61" t="s">
        <v>81</v>
      </c>
      <c r="D61" s="5">
        <v>1715000</v>
      </c>
      <c r="E61" s="5">
        <v>1422000</v>
      </c>
      <c r="F61" s="5">
        <v>1210000</v>
      </c>
      <c r="G61" s="5">
        <v>-2113000</v>
      </c>
      <c r="I61" s="5">
        <v>-9657000</v>
      </c>
      <c r="J61" s="5">
        <v>17888000</v>
      </c>
      <c r="K61" s="5">
        <v>14906000</v>
      </c>
      <c r="L61" s="5">
        <v>-13620000</v>
      </c>
      <c r="M61" s="5">
        <v>-13755000</v>
      </c>
      <c r="N61" s="5">
        <v>-21972000</v>
      </c>
      <c r="O61" s="5">
        <v>-23171000</v>
      </c>
    </row>
    <row r="62" spans="2:15" ht="15.5" x14ac:dyDescent="0.35">
      <c r="C62" t="s">
        <v>28</v>
      </c>
      <c r="D62" s="5">
        <v>63720000</v>
      </c>
      <c r="E62" s="5">
        <v>48395000</v>
      </c>
      <c r="F62" s="5">
        <v>50105000</v>
      </c>
      <c r="G62" s="5">
        <v>52251000</v>
      </c>
      <c r="I62" s="5">
        <v>195914000</v>
      </c>
      <c r="J62" s="5">
        <v>228159000</v>
      </c>
      <c r="K62" s="5">
        <v>240961000</v>
      </c>
      <c r="L62" s="5">
        <v>194761000</v>
      </c>
      <c r="M62" s="5">
        <v>129514000</v>
      </c>
      <c r="N62" s="5">
        <v>110707000</v>
      </c>
      <c r="O62" s="5">
        <v>145859000</v>
      </c>
    </row>
    <row r="63" spans="2:15" ht="15.5" x14ac:dyDescent="0.35">
      <c r="C63" t="s">
        <v>27</v>
      </c>
      <c r="D63" s="5">
        <v>-19821000</v>
      </c>
      <c r="E63" s="5">
        <v>-14984000</v>
      </c>
      <c r="F63" s="5">
        <v>-14781000</v>
      </c>
      <c r="G63" s="5">
        <v>-14671000</v>
      </c>
      <c r="I63" s="5">
        <v>-58247000</v>
      </c>
      <c r="J63" s="5">
        <v>-67857000</v>
      </c>
      <c r="K63" s="5">
        <v>-77391000</v>
      </c>
      <c r="L63" s="5">
        <v>-67442000</v>
      </c>
      <c r="M63" s="5">
        <v>-44472000</v>
      </c>
      <c r="N63" s="5">
        <v>-37875000</v>
      </c>
      <c r="O63" s="5">
        <v>-50302000</v>
      </c>
    </row>
    <row r="64" spans="2:15" ht="15.5" x14ac:dyDescent="0.35">
      <c r="C64" t="s">
        <v>85</v>
      </c>
      <c r="D64" s="5">
        <v>43899000</v>
      </c>
      <c r="E64" s="5">
        <v>33411000</v>
      </c>
      <c r="F64" s="5">
        <v>35324000</v>
      </c>
      <c r="G64" s="5">
        <v>37580000</v>
      </c>
      <c r="I64" s="5">
        <v>137667000</v>
      </c>
      <c r="J64" s="5">
        <v>160302000</v>
      </c>
      <c r="K64" s="5">
        <v>163570000</v>
      </c>
      <c r="L64" s="5">
        <v>127319000</v>
      </c>
      <c r="M64" s="5">
        <v>85042000</v>
      </c>
      <c r="N64" s="5">
        <v>72832000</v>
      </c>
      <c r="O64" s="5">
        <v>95557000</v>
      </c>
    </row>
    <row r="65" spans="2:15" ht="15.5" x14ac:dyDescent="0.35">
      <c r="C65" t="s">
        <v>86</v>
      </c>
      <c r="E65" s="5">
        <v>3448000</v>
      </c>
      <c r="I65" s="5">
        <v>3448000</v>
      </c>
      <c r="J65" s="5">
        <v>-3148000</v>
      </c>
      <c r="K65" s="5">
        <v>3137000</v>
      </c>
      <c r="L65" s="5">
        <v>-831000</v>
      </c>
      <c r="M65" s="5">
        <v>9771000</v>
      </c>
      <c r="N65" s="5">
        <v>10619000</v>
      </c>
      <c r="O65" s="5">
        <v>-881000</v>
      </c>
    </row>
    <row r="66" spans="2:15" ht="15.5" x14ac:dyDescent="0.35">
      <c r="C66" t="s">
        <v>88</v>
      </c>
      <c r="D66" s="5">
        <v>43899000</v>
      </c>
      <c r="E66" s="5">
        <v>36859000</v>
      </c>
      <c r="F66" s="5">
        <v>35324000</v>
      </c>
      <c r="G66" s="5">
        <v>37580000</v>
      </c>
      <c r="I66" s="5">
        <v>141115000</v>
      </c>
      <c r="J66" s="5">
        <v>157154000</v>
      </c>
      <c r="K66" s="5">
        <v>166707000</v>
      </c>
      <c r="L66" s="5">
        <v>126488000</v>
      </c>
      <c r="M66" s="5">
        <v>94813000</v>
      </c>
      <c r="N66" s="5">
        <v>83451000</v>
      </c>
      <c r="O66" s="5">
        <v>94676000</v>
      </c>
    </row>
    <row r="67" spans="2:15" ht="15.5" x14ac:dyDescent="0.35">
      <c r="C67" t="s">
        <v>89</v>
      </c>
      <c r="D67" s="5">
        <v>43899000</v>
      </c>
      <c r="E67" s="5">
        <v>33411000</v>
      </c>
      <c r="F67" s="5">
        <v>35324000</v>
      </c>
      <c r="G67" s="5">
        <v>37580000</v>
      </c>
      <c r="I67" s="5">
        <v>137667000</v>
      </c>
      <c r="J67" s="5">
        <v>160302000</v>
      </c>
      <c r="K67" s="5">
        <v>163570000</v>
      </c>
      <c r="L67" s="5">
        <v>127319000</v>
      </c>
      <c r="M67" s="5">
        <v>85042000</v>
      </c>
      <c r="N67" s="5">
        <v>72832000</v>
      </c>
      <c r="O67" s="5">
        <v>95557000</v>
      </c>
    </row>
    <row r="68" spans="2:15" ht="15.5" x14ac:dyDescent="0.35">
      <c r="C68" t="s">
        <v>7</v>
      </c>
      <c r="D68" s="5">
        <v>43919000</v>
      </c>
      <c r="E68" s="5">
        <v>36868000</v>
      </c>
      <c r="F68" s="5">
        <v>35321000</v>
      </c>
      <c r="G68" s="5">
        <v>37583000</v>
      </c>
      <c r="I68" s="5">
        <v>141145000</v>
      </c>
      <c r="J68" s="5">
        <v>157346000</v>
      </c>
      <c r="K68" s="5">
        <v>166731000</v>
      </c>
      <c r="L68" s="5">
        <v>126509000</v>
      </c>
      <c r="M68" s="5">
        <v>94847000</v>
      </c>
      <c r="N68" s="5">
        <v>83485000</v>
      </c>
      <c r="O68" s="5">
        <v>94707000</v>
      </c>
    </row>
    <row r="69" spans="2:15" ht="15.5" x14ac:dyDescent="0.35">
      <c r="C69" t="s">
        <v>90</v>
      </c>
      <c r="D69" s="5">
        <v>43899000</v>
      </c>
      <c r="E69" s="5">
        <v>33411000</v>
      </c>
      <c r="F69" s="5">
        <v>35324000</v>
      </c>
      <c r="G69" s="5">
        <v>37580000</v>
      </c>
      <c r="I69" s="5">
        <v>137667000</v>
      </c>
      <c r="J69" s="5">
        <v>160302000</v>
      </c>
      <c r="K69" s="5">
        <v>163570000</v>
      </c>
      <c r="L69" s="5">
        <v>127319000</v>
      </c>
      <c r="M69" s="5">
        <v>85042000</v>
      </c>
      <c r="N69" s="5">
        <v>72832000</v>
      </c>
      <c r="O69" s="5">
        <v>95557000</v>
      </c>
    </row>
    <row r="70" spans="2:15" ht="15.5" x14ac:dyDescent="0.35">
      <c r="C70" t="s">
        <v>91</v>
      </c>
      <c r="D70" s="5">
        <v>43899000</v>
      </c>
      <c r="E70" s="5">
        <v>36859000</v>
      </c>
      <c r="F70" s="5">
        <v>35324000</v>
      </c>
      <c r="G70" s="5">
        <v>37580000</v>
      </c>
      <c r="I70" s="5">
        <v>141115000</v>
      </c>
      <c r="J70" s="5">
        <v>157154000</v>
      </c>
      <c r="K70" s="5">
        <v>166707000</v>
      </c>
      <c r="L70" s="5">
        <v>126488000</v>
      </c>
      <c r="M70" s="5">
        <v>94813000</v>
      </c>
      <c r="N70" s="5">
        <v>83451000</v>
      </c>
      <c r="O70" s="5">
        <v>94676000</v>
      </c>
    </row>
    <row r="71" spans="2:15" ht="15.5" x14ac:dyDescent="0.35">
      <c r="C71" t="s">
        <v>92</v>
      </c>
      <c r="D71" s="5">
        <v>43899000</v>
      </c>
      <c r="E71" s="5">
        <v>36859000</v>
      </c>
      <c r="F71" s="5">
        <v>35324000</v>
      </c>
      <c r="G71" s="5">
        <v>37580000</v>
      </c>
      <c r="I71" s="5">
        <v>141115000</v>
      </c>
      <c r="J71" s="5">
        <v>157154000</v>
      </c>
      <c r="K71" s="5">
        <v>166707000</v>
      </c>
      <c r="L71" s="5">
        <v>126488000</v>
      </c>
      <c r="M71" s="5">
        <v>94813000</v>
      </c>
      <c r="N71" s="5">
        <v>83451000</v>
      </c>
      <c r="O71" s="5">
        <v>94676000</v>
      </c>
    </row>
    <row r="73" spans="2:15" ht="15.5" x14ac:dyDescent="0.35">
      <c r="B73" t="s">
        <v>93</v>
      </c>
      <c r="C73" t="s">
        <v>94</v>
      </c>
    </row>
    <row r="74" spans="2:15" ht="15.5" x14ac:dyDescent="0.35">
      <c r="C74" t="s">
        <v>95</v>
      </c>
    </row>
    <row r="75" spans="2:15" ht="15.5" x14ac:dyDescent="0.35">
      <c r="C75" t="s">
        <v>19</v>
      </c>
      <c r="D75" s="5">
        <v>745213000</v>
      </c>
      <c r="E75" s="5">
        <v>718499000</v>
      </c>
      <c r="F75" s="5">
        <v>628123000</v>
      </c>
      <c r="G75" s="5">
        <v>712134000</v>
      </c>
      <c r="I75" s="5">
        <v>718499000</v>
      </c>
      <c r="J75" s="5">
        <v>655191000</v>
      </c>
      <c r="K75" s="5">
        <v>677717000</v>
      </c>
      <c r="L75" s="5">
        <v>262302000</v>
      </c>
      <c r="M75" s="5">
        <v>125335000</v>
      </c>
      <c r="N75" s="5">
        <v>154863000</v>
      </c>
      <c r="O75" s="5">
        <v>125852000</v>
      </c>
    </row>
    <row r="76" spans="2:15" ht="15.5" x14ac:dyDescent="0.35">
      <c r="C76" t="s">
        <v>96</v>
      </c>
      <c r="D76" s="5">
        <v>150722000</v>
      </c>
      <c r="E76" s="5">
        <v>126229000</v>
      </c>
      <c r="F76" s="5">
        <v>162771000</v>
      </c>
      <c r="G76" s="5">
        <v>155615000</v>
      </c>
      <c r="I76" s="5">
        <v>126229000</v>
      </c>
      <c r="J76" s="5">
        <v>128125000</v>
      </c>
      <c r="K76" s="5">
        <v>136291000</v>
      </c>
      <c r="L76" s="5">
        <v>123223000</v>
      </c>
      <c r="M76" s="5">
        <v>124583000</v>
      </c>
      <c r="N76" s="5">
        <v>138448000</v>
      </c>
      <c r="O76" s="5">
        <v>118918000</v>
      </c>
    </row>
    <row r="77" spans="2:15" ht="15.5" x14ac:dyDescent="0.35">
      <c r="C77" t="s">
        <v>270</v>
      </c>
      <c r="D77" s="5">
        <v>5771000</v>
      </c>
      <c r="E77" s="5">
        <v>7275000</v>
      </c>
      <c r="F77" s="5">
        <v>7581000</v>
      </c>
      <c r="G77" s="5">
        <v>109414000</v>
      </c>
      <c r="I77" s="5">
        <v>7275000</v>
      </c>
      <c r="J77" s="5">
        <v>10137000</v>
      </c>
      <c r="K77" s="5">
        <v>25952000</v>
      </c>
      <c r="L77" s="5">
        <v>97696000</v>
      </c>
      <c r="M77" s="5">
        <v>27007000</v>
      </c>
      <c r="N77" s="5">
        <v>315719000</v>
      </c>
      <c r="O77" s="5">
        <v>285178000</v>
      </c>
    </row>
    <row r="78" spans="2:15" ht="15.5" x14ac:dyDescent="0.35">
      <c r="C78" t="s">
        <v>97</v>
      </c>
      <c r="D78" s="5">
        <v>79161000</v>
      </c>
      <c r="E78" s="5">
        <v>86362000</v>
      </c>
      <c r="F78" s="5">
        <v>69410000</v>
      </c>
      <c r="G78" s="5">
        <v>108736000</v>
      </c>
      <c r="I78" s="5">
        <v>86362000</v>
      </c>
      <c r="J78" s="5">
        <v>94561000</v>
      </c>
      <c r="K78" s="5">
        <v>77977000</v>
      </c>
      <c r="L78" s="5">
        <v>63774000</v>
      </c>
      <c r="M78" s="5">
        <v>70558000</v>
      </c>
      <c r="N78" s="5">
        <v>67451000</v>
      </c>
      <c r="O78" s="5">
        <v>75558000</v>
      </c>
    </row>
    <row r="79" spans="2:15" ht="15.5" x14ac:dyDescent="0.35">
      <c r="C79" t="s">
        <v>98</v>
      </c>
      <c r="D79" s="5">
        <v>150722000</v>
      </c>
      <c r="E79" s="5">
        <v>126229000</v>
      </c>
      <c r="F79" s="5">
        <v>162771000</v>
      </c>
      <c r="G79" s="5">
        <v>155615000</v>
      </c>
      <c r="I79" s="5">
        <v>126229000</v>
      </c>
      <c r="J79" s="5">
        <v>128125000</v>
      </c>
      <c r="K79" s="5">
        <v>136291000</v>
      </c>
      <c r="L79" s="5">
        <v>123223000</v>
      </c>
      <c r="M79" s="5">
        <v>124583000</v>
      </c>
      <c r="N79" s="5">
        <v>138448000</v>
      </c>
      <c r="O79" s="5">
        <v>118918000</v>
      </c>
    </row>
    <row r="80" spans="2:15" ht="15.5" x14ac:dyDescent="0.35">
      <c r="C80" t="s">
        <v>99</v>
      </c>
      <c r="D80" s="5">
        <v>6751000</v>
      </c>
      <c r="E80" s="5">
        <v>6934000</v>
      </c>
      <c r="F80" s="5">
        <v>7021000</v>
      </c>
      <c r="G80" s="5">
        <v>7318000</v>
      </c>
      <c r="I80" s="5">
        <v>6934000</v>
      </c>
      <c r="J80" s="5">
        <v>7529000</v>
      </c>
      <c r="K80" s="5">
        <v>8256000</v>
      </c>
      <c r="L80" s="5">
        <v>8533000</v>
      </c>
      <c r="M80" s="5">
        <v>9668000</v>
      </c>
      <c r="N80" s="5">
        <v>10558000</v>
      </c>
      <c r="O80" s="5">
        <v>10733000</v>
      </c>
    </row>
    <row r="81" spans="3:15" ht="15.5" x14ac:dyDescent="0.35">
      <c r="C81" t="s">
        <v>100</v>
      </c>
      <c r="D81" s="5">
        <v>6751000</v>
      </c>
      <c r="E81" s="5">
        <v>6934000</v>
      </c>
      <c r="F81" s="5">
        <v>7021000</v>
      </c>
      <c r="G81" s="5">
        <v>7318000</v>
      </c>
      <c r="I81" s="5">
        <v>6934000</v>
      </c>
      <c r="J81" s="5">
        <v>7529000</v>
      </c>
      <c r="K81" s="5">
        <v>8256000</v>
      </c>
      <c r="L81" s="5">
        <v>8533000</v>
      </c>
      <c r="M81" s="5">
        <v>9668000</v>
      </c>
      <c r="N81" s="5">
        <v>10558000</v>
      </c>
      <c r="O81" s="5">
        <v>10733000</v>
      </c>
    </row>
    <row r="82" spans="3:15" ht="15.5" x14ac:dyDescent="0.35">
      <c r="C82" t="s">
        <v>101</v>
      </c>
      <c r="D82" s="5">
        <v>28186000</v>
      </c>
      <c r="E82" s="5">
        <v>27970000</v>
      </c>
      <c r="F82" s="5">
        <v>29981000</v>
      </c>
      <c r="G82" s="5">
        <v>31279000</v>
      </c>
      <c r="I82" s="5">
        <v>27970000</v>
      </c>
      <c r="J82" s="5">
        <v>18486000</v>
      </c>
      <c r="K82" s="5">
        <v>22644000</v>
      </c>
      <c r="L82" s="5">
        <v>20082000</v>
      </c>
      <c r="M82" s="5">
        <v>16463000</v>
      </c>
      <c r="N82" s="5">
        <v>14571000</v>
      </c>
      <c r="O82" s="5">
        <v>14114000</v>
      </c>
    </row>
    <row r="83" spans="3:15" ht="15.5" x14ac:dyDescent="0.35">
      <c r="C83" t="s">
        <v>80</v>
      </c>
      <c r="D83" s="5">
        <v>19640000</v>
      </c>
      <c r="E83" s="5">
        <v>19640000</v>
      </c>
      <c r="F83" s="5">
        <v>14328000</v>
      </c>
      <c r="G83" s="5">
        <v>14328000</v>
      </c>
      <c r="I83" s="5">
        <v>19640000</v>
      </c>
      <c r="J83" s="5">
        <v>14328000</v>
      </c>
      <c r="K83" s="5">
        <v>19140000</v>
      </c>
      <c r="L83" s="5">
        <v>15732000</v>
      </c>
      <c r="M83" s="5">
        <v>17134000</v>
      </c>
      <c r="N83" s="5">
        <v>11347000</v>
      </c>
    </row>
    <row r="84" spans="3:15" ht="15.5" x14ac:dyDescent="0.35">
      <c r="C84" t="s">
        <v>102</v>
      </c>
      <c r="D84" s="5">
        <v>928830000</v>
      </c>
      <c r="E84" s="5">
        <v>880973000</v>
      </c>
      <c r="F84" s="5">
        <v>831784000</v>
      </c>
      <c r="G84" s="5">
        <v>910371000</v>
      </c>
      <c r="I84" s="5">
        <v>880973000</v>
      </c>
      <c r="J84" s="5">
        <v>828555000</v>
      </c>
      <c r="K84" s="5">
        <v>863278000</v>
      </c>
      <c r="L84" s="5">
        <v>433307000</v>
      </c>
      <c r="M84" s="5">
        <v>279786000</v>
      </c>
      <c r="N84" s="5">
        <v>319744000</v>
      </c>
      <c r="O84" s="5">
        <v>268331000</v>
      </c>
    </row>
    <row r="85" spans="3:15" ht="15.5" x14ac:dyDescent="0.35">
      <c r="C85" t="s">
        <v>103</v>
      </c>
    </row>
    <row r="86" spans="3:15" ht="15.5" x14ac:dyDescent="0.35">
      <c r="C86" t="s">
        <v>104</v>
      </c>
      <c r="D86" s="5">
        <v>1973538000</v>
      </c>
      <c r="E86" s="5">
        <v>2000149000</v>
      </c>
      <c r="F86" s="5">
        <v>1986558000</v>
      </c>
      <c r="G86" s="5">
        <v>1990026000</v>
      </c>
      <c r="I86" s="5">
        <v>2000149000</v>
      </c>
      <c r="J86" s="5">
        <v>2024607000</v>
      </c>
      <c r="K86" s="5">
        <v>1941009000</v>
      </c>
      <c r="L86" s="5">
        <v>1901716000</v>
      </c>
      <c r="M86" s="5">
        <v>1957307000</v>
      </c>
      <c r="N86" s="5">
        <v>2078024000</v>
      </c>
      <c r="O86" s="5">
        <v>2172647000</v>
      </c>
    </row>
    <row r="87" spans="3:15" ht="15.5" x14ac:dyDescent="0.35">
      <c r="C87" t="s">
        <v>376</v>
      </c>
      <c r="D87" s="5">
        <v>12132000</v>
      </c>
      <c r="E87" s="5">
        <v>12133000</v>
      </c>
      <c r="F87" s="5">
        <v>12070000</v>
      </c>
      <c r="G87" s="5">
        <v>12175000</v>
      </c>
      <c r="I87" s="5">
        <v>12133000</v>
      </c>
      <c r="J87" s="5">
        <v>12093000</v>
      </c>
      <c r="K87" s="5">
        <v>11640000</v>
      </c>
    </row>
    <row r="88" spans="3:15" ht="15.5" x14ac:dyDescent="0.35">
      <c r="C88" t="s">
        <v>106</v>
      </c>
      <c r="D88" s="5">
        <v>2127170000</v>
      </c>
      <c r="E88" s="5">
        <v>2153478000</v>
      </c>
      <c r="F88" s="5">
        <v>2130594000</v>
      </c>
      <c r="G88" s="5">
        <v>2135514000</v>
      </c>
      <c r="I88" s="5">
        <v>2153478000</v>
      </c>
      <c r="J88" s="5">
        <v>2168847000</v>
      </c>
      <c r="K88" s="5">
        <v>2100863000</v>
      </c>
      <c r="L88" s="5">
        <v>2041831000</v>
      </c>
      <c r="M88" s="5">
        <v>2117695000</v>
      </c>
      <c r="N88" s="5">
        <v>2231622000</v>
      </c>
      <c r="O88" s="5">
        <v>2305100000</v>
      </c>
    </row>
    <row r="89" spans="3:15" ht="15.5" x14ac:dyDescent="0.35">
      <c r="C89" t="s">
        <v>107</v>
      </c>
      <c r="D89" s="5">
        <v>3056000000</v>
      </c>
      <c r="E89" s="5">
        <v>3034451000</v>
      </c>
      <c r="F89" s="5">
        <v>2962378000</v>
      </c>
      <c r="G89" s="5">
        <v>3045885000</v>
      </c>
      <c r="I89" s="5">
        <v>3034451000</v>
      </c>
      <c r="J89" s="5">
        <v>2997402000</v>
      </c>
      <c r="K89" s="5">
        <v>2964141000</v>
      </c>
      <c r="L89" s="5">
        <v>2475138000</v>
      </c>
      <c r="M89" s="5">
        <v>2397481000</v>
      </c>
      <c r="N89" s="5">
        <v>2551366000</v>
      </c>
      <c r="O89" s="5">
        <v>2573431000</v>
      </c>
    </row>
    <row r="90" spans="3:15" ht="15.5" x14ac:dyDescent="0.35">
      <c r="C90" t="s">
        <v>108</v>
      </c>
    </row>
    <row r="91" spans="3:15" ht="15.5" x14ac:dyDescent="0.35">
      <c r="C91" t="s">
        <v>109</v>
      </c>
    </row>
    <row r="92" spans="3:15" ht="15.5" x14ac:dyDescent="0.35">
      <c r="C92" t="s">
        <v>110</v>
      </c>
      <c r="D92" s="5">
        <v>194813000</v>
      </c>
      <c r="E92" s="5">
        <v>214299000</v>
      </c>
      <c r="F92" s="5">
        <v>180858000</v>
      </c>
      <c r="G92" s="5">
        <v>313447000</v>
      </c>
      <c r="I92" s="5">
        <v>214299000</v>
      </c>
      <c r="J92" s="5">
        <v>227296000</v>
      </c>
      <c r="K92" s="5">
        <v>244104000</v>
      </c>
      <c r="L92" s="5">
        <v>857782000</v>
      </c>
      <c r="M92" s="5">
        <v>199867000</v>
      </c>
      <c r="N92" s="5">
        <v>674544000</v>
      </c>
      <c r="O92" s="5">
        <v>638232000</v>
      </c>
    </row>
    <row r="93" spans="3:15" ht="15.5" x14ac:dyDescent="0.35">
      <c r="C93" t="s">
        <v>111</v>
      </c>
    </row>
    <row r="94" spans="3:15" ht="15.5" x14ac:dyDescent="0.35">
      <c r="C94" t="s">
        <v>112</v>
      </c>
      <c r="D94" s="5">
        <v>80083000</v>
      </c>
      <c r="E94" s="5">
        <v>88530000</v>
      </c>
      <c r="F94" s="5">
        <v>70282000</v>
      </c>
      <c r="G94" s="5">
        <v>110056000</v>
      </c>
      <c r="I94" s="5">
        <v>88530000</v>
      </c>
      <c r="J94" s="5">
        <v>96795000</v>
      </c>
      <c r="K94" s="5">
        <v>82520000</v>
      </c>
      <c r="L94" s="5">
        <v>65556000</v>
      </c>
      <c r="M94" s="5">
        <v>72584000</v>
      </c>
      <c r="N94" s="5">
        <v>68555000</v>
      </c>
      <c r="O94" s="5">
        <v>82782000</v>
      </c>
    </row>
    <row r="95" spans="3:15" ht="15.5" x14ac:dyDescent="0.35">
      <c r="C95" t="s">
        <v>113</v>
      </c>
    </row>
    <row r="96" spans="3:15" ht="15.5" x14ac:dyDescent="0.35">
      <c r="C96" t="s">
        <v>114</v>
      </c>
      <c r="D96" s="5">
        <v>5771000</v>
      </c>
      <c r="E96" s="5">
        <v>7275000</v>
      </c>
      <c r="F96" s="5">
        <v>7581000</v>
      </c>
      <c r="G96" s="5">
        <v>109414000</v>
      </c>
      <c r="I96" s="5">
        <v>7275000</v>
      </c>
      <c r="J96" s="5">
        <v>10137000</v>
      </c>
      <c r="K96" s="5">
        <v>25952000</v>
      </c>
      <c r="L96" s="5">
        <v>97696000</v>
      </c>
      <c r="M96" s="5">
        <v>27007000</v>
      </c>
      <c r="N96" s="5">
        <v>315719000</v>
      </c>
      <c r="O96" s="5">
        <v>285178000</v>
      </c>
    </row>
    <row r="97" spans="3:15" ht="15.5" x14ac:dyDescent="0.35">
      <c r="C97" t="s">
        <v>273</v>
      </c>
      <c r="L97" s="5">
        <v>600000000</v>
      </c>
    </row>
    <row r="98" spans="3:15" ht="15.5" x14ac:dyDescent="0.35">
      <c r="C98" t="s">
        <v>118</v>
      </c>
    </row>
    <row r="99" spans="3:15" ht="15.5" x14ac:dyDescent="0.35">
      <c r="C99" t="s">
        <v>377</v>
      </c>
      <c r="D99" s="5">
        <v>328362000</v>
      </c>
      <c r="E99" s="5">
        <v>334760000</v>
      </c>
      <c r="F99" s="5">
        <v>343031000</v>
      </c>
      <c r="G99" s="5">
        <v>358876000</v>
      </c>
      <c r="I99" s="5">
        <v>334760000</v>
      </c>
      <c r="J99" s="5">
        <v>328047000</v>
      </c>
      <c r="K99" s="5">
        <v>315083000</v>
      </c>
      <c r="L99" s="5">
        <v>327704000</v>
      </c>
      <c r="M99" s="5">
        <v>338105000</v>
      </c>
      <c r="N99" s="5">
        <v>813684000</v>
      </c>
      <c r="O99" s="5">
        <v>966632000</v>
      </c>
    </row>
    <row r="100" spans="3:15" ht="15.5" x14ac:dyDescent="0.35">
      <c r="C100" t="s">
        <v>378</v>
      </c>
      <c r="D100" s="5">
        <v>1614000</v>
      </c>
      <c r="E100" s="5">
        <v>1735000</v>
      </c>
      <c r="F100" s="5">
        <v>1508000</v>
      </c>
      <c r="G100" s="5">
        <v>1166000</v>
      </c>
      <c r="I100" s="5">
        <v>1735000</v>
      </c>
      <c r="J100" s="5">
        <v>2549000</v>
      </c>
      <c r="K100" s="5">
        <v>1113000</v>
      </c>
      <c r="L100" s="5">
        <v>160000</v>
      </c>
      <c r="M100" s="5">
        <v>2106000</v>
      </c>
      <c r="N100" s="5">
        <v>393000</v>
      </c>
    </row>
    <row r="101" spans="3:15" ht="15.5" x14ac:dyDescent="0.35">
      <c r="C101" t="s">
        <v>120</v>
      </c>
      <c r="D101" s="5">
        <v>19838000</v>
      </c>
      <c r="E101" s="5">
        <v>17333000</v>
      </c>
      <c r="F101" s="5">
        <v>20316000</v>
      </c>
      <c r="G101" s="5">
        <v>17417000</v>
      </c>
      <c r="I101" s="5">
        <v>17333000</v>
      </c>
      <c r="J101" s="5">
        <v>16574000</v>
      </c>
      <c r="K101" s="5">
        <v>16410000</v>
      </c>
      <c r="L101" s="5">
        <v>17444000</v>
      </c>
      <c r="M101" s="5">
        <v>18433000</v>
      </c>
      <c r="N101" s="5">
        <v>228762000</v>
      </c>
      <c r="O101" s="5">
        <v>213261000</v>
      </c>
    </row>
    <row r="102" spans="3:15" ht="15.5" x14ac:dyDescent="0.35">
      <c r="C102" t="s">
        <v>115</v>
      </c>
      <c r="D102" s="5">
        <v>19656000</v>
      </c>
      <c r="E102" s="5">
        <v>16969000</v>
      </c>
      <c r="F102" s="5">
        <v>13404000</v>
      </c>
      <c r="G102" s="5">
        <v>17241000</v>
      </c>
      <c r="I102" s="5">
        <v>16969000</v>
      </c>
      <c r="J102" s="5">
        <v>5755000</v>
      </c>
      <c r="K102" s="5">
        <v>18007000</v>
      </c>
      <c r="L102" s="5">
        <v>10860000</v>
      </c>
      <c r="M102" s="5">
        <v>14793000</v>
      </c>
      <c r="N102" s="5">
        <v>10411000</v>
      </c>
      <c r="O102" s="5">
        <v>11091000</v>
      </c>
    </row>
    <row r="103" spans="3:15" ht="15.5" x14ac:dyDescent="0.35">
      <c r="C103" t="s">
        <v>116</v>
      </c>
      <c r="D103" s="5">
        <v>51372000</v>
      </c>
      <c r="E103" s="5">
        <v>66153000</v>
      </c>
      <c r="F103" s="5">
        <v>55126000</v>
      </c>
      <c r="G103" s="5">
        <v>51235000</v>
      </c>
      <c r="I103" s="5">
        <v>66153000</v>
      </c>
      <c r="J103" s="5">
        <v>88053000</v>
      </c>
      <c r="K103" s="5">
        <v>83333000</v>
      </c>
      <c r="L103" s="5">
        <v>37437000</v>
      </c>
      <c r="M103" s="5">
        <v>35144000</v>
      </c>
      <c r="N103" s="5">
        <v>30641000</v>
      </c>
      <c r="O103" s="5">
        <v>33654000</v>
      </c>
    </row>
    <row r="104" spans="3:15" ht="15.5" x14ac:dyDescent="0.35">
      <c r="C104" t="s">
        <v>121</v>
      </c>
      <c r="D104" s="5">
        <v>769924000</v>
      </c>
      <c r="E104" s="5">
        <v>774589000</v>
      </c>
      <c r="F104" s="5">
        <v>776532000</v>
      </c>
      <c r="G104" s="5">
        <v>789915000</v>
      </c>
      <c r="I104" s="5">
        <v>774589000</v>
      </c>
      <c r="J104" s="5">
        <v>761354000</v>
      </c>
      <c r="K104" s="5">
        <v>748781000</v>
      </c>
      <c r="L104" s="5">
        <v>361815000</v>
      </c>
      <c r="M104" s="5">
        <v>968561000</v>
      </c>
      <c r="N104" s="5">
        <v>854004000</v>
      </c>
      <c r="O104" s="5">
        <v>995832000</v>
      </c>
    </row>
    <row r="105" spans="3:15" ht="15.5" x14ac:dyDescent="0.35">
      <c r="C105" t="s">
        <v>122</v>
      </c>
      <c r="D105" s="5">
        <v>769924000</v>
      </c>
      <c r="E105" s="5">
        <v>774589000</v>
      </c>
      <c r="F105" s="5">
        <v>776532000</v>
      </c>
      <c r="G105" s="5">
        <v>789915000</v>
      </c>
      <c r="I105" s="5">
        <v>774589000</v>
      </c>
      <c r="J105" s="5">
        <v>761354000</v>
      </c>
      <c r="K105" s="5">
        <v>748781000</v>
      </c>
      <c r="L105" s="5">
        <v>361815000</v>
      </c>
      <c r="M105" s="5">
        <v>968561000</v>
      </c>
      <c r="N105" s="5">
        <v>854004000</v>
      </c>
      <c r="O105" s="5">
        <v>995832000</v>
      </c>
    </row>
    <row r="106" spans="3:15" ht="15.5" x14ac:dyDescent="0.35">
      <c r="C106" t="s">
        <v>123</v>
      </c>
      <c r="D106" s="5">
        <v>26889000</v>
      </c>
      <c r="E106" s="5">
        <v>25748000</v>
      </c>
      <c r="F106" s="5">
        <v>22966000</v>
      </c>
      <c r="G106" s="5">
        <v>21395000</v>
      </c>
      <c r="I106" s="5">
        <v>25748000</v>
      </c>
      <c r="J106" s="5">
        <v>21890000</v>
      </c>
      <c r="K106" s="5">
        <v>15466000</v>
      </c>
      <c r="L106" s="5">
        <v>13903000</v>
      </c>
      <c r="M106" s="5">
        <v>12353000</v>
      </c>
      <c r="N106" s="5">
        <v>19515000</v>
      </c>
      <c r="O106" s="5">
        <v>20113000</v>
      </c>
    </row>
    <row r="107" spans="3:15" ht="15.5" x14ac:dyDescent="0.35">
      <c r="C107" t="s">
        <v>379</v>
      </c>
      <c r="M107" s="5">
        <v>600000000</v>
      </c>
    </row>
    <row r="108" spans="3:15" ht="15.5" x14ac:dyDescent="0.35">
      <c r="C108" t="s">
        <v>124</v>
      </c>
    </row>
    <row r="109" spans="3:15" ht="15.5" x14ac:dyDescent="0.35">
      <c r="C109" t="s">
        <v>380</v>
      </c>
      <c r="D109" s="5">
        <v>399152000</v>
      </c>
      <c r="E109" s="5">
        <v>399050000</v>
      </c>
      <c r="F109" s="5">
        <v>398948000</v>
      </c>
      <c r="G109" s="5">
        <v>398847000</v>
      </c>
      <c r="I109" s="5">
        <v>399050000</v>
      </c>
      <c r="J109" s="5">
        <v>398643000</v>
      </c>
      <c r="K109" s="5">
        <v>398236000</v>
      </c>
    </row>
    <row r="110" spans="3:15" ht="15.5" x14ac:dyDescent="0.35">
      <c r="C110" t="s">
        <v>125</v>
      </c>
      <c r="D110" s="5">
        <v>729128000</v>
      </c>
      <c r="E110" s="5">
        <v>735545000</v>
      </c>
      <c r="F110" s="5">
        <v>743487000</v>
      </c>
      <c r="G110" s="5">
        <v>758889000</v>
      </c>
      <c r="I110" s="5">
        <v>735545000</v>
      </c>
      <c r="J110" s="5">
        <v>729239000</v>
      </c>
      <c r="K110" s="5">
        <v>714432000</v>
      </c>
      <c r="L110" s="5">
        <v>327864000</v>
      </c>
      <c r="M110" s="5">
        <v>340211000</v>
      </c>
      <c r="N110" s="5">
        <v>814077000</v>
      </c>
      <c r="O110" s="5">
        <v>966632000</v>
      </c>
    </row>
    <row r="111" spans="3:15" ht="15.5" x14ac:dyDescent="0.35">
      <c r="C111" t="s">
        <v>126</v>
      </c>
      <c r="D111" s="5">
        <v>964737000</v>
      </c>
      <c r="E111" s="5">
        <v>988888000</v>
      </c>
      <c r="F111" s="5">
        <v>957390000</v>
      </c>
      <c r="G111" s="5">
        <v>1103362000</v>
      </c>
      <c r="I111" s="5">
        <v>988888000</v>
      </c>
      <c r="J111" s="5">
        <v>988650000</v>
      </c>
      <c r="K111" s="5">
        <v>992885000</v>
      </c>
      <c r="L111" s="5">
        <v>1219597000</v>
      </c>
      <c r="M111" s="5">
        <v>1168428000</v>
      </c>
      <c r="N111" s="5">
        <v>1528548000</v>
      </c>
      <c r="O111" s="5">
        <v>1634064000</v>
      </c>
    </row>
    <row r="112" spans="3:15" ht="15.5" x14ac:dyDescent="0.35">
      <c r="C112" t="s">
        <v>127</v>
      </c>
    </row>
    <row r="113" spans="2:15" ht="15.5" x14ac:dyDescent="0.35">
      <c r="C113" t="s">
        <v>128</v>
      </c>
      <c r="D113" s="5">
        <v>1483935000</v>
      </c>
      <c r="E113" s="5">
        <v>1483513000</v>
      </c>
      <c r="F113" s="5">
        <v>1483282000</v>
      </c>
      <c r="G113" s="5">
        <v>1474494000</v>
      </c>
      <c r="I113" s="5">
        <v>1483513000</v>
      </c>
      <c r="J113" s="5">
        <v>1474494000</v>
      </c>
      <c r="K113" s="5">
        <v>1470520000</v>
      </c>
      <c r="L113" s="5">
        <v>1102855000</v>
      </c>
      <c r="M113" s="5">
        <v>1102855000</v>
      </c>
      <c r="N113" s="5">
        <v>83093000</v>
      </c>
      <c r="O113" s="5">
        <v>83093000</v>
      </c>
    </row>
    <row r="114" spans="2:15" ht="15.5" x14ac:dyDescent="0.35">
      <c r="C114" t="s">
        <v>129</v>
      </c>
      <c r="D114" s="5">
        <v>212749000</v>
      </c>
      <c r="E114" s="5">
        <v>211370000</v>
      </c>
      <c r="F114" s="5">
        <v>207885000</v>
      </c>
      <c r="G114" s="5">
        <v>189532000</v>
      </c>
      <c r="I114" s="5">
        <v>211370000</v>
      </c>
      <c r="J114" s="5">
        <v>188293000</v>
      </c>
      <c r="K114" s="5">
        <v>183525000</v>
      </c>
      <c r="L114" s="5">
        <v>-27804000</v>
      </c>
      <c r="M114" s="5">
        <v>-27804000</v>
      </c>
      <c r="N114" s="5">
        <v>-27804000</v>
      </c>
      <c r="O114" s="5">
        <v>-27804000</v>
      </c>
    </row>
    <row r="115" spans="2:15" ht="15.5" x14ac:dyDescent="0.35">
      <c r="C115" t="s">
        <v>130</v>
      </c>
      <c r="D115" s="5">
        <v>375405000</v>
      </c>
      <c r="E115" s="5">
        <v>331486000</v>
      </c>
      <c r="F115" s="5">
        <v>299930000</v>
      </c>
      <c r="G115" s="5">
        <v>264609000</v>
      </c>
      <c r="I115" s="5">
        <v>331486000</v>
      </c>
      <c r="J115" s="5">
        <v>332053000</v>
      </c>
      <c r="K115" s="5">
        <v>298295000</v>
      </c>
      <c r="L115" s="5">
        <v>164958000</v>
      </c>
      <c r="M115" s="5">
        <v>137047000</v>
      </c>
      <c r="N115" s="5">
        <v>956327000</v>
      </c>
      <c r="O115" s="5">
        <v>884189000</v>
      </c>
    </row>
    <row r="116" spans="2:15" ht="15.5" x14ac:dyDescent="0.35">
      <c r="C116" t="s">
        <v>131</v>
      </c>
      <c r="D116" s="5">
        <v>191533000</v>
      </c>
      <c r="E116" s="5">
        <v>191533000</v>
      </c>
      <c r="F116" s="5">
        <v>191532000</v>
      </c>
      <c r="G116" s="5">
        <v>191532000</v>
      </c>
      <c r="I116" s="5">
        <v>191533000</v>
      </c>
      <c r="J116" s="5">
        <v>167438000</v>
      </c>
      <c r="K116" s="5">
        <v>132269000</v>
      </c>
      <c r="L116" s="5">
        <v>104950000</v>
      </c>
      <c r="M116" s="5">
        <v>49908000</v>
      </c>
      <c r="N116" s="5">
        <v>396365000</v>
      </c>
      <c r="O116" s="5">
        <v>396365000</v>
      </c>
    </row>
    <row r="117" spans="2:15" ht="15.5" x14ac:dyDescent="0.35">
      <c r="C117" t="s">
        <v>132</v>
      </c>
      <c r="D117" s="5">
        <v>183872000</v>
      </c>
      <c r="E117" s="5">
        <v>139953000</v>
      </c>
      <c r="F117" s="5">
        <v>108398000</v>
      </c>
      <c r="G117" s="5">
        <v>73077000</v>
      </c>
      <c r="I117" s="5">
        <v>139953000</v>
      </c>
      <c r="J117" s="5">
        <v>164615000</v>
      </c>
      <c r="K117" s="5">
        <v>166026000</v>
      </c>
      <c r="L117" s="5">
        <v>60008000</v>
      </c>
      <c r="M117" s="5">
        <v>87139000</v>
      </c>
      <c r="N117" s="5">
        <v>559962000</v>
      </c>
      <c r="O117" s="5">
        <v>487824000</v>
      </c>
    </row>
    <row r="118" spans="2:15" ht="15.5" x14ac:dyDescent="0.35">
      <c r="C118" t="s">
        <v>133</v>
      </c>
      <c r="D118" s="5">
        <v>375405000</v>
      </c>
      <c r="E118" s="5">
        <v>331486000</v>
      </c>
      <c r="F118" s="5">
        <v>299930000</v>
      </c>
      <c r="G118" s="5">
        <v>264609000</v>
      </c>
      <c r="I118" s="5">
        <v>331486000</v>
      </c>
      <c r="J118" s="5">
        <v>332053000</v>
      </c>
      <c r="K118" s="5">
        <v>298295000</v>
      </c>
      <c r="L118" s="5">
        <v>164958000</v>
      </c>
      <c r="M118" s="5">
        <v>137047000</v>
      </c>
      <c r="N118" s="5">
        <v>956327000</v>
      </c>
      <c r="O118" s="5">
        <v>884189000</v>
      </c>
    </row>
    <row r="119" spans="2:15" ht="15.5" x14ac:dyDescent="0.35">
      <c r="C119" t="s">
        <v>134</v>
      </c>
      <c r="D119" s="5">
        <v>-466000</v>
      </c>
      <c r="E119" s="5">
        <v>-446000</v>
      </c>
      <c r="F119" s="5">
        <v>-437000</v>
      </c>
      <c r="G119" s="5">
        <v>-440000</v>
      </c>
      <c r="I119" s="5">
        <v>-446000</v>
      </c>
      <c r="J119" s="5">
        <v>-416000</v>
      </c>
      <c r="K119" s="5">
        <v>-224000</v>
      </c>
      <c r="L119" s="5">
        <v>-200000</v>
      </c>
      <c r="M119" s="5">
        <v>-179000</v>
      </c>
      <c r="N119" s="5">
        <v>-145000</v>
      </c>
      <c r="O119" s="5">
        <v>-111000</v>
      </c>
    </row>
    <row r="120" spans="2:15" ht="15.5" x14ac:dyDescent="0.35">
      <c r="C120" t="s">
        <v>9</v>
      </c>
      <c r="D120" s="5">
        <v>2091263000</v>
      </c>
      <c r="E120" s="5">
        <v>2045563000</v>
      </c>
      <c r="F120" s="5">
        <v>2004988000</v>
      </c>
      <c r="G120" s="5">
        <v>1942523000</v>
      </c>
      <c r="I120" s="5">
        <v>2045563000</v>
      </c>
      <c r="J120" s="5">
        <v>2008752000</v>
      </c>
      <c r="K120" s="5">
        <v>1971256000</v>
      </c>
      <c r="L120" s="5">
        <v>1255541000</v>
      </c>
      <c r="M120" s="5">
        <v>1229053000</v>
      </c>
      <c r="N120" s="5">
        <v>1022818000</v>
      </c>
      <c r="O120" s="5">
        <v>939367000</v>
      </c>
    </row>
    <row r="121" spans="2:15" ht="15.5" x14ac:dyDescent="0.35">
      <c r="C121" t="s">
        <v>135</v>
      </c>
      <c r="D121" s="5">
        <v>3056000000</v>
      </c>
      <c r="E121" s="5">
        <v>3034451000</v>
      </c>
      <c r="F121" s="5">
        <v>2962378000</v>
      </c>
      <c r="G121" s="5">
        <v>3045885000</v>
      </c>
      <c r="I121" s="5">
        <v>3034451000</v>
      </c>
      <c r="J121" s="5">
        <v>2997402000</v>
      </c>
      <c r="K121" s="5">
        <v>2964141000</v>
      </c>
      <c r="L121" s="5">
        <v>2475138000</v>
      </c>
      <c r="M121" s="5">
        <v>2397481000</v>
      </c>
      <c r="N121" s="5">
        <v>2551366000</v>
      </c>
      <c r="O121" s="5">
        <v>2573431000</v>
      </c>
    </row>
    <row r="122" spans="2:15" ht="15.5" x14ac:dyDescent="0.35">
      <c r="C122" t="s">
        <v>136</v>
      </c>
      <c r="D122" s="5">
        <v>41830010801</v>
      </c>
      <c r="E122" s="5">
        <v>41815763396</v>
      </c>
      <c r="F122" s="5">
        <v>41508024149</v>
      </c>
      <c r="G122" s="5">
        <v>41508024149</v>
      </c>
      <c r="I122" s="5">
        <v>41815763396</v>
      </c>
      <c r="J122" s="5">
        <v>41508024149</v>
      </c>
      <c r="K122" s="5">
        <v>41396142000</v>
      </c>
      <c r="L122" s="5">
        <v>41396142000</v>
      </c>
      <c r="M122" s="5">
        <v>15523071</v>
      </c>
      <c r="N122" s="5">
        <v>775256</v>
      </c>
      <c r="O122" s="5">
        <v>775256</v>
      </c>
    </row>
    <row r="124" spans="2:15" ht="15.5" x14ac:dyDescent="0.35">
      <c r="B124" t="s">
        <v>137</v>
      </c>
      <c r="C124" t="s">
        <v>138</v>
      </c>
      <c r="D124" s="5">
        <v>53310000</v>
      </c>
      <c r="E124" s="5">
        <v>126294000</v>
      </c>
      <c r="F124" s="5">
        <v>63311000</v>
      </c>
      <c r="G124" s="5">
        <v>46450000</v>
      </c>
      <c r="I124" s="5">
        <v>313523000</v>
      </c>
      <c r="J124" s="5">
        <v>258284000</v>
      </c>
      <c r="K124" s="5">
        <v>255190000</v>
      </c>
      <c r="L124" s="5">
        <v>220298000</v>
      </c>
      <c r="M124" s="5">
        <v>248392000</v>
      </c>
      <c r="N124" s="5">
        <v>227521000</v>
      </c>
      <c r="O124" s="5">
        <v>201512000</v>
      </c>
    </row>
    <row r="125" spans="2:15" ht="15.5" x14ac:dyDescent="0.35">
      <c r="C125" t="s">
        <v>139</v>
      </c>
      <c r="D125" s="5">
        <v>199431000</v>
      </c>
      <c r="E125" s="5">
        <v>258200000</v>
      </c>
      <c r="F125" s="5">
        <v>205708000</v>
      </c>
      <c r="G125" s="5">
        <v>185576000</v>
      </c>
      <c r="I125" s="5">
        <v>839670000</v>
      </c>
      <c r="J125" s="5">
        <v>796438000</v>
      </c>
      <c r="K125" s="5">
        <v>797575000</v>
      </c>
      <c r="L125" s="5">
        <v>769822000</v>
      </c>
      <c r="M125" s="5">
        <v>735683000</v>
      </c>
      <c r="N125" s="5">
        <v>677290000</v>
      </c>
      <c r="O125" s="5">
        <v>657938000</v>
      </c>
    </row>
    <row r="126" spans="2:15" ht="15.5" x14ac:dyDescent="0.35">
      <c r="C126" t="s">
        <v>381</v>
      </c>
      <c r="F126" s="5">
        <v>1480000</v>
      </c>
      <c r="G126" s="5">
        <v>-1480000</v>
      </c>
    </row>
    <row r="127" spans="2:15" ht="15.5" x14ac:dyDescent="0.35">
      <c r="C127" t="s">
        <v>382</v>
      </c>
      <c r="E127" s="5">
        <v>-10818000</v>
      </c>
      <c r="F127" s="5">
        <v>-1467000</v>
      </c>
      <c r="G127" s="5">
        <v>82000</v>
      </c>
      <c r="I127" s="5">
        <v>-12285000</v>
      </c>
      <c r="J127" s="5">
        <v>4437000</v>
      </c>
      <c r="K127" s="5">
        <v>-778000</v>
      </c>
    </row>
    <row r="128" spans="2:15" ht="15.5" x14ac:dyDescent="0.35">
      <c r="C128" t="s">
        <v>383</v>
      </c>
      <c r="D128" s="5">
        <v>6513000</v>
      </c>
      <c r="E128" s="5">
        <v>5827000</v>
      </c>
      <c r="F128" s="5">
        <v>6820000</v>
      </c>
      <c r="G128" s="5">
        <v>10415000</v>
      </c>
      <c r="I128" s="5">
        <v>29416000</v>
      </c>
      <c r="J128" s="5">
        <v>36559000</v>
      </c>
      <c r="K128" s="5">
        <v>21903000</v>
      </c>
      <c r="L128" s="5">
        <v>1054000</v>
      </c>
      <c r="M128" s="5">
        <v>554000</v>
      </c>
      <c r="N128" s="5">
        <v>1013000</v>
      </c>
      <c r="O128" s="5">
        <v>1567000</v>
      </c>
    </row>
    <row r="129" spans="3:15" ht="15.5" x14ac:dyDescent="0.35">
      <c r="C129" t="s">
        <v>384</v>
      </c>
    </row>
    <row r="130" spans="3:15" ht="15.5" x14ac:dyDescent="0.35">
      <c r="C130" t="s">
        <v>140</v>
      </c>
      <c r="D130" s="5">
        <v>-129583000</v>
      </c>
      <c r="E130" s="5">
        <v>-123827000</v>
      </c>
      <c r="F130" s="5">
        <v>-126039000</v>
      </c>
      <c r="G130" s="5">
        <v>-131356000</v>
      </c>
      <c r="I130" s="5">
        <v>-497964000</v>
      </c>
      <c r="J130" s="5">
        <v>-478244000</v>
      </c>
      <c r="K130" s="5">
        <v>-474125000</v>
      </c>
      <c r="L130" s="5">
        <v>-447480000</v>
      </c>
      <c r="M130" s="5">
        <v>-383625000</v>
      </c>
      <c r="N130" s="5">
        <v>-375078000</v>
      </c>
      <c r="O130" s="5">
        <v>-372446000</v>
      </c>
    </row>
    <row r="131" spans="3:15" ht="15.5" x14ac:dyDescent="0.35">
      <c r="C131" t="s">
        <v>142</v>
      </c>
      <c r="D131" s="5">
        <v>-7299000</v>
      </c>
      <c r="E131" s="5">
        <v>-6804000</v>
      </c>
      <c r="F131" s="5">
        <v>-9306000</v>
      </c>
      <c r="G131" s="5">
        <v>-7781000</v>
      </c>
      <c r="I131" s="5">
        <v>-31071000</v>
      </c>
      <c r="J131" s="5">
        <v>-32363000</v>
      </c>
      <c r="K131" s="5">
        <v>-28755000</v>
      </c>
      <c r="L131" s="5">
        <v>-27586000</v>
      </c>
      <c r="M131" s="5">
        <v>-22297000</v>
      </c>
      <c r="N131" s="5">
        <v>-23921000</v>
      </c>
      <c r="O131" s="5">
        <v>-25504000</v>
      </c>
    </row>
    <row r="132" spans="3:15" ht="15.5" x14ac:dyDescent="0.35">
      <c r="C132" t="s">
        <v>385</v>
      </c>
      <c r="K132" s="5">
        <v>522000</v>
      </c>
      <c r="L132" s="5">
        <v>139000</v>
      </c>
    </row>
    <row r="133" spans="3:15" ht="15.5" x14ac:dyDescent="0.35">
      <c r="C133" t="s">
        <v>386</v>
      </c>
      <c r="D133" s="5">
        <v>-21000</v>
      </c>
      <c r="E133" s="5">
        <v>-3066000</v>
      </c>
      <c r="F133" s="5">
        <v>-18000</v>
      </c>
      <c r="I133" s="5">
        <v>-5322000</v>
      </c>
      <c r="J133" s="5">
        <v>-900000</v>
      </c>
      <c r="K133" s="5">
        <v>-434000</v>
      </c>
      <c r="L133" s="5">
        <v>-793000</v>
      </c>
      <c r="M133" s="5">
        <v>-944000</v>
      </c>
      <c r="N133" s="5">
        <v>-808000</v>
      </c>
    </row>
    <row r="134" spans="3:15" ht="15.5" x14ac:dyDescent="0.35">
      <c r="C134" t="s">
        <v>144</v>
      </c>
      <c r="D134" s="5">
        <v>-13817000</v>
      </c>
      <c r="E134" s="5">
        <v>-11235000</v>
      </c>
      <c r="F134" s="5">
        <v>-14109000</v>
      </c>
      <c r="G134" s="5">
        <v>-13153000</v>
      </c>
      <c r="I134" s="5">
        <v>-44356000</v>
      </c>
      <c r="J134" s="5">
        <v>-71398000</v>
      </c>
      <c r="K134" s="5">
        <v>-78412000</v>
      </c>
      <c r="L134" s="5">
        <v>-80782000</v>
      </c>
      <c r="M134" s="5">
        <v>-83729000</v>
      </c>
      <c r="N134" s="5">
        <v>-55369000</v>
      </c>
      <c r="O134" s="5">
        <v>-66117000</v>
      </c>
    </row>
    <row r="135" spans="3:15" ht="15.5" x14ac:dyDescent="0.35">
      <c r="C135" t="s">
        <v>387</v>
      </c>
      <c r="D135" s="5">
        <v>59000</v>
      </c>
      <c r="E135" s="5">
        <v>183000</v>
      </c>
      <c r="F135" s="5">
        <v>-183000</v>
      </c>
    </row>
    <row r="136" spans="3:15" ht="15.5" x14ac:dyDescent="0.35">
      <c r="C136" t="s">
        <v>388</v>
      </c>
      <c r="D136" s="5">
        <v>-1914000</v>
      </c>
    </row>
    <row r="137" spans="3:15" ht="15.5" x14ac:dyDescent="0.35">
      <c r="C137" t="s">
        <v>145</v>
      </c>
      <c r="D137" s="5">
        <v>293000</v>
      </c>
      <c r="E137" s="5">
        <v>-21814000</v>
      </c>
      <c r="F137" s="5">
        <v>-128725000</v>
      </c>
      <c r="G137" s="5">
        <v>-21545000</v>
      </c>
      <c r="I137" s="5">
        <v>-172544000</v>
      </c>
      <c r="J137" s="5">
        <v>-191139000</v>
      </c>
      <c r="K137" s="5">
        <v>238906000</v>
      </c>
      <c r="L137" s="5">
        <v>-63381000</v>
      </c>
      <c r="M137" s="5">
        <v>-256781000</v>
      </c>
      <c r="N137" s="5">
        <v>-149150000</v>
      </c>
      <c r="O137" s="5">
        <v>-98719000</v>
      </c>
    </row>
    <row r="138" spans="3:15" ht="15.5" x14ac:dyDescent="0.35">
      <c r="C138" t="s">
        <v>146</v>
      </c>
      <c r="D138" s="5">
        <v>-26725000</v>
      </c>
      <c r="E138" s="5">
        <v>-15230000</v>
      </c>
      <c r="F138" s="5">
        <v>-20651000</v>
      </c>
      <c r="G138" s="5">
        <v>-18407000</v>
      </c>
      <c r="I138" s="5">
        <v>-82407000</v>
      </c>
      <c r="J138" s="5">
        <v>-100934000</v>
      </c>
      <c r="K138" s="5">
        <v>-78480000</v>
      </c>
      <c r="L138" s="5">
        <v>-18125000</v>
      </c>
      <c r="M138" s="5">
        <v>-20923000</v>
      </c>
      <c r="N138" s="5">
        <v>-47757000</v>
      </c>
      <c r="O138" s="5">
        <v>-106826000</v>
      </c>
    </row>
    <row r="139" spans="3:15" ht="15.5" x14ac:dyDescent="0.35">
      <c r="C139" t="s">
        <v>389</v>
      </c>
      <c r="D139" s="5">
        <v>1830000</v>
      </c>
      <c r="I139" s="5">
        <v>1994000</v>
      </c>
      <c r="J139" s="5">
        <v>2574000</v>
      </c>
      <c r="K139" s="5">
        <v>1174000</v>
      </c>
      <c r="L139" s="5">
        <v>2707000</v>
      </c>
      <c r="M139" s="5">
        <v>5280000</v>
      </c>
    </row>
    <row r="140" spans="3:15" ht="15.5" x14ac:dyDescent="0.35">
      <c r="C140" t="s">
        <v>390</v>
      </c>
      <c r="L140" s="5">
        <v>10100000</v>
      </c>
      <c r="O140" s="5">
        <v>2136000</v>
      </c>
    </row>
    <row r="141" spans="3:15" ht="15.5" x14ac:dyDescent="0.35">
      <c r="C141" t="s">
        <v>391</v>
      </c>
      <c r="J141" s="5">
        <v>-100000</v>
      </c>
      <c r="K141" s="5">
        <v>-11540000</v>
      </c>
    </row>
    <row r="142" spans="3:15" ht="15.5" x14ac:dyDescent="0.35">
      <c r="C142" t="s">
        <v>148</v>
      </c>
      <c r="D142" s="5">
        <v>-28614000</v>
      </c>
      <c r="E142" s="5">
        <v>-15413000</v>
      </c>
      <c r="F142" s="5">
        <v>-20468000</v>
      </c>
      <c r="G142" s="5">
        <v>-18407000</v>
      </c>
      <c r="I142" s="5">
        <v>-84401000</v>
      </c>
      <c r="J142" s="5">
        <v>-103408000</v>
      </c>
      <c r="K142" s="5">
        <v>-68114000</v>
      </c>
      <c r="L142" s="5">
        <v>-30932000</v>
      </c>
      <c r="M142" s="5">
        <v>-26203000</v>
      </c>
      <c r="N142" s="5">
        <v>-47757000</v>
      </c>
      <c r="O142" s="5">
        <v>-108962000</v>
      </c>
    </row>
    <row r="143" spans="3:15" ht="15.5" x14ac:dyDescent="0.35">
      <c r="C143" t="s">
        <v>149</v>
      </c>
      <c r="D143" s="5">
        <v>293000</v>
      </c>
      <c r="E143" s="5">
        <v>-21814000</v>
      </c>
      <c r="F143" s="5">
        <v>-128725000</v>
      </c>
      <c r="G143" s="5">
        <v>-21545000</v>
      </c>
      <c r="I143" s="5">
        <v>-172544000</v>
      </c>
      <c r="J143" s="5">
        <v>-191139000</v>
      </c>
      <c r="K143" s="5">
        <v>238906000</v>
      </c>
      <c r="L143" s="5">
        <v>-63381000</v>
      </c>
      <c r="M143" s="5">
        <v>-256781000</v>
      </c>
      <c r="N143" s="5">
        <v>-149150000</v>
      </c>
      <c r="O143" s="5">
        <v>-98719000</v>
      </c>
    </row>
    <row r="144" spans="3:15" ht="15.5" x14ac:dyDescent="0.35">
      <c r="C144" t="s">
        <v>392</v>
      </c>
      <c r="K144" s="5">
        <v>399737000</v>
      </c>
    </row>
    <row r="145" spans="2:15" ht="15.5" x14ac:dyDescent="0.35">
      <c r="C145" t="s">
        <v>393</v>
      </c>
      <c r="K145" s="5">
        <v>-4888000</v>
      </c>
    </row>
    <row r="146" spans="2:15" ht="15.5" x14ac:dyDescent="0.35">
      <c r="C146" t="s">
        <v>394</v>
      </c>
      <c r="E146" s="5">
        <v>-13619000</v>
      </c>
      <c r="G146" s="5">
        <v>-13548000</v>
      </c>
      <c r="I146" s="5">
        <v>-27167000</v>
      </c>
      <c r="J146" s="5">
        <v>-50596000</v>
      </c>
      <c r="K146" s="5">
        <v>-35299000</v>
      </c>
      <c r="L146" s="5">
        <v>-14409000</v>
      </c>
      <c r="M146" s="5">
        <v>-2890000</v>
      </c>
    </row>
    <row r="147" spans="2:15" ht="15.5" x14ac:dyDescent="0.35">
      <c r="C147" t="s">
        <v>395</v>
      </c>
      <c r="F147" s="5">
        <v>-136400000</v>
      </c>
      <c r="I147" s="5">
        <v>-136400000</v>
      </c>
      <c r="J147" s="5">
        <v>-128400000</v>
      </c>
      <c r="K147" s="5">
        <v>-100000000</v>
      </c>
      <c r="L147" s="5">
        <v>-30000000</v>
      </c>
    </row>
    <row r="148" spans="2:15" ht="15.5" x14ac:dyDescent="0.35">
      <c r="C148" t="s">
        <v>396</v>
      </c>
      <c r="M148" s="5">
        <v>798386000</v>
      </c>
    </row>
    <row r="149" spans="2:15" ht="15.5" x14ac:dyDescent="0.35">
      <c r="C149" t="s">
        <v>397</v>
      </c>
      <c r="M149" s="5">
        <v>-200000000</v>
      </c>
    </row>
    <row r="150" spans="2:15" ht="15.5" x14ac:dyDescent="0.35">
      <c r="C150" t="s">
        <v>398</v>
      </c>
      <c r="E150" s="5">
        <v>-8076000</v>
      </c>
      <c r="F150" s="5">
        <v>-10005000</v>
      </c>
      <c r="G150" s="5">
        <v>-7843000</v>
      </c>
      <c r="I150" s="5">
        <v>-25924000</v>
      </c>
      <c r="J150" s="5">
        <v>-14973000</v>
      </c>
      <c r="K150" s="5">
        <v>-7729000</v>
      </c>
    </row>
    <row r="151" spans="2:15" ht="15.5" x14ac:dyDescent="0.35">
      <c r="C151" t="s">
        <v>399</v>
      </c>
      <c r="L151" s="5">
        <v>-18972000</v>
      </c>
      <c r="M151" s="5">
        <v>-570357000</v>
      </c>
      <c r="N151" s="5">
        <v>-149150000</v>
      </c>
      <c r="O151" s="5">
        <v>-98719000</v>
      </c>
    </row>
    <row r="152" spans="2:15" ht="15.5" x14ac:dyDescent="0.35">
      <c r="C152" t="s">
        <v>400</v>
      </c>
      <c r="M152" s="5">
        <v>-281920000</v>
      </c>
    </row>
    <row r="153" spans="2:15" ht="15.5" x14ac:dyDescent="0.35">
      <c r="C153" t="s">
        <v>155</v>
      </c>
      <c r="D153" s="5">
        <v>-464000</v>
      </c>
      <c r="E153" s="5">
        <v>-419000</v>
      </c>
      <c r="F153" s="5">
        <v>-608000</v>
      </c>
      <c r="G153" s="5">
        <v>-154000</v>
      </c>
      <c r="I153" s="5">
        <v>-1641000</v>
      </c>
      <c r="J153" s="5">
        <v>-1922000</v>
      </c>
      <c r="K153" s="5">
        <v>-2184000</v>
      </c>
    </row>
    <row r="154" spans="2:15" ht="15.5" x14ac:dyDescent="0.35">
      <c r="C154" t="s">
        <v>164</v>
      </c>
      <c r="D154" s="5">
        <v>26878000</v>
      </c>
      <c r="E154" s="5">
        <v>89250000</v>
      </c>
      <c r="F154" s="5">
        <v>-86065000</v>
      </c>
      <c r="G154" s="5">
        <v>6498000</v>
      </c>
      <c r="I154" s="5">
        <v>58572000</v>
      </c>
      <c r="J154" s="5">
        <v>-33789000</v>
      </c>
      <c r="K154" s="5">
        <v>415616000</v>
      </c>
      <c r="L154" s="5">
        <v>138792000</v>
      </c>
      <c r="M154" s="5">
        <v>-29312000</v>
      </c>
      <c r="N154" s="5">
        <v>30614000</v>
      </c>
      <c r="O154" s="5">
        <v>-4033000</v>
      </c>
    </row>
    <row r="155" spans="2:15" ht="15.5" x14ac:dyDescent="0.35">
      <c r="C155" t="s">
        <v>165</v>
      </c>
      <c r="D155" s="5">
        <v>718499000</v>
      </c>
      <c r="I155" s="5">
        <v>655191000</v>
      </c>
      <c r="J155" s="5">
        <v>677717000</v>
      </c>
      <c r="K155" s="5">
        <v>262302000</v>
      </c>
      <c r="L155" s="5">
        <v>125335000</v>
      </c>
      <c r="M155" s="5">
        <v>154863000</v>
      </c>
      <c r="N155" s="5">
        <v>125852000</v>
      </c>
      <c r="O155" s="5">
        <v>128659000</v>
      </c>
    </row>
    <row r="156" spans="2:15" ht="15.5" x14ac:dyDescent="0.35">
      <c r="C156" t="s">
        <v>315</v>
      </c>
      <c r="D156" s="5">
        <v>-164000</v>
      </c>
      <c r="E156" s="5">
        <v>1126000</v>
      </c>
      <c r="F156" s="5">
        <v>2054000</v>
      </c>
      <c r="G156" s="5">
        <v>1781000</v>
      </c>
      <c r="I156" s="5">
        <v>4736000</v>
      </c>
      <c r="J156" s="5">
        <v>11263000</v>
      </c>
      <c r="K156" s="5">
        <v>-201000</v>
      </c>
      <c r="L156" s="5">
        <v>-1825000</v>
      </c>
      <c r="M156" s="5">
        <v>-216000</v>
      </c>
      <c r="N156" s="5">
        <v>-1603000</v>
      </c>
      <c r="O156" s="5">
        <v>1226000</v>
      </c>
    </row>
    <row r="157" spans="2:15" ht="15.5" x14ac:dyDescent="0.35">
      <c r="C157" t="s">
        <v>166</v>
      </c>
      <c r="D157" s="5">
        <v>745213000</v>
      </c>
      <c r="E157" s="5">
        <v>90376000</v>
      </c>
      <c r="F157" s="5">
        <v>-84011000</v>
      </c>
      <c r="G157" s="5">
        <v>8279000</v>
      </c>
      <c r="I157" s="5">
        <v>718499000</v>
      </c>
      <c r="J157" s="5">
        <v>655191000</v>
      </c>
      <c r="K157" s="5">
        <v>677717000</v>
      </c>
      <c r="L157" s="5">
        <v>262302000</v>
      </c>
      <c r="M157" s="5">
        <v>125335000</v>
      </c>
      <c r="N157" s="5">
        <v>154863000</v>
      </c>
      <c r="O157" s="5">
        <v>125852000</v>
      </c>
    </row>
    <row r="159" spans="2:15" ht="15.5" x14ac:dyDescent="0.35">
      <c r="B159" t="s">
        <v>167</v>
      </c>
      <c r="C159" t="s">
        <v>11</v>
      </c>
      <c r="D159" s="5">
        <v>41830000000</v>
      </c>
      <c r="E159" s="5">
        <v>41820000000</v>
      </c>
      <c r="F159" s="5">
        <v>41510000000</v>
      </c>
      <c r="G159" s="5">
        <v>41510000000</v>
      </c>
      <c r="I159" s="5">
        <v>41820000000</v>
      </c>
      <c r="J159" s="5">
        <v>41510000000</v>
      </c>
      <c r="K159" s="5">
        <v>41400000000</v>
      </c>
      <c r="L159" s="5">
        <v>41400000000</v>
      </c>
      <c r="M159" s="5">
        <v>20000000</v>
      </c>
      <c r="N159" s="5">
        <v>0</v>
      </c>
      <c r="O159" s="5">
        <v>0</v>
      </c>
    </row>
    <row r="160" spans="2:15" ht="15.5" x14ac:dyDescent="0.35">
      <c r="C160" t="s">
        <v>168</v>
      </c>
      <c r="D160" s="6">
        <v>17.7</v>
      </c>
      <c r="E160" s="6">
        <v>13.32</v>
      </c>
      <c r="F160" s="6">
        <v>13.93</v>
      </c>
      <c r="G160" s="6">
        <v>14.95</v>
      </c>
    </row>
    <row r="161" spans="3:7" ht="15.5" x14ac:dyDescent="0.35">
      <c r="C161" t="s">
        <v>169</v>
      </c>
      <c r="D161" s="6">
        <v>57.63</v>
      </c>
      <c r="E161" s="6">
        <v>84.46</v>
      </c>
      <c r="F161" s="6">
        <v>100.14</v>
      </c>
      <c r="G161" s="6">
        <v>94.65</v>
      </c>
    </row>
    <row r="162" spans="3:7" ht="15.5" x14ac:dyDescent="0.35">
      <c r="C162" t="s">
        <v>60</v>
      </c>
      <c r="D162" s="6">
        <v>21.71</v>
      </c>
      <c r="E162" s="6">
        <v>24.79</v>
      </c>
      <c r="F162" s="6">
        <v>31.02</v>
      </c>
      <c r="G162" s="6">
        <v>34.43</v>
      </c>
    </row>
    <row r="163" spans="3:7" ht="15.5" x14ac:dyDescent="0.35">
      <c r="C163" t="s">
        <v>170</v>
      </c>
      <c r="D163" s="5">
        <v>1629000000000</v>
      </c>
      <c r="E163" s="5">
        <v>1389740000000</v>
      </c>
      <c r="F163" s="5">
        <v>1320840000000</v>
      </c>
      <c r="G163" s="5">
        <v>1409710000000</v>
      </c>
    </row>
    <row r="164" spans="3:7" ht="15.5" x14ac:dyDescent="0.35">
      <c r="C164" t="s">
        <v>171</v>
      </c>
      <c r="D164" s="6">
        <v>1.43E-2</v>
      </c>
      <c r="E164" s="6">
        <v>1.1000000000000001E-2</v>
      </c>
      <c r="F164" s="6">
        <v>1.1699999999999999E-2</v>
      </c>
      <c r="G164" s="6">
        <v>1.2500000000000001E-2</v>
      </c>
    </row>
    <row r="165" spans="3:7" ht="15.5" x14ac:dyDescent="0.35">
      <c r="C165" t="s">
        <v>172</v>
      </c>
      <c r="D165" s="6">
        <v>2.0799999999999999E-2</v>
      </c>
      <c r="E165" s="6">
        <v>1.6299999999999999E-2</v>
      </c>
      <c r="F165" s="6">
        <v>1.7299999999999999E-2</v>
      </c>
      <c r="G165" s="6">
        <v>1.9699999999999999E-2</v>
      </c>
    </row>
    <row r="166" spans="3:7" ht="15.5" x14ac:dyDescent="0.35">
      <c r="C166" t="s">
        <v>173</v>
      </c>
      <c r="D166" s="6">
        <v>2.18E-2</v>
      </c>
      <c r="E166" s="6">
        <v>1.67E-2</v>
      </c>
      <c r="F166" s="6">
        <v>1.7600000000000001E-2</v>
      </c>
      <c r="G166" s="6">
        <v>1.9699999999999999E-2</v>
      </c>
    </row>
    <row r="167" spans="3:7" ht="15.5" x14ac:dyDescent="0.35">
      <c r="C167" t="s">
        <v>174</v>
      </c>
      <c r="D167" s="6">
        <v>7.96</v>
      </c>
      <c r="E167" s="6">
        <v>6.34</v>
      </c>
      <c r="F167" s="6">
        <v>5.98</v>
      </c>
      <c r="G167" s="6">
        <v>7.34</v>
      </c>
    </row>
    <row r="168" spans="3:7" ht="15.5" x14ac:dyDescent="0.35">
      <c r="C168" t="s">
        <v>175</v>
      </c>
      <c r="D168" s="5">
        <v>35549000000000</v>
      </c>
      <c r="E168" s="5">
        <v>34202000000000</v>
      </c>
      <c r="F168" s="5">
        <v>33467000000000</v>
      </c>
      <c r="G168" s="5">
        <v>31529000000000</v>
      </c>
    </row>
    <row r="169" spans="3:7" ht="15.5" x14ac:dyDescent="0.35">
      <c r="C169" t="s">
        <v>176</v>
      </c>
      <c r="D169" s="6">
        <v>1.2</v>
      </c>
      <c r="E169" s="6">
        <v>1.38</v>
      </c>
      <c r="F169" s="6">
        <v>1.73</v>
      </c>
      <c r="G169" s="6">
        <v>1.86</v>
      </c>
    </row>
    <row r="170" spans="3:7" ht="15.5" x14ac:dyDescent="0.35">
      <c r="C170" t="s">
        <v>177</v>
      </c>
      <c r="D170" s="6">
        <v>850.04</v>
      </c>
      <c r="E170" s="6">
        <v>818.1</v>
      </c>
      <c r="F170" s="6">
        <v>806.46</v>
      </c>
      <c r="G170" s="6">
        <v>759.76</v>
      </c>
    </row>
    <row r="171" spans="3:7" ht="15.5" x14ac:dyDescent="0.35">
      <c r="C171" t="s">
        <v>178</v>
      </c>
      <c r="D171" s="6">
        <v>1.2</v>
      </c>
      <c r="E171" s="6">
        <v>1.38</v>
      </c>
      <c r="F171" s="6">
        <v>1.73</v>
      </c>
      <c r="G171" s="6">
        <v>1.86</v>
      </c>
    </row>
    <row r="172" spans="3:7" ht="15.5" x14ac:dyDescent="0.35">
      <c r="C172" t="s">
        <v>179</v>
      </c>
      <c r="D172" s="6">
        <v>850.04</v>
      </c>
      <c r="E172" s="6">
        <v>818.1</v>
      </c>
      <c r="F172" s="6">
        <v>806.46</v>
      </c>
      <c r="G172" s="6">
        <v>759.76</v>
      </c>
    </row>
    <row r="173" spans="3:7" ht="15.5" x14ac:dyDescent="0.35">
      <c r="C173" t="s">
        <v>180</v>
      </c>
      <c r="D173" s="5">
        <v>337000000000</v>
      </c>
      <c r="E173" s="5">
        <v>290000000000</v>
      </c>
      <c r="F173" s="5">
        <v>339000000000</v>
      </c>
      <c r="G173" s="5">
        <v>283000000000</v>
      </c>
    </row>
    <row r="174" spans="3:7" ht="15.5" x14ac:dyDescent="0.35">
      <c r="C174" t="s">
        <v>181</v>
      </c>
      <c r="D174" s="5">
        <v>12394000000000</v>
      </c>
      <c r="E174" s="5">
        <v>12298000000000</v>
      </c>
      <c r="F174" s="5">
        <v>12410000000000</v>
      </c>
      <c r="G174" s="5">
        <v>12318000000000</v>
      </c>
    </row>
    <row r="175" spans="3:7" ht="15.5" x14ac:dyDescent="0.35">
      <c r="C175" t="s">
        <v>182</v>
      </c>
      <c r="D175" s="5">
        <v>35557000000000</v>
      </c>
      <c r="E175" s="5">
        <v>34209000000000</v>
      </c>
      <c r="F175" s="5">
        <v>33475000000000</v>
      </c>
      <c r="G175" s="5">
        <v>31536000000000</v>
      </c>
    </row>
    <row r="176" spans="3:7" ht="15.5" x14ac:dyDescent="0.35">
      <c r="C176" t="s">
        <v>23</v>
      </c>
      <c r="D176" s="5">
        <v>12732000000000</v>
      </c>
      <c r="E176" s="5">
        <v>12588000000000</v>
      </c>
      <c r="F176" s="5">
        <v>12749000000000</v>
      </c>
      <c r="G176" s="5">
        <v>12600000000000</v>
      </c>
    </row>
    <row r="177" spans="3:15" ht="15.5" x14ac:dyDescent="0.35">
      <c r="C177" t="s">
        <v>20</v>
      </c>
      <c r="D177" s="5">
        <v>64000000000</v>
      </c>
      <c r="E177" s="5">
        <v>575000000000</v>
      </c>
      <c r="F177" s="5">
        <v>2265000000000</v>
      </c>
      <c r="G177" s="5">
        <v>1042000000000</v>
      </c>
    </row>
    <row r="178" spans="3:15" ht="15.5" x14ac:dyDescent="0.35">
      <c r="C178" t="s">
        <v>183</v>
      </c>
      <c r="D178" s="5">
        <v>12478000000000</v>
      </c>
      <c r="E178" s="5">
        <v>11147000000000</v>
      </c>
      <c r="F178" s="5">
        <v>10865000000000</v>
      </c>
      <c r="G178" s="5">
        <v>9689000000000</v>
      </c>
    </row>
    <row r="179" spans="3:15" ht="15.5" x14ac:dyDescent="0.35">
      <c r="C179" t="s">
        <v>184</v>
      </c>
      <c r="D179" s="5">
        <v>906000000000</v>
      </c>
      <c r="E179" s="5">
        <v>2117000000000</v>
      </c>
      <c r="F179" s="5">
        <v>1114000000000</v>
      </c>
      <c r="G179" s="5">
        <v>728000000000</v>
      </c>
    </row>
    <row r="180" spans="3:15" ht="15.5" x14ac:dyDescent="0.35">
      <c r="C180" t="s">
        <v>185</v>
      </c>
      <c r="D180" s="5">
        <v>-486000000000</v>
      </c>
      <c r="E180" s="5">
        <v>-260000000000</v>
      </c>
      <c r="F180" s="5">
        <v>-364000000000</v>
      </c>
      <c r="G180" s="5">
        <v>-289000000000</v>
      </c>
    </row>
    <row r="181" spans="3:15" ht="15.5" x14ac:dyDescent="0.35">
      <c r="C181" t="s">
        <v>12</v>
      </c>
      <c r="D181" s="5">
        <v>420000000000</v>
      </c>
      <c r="E181" s="5">
        <v>1857000000000</v>
      </c>
      <c r="F181" s="5">
        <v>750000000000</v>
      </c>
      <c r="G181" s="5">
        <v>439000000000</v>
      </c>
    </row>
    <row r="182" spans="3:15" ht="15.5" x14ac:dyDescent="0.35">
      <c r="C182" t="s">
        <v>15</v>
      </c>
      <c r="D182" s="6">
        <v>10.039999999999999</v>
      </c>
      <c r="E182" s="6">
        <v>44.41</v>
      </c>
      <c r="F182" s="6">
        <v>18.07</v>
      </c>
      <c r="G182" s="6">
        <v>10.58</v>
      </c>
    </row>
    <row r="183" spans="3:15" ht="15.5" x14ac:dyDescent="0.35">
      <c r="C183" t="s">
        <v>45</v>
      </c>
      <c r="I183" s="6">
        <v>54.26</v>
      </c>
      <c r="J183" s="6">
        <v>61.28</v>
      </c>
      <c r="K183" s="6">
        <v>60.28</v>
      </c>
      <c r="L183" s="6">
        <v>45.76</v>
      </c>
      <c r="M183" s="6">
        <v>78436.460000000006</v>
      </c>
      <c r="N183" s="6">
        <v>1370068.9</v>
      </c>
      <c r="O183" s="6">
        <v>1744223.47</v>
      </c>
    </row>
    <row r="184" spans="3:15" ht="15.5" x14ac:dyDescent="0.35">
      <c r="C184" t="s">
        <v>59</v>
      </c>
      <c r="I184" s="6">
        <v>20.73</v>
      </c>
      <c r="J184" s="6">
        <v>15.26</v>
      </c>
      <c r="K184" s="6">
        <v>19.41</v>
      </c>
      <c r="L184" s="5">
        <v>0</v>
      </c>
      <c r="M184" s="5">
        <v>0</v>
      </c>
      <c r="N184" s="5">
        <v>0</v>
      </c>
      <c r="O184" s="5">
        <v>0</v>
      </c>
    </row>
    <row r="185" spans="3:15" ht="15.5" x14ac:dyDescent="0.35">
      <c r="C185" t="s">
        <v>62</v>
      </c>
      <c r="I185" s="6">
        <v>6.6</v>
      </c>
      <c r="J185" s="6">
        <v>6.01</v>
      </c>
      <c r="K185" s="6">
        <v>7.81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186</v>
      </c>
      <c r="I186" s="5">
        <v>5496150000000</v>
      </c>
      <c r="J186" s="5">
        <v>5130100000000</v>
      </c>
      <c r="K186" s="5">
        <v>5133950000000</v>
      </c>
      <c r="L186" s="5">
        <v>4689390000000</v>
      </c>
      <c r="M186" s="5">
        <v>3600790000000</v>
      </c>
      <c r="N186" s="5">
        <v>3448180000000</v>
      </c>
      <c r="O186" s="5">
        <v>3574030000000</v>
      </c>
    </row>
    <row r="187" spans="3:15" ht="15.5" x14ac:dyDescent="0.35">
      <c r="C187" t="s">
        <v>187</v>
      </c>
      <c r="I187" s="6">
        <v>4.4699999999999997E-2</v>
      </c>
      <c r="J187" s="6">
        <v>5.2499999999999998E-2</v>
      </c>
      <c r="K187" s="6">
        <v>5.45E-2</v>
      </c>
      <c r="L187" s="6">
        <v>4.9100000000000005E-2</v>
      </c>
      <c r="M187" s="6">
        <v>3.56E-2</v>
      </c>
      <c r="N187" s="6">
        <v>2.9500000000000002E-2</v>
      </c>
      <c r="O187" s="6">
        <v>3.78E-2</v>
      </c>
    </row>
    <row r="188" spans="3:15" ht="15.5" x14ac:dyDescent="0.35">
      <c r="C188" t="s">
        <v>188</v>
      </c>
      <c r="I188" s="6">
        <v>6.6299999999999998E-2</v>
      </c>
      <c r="J188" s="6">
        <v>7.8399999999999997E-2</v>
      </c>
      <c r="K188" s="6">
        <v>8.199999999999999E-2</v>
      </c>
      <c r="L188" s="6">
        <v>9.6699999999999994E-2</v>
      </c>
      <c r="M188" s="6">
        <v>6.9400000000000003E-2</v>
      </c>
      <c r="N188" s="6">
        <v>7.3599999999999999E-2</v>
      </c>
      <c r="O188" s="6">
        <v>0.10349999999999999</v>
      </c>
    </row>
    <row r="189" spans="3:15" ht="15.5" x14ac:dyDescent="0.35">
      <c r="C189" t="s">
        <v>189</v>
      </c>
      <c r="I189" s="6">
        <v>7.3700000000000002E-2</v>
      </c>
      <c r="J189" s="6">
        <v>7.6799999999999993E-2</v>
      </c>
      <c r="K189" s="6">
        <v>0.1026</v>
      </c>
      <c r="L189" s="6">
        <v>0.10949999999999999</v>
      </c>
      <c r="M189" s="6">
        <v>7.0900000000000005E-2</v>
      </c>
      <c r="N189" s="6">
        <v>7.2499999999999995E-2</v>
      </c>
      <c r="O189" s="6">
        <v>0.17780000000000001</v>
      </c>
    </row>
    <row r="190" spans="3:15" ht="15.5" x14ac:dyDescent="0.35">
      <c r="C190" t="s">
        <v>190</v>
      </c>
      <c r="I190" s="6">
        <v>6.79</v>
      </c>
      <c r="J190" s="6">
        <v>6.55</v>
      </c>
      <c r="K190" s="6">
        <v>9.34</v>
      </c>
      <c r="L190" s="6">
        <v>14.06</v>
      </c>
      <c r="M190" s="6">
        <v>9.84</v>
      </c>
      <c r="N190" s="6">
        <v>5.74</v>
      </c>
      <c r="O190" s="6">
        <v>6.77</v>
      </c>
    </row>
    <row r="191" spans="3:15" ht="15.5" x14ac:dyDescent="0.35">
      <c r="C191" t="s">
        <v>56</v>
      </c>
      <c r="I191" s="6">
        <v>1.38</v>
      </c>
      <c r="J191" s="6">
        <v>1.2</v>
      </c>
      <c r="K191" s="6">
        <v>1.59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53</v>
      </c>
      <c r="I192" s="6">
        <v>818.1</v>
      </c>
      <c r="J192" s="6">
        <v>782.07</v>
      </c>
      <c r="K192" s="6">
        <v>735.28</v>
      </c>
      <c r="L192" s="6">
        <v>472.98</v>
      </c>
      <c r="M192" s="6">
        <v>1130638.04</v>
      </c>
      <c r="N192" s="6">
        <v>18611778.710000001</v>
      </c>
      <c r="O192" s="6">
        <v>16845640.25</v>
      </c>
    </row>
    <row r="193" spans="2:15" ht="15.5" x14ac:dyDescent="0.35">
      <c r="C193" t="s">
        <v>191</v>
      </c>
      <c r="I193" s="6">
        <v>1.38</v>
      </c>
      <c r="J193" s="6">
        <v>1.2</v>
      </c>
      <c r="K193" s="6">
        <v>1.59</v>
      </c>
      <c r="L193" s="5">
        <v>0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192</v>
      </c>
      <c r="I194" s="6">
        <v>818.1</v>
      </c>
      <c r="J194" s="6">
        <v>782.07</v>
      </c>
      <c r="K194" s="6">
        <v>735.28</v>
      </c>
      <c r="L194" s="6">
        <v>472.98</v>
      </c>
      <c r="M194" s="6">
        <v>1130638.04</v>
      </c>
      <c r="N194" s="6">
        <v>18611778.710000001</v>
      </c>
      <c r="O194" s="6">
        <v>16845640.25</v>
      </c>
    </row>
    <row r="195" spans="2:15" ht="15.5" x14ac:dyDescent="0.35">
      <c r="C195" t="s">
        <v>193</v>
      </c>
      <c r="I195" s="5">
        <v>290000000000</v>
      </c>
      <c r="J195" s="5">
        <v>268000000000</v>
      </c>
      <c r="K195" s="5">
        <v>253000000000</v>
      </c>
      <c r="L195" s="5">
        <v>9627000000000</v>
      </c>
      <c r="M195" s="5">
        <v>263000000000</v>
      </c>
      <c r="N195" s="5">
        <v>3227000000000</v>
      </c>
      <c r="O195" s="5">
        <v>2965000000000</v>
      </c>
    </row>
    <row r="196" spans="2:15" ht="15.5" x14ac:dyDescent="0.35">
      <c r="C196" t="s">
        <v>194</v>
      </c>
      <c r="I196" s="5">
        <v>12298000000000</v>
      </c>
      <c r="J196" s="5">
        <v>11782000000000</v>
      </c>
      <c r="K196" s="5">
        <v>11030000000000</v>
      </c>
      <c r="L196" s="5">
        <v>5112000000000</v>
      </c>
      <c r="M196" s="5">
        <v>13424000000000</v>
      </c>
      <c r="N196" s="5">
        <v>11483000000000</v>
      </c>
      <c r="O196" s="5">
        <v>13437000000000</v>
      </c>
    </row>
    <row r="197" spans="2:15" ht="15.5" x14ac:dyDescent="0.35">
      <c r="C197" t="s">
        <v>25</v>
      </c>
      <c r="I197" s="5">
        <v>12588000000000</v>
      </c>
      <c r="J197" s="5">
        <v>12050000000000</v>
      </c>
      <c r="K197" s="5">
        <v>11283000000000</v>
      </c>
      <c r="L197" s="5">
        <v>14739000000000</v>
      </c>
      <c r="M197" s="5">
        <v>13688000000000</v>
      </c>
      <c r="N197" s="5">
        <v>14709000000000</v>
      </c>
      <c r="O197" s="5">
        <v>16402000000000</v>
      </c>
    </row>
    <row r="198" spans="2:15" ht="15.5" x14ac:dyDescent="0.35">
      <c r="C198" t="s">
        <v>22</v>
      </c>
      <c r="I198" s="5">
        <v>575000000000</v>
      </c>
      <c r="J198" s="5">
        <v>1464000000000</v>
      </c>
      <c r="K198" s="5">
        <v>820000000000</v>
      </c>
      <c r="L198" s="5">
        <v>10649000000000</v>
      </c>
      <c r="M198" s="5">
        <v>11898000000000</v>
      </c>
      <c r="N198" s="5">
        <v>12525000000000</v>
      </c>
      <c r="O198" s="5">
        <v>14652000000000</v>
      </c>
    </row>
    <row r="199" spans="2:15" ht="15.5" x14ac:dyDescent="0.35">
      <c r="C199" t="s">
        <v>195</v>
      </c>
      <c r="I199" s="5">
        <v>11147000000000</v>
      </c>
      <c r="J199" s="5">
        <v>9715000000000</v>
      </c>
      <c r="K199" s="5">
        <v>9559000000000</v>
      </c>
      <c r="L199" s="5">
        <v>-6618000000000</v>
      </c>
      <c r="M199" s="5">
        <v>1141000000000</v>
      </c>
      <c r="N199" s="5">
        <v>-5004000000000</v>
      </c>
      <c r="O199" s="5">
        <v>-5142000000000</v>
      </c>
    </row>
    <row r="200" spans="2:15" ht="15.5" x14ac:dyDescent="0.35">
      <c r="C200" t="s">
        <v>196</v>
      </c>
      <c r="I200" s="5">
        <v>5242000000000</v>
      </c>
      <c r="J200" s="5">
        <v>4173000000000</v>
      </c>
      <c r="K200" s="5">
        <v>3940000000000</v>
      </c>
      <c r="L200" s="5">
        <v>3435000000000</v>
      </c>
      <c r="M200" s="5">
        <v>3547000000000</v>
      </c>
      <c r="N200" s="5">
        <v>3209000000000</v>
      </c>
      <c r="O200" s="5">
        <v>2801000000000</v>
      </c>
    </row>
    <row r="201" spans="2:15" ht="15.5" x14ac:dyDescent="0.35">
      <c r="C201" t="s">
        <v>197</v>
      </c>
      <c r="I201" s="5">
        <v>-1411000000000</v>
      </c>
      <c r="J201" s="5">
        <v>-1671000000000</v>
      </c>
      <c r="K201" s="5">
        <v>-1052000000000</v>
      </c>
      <c r="L201" s="5">
        <v>-482000000000</v>
      </c>
      <c r="M201" s="5">
        <v>-374000000000</v>
      </c>
      <c r="N201" s="5">
        <v>-674000000000</v>
      </c>
      <c r="O201" s="5">
        <v>-1515000000000</v>
      </c>
    </row>
    <row r="202" spans="2:15" ht="15.5" x14ac:dyDescent="0.35">
      <c r="C202" t="s">
        <v>14</v>
      </c>
      <c r="I202" s="5">
        <v>3831000000000</v>
      </c>
      <c r="J202" s="5">
        <v>2502000000000</v>
      </c>
      <c r="K202" s="5">
        <v>2888000000000</v>
      </c>
      <c r="L202" s="5">
        <v>2953000000000</v>
      </c>
      <c r="M202" s="5">
        <v>3172000000000</v>
      </c>
      <c r="N202" s="5">
        <v>2536000000000</v>
      </c>
      <c r="O202" s="5">
        <v>1287000000000</v>
      </c>
    </row>
    <row r="203" spans="2:15" ht="15.5" x14ac:dyDescent="0.35">
      <c r="C203" t="s">
        <v>16</v>
      </c>
      <c r="I203" s="6">
        <v>91.61</v>
      </c>
      <c r="J203" s="6">
        <v>60.29</v>
      </c>
      <c r="K203" s="6">
        <v>69.77</v>
      </c>
      <c r="L203" s="6">
        <v>71.33</v>
      </c>
      <c r="M203" s="6">
        <v>204367.71</v>
      </c>
      <c r="N203" s="6">
        <v>3270624.44</v>
      </c>
      <c r="O203" s="6">
        <v>1659500.28</v>
      </c>
    </row>
    <row r="205" spans="2:15" ht="15.5" x14ac:dyDescent="0.35">
      <c r="B205" t="s">
        <v>198</v>
      </c>
      <c r="C205" t="s">
        <v>199</v>
      </c>
      <c r="D205" s="5">
        <v>740000000000</v>
      </c>
      <c r="E205" s="5">
        <v>557000000000</v>
      </c>
      <c r="F205" s="5">
        <v>578000000000</v>
      </c>
      <c r="G205" s="5">
        <v>620000000000</v>
      </c>
      <c r="H205" s="5">
        <v>2962000000000</v>
      </c>
      <c r="I205" s="5">
        <v>2269000000000</v>
      </c>
      <c r="J205" s="5">
        <v>2544000000000</v>
      </c>
      <c r="K205" s="5">
        <v>2496000000000</v>
      </c>
      <c r="L205" s="5">
        <v>1894000000000</v>
      </c>
      <c r="M205" s="5">
        <v>1218000000000</v>
      </c>
      <c r="N205" s="5">
        <v>1062000000000</v>
      </c>
      <c r="O205" s="5">
        <v>1352000000000</v>
      </c>
    </row>
    <row r="206" spans="2:15" ht="15.5" x14ac:dyDescent="0.35">
      <c r="C206" t="s">
        <v>317</v>
      </c>
      <c r="H206" s="5">
        <v>2493000000000</v>
      </c>
      <c r="I206" s="5">
        <v>2269000000000</v>
      </c>
      <c r="J206" s="5">
        <v>2544000000000</v>
      </c>
      <c r="K206" s="5">
        <v>2496000000000</v>
      </c>
      <c r="L206" s="5">
        <v>1894000000000</v>
      </c>
    </row>
    <row r="207" spans="2:15" ht="15.5" x14ac:dyDescent="0.35">
      <c r="C207" t="s">
        <v>200</v>
      </c>
      <c r="H207" s="6">
        <v>49.44</v>
      </c>
      <c r="I207" s="6">
        <v>49.44</v>
      </c>
      <c r="J207" s="6">
        <v>53.09</v>
      </c>
      <c r="K207" s="6">
        <v>47.77</v>
      </c>
      <c r="L207" s="6">
        <v>10.87</v>
      </c>
    </row>
    <row r="208" spans="2:15" ht="15.5" x14ac:dyDescent="0.35">
      <c r="C208" t="s">
        <v>64</v>
      </c>
      <c r="H208" s="6">
        <v>0.69950000000000001</v>
      </c>
      <c r="I208" s="6">
        <v>0.91280000000000006</v>
      </c>
      <c r="J208" s="6">
        <v>0.87280000000000002</v>
      </c>
      <c r="K208" s="6">
        <v>0.79459999999999997</v>
      </c>
      <c r="L208" s="6">
        <v>0.2382</v>
      </c>
    </row>
    <row r="209" spans="3:15" ht="15.5" x14ac:dyDescent="0.35">
      <c r="C209" t="s">
        <v>201</v>
      </c>
      <c r="H209" s="6">
        <v>5.4900000000000004E-2</v>
      </c>
      <c r="I209" s="6">
        <v>4.8499999999999995E-2</v>
      </c>
      <c r="J209" s="6">
        <v>3.7000000000000005E-2</v>
      </c>
      <c r="K209" s="6">
        <v>4.0099999999999997E-2</v>
      </c>
      <c r="L209" s="6">
        <v>1.2699999999999999E-2</v>
      </c>
    </row>
    <row r="210" spans="3:15" ht="15.5" x14ac:dyDescent="0.35">
      <c r="C210" t="s">
        <v>44</v>
      </c>
      <c r="D210" s="6">
        <v>17.670000000000002</v>
      </c>
      <c r="E210" s="6">
        <v>13.29</v>
      </c>
      <c r="F210" s="6">
        <v>13.8</v>
      </c>
      <c r="G210" s="6">
        <v>14.81</v>
      </c>
      <c r="H210" s="6">
        <v>70.680000000000007</v>
      </c>
      <c r="I210" s="6">
        <v>54.15</v>
      </c>
      <c r="J210" s="6">
        <v>60.71</v>
      </c>
      <c r="K210" s="6">
        <v>59.56</v>
      </c>
      <c r="L210" s="6">
        <v>45.21</v>
      </c>
      <c r="M210" s="6">
        <v>29.06</v>
      </c>
      <c r="N210" s="6">
        <v>25.35</v>
      </c>
      <c r="O210" s="6">
        <v>32.270000000000003</v>
      </c>
    </row>
    <row r="211" spans="3:15" ht="15.5" x14ac:dyDescent="0.35">
      <c r="C211" t="s">
        <v>318</v>
      </c>
      <c r="H211" s="6">
        <v>59.51</v>
      </c>
      <c r="I211" s="6">
        <v>54.15</v>
      </c>
      <c r="J211" s="6">
        <v>60.71</v>
      </c>
      <c r="K211" s="6">
        <v>59.56</v>
      </c>
      <c r="L211" s="6">
        <v>45.21</v>
      </c>
    </row>
    <row r="212" spans="3:15" ht="15.5" x14ac:dyDescent="0.35">
      <c r="C212" t="s">
        <v>66</v>
      </c>
      <c r="H212" s="6">
        <v>49.44</v>
      </c>
      <c r="I212" s="6">
        <v>49.44</v>
      </c>
      <c r="J212" s="6">
        <v>53.09</v>
      </c>
      <c r="K212" s="6">
        <v>47.77</v>
      </c>
      <c r="L212" s="6">
        <v>10.87</v>
      </c>
    </row>
    <row r="213" spans="3:15" ht="15.5" x14ac:dyDescent="0.35">
      <c r="C213" t="s">
        <v>202</v>
      </c>
      <c r="H213" s="6">
        <v>0.69950000000000001</v>
      </c>
      <c r="I213" s="6">
        <v>0.91280000000000006</v>
      </c>
      <c r="J213" s="6">
        <v>0.87280000000000002</v>
      </c>
      <c r="K213" s="6">
        <v>0.79459999999999997</v>
      </c>
      <c r="L213" s="6">
        <v>0.2382</v>
      </c>
    </row>
    <row r="214" spans="3:15" ht="15.5" x14ac:dyDescent="0.35">
      <c r="C214" t="s">
        <v>203</v>
      </c>
      <c r="H214" s="6">
        <v>5.4900000000000004E-2</v>
      </c>
      <c r="I214" s="6">
        <v>4.8499999999999995E-2</v>
      </c>
      <c r="J214" s="6">
        <v>3.7000000000000005E-2</v>
      </c>
      <c r="K214" s="6">
        <v>4.0099999999999997E-2</v>
      </c>
      <c r="L214" s="6">
        <v>1.2699999999999999E-2</v>
      </c>
    </row>
    <row r="215" spans="3:15" ht="15.5" x14ac:dyDescent="0.35">
      <c r="C215" t="s">
        <v>204</v>
      </c>
      <c r="D215" s="5">
        <v>1965000000000</v>
      </c>
      <c r="E215" s="5">
        <v>1898000000000</v>
      </c>
      <c r="F215" s="5">
        <v>1866000000000</v>
      </c>
      <c r="G215" s="5">
        <v>1706000000000</v>
      </c>
      <c r="H215" s="5">
        <v>7860000000000</v>
      </c>
      <c r="I215" s="5">
        <v>7130000000000</v>
      </c>
      <c r="J215" s="5">
        <v>6453000000000</v>
      </c>
      <c r="K215" s="5">
        <v>6198000000000</v>
      </c>
      <c r="L215" s="5">
        <v>5743000000000</v>
      </c>
      <c r="M215" s="5">
        <v>5278000000000</v>
      </c>
      <c r="N215" s="5">
        <v>5160000000000</v>
      </c>
      <c r="O215" s="5">
        <v>9434000000000</v>
      </c>
    </row>
    <row r="216" spans="3:15" ht="15.5" x14ac:dyDescent="0.35">
      <c r="C216" t="s">
        <v>319</v>
      </c>
      <c r="H216" s="5">
        <v>7431000000000</v>
      </c>
      <c r="I216" s="5">
        <v>7130000000000</v>
      </c>
      <c r="J216" s="5">
        <v>6453000000000</v>
      </c>
      <c r="K216" s="5">
        <v>6198000000000</v>
      </c>
      <c r="L216" s="5">
        <v>5743000000000</v>
      </c>
    </row>
    <row r="217" spans="3:15" ht="15.5" x14ac:dyDescent="0.35">
      <c r="C217" t="s">
        <v>205</v>
      </c>
      <c r="H217" s="6">
        <v>49.44</v>
      </c>
      <c r="I217" s="6">
        <v>49.44</v>
      </c>
      <c r="J217" s="6">
        <v>53.09</v>
      </c>
      <c r="K217" s="6">
        <v>47.77</v>
      </c>
      <c r="L217" s="6">
        <v>10.87</v>
      </c>
    </row>
    <row r="218" spans="3:15" ht="15.5" x14ac:dyDescent="0.35">
      <c r="C218" t="s">
        <v>206</v>
      </c>
      <c r="H218" s="6">
        <v>0.69950000000000001</v>
      </c>
      <c r="I218" s="6">
        <v>0.91280000000000006</v>
      </c>
      <c r="J218" s="6">
        <v>0.87280000000000002</v>
      </c>
      <c r="K218" s="6">
        <v>0.79459999999999997</v>
      </c>
      <c r="L218" s="6">
        <v>0.2382</v>
      </c>
    </row>
    <row r="219" spans="3:15" ht="15.5" x14ac:dyDescent="0.35">
      <c r="C219" t="s">
        <v>207</v>
      </c>
      <c r="H219" s="6">
        <v>5.4900000000000004E-2</v>
      </c>
      <c r="I219" s="6">
        <v>4.8499999999999995E-2</v>
      </c>
      <c r="J219" s="6">
        <v>3.7000000000000005E-2</v>
      </c>
      <c r="K219" s="6">
        <v>4.0099999999999997E-2</v>
      </c>
      <c r="L219" s="6">
        <v>1.2699999999999999E-2</v>
      </c>
    </row>
    <row r="220" spans="3:15" ht="15.5" x14ac:dyDescent="0.35">
      <c r="C220" t="s">
        <v>208</v>
      </c>
      <c r="I220" s="6">
        <v>12.73</v>
      </c>
    </row>
    <row r="221" spans="3:15" ht="15.5" x14ac:dyDescent="0.35">
      <c r="C221" t="s">
        <v>320</v>
      </c>
      <c r="I221" s="6">
        <v>15.12</v>
      </c>
    </row>
    <row r="222" spans="3:15" ht="15.5" x14ac:dyDescent="0.35">
      <c r="C222" t="s">
        <v>401</v>
      </c>
      <c r="I222" s="6">
        <v>13.14</v>
      </c>
    </row>
    <row r="223" spans="3:15" ht="15.5" x14ac:dyDescent="0.35">
      <c r="C223" t="s">
        <v>209</v>
      </c>
      <c r="I223" s="6">
        <v>7.42</v>
      </c>
    </row>
    <row r="224" spans="3:15" ht="15.5" x14ac:dyDescent="0.35">
      <c r="C224" t="s">
        <v>321</v>
      </c>
      <c r="I224" s="6">
        <v>6.6100000000000006E-2</v>
      </c>
    </row>
    <row r="225" spans="3:9" ht="15.5" x14ac:dyDescent="0.35">
      <c r="C225" t="s">
        <v>322</v>
      </c>
      <c r="I225" s="6">
        <v>5.07</v>
      </c>
    </row>
    <row r="226" spans="3:9" ht="15.5" x14ac:dyDescent="0.35">
      <c r="C226" t="s">
        <v>210</v>
      </c>
      <c r="I226" s="6">
        <v>1.06</v>
      </c>
    </row>
    <row r="227" spans="3:9" ht="15.5" x14ac:dyDescent="0.35">
      <c r="C227" t="s">
        <v>323</v>
      </c>
      <c r="I227" s="6">
        <v>7.75</v>
      </c>
    </row>
    <row r="228" spans="3:9" ht="15.5" x14ac:dyDescent="0.35">
      <c r="C228" t="s">
        <v>324</v>
      </c>
      <c r="I228" s="6">
        <v>10.88</v>
      </c>
    </row>
    <row r="229" spans="3:9" ht="15.5" x14ac:dyDescent="0.35">
      <c r="C229" t="s">
        <v>325</v>
      </c>
      <c r="I229" s="6">
        <v>10.72</v>
      </c>
    </row>
    <row r="230" spans="3:9" ht="15.5" x14ac:dyDescent="0.35">
      <c r="C230" t="s">
        <v>326</v>
      </c>
      <c r="I230" s="6">
        <v>6.57</v>
      </c>
    </row>
    <row r="231" spans="3:9" ht="15.5" x14ac:dyDescent="0.35">
      <c r="C231" t="s">
        <v>327</v>
      </c>
      <c r="I231" s="6">
        <v>-1.32</v>
      </c>
    </row>
    <row r="232" spans="3:9" ht="15.5" x14ac:dyDescent="0.35">
      <c r="C232" t="s">
        <v>328</v>
      </c>
      <c r="I232" s="6">
        <v>2.59</v>
      </c>
    </row>
    <row r="233" spans="3:9" ht="15.5" x14ac:dyDescent="0.35">
      <c r="C233" t="s">
        <v>402</v>
      </c>
      <c r="I233" s="6">
        <v>0.53</v>
      </c>
    </row>
    <row r="234" spans="3:9" ht="15.5" x14ac:dyDescent="0.35">
      <c r="C234" t="s">
        <v>329</v>
      </c>
      <c r="I234" s="6">
        <v>59.51</v>
      </c>
    </row>
    <row r="235" spans="3:9" ht="15.5" x14ac:dyDescent="0.35">
      <c r="C235" t="s">
        <v>211</v>
      </c>
      <c r="I235" s="6">
        <v>70.680000000000007</v>
      </c>
    </row>
    <row r="236" spans="3:9" ht="15.5" x14ac:dyDescent="0.35">
      <c r="C236" t="s">
        <v>330</v>
      </c>
      <c r="I236" s="6">
        <v>177.36</v>
      </c>
    </row>
    <row r="237" spans="3:9" ht="15.5" x14ac:dyDescent="0.35">
      <c r="C237" t="s">
        <v>212</v>
      </c>
      <c r="D237" s="6">
        <v>302.33999999999997</v>
      </c>
    </row>
    <row r="238" spans="3:9" ht="15.5" x14ac:dyDescent="0.35">
      <c r="C238" t="s">
        <v>213</v>
      </c>
      <c r="I238" s="6">
        <v>848.63</v>
      </c>
    </row>
    <row r="239" spans="3:9" ht="15.5" x14ac:dyDescent="0.35">
      <c r="C239" t="s">
        <v>331</v>
      </c>
      <c r="I239" s="6">
        <v>82.73</v>
      </c>
    </row>
    <row r="240" spans="3:9" ht="15.5" x14ac:dyDescent="0.35">
      <c r="C240" t="s">
        <v>214</v>
      </c>
      <c r="D240" s="6">
        <v>4.7699999999999996</v>
      </c>
    </row>
    <row r="241" spans="3:9" ht="15.5" x14ac:dyDescent="0.35">
      <c r="C241" t="s">
        <v>215</v>
      </c>
      <c r="D241" s="6">
        <v>4.62</v>
      </c>
    </row>
    <row r="242" spans="3:9" ht="15.5" x14ac:dyDescent="0.35">
      <c r="C242" t="s">
        <v>216</v>
      </c>
      <c r="D242" s="6">
        <v>0.36</v>
      </c>
    </row>
    <row r="243" spans="3:9" ht="15.5" x14ac:dyDescent="0.35">
      <c r="C243" t="s">
        <v>332</v>
      </c>
      <c r="D243" s="6">
        <v>0.35</v>
      </c>
    </row>
    <row r="244" spans="3:9" ht="15.5" x14ac:dyDescent="0.35">
      <c r="C244" t="s">
        <v>217</v>
      </c>
      <c r="D244" s="6">
        <v>0.46</v>
      </c>
    </row>
    <row r="245" spans="3:9" ht="15.5" x14ac:dyDescent="0.35">
      <c r="C245" t="s">
        <v>218</v>
      </c>
      <c r="D245" s="6">
        <v>0.25</v>
      </c>
    </row>
    <row r="246" spans="3:9" ht="15.5" x14ac:dyDescent="0.35">
      <c r="C246" t="s">
        <v>219</v>
      </c>
      <c r="D246" s="6">
        <v>1.46</v>
      </c>
    </row>
    <row r="247" spans="3:9" ht="15.5" x14ac:dyDescent="0.35">
      <c r="C247" t="s">
        <v>333</v>
      </c>
      <c r="I247" s="6">
        <v>6.9</v>
      </c>
    </row>
    <row r="248" spans="3:9" ht="15.5" x14ac:dyDescent="0.35">
      <c r="C248" t="s">
        <v>12</v>
      </c>
      <c r="D248" s="5">
        <v>420000000000</v>
      </c>
    </row>
    <row r="249" spans="3:9" ht="15.5" x14ac:dyDescent="0.35">
      <c r="C249" t="s">
        <v>220</v>
      </c>
      <c r="I249" s="6">
        <v>4.71</v>
      </c>
    </row>
    <row r="250" spans="3:9" ht="15.5" x14ac:dyDescent="0.35">
      <c r="C250" t="s">
        <v>221</v>
      </c>
      <c r="I250" s="6">
        <v>4.8000000000000001E-2</v>
      </c>
    </row>
    <row r="251" spans="3:9" ht="15.5" x14ac:dyDescent="0.35">
      <c r="C251" t="s">
        <v>222</v>
      </c>
      <c r="I251" s="6">
        <v>7.0099999999999996E-2</v>
      </c>
    </row>
    <row r="252" spans="3:9" ht="15.5" x14ac:dyDescent="0.35">
      <c r="C252" t="s">
        <v>223</v>
      </c>
      <c r="I252" s="6">
        <v>7.3499999999999996E-2</v>
      </c>
    </row>
    <row r="253" spans="3:9" ht="15.5" x14ac:dyDescent="0.35">
      <c r="C253" t="s">
        <v>334</v>
      </c>
      <c r="I253" s="6">
        <v>5.1900000000000002E-2</v>
      </c>
    </row>
    <row r="254" spans="3:9" ht="15.5" x14ac:dyDescent="0.35">
      <c r="C254" t="s">
        <v>224</v>
      </c>
      <c r="D254" s="6">
        <v>108.2</v>
      </c>
    </row>
    <row r="255" spans="3:9" ht="15.5" x14ac:dyDescent="0.35">
      <c r="C255" t="s">
        <v>225</v>
      </c>
      <c r="D255" s="6">
        <v>52.17</v>
      </c>
    </row>
    <row r="256" spans="3:9" ht="15.5" x14ac:dyDescent="0.35">
      <c r="C256" t="s">
        <v>226</v>
      </c>
      <c r="D256" s="6">
        <v>156.56</v>
      </c>
    </row>
    <row r="257" spans="3:9" ht="15.5" x14ac:dyDescent="0.35">
      <c r="C257" t="s">
        <v>227</v>
      </c>
      <c r="D257" s="6">
        <v>3.81</v>
      </c>
    </row>
    <row r="258" spans="3:9" ht="15.5" x14ac:dyDescent="0.35">
      <c r="C258" t="s">
        <v>228</v>
      </c>
      <c r="D258" s="6">
        <v>0.84</v>
      </c>
    </row>
    <row r="259" spans="3:9" ht="15.5" x14ac:dyDescent="0.35">
      <c r="C259" t="s">
        <v>335</v>
      </c>
      <c r="I259" s="6">
        <v>0.14000000000000001</v>
      </c>
    </row>
    <row r="260" spans="3:9" ht="15.5" x14ac:dyDescent="0.35">
      <c r="C260" t="s">
        <v>336</v>
      </c>
      <c r="I260" s="6">
        <v>7.22</v>
      </c>
    </row>
    <row r="261" spans="3:9" ht="15.5" x14ac:dyDescent="0.35">
      <c r="C261" t="s">
        <v>40</v>
      </c>
      <c r="I261" s="5">
        <v>37710000000000</v>
      </c>
    </row>
    <row r="262" spans="3:9" ht="15.5" x14ac:dyDescent="0.35">
      <c r="C262" t="s">
        <v>229</v>
      </c>
      <c r="I262" s="5">
        <v>37765000000000</v>
      </c>
    </row>
    <row r="263" spans="3:9" ht="15.5" x14ac:dyDescent="0.35">
      <c r="C263" t="s">
        <v>230</v>
      </c>
      <c r="I263" s="5">
        <v>41900000000</v>
      </c>
    </row>
    <row r="264" spans="3:9" ht="15.5" x14ac:dyDescent="0.35">
      <c r="C264" t="s">
        <v>231</v>
      </c>
      <c r="I264" s="6">
        <v>0.1106</v>
      </c>
    </row>
    <row r="265" spans="3:9" ht="15.5" x14ac:dyDescent="0.35">
      <c r="C265" t="s">
        <v>232</v>
      </c>
      <c r="D265" s="6">
        <v>0.57969999999999999</v>
      </c>
    </row>
    <row r="266" spans="3:9" ht="15.5" x14ac:dyDescent="0.35">
      <c r="C266" t="s">
        <v>233</v>
      </c>
      <c r="D266" s="6">
        <v>0.53200000000000003</v>
      </c>
    </row>
    <row r="267" spans="3:9" ht="15.5" x14ac:dyDescent="0.35">
      <c r="C267" t="s">
        <v>234</v>
      </c>
      <c r="D267" s="6">
        <v>0.37680000000000002</v>
      </c>
    </row>
    <row r="268" spans="3:9" ht="15.5" x14ac:dyDescent="0.35">
      <c r="C268" t="s">
        <v>235</v>
      </c>
      <c r="D268" s="6">
        <v>0.18329999999999999</v>
      </c>
    </row>
    <row r="269" spans="3:9" ht="15.5" x14ac:dyDescent="0.35">
      <c r="C269" t="s">
        <v>236</v>
      </c>
      <c r="D269" s="6">
        <v>0.18659999999999999</v>
      </c>
    </row>
    <row r="270" spans="3:9" ht="15.5" x14ac:dyDescent="0.35">
      <c r="C270" t="s">
        <v>237</v>
      </c>
      <c r="D270" s="6">
        <v>0.44259999999999999</v>
      </c>
    </row>
    <row r="271" spans="3:9" ht="15.5" x14ac:dyDescent="0.35">
      <c r="C271" t="s">
        <v>238</v>
      </c>
      <c r="I271" s="6">
        <v>49.44</v>
      </c>
    </row>
    <row r="272" spans="3:9" ht="15.5" x14ac:dyDescent="0.35">
      <c r="C272" t="s">
        <v>239</v>
      </c>
      <c r="I272" s="6">
        <v>49.44</v>
      </c>
    </row>
    <row r="273" spans="3:9" ht="15.5" x14ac:dyDescent="0.35">
      <c r="C273" t="s">
        <v>240</v>
      </c>
      <c r="I273" s="6">
        <v>0.69950000000000001</v>
      </c>
    </row>
    <row r="274" spans="3:9" ht="15.5" x14ac:dyDescent="0.35">
      <c r="C274" t="s">
        <v>241</v>
      </c>
      <c r="I274" s="6">
        <v>5.4900000000000004E-2</v>
      </c>
    </row>
    <row r="275" spans="3:9" ht="15.5" x14ac:dyDescent="0.35">
      <c r="C275" t="s">
        <v>242</v>
      </c>
      <c r="I275" t="s">
        <v>403</v>
      </c>
    </row>
    <row r="276" spans="3:9" ht="15.5" x14ac:dyDescent="0.35">
      <c r="C276" t="s">
        <v>244</v>
      </c>
      <c r="I276" s="5">
        <v>8</v>
      </c>
    </row>
    <row r="277" spans="3:9" ht="15.5" x14ac:dyDescent="0.35">
      <c r="C277" t="s">
        <v>245</v>
      </c>
      <c r="I277" s="6">
        <v>0.24</v>
      </c>
    </row>
    <row r="278" spans="3:9" ht="15.5" x14ac:dyDescent="0.35">
      <c r="C278" t="s">
        <v>246</v>
      </c>
      <c r="I278" s="6">
        <v>0.94</v>
      </c>
    </row>
    <row r="279" spans="3:9" ht="15.5" x14ac:dyDescent="0.35">
      <c r="C279" t="s">
        <v>247</v>
      </c>
      <c r="I279" s="6">
        <v>0.48</v>
      </c>
    </row>
    <row r="280" spans="3:9" ht="15.5" x14ac:dyDescent="0.35">
      <c r="C280" t="s">
        <v>248</v>
      </c>
      <c r="I280" s="6">
        <v>0.57999999999999996</v>
      </c>
    </row>
    <row r="281" spans="3:9" ht="15.5" x14ac:dyDescent="0.35">
      <c r="C281" t="s">
        <v>249</v>
      </c>
      <c r="I281" s="6">
        <v>0.22</v>
      </c>
    </row>
    <row r="282" spans="3:9" ht="15.5" x14ac:dyDescent="0.35">
      <c r="C282" t="s">
        <v>250</v>
      </c>
      <c r="I282" s="6">
        <v>0.54</v>
      </c>
    </row>
    <row r="283" spans="3:9" ht="15.5" x14ac:dyDescent="0.35">
      <c r="C283" t="s">
        <v>251</v>
      </c>
      <c r="I283" s="6">
        <v>0.38</v>
      </c>
    </row>
    <row r="284" spans="3:9" ht="15.5" x14ac:dyDescent="0.35">
      <c r="C284" t="s">
        <v>337</v>
      </c>
      <c r="I284" s="5">
        <v>7431000000000</v>
      </c>
    </row>
    <row r="285" spans="3:9" ht="15.5" x14ac:dyDescent="0.35">
      <c r="C285" t="s">
        <v>338</v>
      </c>
      <c r="I285" s="5">
        <v>4016000000000</v>
      </c>
    </row>
    <row r="286" spans="3:9" ht="15.5" x14ac:dyDescent="0.35">
      <c r="C286" t="s">
        <v>339</v>
      </c>
      <c r="I286" s="5">
        <v>5751000000000</v>
      </c>
    </row>
    <row r="287" spans="3:9" ht="15.5" x14ac:dyDescent="0.35">
      <c r="C287" t="s">
        <v>340</v>
      </c>
      <c r="I287" s="5">
        <v>2493000000000</v>
      </c>
    </row>
    <row r="288" spans="3:9" ht="15.5" x14ac:dyDescent="0.35">
      <c r="C288" t="s">
        <v>252</v>
      </c>
      <c r="D288" s="5">
        <v>12668000000000</v>
      </c>
    </row>
    <row r="289" spans="3:9" ht="15.5" x14ac:dyDescent="0.35">
      <c r="C289" t="s">
        <v>253</v>
      </c>
      <c r="D289" s="5">
        <v>51949000000000</v>
      </c>
    </row>
    <row r="290" spans="3:9" ht="15.5" x14ac:dyDescent="0.35">
      <c r="C290" t="s">
        <v>254</v>
      </c>
      <c r="D290" s="5">
        <v>16400000000000</v>
      </c>
    </row>
    <row r="291" spans="3:9" ht="15.5" x14ac:dyDescent="0.35">
      <c r="C291" t="s">
        <v>183</v>
      </c>
      <c r="D291" s="5">
        <v>12478000000000</v>
      </c>
    </row>
    <row r="292" spans="3:9" ht="15.5" x14ac:dyDescent="0.35">
      <c r="C292" t="s">
        <v>182</v>
      </c>
      <c r="I292" s="5">
        <v>35557000000000</v>
      </c>
    </row>
    <row r="293" spans="3:9" ht="15.5" x14ac:dyDescent="0.35">
      <c r="C293" t="s">
        <v>181</v>
      </c>
      <c r="D293" s="5">
        <v>12394000000000</v>
      </c>
    </row>
    <row r="294" spans="3:9" ht="15.5" x14ac:dyDescent="0.35">
      <c r="C294" t="s">
        <v>180</v>
      </c>
      <c r="D294" s="5">
        <v>337000000000</v>
      </c>
    </row>
    <row r="295" spans="3:9" ht="15.5" x14ac:dyDescent="0.35">
      <c r="C295" t="s">
        <v>23</v>
      </c>
      <c r="D295" s="5">
        <v>12732000000000</v>
      </c>
    </row>
    <row r="296" spans="3:9" ht="15.5" x14ac:dyDescent="0.35">
      <c r="C296" t="s">
        <v>20</v>
      </c>
      <c r="D296" s="5">
        <v>64000000000</v>
      </c>
    </row>
    <row r="297" spans="3:9" ht="15.5" x14ac:dyDescent="0.35">
      <c r="C297" t="s">
        <v>255</v>
      </c>
      <c r="I297" s="5">
        <v>35549000000000</v>
      </c>
    </row>
    <row r="298" spans="3:9" ht="15.5" x14ac:dyDescent="0.35">
      <c r="C298" t="s">
        <v>341</v>
      </c>
      <c r="I298" s="5">
        <v>4865000000000</v>
      </c>
    </row>
    <row r="299" spans="3:9" ht="15.5" x14ac:dyDescent="0.35">
      <c r="C299" t="s">
        <v>342</v>
      </c>
      <c r="I299" s="5">
        <v>-1366000000000</v>
      </c>
    </row>
    <row r="300" spans="3:9" ht="15.5" x14ac:dyDescent="0.35">
      <c r="C300" t="s">
        <v>343</v>
      </c>
      <c r="I300" s="5">
        <v>-2872000000000</v>
      </c>
    </row>
    <row r="301" spans="3:9" ht="15.5" x14ac:dyDescent="0.35">
      <c r="C301" t="s">
        <v>344</v>
      </c>
      <c r="I301" s="5">
        <v>-1399000000000</v>
      </c>
    </row>
    <row r="302" spans="3:9" ht="15.5" x14ac:dyDescent="0.35">
      <c r="C302" t="s">
        <v>345</v>
      </c>
      <c r="I302" s="5">
        <v>3466000000000</v>
      </c>
    </row>
  </sheetData>
  <pageMargins left="0.7" right="0.7" top="0.75" bottom="0.75" header="0.3" footer="0.3"/>
  <ignoredErrors>
    <ignoredError sqref="A1:O30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404</v>
      </c>
      <c r="D1" t="s">
        <v>1</v>
      </c>
      <c r="H1" t="s">
        <v>2</v>
      </c>
      <c r="I1" s="1">
        <v>45656</v>
      </c>
      <c r="J1" s="1">
        <v>45289</v>
      </c>
      <c r="K1" s="1">
        <v>44925</v>
      </c>
      <c r="L1" s="1">
        <v>44560</v>
      </c>
    </row>
    <row r="2" spans="1:12" ht="15.5" x14ac:dyDescent="0.35">
      <c r="C2" t="s">
        <v>405</v>
      </c>
      <c r="D2" s="2" vm="16">
        <f ca="1">IFERROR(_xlfn.STOCKHISTORY("XIDX:" &amp; $C$1, D3, , 0, 0, 1), "Libur")</f>
        <v>218</v>
      </c>
      <c r="H2" s="2" vm="16">
        <f ca="1">IFERROR(INDEX(D2:G2,COUNT(D2:G2)),"")</f>
        <v>218</v>
      </c>
      <c r="I2" s="2" vm="17">
        <f ca="1">IFERROR(_xlfn.STOCKHISTORY("XIDX:" &amp; $C$1, I1, , 0, 0, 1), "Libur")</f>
        <v>149</v>
      </c>
      <c r="J2" s="2" vm="8">
        <f ca="1">IFERROR(_xlfn.STOCKHISTORY("XIDX:" &amp; $C$1, J1, , 0, 0, 1), "Libur")</f>
        <v>50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12195409155</v>
      </c>
      <c r="H4" s="2">
        <f>IFERROR(SUM(D4:G4)*(4/MAX(1,COUNT(D4:G4))),"")</f>
        <v>48781636620</v>
      </c>
      <c r="I4" s="2">
        <f>IFERROR(INDEX(I51:I500,MATCH($C$4,$C$51:$C$500,0)),"")</f>
        <v>94004122884</v>
      </c>
      <c r="J4" s="2">
        <f>IFERROR(INDEX(J51:J500,MATCH($C$4,$C$51:$C$500,0)),"")</f>
        <v>140731732038</v>
      </c>
      <c r="K4" s="2">
        <f>IFERROR(INDEX(K51:K500,MATCH($C$4,$C$51:$C$500,0)),"")</f>
        <v>46180261927</v>
      </c>
      <c r="L4" s="2">
        <f>IFERROR(INDEX(L51:L500,MATCH($C$4,$C$51:$C$500,0)),"")</f>
        <v>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1472073</v>
      </c>
      <c r="H5" s="2">
        <f>IFERROR(SUM(D5:G5)*(4/MAX(1,COUNT(D5:G5))),"")</f>
        <v>5888292</v>
      </c>
      <c r="I5" s="2">
        <f>IFERROR(INDEX(I51:I500,MATCH($C$5,$C$51:$C$500,0)),"")</f>
        <v>4766638449</v>
      </c>
      <c r="J5" s="2">
        <f>IFERROR(INDEX(J51:J500,MATCH($C$5,$C$51:$C$500,0)),"")</f>
        <v>151175516</v>
      </c>
      <c r="K5" s="2">
        <f>IFERROR(INDEX(K51:K500,MATCH($C$5,$C$51:$C$500,0)),"")</f>
        <v>176596296</v>
      </c>
      <c r="L5" s="2">
        <f>IFERROR(INDEX(L51:L500,MATCH($C$5,$C$51:$C$500,0)),"")</f>
        <v>0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219828667708</v>
      </c>
      <c r="H6" s="2">
        <f>IFERROR(INDEX(D6:G6,COUNT(D6:G6)),"")</f>
        <v>219828667708</v>
      </c>
      <c r="I6" s="2">
        <f>IFERROR(INDEX(I51:I500,MATCH($C$6,$C$51:$C$500,0)),"")</f>
        <v>189917627622</v>
      </c>
      <c r="J6" s="2">
        <f>IFERROR(INDEX(J51:J500,MATCH($C$6,$C$51:$C$500,0)),"")</f>
        <v>177919118783</v>
      </c>
      <c r="K6" s="2">
        <f>IFERROR(INDEX(K51:K500,MATCH($C$6,$C$51:$C$500,0)),"")</f>
        <v>52155362817</v>
      </c>
      <c r="L6" s="2">
        <f>IFERROR(INDEX(L51:L500,MATCH($C$6,$C$51:$C$500,0)),"")</f>
        <v>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6.64</v>
      </c>
      <c r="H7" s="3">
        <f>IFERROR(INDEX(D7:G7,COUNT(D7:G7)),"")</f>
        <v>6.64</v>
      </c>
      <c r="I7" s="3">
        <f>IFERROR(INDEX(I51:I500,MATCH($C$7,$C$51:$C$500,0))/1000000000,"")</f>
        <v>6.44</v>
      </c>
      <c r="J7" s="3">
        <f>IFERROR(INDEX(J51:J500,MATCH($C$7,$C$51:$C$500,0))/1000000000,"")</f>
        <v>6.39</v>
      </c>
      <c r="K7" s="3">
        <f>IFERROR(INDEX(K51:K500,MATCH($C$7,$C$51:$C$500,0))/1000000000,"")</f>
        <v>5.1100000000000003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21000000000</v>
      </c>
      <c r="J8" s="2">
        <f>IFERROR(INDEX(J51:J500,MATCH($C$8,$C$51:$C$500,0)),"")</f>
        <v>-121000000000</v>
      </c>
      <c r="K8" s="2">
        <f>IFERROR(INDEX(K51:K500,MATCH($C$8,$C$51:$C$500,0)),"")</f>
        <v>-49000000000</v>
      </c>
      <c r="L8" s="2">
        <f>IFERROR(INDEX(L51:L500,MATCH($C$8,$C$51:$C$500,0)),"")</f>
        <v>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-0.22</v>
      </c>
      <c r="H9" s="3">
        <f>IFERROR(INDEX(D9:G9,COUNT(D9:G9)),"")</f>
        <v>-0.22</v>
      </c>
      <c r="I9" s="3">
        <f>IFERROR(INDEX(I51:I500,MATCH($C$9,$C$51:$C$500,0)),"")</f>
        <v>3.28</v>
      </c>
      <c r="J9" s="3">
        <f>IFERROR(INDEX(J51:J500,MATCH($C$9,$C$51:$C$500,0)),"")</f>
        <v>-18.86</v>
      </c>
      <c r="K9" s="3">
        <f>IFERROR(INDEX(K51:K500,MATCH($C$9,$C$51:$C$500,0)),"")</f>
        <v>-9.52</v>
      </c>
      <c r="L9" s="3">
        <f>IFERROR(INDEX(L51:L500,MATCH($C$9,$C$51:$C$500,0)),"")</f>
        <v>0</v>
      </c>
    </row>
    <row r="10" spans="1:12" ht="15.5" x14ac:dyDescent="0.35">
      <c r="C10" t="s">
        <v>17</v>
      </c>
      <c r="D10" s="3">
        <f ca="1">IFERROR(IF(D9=0,"",D2/D9),"")</f>
        <v>-990.90909090909088</v>
      </c>
      <c r="I10" s="3">
        <f ca="1">IFERROR(IF(I9=0,"",I2/I9),"")</f>
        <v>45.426829268292686</v>
      </c>
      <c r="J10" s="3">
        <f ca="1">IFERROR(IF(J9=0,"",J2/J9),"")</f>
        <v>-2.6511134676564159</v>
      </c>
      <c r="K10" s="3" t="str">
        <f ca="1">IFERROR(IF(K9=0,"",K2/K9),"")</f>
        <v/>
      </c>
      <c r="L10" s="3" t="str">
        <f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34113672139</v>
      </c>
      <c r="H11" s="2">
        <f>IFERROR(INDEX(D11:G11,COUNT(D11:G11)),"")</f>
        <v>34113672139</v>
      </c>
      <c r="I11" s="2">
        <f>IFERROR(INDEX(I51:I500,MATCH($C$11,$C$51:$C$500,0)),"")</f>
        <v>33537477381</v>
      </c>
      <c r="J11" s="2">
        <f>IFERROR(INDEX(J51:J500,MATCH($C$11,$C$51:$C$500,0)),"")</f>
        <v>10215396429</v>
      </c>
      <c r="K11" s="2">
        <f>IFERROR(INDEX(K51:K500,MATCH($C$11,$C$51:$C$500,0)),"")</f>
        <v>3343483316</v>
      </c>
      <c r="L11" s="2">
        <f>IFERROR(INDEX(L51:L500,MATCH($C$11,$C$51:$C$500,0)),"")</f>
        <v>0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-29000000000</v>
      </c>
      <c r="H12" s="2">
        <f>IFERROR(INDEX(D12:G12,COUNT(D12:G12)),"")</f>
        <v>-29000000000</v>
      </c>
      <c r="I12" s="2">
        <f>IFERROR(INDEX(I51:I500,MATCH($C$12,$C$51:$C$500,0)),"")</f>
        <v>-23000000000</v>
      </c>
      <c r="J12" s="2">
        <f>IFERROR(INDEX(J51:J500,MATCH($C$12,$C$51:$C$500,0)),"")</f>
        <v>-10000000000</v>
      </c>
      <c r="K12" s="2">
        <f>IFERROR(INDEX(K51:K500,MATCH($C$12,$C$51:$C$500,0)),"")</f>
        <v>-3000000000</v>
      </c>
      <c r="L12" s="2">
        <f>IFERROR(INDEX(L51:L500,MATCH($C$12,$C$51:$C$500,0)),"")</f>
        <v>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>IFERROR(INDEX(I51:I500,MATCH($C$13,$C$51:$C$500,0)),"")</f>
        <v>11000000000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-2043534352</v>
      </c>
      <c r="J15" s="2">
        <f>IFERROR(INDEX(J51:J500,MATCH($C$15,$C$51:$C$500,0)),"")</f>
        <v>-265938907</v>
      </c>
      <c r="K15" s="2">
        <f>IFERROR(INDEX(K51:K500,MATCH($C$15,$C$51:$C$500,0)),"")</f>
        <v>-378782343</v>
      </c>
      <c r="L15" s="2">
        <f>IFERROR(INDEX(L51:L500,MATCH($C$15,$C$51:$C$500,0)),"")</f>
        <v>0</v>
      </c>
    </row>
    <row r="16" spans="1:12" ht="15.5" x14ac:dyDescent="0.35">
      <c r="C16" t="s">
        <v>28</v>
      </c>
      <c r="D16" s="2">
        <f>IFERROR(INDEX(D51:D500,MATCH($C$16,$C$51:$C$500,0)),"")</f>
        <v>1555908</v>
      </c>
      <c r="H16" s="2">
        <f>IFERROR(SUM(D16:G16)*(4/MAX(1,COUNT(D16:G16))),"")</f>
        <v>6223632</v>
      </c>
      <c r="I16" s="2">
        <f>IFERROR(INDEX(I51:I500,MATCH($C$16,$C$51:$C$500,0)),"")</f>
        <v>6778963282</v>
      </c>
      <c r="J16" s="2">
        <f>IFERROR(INDEX(J51:J500,MATCH($C$16,$C$51:$C$500,0)),"")</f>
        <v>784213388</v>
      </c>
      <c r="K16" s="2">
        <f>IFERROR(INDEX(K51:K500,MATCH($C$16,$C$51:$C$500,0)),"")</f>
        <v>555315419</v>
      </c>
      <c r="L16" s="2">
        <f>IFERROR(INDEX(L51:L500,MATCH($C$16,$C$51:$C$500,0)),"")</f>
        <v>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32</v>
      </c>
      <c r="J18" t="s">
        <v>33</v>
      </c>
      <c r="K18" t="s">
        <v>34</v>
      </c>
      <c r="L18" t="s">
        <v>406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1447520000000</v>
      </c>
      <c r="H20" s="2">
        <f ca="1">IFERROR(H21*H2,"")</f>
        <v>1447520000000</v>
      </c>
      <c r="I20" s="2">
        <f ca="1">IFERROR(I21*I2,"")</f>
        <v>959560000000</v>
      </c>
      <c r="J20" s="2">
        <f ca="1">IFERROR(J21*J2,"")</f>
        <v>319500000000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6640000000</v>
      </c>
      <c r="H21" s="2">
        <f>IFERROR(INDEX(D21:G21,COUNT(D21:G21)),"")</f>
        <v>6640000000</v>
      </c>
      <c r="I21" s="2">
        <f>IFERROR(INDEX(I51:I500,MATCH($C$7,$C$51:$C$500,0)),"")</f>
        <v>6440000000</v>
      </c>
      <c r="J21" s="2">
        <f>IFERROR(INDEX(J51:J500,MATCH($C$7,$C$51:$C$500,0)),"")</f>
        <v>6390000000</v>
      </c>
      <c r="K21" s="2">
        <f>IFERROR(INDEX(K51:K500,MATCH($C$7,$C$51:$C$500,0)),"")</f>
        <v>5110000000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6.6964559961549925E-4</v>
      </c>
      <c r="H23" s="3">
        <f>IFERROR(H5/H6*100,"")</f>
        <v>2.678582398461997E-3</v>
      </c>
      <c r="I23" s="3">
        <f>IFERROR(I5/I6*100,"")</f>
        <v>2.5098451937738053</v>
      </c>
      <c r="J23" s="3">
        <f>IFERROR(J5/J6*100,"")</f>
        <v>8.4968673987409996E-2</v>
      </c>
      <c r="K23" s="3">
        <f>IFERROR(K5/K6*100,"")</f>
        <v>0.33859662067663454</v>
      </c>
      <c r="L23" s="3" t="str">
        <f>IFERROR(L5/L6*100,"")</f>
        <v/>
      </c>
    </row>
    <row r="24" spans="1:12" ht="15.5" x14ac:dyDescent="0.35">
      <c r="C24" t="s">
        <v>43</v>
      </c>
      <c r="D24" s="4">
        <f>IFERROR(_xlfn.RRI(5,I23,D23),"")</f>
        <v>-0.80714113043702707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>
        <f>IFERROR(INDEX(D51:D500,MATCH($A$25,$C$51:$C$500,0)),"")</f>
        <v>0</v>
      </c>
      <c r="H25" s="3">
        <f>IFERROR(INDEX(D25:G25,COUNT(D25:G25)),"")</f>
        <v>0</v>
      </c>
      <c r="I25" s="3">
        <f>IFERROR(INDEX(I51:I500,MATCH($C$25,$C$51:$C$500,0)),"")</f>
        <v>0.74</v>
      </c>
      <c r="J25" s="3">
        <f>IFERROR(INDEX(J51:J500,MATCH($C$25,$C$51:$C$500,0)),"")</f>
        <v>0.08</v>
      </c>
      <c r="K25" s="3">
        <f>IFERROR(INDEX(K51:K500,MATCH($C$25,$C$51:$C$500,0)),"")</f>
        <v>0.03</v>
      </c>
      <c r="L25" s="3">
        <f>IFERROR(INDEX(L51:L500,MATCH($C$25,$C$51:$C$500,0)),"")</f>
        <v>0</v>
      </c>
    </row>
    <row r="26" spans="1:12" ht="15.5" x14ac:dyDescent="0.35">
      <c r="C26" t="s">
        <v>46</v>
      </c>
      <c r="D26" s="4">
        <f>IFERROR(_xlfn.RRI(5,I25,D25),"")</f>
        <v>-1</v>
      </c>
      <c r="H26" s="4">
        <f>IFERROR(_xlfn.RRI(5,M25,H25),"")</f>
        <v>0</v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>
        <f>IFERROR(_xlfn.RRI(5,Q25,L25),"")</f>
        <v>0</v>
      </c>
    </row>
    <row r="27" spans="1:12" ht="15.5" x14ac:dyDescent="0.35">
      <c r="C27" t="s">
        <v>47</v>
      </c>
      <c r="D27" s="3">
        <f>IFERROR(D4/D21,"")</f>
        <v>1.8366580052710844</v>
      </c>
      <c r="H27" s="3">
        <f>IFERROR(H4/H21,"")</f>
        <v>7.3466320210843374</v>
      </c>
      <c r="I27" s="3">
        <f>IFERROR(I4/I21,"")</f>
        <v>14.596913491304347</v>
      </c>
      <c r="J27" s="3">
        <f>IFERROR(J4/J21,"")</f>
        <v>22.023745232863849</v>
      </c>
      <c r="K27" s="3">
        <f>IFERROR(K4/K21,"")</f>
        <v>9.0372332538160478</v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-0.33937736122934625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>
        <f>IFERROR(((H25-I25)/I25)*100%,"")</f>
        <v>-1</v>
      </c>
      <c r="I29" s="4">
        <f>IFERROR(((I25-J25)/J25)*100%,"")</f>
        <v>8.25</v>
      </c>
      <c r="J29" s="4">
        <f>IFERROR(((J25-K25)/K25)*100%,"")</f>
        <v>1.6666666666666667</v>
      </c>
      <c r="K29" s="4" t="str">
        <f>IFERROR(((K25-L25)/L25)*100%,"")</f>
        <v/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-0.49669962588592015</v>
      </c>
      <c r="I30" s="4">
        <f>IFERROR(((I27-J27)/J27)*100%,"")</f>
        <v>-0.33721929049910992</v>
      </c>
      <c r="J30" s="4">
        <f>IFERROR(((J27-K27)/K27)*100%,"")</f>
        <v>1.4370008623562014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33.130000000000003</v>
      </c>
      <c r="H32" s="3">
        <f>IFERROR(INDEX(D32:G32,COUNT(D32:G32)),"")</f>
        <v>33.130000000000003</v>
      </c>
      <c r="I32" s="3">
        <f>IFERROR(INDEX(I51:I500,MATCH($C$32,$C$51:$C$500,0)),"")</f>
        <v>29.48</v>
      </c>
      <c r="J32" s="3">
        <f>IFERROR(INDEX(J51:J500,MATCH($C$32,$C$51:$C$500,0)),"")</f>
        <v>27.84</v>
      </c>
      <c r="K32" s="3">
        <f>IFERROR(INDEX(K51:K500,MATCH($C$32,$C$51:$C$500,0)),"")</f>
        <v>10.199999999999999</v>
      </c>
      <c r="L32" s="3">
        <f>IFERROR(INDEX(L51:L500,MATCH($C$32,$C$51:$C$500,0)),"")</f>
        <v>0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15.09</v>
      </c>
      <c r="H33" s="3">
        <f>IFERROR(INDEX(D33:G33,COUNT(D33:G33)),"")</f>
        <v>15.09</v>
      </c>
      <c r="I33" s="3">
        <f>IFERROR(INDEX(I51:I500,MATCH($C$33,$C$51:$C$500,0)),"")</f>
        <v>5.05</v>
      </c>
      <c r="J33" s="3">
        <f>IFERROR(INDEX(J51:J500,MATCH($C$33,$C$51:$C$500,0)),"")</f>
        <v>1.8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201.35</v>
      </c>
      <c r="J34" s="3">
        <f>IFERROR(INDEX(J51:J500,MATCH($C$34,$C$51:$C$500,0)),"")</f>
        <v>625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272.05</v>
      </c>
      <c r="H35" s="3">
        <f>IFERROR(INDEX(D35:G35,COUNT(D35:G35)),"")</f>
        <v>272.05</v>
      </c>
      <c r="I35" s="3">
        <f>IFERROR(INDEX(I51:I500,MATCH($C$35,$C$51:$C$500,0)),"")</f>
        <v>10.210000000000001</v>
      </c>
      <c r="J35" s="3">
        <f>IFERROR(INDEX(J51:J500,MATCH($C$35,$C$51:$C$500,0)),"")</f>
        <v>2.27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68</v>
      </c>
      <c r="E50" t="s">
        <v>69</v>
      </c>
      <c r="F50" t="s">
        <v>407</v>
      </c>
      <c r="G50" t="s">
        <v>70</v>
      </c>
      <c r="H50" t="s">
        <v>71</v>
      </c>
      <c r="I50" t="s">
        <v>32</v>
      </c>
      <c r="J50" t="s">
        <v>33</v>
      </c>
      <c r="K50" t="s">
        <v>34</v>
      </c>
      <c r="L50" t="s">
        <v>406</v>
      </c>
    </row>
    <row r="51" spans="2:12" ht="15.5" x14ac:dyDescent="0.35">
      <c r="B51" t="s">
        <v>72</v>
      </c>
      <c r="C51" t="s">
        <v>5</v>
      </c>
      <c r="D51" s="5">
        <v>12195409155</v>
      </c>
      <c r="E51" s="5">
        <v>7759496497</v>
      </c>
      <c r="F51" s="5">
        <v>13988112554</v>
      </c>
      <c r="G51" s="5">
        <v>30551085862</v>
      </c>
      <c r="I51" s="5">
        <v>94004122884</v>
      </c>
      <c r="J51" s="5">
        <v>140731732038</v>
      </c>
      <c r="K51" s="5">
        <v>46180261927</v>
      </c>
    </row>
    <row r="52" spans="2:12" ht="15.5" x14ac:dyDescent="0.35">
      <c r="C52" t="s">
        <v>73</v>
      </c>
      <c r="D52" s="5">
        <v>-9007759335</v>
      </c>
      <c r="E52" s="5">
        <v>-4216940354</v>
      </c>
      <c r="F52" s="5">
        <v>-8942920743</v>
      </c>
      <c r="G52" s="5">
        <v>-20030082476</v>
      </c>
      <c r="I52" s="5">
        <v>-74880453838</v>
      </c>
      <c r="J52" s="5">
        <v>-125620099708</v>
      </c>
      <c r="K52" s="5">
        <v>-39970588363</v>
      </c>
    </row>
    <row r="53" spans="2:12" ht="15.5" x14ac:dyDescent="0.35">
      <c r="C53" t="s">
        <v>74</v>
      </c>
      <c r="D53" s="5">
        <v>3187649820</v>
      </c>
      <c r="E53" s="5">
        <v>3542556143</v>
      </c>
      <c r="F53" s="5">
        <v>5045191811</v>
      </c>
      <c r="G53" s="5">
        <v>10521003386</v>
      </c>
      <c r="I53" s="5">
        <v>19123669046</v>
      </c>
      <c r="J53" s="5">
        <v>15111632330</v>
      </c>
      <c r="K53" s="5">
        <v>6209673564</v>
      </c>
    </row>
    <row r="54" spans="2:12" ht="15.5" x14ac:dyDescent="0.35">
      <c r="C54" t="s">
        <v>75</v>
      </c>
      <c r="D54" s="5">
        <v>-3173749091</v>
      </c>
      <c r="E54" s="5">
        <v>-2029884437</v>
      </c>
      <c r="F54" s="5">
        <v>-2928473740</v>
      </c>
      <c r="G54" s="5">
        <v>-4182748728</v>
      </c>
      <c r="I54" s="5">
        <v>-11407278398</v>
      </c>
      <c r="J54" s="5">
        <v>-14238505104</v>
      </c>
      <c r="K54" s="5">
        <v>-5664186486</v>
      </c>
    </row>
    <row r="55" spans="2:12" ht="15.5" x14ac:dyDescent="0.35">
      <c r="C55" t="s">
        <v>77</v>
      </c>
      <c r="D55" s="5">
        <v>-3173749091</v>
      </c>
      <c r="E55" s="5">
        <v>-2029884437</v>
      </c>
      <c r="F55" s="5">
        <v>-2928473740</v>
      </c>
      <c r="G55" s="5">
        <v>-4161317635</v>
      </c>
      <c r="I55" s="5">
        <v>-11698225408</v>
      </c>
      <c r="J55" s="5">
        <v>-13526456369</v>
      </c>
      <c r="K55" s="5">
        <v>-5664186486</v>
      </c>
    </row>
    <row r="56" spans="2:12" ht="15.5" x14ac:dyDescent="0.35">
      <c r="C56" t="s">
        <v>80</v>
      </c>
      <c r="D56" s="5">
        <v>83835</v>
      </c>
      <c r="E56" s="5">
        <v>283166</v>
      </c>
      <c r="F56" s="5">
        <v>147598</v>
      </c>
      <c r="G56" s="5">
        <v>241064</v>
      </c>
      <c r="I56" s="5">
        <v>127408</v>
      </c>
      <c r="J56" s="5">
        <v>-139341</v>
      </c>
      <c r="K56" s="5">
        <v>-63220</v>
      </c>
    </row>
    <row r="57" spans="2:12" ht="15.5" x14ac:dyDescent="0.35">
      <c r="C57" t="s">
        <v>78</v>
      </c>
      <c r="D57" s="5">
        <v>13900729</v>
      </c>
      <c r="E57" s="5">
        <v>1512671706</v>
      </c>
      <c r="F57" s="5">
        <v>2116718071</v>
      </c>
      <c r="G57" s="5">
        <v>6338254658</v>
      </c>
      <c r="I57" s="5">
        <v>7716390648</v>
      </c>
      <c r="J57" s="5">
        <v>873127226</v>
      </c>
      <c r="K57" s="5">
        <v>545487078</v>
      </c>
    </row>
    <row r="58" spans="2:12" ht="15.5" x14ac:dyDescent="0.35">
      <c r="C58" t="s">
        <v>79</v>
      </c>
      <c r="D58" s="5">
        <v>-12344821</v>
      </c>
      <c r="E58" s="5">
        <v>45075953</v>
      </c>
      <c r="F58" s="5">
        <v>29136263</v>
      </c>
      <c r="G58" s="5">
        <v>-783677189</v>
      </c>
      <c r="I58" s="5">
        <v>-937427366</v>
      </c>
      <c r="J58" s="5">
        <v>-88913838</v>
      </c>
      <c r="K58" s="5">
        <v>9828341</v>
      </c>
    </row>
    <row r="59" spans="2:12" ht="15.5" x14ac:dyDescent="0.35">
      <c r="C59" t="s">
        <v>261</v>
      </c>
      <c r="D59" s="5">
        <v>30917952</v>
      </c>
      <c r="E59" s="5">
        <v>79505011</v>
      </c>
      <c r="F59" s="5">
        <v>61842477</v>
      </c>
      <c r="G59" s="5">
        <v>1907386</v>
      </c>
      <c r="I59" s="5">
        <v>195817485</v>
      </c>
      <c r="J59" s="5">
        <v>2893820</v>
      </c>
      <c r="K59" s="5">
        <v>16446803</v>
      </c>
    </row>
    <row r="60" spans="2:12" ht="15.5" x14ac:dyDescent="0.35">
      <c r="C60" t="s">
        <v>408</v>
      </c>
      <c r="D60" s="5">
        <v>-43262773</v>
      </c>
      <c r="E60" s="5">
        <v>-34429058</v>
      </c>
      <c r="F60" s="5">
        <v>-32706214</v>
      </c>
      <c r="G60" s="5">
        <v>-785584575</v>
      </c>
      <c r="I60" s="5">
        <v>-1133244851</v>
      </c>
      <c r="J60" s="5">
        <v>-91807658</v>
      </c>
      <c r="K60" s="5">
        <v>-6618462</v>
      </c>
    </row>
    <row r="61" spans="2:12" ht="15.5" x14ac:dyDescent="0.35">
      <c r="C61" t="s">
        <v>81</v>
      </c>
      <c r="D61" s="5">
        <v>-12344821</v>
      </c>
      <c r="E61" s="5">
        <v>45075953</v>
      </c>
      <c r="F61" s="5">
        <v>29136263</v>
      </c>
      <c r="G61" s="5">
        <v>-783677189</v>
      </c>
      <c r="I61" s="5">
        <v>-937427366</v>
      </c>
      <c r="J61" s="5">
        <v>-88913838</v>
      </c>
      <c r="K61" s="5">
        <v>9828341</v>
      </c>
    </row>
    <row r="62" spans="2:12" ht="15.5" x14ac:dyDescent="0.35">
      <c r="C62" t="s">
        <v>28</v>
      </c>
      <c r="D62" s="5">
        <v>1555908</v>
      </c>
      <c r="E62" s="5">
        <v>1557747659</v>
      </c>
      <c r="F62" s="5">
        <v>2145854334</v>
      </c>
      <c r="G62" s="5">
        <v>5554577469</v>
      </c>
      <c r="I62" s="5">
        <v>6778963282</v>
      </c>
      <c r="J62" s="5">
        <v>784213388</v>
      </c>
      <c r="K62" s="5">
        <v>555315419</v>
      </c>
    </row>
    <row r="63" spans="2:12" ht="15.5" x14ac:dyDescent="0.35">
      <c r="C63" t="s">
        <v>27</v>
      </c>
      <c r="G63" s="5">
        <v>-1499122352</v>
      </c>
      <c r="I63" s="5">
        <v>-2043534352</v>
      </c>
      <c r="J63" s="5">
        <v>-265938907</v>
      </c>
      <c r="K63" s="5">
        <v>-378782343</v>
      </c>
    </row>
    <row r="64" spans="2:12" ht="15.5" x14ac:dyDescent="0.35">
      <c r="C64" t="s">
        <v>82</v>
      </c>
    </row>
    <row r="65" spans="2:11" ht="15.5" x14ac:dyDescent="0.35">
      <c r="C65" t="s">
        <v>83</v>
      </c>
    </row>
    <row r="66" spans="2:11" ht="15.5" x14ac:dyDescent="0.35">
      <c r="C66" t="s">
        <v>84</v>
      </c>
      <c r="G66" s="5">
        <v>-1499122352</v>
      </c>
      <c r="I66" s="5">
        <v>-2043534352</v>
      </c>
      <c r="J66" s="5">
        <v>-265938907</v>
      </c>
      <c r="K66" s="5">
        <v>-378782343</v>
      </c>
    </row>
    <row r="67" spans="2:11" ht="15.5" x14ac:dyDescent="0.35">
      <c r="C67" t="s">
        <v>85</v>
      </c>
      <c r="D67" s="5">
        <v>1555908</v>
      </c>
      <c r="E67" s="5">
        <v>1557747659</v>
      </c>
      <c r="F67" s="5">
        <v>2145854334</v>
      </c>
      <c r="G67" s="5">
        <v>4055455117</v>
      </c>
      <c r="I67" s="5">
        <v>4735428930</v>
      </c>
      <c r="J67" s="5">
        <v>518274481</v>
      </c>
      <c r="K67" s="5">
        <v>176533076</v>
      </c>
    </row>
    <row r="68" spans="2:11" ht="15.5" x14ac:dyDescent="0.35">
      <c r="C68" t="s">
        <v>86</v>
      </c>
      <c r="G68" s="5">
        <v>31336927</v>
      </c>
      <c r="I68" s="5">
        <v>31336927</v>
      </c>
      <c r="J68" s="5">
        <v>-367238306</v>
      </c>
    </row>
    <row r="69" spans="2:11" ht="15.5" x14ac:dyDescent="0.35">
      <c r="C69" t="s">
        <v>88</v>
      </c>
      <c r="D69" s="5">
        <v>1555908</v>
      </c>
      <c r="E69" s="5">
        <v>1557747659</v>
      </c>
      <c r="F69" s="5">
        <v>2145854334</v>
      </c>
      <c r="G69" s="5">
        <v>4086792044</v>
      </c>
      <c r="I69" s="5">
        <v>4766765857</v>
      </c>
      <c r="J69" s="5">
        <v>151036175</v>
      </c>
      <c r="K69" s="5">
        <v>176533076</v>
      </c>
    </row>
    <row r="70" spans="2:11" ht="15.5" x14ac:dyDescent="0.35">
      <c r="C70" t="s">
        <v>89</v>
      </c>
      <c r="D70" s="5">
        <v>1555908</v>
      </c>
      <c r="E70" s="5">
        <v>1557747659</v>
      </c>
      <c r="F70" s="5">
        <v>2145854334</v>
      </c>
      <c r="G70" s="5">
        <v>4055455117</v>
      </c>
      <c r="I70" s="5">
        <v>4735428930</v>
      </c>
      <c r="J70" s="5">
        <v>518274481</v>
      </c>
      <c r="K70" s="5">
        <v>176533076</v>
      </c>
    </row>
    <row r="71" spans="2:11" ht="15.5" x14ac:dyDescent="0.35">
      <c r="C71" t="s">
        <v>7</v>
      </c>
      <c r="D71" s="5">
        <v>1472073</v>
      </c>
      <c r="E71" s="5">
        <v>1557464493</v>
      </c>
      <c r="F71" s="5">
        <v>2145706736</v>
      </c>
      <c r="G71" s="5">
        <v>4086550980</v>
      </c>
      <c r="I71" s="5">
        <v>4766638449</v>
      </c>
      <c r="J71" s="5">
        <v>151175516</v>
      </c>
      <c r="K71" s="5">
        <v>176596296</v>
      </c>
    </row>
    <row r="72" spans="2:11" ht="15.5" x14ac:dyDescent="0.35">
      <c r="C72" t="s">
        <v>90</v>
      </c>
      <c r="D72" s="5">
        <v>1555908</v>
      </c>
      <c r="E72" s="5">
        <v>1557747659</v>
      </c>
      <c r="F72" s="5">
        <v>2145854334</v>
      </c>
      <c r="G72" s="5">
        <v>4055455117</v>
      </c>
      <c r="I72" s="5">
        <v>4735428930</v>
      </c>
      <c r="J72" s="5">
        <v>518274481</v>
      </c>
      <c r="K72" s="5">
        <v>176533076</v>
      </c>
    </row>
    <row r="73" spans="2:11" ht="15.5" x14ac:dyDescent="0.35">
      <c r="C73" t="s">
        <v>91</v>
      </c>
      <c r="D73" s="5">
        <v>1555908</v>
      </c>
      <c r="E73" s="5">
        <v>1557747659</v>
      </c>
      <c r="F73" s="5">
        <v>2145854334</v>
      </c>
      <c r="G73" s="5">
        <v>4086792044</v>
      </c>
      <c r="I73" s="5">
        <v>4766765857</v>
      </c>
      <c r="J73" s="5">
        <v>151036175</v>
      </c>
      <c r="K73" s="5">
        <v>176533076</v>
      </c>
    </row>
    <row r="74" spans="2:11" ht="15.5" x14ac:dyDescent="0.35">
      <c r="C74" t="s">
        <v>92</v>
      </c>
      <c r="D74" s="5">
        <v>1555908</v>
      </c>
      <c r="E74" s="5">
        <v>1557747659</v>
      </c>
      <c r="F74" s="5">
        <v>2145854334</v>
      </c>
      <c r="G74" s="5">
        <v>4086792044</v>
      </c>
      <c r="I74" s="5">
        <v>4766765857</v>
      </c>
      <c r="J74" s="5">
        <v>151036175</v>
      </c>
      <c r="K74" s="5">
        <v>176533076</v>
      </c>
    </row>
    <row r="76" spans="2:11" ht="15.5" x14ac:dyDescent="0.35">
      <c r="B76" t="s">
        <v>93</v>
      </c>
      <c r="C76" t="s">
        <v>94</v>
      </c>
    </row>
    <row r="77" spans="2:11" ht="15.5" x14ac:dyDescent="0.35">
      <c r="C77" t="s">
        <v>95</v>
      </c>
    </row>
    <row r="78" spans="2:11" ht="15.5" x14ac:dyDescent="0.35">
      <c r="C78" t="s">
        <v>19</v>
      </c>
      <c r="D78" s="5">
        <v>34113672139</v>
      </c>
      <c r="E78" s="5">
        <v>35584801834</v>
      </c>
      <c r="F78" s="5">
        <v>30759928315</v>
      </c>
      <c r="G78" s="5">
        <v>33537477381</v>
      </c>
      <c r="I78" s="5">
        <v>33537477381</v>
      </c>
      <c r="J78" s="5">
        <v>10215396429</v>
      </c>
      <c r="K78" s="5">
        <v>3343483316</v>
      </c>
    </row>
    <row r="79" spans="2:11" ht="15.5" x14ac:dyDescent="0.35">
      <c r="C79" t="s">
        <v>96</v>
      </c>
      <c r="D79" s="5">
        <v>48597219651</v>
      </c>
      <c r="E79" s="5">
        <v>55410064692</v>
      </c>
      <c r="F79" s="5">
        <v>47891861713</v>
      </c>
      <c r="G79" s="5">
        <v>49938581725</v>
      </c>
      <c r="I79" s="5">
        <v>49938581725</v>
      </c>
      <c r="J79" s="5">
        <v>79080936772</v>
      </c>
      <c r="K79" s="5">
        <v>9992220000</v>
      </c>
    </row>
    <row r="80" spans="2:11" ht="15.5" x14ac:dyDescent="0.35">
      <c r="C80" t="s">
        <v>97</v>
      </c>
      <c r="D80" s="5">
        <v>85194275</v>
      </c>
      <c r="E80" s="5">
        <v>693642511</v>
      </c>
      <c r="F80" s="5">
        <v>507722500</v>
      </c>
      <c r="G80" s="5">
        <v>6437870994</v>
      </c>
      <c r="I80" s="5">
        <v>6437870994</v>
      </c>
      <c r="J80" s="5">
        <v>1500000000</v>
      </c>
      <c r="K80" s="5">
        <v>163784210</v>
      </c>
    </row>
    <row r="81" spans="3:11" ht="15.5" x14ac:dyDescent="0.35">
      <c r="C81" t="s">
        <v>270</v>
      </c>
      <c r="F81" s="5">
        <v>4980244562</v>
      </c>
      <c r="G81" s="5">
        <v>4813777562</v>
      </c>
      <c r="I81" s="5">
        <v>4813777562</v>
      </c>
      <c r="J81" s="5">
        <v>2913039907</v>
      </c>
      <c r="K81" s="5">
        <v>856334842</v>
      </c>
    </row>
    <row r="82" spans="3:11" ht="15.5" x14ac:dyDescent="0.35">
      <c r="C82" t="s">
        <v>98</v>
      </c>
      <c r="D82" s="5">
        <v>48597219651</v>
      </c>
      <c r="E82" s="5">
        <v>55410064692</v>
      </c>
      <c r="F82" s="5">
        <v>47891861713</v>
      </c>
      <c r="G82" s="5">
        <v>49938581725</v>
      </c>
      <c r="I82" s="5">
        <v>49938581725</v>
      </c>
      <c r="J82" s="5">
        <v>79080936772</v>
      </c>
      <c r="K82" s="5">
        <v>9992220000</v>
      </c>
    </row>
    <row r="83" spans="3:11" ht="15.5" x14ac:dyDescent="0.35">
      <c r="C83" t="s">
        <v>99</v>
      </c>
      <c r="D83" s="5">
        <v>11731324836</v>
      </c>
      <c r="E83" s="5">
        <v>11607814769</v>
      </c>
      <c r="F83" s="5">
        <v>8601428969</v>
      </c>
      <c r="G83" s="5">
        <v>17343258386</v>
      </c>
      <c r="I83" s="5">
        <v>17343258386</v>
      </c>
    </row>
    <row r="84" spans="3:11" ht="15.5" x14ac:dyDescent="0.35">
      <c r="C84" t="s">
        <v>100</v>
      </c>
      <c r="D84" s="5">
        <v>11731324836</v>
      </c>
      <c r="E84" s="5">
        <v>11607814769</v>
      </c>
      <c r="F84" s="5">
        <v>8601428969</v>
      </c>
      <c r="G84" s="5">
        <v>17343258386</v>
      </c>
      <c r="I84" s="5">
        <v>17343258386</v>
      </c>
    </row>
    <row r="85" spans="3:11" ht="15.5" x14ac:dyDescent="0.35">
      <c r="C85" t="s">
        <v>101</v>
      </c>
      <c r="D85" s="5">
        <v>730135000</v>
      </c>
      <c r="E85" s="5">
        <v>730135000</v>
      </c>
      <c r="F85" s="5">
        <v>730135000</v>
      </c>
      <c r="G85" s="5">
        <v>730135000</v>
      </c>
      <c r="I85" s="5">
        <v>730135000</v>
      </c>
    </row>
    <row r="86" spans="3:11" ht="15.5" x14ac:dyDescent="0.35">
      <c r="C86" t="s">
        <v>80</v>
      </c>
      <c r="D86" s="5">
        <v>1290338354</v>
      </c>
      <c r="E86" s="5">
        <v>1290338354</v>
      </c>
      <c r="F86" s="5">
        <v>1290338354</v>
      </c>
      <c r="G86" s="5">
        <v>1290338354</v>
      </c>
      <c r="I86" s="5">
        <v>1290338354</v>
      </c>
      <c r="J86" s="5">
        <v>1072298862</v>
      </c>
      <c r="K86" s="5">
        <v>890057219</v>
      </c>
    </row>
    <row r="87" spans="3:11" ht="15.5" x14ac:dyDescent="0.35">
      <c r="C87" t="s">
        <v>102</v>
      </c>
      <c r="D87" s="5">
        <v>218245398760</v>
      </c>
      <c r="E87" s="5">
        <v>215687879853</v>
      </c>
      <c r="F87" s="5">
        <v>213239648441</v>
      </c>
      <c r="G87" s="5">
        <v>203728481565</v>
      </c>
      <c r="I87" s="5">
        <v>203728481565</v>
      </c>
      <c r="J87" s="5">
        <v>149142365247</v>
      </c>
      <c r="K87" s="5">
        <v>23041643793</v>
      </c>
    </row>
    <row r="88" spans="3:11" ht="15.5" x14ac:dyDescent="0.35">
      <c r="C88" t="s">
        <v>103</v>
      </c>
    </row>
    <row r="89" spans="3:11" ht="15.5" x14ac:dyDescent="0.35">
      <c r="C89" t="s">
        <v>104</v>
      </c>
      <c r="D89" s="5">
        <v>21483156040</v>
      </c>
      <c r="E89" s="5">
        <v>24220003658</v>
      </c>
      <c r="F89" s="5">
        <v>24657079128</v>
      </c>
      <c r="G89" s="5">
        <v>27412824333</v>
      </c>
      <c r="I89" s="5">
        <v>27412824333</v>
      </c>
      <c r="J89" s="5">
        <v>40547468708</v>
      </c>
      <c r="K89" s="5">
        <v>42892866865</v>
      </c>
    </row>
    <row r="90" spans="3:11" ht="15.5" x14ac:dyDescent="0.35">
      <c r="C90" t="s">
        <v>105</v>
      </c>
      <c r="D90" s="5">
        <v>650905142</v>
      </c>
      <c r="E90" s="5">
        <v>650905142</v>
      </c>
      <c r="F90" s="5">
        <v>650905142</v>
      </c>
      <c r="G90" s="5">
        <v>650905142</v>
      </c>
      <c r="I90" s="5">
        <v>650905142</v>
      </c>
      <c r="J90" s="5">
        <v>277946680</v>
      </c>
    </row>
    <row r="91" spans="3:11" ht="15.5" x14ac:dyDescent="0.35">
      <c r="C91" t="s">
        <v>106</v>
      </c>
      <c r="D91" s="5">
        <v>22158061182</v>
      </c>
      <c r="E91" s="5">
        <v>24879908800</v>
      </c>
      <c r="F91" s="5">
        <v>25314984270</v>
      </c>
      <c r="G91" s="5">
        <v>28072229475</v>
      </c>
      <c r="I91" s="5">
        <v>28072229475</v>
      </c>
      <c r="J91" s="5">
        <v>40825415388</v>
      </c>
      <c r="K91" s="5">
        <v>44185522551</v>
      </c>
    </row>
    <row r="92" spans="3:11" ht="15.5" x14ac:dyDescent="0.35">
      <c r="C92" t="s">
        <v>107</v>
      </c>
      <c r="D92" s="5">
        <v>240403459942</v>
      </c>
      <c r="E92" s="5">
        <v>240567788653</v>
      </c>
      <c r="F92" s="5">
        <v>238554632711</v>
      </c>
      <c r="G92" s="5">
        <v>231800711040</v>
      </c>
      <c r="I92" s="5">
        <v>231800711040</v>
      </c>
      <c r="J92" s="5">
        <v>189967780635</v>
      </c>
      <c r="K92" s="5">
        <v>67227166344</v>
      </c>
    </row>
    <row r="93" spans="3:11" ht="15.5" x14ac:dyDescent="0.35">
      <c r="C93" t="s">
        <v>108</v>
      </c>
    </row>
    <row r="94" spans="3:11" ht="15.5" x14ac:dyDescent="0.35">
      <c r="C94" t="s">
        <v>109</v>
      </c>
    </row>
    <row r="95" spans="3:11" ht="15.5" x14ac:dyDescent="0.35">
      <c r="C95" t="s">
        <v>110</v>
      </c>
      <c r="D95" s="5">
        <v>19284453880</v>
      </c>
      <c r="E95" s="5">
        <v>19450338499</v>
      </c>
      <c r="F95" s="5">
        <v>18994930216</v>
      </c>
      <c r="G95" s="5">
        <v>40592745064</v>
      </c>
      <c r="I95" s="5">
        <v>40592745064</v>
      </c>
      <c r="J95" s="5">
        <v>10976362990</v>
      </c>
      <c r="K95" s="5">
        <v>14160629799</v>
      </c>
    </row>
    <row r="96" spans="3:11" ht="15.5" x14ac:dyDescent="0.35">
      <c r="C96" t="s">
        <v>409</v>
      </c>
      <c r="D96" s="5">
        <v>5009371620</v>
      </c>
      <c r="E96" s="5">
        <v>4997395403</v>
      </c>
      <c r="F96" s="5">
        <v>953194752</v>
      </c>
      <c r="G96" s="5">
        <v>10995248823</v>
      </c>
      <c r="I96" s="5">
        <v>10995248823</v>
      </c>
    </row>
    <row r="97" spans="3:11" ht="15.5" x14ac:dyDescent="0.35">
      <c r="C97" t="s">
        <v>111</v>
      </c>
    </row>
    <row r="98" spans="3:11" ht="15.5" x14ac:dyDescent="0.35">
      <c r="C98" t="s">
        <v>112</v>
      </c>
      <c r="D98" s="5">
        <v>4587144667</v>
      </c>
      <c r="E98" s="5">
        <v>4011160917</v>
      </c>
      <c r="F98" s="5">
        <v>3388961840</v>
      </c>
      <c r="G98" s="5">
        <v>6371614201</v>
      </c>
      <c r="I98" s="5">
        <v>6371614201</v>
      </c>
      <c r="J98" s="5">
        <v>5057405500</v>
      </c>
      <c r="K98" s="5">
        <v>11301400000</v>
      </c>
    </row>
    <row r="99" spans="3:11" ht="15.5" x14ac:dyDescent="0.35">
      <c r="C99" t="s">
        <v>113</v>
      </c>
    </row>
    <row r="100" spans="3:11" ht="15.5" x14ac:dyDescent="0.35">
      <c r="C100" t="s">
        <v>114</v>
      </c>
      <c r="D100" s="5">
        <v>85194275</v>
      </c>
      <c r="E100" s="5">
        <v>693642511</v>
      </c>
      <c r="F100" s="5">
        <v>5487967062</v>
      </c>
      <c r="G100" s="5">
        <v>11251648556</v>
      </c>
      <c r="I100" s="5">
        <v>11251648556</v>
      </c>
      <c r="J100" s="5">
        <v>4413039907</v>
      </c>
      <c r="K100" s="5">
        <v>1020119052</v>
      </c>
    </row>
    <row r="101" spans="3:11" ht="15.5" x14ac:dyDescent="0.35">
      <c r="C101" t="s">
        <v>115</v>
      </c>
      <c r="D101" s="5">
        <v>3261689359</v>
      </c>
      <c r="E101" s="5">
        <v>3443994941</v>
      </c>
      <c r="F101" s="5">
        <v>2802774611</v>
      </c>
      <c r="G101" s="5">
        <v>3231551580</v>
      </c>
      <c r="I101" s="5">
        <v>3231551580</v>
      </c>
      <c r="J101" s="5">
        <v>590268288</v>
      </c>
      <c r="K101" s="5">
        <v>475321410</v>
      </c>
    </row>
    <row r="102" spans="3:11" ht="15.5" x14ac:dyDescent="0.35">
      <c r="C102" t="s">
        <v>116</v>
      </c>
      <c r="D102" s="5">
        <v>5718944015</v>
      </c>
      <c r="E102" s="5">
        <v>5682034783</v>
      </c>
      <c r="F102" s="5">
        <v>5739922007</v>
      </c>
      <c r="G102" s="5">
        <v>8120571960</v>
      </c>
      <c r="I102" s="5">
        <v>8120571960</v>
      </c>
      <c r="J102" s="5">
        <v>446920832</v>
      </c>
      <c r="K102" s="5">
        <v>1057175000</v>
      </c>
    </row>
    <row r="103" spans="3:11" ht="15.5" x14ac:dyDescent="0.35">
      <c r="C103" t="s">
        <v>118</v>
      </c>
    </row>
    <row r="104" spans="3:11" ht="15.5" x14ac:dyDescent="0.35">
      <c r="C104" t="s">
        <v>120</v>
      </c>
      <c r="D104" s="5">
        <v>622109944</v>
      </c>
      <c r="E104" s="5">
        <v>622109944</v>
      </c>
      <c r="F104" s="5">
        <v>622109944</v>
      </c>
      <c r="G104" s="5">
        <v>622109944</v>
      </c>
      <c r="I104" s="5">
        <v>622109944</v>
      </c>
      <c r="J104" s="5">
        <v>402128463</v>
      </c>
      <c r="K104" s="5">
        <v>306614337</v>
      </c>
    </row>
    <row r="105" spans="3:11" ht="15.5" x14ac:dyDescent="0.35">
      <c r="C105" t="s">
        <v>121</v>
      </c>
      <c r="D105" s="5">
        <v>1290338354</v>
      </c>
      <c r="E105" s="5">
        <v>1290338354</v>
      </c>
      <c r="F105" s="5">
        <v>1290338354</v>
      </c>
      <c r="G105" s="5">
        <v>1290338354</v>
      </c>
      <c r="I105" s="5">
        <v>1290338354</v>
      </c>
      <c r="J105" s="5">
        <v>1072298862</v>
      </c>
      <c r="K105" s="5">
        <v>911173727</v>
      </c>
    </row>
    <row r="106" spans="3:11" ht="15.5" x14ac:dyDescent="0.35">
      <c r="C106" t="s">
        <v>122</v>
      </c>
      <c r="D106" s="5">
        <v>1290338354</v>
      </c>
      <c r="E106" s="5">
        <v>1290338354</v>
      </c>
      <c r="F106" s="5">
        <v>1290338354</v>
      </c>
      <c r="G106" s="5">
        <v>1290338354</v>
      </c>
      <c r="I106" s="5">
        <v>1290338354</v>
      </c>
      <c r="J106" s="5">
        <v>1072298862</v>
      </c>
      <c r="K106" s="5">
        <v>911173727</v>
      </c>
    </row>
    <row r="107" spans="3:11" ht="15.5" x14ac:dyDescent="0.35">
      <c r="C107" t="s">
        <v>123</v>
      </c>
      <c r="K107" s="5">
        <v>21116508</v>
      </c>
    </row>
    <row r="108" spans="3:11" ht="15.5" x14ac:dyDescent="0.35">
      <c r="C108" t="s">
        <v>410</v>
      </c>
    </row>
    <row r="109" spans="3:11" ht="15.5" x14ac:dyDescent="0.35">
      <c r="C109" t="s">
        <v>124</v>
      </c>
    </row>
    <row r="110" spans="3:11" ht="15.5" x14ac:dyDescent="0.35">
      <c r="C110" t="s">
        <v>126</v>
      </c>
      <c r="D110" s="5">
        <v>20574792234</v>
      </c>
      <c r="E110" s="5">
        <v>20740676853</v>
      </c>
      <c r="F110" s="5">
        <v>20285268570</v>
      </c>
      <c r="G110" s="5">
        <v>41883083418</v>
      </c>
      <c r="I110" s="5">
        <v>41883083418</v>
      </c>
      <c r="J110" s="5">
        <v>12048661852</v>
      </c>
      <c r="K110" s="5">
        <v>15071803526</v>
      </c>
    </row>
    <row r="111" spans="3:11" ht="15.5" x14ac:dyDescent="0.35">
      <c r="C111" t="s">
        <v>127</v>
      </c>
    </row>
    <row r="112" spans="3:11" ht="15.5" x14ac:dyDescent="0.35">
      <c r="C112" t="s">
        <v>128</v>
      </c>
      <c r="D112" s="5">
        <v>66355519590</v>
      </c>
      <c r="E112" s="5">
        <v>66355519590</v>
      </c>
      <c r="F112" s="5">
        <v>66355519590</v>
      </c>
      <c r="G112" s="5">
        <v>64414351280</v>
      </c>
      <c r="I112" s="5">
        <v>64414351280</v>
      </c>
      <c r="J112" s="5">
        <v>63900155540</v>
      </c>
      <c r="K112" s="5">
        <v>51120000000</v>
      </c>
    </row>
    <row r="113" spans="2:11" ht="15.5" x14ac:dyDescent="0.35">
      <c r="C113" t="s">
        <v>129</v>
      </c>
      <c r="D113" s="5">
        <v>143814495303</v>
      </c>
      <c r="E113" s="5">
        <v>143814495303</v>
      </c>
      <c r="F113" s="5">
        <v>143814495303</v>
      </c>
      <c r="G113" s="5">
        <v>119549781428</v>
      </c>
      <c r="I113" s="5">
        <v>119549781428</v>
      </c>
      <c r="J113" s="5">
        <v>112832564250</v>
      </c>
    </row>
    <row r="114" spans="2:11" ht="15.5" x14ac:dyDescent="0.35">
      <c r="C114" t="s">
        <v>130</v>
      </c>
      <c r="D114" s="5">
        <v>9656883305</v>
      </c>
      <c r="E114" s="5">
        <v>9655411232</v>
      </c>
      <c r="F114" s="5">
        <v>8097946739</v>
      </c>
      <c r="G114" s="5">
        <v>5952240003</v>
      </c>
      <c r="I114" s="5">
        <v>5952240003</v>
      </c>
      <c r="J114" s="5">
        <v>1185601554</v>
      </c>
      <c r="K114" s="5">
        <v>1034426037</v>
      </c>
    </row>
    <row r="115" spans="2:11" ht="15.5" x14ac:dyDescent="0.35">
      <c r="C115" t="s">
        <v>131</v>
      </c>
      <c r="D115" s="5">
        <v>171565949</v>
      </c>
      <c r="E115" s="5">
        <v>171565949</v>
      </c>
      <c r="F115" s="5">
        <v>171565949</v>
      </c>
      <c r="G115" s="5">
        <v>171565949</v>
      </c>
      <c r="I115" s="5">
        <v>171565949</v>
      </c>
      <c r="J115" s="5">
        <v>171565949</v>
      </c>
      <c r="K115" s="5">
        <v>171565949</v>
      </c>
    </row>
    <row r="116" spans="2:11" ht="15.5" x14ac:dyDescent="0.35">
      <c r="C116" t="s">
        <v>132</v>
      </c>
      <c r="D116" s="5">
        <v>9485317356</v>
      </c>
      <c r="E116" s="5">
        <v>9483845283</v>
      </c>
      <c r="F116" s="5">
        <v>7926380790</v>
      </c>
      <c r="G116" s="5">
        <v>5780674054</v>
      </c>
      <c r="I116" s="5">
        <v>5780674054</v>
      </c>
      <c r="J116" s="5">
        <v>1014035605</v>
      </c>
      <c r="K116" s="5">
        <v>862860088</v>
      </c>
    </row>
    <row r="117" spans="2:11" ht="15.5" x14ac:dyDescent="0.35">
      <c r="C117" t="s">
        <v>133</v>
      </c>
      <c r="D117" s="5">
        <v>9656883305</v>
      </c>
      <c r="E117" s="5">
        <v>9655411232</v>
      </c>
      <c r="F117" s="5">
        <v>8097946739</v>
      </c>
      <c r="G117" s="5">
        <v>5952240003</v>
      </c>
      <c r="I117" s="5">
        <v>5952240003</v>
      </c>
      <c r="J117" s="5">
        <v>1185601554</v>
      </c>
      <c r="K117" s="5">
        <v>1034426037</v>
      </c>
    </row>
    <row r="118" spans="2:11" ht="15.5" x14ac:dyDescent="0.35">
      <c r="C118" t="s">
        <v>134</v>
      </c>
      <c r="D118" s="5">
        <v>1769510</v>
      </c>
      <c r="E118" s="5">
        <v>1685675</v>
      </c>
      <c r="F118" s="5">
        <v>1402509</v>
      </c>
      <c r="G118" s="5">
        <v>1254911</v>
      </c>
      <c r="I118" s="5">
        <v>1254911</v>
      </c>
      <c r="J118" s="5">
        <v>797439</v>
      </c>
      <c r="K118" s="5">
        <v>936780</v>
      </c>
    </row>
    <row r="119" spans="2:11" ht="15.5" x14ac:dyDescent="0.35">
      <c r="C119" t="s">
        <v>9</v>
      </c>
      <c r="D119" s="5">
        <v>219828667708</v>
      </c>
      <c r="E119" s="5">
        <v>219827111800</v>
      </c>
      <c r="F119" s="5">
        <v>218269364141</v>
      </c>
      <c r="G119" s="5">
        <v>189917627622</v>
      </c>
      <c r="I119" s="5">
        <v>189917627622</v>
      </c>
      <c r="J119" s="5">
        <v>177919118783</v>
      </c>
      <c r="K119" s="5">
        <v>52155362817</v>
      </c>
    </row>
    <row r="120" spans="2:11" ht="15.5" x14ac:dyDescent="0.35">
      <c r="C120" t="s">
        <v>135</v>
      </c>
      <c r="D120" s="5">
        <v>240403459942</v>
      </c>
      <c r="E120" s="5">
        <v>240567788653</v>
      </c>
      <c r="F120" s="5">
        <v>238554632711</v>
      </c>
      <c r="G120" s="5">
        <v>231800711040</v>
      </c>
      <c r="I120" s="5">
        <v>231800711040</v>
      </c>
      <c r="J120" s="5">
        <v>189967780635</v>
      </c>
      <c r="K120" s="5">
        <v>67227166343</v>
      </c>
    </row>
    <row r="121" spans="2:11" ht="15.5" x14ac:dyDescent="0.35">
      <c r="C121" t="s">
        <v>136</v>
      </c>
      <c r="D121" s="5">
        <v>6635551959</v>
      </c>
      <c r="E121" s="5">
        <v>6635551959</v>
      </c>
      <c r="F121" s="5">
        <v>6635551959</v>
      </c>
      <c r="G121" s="5">
        <v>6441435128</v>
      </c>
      <c r="I121" s="5">
        <v>6441435128</v>
      </c>
      <c r="J121" s="5">
        <v>6390015554</v>
      </c>
      <c r="K121" s="5">
        <v>5112000000</v>
      </c>
    </row>
    <row r="123" spans="2:11" ht="15.5" x14ac:dyDescent="0.35">
      <c r="B123" t="s">
        <v>137</v>
      </c>
      <c r="C123" t="s">
        <v>138</v>
      </c>
      <c r="D123" s="5">
        <v>-1116627183</v>
      </c>
      <c r="E123" s="5">
        <v>1543226194</v>
      </c>
      <c r="F123" s="5">
        <v>-16584956323</v>
      </c>
      <c r="G123" s="5">
        <v>31031083789</v>
      </c>
      <c r="I123" s="5">
        <v>21579615545</v>
      </c>
      <c r="J123" s="5">
        <v>-109879254751</v>
      </c>
      <c r="K123" s="5">
        <v>-895257149</v>
      </c>
    </row>
    <row r="124" spans="2:11" ht="15.5" x14ac:dyDescent="0.35">
      <c r="C124" t="s">
        <v>139</v>
      </c>
      <c r="D124" s="5">
        <v>18918779296</v>
      </c>
      <c r="E124" s="5">
        <v>149919718</v>
      </c>
      <c r="F124" s="5">
        <v>24571642066</v>
      </c>
      <c r="G124" s="5">
        <v>78459072513</v>
      </c>
      <c r="I124" s="5">
        <v>118849840566</v>
      </c>
      <c r="J124" s="5">
        <v>70997566531</v>
      </c>
      <c r="K124" s="5">
        <v>36628041927</v>
      </c>
    </row>
    <row r="125" spans="2:11" ht="15.5" x14ac:dyDescent="0.35">
      <c r="C125" t="s">
        <v>140</v>
      </c>
      <c r="D125" s="5">
        <v>-17420933616</v>
      </c>
      <c r="E125" s="5">
        <v>-11479712764</v>
      </c>
      <c r="F125" s="5">
        <v>-21336077267</v>
      </c>
      <c r="G125" s="5">
        <v>-18426457079</v>
      </c>
      <c r="I125" s="5">
        <v>-60085185001</v>
      </c>
      <c r="J125" s="5">
        <v>-133821089427</v>
      </c>
      <c r="K125" s="5">
        <v>-25500173605</v>
      </c>
    </row>
    <row r="126" spans="2:11" ht="15.5" x14ac:dyDescent="0.35">
      <c r="C126" t="s">
        <v>142</v>
      </c>
      <c r="D126" s="5">
        <v>-1988902845</v>
      </c>
      <c r="E126" s="5">
        <v>12827943287</v>
      </c>
      <c r="F126" s="5">
        <v>-17986802366</v>
      </c>
      <c r="G126" s="5">
        <v>-27191697612</v>
      </c>
      <c r="I126" s="5">
        <v>-34797242907</v>
      </c>
      <c r="J126" s="5">
        <v>-46625543025</v>
      </c>
      <c r="K126" s="5">
        <v>-11971943812</v>
      </c>
    </row>
    <row r="127" spans="2:11" ht="15.5" x14ac:dyDescent="0.35">
      <c r="C127" t="s">
        <v>284</v>
      </c>
      <c r="D127" s="5">
        <v>-613225197</v>
      </c>
      <c r="F127" s="5">
        <v>-1862855019</v>
      </c>
      <c r="G127" s="5">
        <v>-1026156844</v>
      </c>
      <c r="I127" s="5">
        <v>-1450369747</v>
      </c>
      <c r="J127" s="5">
        <v>-341274992</v>
      </c>
      <c r="K127" s="5">
        <v>-61010000</v>
      </c>
    </row>
    <row r="128" spans="2:11" ht="15.5" x14ac:dyDescent="0.35">
      <c r="C128" t="s">
        <v>282</v>
      </c>
      <c r="D128" s="5">
        <v>30917952</v>
      </c>
      <c r="E128" s="5">
        <v>79505011</v>
      </c>
      <c r="F128" s="5">
        <v>61842477</v>
      </c>
      <c r="G128" s="5">
        <v>1907386</v>
      </c>
      <c r="I128" s="5">
        <v>195817485</v>
      </c>
      <c r="J128" s="5">
        <v>2893820</v>
      </c>
      <c r="K128" s="5">
        <v>16446803</v>
      </c>
    </row>
    <row r="129" spans="3:11" ht="15.5" x14ac:dyDescent="0.35">
      <c r="C129" t="s">
        <v>287</v>
      </c>
      <c r="D129" s="5">
        <v>-43262773</v>
      </c>
      <c r="E129" s="5">
        <v>-34429058</v>
      </c>
      <c r="F129" s="5">
        <v>-32706214</v>
      </c>
      <c r="G129" s="5">
        <v>-785584575</v>
      </c>
      <c r="I129" s="5">
        <v>-1133244851</v>
      </c>
      <c r="J129" s="5">
        <v>-91807658</v>
      </c>
      <c r="K129" s="5">
        <v>-6618462</v>
      </c>
    </row>
    <row r="130" spans="3:11" ht="15.5" x14ac:dyDescent="0.35">
      <c r="C130" t="s">
        <v>411</v>
      </c>
    </row>
    <row r="131" spans="3:11" ht="15.5" x14ac:dyDescent="0.35">
      <c r="C131" t="s">
        <v>145</v>
      </c>
      <c r="D131" s="5">
        <v>31731655</v>
      </c>
      <c r="E131" s="5">
        <v>6229871938</v>
      </c>
      <c r="F131" s="5">
        <v>14144623827</v>
      </c>
      <c r="G131" s="5">
        <v>20601747551</v>
      </c>
      <c r="I131" s="5">
        <v>19837628968</v>
      </c>
      <c r="J131" s="5">
        <v>127394195497</v>
      </c>
      <c r="K131" s="5">
        <v>51924433387</v>
      </c>
    </row>
    <row r="132" spans="3:11" ht="15.5" x14ac:dyDescent="0.35">
      <c r="C132" t="s">
        <v>146</v>
      </c>
      <c r="D132" s="5">
        <v>-386234167</v>
      </c>
      <c r="E132" s="5">
        <v>-2948224613</v>
      </c>
      <c r="F132" s="5">
        <v>-337216570</v>
      </c>
      <c r="G132" s="5">
        <v>-18226713236</v>
      </c>
      <c r="I132" s="5">
        <v>-18095163561</v>
      </c>
      <c r="J132" s="5">
        <v>-10643027633</v>
      </c>
      <c r="K132" s="5">
        <v>-47782974858</v>
      </c>
    </row>
    <row r="133" spans="3:11" ht="15.5" x14ac:dyDescent="0.35">
      <c r="C133" t="s">
        <v>412</v>
      </c>
      <c r="D133" s="5">
        <v>-34035167</v>
      </c>
      <c r="E133" s="5">
        <v>-2709992083</v>
      </c>
      <c r="G133" s="5">
        <v>-17153258386</v>
      </c>
      <c r="I133" s="5">
        <v>-17343258386</v>
      </c>
    </row>
    <row r="134" spans="3:11" ht="15.5" x14ac:dyDescent="0.35">
      <c r="C134" t="s">
        <v>364</v>
      </c>
      <c r="E134" s="5">
        <v>-205019917</v>
      </c>
      <c r="F134" s="5">
        <v>205019917</v>
      </c>
    </row>
    <row r="135" spans="3:11" ht="15.5" x14ac:dyDescent="0.35">
      <c r="C135" t="s">
        <v>413</v>
      </c>
      <c r="G135" s="5">
        <v>-8703931263</v>
      </c>
      <c r="I135" s="5">
        <v>-8703931263</v>
      </c>
    </row>
    <row r="136" spans="3:11" ht="15.5" x14ac:dyDescent="0.35">
      <c r="C136" t="s">
        <v>414</v>
      </c>
    </row>
    <row r="137" spans="3:11" ht="15.5" x14ac:dyDescent="0.35">
      <c r="C137" t="s">
        <v>415</v>
      </c>
      <c r="I137" s="5">
        <v>8400000000</v>
      </c>
    </row>
    <row r="138" spans="3:11" ht="15.5" x14ac:dyDescent="0.35">
      <c r="C138" t="s">
        <v>148</v>
      </c>
      <c r="D138" s="5">
        <v>-352199000</v>
      </c>
      <c r="E138" s="5">
        <v>-33212613</v>
      </c>
      <c r="F138" s="5">
        <v>-542236487</v>
      </c>
      <c r="G138" s="5">
        <v>7630476413</v>
      </c>
      <c r="I138" s="5">
        <v>-447973912</v>
      </c>
      <c r="J138" s="5">
        <v>-10643027633</v>
      </c>
      <c r="K138" s="5">
        <v>-47782974858</v>
      </c>
    </row>
    <row r="139" spans="3:11" ht="15.5" x14ac:dyDescent="0.35">
      <c r="C139" t="s">
        <v>149</v>
      </c>
      <c r="D139" s="5">
        <v>31731655</v>
      </c>
      <c r="E139" s="5">
        <v>6229871938</v>
      </c>
      <c r="F139" s="5">
        <v>14144623827</v>
      </c>
      <c r="G139" s="5">
        <v>20601747551</v>
      </c>
      <c r="I139" s="5">
        <v>19837628968</v>
      </c>
      <c r="J139" s="5">
        <v>127394195497</v>
      </c>
      <c r="K139" s="5">
        <v>51924433387</v>
      </c>
    </row>
    <row r="140" spans="3:11" ht="15.5" x14ac:dyDescent="0.35">
      <c r="C140" t="s">
        <v>416</v>
      </c>
    </row>
    <row r="141" spans="3:11" ht="15.5" x14ac:dyDescent="0.35">
      <c r="C141" t="s">
        <v>303</v>
      </c>
      <c r="J141" s="5">
        <v>12780000000</v>
      </c>
      <c r="K141" s="5">
        <v>50520000000</v>
      </c>
    </row>
    <row r="142" spans="3:11" ht="15.5" x14ac:dyDescent="0.35">
      <c r="C142" t="s">
        <v>129</v>
      </c>
      <c r="J142" s="5">
        <v>112830620000</v>
      </c>
    </row>
    <row r="143" spans="3:11" ht="15.5" x14ac:dyDescent="0.35">
      <c r="C143" t="s">
        <v>417</v>
      </c>
      <c r="F143" s="5">
        <v>26205882185</v>
      </c>
      <c r="G143" s="5">
        <v>6938678835</v>
      </c>
      <c r="I143" s="5">
        <v>6941642490</v>
      </c>
      <c r="J143" s="5">
        <v>2099790</v>
      </c>
    </row>
    <row r="144" spans="3:11" ht="15.5" x14ac:dyDescent="0.35">
      <c r="C144" t="s">
        <v>418</v>
      </c>
      <c r="D144" s="5">
        <v>11976217</v>
      </c>
      <c r="E144" s="5">
        <v>4044200651</v>
      </c>
      <c r="F144" s="5">
        <v>-10042054071</v>
      </c>
      <c r="G144" s="5">
        <v>10995248823</v>
      </c>
      <c r="I144" s="5">
        <v>10995248823</v>
      </c>
    </row>
    <row r="145" spans="2:11" ht="15.5" x14ac:dyDescent="0.35">
      <c r="C145" t="s">
        <v>419</v>
      </c>
      <c r="D145" s="5">
        <v>186222438</v>
      </c>
      <c r="E145" s="5">
        <v>2019204287</v>
      </c>
      <c r="F145" s="5">
        <v>-2019204287</v>
      </c>
      <c r="G145" s="5">
        <v>767082238</v>
      </c>
    </row>
    <row r="146" spans="2:11" ht="15.5" x14ac:dyDescent="0.35">
      <c r="C146" t="s">
        <v>420</v>
      </c>
      <c r="D146" s="5">
        <v>-166467000</v>
      </c>
      <c r="E146" s="5">
        <v>166467000</v>
      </c>
    </row>
    <row r="147" spans="2:11" ht="15.5" x14ac:dyDescent="0.35">
      <c r="C147" t="s">
        <v>363</v>
      </c>
      <c r="G147" s="5">
        <v>1900737655</v>
      </c>
      <c r="I147" s="5">
        <v>1900737655</v>
      </c>
      <c r="J147" s="5">
        <v>2056705065</v>
      </c>
      <c r="K147" s="5">
        <v>1764433387</v>
      </c>
    </row>
    <row r="148" spans="2:11" ht="15.5" x14ac:dyDescent="0.35">
      <c r="C148" t="s">
        <v>421</v>
      </c>
    </row>
    <row r="149" spans="2:11" ht="15.5" x14ac:dyDescent="0.35">
      <c r="C149" t="s">
        <v>369</v>
      </c>
      <c r="J149" s="5">
        <v>-275229358</v>
      </c>
      <c r="K149" s="5">
        <v>-360000000</v>
      </c>
    </row>
    <row r="150" spans="2:11" ht="15.5" x14ac:dyDescent="0.35">
      <c r="C150" t="s">
        <v>164</v>
      </c>
      <c r="D150" s="5">
        <v>-1471129695</v>
      </c>
      <c r="E150" s="5">
        <v>4824873519</v>
      </c>
      <c r="F150" s="5">
        <v>-2777549066</v>
      </c>
      <c r="G150" s="5">
        <v>33406118104</v>
      </c>
      <c r="I150" s="5">
        <v>23322080952</v>
      </c>
      <c r="J150" s="5">
        <v>6871913113</v>
      </c>
      <c r="K150" s="5">
        <v>3246201380</v>
      </c>
    </row>
    <row r="151" spans="2:11" ht="15.5" x14ac:dyDescent="0.35">
      <c r="C151" t="s">
        <v>165</v>
      </c>
      <c r="F151" s="5">
        <v>33537477381</v>
      </c>
      <c r="I151" s="5">
        <v>10215396429</v>
      </c>
      <c r="J151" s="5">
        <v>3343483316</v>
      </c>
      <c r="K151" s="5">
        <v>97281936</v>
      </c>
    </row>
    <row r="152" spans="2:11" ht="15.5" x14ac:dyDescent="0.35">
      <c r="C152" t="s">
        <v>166</v>
      </c>
      <c r="D152" s="5">
        <v>-1471129695</v>
      </c>
      <c r="E152" s="5">
        <v>4824873519</v>
      </c>
      <c r="F152" s="5">
        <v>30759928315</v>
      </c>
      <c r="G152" s="5">
        <v>33406118104</v>
      </c>
      <c r="I152" s="5">
        <v>33537477381</v>
      </c>
      <c r="J152" s="5">
        <v>10215396429</v>
      </c>
      <c r="K152" s="5">
        <v>3343483316</v>
      </c>
    </row>
    <row r="154" spans="2:11" ht="15.5" x14ac:dyDescent="0.35">
      <c r="B154" t="s">
        <v>167</v>
      </c>
      <c r="C154" t="s">
        <v>11</v>
      </c>
      <c r="D154" s="5">
        <v>6640000000</v>
      </c>
      <c r="E154" s="5">
        <v>6640000000</v>
      </c>
      <c r="F154" s="5">
        <v>6640000000</v>
      </c>
      <c r="G154" s="5">
        <v>6440000000</v>
      </c>
      <c r="I154" s="5">
        <v>6440000000</v>
      </c>
      <c r="J154" s="5">
        <v>6390000000</v>
      </c>
      <c r="K154" s="5">
        <v>5110000000</v>
      </c>
    </row>
    <row r="155" spans="2:11" ht="15.5" x14ac:dyDescent="0.35">
      <c r="C155" t="s">
        <v>168</v>
      </c>
      <c r="E155" s="6">
        <v>0.23</v>
      </c>
      <c r="F155" s="6">
        <v>0.32</v>
      </c>
      <c r="G155" s="6">
        <v>0.63</v>
      </c>
    </row>
    <row r="156" spans="2:11" ht="15.5" x14ac:dyDescent="0.35">
      <c r="C156" t="s">
        <v>169</v>
      </c>
      <c r="D156" s="5">
        <v>0</v>
      </c>
      <c r="E156" s="5">
        <v>300</v>
      </c>
      <c r="F156" s="6">
        <v>256.25</v>
      </c>
      <c r="G156" s="6">
        <v>236.51</v>
      </c>
    </row>
    <row r="157" spans="2:11" ht="15.5" x14ac:dyDescent="0.35">
      <c r="C157" t="s">
        <v>60</v>
      </c>
      <c r="D157" s="6">
        <v>272.05</v>
      </c>
      <c r="E157" s="6">
        <v>59.01</v>
      </c>
      <c r="F157" s="6">
        <v>38.9</v>
      </c>
      <c r="G157" s="6">
        <v>31.42</v>
      </c>
    </row>
    <row r="158" spans="2:11" ht="15.5" x14ac:dyDescent="0.35">
      <c r="C158" t="s">
        <v>170</v>
      </c>
      <c r="D158" s="5">
        <v>3100000000</v>
      </c>
      <c r="E158" s="5">
        <v>1980000000</v>
      </c>
      <c r="F158" s="5">
        <v>5410000000</v>
      </c>
      <c r="G158" s="5">
        <v>9980000000</v>
      </c>
    </row>
    <row r="159" spans="2:11" ht="15.5" x14ac:dyDescent="0.35">
      <c r="C159" t="s">
        <v>171</v>
      </c>
      <c r="D159" s="5">
        <v>0</v>
      </c>
      <c r="E159" s="6">
        <v>6.5000000000000006E-3</v>
      </c>
      <c r="F159" s="6">
        <v>9.0000000000000011E-3</v>
      </c>
      <c r="G159" s="6">
        <v>1.7500000000000002E-2</v>
      </c>
    </row>
    <row r="160" spans="2:11" ht="15.5" x14ac:dyDescent="0.35">
      <c r="C160" t="s">
        <v>172</v>
      </c>
      <c r="D160" s="5">
        <v>0</v>
      </c>
      <c r="E160" s="6">
        <v>7.0999999999999995E-3</v>
      </c>
      <c r="F160" s="6">
        <v>9.7999999999999997E-3</v>
      </c>
      <c r="G160" s="6">
        <v>2.1400000000000002E-2</v>
      </c>
    </row>
    <row r="161" spans="3:7" ht="15.5" x14ac:dyDescent="0.35">
      <c r="C161" t="s">
        <v>173</v>
      </c>
      <c r="D161" s="6">
        <v>1E-4</v>
      </c>
      <c r="E161" s="6">
        <v>6.8999999999999999E-3</v>
      </c>
      <c r="F161" s="6">
        <v>1.03E-2</v>
      </c>
      <c r="G161" s="6">
        <v>3.4200000000000001E-2</v>
      </c>
    </row>
    <row r="162" spans="3:7" ht="15.5" x14ac:dyDescent="0.35">
      <c r="C162" t="s">
        <v>174</v>
      </c>
    </row>
    <row r="163" spans="3:7" ht="15.5" x14ac:dyDescent="0.35">
      <c r="C163" t="s">
        <v>176</v>
      </c>
      <c r="D163" s="6">
        <v>15.09</v>
      </c>
      <c r="E163" s="6">
        <v>2.08</v>
      </c>
      <c r="F163" s="6">
        <v>2.4900000000000002</v>
      </c>
      <c r="G163" s="6">
        <v>5.05</v>
      </c>
    </row>
    <row r="164" spans="3:7" ht="15.5" x14ac:dyDescent="0.35">
      <c r="C164" t="s">
        <v>177</v>
      </c>
      <c r="D164" s="6">
        <v>33.130000000000003</v>
      </c>
      <c r="E164" s="6">
        <v>33.130000000000003</v>
      </c>
      <c r="F164" s="6">
        <v>32.89</v>
      </c>
      <c r="G164" s="6">
        <v>29.48</v>
      </c>
    </row>
    <row r="165" spans="3:7" ht="15.5" x14ac:dyDescent="0.35">
      <c r="C165" t="s">
        <v>178</v>
      </c>
      <c r="D165" s="6">
        <v>15.09</v>
      </c>
      <c r="E165" s="6">
        <v>2.08</v>
      </c>
      <c r="F165" s="6">
        <v>2.4900000000000002</v>
      </c>
      <c r="G165" s="6">
        <v>5.05</v>
      </c>
    </row>
    <row r="166" spans="3:7" ht="15.5" x14ac:dyDescent="0.35">
      <c r="C166" t="s">
        <v>179</v>
      </c>
      <c r="D166" s="6">
        <v>33.130000000000003</v>
      </c>
      <c r="E166" s="6">
        <v>33.130000000000003</v>
      </c>
      <c r="F166" s="6">
        <v>32.89</v>
      </c>
      <c r="G166" s="6">
        <v>29.48</v>
      </c>
    </row>
    <row r="167" spans="3:7" ht="15.5" x14ac:dyDescent="0.35">
      <c r="C167" t="s">
        <v>180</v>
      </c>
      <c r="D167" s="5">
        <v>5000000000</v>
      </c>
      <c r="E167" s="5">
        <v>5000000000</v>
      </c>
      <c r="F167" s="5">
        <v>1000000000</v>
      </c>
      <c r="G167" s="5">
        <v>11000000000</v>
      </c>
    </row>
    <row r="168" spans="3:7" ht="15.5" x14ac:dyDescent="0.35">
      <c r="C168" t="s">
        <v>181</v>
      </c>
    </row>
    <row r="169" spans="3:7" ht="15.5" x14ac:dyDescent="0.35">
      <c r="C169" t="s">
        <v>255</v>
      </c>
      <c r="D169" s="5">
        <v>220000000000</v>
      </c>
      <c r="E169" s="5">
        <v>220000000000</v>
      </c>
      <c r="F169" s="5">
        <v>218000000000</v>
      </c>
      <c r="G169" s="5">
        <v>190000000000</v>
      </c>
    </row>
    <row r="170" spans="3:7" ht="15.5" x14ac:dyDescent="0.35">
      <c r="C170" t="s">
        <v>23</v>
      </c>
      <c r="D170" s="5">
        <v>5000000000</v>
      </c>
      <c r="E170" s="5">
        <v>5000000000</v>
      </c>
      <c r="F170" s="5">
        <v>1000000000</v>
      </c>
      <c r="G170" s="5">
        <v>11000000000</v>
      </c>
    </row>
    <row r="171" spans="3:7" ht="15.5" x14ac:dyDescent="0.35">
      <c r="C171" t="s">
        <v>20</v>
      </c>
      <c r="D171" s="5">
        <v>-29000000000</v>
      </c>
      <c r="E171" s="5">
        <v>-31000000000</v>
      </c>
      <c r="F171" s="5">
        <v>-30000000000</v>
      </c>
      <c r="G171" s="5">
        <v>-23000000000</v>
      </c>
    </row>
    <row r="172" spans="3:7" ht="15.5" x14ac:dyDescent="0.35">
      <c r="C172" t="s">
        <v>183</v>
      </c>
      <c r="D172" s="5">
        <v>199000000000</v>
      </c>
      <c r="E172" s="5">
        <v>196000000000</v>
      </c>
      <c r="F172" s="5">
        <v>194000000000</v>
      </c>
      <c r="G172" s="5">
        <v>163000000000</v>
      </c>
    </row>
    <row r="173" spans="3:7" ht="15.5" x14ac:dyDescent="0.35">
      <c r="C173" t="s">
        <v>184</v>
      </c>
      <c r="D173" s="5">
        <v>-1000000000</v>
      </c>
      <c r="E173" s="5">
        <v>2000000000</v>
      </c>
      <c r="F173" s="5">
        <v>-17000000000</v>
      </c>
      <c r="G173" s="5">
        <v>31000000000</v>
      </c>
    </row>
    <row r="174" spans="3:7" ht="15.5" x14ac:dyDescent="0.35">
      <c r="C174" t="s">
        <v>185</v>
      </c>
      <c r="D174" s="5">
        <v>0</v>
      </c>
      <c r="E174" s="5">
        <v>0</v>
      </c>
      <c r="F174" s="5">
        <v>-1000000000</v>
      </c>
      <c r="G174" s="5">
        <v>8000000000</v>
      </c>
    </row>
    <row r="175" spans="3:7" ht="15.5" x14ac:dyDescent="0.35">
      <c r="C175" t="s">
        <v>12</v>
      </c>
      <c r="D175" s="5">
        <v>-1000000000</v>
      </c>
      <c r="E175" s="5">
        <v>2000000000</v>
      </c>
      <c r="F175" s="5">
        <v>-17000000000</v>
      </c>
      <c r="G175" s="5">
        <v>39000000000</v>
      </c>
    </row>
    <row r="176" spans="3:7" ht="15.5" x14ac:dyDescent="0.35">
      <c r="C176" t="s">
        <v>15</v>
      </c>
      <c r="D176" s="6">
        <v>-0.22</v>
      </c>
      <c r="E176" s="6">
        <v>0.23</v>
      </c>
      <c r="F176" s="6">
        <v>-2.58</v>
      </c>
      <c r="G176" s="5">
        <v>6</v>
      </c>
    </row>
    <row r="177" spans="3:11" ht="15.5" x14ac:dyDescent="0.35">
      <c r="C177" t="s">
        <v>45</v>
      </c>
      <c r="I177" s="6">
        <v>0.74</v>
      </c>
      <c r="J177" s="6">
        <v>0.08</v>
      </c>
      <c r="K177" s="6">
        <v>0.03</v>
      </c>
    </row>
    <row r="178" spans="3:11" ht="15.5" x14ac:dyDescent="0.35">
      <c r="C178" t="s">
        <v>59</v>
      </c>
      <c r="I178" s="6">
        <v>201.35</v>
      </c>
      <c r="J178" s="5">
        <v>625</v>
      </c>
      <c r="K178" s="5">
        <v>0</v>
      </c>
    </row>
    <row r="179" spans="3:11" ht="15.5" x14ac:dyDescent="0.35">
      <c r="C179" t="s">
        <v>62</v>
      </c>
      <c r="I179" s="6">
        <v>10.210000000000001</v>
      </c>
      <c r="J179" s="6">
        <v>2.27</v>
      </c>
      <c r="K179" s="5">
        <v>0</v>
      </c>
    </row>
    <row r="180" spans="3:11" ht="15.5" x14ac:dyDescent="0.35">
      <c r="C180" t="s">
        <v>186</v>
      </c>
      <c r="I180" s="5">
        <v>21660000000</v>
      </c>
      <c r="J180" s="5">
        <v>15150000000</v>
      </c>
      <c r="K180" s="5">
        <v>5650000000</v>
      </c>
    </row>
    <row r="181" spans="3:11" ht="15.5" x14ac:dyDescent="0.35">
      <c r="C181" t="s">
        <v>187</v>
      </c>
      <c r="I181" s="6">
        <v>2.0400000000000001E-2</v>
      </c>
      <c r="J181" s="6">
        <v>2.7000000000000001E-3</v>
      </c>
      <c r="K181" s="6">
        <v>2.5999999999999999E-3</v>
      </c>
    </row>
    <row r="182" spans="3:11" ht="15.5" x14ac:dyDescent="0.35">
      <c r="C182" t="s">
        <v>188</v>
      </c>
      <c r="I182" s="6">
        <v>2.4900000000000002E-2</v>
      </c>
      <c r="J182" s="6">
        <v>2.8999999999999998E-3</v>
      </c>
      <c r="K182" s="6">
        <v>3.4000000000000002E-3</v>
      </c>
    </row>
    <row r="183" spans="3:11" ht="15.5" x14ac:dyDescent="0.35">
      <c r="C183" t="s">
        <v>189</v>
      </c>
      <c r="I183" s="6">
        <v>4.1700000000000001E-2</v>
      </c>
      <c r="J183" s="6">
        <v>7.4999999999999997E-3</v>
      </c>
      <c r="K183" s="6">
        <v>0.02</v>
      </c>
    </row>
    <row r="184" spans="3:11" ht="15.5" x14ac:dyDescent="0.35">
      <c r="C184" t="s">
        <v>190</v>
      </c>
    </row>
    <row r="185" spans="3:11" ht="15.5" x14ac:dyDescent="0.35">
      <c r="C185" t="s">
        <v>56</v>
      </c>
      <c r="I185" s="6">
        <v>5.05</v>
      </c>
      <c r="J185" s="6">
        <v>1.8</v>
      </c>
      <c r="K185" s="5">
        <v>0</v>
      </c>
    </row>
    <row r="186" spans="3:11" ht="15.5" x14ac:dyDescent="0.35">
      <c r="C186" t="s">
        <v>53</v>
      </c>
      <c r="I186" s="6">
        <v>29.48</v>
      </c>
      <c r="J186" s="6">
        <v>27.84</v>
      </c>
      <c r="K186" s="6">
        <v>10.199999999999999</v>
      </c>
    </row>
    <row r="187" spans="3:11" ht="15.5" x14ac:dyDescent="0.35">
      <c r="C187" t="s">
        <v>191</v>
      </c>
      <c r="I187" s="6">
        <v>5.05</v>
      </c>
      <c r="J187" s="6">
        <v>1.8</v>
      </c>
      <c r="K187" s="5">
        <v>0</v>
      </c>
    </row>
    <row r="188" spans="3:11" ht="15.5" x14ac:dyDescent="0.35">
      <c r="C188" t="s">
        <v>192</v>
      </c>
      <c r="I188" s="6">
        <v>29.48</v>
      </c>
      <c r="J188" s="6">
        <v>27.84</v>
      </c>
      <c r="K188" s="6">
        <v>10.199999999999999</v>
      </c>
    </row>
    <row r="189" spans="3:11" ht="15.5" x14ac:dyDescent="0.35">
      <c r="C189" t="s">
        <v>193</v>
      </c>
      <c r="I189" s="5">
        <v>11000000000</v>
      </c>
    </row>
    <row r="190" spans="3:11" ht="15.5" x14ac:dyDescent="0.35">
      <c r="C190" t="s">
        <v>194</v>
      </c>
    </row>
    <row r="191" spans="3:11" ht="15.5" x14ac:dyDescent="0.35">
      <c r="C191" t="s">
        <v>25</v>
      </c>
      <c r="I191" s="5">
        <v>11000000000</v>
      </c>
    </row>
    <row r="192" spans="3:11" ht="15.5" x14ac:dyDescent="0.35">
      <c r="C192" t="s">
        <v>22</v>
      </c>
      <c r="I192" s="5">
        <v>-23000000000</v>
      </c>
      <c r="J192" s="5">
        <v>-10000000000</v>
      </c>
      <c r="K192" s="5">
        <v>-3000000000</v>
      </c>
    </row>
    <row r="193" spans="2:12" ht="15.5" x14ac:dyDescent="0.35">
      <c r="C193" t="s">
        <v>195</v>
      </c>
      <c r="I193" s="5">
        <v>163000000000</v>
      </c>
      <c r="J193" s="5">
        <v>138000000000</v>
      </c>
      <c r="K193" s="5">
        <v>9000000000</v>
      </c>
    </row>
    <row r="194" spans="2:12" ht="15.5" x14ac:dyDescent="0.35">
      <c r="C194" t="s">
        <v>196</v>
      </c>
      <c r="I194" s="5">
        <v>22000000000</v>
      </c>
      <c r="J194" s="5">
        <v>-110000000000</v>
      </c>
      <c r="K194" s="5">
        <v>-1000000000</v>
      </c>
    </row>
    <row r="195" spans="2:12" ht="15.5" x14ac:dyDescent="0.35">
      <c r="C195" t="s">
        <v>197</v>
      </c>
      <c r="I195" s="5">
        <v>0</v>
      </c>
      <c r="J195" s="5">
        <v>-11000000000</v>
      </c>
      <c r="K195" s="5">
        <v>-48000000000</v>
      </c>
    </row>
    <row r="196" spans="2:12" ht="15.5" x14ac:dyDescent="0.35">
      <c r="C196" t="s">
        <v>14</v>
      </c>
      <c r="I196" s="5">
        <v>21000000000</v>
      </c>
      <c r="J196" s="5">
        <v>-121000000000</v>
      </c>
      <c r="K196" s="5">
        <v>-49000000000</v>
      </c>
    </row>
    <row r="197" spans="2:12" ht="15.5" x14ac:dyDescent="0.35">
      <c r="C197" t="s">
        <v>16</v>
      </c>
      <c r="I197" s="6">
        <v>3.28</v>
      </c>
      <c r="J197" s="6">
        <v>-18.86</v>
      </c>
      <c r="K197" s="6">
        <v>-9.52</v>
      </c>
    </row>
    <row r="199" spans="2:12" ht="15.5" x14ac:dyDescent="0.35">
      <c r="B199" t="s">
        <v>198</v>
      </c>
      <c r="C199" t="s">
        <v>199</v>
      </c>
      <c r="D199" s="5">
        <v>1000000</v>
      </c>
      <c r="E199" s="5">
        <v>2000000000</v>
      </c>
      <c r="F199" s="5">
        <v>2000000000</v>
      </c>
      <c r="G199" s="5">
        <v>4000000000</v>
      </c>
      <c r="H199" s="5">
        <v>5000000000</v>
      </c>
      <c r="I199" s="5">
        <v>5000000000</v>
      </c>
      <c r="J199" s="5">
        <v>518000000</v>
      </c>
      <c r="K199" s="5">
        <v>177000000</v>
      </c>
      <c r="L199" s="5">
        <v>333000000</v>
      </c>
    </row>
    <row r="200" spans="2:12" ht="15.5" x14ac:dyDescent="0.35">
      <c r="C200" t="s">
        <v>44</v>
      </c>
      <c r="D200" s="5">
        <v>0</v>
      </c>
      <c r="E200" s="6">
        <v>0.23</v>
      </c>
      <c r="F200" s="6">
        <v>0.32</v>
      </c>
      <c r="G200" s="6">
        <v>0.61</v>
      </c>
      <c r="H200" s="6">
        <v>0.74</v>
      </c>
      <c r="I200" s="6">
        <v>0.71</v>
      </c>
      <c r="J200" s="6">
        <v>0.08</v>
      </c>
      <c r="K200" s="6">
        <v>0.03</v>
      </c>
      <c r="L200" s="6">
        <v>0.05</v>
      </c>
    </row>
    <row r="201" spans="2:12" ht="15.5" x14ac:dyDescent="0.35">
      <c r="C201" t="s">
        <v>204</v>
      </c>
      <c r="D201" s="5">
        <v>12000000000</v>
      </c>
      <c r="E201" s="5">
        <v>8000000000</v>
      </c>
      <c r="F201" s="5">
        <v>14000000000</v>
      </c>
      <c r="G201" s="5">
        <v>31000000000</v>
      </c>
      <c r="H201" s="5">
        <v>45000000000</v>
      </c>
      <c r="I201" s="5">
        <v>94000000000</v>
      </c>
      <c r="J201" s="5">
        <v>141000000000</v>
      </c>
      <c r="K201" s="5">
        <v>46000000000</v>
      </c>
      <c r="L201" s="5">
        <v>882000000</v>
      </c>
    </row>
    <row r="202" spans="2:12" ht="15.5" x14ac:dyDescent="0.35">
      <c r="C202" t="s">
        <v>208</v>
      </c>
      <c r="I202" s="6">
        <v>209.56</v>
      </c>
    </row>
    <row r="203" spans="2:12" ht="15.5" x14ac:dyDescent="0.35">
      <c r="C203" t="s">
        <v>320</v>
      </c>
      <c r="I203" s="6">
        <v>133.4</v>
      </c>
    </row>
    <row r="204" spans="2:12" ht="15.5" x14ac:dyDescent="0.35">
      <c r="C204" t="s">
        <v>209</v>
      </c>
      <c r="I204" s="6">
        <v>7.42</v>
      </c>
    </row>
    <row r="205" spans="2:12" ht="15.5" x14ac:dyDescent="0.35">
      <c r="C205" t="s">
        <v>321</v>
      </c>
      <c r="I205" s="6">
        <v>7.4999999999999997E-3</v>
      </c>
    </row>
    <row r="206" spans="2:12" ht="15.5" x14ac:dyDescent="0.35">
      <c r="C206" t="s">
        <v>322</v>
      </c>
      <c r="I206" s="6">
        <v>16.05</v>
      </c>
    </row>
    <row r="207" spans="2:12" ht="15.5" x14ac:dyDescent="0.35">
      <c r="C207" t="s">
        <v>210</v>
      </c>
      <c r="I207" s="6">
        <v>4.71</v>
      </c>
    </row>
    <row r="208" spans="2:12" ht="15.5" x14ac:dyDescent="0.35">
      <c r="C208" t="s">
        <v>323</v>
      </c>
      <c r="I208" s="6">
        <v>69.599999999999994</v>
      </c>
    </row>
    <row r="209" spans="3:9" ht="15.5" x14ac:dyDescent="0.35">
      <c r="C209" t="s">
        <v>324</v>
      </c>
      <c r="I209" s="6">
        <v>47.98</v>
      </c>
    </row>
    <row r="210" spans="3:9" ht="15.5" x14ac:dyDescent="0.35">
      <c r="C210" t="s">
        <v>325</v>
      </c>
      <c r="I210" s="6">
        <v>100.79</v>
      </c>
    </row>
    <row r="211" spans="3:9" ht="15.5" x14ac:dyDescent="0.35">
      <c r="C211" t="s">
        <v>326</v>
      </c>
      <c r="I211" s="6">
        <v>49.12</v>
      </c>
    </row>
    <row r="212" spans="3:9" ht="15.5" x14ac:dyDescent="0.35">
      <c r="C212" t="s">
        <v>327</v>
      </c>
      <c r="I212" s="6">
        <v>0.16</v>
      </c>
    </row>
    <row r="213" spans="3:9" ht="15.5" x14ac:dyDescent="0.35">
      <c r="C213" t="s">
        <v>329</v>
      </c>
      <c r="I213" s="6">
        <v>1.17</v>
      </c>
    </row>
    <row r="214" spans="3:9" ht="15.5" x14ac:dyDescent="0.35">
      <c r="C214" t="s">
        <v>211</v>
      </c>
      <c r="I214" s="6">
        <v>0.74</v>
      </c>
    </row>
    <row r="215" spans="3:9" ht="15.5" x14ac:dyDescent="0.35">
      <c r="C215" t="s">
        <v>330</v>
      </c>
      <c r="I215" s="6">
        <v>9.7200000000000006</v>
      </c>
    </row>
    <row r="216" spans="3:9" ht="15.5" x14ac:dyDescent="0.35">
      <c r="C216" t="s">
        <v>212</v>
      </c>
      <c r="D216" s="6">
        <v>5.14</v>
      </c>
    </row>
    <row r="217" spans="3:9" ht="15.5" x14ac:dyDescent="0.35">
      <c r="C217" t="s">
        <v>213</v>
      </c>
      <c r="I217" s="6">
        <v>33.130000000000003</v>
      </c>
    </row>
    <row r="218" spans="3:9" ht="15.5" x14ac:dyDescent="0.35">
      <c r="C218" t="s">
        <v>331</v>
      </c>
      <c r="I218" s="6">
        <v>3.25</v>
      </c>
    </row>
    <row r="219" spans="3:9" ht="15.5" x14ac:dyDescent="0.35">
      <c r="C219" t="s">
        <v>214</v>
      </c>
      <c r="D219" s="6">
        <v>11.32</v>
      </c>
    </row>
    <row r="220" spans="3:9" ht="15.5" x14ac:dyDescent="0.35">
      <c r="C220" t="s">
        <v>215</v>
      </c>
      <c r="D220" s="6">
        <v>11.28</v>
      </c>
    </row>
    <row r="221" spans="3:9" ht="15.5" x14ac:dyDescent="0.35">
      <c r="C221" t="s">
        <v>216</v>
      </c>
      <c r="D221" s="6">
        <v>0.02</v>
      </c>
    </row>
    <row r="222" spans="3:9" ht="15.5" x14ac:dyDescent="0.35">
      <c r="C222" t="s">
        <v>217</v>
      </c>
      <c r="D222" s="6">
        <v>0.09</v>
      </c>
    </row>
    <row r="223" spans="3:9" ht="15.5" x14ac:dyDescent="0.35">
      <c r="C223" t="s">
        <v>218</v>
      </c>
      <c r="D223" s="6">
        <v>0.02</v>
      </c>
    </row>
    <row r="224" spans="3:9" ht="15.5" x14ac:dyDescent="0.35">
      <c r="C224" t="s">
        <v>219</v>
      </c>
      <c r="D224" s="6">
        <v>1.0900000000000001</v>
      </c>
    </row>
    <row r="225" spans="3:9" ht="15.5" x14ac:dyDescent="0.35">
      <c r="C225" t="s">
        <v>12</v>
      </c>
      <c r="D225" s="5">
        <v>-1000000000</v>
      </c>
    </row>
    <row r="226" spans="3:9" ht="15.5" x14ac:dyDescent="0.35">
      <c r="C226" t="s">
        <v>220</v>
      </c>
      <c r="I226" s="6">
        <v>17.059999999999999</v>
      </c>
    </row>
    <row r="227" spans="3:9" ht="15.5" x14ac:dyDescent="0.35">
      <c r="C227" t="s">
        <v>221</v>
      </c>
      <c r="I227" s="6">
        <v>3.2300000000000002E-2</v>
      </c>
    </row>
    <row r="228" spans="3:9" ht="15.5" x14ac:dyDescent="0.35">
      <c r="C228" t="s">
        <v>222</v>
      </c>
      <c r="I228" s="6">
        <v>3.5299999999999998E-2</v>
      </c>
    </row>
    <row r="229" spans="3:9" ht="15.5" x14ac:dyDescent="0.35">
      <c r="C229" t="s">
        <v>223</v>
      </c>
      <c r="I229" s="6">
        <v>4.5100000000000001E-2</v>
      </c>
    </row>
    <row r="230" spans="3:9" ht="15.5" x14ac:dyDescent="0.35">
      <c r="C230" t="s">
        <v>334</v>
      </c>
      <c r="I230" s="6">
        <v>3.7200000000000004E-2</v>
      </c>
    </row>
    <row r="231" spans="3:9" ht="15.5" x14ac:dyDescent="0.35">
      <c r="C231" t="s">
        <v>224</v>
      </c>
      <c r="D231" s="6">
        <v>388.04</v>
      </c>
    </row>
    <row r="232" spans="3:9" ht="15.5" x14ac:dyDescent="0.35">
      <c r="C232" t="s">
        <v>225</v>
      </c>
      <c r="D232" s="6">
        <v>7.38</v>
      </c>
    </row>
    <row r="233" spans="3:9" ht="15.5" x14ac:dyDescent="0.35">
      <c r="C233" t="s">
        <v>226</v>
      </c>
      <c r="D233" s="6">
        <v>43.43</v>
      </c>
    </row>
    <row r="234" spans="3:9" ht="15.5" x14ac:dyDescent="0.35">
      <c r="C234" t="s">
        <v>227</v>
      </c>
      <c r="D234" s="6">
        <v>351.99</v>
      </c>
    </row>
    <row r="235" spans="3:9" ht="15.5" x14ac:dyDescent="0.35">
      <c r="C235" t="s">
        <v>228</v>
      </c>
      <c r="D235" s="6">
        <v>0.23</v>
      </c>
    </row>
    <row r="236" spans="3:9" ht="15.5" x14ac:dyDescent="0.35">
      <c r="C236" t="s">
        <v>335</v>
      </c>
      <c r="I236" s="6">
        <v>0.27</v>
      </c>
    </row>
    <row r="237" spans="3:9" ht="15.5" x14ac:dyDescent="0.35">
      <c r="C237" t="s">
        <v>336</v>
      </c>
      <c r="I237" s="6">
        <v>57.79</v>
      </c>
    </row>
    <row r="238" spans="3:9" ht="15.5" x14ac:dyDescent="0.35">
      <c r="C238" t="s">
        <v>40</v>
      </c>
      <c r="I238" s="5">
        <v>1035000000000</v>
      </c>
    </row>
    <row r="239" spans="3:9" ht="15.5" x14ac:dyDescent="0.35">
      <c r="C239" t="s">
        <v>229</v>
      </c>
      <c r="I239" s="5">
        <v>1006000000000</v>
      </c>
    </row>
    <row r="240" spans="3:9" ht="15.5" x14ac:dyDescent="0.35">
      <c r="C240" t="s">
        <v>230</v>
      </c>
      <c r="I240" s="5">
        <v>6640000000</v>
      </c>
    </row>
    <row r="241" spans="3:9" ht="15.5" x14ac:dyDescent="0.35">
      <c r="C241" t="s">
        <v>231</v>
      </c>
      <c r="I241" s="6">
        <v>0.49299999999999999</v>
      </c>
    </row>
    <row r="242" spans="3:9" ht="15.5" x14ac:dyDescent="0.35">
      <c r="C242" t="s">
        <v>232</v>
      </c>
      <c r="D242" s="6">
        <v>0.26140000000000002</v>
      </c>
    </row>
    <row r="243" spans="3:9" ht="15.5" x14ac:dyDescent="0.35">
      <c r="C243" t="s">
        <v>233</v>
      </c>
      <c r="D243" s="6">
        <v>1.1000000000000001E-3</v>
      </c>
    </row>
    <row r="244" spans="3:9" ht="15.5" x14ac:dyDescent="0.35">
      <c r="C244" t="s">
        <v>234</v>
      </c>
      <c r="D244" s="6">
        <v>1E-4</v>
      </c>
    </row>
    <row r="245" spans="3:9" ht="15.5" x14ac:dyDescent="0.35">
      <c r="C245" t="s">
        <v>235</v>
      </c>
      <c r="D245" s="6">
        <v>1.4672000000000001</v>
      </c>
    </row>
    <row r="246" spans="3:9" ht="15.5" x14ac:dyDescent="0.35">
      <c r="C246" t="s">
        <v>236</v>
      </c>
      <c r="D246" s="6">
        <v>0.25180000000000002</v>
      </c>
    </row>
    <row r="247" spans="3:9" ht="15.5" x14ac:dyDescent="0.35">
      <c r="C247" t="s">
        <v>237</v>
      </c>
      <c r="D247" s="6">
        <v>1.0038</v>
      </c>
    </row>
    <row r="248" spans="3:9" ht="15.5" x14ac:dyDescent="0.35">
      <c r="C248" t="s">
        <v>244</v>
      </c>
      <c r="I248" s="5">
        <v>7</v>
      </c>
    </row>
    <row r="249" spans="3:9" ht="15.5" x14ac:dyDescent="0.35">
      <c r="C249" t="s">
        <v>245</v>
      </c>
      <c r="I249" s="6">
        <v>0.38</v>
      </c>
    </row>
    <row r="250" spans="3:9" ht="15.5" x14ac:dyDescent="0.35">
      <c r="C250" t="s">
        <v>246</v>
      </c>
      <c r="I250" s="6">
        <v>0.51</v>
      </c>
    </row>
    <row r="251" spans="3:9" ht="15.5" x14ac:dyDescent="0.35">
      <c r="C251" t="s">
        <v>247</v>
      </c>
      <c r="I251" s="6">
        <v>0.08</v>
      </c>
    </row>
    <row r="252" spans="3:9" ht="15.5" x14ac:dyDescent="0.35">
      <c r="C252" t="s">
        <v>248</v>
      </c>
      <c r="I252" s="6">
        <v>0.5</v>
      </c>
    </row>
    <row r="253" spans="3:9" ht="15.5" x14ac:dyDescent="0.35">
      <c r="C253" t="s">
        <v>249</v>
      </c>
      <c r="I253" s="6">
        <v>0.1</v>
      </c>
    </row>
    <row r="254" spans="3:9" ht="15.5" x14ac:dyDescent="0.35">
      <c r="C254" t="s">
        <v>250</v>
      </c>
      <c r="I254" s="6">
        <v>0.15</v>
      </c>
    </row>
    <row r="255" spans="3:9" ht="15.5" x14ac:dyDescent="0.35">
      <c r="C255" t="s">
        <v>251</v>
      </c>
      <c r="I255" s="6">
        <v>0.03</v>
      </c>
    </row>
    <row r="256" spans="3:9" ht="15.5" x14ac:dyDescent="0.35">
      <c r="C256" t="s">
        <v>337</v>
      </c>
      <c r="I256" s="5">
        <v>64000000000</v>
      </c>
    </row>
    <row r="257" spans="3:9" ht="15.5" x14ac:dyDescent="0.35">
      <c r="C257" t="s">
        <v>338</v>
      </c>
      <c r="I257" s="5">
        <v>22000000000</v>
      </c>
    </row>
    <row r="258" spans="3:9" ht="15.5" x14ac:dyDescent="0.35">
      <c r="C258" t="s">
        <v>339</v>
      </c>
      <c r="I258" s="5">
        <v>20000000000</v>
      </c>
    </row>
    <row r="259" spans="3:9" ht="15.5" x14ac:dyDescent="0.35">
      <c r="C259" t="s">
        <v>340</v>
      </c>
      <c r="I259" s="5">
        <v>8000000000</v>
      </c>
    </row>
    <row r="260" spans="3:9" ht="15.5" x14ac:dyDescent="0.35">
      <c r="C260" t="s">
        <v>252</v>
      </c>
      <c r="D260" s="5">
        <v>34000000000</v>
      </c>
    </row>
    <row r="261" spans="3:9" ht="15.5" x14ac:dyDescent="0.35">
      <c r="C261" t="s">
        <v>253</v>
      </c>
      <c r="D261" s="5">
        <v>240000000000</v>
      </c>
    </row>
    <row r="262" spans="3:9" ht="15.5" x14ac:dyDescent="0.35">
      <c r="C262" t="s">
        <v>254</v>
      </c>
      <c r="D262" s="5">
        <v>21000000000</v>
      </c>
    </row>
    <row r="263" spans="3:9" ht="15.5" x14ac:dyDescent="0.35">
      <c r="C263" t="s">
        <v>183</v>
      </c>
      <c r="D263" s="5">
        <v>199000000000</v>
      </c>
    </row>
    <row r="264" spans="3:9" ht="15.5" x14ac:dyDescent="0.35">
      <c r="C264" t="s">
        <v>182</v>
      </c>
      <c r="I264" s="5">
        <v>220000000000</v>
      </c>
    </row>
    <row r="265" spans="3:9" ht="15.5" x14ac:dyDescent="0.35">
      <c r="C265" t="s">
        <v>180</v>
      </c>
      <c r="D265" s="5">
        <v>5000000000</v>
      </c>
    </row>
    <row r="266" spans="3:9" ht="15.5" x14ac:dyDescent="0.35">
      <c r="C266" t="s">
        <v>23</v>
      </c>
      <c r="D266" s="5">
        <v>5000000000</v>
      </c>
    </row>
    <row r="267" spans="3:9" ht="15.5" x14ac:dyDescent="0.35">
      <c r="C267" t="s">
        <v>20</v>
      </c>
      <c r="D267" s="5">
        <v>-29000000000</v>
      </c>
    </row>
    <row r="268" spans="3:9" ht="15.5" x14ac:dyDescent="0.35">
      <c r="C268" t="s">
        <v>255</v>
      </c>
      <c r="I268" s="5">
        <v>220000000000</v>
      </c>
    </row>
    <row r="269" spans="3:9" ht="15.5" x14ac:dyDescent="0.35">
      <c r="C269" t="s">
        <v>341</v>
      </c>
      <c r="I269" s="5">
        <v>15000000000</v>
      </c>
    </row>
    <row r="270" spans="3:9" ht="15.5" x14ac:dyDescent="0.35">
      <c r="C270" t="s">
        <v>342</v>
      </c>
      <c r="I270" s="5">
        <v>-22000000000</v>
      </c>
    </row>
    <row r="271" spans="3:9" ht="15.5" x14ac:dyDescent="0.35">
      <c r="C271" t="s">
        <v>343</v>
      </c>
      <c r="I271" s="5">
        <v>41000000000</v>
      </c>
    </row>
    <row r="272" spans="3:9" ht="15.5" x14ac:dyDescent="0.35">
      <c r="C272" t="s">
        <v>344</v>
      </c>
      <c r="I272" s="5">
        <v>7000000000</v>
      </c>
    </row>
    <row r="273" spans="3:9" ht="15.5" x14ac:dyDescent="0.35">
      <c r="C273" t="s">
        <v>345</v>
      </c>
      <c r="I273" s="5">
        <v>22000000000</v>
      </c>
    </row>
  </sheetData>
  <pageMargins left="0.7" right="0.7" top="0.75" bottom="0.75" header="0.3" footer="0.3"/>
  <ignoredErrors>
    <ignoredError sqref="A1:L27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84"/>
  <sheetViews>
    <sheetView topLeftCell="H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423</v>
      </c>
      <c r="D2" s="2" vm="18">
        <f ca="1">IFERROR(_xlfn.STOCKHISTORY("XIDX:" &amp; $C$1, D3, , 0, 0, 1), "Libur")</f>
        <v>23</v>
      </c>
      <c r="H2" s="2" vm="18">
        <f ca="1">IFERROR(INDEX(D2:G2,COUNT(D2:G2)),"")</f>
        <v>23</v>
      </c>
      <c r="I2" s="2" vm="19">
        <f t="shared" ref="I2:O2" ca="1" si="0">IFERROR(_xlfn.STOCKHISTORY("XIDX:" &amp; $C$1, I1, , 0, 0, 1), "Libur")</f>
        <v>148</v>
      </c>
      <c r="J2" s="2" vm="20">
        <f t="shared" ca="1" si="0"/>
        <v>96.4</v>
      </c>
      <c r="K2" s="2" vm="21">
        <f t="shared" ca="1" si="0"/>
        <v>96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661103000000</v>
      </c>
      <c r="H4" s="2">
        <f>IFERROR(SUM(D4:G4)*(4/MAX(1,COUNT(D4:G4))),"")</f>
        <v>2644412000000</v>
      </c>
      <c r="I4" s="2">
        <f t="shared" ref="I4:O4" si="1">IFERROR(INDEX(I51:I500,MATCH($C$4,$C$51:$C$500,0)),"")</f>
        <v>3455804000000</v>
      </c>
      <c r="J4" s="2">
        <f t="shared" si="1"/>
        <v>3946077000000</v>
      </c>
      <c r="K4" s="2">
        <f t="shared" si="1"/>
        <v>4045748000000</v>
      </c>
      <c r="L4" s="2">
        <f t="shared" si="1"/>
        <v>3265509000000</v>
      </c>
      <c r="M4" s="2">
        <f t="shared" si="1"/>
        <v>1983781000000</v>
      </c>
      <c r="N4" s="2">
        <f t="shared" si="1"/>
        <v>1021162000000</v>
      </c>
      <c r="O4" s="2">
        <f t="shared" si="1"/>
        <v>633853000000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-929938000000</v>
      </c>
      <c r="H5" s="2">
        <f>IFERROR(SUM(D5:G5)*(4/MAX(1,COUNT(D5:G5))),"")</f>
        <v>-3719752000000</v>
      </c>
      <c r="I5" s="2">
        <f t="shared" ref="I5:O5" si="2">IFERROR(INDEX(I51:I500,MATCH($C$5,$C$51:$C$500,0)),"")</f>
        <v>-1037295000000</v>
      </c>
      <c r="J5" s="2">
        <f t="shared" si="2"/>
        <v>6296000000</v>
      </c>
      <c r="K5" s="2">
        <f t="shared" si="2"/>
        <v>350511000000</v>
      </c>
      <c r="L5" s="2">
        <f t="shared" si="2"/>
        <v>300615000000</v>
      </c>
      <c r="M5" s="2">
        <f t="shared" si="2"/>
        <v>404302000000</v>
      </c>
      <c r="N5" s="2">
        <f t="shared" si="2"/>
        <v>86856000000</v>
      </c>
      <c r="O5" s="2">
        <f t="shared" si="2"/>
        <v>4373000000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419396000000</v>
      </c>
      <c r="H6" s="2">
        <f>IFERROR(INDEX(D6:G6,COUNT(D6:G6)),"")</f>
        <v>419396000000</v>
      </c>
      <c r="I6" s="2">
        <f t="shared" ref="I6:O6" si="3">IFERROR(INDEX(I51:I500,MATCH($C$6,$C$51:$C$500,0)),"")</f>
        <v>419396000000</v>
      </c>
      <c r="J6" s="2">
        <f t="shared" si="3"/>
        <v>1714656000000</v>
      </c>
      <c r="K6" s="2">
        <f t="shared" si="3"/>
        <v>1835984000000</v>
      </c>
      <c r="L6" s="2">
        <f t="shared" si="3"/>
        <v>979915000000</v>
      </c>
      <c r="M6" s="2">
        <f t="shared" si="3"/>
        <v>599658000000</v>
      </c>
      <c r="N6" s="2">
        <f t="shared" si="3"/>
        <v>92447000000</v>
      </c>
      <c r="O6" s="2">
        <f t="shared" si="3"/>
        <v>-45923000000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14.74</v>
      </c>
      <c r="H7" s="3">
        <f>IFERROR(INDEX(D7:G7,COUNT(D7:G7)),"")</f>
        <v>14.74</v>
      </c>
      <c r="I7" s="3">
        <f t="shared" ref="I7:O7" si="4">IFERROR(INDEX(I51:I500,MATCH($C$7,$C$51:$C$500,0))/1000000000,"")</f>
        <v>14.74</v>
      </c>
      <c r="J7" s="3">
        <f t="shared" si="4"/>
        <v>2.95</v>
      </c>
      <c r="K7" s="3">
        <f t="shared" si="4"/>
        <v>2.95</v>
      </c>
      <c r="L7" s="3">
        <f t="shared" si="4"/>
        <v>2.5099999999999998</v>
      </c>
      <c r="M7" s="3">
        <f t="shared" si="4"/>
        <v>12.53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507000000000</v>
      </c>
      <c r="H8" s="2">
        <f>IFERROR(INDEX(D8:G8,COUNT(D8:G8)),"")</f>
        <v>507000000000</v>
      </c>
      <c r="I8" s="2">
        <f t="shared" ref="I8:O8" si="5">IFERROR(INDEX(I51:I500,MATCH($C$8,$C$51:$C$500,0)),"")</f>
        <v>200000000000</v>
      </c>
      <c r="J8" s="2">
        <f t="shared" si="5"/>
        <v>-702000000000</v>
      </c>
      <c r="K8" s="2">
        <f t="shared" si="5"/>
        <v>-1340000000000</v>
      </c>
      <c r="L8" s="2">
        <f t="shared" si="5"/>
        <v>-329000000000</v>
      </c>
      <c r="M8" s="2">
        <f t="shared" si="5"/>
        <v>-176000000000</v>
      </c>
      <c r="N8" s="2">
        <f t="shared" si="5"/>
        <v>-272000000000</v>
      </c>
      <c r="O8" s="2">
        <f t="shared" si="5"/>
        <v>53000000000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34.39</v>
      </c>
      <c r="H9" s="3">
        <f>IFERROR(INDEX(D9:G9,COUNT(D9:G9)),"")</f>
        <v>34.39</v>
      </c>
      <c r="I9" s="3">
        <f t="shared" ref="I9:O9" si="6">IFERROR(INDEX(I51:I500,MATCH($C$9,$C$51:$C$500,0)),"")</f>
        <v>13.54</v>
      </c>
      <c r="J9" s="3">
        <f t="shared" si="6"/>
        <v>-237.96</v>
      </c>
      <c r="K9" s="3">
        <f t="shared" si="6"/>
        <v>-454.47</v>
      </c>
      <c r="L9" s="3">
        <f t="shared" si="6"/>
        <v>-131.47</v>
      </c>
      <c r="M9" s="3">
        <f t="shared" si="6"/>
        <v>-14.01</v>
      </c>
      <c r="N9" s="3">
        <f t="shared" si="6"/>
        <v>-41800615.380000003</v>
      </c>
      <c r="O9" s="3">
        <f t="shared" si="6"/>
        <v>8108153.8499999996</v>
      </c>
    </row>
    <row r="10" spans="1:15" ht="15.5" x14ac:dyDescent="0.35">
      <c r="C10" t="s">
        <v>17</v>
      </c>
      <c r="D10" s="3">
        <f ca="1">IFERROR(IF(D9=0,"",D2/D9),"")</f>
        <v>0.66879906949694679</v>
      </c>
      <c r="I10" s="3">
        <f t="shared" ref="I10:O10" ca="1" si="7">IFERROR(IF(I9=0,"",I2/I9),"")</f>
        <v>10.930576070901035</v>
      </c>
      <c r="J10" s="3">
        <f t="shared" ca="1" si="7"/>
        <v>-0.40511010253824176</v>
      </c>
      <c r="K10" s="3">
        <f t="shared" ca="1" si="7"/>
        <v>-0.21123506502079345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12213000000</v>
      </c>
      <c r="H11" s="2">
        <f>IFERROR(INDEX(D11:G11,COUNT(D11:G11)),"")</f>
        <v>12213000000</v>
      </c>
      <c r="I11" s="2">
        <f t="shared" ref="I11:O11" si="8">IFERROR(INDEX(I51:I500,MATCH($C$11,$C$51:$C$500,0)),"")</f>
        <v>12213000000</v>
      </c>
      <c r="J11" s="2">
        <f t="shared" si="8"/>
        <v>45543000000</v>
      </c>
      <c r="K11" s="2">
        <f t="shared" si="8"/>
        <v>108158000000</v>
      </c>
      <c r="L11" s="2">
        <f t="shared" si="8"/>
        <v>73209000000</v>
      </c>
      <c r="M11" s="2">
        <f t="shared" si="8"/>
        <v>11739000000</v>
      </c>
      <c r="N11" s="2">
        <f t="shared" si="8"/>
        <v>7843000000</v>
      </c>
      <c r="O11" s="2">
        <f t="shared" si="8"/>
        <v>7918000000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2611000000000</v>
      </c>
      <c r="H12" s="2">
        <f>IFERROR(INDEX(D12:G12,COUNT(D12:G12)),"")</f>
        <v>2611000000000</v>
      </c>
      <c r="I12" s="2">
        <f t="shared" ref="I12:O12" si="9">IFERROR(INDEX(I51:I500,MATCH($C$12,$C$51:$C$500,0)),"")</f>
        <v>2611000000000</v>
      </c>
      <c r="J12" s="2">
        <f t="shared" si="9"/>
        <v>2758000000000</v>
      </c>
      <c r="K12" s="2">
        <f t="shared" si="9"/>
        <v>2229000000000</v>
      </c>
      <c r="L12" s="2">
        <f t="shared" si="9"/>
        <v>1276000000000</v>
      </c>
      <c r="M12" s="2">
        <f t="shared" si="9"/>
        <v>873000000000</v>
      </c>
      <c r="N12" s="2">
        <f t="shared" si="9"/>
        <v>731000000000</v>
      </c>
      <c r="O12" s="2">
        <f t="shared" si="9"/>
        <v>408000000000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2623000000000</v>
      </c>
      <c r="H13" s="2">
        <f>IFERROR(INDEX(D13:G13,COUNT(D13:G13)),"")</f>
        <v>2623000000000</v>
      </c>
      <c r="I13" s="2">
        <f t="shared" ref="I13:O13" si="10">IFERROR(INDEX(I51:I500,MATCH($C$13,$C$51:$C$500,0)),"")</f>
        <v>2623000000000</v>
      </c>
      <c r="J13" s="2">
        <f t="shared" si="10"/>
        <v>2804000000000</v>
      </c>
      <c r="K13" s="2">
        <f t="shared" si="10"/>
        <v>2337000000000</v>
      </c>
      <c r="L13" s="2">
        <f t="shared" si="10"/>
        <v>1349000000000</v>
      </c>
      <c r="M13" s="2">
        <f t="shared" si="10"/>
        <v>885000000000</v>
      </c>
      <c r="N13" s="2">
        <f t="shared" si="10"/>
        <v>738000000000</v>
      </c>
      <c r="O13" s="2">
        <f t="shared" si="10"/>
        <v>416000000000</v>
      </c>
    </row>
    <row r="14" spans="1:15" ht="15.5" x14ac:dyDescent="0.35">
      <c r="C14" t="s">
        <v>26</v>
      </c>
      <c r="D14" s="2">
        <f>IFERROR(INDEX(D51:D500,MATCH($C$14,$C$51:$C$500,0)),"")</f>
        <v>-52649000000</v>
      </c>
      <c r="H14" s="2">
        <f>IFERROR(SUM(D14:G14)*(4/MAX(1,COUNT(D14:G14))),"")</f>
        <v>-210596000000</v>
      </c>
      <c r="I14" s="2">
        <f t="shared" ref="I14:O14" si="11">IFERROR(INDEX(I51:I500,MATCH($C$14,$C$51:$C$500,0)),"")</f>
        <v>-329883000000</v>
      </c>
      <c r="J14" s="2">
        <f t="shared" si="11"/>
        <v>-371902000000</v>
      </c>
      <c r="K14" s="2">
        <f t="shared" si="11"/>
        <v>-258430000000</v>
      </c>
      <c r="L14" s="2">
        <f t="shared" si="11"/>
        <v>-179086000000</v>
      </c>
      <c r="M14" s="2">
        <f t="shared" si="11"/>
        <v>-102626000000</v>
      </c>
      <c r="N14" s="2">
        <f t="shared" si="11"/>
        <v>-79515000000</v>
      </c>
      <c r="O14" s="2">
        <f t="shared" si="11"/>
        <v>-46723000000</v>
      </c>
    </row>
    <row r="15" spans="1:15" ht="15.5" x14ac:dyDescent="0.35">
      <c r="C15" t="s">
        <v>27</v>
      </c>
      <c r="D15" s="2">
        <f>IFERROR(INDEX(D51:D500,MATCH($C$15,$C$51:$C$500,0)),"")</f>
        <v>137498000000</v>
      </c>
      <c r="H15" s="2">
        <f>IFERROR(SUM(D15:G15)*(4/MAX(1,COUNT(D15:G15))),"")</f>
        <v>549992000000</v>
      </c>
      <c r="I15" s="2">
        <f t="shared" ref="I15:O15" si="12">IFERROR(INDEX(I51:I500,MATCH($C$15,$C$51:$C$500,0)),"")</f>
        <v>137498000000</v>
      </c>
      <c r="J15" s="2">
        <f t="shared" si="12"/>
        <v>-97604000000</v>
      </c>
      <c r="K15" s="2">
        <f t="shared" si="12"/>
        <v>-15116000000</v>
      </c>
      <c r="L15" s="2">
        <f t="shared" si="12"/>
        <v>-57756000000</v>
      </c>
      <c r="M15" s="2">
        <f t="shared" si="12"/>
        <v>-64891000000</v>
      </c>
      <c r="N15" s="2">
        <f t="shared" si="12"/>
        <v>-28123000000</v>
      </c>
      <c r="O15" s="2">
        <f t="shared" si="12"/>
        <v>1643000000</v>
      </c>
    </row>
    <row r="16" spans="1:15" ht="15.5" x14ac:dyDescent="0.35">
      <c r="C16" t="s">
        <v>28</v>
      </c>
      <c r="D16" s="2">
        <f>IFERROR(INDEX(D51:D500,MATCH($C$16,$C$51:$C$500,0)),"")</f>
        <v>-1291102000000</v>
      </c>
      <c r="H16" s="2">
        <f>IFERROR(SUM(D16:G16)*(4/MAX(1,COUNT(D16:G16))),"")</f>
        <v>-5164408000000</v>
      </c>
      <c r="I16" s="2">
        <f t="shared" ref="I16:O16" si="13">IFERROR(INDEX(I51:I500,MATCH($C$16,$C$51:$C$500,0)),"")</f>
        <v>-1425298000000</v>
      </c>
      <c r="J16" s="2">
        <f t="shared" si="13"/>
        <v>103477000000</v>
      </c>
      <c r="K16" s="2">
        <f t="shared" si="13"/>
        <v>454071000000</v>
      </c>
      <c r="L16" s="2">
        <f t="shared" si="13"/>
        <v>438535000000</v>
      </c>
      <c r="M16" s="2">
        <f t="shared" si="13"/>
        <v>571527000000</v>
      </c>
      <c r="N16" s="2">
        <f t="shared" si="13"/>
        <v>155840000000</v>
      </c>
      <c r="O16" s="2">
        <f t="shared" si="13"/>
        <v>4112000000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339020000000</v>
      </c>
      <c r="H20" s="2">
        <f t="shared" ref="H20:O20" ca="1" si="14">IFERROR(H21*H2,"")</f>
        <v>339020000000</v>
      </c>
      <c r="I20" s="2">
        <f t="shared" ca="1" si="14"/>
        <v>2181520000000</v>
      </c>
      <c r="J20" s="2">
        <f t="shared" ca="1" si="14"/>
        <v>284380000000</v>
      </c>
      <c r="K20" s="2">
        <f t="shared" ca="1" si="14"/>
        <v>283200000000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14740000000</v>
      </c>
      <c r="H21" s="2">
        <f>IFERROR(INDEX(D21:G21,COUNT(D21:G21)),"")</f>
        <v>14740000000</v>
      </c>
      <c r="I21" s="2">
        <f t="shared" ref="I21:O21" si="15">IFERROR(INDEX(I51:I500,MATCH($C$7,$C$51:$C$500,0)),"")</f>
        <v>14740000000</v>
      </c>
      <c r="J21" s="2">
        <f t="shared" si="15"/>
        <v>2950000000</v>
      </c>
      <c r="K21" s="2">
        <f t="shared" si="15"/>
        <v>2950000000</v>
      </c>
      <c r="L21" s="2">
        <f t="shared" si="15"/>
        <v>2510000000</v>
      </c>
      <c r="M21" s="2">
        <f t="shared" si="15"/>
        <v>12530000000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-221.73268223826645</v>
      </c>
      <c r="H23" s="3">
        <f t="shared" ref="H23:O23" si="16">IFERROR(H5/H6*100,"")</f>
        <v>-886.9307289530658</v>
      </c>
      <c r="I23" s="3">
        <f t="shared" si="16"/>
        <v>-247.33068508044903</v>
      </c>
      <c r="J23" s="3">
        <f t="shared" si="16"/>
        <v>0.36718735419815984</v>
      </c>
      <c r="K23" s="3">
        <f t="shared" si="16"/>
        <v>19.091179443829574</v>
      </c>
      <c r="L23" s="3">
        <f t="shared" si="16"/>
        <v>30.677660817519886</v>
      </c>
      <c r="M23" s="3">
        <f t="shared" si="16"/>
        <v>67.422097262106064</v>
      </c>
      <c r="N23" s="3">
        <f t="shared" si="16"/>
        <v>93.952210455720575</v>
      </c>
      <c r="O23" s="3">
        <f t="shared" si="16"/>
        <v>-9.5224615116608238</v>
      </c>
    </row>
    <row r="24" spans="1:15" ht="15.5" x14ac:dyDescent="0.35">
      <c r="C24" t="s">
        <v>43</v>
      </c>
      <c r="D24" s="4">
        <f>IFERROR(_xlfn.RRI(5,I23,D23),"")</f>
        <v>-2.1613746798284983E-2</v>
      </c>
      <c r="H24" s="4" t="str">
        <f t="shared" ref="H24:O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-62.68</v>
      </c>
      <c r="H25" s="3">
        <f>IFERROR(INDEX(D25:G25,COUNT(D25:G25)),"")</f>
        <v>-62.68</v>
      </c>
      <c r="I25" s="3">
        <f t="shared" ref="I25:O25" si="18">IFERROR(INDEX(I51:I500,MATCH($C$25,$C$51:$C$500,0)),"")</f>
        <v>-69.959999999999994</v>
      </c>
      <c r="J25" s="3">
        <f t="shared" si="18"/>
        <v>1.86</v>
      </c>
      <c r="K25" s="3">
        <f t="shared" si="18"/>
        <v>119.08</v>
      </c>
      <c r="L25" s="3">
        <f t="shared" si="18"/>
        <v>120.12</v>
      </c>
      <c r="M25" s="3">
        <f t="shared" si="18"/>
        <v>32.22</v>
      </c>
      <c r="N25" s="3">
        <f t="shared" si="18"/>
        <v>13283384.619999999</v>
      </c>
      <c r="O25" s="3">
        <f t="shared" si="18"/>
        <v>641230.77</v>
      </c>
    </row>
    <row r="26" spans="1:15" ht="15.5" x14ac:dyDescent="0.35">
      <c r="C26" t="s">
        <v>46</v>
      </c>
      <c r="D26" s="4">
        <f>IFERROR(_xlfn.RRI(5,I25,D25),"")</f>
        <v>-2.1736528075198325E-2</v>
      </c>
      <c r="H26" s="4" t="str">
        <f t="shared" ref="H26:O26" si="19">IFERROR(_xlfn.RRI(5,M25,H25),"")</f>
        <v/>
      </c>
      <c r="I26" s="4" t="str">
        <f t="shared" si="19"/>
        <v/>
      </c>
      <c r="J26" s="4">
        <f t="shared" si="19"/>
        <v>-0.92192720667941708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44.850949796472186</v>
      </c>
      <c r="H27" s="3">
        <f t="shared" ref="H27:O27" si="20">IFERROR(H4/H21,"")</f>
        <v>179.40379918588874</v>
      </c>
      <c r="I27" s="3">
        <f t="shared" si="20"/>
        <v>234.45074626865673</v>
      </c>
      <c r="J27" s="3">
        <f t="shared" si="20"/>
        <v>1337.6532203389831</v>
      </c>
      <c r="K27" s="3">
        <f t="shared" si="20"/>
        <v>1371.44</v>
      </c>
      <c r="L27" s="3">
        <f t="shared" si="20"/>
        <v>1300.9996015936256</v>
      </c>
      <c r="M27" s="3">
        <f t="shared" si="20"/>
        <v>158.32250598563448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-0.28163691808159674</v>
      </c>
      <c r="H28" s="4">
        <f t="shared" ref="H28:O28" si="21">IFERROR(_xlfn.RRI(5,M27,H27),"")</f>
        <v>2.5316145183790661E-2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-0.10405946255002851</v>
      </c>
      <c r="I29" s="4">
        <f t="shared" si="22"/>
        <v>-38.612903225806448</v>
      </c>
      <c r="J29" s="4">
        <f t="shared" si="22"/>
        <v>-0.98438024857238826</v>
      </c>
      <c r="K29" s="4">
        <f t="shared" si="22"/>
        <v>-8.65800865800871E-3</v>
      </c>
      <c r="L29" s="4">
        <f t="shared" si="22"/>
        <v>2.7281191806331475</v>
      </c>
      <c r="M29" s="4">
        <f t="shared" si="22"/>
        <v>-0.99999757441338011</v>
      </c>
      <c r="N29" s="4">
        <f t="shared" si="22"/>
        <v>19.715451038009295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-0.23479109347636615</v>
      </c>
      <c r="I30" s="4">
        <f t="shared" si="23"/>
        <v>-0.82472980089021641</v>
      </c>
      <c r="J30" s="4">
        <f t="shared" si="23"/>
        <v>-2.4635988202923138E-2</v>
      </c>
      <c r="K30" s="4">
        <f t="shared" si="23"/>
        <v>5.414328975972809E-2</v>
      </c>
      <c r="L30" s="4">
        <f t="shared" si="23"/>
        <v>7.2174015216236711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28.83</v>
      </c>
      <c r="H32" s="3">
        <f>IFERROR(INDEX(D32:G32,COUNT(D32:G32)),"")</f>
        <v>28.83</v>
      </c>
      <c r="I32" s="3">
        <f t="shared" ref="I32:O32" si="24">IFERROR(INDEX(I51:I500,MATCH($C$32,$C$51:$C$500,0)),"")</f>
        <v>28.83</v>
      </c>
      <c r="J32" s="3">
        <f t="shared" si="24"/>
        <v>495.98</v>
      </c>
      <c r="K32" s="3">
        <f t="shared" si="24"/>
        <v>528.85</v>
      </c>
      <c r="L32" s="3">
        <f t="shared" si="24"/>
        <v>306.61</v>
      </c>
      <c r="M32" s="3">
        <f t="shared" si="24"/>
        <v>37.33</v>
      </c>
      <c r="N32" s="3">
        <f t="shared" si="24"/>
        <v>9762000</v>
      </c>
      <c r="O32" s="3">
        <f t="shared" si="24"/>
        <v>-3615538.46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5.13</v>
      </c>
      <c r="H33" s="3">
        <f>IFERROR(INDEX(D33:G33,COUNT(D33:G33)),"")</f>
        <v>5.13</v>
      </c>
      <c r="I33" s="3">
        <f t="shared" ref="I33:O33" si="25">IFERROR(INDEX(I51:I500,MATCH($C$33,$C$51:$C$500,0)),"")</f>
        <v>5.13</v>
      </c>
      <c r="J33" s="3">
        <f t="shared" si="25"/>
        <v>4.8600000000000003</v>
      </c>
      <c r="K33" s="3">
        <f t="shared" si="25"/>
        <v>4.54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-2.36</v>
      </c>
      <c r="H34" s="3">
        <f>IFERROR(INDEX(D34:G34,COUNT(D34:G34)),"")</f>
        <v>-2.36</v>
      </c>
      <c r="I34" s="3">
        <f t="shared" ref="I34:O34" si="26">IFERROR(INDEX(I51:I500,MATCH($C$34,$C$51:$C$500,0)),"")</f>
        <v>-2.12</v>
      </c>
      <c r="J34" s="3">
        <f t="shared" si="26"/>
        <v>1295.7</v>
      </c>
      <c r="K34" s="3">
        <f t="shared" si="26"/>
        <v>20.149999999999999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3.3</v>
      </c>
      <c r="H35" s="3">
        <f>IFERROR(INDEX(D35:G35,COUNT(D35:G35)),"")</f>
        <v>3.3</v>
      </c>
      <c r="I35" s="3">
        <f t="shared" ref="I35:O35" si="27">IFERROR(INDEX(I51:I500,MATCH($C$35,$C$51:$C$500,0)),"")</f>
        <v>0.63</v>
      </c>
      <c r="J35" s="3">
        <f t="shared" si="27"/>
        <v>1.8</v>
      </c>
      <c r="K35" s="3">
        <f t="shared" si="27"/>
        <v>1.75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</v>
      </c>
      <c r="J36" s="4">
        <f t="shared" si="28"/>
        <v>18.782399999999999</v>
      </c>
      <c r="K36" s="4">
        <f t="shared" si="28"/>
        <v>0.29389999999999999</v>
      </c>
      <c r="L36" s="4">
        <f t="shared" si="28"/>
        <v>0.29380000000000001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7</v>
      </c>
      <c r="L37" s="3">
        <f t="shared" si="29"/>
        <v>6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67</v>
      </c>
      <c r="E50" t="s">
        <v>68</v>
      </c>
      <c r="F50" t="s">
        <v>69</v>
      </c>
      <c r="G50" t="s">
        <v>407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661103000000</v>
      </c>
      <c r="E51" s="5">
        <v>627288000000</v>
      </c>
      <c r="F51" s="5">
        <v>1005729000000</v>
      </c>
      <c r="G51" s="5">
        <v>1161684000000</v>
      </c>
      <c r="I51" s="5">
        <v>3455804000000</v>
      </c>
      <c r="J51" s="5">
        <v>3946077000000</v>
      </c>
      <c r="K51" s="5">
        <v>4045748000000</v>
      </c>
      <c r="L51" s="5">
        <v>3265509000000</v>
      </c>
      <c r="M51" s="5">
        <v>1983781000000</v>
      </c>
      <c r="N51" s="5">
        <v>1021162000000</v>
      </c>
      <c r="O51" s="5">
        <v>633853000000</v>
      </c>
    </row>
    <row r="52" spans="2:15" ht="15.5" x14ac:dyDescent="0.35">
      <c r="C52" t="s">
        <v>73</v>
      </c>
      <c r="D52" s="5">
        <v>-1022172000000</v>
      </c>
      <c r="E52" s="5">
        <v>-938218000000</v>
      </c>
      <c r="F52" s="5">
        <v>-890900000000</v>
      </c>
      <c r="G52" s="5">
        <v>-1022289000000</v>
      </c>
      <c r="I52" s="5">
        <v>-3873579000000</v>
      </c>
      <c r="J52" s="5">
        <v>-3402281000000</v>
      </c>
      <c r="K52" s="5">
        <v>-3179036000000</v>
      </c>
      <c r="L52" s="5">
        <v>-2404161000000</v>
      </c>
      <c r="M52" s="5">
        <v>-1169657000000</v>
      </c>
      <c r="N52" s="5">
        <v>-680086000000</v>
      </c>
      <c r="O52" s="5">
        <v>-518149000000</v>
      </c>
    </row>
    <row r="53" spans="2:15" ht="15.5" x14ac:dyDescent="0.35">
      <c r="C53" t="s">
        <v>74</v>
      </c>
      <c r="D53" s="5">
        <v>-361069000000</v>
      </c>
      <c r="E53" s="5">
        <v>-310930000000</v>
      </c>
      <c r="F53" s="5">
        <v>114829000000</v>
      </c>
      <c r="G53" s="5">
        <v>139395000000</v>
      </c>
      <c r="I53" s="5">
        <v>-417775000000</v>
      </c>
      <c r="J53" s="5">
        <v>543796000000</v>
      </c>
      <c r="K53" s="5">
        <v>866712000000</v>
      </c>
      <c r="L53" s="5">
        <v>861348000000</v>
      </c>
      <c r="M53" s="5">
        <v>814124000000</v>
      </c>
      <c r="N53" s="5">
        <v>341076000000</v>
      </c>
      <c r="O53" s="5">
        <v>115704000000</v>
      </c>
    </row>
    <row r="54" spans="2:15" ht="15.5" x14ac:dyDescent="0.35">
      <c r="C54" t="s">
        <v>75</v>
      </c>
      <c r="D54" s="5">
        <v>-861199000000</v>
      </c>
      <c r="E54" s="5">
        <v>-52457000000</v>
      </c>
      <c r="F54" s="5">
        <v>-39307000000</v>
      </c>
      <c r="G54" s="5">
        <v>-47234000000</v>
      </c>
      <c r="I54" s="5">
        <v>-1000197000000</v>
      </c>
      <c r="J54" s="5">
        <v>-259380000000</v>
      </c>
      <c r="K54" s="5">
        <v>-494654000000</v>
      </c>
      <c r="L54" s="5">
        <v>-185744000000</v>
      </c>
      <c r="M54" s="5">
        <v>-124152000000</v>
      </c>
      <c r="N54" s="5">
        <v>-89017000000</v>
      </c>
      <c r="O54" s="5">
        <v>-65730000000</v>
      </c>
    </row>
    <row r="55" spans="2:15" ht="15.5" x14ac:dyDescent="0.35">
      <c r="C55" t="s">
        <v>424</v>
      </c>
      <c r="D55" s="5">
        <v>-861199000000</v>
      </c>
      <c r="E55" s="5">
        <v>-52457000000</v>
      </c>
      <c r="F55" s="5">
        <v>-39307000000</v>
      </c>
      <c r="G55" s="5">
        <v>-47234000000</v>
      </c>
      <c r="I55" s="5">
        <v>-1000197000000</v>
      </c>
      <c r="J55" s="5">
        <v>-259380000000</v>
      </c>
      <c r="K55" s="5">
        <v>-494654000000</v>
      </c>
      <c r="L55" s="5">
        <v>-185744000000</v>
      </c>
      <c r="M55" s="5">
        <v>-124152000000</v>
      </c>
      <c r="N55" s="5">
        <v>-89017000000</v>
      </c>
      <c r="O55" s="5">
        <v>-65730000000</v>
      </c>
    </row>
    <row r="56" spans="2:15" ht="15.5" x14ac:dyDescent="0.35">
      <c r="C56" t="s">
        <v>78</v>
      </c>
      <c r="D56" s="5">
        <v>-1222268000000</v>
      </c>
      <c r="E56" s="5">
        <v>-363387000000</v>
      </c>
      <c r="F56" s="5">
        <v>75522000000</v>
      </c>
      <c r="G56" s="5">
        <v>92161000000</v>
      </c>
      <c r="I56" s="5">
        <v>-1417972000000</v>
      </c>
      <c r="J56" s="5">
        <v>284416000000</v>
      </c>
      <c r="K56" s="5">
        <v>372058000000</v>
      </c>
      <c r="L56" s="5">
        <v>675604000000</v>
      </c>
      <c r="M56" s="5">
        <v>689972000000</v>
      </c>
      <c r="N56" s="5">
        <v>252059000000</v>
      </c>
      <c r="O56" s="5">
        <v>49974000000</v>
      </c>
    </row>
    <row r="57" spans="2:15" ht="15.5" x14ac:dyDescent="0.35">
      <c r="C57" t="s">
        <v>79</v>
      </c>
      <c r="D57" s="5">
        <v>-68834000000</v>
      </c>
      <c r="E57" s="5">
        <v>228790000000</v>
      </c>
      <c r="F57" s="5">
        <v>-78481000000</v>
      </c>
      <c r="G57" s="5">
        <v>-88801000000</v>
      </c>
      <c r="I57" s="5">
        <v>-7326000000</v>
      </c>
      <c r="J57" s="5">
        <v>-180939000000</v>
      </c>
      <c r="K57" s="5">
        <v>82013000000</v>
      </c>
      <c r="L57" s="5">
        <v>-237069000000</v>
      </c>
      <c r="M57" s="5">
        <v>-118445000000</v>
      </c>
      <c r="N57" s="5">
        <v>-96219000000</v>
      </c>
      <c r="O57" s="5">
        <v>-45862000000</v>
      </c>
    </row>
    <row r="58" spans="2:15" ht="15.5" x14ac:dyDescent="0.35">
      <c r="C58" t="s">
        <v>26</v>
      </c>
      <c r="D58" s="5">
        <v>-52649000000</v>
      </c>
      <c r="E58" s="5">
        <v>-112128000000</v>
      </c>
      <c r="F58" s="5">
        <v>-77398000000</v>
      </c>
      <c r="G58" s="5">
        <v>-87708000000</v>
      </c>
      <c r="I58" s="5">
        <v>-329883000000</v>
      </c>
      <c r="J58" s="5">
        <v>-371902000000</v>
      </c>
      <c r="K58" s="5">
        <v>-258430000000</v>
      </c>
      <c r="L58" s="5">
        <v>-179086000000</v>
      </c>
      <c r="M58" s="5">
        <v>-102626000000</v>
      </c>
      <c r="N58" s="5">
        <v>-79515000000</v>
      </c>
      <c r="O58" s="5">
        <v>-46723000000</v>
      </c>
    </row>
    <row r="59" spans="2:15" ht="15.5" x14ac:dyDescent="0.35">
      <c r="C59" t="s">
        <v>80</v>
      </c>
      <c r="D59" s="5">
        <v>-231126000000</v>
      </c>
      <c r="E59" s="5">
        <v>-26921000000</v>
      </c>
      <c r="F59" s="5">
        <v>-588000000</v>
      </c>
      <c r="G59" s="5">
        <v>670000000</v>
      </c>
      <c r="I59" s="5">
        <v>-257965000000</v>
      </c>
      <c r="J59" s="5">
        <v>580000000</v>
      </c>
      <c r="K59" s="5">
        <v>87735000000</v>
      </c>
      <c r="L59" s="5">
        <v>79642000000</v>
      </c>
      <c r="M59" s="5">
        <v>102909000000</v>
      </c>
      <c r="N59" s="5">
        <v>41768000000</v>
      </c>
      <c r="O59" s="5">
        <v>1685000000</v>
      </c>
    </row>
    <row r="60" spans="2:15" ht="15.5" x14ac:dyDescent="0.35">
      <c r="C60" t="s">
        <v>81</v>
      </c>
      <c r="D60" s="5">
        <v>-68834000000</v>
      </c>
      <c r="E60" s="5">
        <v>228790000000</v>
      </c>
      <c r="F60" s="5">
        <v>-78481000000</v>
      </c>
      <c r="G60" s="5">
        <v>-88801000000</v>
      </c>
      <c r="I60" s="5">
        <v>-7326000000</v>
      </c>
      <c r="J60" s="5">
        <v>-180939000000</v>
      </c>
      <c r="K60" s="5">
        <v>82013000000</v>
      </c>
      <c r="L60" s="5">
        <v>-237069000000</v>
      </c>
      <c r="M60" s="5">
        <v>-118445000000</v>
      </c>
      <c r="N60" s="5">
        <v>-96219000000</v>
      </c>
      <c r="O60" s="5">
        <v>-45862000000</v>
      </c>
    </row>
    <row r="61" spans="2:15" ht="15.5" x14ac:dyDescent="0.35">
      <c r="C61" t="s">
        <v>28</v>
      </c>
      <c r="D61" s="5">
        <v>-1291102000000</v>
      </c>
      <c r="E61" s="5">
        <v>-134597000000</v>
      </c>
      <c r="F61" s="5">
        <v>-2959000000</v>
      </c>
      <c r="G61" s="5">
        <v>3360000000</v>
      </c>
      <c r="I61" s="5">
        <v>-1425298000000</v>
      </c>
      <c r="J61" s="5">
        <v>103477000000</v>
      </c>
      <c r="K61" s="5">
        <v>454071000000</v>
      </c>
      <c r="L61" s="5">
        <v>438535000000</v>
      </c>
      <c r="M61" s="5">
        <v>571527000000</v>
      </c>
      <c r="N61" s="5">
        <v>155840000000</v>
      </c>
      <c r="O61" s="5">
        <v>4112000000</v>
      </c>
    </row>
    <row r="62" spans="2:15" ht="15.5" x14ac:dyDescent="0.35">
      <c r="C62" t="s">
        <v>27</v>
      </c>
      <c r="D62" s="5">
        <v>137498000000</v>
      </c>
      <c r="I62" s="5">
        <v>137498000000</v>
      </c>
      <c r="J62" s="5">
        <v>-97604000000</v>
      </c>
      <c r="K62" s="5">
        <v>-15116000000</v>
      </c>
      <c r="L62" s="5">
        <v>-57756000000</v>
      </c>
      <c r="M62" s="5">
        <v>-64891000000</v>
      </c>
      <c r="N62" s="5">
        <v>-28123000000</v>
      </c>
      <c r="O62" s="5">
        <v>1643000000</v>
      </c>
    </row>
    <row r="63" spans="2:15" ht="15.5" x14ac:dyDescent="0.35">
      <c r="C63" t="s">
        <v>82</v>
      </c>
      <c r="D63" s="5">
        <v>-821000000</v>
      </c>
      <c r="I63" s="5">
        <v>-821000000</v>
      </c>
      <c r="J63" s="5">
        <v>-62000000000</v>
      </c>
      <c r="K63" s="5">
        <v>-75381000000</v>
      </c>
      <c r="L63" s="5">
        <v>-62677000000</v>
      </c>
      <c r="M63" s="5">
        <v>-72525000000</v>
      </c>
      <c r="N63" s="5">
        <v>-17631000000</v>
      </c>
    </row>
    <row r="64" spans="2:15" ht="15.5" x14ac:dyDescent="0.35">
      <c r="C64" t="s">
        <v>83</v>
      </c>
      <c r="D64" s="5">
        <v>138319000000</v>
      </c>
      <c r="I64" s="5">
        <v>138319000000</v>
      </c>
      <c r="J64" s="5">
        <v>-35604000000</v>
      </c>
      <c r="K64" s="5">
        <v>60265000000</v>
      </c>
      <c r="L64" s="5">
        <v>4921000000</v>
      </c>
      <c r="M64" s="5">
        <v>7634000000</v>
      </c>
      <c r="N64" s="5">
        <v>-10492000000</v>
      </c>
      <c r="O64" s="5">
        <v>1643000000</v>
      </c>
    </row>
    <row r="65" spans="2:15" ht="15.5" x14ac:dyDescent="0.35">
      <c r="C65" t="s">
        <v>84</v>
      </c>
      <c r="D65" s="5">
        <v>137498000000</v>
      </c>
      <c r="I65" s="5">
        <v>137498000000</v>
      </c>
      <c r="J65" s="5">
        <v>-97604000000</v>
      </c>
      <c r="K65" s="5">
        <v>-15116000000</v>
      </c>
      <c r="L65" s="5">
        <v>-57756000000</v>
      </c>
      <c r="M65" s="5">
        <v>-64891000000</v>
      </c>
      <c r="N65" s="5">
        <v>-28123000000</v>
      </c>
      <c r="O65" s="5">
        <v>1643000000</v>
      </c>
    </row>
    <row r="66" spans="2:15" ht="15.5" x14ac:dyDescent="0.35">
      <c r="C66" t="s">
        <v>85</v>
      </c>
      <c r="D66" s="5">
        <v>-1153604000000</v>
      </c>
      <c r="E66" s="5">
        <v>-134597000000</v>
      </c>
      <c r="F66" s="5">
        <v>-2959000000</v>
      </c>
      <c r="G66" s="5">
        <v>3360000000</v>
      </c>
      <c r="I66" s="5">
        <v>-1287800000000</v>
      </c>
      <c r="J66" s="5">
        <v>5873000000</v>
      </c>
      <c r="K66" s="5">
        <v>438955000000</v>
      </c>
      <c r="L66" s="5">
        <v>380779000000</v>
      </c>
      <c r="M66" s="5">
        <v>506636000000</v>
      </c>
      <c r="N66" s="5">
        <v>127717000000</v>
      </c>
      <c r="O66" s="5">
        <v>5755000000</v>
      </c>
    </row>
    <row r="67" spans="2:15" ht="15.5" x14ac:dyDescent="0.35">
      <c r="C67" t="s">
        <v>86</v>
      </c>
      <c r="D67" s="5">
        <v>-7460000000</v>
      </c>
      <c r="I67" s="5">
        <v>-7460000000</v>
      </c>
      <c r="J67" s="5">
        <v>1003000000</v>
      </c>
      <c r="K67" s="5">
        <v>-709000000</v>
      </c>
      <c r="L67" s="5">
        <v>-522000000</v>
      </c>
      <c r="M67" s="5">
        <v>575000000</v>
      </c>
      <c r="N67" s="5">
        <v>907000000</v>
      </c>
      <c r="O67" s="5">
        <v>303000000</v>
      </c>
    </row>
    <row r="68" spans="2:15" ht="15.5" x14ac:dyDescent="0.35">
      <c r="C68" t="s">
        <v>88</v>
      </c>
      <c r="D68" s="5">
        <v>-1161064000000</v>
      </c>
      <c r="E68" s="5">
        <v>-134597000000</v>
      </c>
      <c r="F68" s="5">
        <v>-2959000000</v>
      </c>
      <c r="G68" s="5">
        <v>3360000000</v>
      </c>
      <c r="I68" s="5">
        <v>-1295260000000</v>
      </c>
      <c r="J68" s="5">
        <v>6876000000</v>
      </c>
      <c r="K68" s="5">
        <v>438246000000</v>
      </c>
      <c r="L68" s="5">
        <v>380257000000</v>
      </c>
      <c r="M68" s="5">
        <v>507211000000</v>
      </c>
      <c r="N68" s="5">
        <v>128624000000</v>
      </c>
      <c r="O68" s="5">
        <v>6058000000</v>
      </c>
    </row>
    <row r="69" spans="2:15" ht="15.5" x14ac:dyDescent="0.35">
      <c r="C69" t="s">
        <v>89</v>
      </c>
      <c r="D69" s="5">
        <v>-1153603000000</v>
      </c>
      <c r="E69" s="5">
        <v>-134597000000</v>
      </c>
      <c r="F69" s="5">
        <v>-2959000000</v>
      </c>
      <c r="G69" s="5">
        <v>3360000000</v>
      </c>
      <c r="I69" s="5">
        <v>-1287799000000</v>
      </c>
      <c r="J69" s="5">
        <v>5873000000</v>
      </c>
      <c r="K69" s="5">
        <v>438955000000</v>
      </c>
      <c r="L69" s="5">
        <v>380779000000</v>
      </c>
      <c r="M69" s="5">
        <v>506636000000</v>
      </c>
      <c r="N69" s="5">
        <v>127717000000</v>
      </c>
      <c r="O69" s="5">
        <v>5755000000</v>
      </c>
    </row>
    <row r="70" spans="2:15" ht="15.5" x14ac:dyDescent="0.35">
      <c r="C70" t="s">
        <v>7</v>
      </c>
      <c r="D70" s="5">
        <v>-929938000000</v>
      </c>
      <c r="E70" s="5">
        <v>-107676000000</v>
      </c>
      <c r="F70" s="5">
        <v>-2371000000</v>
      </c>
      <c r="G70" s="5">
        <v>2690000000</v>
      </c>
      <c r="I70" s="5">
        <v>-1037295000000</v>
      </c>
      <c r="J70" s="5">
        <v>6296000000</v>
      </c>
      <c r="K70" s="5">
        <v>350511000000</v>
      </c>
      <c r="L70" s="5">
        <v>300615000000</v>
      </c>
      <c r="M70" s="5">
        <v>404302000000</v>
      </c>
      <c r="N70" s="5">
        <v>86856000000</v>
      </c>
      <c r="O70" s="5">
        <v>4373000000</v>
      </c>
    </row>
    <row r="71" spans="2:15" ht="15.5" x14ac:dyDescent="0.35">
      <c r="C71" t="s">
        <v>90</v>
      </c>
      <c r="D71" s="5">
        <v>-1153603000000</v>
      </c>
      <c r="E71" s="5">
        <v>-134597000000</v>
      </c>
      <c r="F71" s="5">
        <v>-2959000000</v>
      </c>
      <c r="G71" s="5">
        <v>3360000000</v>
      </c>
      <c r="I71" s="5">
        <v>-1287799000000</v>
      </c>
      <c r="J71" s="5">
        <v>5873000000</v>
      </c>
      <c r="K71" s="5">
        <v>438955000000</v>
      </c>
      <c r="L71" s="5">
        <v>380779000000</v>
      </c>
      <c r="M71" s="5">
        <v>506636000000</v>
      </c>
      <c r="N71" s="5">
        <v>127717000000</v>
      </c>
      <c r="O71" s="5">
        <v>5755000000</v>
      </c>
    </row>
    <row r="72" spans="2:15" ht="15.5" x14ac:dyDescent="0.35">
      <c r="C72" t="s">
        <v>91</v>
      </c>
      <c r="D72" s="5">
        <v>-1161064000000</v>
      </c>
      <c r="E72" s="5">
        <v>-134597000000</v>
      </c>
      <c r="F72" s="5">
        <v>-2959000000</v>
      </c>
      <c r="G72" s="5">
        <v>3360000000</v>
      </c>
      <c r="I72" s="5">
        <v>-1295260000000</v>
      </c>
      <c r="J72" s="5">
        <v>6876000000</v>
      </c>
      <c r="K72" s="5">
        <v>438246000000</v>
      </c>
      <c r="L72" s="5">
        <v>380257000000</v>
      </c>
      <c r="M72" s="5">
        <v>507211000000</v>
      </c>
      <c r="N72" s="5">
        <v>128624000000</v>
      </c>
      <c r="O72" s="5">
        <v>6058000000</v>
      </c>
    </row>
    <row r="73" spans="2:15" ht="15.5" x14ac:dyDescent="0.35">
      <c r="C73" t="s">
        <v>92</v>
      </c>
      <c r="D73" s="5">
        <v>-1161064000000</v>
      </c>
      <c r="E73" s="5">
        <v>-134597000000</v>
      </c>
      <c r="F73" s="5">
        <v>-2959000000</v>
      </c>
      <c r="G73" s="5">
        <v>3360000000</v>
      </c>
      <c r="I73" s="5">
        <v>-1295260000000</v>
      </c>
      <c r="J73" s="5">
        <v>6876000000</v>
      </c>
      <c r="K73" s="5">
        <v>438246000000</v>
      </c>
      <c r="L73" s="5">
        <v>380257000000</v>
      </c>
      <c r="M73" s="5">
        <v>507211000000</v>
      </c>
      <c r="N73" s="5">
        <v>128624000000</v>
      </c>
      <c r="O73" s="5">
        <v>6058000000</v>
      </c>
    </row>
    <row r="75" spans="2:15" ht="15.5" x14ac:dyDescent="0.35">
      <c r="B75" t="s">
        <v>93</v>
      </c>
      <c r="C75" t="s">
        <v>94</v>
      </c>
    </row>
    <row r="76" spans="2:15" ht="15.5" x14ac:dyDescent="0.35">
      <c r="C76" t="s">
        <v>95</v>
      </c>
    </row>
    <row r="77" spans="2:15" ht="15.5" x14ac:dyDescent="0.35">
      <c r="C77" t="s">
        <v>19</v>
      </c>
      <c r="D77" s="5">
        <v>12213000000</v>
      </c>
      <c r="E77" s="5">
        <v>35167000000</v>
      </c>
      <c r="F77" s="5">
        <v>18689000000</v>
      </c>
      <c r="G77" s="5">
        <v>42091000000</v>
      </c>
      <c r="I77" s="5">
        <v>12213000000</v>
      </c>
      <c r="J77" s="5">
        <v>45543000000</v>
      </c>
      <c r="K77" s="5">
        <v>108158000000</v>
      </c>
      <c r="L77" s="5">
        <v>73209000000</v>
      </c>
      <c r="M77" s="5">
        <v>11739000000</v>
      </c>
      <c r="N77" s="5">
        <v>7843000000</v>
      </c>
      <c r="O77" s="5">
        <v>7918000000</v>
      </c>
    </row>
    <row r="78" spans="2:15" ht="15.5" x14ac:dyDescent="0.35">
      <c r="C78" t="s">
        <v>96</v>
      </c>
      <c r="D78" s="5">
        <v>249411000000</v>
      </c>
      <c r="E78" s="5">
        <v>1331949000000</v>
      </c>
      <c r="F78" s="5">
        <v>1650422000000</v>
      </c>
      <c r="G78" s="5">
        <v>1590098000000</v>
      </c>
      <c r="I78" s="5">
        <v>249411000000</v>
      </c>
      <c r="J78" s="5">
        <v>1325860000000</v>
      </c>
      <c r="K78" s="5">
        <v>676066000000</v>
      </c>
      <c r="L78" s="5">
        <v>913645000000</v>
      </c>
      <c r="M78" s="5">
        <v>594552000000</v>
      </c>
      <c r="N78" s="5">
        <v>431845000000</v>
      </c>
      <c r="O78" s="5">
        <v>498197000000</v>
      </c>
    </row>
    <row r="79" spans="2:15" ht="15.5" x14ac:dyDescent="0.35">
      <c r="C79" t="s">
        <v>99</v>
      </c>
      <c r="N79" s="5">
        <v>3250000000</v>
      </c>
      <c r="O79" s="5">
        <v>3250000000</v>
      </c>
    </row>
    <row r="80" spans="2:15" ht="15.5" x14ac:dyDescent="0.35">
      <c r="C80" t="s">
        <v>101</v>
      </c>
      <c r="D80" s="5">
        <v>94967000000</v>
      </c>
      <c r="E80" s="5">
        <v>91273000000</v>
      </c>
      <c r="F80" s="5">
        <v>112366000000</v>
      </c>
      <c r="G80" s="5">
        <v>112554000000</v>
      </c>
      <c r="I80" s="5">
        <v>94967000000</v>
      </c>
      <c r="J80" s="5">
        <v>117390000000</v>
      </c>
      <c r="K80" s="5">
        <v>99911000000</v>
      </c>
      <c r="L80" s="5">
        <v>77265000000</v>
      </c>
      <c r="M80" s="5">
        <v>58120000000</v>
      </c>
      <c r="N80" s="5">
        <v>34862000000</v>
      </c>
      <c r="O80" s="5">
        <v>27671000000</v>
      </c>
    </row>
    <row r="81" spans="3:15" ht="15.5" x14ac:dyDescent="0.35">
      <c r="C81" t="s">
        <v>80</v>
      </c>
      <c r="D81" s="5">
        <v>-4726000000</v>
      </c>
      <c r="E81" s="5">
        <v>1241000000</v>
      </c>
      <c r="F81" s="5">
        <v>1241000000</v>
      </c>
      <c r="G81" s="5">
        <v>1241000000</v>
      </c>
      <c r="I81" s="5">
        <v>-4726000000</v>
      </c>
      <c r="J81" s="5">
        <v>1241000000</v>
      </c>
      <c r="K81" s="5">
        <v>439000000</v>
      </c>
      <c r="L81" s="5">
        <v>1006000000</v>
      </c>
      <c r="M81" s="5">
        <v>1424000000</v>
      </c>
      <c r="N81" s="5">
        <v>818000000</v>
      </c>
      <c r="O81" s="5">
        <v>205000000</v>
      </c>
    </row>
    <row r="82" spans="3:15" ht="15.5" x14ac:dyDescent="0.35">
      <c r="C82" t="s">
        <v>102</v>
      </c>
      <c r="D82" s="5">
        <v>677167000000</v>
      </c>
      <c r="E82" s="5">
        <v>1764226000000</v>
      </c>
      <c r="F82" s="5">
        <v>2157730000000</v>
      </c>
      <c r="G82" s="5">
        <v>2106675000000</v>
      </c>
      <c r="I82" s="5">
        <v>677167000000</v>
      </c>
      <c r="J82" s="5">
        <v>1803241000000</v>
      </c>
      <c r="K82" s="5">
        <v>1271517000000</v>
      </c>
      <c r="L82" s="5">
        <v>1328159000000</v>
      </c>
      <c r="M82" s="5">
        <v>894686000000</v>
      </c>
      <c r="N82" s="5">
        <v>498927000000</v>
      </c>
      <c r="O82" s="5">
        <v>580307000000</v>
      </c>
    </row>
    <row r="83" spans="3:15" ht="15.5" x14ac:dyDescent="0.35">
      <c r="C83" t="s">
        <v>103</v>
      </c>
    </row>
    <row r="84" spans="3:15" ht="15.5" x14ac:dyDescent="0.35">
      <c r="C84" t="s">
        <v>425</v>
      </c>
      <c r="D84" s="5">
        <v>1000640000000</v>
      </c>
      <c r="E84" s="5">
        <v>1000640000000</v>
      </c>
      <c r="F84" s="5">
        <v>554201000000</v>
      </c>
      <c r="G84" s="5">
        <v>554201000000</v>
      </c>
      <c r="I84" s="5">
        <v>1000640000000</v>
      </c>
      <c r="J84" s="5">
        <v>554201000000</v>
      </c>
      <c r="K84" s="5">
        <v>545795000000</v>
      </c>
    </row>
    <row r="85" spans="3:15" ht="15.5" x14ac:dyDescent="0.35">
      <c r="C85" t="s">
        <v>104</v>
      </c>
      <c r="D85" s="5">
        <v>3374437000000</v>
      </c>
      <c r="E85" s="5">
        <v>3529847000000</v>
      </c>
      <c r="F85" s="5">
        <v>3674414000000</v>
      </c>
      <c r="G85" s="5">
        <v>3825794000000</v>
      </c>
      <c r="I85" s="5">
        <v>3374437000000</v>
      </c>
      <c r="J85" s="5">
        <v>3731455000000</v>
      </c>
      <c r="K85" s="5">
        <v>2946673000000</v>
      </c>
      <c r="L85" s="5">
        <v>2006814000000</v>
      </c>
      <c r="M85" s="5">
        <v>1464269000000</v>
      </c>
      <c r="N85" s="5">
        <v>701562000000</v>
      </c>
      <c r="O85" s="5">
        <v>184069000000</v>
      </c>
    </row>
    <row r="86" spans="3:15" ht="15.5" x14ac:dyDescent="0.35">
      <c r="C86" t="s">
        <v>271</v>
      </c>
      <c r="L86" s="5">
        <v>1463000000</v>
      </c>
      <c r="M86" s="5">
        <v>1844000000</v>
      </c>
    </row>
    <row r="87" spans="3:15" ht="15.5" x14ac:dyDescent="0.35">
      <c r="C87" t="s">
        <v>105</v>
      </c>
      <c r="D87" s="5">
        <v>202701000000</v>
      </c>
      <c r="E87" s="5">
        <v>62278000000</v>
      </c>
      <c r="F87" s="5">
        <v>62278000000</v>
      </c>
      <c r="G87" s="5">
        <v>62278000000</v>
      </c>
      <c r="I87" s="5">
        <v>202701000000</v>
      </c>
      <c r="J87" s="5">
        <v>62278000000</v>
      </c>
      <c r="K87" s="5">
        <v>98165000000</v>
      </c>
      <c r="L87" s="5">
        <v>37700000000</v>
      </c>
      <c r="M87" s="5">
        <v>32632000000</v>
      </c>
      <c r="N87" s="5">
        <v>25000000000</v>
      </c>
      <c r="O87" s="5">
        <v>35492000000</v>
      </c>
    </row>
    <row r="88" spans="3:15" ht="15.5" x14ac:dyDescent="0.35">
      <c r="C88" t="s">
        <v>106</v>
      </c>
      <c r="D88" s="5">
        <v>4625128000000</v>
      </c>
      <c r="E88" s="5">
        <v>4679502000000</v>
      </c>
      <c r="F88" s="5">
        <v>4394258000000</v>
      </c>
      <c r="G88" s="5">
        <v>4548694000000</v>
      </c>
      <c r="I88" s="5">
        <v>4625128000000</v>
      </c>
      <c r="J88" s="5">
        <v>4478068000000</v>
      </c>
      <c r="K88" s="5">
        <v>3705857000000</v>
      </c>
      <c r="L88" s="5">
        <v>2130062000000</v>
      </c>
      <c r="M88" s="5">
        <v>1509419000000</v>
      </c>
      <c r="N88" s="5">
        <v>779635000000</v>
      </c>
      <c r="O88" s="5">
        <v>225057000000</v>
      </c>
    </row>
    <row r="89" spans="3:15" ht="15.5" x14ac:dyDescent="0.35">
      <c r="C89" t="s">
        <v>107</v>
      </c>
      <c r="D89" s="5">
        <v>5302295000000</v>
      </c>
      <c r="E89" s="5">
        <v>6443728000000</v>
      </c>
      <c r="F89" s="5">
        <v>6551988000000</v>
      </c>
      <c r="G89" s="5">
        <v>6655369000000</v>
      </c>
      <c r="I89" s="5">
        <v>5302295000000</v>
      </c>
      <c r="J89" s="5">
        <v>6281309000000</v>
      </c>
      <c r="K89" s="5">
        <v>4977374000000</v>
      </c>
      <c r="L89" s="5">
        <v>3458221000000</v>
      </c>
      <c r="M89" s="5">
        <v>2404105000000</v>
      </c>
      <c r="N89" s="5">
        <v>1278562000000</v>
      </c>
      <c r="O89" s="5">
        <v>805364000000</v>
      </c>
    </row>
    <row r="90" spans="3:15" ht="15.5" x14ac:dyDescent="0.35">
      <c r="C90" t="s">
        <v>108</v>
      </c>
    </row>
    <row r="91" spans="3:15" ht="15.5" x14ac:dyDescent="0.35">
      <c r="C91" t="s">
        <v>109</v>
      </c>
    </row>
    <row r="92" spans="3:15" ht="15.5" x14ac:dyDescent="0.35">
      <c r="C92" t="s">
        <v>110</v>
      </c>
      <c r="D92" s="5">
        <v>3242685000000</v>
      </c>
      <c r="E92" s="5">
        <v>2967712000000</v>
      </c>
      <c r="F92" s="5">
        <v>2903804000000</v>
      </c>
      <c r="G92" s="5">
        <v>2739763000000</v>
      </c>
      <c r="I92" s="5">
        <v>3242685000000</v>
      </c>
      <c r="J92" s="5">
        <v>2654198000000</v>
      </c>
      <c r="K92" s="5">
        <v>2141465000000</v>
      </c>
      <c r="L92" s="5">
        <v>1855008000000</v>
      </c>
      <c r="M92" s="5">
        <v>1321791000000</v>
      </c>
      <c r="N92" s="5">
        <v>625910000000</v>
      </c>
      <c r="O92" s="5">
        <v>514838000000</v>
      </c>
    </row>
    <row r="93" spans="3:15" ht="15.5" x14ac:dyDescent="0.35">
      <c r="C93" t="s">
        <v>111</v>
      </c>
    </row>
    <row r="94" spans="3:15" ht="15.5" x14ac:dyDescent="0.35">
      <c r="C94" t="s">
        <v>97</v>
      </c>
      <c r="D94" s="5">
        <v>1378989000000</v>
      </c>
      <c r="E94" s="5">
        <v>1108866000000</v>
      </c>
      <c r="F94" s="5">
        <v>1102666000000</v>
      </c>
      <c r="G94" s="5">
        <v>1102079000000</v>
      </c>
      <c r="I94" s="5">
        <v>1378989000000</v>
      </c>
      <c r="J94" s="5">
        <v>1245098000000</v>
      </c>
      <c r="K94" s="5">
        <v>684693000000</v>
      </c>
      <c r="L94" s="5">
        <v>735175000000</v>
      </c>
      <c r="M94" s="5">
        <v>735097000000</v>
      </c>
      <c r="N94" s="5">
        <v>287010000000</v>
      </c>
      <c r="O94" s="5">
        <v>147535000000</v>
      </c>
    </row>
    <row r="95" spans="3:15" ht="15.5" x14ac:dyDescent="0.35">
      <c r="C95" t="s">
        <v>112</v>
      </c>
      <c r="D95" s="5">
        <v>1378989000000</v>
      </c>
      <c r="E95" s="5">
        <v>1108866000000</v>
      </c>
      <c r="F95" s="5">
        <v>1102666000000</v>
      </c>
      <c r="G95" s="5">
        <v>1102079000000</v>
      </c>
      <c r="I95" s="5">
        <v>1378989000000</v>
      </c>
      <c r="J95" s="5">
        <v>1245098000000</v>
      </c>
      <c r="K95" s="5">
        <v>684693000000</v>
      </c>
      <c r="L95" s="5">
        <v>735175000000</v>
      </c>
      <c r="M95" s="5">
        <v>735097000000</v>
      </c>
      <c r="N95" s="5">
        <v>287010000000</v>
      </c>
      <c r="O95" s="5">
        <v>147535000000</v>
      </c>
    </row>
    <row r="96" spans="3:15" ht="15.5" x14ac:dyDescent="0.35">
      <c r="C96" t="s">
        <v>116</v>
      </c>
      <c r="D96" s="5">
        <v>63494000000</v>
      </c>
      <c r="E96" s="5">
        <v>44650000000</v>
      </c>
      <c r="F96" s="5">
        <v>37427000000</v>
      </c>
      <c r="G96" s="5">
        <v>12599000000</v>
      </c>
      <c r="I96" s="5">
        <v>63494000000</v>
      </c>
      <c r="J96" s="5">
        <v>11547000000</v>
      </c>
      <c r="K96" s="5">
        <v>1322000000</v>
      </c>
      <c r="L96" s="5">
        <v>9607000000</v>
      </c>
      <c r="M96" s="5">
        <v>11373000000</v>
      </c>
      <c r="N96" s="5">
        <v>10844000000</v>
      </c>
      <c r="O96" s="5">
        <v>15307000000</v>
      </c>
    </row>
    <row r="97" spans="3:15" ht="15.5" x14ac:dyDescent="0.35">
      <c r="C97" t="s">
        <v>115</v>
      </c>
      <c r="D97" s="5">
        <v>241222000000</v>
      </c>
      <c r="E97" s="5">
        <v>170228000000</v>
      </c>
      <c r="F97" s="5">
        <v>121767000000</v>
      </c>
      <c r="G97" s="5">
        <v>93394000000</v>
      </c>
      <c r="I97" s="5">
        <v>241222000000</v>
      </c>
      <c r="J97" s="5">
        <v>53097000000</v>
      </c>
      <c r="K97" s="5">
        <v>22986000000</v>
      </c>
      <c r="L97" s="5">
        <v>74574000000</v>
      </c>
      <c r="M97" s="5">
        <v>42089000000</v>
      </c>
      <c r="N97" s="5">
        <v>11590000000</v>
      </c>
      <c r="O97" s="5">
        <v>9766000000</v>
      </c>
    </row>
    <row r="98" spans="3:15" ht="15.5" x14ac:dyDescent="0.35">
      <c r="C98" t="s">
        <v>273</v>
      </c>
      <c r="D98" s="5">
        <v>375000000000</v>
      </c>
      <c r="E98" s="5">
        <v>380000000000</v>
      </c>
      <c r="F98" s="5">
        <v>393503000000</v>
      </c>
      <c r="G98" s="5">
        <v>417556000000</v>
      </c>
      <c r="I98" s="5">
        <v>375000000000</v>
      </c>
      <c r="J98" s="5">
        <v>418382000000</v>
      </c>
      <c r="K98" s="5">
        <v>310610000000</v>
      </c>
      <c r="L98" s="5">
        <v>113984000000</v>
      </c>
      <c r="M98" s="5">
        <v>61328000000</v>
      </c>
      <c r="N98" s="5">
        <v>2092000000</v>
      </c>
    </row>
    <row r="99" spans="3:15" ht="15.5" x14ac:dyDescent="0.35">
      <c r="C99" t="s">
        <v>118</v>
      </c>
    </row>
    <row r="100" spans="3:15" ht="15.5" x14ac:dyDescent="0.35">
      <c r="C100" t="s">
        <v>276</v>
      </c>
      <c r="D100" s="5">
        <v>970088000000</v>
      </c>
      <c r="E100" s="5">
        <v>946316000000</v>
      </c>
      <c r="F100" s="5">
        <v>1083531000000</v>
      </c>
      <c r="G100" s="5">
        <v>1275687000000</v>
      </c>
      <c r="I100" s="5">
        <v>970088000000</v>
      </c>
      <c r="J100" s="5">
        <v>1064736000000</v>
      </c>
      <c r="K100" s="5">
        <v>483836000000</v>
      </c>
      <c r="L100" s="5">
        <v>139711000000</v>
      </c>
      <c r="M100" s="5">
        <v>116893000000</v>
      </c>
      <c r="N100" s="5">
        <v>229518000000</v>
      </c>
      <c r="O100" s="5">
        <v>16122000000</v>
      </c>
    </row>
    <row r="101" spans="3:15" ht="15.5" x14ac:dyDescent="0.35">
      <c r="C101" t="s">
        <v>378</v>
      </c>
      <c r="D101" s="5">
        <v>323474000000</v>
      </c>
      <c r="E101" s="5">
        <v>367215000000</v>
      </c>
      <c r="F101" s="5">
        <v>433507000000</v>
      </c>
      <c r="G101" s="5">
        <v>500823000000</v>
      </c>
      <c r="I101" s="5">
        <v>323474000000</v>
      </c>
      <c r="J101" s="5">
        <v>481631000000</v>
      </c>
      <c r="K101" s="5">
        <v>474810000000</v>
      </c>
      <c r="L101" s="5">
        <v>433525000000</v>
      </c>
      <c r="M101" s="5">
        <v>328869000000</v>
      </c>
      <c r="N101" s="5">
        <v>277855000000</v>
      </c>
      <c r="O101" s="5">
        <v>272480000000</v>
      </c>
    </row>
    <row r="102" spans="3:15" ht="15.5" x14ac:dyDescent="0.35">
      <c r="C102" t="s">
        <v>120</v>
      </c>
      <c r="D102" s="5">
        <v>954494000000</v>
      </c>
      <c r="E102" s="5">
        <v>1164595000000</v>
      </c>
      <c r="F102" s="5">
        <v>1135969000000</v>
      </c>
      <c r="G102" s="5">
        <v>1027026000000</v>
      </c>
      <c r="I102" s="5">
        <v>954494000000</v>
      </c>
      <c r="J102" s="5">
        <v>839023000000</v>
      </c>
      <c r="K102" s="5">
        <v>1067776000000</v>
      </c>
      <c r="L102" s="5">
        <v>661638000000</v>
      </c>
      <c r="M102" s="5">
        <v>377423000000</v>
      </c>
      <c r="N102" s="5">
        <v>228991000000</v>
      </c>
      <c r="O102" s="5">
        <v>127307000000</v>
      </c>
    </row>
    <row r="103" spans="3:15" ht="15.5" x14ac:dyDescent="0.35">
      <c r="C103" t="s">
        <v>113</v>
      </c>
      <c r="D103" s="5">
        <v>283823000000</v>
      </c>
      <c r="E103" s="5">
        <v>532889000000</v>
      </c>
      <c r="F103" s="5">
        <v>366953000000</v>
      </c>
      <c r="G103" s="5">
        <v>371946000000</v>
      </c>
      <c r="I103" s="5">
        <v>283823000000</v>
      </c>
      <c r="J103" s="5">
        <v>316952000000</v>
      </c>
      <c r="K103" s="5">
        <v>2428000000</v>
      </c>
      <c r="L103" s="5">
        <v>23688000000</v>
      </c>
      <c r="M103" s="5">
        <v>3035000000</v>
      </c>
      <c r="N103" s="5">
        <v>24452000000</v>
      </c>
      <c r="O103" s="5">
        <v>24452000000</v>
      </c>
    </row>
    <row r="104" spans="3:15" ht="15.5" x14ac:dyDescent="0.35">
      <c r="C104" t="s">
        <v>121</v>
      </c>
      <c r="D104" s="5">
        <v>1640214000000</v>
      </c>
      <c r="E104" s="5">
        <v>1895556000000</v>
      </c>
      <c r="F104" s="5">
        <v>1933127000000</v>
      </c>
      <c r="G104" s="5">
        <v>2197590000000</v>
      </c>
      <c r="I104" s="5">
        <v>1640214000000</v>
      </c>
      <c r="J104" s="5">
        <v>1912455000000</v>
      </c>
      <c r="K104" s="5">
        <v>999925000000</v>
      </c>
      <c r="L104" s="5">
        <v>623298000000</v>
      </c>
      <c r="M104" s="5">
        <v>482656000000</v>
      </c>
      <c r="N104" s="5">
        <v>560205000000</v>
      </c>
      <c r="O104" s="5">
        <v>336449000000</v>
      </c>
    </row>
    <row r="105" spans="3:15" ht="15.5" x14ac:dyDescent="0.35">
      <c r="C105" t="s">
        <v>122</v>
      </c>
      <c r="D105" s="5">
        <v>1640214000000</v>
      </c>
      <c r="E105" s="5">
        <v>1895556000000</v>
      </c>
      <c r="F105" s="5">
        <v>1933127000000</v>
      </c>
      <c r="G105" s="5">
        <v>2197590000000</v>
      </c>
      <c r="I105" s="5">
        <v>1640214000000</v>
      </c>
      <c r="J105" s="5">
        <v>1912455000000</v>
      </c>
      <c r="K105" s="5">
        <v>999925000000</v>
      </c>
      <c r="L105" s="5">
        <v>623298000000</v>
      </c>
      <c r="M105" s="5">
        <v>482656000000</v>
      </c>
      <c r="N105" s="5">
        <v>560205000000</v>
      </c>
      <c r="O105" s="5">
        <v>336449000000</v>
      </c>
    </row>
    <row r="106" spans="3:15" ht="15.5" x14ac:dyDescent="0.35">
      <c r="C106" t="s">
        <v>124</v>
      </c>
    </row>
    <row r="107" spans="3:15" ht="15.5" x14ac:dyDescent="0.35">
      <c r="C107" t="s">
        <v>125</v>
      </c>
      <c r="D107" s="5">
        <v>1293562000000</v>
      </c>
      <c r="E107" s="5">
        <v>1313531000000</v>
      </c>
      <c r="F107" s="5">
        <v>1517038000000</v>
      </c>
      <c r="G107" s="5">
        <v>1776510000000</v>
      </c>
      <c r="I107" s="5">
        <v>1293562000000</v>
      </c>
      <c r="J107" s="5">
        <v>1546367000000</v>
      </c>
      <c r="K107" s="5">
        <v>958646000000</v>
      </c>
      <c r="L107" s="5">
        <v>573236000000</v>
      </c>
      <c r="M107" s="5">
        <v>445762000000</v>
      </c>
      <c r="N107" s="5">
        <v>507373000000</v>
      </c>
      <c r="O107" s="5">
        <v>288602000000</v>
      </c>
    </row>
    <row r="108" spans="3:15" ht="15.5" x14ac:dyDescent="0.35">
      <c r="C108" t="s">
        <v>126</v>
      </c>
      <c r="D108" s="5">
        <v>4882899000000</v>
      </c>
      <c r="E108" s="5">
        <v>4863268000000</v>
      </c>
      <c r="F108" s="5">
        <v>4836931000000</v>
      </c>
      <c r="G108" s="5">
        <v>4937353000000</v>
      </c>
      <c r="I108" s="5">
        <v>4882899000000</v>
      </c>
      <c r="J108" s="5">
        <v>4566653000000</v>
      </c>
      <c r="K108" s="5">
        <v>3141390000000</v>
      </c>
      <c r="L108" s="5">
        <v>2478306000000</v>
      </c>
      <c r="M108" s="5">
        <v>1804447000000</v>
      </c>
      <c r="N108" s="5">
        <v>1186115000000</v>
      </c>
      <c r="O108" s="5">
        <v>851287000000</v>
      </c>
    </row>
    <row r="109" spans="3:15" ht="15.5" x14ac:dyDescent="0.35">
      <c r="C109" t="s">
        <v>127</v>
      </c>
    </row>
    <row r="110" spans="3:15" ht="15.5" x14ac:dyDescent="0.35">
      <c r="C110" t="s">
        <v>128</v>
      </c>
      <c r="D110" s="5">
        <v>294830000000</v>
      </c>
      <c r="E110" s="5">
        <v>294830000000</v>
      </c>
      <c r="F110" s="5">
        <v>294830000000</v>
      </c>
      <c r="G110" s="5">
        <v>294830000000</v>
      </c>
      <c r="I110" s="5">
        <v>294830000000</v>
      </c>
      <c r="J110" s="5">
        <v>294830000000</v>
      </c>
      <c r="K110" s="5">
        <v>294830000000</v>
      </c>
      <c r="L110" s="5">
        <v>250600000000</v>
      </c>
      <c r="M110" s="5">
        <v>250600000000</v>
      </c>
      <c r="N110" s="5">
        <v>6500000000</v>
      </c>
      <c r="O110" s="5">
        <v>6500000000</v>
      </c>
    </row>
    <row r="111" spans="3:15" ht="15.5" x14ac:dyDescent="0.35">
      <c r="C111" t="s">
        <v>129</v>
      </c>
      <c r="D111" s="5">
        <v>501890000000</v>
      </c>
      <c r="E111" s="5">
        <v>501890000000</v>
      </c>
      <c r="F111" s="5">
        <v>501890000000</v>
      </c>
      <c r="G111" s="5">
        <v>501890000000</v>
      </c>
      <c r="I111" s="5">
        <v>501890000000</v>
      </c>
      <c r="J111" s="5">
        <v>501890000000</v>
      </c>
      <c r="K111" s="5">
        <v>501890000000</v>
      </c>
      <c r="L111" s="5">
        <v>17348000000</v>
      </c>
      <c r="M111" s="5">
        <v>17348000000</v>
      </c>
      <c r="N111" s="5">
        <v>17348000000</v>
      </c>
      <c r="O111" s="5">
        <v>17348000000</v>
      </c>
    </row>
    <row r="112" spans="3:15" ht="15.5" x14ac:dyDescent="0.35">
      <c r="C112" t="s">
        <v>130</v>
      </c>
      <c r="D112" s="5">
        <v>-366980000000</v>
      </c>
      <c r="E112" s="5">
        <v>556991000000</v>
      </c>
      <c r="F112" s="5">
        <v>664667000000</v>
      </c>
      <c r="G112" s="5">
        <v>667038000000</v>
      </c>
      <c r="I112" s="5">
        <v>-366980000000</v>
      </c>
      <c r="J112" s="5">
        <v>664348000000</v>
      </c>
      <c r="K112" s="5">
        <v>762045000000</v>
      </c>
      <c r="L112" s="5">
        <v>499416000000</v>
      </c>
      <c r="M112" s="5">
        <v>198383000000</v>
      </c>
      <c r="N112" s="5">
        <v>38787000000</v>
      </c>
      <c r="O112" s="5">
        <v>-47554000000</v>
      </c>
    </row>
    <row r="113" spans="2:15" ht="15.5" x14ac:dyDescent="0.35">
      <c r="C113" t="s">
        <v>131</v>
      </c>
      <c r="D113" s="5">
        <v>58966000000</v>
      </c>
      <c r="E113" s="5">
        <v>58966000000</v>
      </c>
      <c r="F113" s="5">
        <v>58966000000</v>
      </c>
      <c r="G113" s="5">
        <v>58966000000</v>
      </c>
      <c r="I113" s="5">
        <v>58966000000</v>
      </c>
      <c r="J113" s="5">
        <v>58966000000</v>
      </c>
      <c r="K113" s="5">
        <v>58966000000</v>
      </c>
      <c r="L113" s="5">
        <v>50120000000</v>
      </c>
      <c r="M113" s="5">
        <v>1300000000</v>
      </c>
    </row>
    <row r="114" spans="2:15" ht="15.5" x14ac:dyDescent="0.35">
      <c r="C114" t="s">
        <v>132</v>
      </c>
      <c r="D114" s="5">
        <v>-425946000000</v>
      </c>
      <c r="E114" s="5">
        <v>498025000000</v>
      </c>
      <c r="F114" s="5">
        <v>605701000000</v>
      </c>
      <c r="G114" s="5">
        <v>608072000000</v>
      </c>
      <c r="I114" s="5">
        <v>-425946000000</v>
      </c>
      <c r="J114" s="5">
        <v>605382000000</v>
      </c>
      <c r="K114" s="5">
        <v>703079000000</v>
      </c>
      <c r="L114" s="5">
        <v>449296000000</v>
      </c>
      <c r="M114" s="5">
        <v>197083000000</v>
      </c>
      <c r="N114" s="5">
        <v>38787000000</v>
      </c>
      <c r="O114" s="5">
        <v>-47554000000</v>
      </c>
    </row>
    <row r="115" spans="2:15" ht="15.5" x14ac:dyDescent="0.35">
      <c r="C115" t="s">
        <v>133</v>
      </c>
      <c r="D115" s="5">
        <v>-366980000000</v>
      </c>
      <c r="E115" s="5">
        <v>556991000000</v>
      </c>
      <c r="F115" s="5">
        <v>664667000000</v>
      </c>
      <c r="G115" s="5">
        <v>667038000000</v>
      </c>
      <c r="I115" s="5">
        <v>-366980000000</v>
      </c>
      <c r="J115" s="5">
        <v>664348000000</v>
      </c>
      <c r="K115" s="5">
        <v>762045000000</v>
      </c>
      <c r="L115" s="5">
        <v>499416000000</v>
      </c>
      <c r="M115" s="5">
        <v>198383000000</v>
      </c>
      <c r="N115" s="5">
        <v>38787000000</v>
      </c>
      <c r="O115" s="5">
        <v>-47554000000</v>
      </c>
    </row>
    <row r="116" spans="2:15" ht="15.5" x14ac:dyDescent="0.35">
      <c r="C116" t="s">
        <v>134</v>
      </c>
      <c r="D116" s="5">
        <v>-5618000000</v>
      </c>
      <c r="E116" s="5">
        <v>225508000000</v>
      </c>
      <c r="F116" s="5">
        <v>252429000000</v>
      </c>
      <c r="G116" s="5">
        <v>253017000000</v>
      </c>
      <c r="I116" s="5">
        <v>-5618000000</v>
      </c>
      <c r="J116" s="5">
        <v>252347000000</v>
      </c>
      <c r="K116" s="5">
        <v>276780000000</v>
      </c>
      <c r="L116" s="5">
        <v>211545000000</v>
      </c>
      <c r="M116" s="5">
        <v>131903000000</v>
      </c>
      <c r="N116" s="5">
        <v>28994000000</v>
      </c>
      <c r="O116" s="5">
        <v>-22422000000</v>
      </c>
    </row>
    <row r="117" spans="2:15" ht="15.5" x14ac:dyDescent="0.35">
      <c r="C117" t="s">
        <v>9</v>
      </c>
      <c r="D117" s="5">
        <v>419396000000</v>
      </c>
      <c r="E117" s="5">
        <v>1580460000000</v>
      </c>
      <c r="F117" s="5">
        <v>1715057000000</v>
      </c>
      <c r="G117" s="5">
        <v>1718016000000</v>
      </c>
      <c r="I117" s="5">
        <v>419396000000</v>
      </c>
      <c r="J117" s="5">
        <v>1714656000000</v>
      </c>
      <c r="K117" s="5">
        <v>1835984000000</v>
      </c>
      <c r="L117" s="5">
        <v>979915000000</v>
      </c>
      <c r="M117" s="5">
        <v>599658000000</v>
      </c>
      <c r="N117" s="5">
        <v>92447000000</v>
      </c>
      <c r="O117" s="5">
        <v>-45923000000</v>
      </c>
    </row>
    <row r="118" spans="2:15" ht="15.5" x14ac:dyDescent="0.35">
      <c r="C118" t="s">
        <v>135</v>
      </c>
      <c r="D118" s="5">
        <v>5302295000000</v>
      </c>
      <c r="E118" s="5">
        <v>6443728000000</v>
      </c>
      <c r="F118" s="5">
        <v>6551988000000</v>
      </c>
      <c r="G118" s="5">
        <v>6655369000000</v>
      </c>
      <c r="I118" s="5">
        <v>5302295000000</v>
      </c>
      <c r="J118" s="5">
        <v>6281309000000</v>
      </c>
      <c r="K118" s="5">
        <v>4977374000000</v>
      </c>
      <c r="L118" s="5">
        <v>3458221000000</v>
      </c>
      <c r="M118" s="5">
        <v>2404105000000</v>
      </c>
      <c r="N118" s="5">
        <v>1278562000000</v>
      </c>
      <c r="O118" s="5">
        <v>805364000000</v>
      </c>
    </row>
    <row r="119" spans="2:15" ht="15.5" x14ac:dyDescent="0.35">
      <c r="C119" t="s">
        <v>136</v>
      </c>
      <c r="D119" s="5">
        <v>14741500000</v>
      </c>
      <c r="E119" s="5">
        <v>14741500000</v>
      </c>
      <c r="F119" s="5">
        <v>2948300000</v>
      </c>
      <c r="G119" s="5">
        <v>2948300000</v>
      </c>
      <c r="I119" s="5">
        <v>14741500000</v>
      </c>
      <c r="J119" s="5">
        <v>2948300000</v>
      </c>
      <c r="K119" s="5">
        <v>2948300000</v>
      </c>
      <c r="L119" s="5">
        <v>2506000000</v>
      </c>
      <c r="M119" s="5">
        <v>12530000000</v>
      </c>
      <c r="N119" s="5">
        <v>6500</v>
      </c>
      <c r="O119" s="5">
        <v>6500</v>
      </c>
    </row>
    <row r="121" spans="2:15" ht="15.5" x14ac:dyDescent="0.35">
      <c r="B121" t="s">
        <v>137</v>
      </c>
      <c r="C121" t="s">
        <v>138</v>
      </c>
      <c r="D121" s="5">
        <v>516223000000</v>
      </c>
      <c r="E121" s="5">
        <v>64366000000</v>
      </c>
      <c r="F121" s="5">
        <v>159048000000</v>
      </c>
      <c r="G121" s="5">
        <v>-240753000000</v>
      </c>
      <c r="I121" s="5">
        <v>498884000000</v>
      </c>
      <c r="J121" s="5">
        <v>744249000000</v>
      </c>
      <c r="K121" s="5">
        <v>202115000000</v>
      </c>
      <c r="L121" s="5">
        <v>555006000000</v>
      </c>
      <c r="M121" s="5">
        <v>698109000000</v>
      </c>
      <c r="N121" s="5">
        <v>351645000000</v>
      </c>
      <c r="O121" s="5">
        <v>150642000000</v>
      </c>
    </row>
    <row r="122" spans="2:15" ht="15.5" x14ac:dyDescent="0.35">
      <c r="C122" t="s">
        <v>279</v>
      </c>
      <c r="D122" s="5">
        <v>1084681000000</v>
      </c>
      <c r="E122" s="5">
        <v>920278000000</v>
      </c>
      <c r="F122" s="5">
        <v>966822000000</v>
      </c>
      <c r="G122" s="5">
        <v>892756000000</v>
      </c>
      <c r="I122" s="5">
        <v>3864537000000</v>
      </c>
      <c r="J122" s="5">
        <v>3503208000000</v>
      </c>
      <c r="K122" s="5">
        <v>4077595000000</v>
      </c>
      <c r="L122" s="5">
        <v>3139888000000</v>
      </c>
      <c r="M122" s="5">
        <v>1822210000000</v>
      </c>
      <c r="N122" s="5">
        <v>1042810000000</v>
      </c>
      <c r="O122" s="5">
        <v>657158000000</v>
      </c>
    </row>
    <row r="123" spans="2:15" ht="15.5" x14ac:dyDescent="0.35">
      <c r="C123" t="s">
        <v>280</v>
      </c>
      <c r="D123" s="5">
        <v>-212732000000</v>
      </c>
      <c r="E123" s="5">
        <v>-529598000000</v>
      </c>
      <c r="F123" s="5">
        <v>-501889000000</v>
      </c>
      <c r="G123" s="5">
        <v>-766339000000</v>
      </c>
      <c r="I123" s="5">
        <v>-2010558000000</v>
      </c>
      <c r="J123" s="5">
        <v>-1340772000000</v>
      </c>
      <c r="K123" s="5">
        <v>-2350718000000</v>
      </c>
      <c r="L123" s="5">
        <v>-1689226000000</v>
      </c>
      <c r="M123" s="5">
        <v>-565625000000</v>
      </c>
      <c r="N123" s="5">
        <v>-342454000000</v>
      </c>
      <c r="O123" s="5">
        <v>-264883000000</v>
      </c>
    </row>
    <row r="124" spans="2:15" ht="15.5" x14ac:dyDescent="0.35">
      <c r="C124" t="s">
        <v>142</v>
      </c>
      <c r="D124" s="5">
        <v>-257936000000</v>
      </c>
      <c r="E124" s="5">
        <v>-252523000000</v>
      </c>
      <c r="F124" s="5">
        <v>-244230000000</v>
      </c>
      <c r="G124" s="5">
        <v>-264473000000</v>
      </c>
      <c r="I124" s="5">
        <v>-1019162000000</v>
      </c>
      <c r="J124" s="5">
        <v>-944441000000</v>
      </c>
      <c r="K124" s="5">
        <v>-760304000000</v>
      </c>
      <c r="L124" s="5">
        <v>-547741000000</v>
      </c>
      <c r="M124" s="5">
        <v>-297322000000</v>
      </c>
      <c r="N124" s="5">
        <v>-195771000000</v>
      </c>
      <c r="O124" s="5">
        <v>-143487000000</v>
      </c>
    </row>
    <row r="125" spans="2:15" ht="15.5" x14ac:dyDescent="0.35">
      <c r="C125" t="s">
        <v>282</v>
      </c>
      <c r="D125" s="5">
        <v>313000000</v>
      </c>
      <c r="E125" s="5">
        <v>317000000</v>
      </c>
      <c r="F125" s="5">
        <v>484000000</v>
      </c>
      <c r="G125" s="5">
        <v>505000000</v>
      </c>
      <c r="I125" s="5">
        <v>1619000000</v>
      </c>
      <c r="J125" s="5">
        <v>18804000000</v>
      </c>
      <c r="K125" s="5">
        <v>6583000000</v>
      </c>
      <c r="L125" s="5">
        <v>323000000</v>
      </c>
      <c r="M125" s="5">
        <v>116000000</v>
      </c>
      <c r="N125" s="5">
        <v>86000000</v>
      </c>
      <c r="O125" s="5">
        <v>35000000</v>
      </c>
    </row>
    <row r="126" spans="2:15" ht="15.5" x14ac:dyDescent="0.35">
      <c r="C126" t="s">
        <v>426</v>
      </c>
      <c r="D126" s="5">
        <v>-37693000000</v>
      </c>
      <c r="E126" s="5">
        <v>-112128000000</v>
      </c>
      <c r="F126" s="5">
        <v>-77398000000</v>
      </c>
      <c r="G126" s="5">
        <v>-87708000000</v>
      </c>
      <c r="I126" s="5">
        <v>-314927000000</v>
      </c>
      <c r="J126" s="5">
        <v>-337943000000</v>
      </c>
      <c r="K126" s="5">
        <v>-229814000000</v>
      </c>
      <c r="L126" s="5">
        <v>-146088000000</v>
      </c>
      <c r="M126" s="5">
        <v>-90422000000</v>
      </c>
      <c r="N126" s="5">
        <v>-46283000000</v>
      </c>
      <c r="O126" s="5">
        <v>-30328000000</v>
      </c>
    </row>
    <row r="127" spans="2:15" ht="15.5" x14ac:dyDescent="0.35">
      <c r="C127" t="s">
        <v>144</v>
      </c>
      <c r="D127" s="5">
        <v>41606000000</v>
      </c>
      <c r="E127" s="5">
        <v>38020000000</v>
      </c>
      <c r="F127" s="5">
        <v>15259000000</v>
      </c>
      <c r="G127" s="5">
        <v>-15494000000</v>
      </c>
      <c r="I127" s="5">
        <v>79391000000</v>
      </c>
      <c r="J127" s="5">
        <v>-19325000000</v>
      </c>
      <c r="K127" s="5">
        <v>-173719000000</v>
      </c>
      <c r="L127" s="5">
        <v>-35264000000</v>
      </c>
      <c r="M127" s="5">
        <v>-51763000000</v>
      </c>
      <c r="N127" s="5">
        <v>-20442000000</v>
      </c>
      <c r="O127" s="5">
        <v>-36309000000</v>
      </c>
    </row>
    <row r="128" spans="2:15" ht="15.5" x14ac:dyDescent="0.35">
      <c r="C128" t="s">
        <v>427</v>
      </c>
      <c r="K128" s="5">
        <v>-402000000</v>
      </c>
      <c r="L128" s="5">
        <v>-32000000</v>
      </c>
      <c r="M128" s="5">
        <v>820000000</v>
      </c>
      <c r="N128" s="5">
        <v>10630000000</v>
      </c>
      <c r="O128" s="5">
        <v>10817000000</v>
      </c>
    </row>
    <row r="129" spans="3:15" ht="15.5" x14ac:dyDescent="0.35">
      <c r="C129" t="s">
        <v>428</v>
      </c>
      <c r="D129" s="5">
        <v>-102016000000</v>
      </c>
      <c r="I129" s="5">
        <v>-102016000000</v>
      </c>
      <c r="J129" s="5">
        <v>-135282000000</v>
      </c>
      <c r="K129" s="5">
        <v>-367106000000</v>
      </c>
      <c r="L129" s="5">
        <v>-166854000000</v>
      </c>
      <c r="M129" s="5">
        <v>-119905000000</v>
      </c>
      <c r="N129" s="5">
        <v>-96931000000</v>
      </c>
      <c r="O129" s="5">
        <v>-42361000000</v>
      </c>
    </row>
    <row r="130" spans="3:15" ht="15.5" x14ac:dyDescent="0.35">
      <c r="C130" t="s">
        <v>145</v>
      </c>
      <c r="D130" s="5">
        <v>-505838000000</v>
      </c>
      <c r="E130" s="5">
        <v>-10064000000</v>
      </c>
      <c r="F130" s="5">
        <v>-175629000000</v>
      </c>
      <c r="G130" s="5">
        <v>477062000000</v>
      </c>
      <c r="I130" s="5">
        <v>-214469000000</v>
      </c>
      <c r="J130" s="5">
        <v>653860000000</v>
      </c>
      <c r="K130" s="5">
        <v>1405997000000</v>
      </c>
      <c r="L130" s="5">
        <v>464345000000</v>
      </c>
      <c r="M130" s="5">
        <v>140254000000</v>
      </c>
      <c r="N130" s="5">
        <v>319206000000</v>
      </c>
      <c r="O130" s="5">
        <v>-48384000000</v>
      </c>
    </row>
    <row r="131" spans="3:15" ht="15.5" x14ac:dyDescent="0.35">
      <c r="C131" t="s">
        <v>146</v>
      </c>
      <c r="D131" s="5">
        <v>-32286000000</v>
      </c>
      <c r="E131" s="5">
        <v>-37824000000</v>
      </c>
      <c r="F131" s="5">
        <v>-6821000000</v>
      </c>
      <c r="G131" s="5">
        <v>-239761000000</v>
      </c>
      <c r="I131" s="5">
        <v>-316692000000</v>
      </c>
      <c r="J131" s="5">
        <v>-1450998000000</v>
      </c>
      <c r="K131" s="5">
        <v>-1573163000000</v>
      </c>
      <c r="L131" s="5">
        <v>-957881000000</v>
      </c>
      <c r="M131" s="5">
        <v>-834467000000</v>
      </c>
      <c r="N131" s="5">
        <v>-670926000000</v>
      </c>
      <c r="O131" s="5">
        <v>-95742000000</v>
      </c>
    </row>
    <row r="132" spans="3:15" ht="15.5" x14ac:dyDescent="0.35">
      <c r="C132" t="s">
        <v>148</v>
      </c>
      <c r="D132" s="5">
        <v>-9249000000</v>
      </c>
      <c r="E132" s="5">
        <v>-16679000000</v>
      </c>
      <c r="F132" s="5">
        <v>-18163000000</v>
      </c>
      <c r="G132" s="5">
        <v>-255188000000</v>
      </c>
      <c r="I132" s="5">
        <v>-299279000000</v>
      </c>
      <c r="J132" s="5">
        <v>-1445814000000</v>
      </c>
      <c r="K132" s="5">
        <v>-1542024000000</v>
      </c>
      <c r="L132" s="5">
        <v>-884470000000</v>
      </c>
      <c r="M132" s="5">
        <v>-873616000000</v>
      </c>
      <c r="N132" s="5">
        <v>-623349000000</v>
      </c>
      <c r="O132" s="5">
        <v>-97939000000</v>
      </c>
    </row>
    <row r="133" spans="3:15" ht="15.5" x14ac:dyDescent="0.35">
      <c r="C133" t="s">
        <v>429</v>
      </c>
      <c r="D133" s="5">
        <v>42787000000</v>
      </c>
      <c r="E133" s="5">
        <v>429000000</v>
      </c>
      <c r="F133" s="5">
        <v>8286000000</v>
      </c>
      <c r="I133" s="5">
        <v>51502000000</v>
      </c>
      <c r="J133" s="5">
        <v>-4197000000</v>
      </c>
      <c r="K133" s="5">
        <v>-3627000000</v>
      </c>
      <c r="L133" s="5">
        <v>-44332000000</v>
      </c>
      <c r="M133" s="5">
        <v>2187000000</v>
      </c>
      <c r="N133" s="5">
        <v>-496000000</v>
      </c>
      <c r="O133" s="5">
        <v>2197000000</v>
      </c>
    </row>
    <row r="134" spans="3:15" ht="15.5" x14ac:dyDescent="0.35">
      <c r="C134" t="s">
        <v>425</v>
      </c>
      <c r="D134" s="5">
        <v>-63477000000</v>
      </c>
      <c r="E134" s="5">
        <v>-37773000000</v>
      </c>
      <c r="I134" s="5">
        <v>-101250000000</v>
      </c>
    </row>
    <row r="135" spans="3:15" ht="15.5" x14ac:dyDescent="0.35">
      <c r="C135" t="s">
        <v>430</v>
      </c>
      <c r="D135" s="5">
        <v>-2347000000</v>
      </c>
      <c r="E135" s="5">
        <v>16199000000</v>
      </c>
      <c r="F135" s="5">
        <v>3056000000</v>
      </c>
      <c r="G135" s="5">
        <v>15427000000</v>
      </c>
      <c r="I135" s="5">
        <v>32335000000</v>
      </c>
      <c r="J135" s="5">
        <v>-987000000</v>
      </c>
      <c r="K135" s="5">
        <v>-27512000000</v>
      </c>
      <c r="L135" s="5">
        <v>-29079000000</v>
      </c>
      <c r="M135" s="5">
        <v>36962000000</v>
      </c>
      <c r="N135" s="5">
        <v>-47081000000</v>
      </c>
    </row>
    <row r="136" spans="3:15" ht="15.5" x14ac:dyDescent="0.35">
      <c r="C136" t="s">
        <v>149</v>
      </c>
      <c r="D136" s="5">
        <v>-505838000000</v>
      </c>
      <c r="E136" s="5">
        <v>-10064000000</v>
      </c>
      <c r="F136" s="5">
        <v>-175629000000</v>
      </c>
      <c r="G136" s="5">
        <v>477062000000</v>
      </c>
      <c r="I136" s="5">
        <v>-214469000000</v>
      </c>
      <c r="J136" s="5">
        <v>653860000000</v>
      </c>
      <c r="K136" s="5">
        <v>1405997000000</v>
      </c>
      <c r="L136" s="5">
        <v>464345000000</v>
      </c>
      <c r="M136" s="5">
        <v>140254000000</v>
      </c>
      <c r="N136" s="5">
        <v>319206000000</v>
      </c>
      <c r="O136" s="5">
        <v>-48384000000</v>
      </c>
    </row>
    <row r="137" spans="3:15" ht="15.5" x14ac:dyDescent="0.35">
      <c r="C137" t="s">
        <v>431</v>
      </c>
      <c r="K137" s="5">
        <v>552875000000</v>
      </c>
    </row>
    <row r="138" spans="3:15" ht="15.5" x14ac:dyDescent="0.35">
      <c r="C138" t="s">
        <v>432</v>
      </c>
      <c r="K138" s="5">
        <v>-24103000000</v>
      </c>
    </row>
    <row r="139" spans="3:15" ht="15.5" x14ac:dyDescent="0.35">
      <c r="C139" t="s">
        <v>433</v>
      </c>
      <c r="J139" s="5">
        <v>-128204000000</v>
      </c>
      <c r="K139" s="5">
        <v>-88449000000</v>
      </c>
    </row>
    <row r="140" spans="3:15" ht="15.5" x14ac:dyDescent="0.35">
      <c r="C140" t="s">
        <v>434</v>
      </c>
      <c r="K140" s="5">
        <v>-22500000000</v>
      </c>
    </row>
    <row r="141" spans="3:15" ht="15.5" x14ac:dyDescent="0.35">
      <c r="C141" t="s">
        <v>435</v>
      </c>
      <c r="D141" s="5">
        <v>-125501000000</v>
      </c>
      <c r="E141" s="5">
        <v>-77232000000</v>
      </c>
      <c r="F141" s="5">
        <v>-55935000000</v>
      </c>
      <c r="G141" s="5">
        <v>139592000000</v>
      </c>
      <c r="I141" s="5">
        <v>-119076000000</v>
      </c>
      <c r="J141" s="5">
        <v>-70371000000</v>
      </c>
      <c r="K141" s="5">
        <v>245685000000</v>
      </c>
      <c r="L141" s="5">
        <v>276843000000</v>
      </c>
      <c r="M141" s="5">
        <v>155997000000</v>
      </c>
      <c r="N141" s="5">
        <v>-6155000000</v>
      </c>
      <c r="O141" s="5">
        <v>-39560000000</v>
      </c>
    </row>
    <row r="142" spans="3:15" ht="15.5" x14ac:dyDescent="0.35">
      <c r="C142" t="s">
        <v>436</v>
      </c>
    </row>
    <row r="143" spans="3:15" ht="15.5" x14ac:dyDescent="0.35">
      <c r="C143" t="s">
        <v>396</v>
      </c>
      <c r="F143" s="5">
        <v>-130000000000</v>
      </c>
      <c r="G143" s="5">
        <v>501050000000</v>
      </c>
      <c r="I143" s="5">
        <v>371050000000</v>
      </c>
      <c r="J143" s="5">
        <v>1465320000000</v>
      </c>
      <c r="K143" s="5">
        <v>803382000000</v>
      </c>
      <c r="L143" s="5">
        <v>259904000000</v>
      </c>
      <c r="M143" s="5">
        <v>96497000000</v>
      </c>
      <c r="N143" s="5">
        <v>351376000000</v>
      </c>
      <c r="O143" s="5">
        <v>12045000000</v>
      </c>
    </row>
    <row r="144" spans="3:15" ht="15.5" x14ac:dyDescent="0.35">
      <c r="C144" t="s">
        <v>397</v>
      </c>
      <c r="D144" s="5">
        <v>-109569000000</v>
      </c>
      <c r="E144" s="5">
        <v>-111152000000</v>
      </c>
      <c r="F144" s="5">
        <v>11353000000</v>
      </c>
      <c r="G144" s="5">
        <v>-223322000000</v>
      </c>
      <c r="I144" s="5">
        <v>-432690000000</v>
      </c>
      <c r="J144" s="5">
        <v>-928209000000</v>
      </c>
      <c r="K144" s="5">
        <v>-60893000000</v>
      </c>
      <c r="L144" s="5">
        <v>-72402000000</v>
      </c>
      <c r="M144" s="5">
        <v>-112625000000</v>
      </c>
      <c r="N144" s="5">
        <v>-22674000000</v>
      </c>
      <c r="O144" s="5">
        <v>-20771000000</v>
      </c>
    </row>
    <row r="145" spans="2:15" ht="15.5" x14ac:dyDescent="0.35">
      <c r="C145" t="s">
        <v>437</v>
      </c>
      <c r="D145" s="5">
        <v>-249690000000</v>
      </c>
      <c r="E145" s="5">
        <v>165936000000</v>
      </c>
      <c r="F145" s="5">
        <v>-4993000000</v>
      </c>
      <c r="G145" s="5">
        <v>54994000000</v>
      </c>
      <c r="I145" s="5">
        <v>-33753000000</v>
      </c>
      <c r="J145" s="5">
        <v>315324000000</v>
      </c>
    </row>
    <row r="146" spans="2:15" ht="15.5" x14ac:dyDescent="0.35">
      <c r="C146" t="s">
        <v>354</v>
      </c>
      <c r="D146" s="5">
        <v>-21078000000</v>
      </c>
      <c r="E146" s="5">
        <v>12384000000</v>
      </c>
      <c r="F146" s="5">
        <v>3946000000</v>
      </c>
      <c r="G146" s="5">
        <v>4748000000</v>
      </c>
      <c r="M146" s="5">
        <v>385000000</v>
      </c>
      <c r="N146" s="5">
        <v>-3341000000</v>
      </c>
      <c r="O146" s="5">
        <v>-98000000</v>
      </c>
    </row>
    <row r="147" spans="2:15" ht="15.5" x14ac:dyDescent="0.35">
      <c r="C147" t="s">
        <v>164</v>
      </c>
      <c r="D147" s="5">
        <v>-21901000000</v>
      </c>
      <c r="E147" s="5">
        <v>16478000000</v>
      </c>
      <c r="F147" s="5">
        <v>-23402000000</v>
      </c>
      <c r="G147" s="5">
        <v>-3452000000</v>
      </c>
      <c r="I147" s="5">
        <v>-32277000000</v>
      </c>
      <c r="J147" s="5">
        <v>-52889000000</v>
      </c>
      <c r="K147" s="5">
        <v>34949000000</v>
      </c>
      <c r="L147" s="5">
        <v>61470000000</v>
      </c>
      <c r="M147" s="5">
        <v>3896000000</v>
      </c>
      <c r="N147" s="5">
        <v>-75000000</v>
      </c>
      <c r="O147" s="5">
        <v>6516000000</v>
      </c>
    </row>
    <row r="148" spans="2:15" ht="15.5" x14ac:dyDescent="0.35">
      <c r="C148" t="s">
        <v>165</v>
      </c>
      <c r="D148" s="5">
        <v>-1053000000</v>
      </c>
      <c r="G148" s="5">
        <v>45543000000</v>
      </c>
      <c r="I148" s="5">
        <v>44490000000</v>
      </c>
      <c r="J148" s="5">
        <v>98432000000</v>
      </c>
      <c r="K148" s="5">
        <v>73209000000</v>
      </c>
      <c r="L148" s="5">
        <v>11739000000</v>
      </c>
      <c r="M148" s="5">
        <v>7843000000</v>
      </c>
      <c r="N148" s="5">
        <v>7918000000</v>
      </c>
      <c r="O148" s="5">
        <v>1402000000</v>
      </c>
    </row>
    <row r="149" spans="2:15" ht="15.5" x14ac:dyDescent="0.35">
      <c r="C149" t="s">
        <v>166</v>
      </c>
      <c r="D149" s="5">
        <v>-22954000000</v>
      </c>
      <c r="E149" s="5">
        <v>16478000000</v>
      </c>
      <c r="F149" s="5">
        <v>-23402000000</v>
      </c>
      <c r="G149" s="5">
        <v>42091000000</v>
      </c>
      <c r="I149" s="5">
        <v>12213000000</v>
      </c>
      <c r="J149" s="5">
        <v>45543000000</v>
      </c>
      <c r="K149" s="5">
        <v>108158000000</v>
      </c>
      <c r="L149" s="5">
        <v>73209000000</v>
      </c>
      <c r="M149" s="5">
        <v>11739000000</v>
      </c>
      <c r="N149" s="5">
        <v>7843000000</v>
      </c>
      <c r="O149" s="5">
        <v>7918000000</v>
      </c>
    </row>
    <row r="151" spans="2:15" ht="15.5" x14ac:dyDescent="0.35">
      <c r="B151" t="s">
        <v>167</v>
      </c>
      <c r="C151" t="s">
        <v>11</v>
      </c>
      <c r="D151" s="5">
        <v>14740000000</v>
      </c>
      <c r="E151" s="5">
        <v>14740000000</v>
      </c>
      <c r="F151" s="5">
        <v>2950000000</v>
      </c>
      <c r="G151" s="5">
        <v>2950000000</v>
      </c>
      <c r="I151" s="5">
        <v>14740000000</v>
      </c>
      <c r="J151" s="5">
        <v>2950000000</v>
      </c>
      <c r="K151" s="5">
        <v>2950000000</v>
      </c>
      <c r="L151" s="5">
        <v>2510000000</v>
      </c>
      <c r="M151" s="5">
        <v>12530000000</v>
      </c>
      <c r="N151" s="5">
        <v>0</v>
      </c>
      <c r="O151" s="5">
        <v>0</v>
      </c>
    </row>
    <row r="152" spans="2:15" ht="15.5" x14ac:dyDescent="0.35">
      <c r="C152" t="s">
        <v>168</v>
      </c>
      <c r="D152" s="6">
        <v>-62.68</v>
      </c>
      <c r="E152" s="6">
        <v>-7.3</v>
      </c>
      <c r="F152" s="6">
        <v>-0.8</v>
      </c>
      <c r="G152" s="6">
        <v>0.91</v>
      </c>
    </row>
    <row r="153" spans="2:15" ht="15.5" x14ac:dyDescent="0.35">
      <c r="C153" t="s">
        <v>169</v>
      </c>
      <c r="D153" s="6">
        <v>-2.36</v>
      </c>
      <c r="E153" s="6">
        <v>-27.95</v>
      </c>
      <c r="F153" s="6">
        <v>-337.5</v>
      </c>
      <c r="G153" s="6">
        <v>364.84</v>
      </c>
    </row>
    <row r="154" spans="2:15" ht="15.5" x14ac:dyDescent="0.35">
      <c r="C154" t="s">
        <v>60</v>
      </c>
      <c r="D154" s="6">
        <v>3.3</v>
      </c>
      <c r="E154" s="6">
        <v>4.79</v>
      </c>
      <c r="F154" s="6">
        <v>0.79</v>
      </c>
      <c r="G154" s="6">
        <v>0.84</v>
      </c>
    </row>
    <row r="155" spans="2:15" ht="15.5" x14ac:dyDescent="0.35">
      <c r="C155" t="s">
        <v>170</v>
      </c>
      <c r="D155" s="6">
        <v>-1057609999999.9999</v>
      </c>
      <c r="E155" s="5">
        <v>-198260000000</v>
      </c>
      <c r="F155" s="5">
        <v>241190000000</v>
      </c>
      <c r="G155" s="5">
        <v>253010000000</v>
      </c>
    </row>
    <row r="156" spans="2:15" ht="15.5" x14ac:dyDescent="0.35">
      <c r="C156" t="s">
        <v>171</v>
      </c>
      <c r="D156" s="6">
        <v>-0.17430000000000001</v>
      </c>
      <c r="E156" s="6">
        <v>-1.67E-2</v>
      </c>
      <c r="F156" s="6">
        <v>-4.0000000000000002E-4</v>
      </c>
      <c r="G156" s="6">
        <v>4.0000000000000002E-4</v>
      </c>
    </row>
    <row r="157" spans="2:15" ht="15.5" x14ac:dyDescent="0.35">
      <c r="C157" t="s">
        <v>172</v>
      </c>
      <c r="D157" s="6">
        <v>-2.1739999999999999</v>
      </c>
      <c r="E157" s="6">
        <v>-7.9500000000000001E-2</v>
      </c>
      <c r="F157" s="6">
        <v>-1.6000000000000001E-3</v>
      </c>
      <c r="G157" s="6">
        <v>1.8E-3</v>
      </c>
    </row>
    <row r="158" spans="2:15" ht="15.5" x14ac:dyDescent="0.35">
      <c r="C158" t="s">
        <v>173</v>
      </c>
      <c r="D158" s="6">
        <v>-0.44159999999999999</v>
      </c>
      <c r="E158" s="6">
        <v>-0.10199999999999999</v>
      </c>
      <c r="F158" s="6">
        <v>0.02</v>
      </c>
      <c r="G158" s="6">
        <v>2.4399999999999998E-2</v>
      </c>
    </row>
    <row r="159" spans="2:15" ht="15.5" x14ac:dyDescent="0.35">
      <c r="C159" t="s">
        <v>174</v>
      </c>
      <c r="D159" s="6">
        <v>-23.22</v>
      </c>
      <c r="E159" s="6">
        <v>-3.24</v>
      </c>
      <c r="F159" s="6">
        <v>0.98</v>
      </c>
      <c r="G159" s="6">
        <v>1.05</v>
      </c>
    </row>
    <row r="160" spans="2:15" ht="15.5" x14ac:dyDescent="0.35">
      <c r="C160" t="s">
        <v>175</v>
      </c>
      <c r="D160" s="5">
        <v>419000000000</v>
      </c>
      <c r="E160" s="5">
        <v>1580000000000</v>
      </c>
      <c r="F160" s="5">
        <v>1715000000000</v>
      </c>
      <c r="G160" s="5">
        <v>1718000000000</v>
      </c>
    </row>
    <row r="161" spans="3:15" ht="15.5" x14ac:dyDescent="0.35">
      <c r="C161" t="s">
        <v>176</v>
      </c>
      <c r="D161" s="6">
        <v>5.13</v>
      </c>
      <c r="E161" s="6">
        <v>2.2200000000000002</v>
      </c>
      <c r="F161" s="6">
        <v>0.54</v>
      </c>
      <c r="G161" s="6">
        <v>0.67</v>
      </c>
    </row>
    <row r="162" spans="3:15" ht="15.5" x14ac:dyDescent="0.35">
      <c r="C162" t="s">
        <v>177</v>
      </c>
      <c r="D162" s="6">
        <v>28.83</v>
      </c>
      <c r="E162" s="6">
        <v>91.91</v>
      </c>
      <c r="F162" s="6">
        <v>496.09</v>
      </c>
      <c r="G162" s="6">
        <v>496.9</v>
      </c>
    </row>
    <row r="163" spans="3:15" ht="15.5" x14ac:dyDescent="0.35">
      <c r="C163" t="s">
        <v>178</v>
      </c>
      <c r="D163" s="6">
        <v>5.13</v>
      </c>
      <c r="E163" s="6">
        <v>2.2200000000000002</v>
      </c>
      <c r="F163" s="6">
        <v>0.54</v>
      </c>
      <c r="G163" s="6">
        <v>0.67</v>
      </c>
    </row>
    <row r="164" spans="3:15" ht="15.5" x14ac:dyDescent="0.35">
      <c r="C164" t="s">
        <v>179</v>
      </c>
      <c r="D164" s="6">
        <v>28.83</v>
      </c>
      <c r="E164" s="6">
        <v>91.91</v>
      </c>
      <c r="F164" s="6">
        <v>496.09</v>
      </c>
      <c r="G164" s="6">
        <v>496.9</v>
      </c>
    </row>
    <row r="165" spans="3:15" ht="15.5" x14ac:dyDescent="0.35">
      <c r="C165" t="s">
        <v>180</v>
      </c>
      <c r="D165" s="5">
        <v>1329000000000</v>
      </c>
      <c r="E165" s="5">
        <v>1545000000000</v>
      </c>
      <c r="F165" s="5">
        <v>1529000000000</v>
      </c>
      <c r="G165" s="5">
        <v>1445000000000</v>
      </c>
    </row>
    <row r="166" spans="3:15" ht="15.5" x14ac:dyDescent="0.35">
      <c r="C166" t="s">
        <v>181</v>
      </c>
      <c r="D166" s="5">
        <v>1294000000000</v>
      </c>
      <c r="E166" s="5">
        <v>1314000000000</v>
      </c>
      <c r="F166" s="5">
        <v>1517000000000</v>
      </c>
      <c r="G166" s="5">
        <v>1777000000000</v>
      </c>
    </row>
    <row r="167" spans="3:15" ht="15.5" x14ac:dyDescent="0.35">
      <c r="C167" t="s">
        <v>182</v>
      </c>
      <c r="D167" s="5">
        <v>425000000000</v>
      </c>
      <c r="E167" s="5">
        <v>1355000000000</v>
      </c>
      <c r="F167" s="5">
        <v>1463000000000</v>
      </c>
      <c r="G167" s="5">
        <v>1465000000000</v>
      </c>
    </row>
    <row r="168" spans="3:15" ht="15.5" x14ac:dyDescent="0.35">
      <c r="C168" t="s">
        <v>23</v>
      </c>
      <c r="D168" s="5">
        <v>2623000000000</v>
      </c>
      <c r="E168" s="5">
        <v>2858000000000</v>
      </c>
      <c r="F168" s="5">
        <v>3047000000000</v>
      </c>
      <c r="G168" s="5">
        <v>3221000000000</v>
      </c>
    </row>
    <row r="169" spans="3:15" ht="15.5" x14ac:dyDescent="0.35">
      <c r="C169" t="s">
        <v>20</v>
      </c>
      <c r="D169" s="5">
        <v>2611000000000</v>
      </c>
      <c r="E169" s="5">
        <v>2823000000000</v>
      </c>
      <c r="F169" s="5">
        <v>3028000000000</v>
      </c>
      <c r="G169" s="5">
        <v>3179000000000</v>
      </c>
    </row>
    <row r="170" spans="3:15" ht="15.5" x14ac:dyDescent="0.35">
      <c r="C170" t="s">
        <v>183</v>
      </c>
      <c r="D170" s="5">
        <v>-2566000000000</v>
      </c>
      <c r="E170" s="5">
        <v>-1203000000000</v>
      </c>
      <c r="F170" s="5">
        <v>-746000000000</v>
      </c>
      <c r="G170" s="5">
        <v>-633000000000</v>
      </c>
    </row>
    <row r="171" spans="3:15" ht="15.5" x14ac:dyDescent="0.35">
      <c r="C171" t="s">
        <v>184</v>
      </c>
      <c r="D171" s="5">
        <v>516000000000</v>
      </c>
      <c r="E171" s="5">
        <v>64000000000</v>
      </c>
      <c r="F171" s="5">
        <v>159000000000</v>
      </c>
      <c r="G171" s="5">
        <v>-241000000000</v>
      </c>
    </row>
    <row r="172" spans="3:15" ht="15.5" x14ac:dyDescent="0.35">
      <c r="C172" t="s">
        <v>185</v>
      </c>
      <c r="D172" s="5">
        <v>-9000000000</v>
      </c>
      <c r="E172" s="5">
        <v>-17000000000</v>
      </c>
      <c r="F172" s="5">
        <v>-18000000000</v>
      </c>
      <c r="G172" s="5">
        <v>-255000000000</v>
      </c>
    </row>
    <row r="173" spans="3:15" ht="15.5" x14ac:dyDescent="0.35">
      <c r="C173" t="s">
        <v>12</v>
      </c>
      <c r="D173" s="5">
        <v>507000000000</v>
      </c>
      <c r="E173" s="5">
        <v>48000000000</v>
      </c>
      <c r="F173" s="5">
        <v>141000000000</v>
      </c>
      <c r="G173" s="5">
        <v>-496000000000</v>
      </c>
    </row>
    <row r="174" spans="3:15" ht="15.5" x14ac:dyDescent="0.35">
      <c r="C174" t="s">
        <v>15</v>
      </c>
      <c r="D174" s="6">
        <v>34.39</v>
      </c>
      <c r="E174" s="6">
        <v>3.23</v>
      </c>
      <c r="F174" s="6">
        <v>47.79</v>
      </c>
      <c r="G174" s="6">
        <v>-168.21</v>
      </c>
    </row>
    <row r="175" spans="3:15" ht="15.5" x14ac:dyDescent="0.35">
      <c r="C175" t="s">
        <v>45</v>
      </c>
      <c r="I175" s="6">
        <v>-69.959999999999994</v>
      </c>
      <c r="J175" s="6">
        <v>1.86</v>
      </c>
      <c r="K175" s="6">
        <v>119.08</v>
      </c>
      <c r="L175" s="6">
        <v>120.12</v>
      </c>
      <c r="M175" s="6">
        <v>32.22</v>
      </c>
      <c r="N175" s="6">
        <v>13283384.619999999</v>
      </c>
      <c r="O175" s="6">
        <v>641230.77</v>
      </c>
    </row>
    <row r="176" spans="3:15" ht="15.5" x14ac:dyDescent="0.35">
      <c r="C176" t="s">
        <v>59</v>
      </c>
      <c r="I176" s="6">
        <v>-2.12</v>
      </c>
      <c r="J176" s="6">
        <v>1295.7</v>
      </c>
      <c r="K176" s="6">
        <v>20.149999999999999</v>
      </c>
      <c r="L176" s="5">
        <v>0</v>
      </c>
      <c r="M176" s="5">
        <v>0</v>
      </c>
      <c r="N176" s="5">
        <v>0</v>
      </c>
      <c r="O176" s="5">
        <v>0</v>
      </c>
    </row>
    <row r="177" spans="3:15" ht="15.5" x14ac:dyDescent="0.35">
      <c r="C177" t="s">
        <v>62</v>
      </c>
      <c r="I177" s="6">
        <v>0.63</v>
      </c>
      <c r="J177" s="6">
        <v>1.8</v>
      </c>
      <c r="K177" s="6">
        <v>1.75</v>
      </c>
      <c r="L177" s="5">
        <v>0</v>
      </c>
      <c r="M177" s="5">
        <v>0</v>
      </c>
      <c r="N177" s="5">
        <v>0</v>
      </c>
      <c r="O177" s="5">
        <v>0</v>
      </c>
    </row>
    <row r="178" spans="3:15" ht="15.5" x14ac:dyDescent="0.35">
      <c r="C178" t="s">
        <v>186</v>
      </c>
      <c r="I178" s="5">
        <v>-761670000000</v>
      </c>
      <c r="J178" s="5">
        <v>822550000000</v>
      </c>
      <c r="K178" s="5">
        <v>754130000000</v>
      </c>
      <c r="L178" s="5">
        <v>933900000000</v>
      </c>
      <c r="M178" s="5">
        <v>847420000000</v>
      </c>
      <c r="N178" s="5">
        <v>358080000000</v>
      </c>
      <c r="O178" s="5">
        <v>127390000000</v>
      </c>
    </row>
    <row r="179" spans="3:15" ht="15.5" x14ac:dyDescent="0.35">
      <c r="C179" t="s">
        <v>187</v>
      </c>
      <c r="I179" s="6">
        <v>-0.19450000000000001</v>
      </c>
      <c r="J179" s="6">
        <v>8.9999999999999998E-4</v>
      </c>
      <c r="K179" s="6">
        <v>7.0499999999999993E-2</v>
      </c>
      <c r="L179" s="6">
        <v>8.6999999999999994E-2</v>
      </c>
      <c r="M179" s="6">
        <v>0.16789999999999999</v>
      </c>
      <c r="N179" s="6">
        <v>6.7500000000000004E-2</v>
      </c>
      <c r="O179" s="6">
        <v>5.1999999999999998E-3</v>
      </c>
    </row>
    <row r="180" spans="3:15" ht="15.5" x14ac:dyDescent="0.35">
      <c r="C180" t="s">
        <v>188</v>
      </c>
      <c r="I180" s="6">
        <v>-2.4266000000000001</v>
      </c>
      <c r="J180" s="6">
        <v>3.8E-3</v>
      </c>
      <c r="K180" s="6">
        <v>0.22519999999999998</v>
      </c>
      <c r="L180" s="6">
        <v>0.39179999999999998</v>
      </c>
      <c r="M180" s="6">
        <v>0.86309999999999998</v>
      </c>
      <c r="N180" s="6">
        <v>1.3607</v>
      </c>
      <c r="O180" s="6">
        <v>-0.17739999999999997</v>
      </c>
    </row>
    <row r="181" spans="3:15" ht="15.5" x14ac:dyDescent="0.35">
      <c r="C181" t="s">
        <v>189</v>
      </c>
      <c r="I181" s="6">
        <v>-0.49869999999999998</v>
      </c>
      <c r="J181" s="6">
        <v>8.8000000000000009E-2</v>
      </c>
      <c r="K181" s="6">
        <v>0.16760000000000003</v>
      </c>
      <c r="L181" s="6">
        <v>0.50309999999999999</v>
      </c>
      <c r="M181" s="6">
        <v>0.79540000000000011</v>
      </c>
      <c r="N181" s="6">
        <v>0.53449999999999998</v>
      </c>
      <c r="O181" s="6">
        <v>0.34399999999999997</v>
      </c>
    </row>
    <row r="182" spans="3:15" ht="15.5" x14ac:dyDescent="0.35">
      <c r="C182" t="s">
        <v>190</v>
      </c>
      <c r="I182" s="6">
        <v>-4.3</v>
      </c>
      <c r="J182" s="6">
        <v>0.76</v>
      </c>
      <c r="K182" s="6">
        <v>1.44</v>
      </c>
      <c r="L182" s="6">
        <v>3.77</v>
      </c>
      <c r="M182" s="6">
        <v>6.72</v>
      </c>
      <c r="N182" s="6">
        <v>3.17</v>
      </c>
      <c r="O182" s="6">
        <v>1.07</v>
      </c>
    </row>
    <row r="183" spans="3:15" ht="15.5" x14ac:dyDescent="0.35">
      <c r="C183" t="s">
        <v>56</v>
      </c>
      <c r="I183" s="6">
        <v>5.13</v>
      </c>
      <c r="J183" s="6">
        <v>4.8600000000000003</v>
      </c>
      <c r="K183" s="6">
        <v>4.54</v>
      </c>
      <c r="L183" s="5">
        <v>0</v>
      </c>
      <c r="M183" s="5">
        <v>0</v>
      </c>
      <c r="N183" s="5">
        <v>0</v>
      </c>
      <c r="O183" s="5">
        <v>0</v>
      </c>
    </row>
    <row r="184" spans="3:15" ht="15.5" x14ac:dyDescent="0.35">
      <c r="C184" t="s">
        <v>53</v>
      </c>
      <c r="I184" s="6">
        <v>28.83</v>
      </c>
      <c r="J184" s="6">
        <v>495.98</v>
      </c>
      <c r="K184" s="6">
        <v>528.85</v>
      </c>
      <c r="L184" s="6">
        <v>306.61</v>
      </c>
      <c r="M184" s="6">
        <v>37.33</v>
      </c>
      <c r="N184" s="5">
        <v>9762000</v>
      </c>
      <c r="O184" s="6">
        <v>-3615538.46</v>
      </c>
    </row>
    <row r="185" spans="3:15" ht="15.5" x14ac:dyDescent="0.35">
      <c r="C185" t="s">
        <v>191</v>
      </c>
      <c r="I185" s="6">
        <v>5.13</v>
      </c>
      <c r="J185" s="6">
        <v>4.8600000000000003</v>
      </c>
      <c r="K185" s="6">
        <v>4.54</v>
      </c>
      <c r="L185" s="5">
        <v>0</v>
      </c>
      <c r="M185" s="5">
        <v>0</v>
      </c>
      <c r="N185" s="5">
        <v>0</v>
      </c>
      <c r="O185" s="5">
        <v>0</v>
      </c>
    </row>
    <row r="186" spans="3:15" ht="15.5" x14ac:dyDescent="0.35">
      <c r="C186" t="s">
        <v>192</v>
      </c>
      <c r="I186" s="6">
        <v>28.83</v>
      </c>
      <c r="J186" s="6">
        <v>495.98</v>
      </c>
      <c r="K186" s="6">
        <v>528.85</v>
      </c>
      <c r="L186" s="6">
        <v>306.61</v>
      </c>
      <c r="M186" s="6">
        <v>37.33</v>
      </c>
      <c r="N186" s="5">
        <v>9762000</v>
      </c>
      <c r="O186" s="6">
        <v>-3615538.46</v>
      </c>
    </row>
    <row r="187" spans="3:15" ht="15.5" x14ac:dyDescent="0.35">
      <c r="C187" t="s">
        <v>193</v>
      </c>
      <c r="I187" s="5">
        <v>1329000000000</v>
      </c>
      <c r="J187" s="5">
        <v>1257000000000</v>
      </c>
      <c r="K187" s="5">
        <v>1378000000000</v>
      </c>
      <c r="L187" s="5">
        <v>776000000000</v>
      </c>
      <c r="M187" s="5">
        <v>439000000000</v>
      </c>
      <c r="N187" s="5">
        <v>231000000000</v>
      </c>
      <c r="O187" s="5">
        <v>127000000000</v>
      </c>
    </row>
    <row r="188" spans="3:15" ht="15.5" x14ac:dyDescent="0.35">
      <c r="C188" t="s">
        <v>194</v>
      </c>
      <c r="I188" s="5">
        <v>1294000000000</v>
      </c>
      <c r="J188" s="5">
        <v>1546000000000</v>
      </c>
      <c r="K188" s="5">
        <v>959000000000</v>
      </c>
      <c r="L188" s="5">
        <v>573000000000</v>
      </c>
      <c r="M188" s="5">
        <v>446000000000</v>
      </c>
      <c r="N188" s="5">
        <v>507000000000</v>
      </c>
      <c r="O188" s="5">
        <v>289000000000</v>
      </c>
    </row>
    <row r="189" spans="3:15" ht="15.5" x14ac:dyDescent="0.35">
      <c r="C189" t="s">
        <v>25</v>
      </c>
      <c r="I189" s="5">
        <v>2623000000000</v>
      </c>
      <c r="J189" s="5">
        <v>2804000000000</v>
      </c>
      <c r="K189" s="5">
        <v>2337000000000</v>
      </c>
      <c r="L189" s="5">
        <v>1349000000000</v>
      </c>
      <c r="M189" s="5">
        <v>885000000000</v>
      </c>
      <c r="N189" s="5">
        <v>738000000000</v>
      </c>
      <c r="O189" s="5">
        <v>416000000000</v>
      </c>
    </row>
    <row r="190" spans="3:15" ht="15.5" x14ac:dyDescent="0.35">
      <c r="C190" t="s">
        <v>22</v>
      </c>
      <c r="I190" s="5">
        <v>2611000000000</v>
      </c>
      <c r="J190" s="5">
        <v>2758000000000</v>
      </c>
      <c r="K190" s="5">
        <v>2229000000000</v>
      </c>
      <c r="L190" s="5">
        <v>1276000000000</v>
      </c>
      <c r="M190" s="5">
        <v>873000000000</v>
      </c>
      <c r="N190" s="5">
        <v>731000000000</v>
      </c>
      <c r="O190" s="5">
        <v>408000000000</v>
      </c>
    </row>
    <row r="191" spans="3:15" ht="15.5" x14ac:dyDescent="0.35">
      <c r="C191" t="s">
        <v>195</v>
      </c>
      <c r="I191" s="5">
        <v>-2566000000000</v>
      </c>
      <c r="J191" s="5">
        <v>-851000000000</v>
      </c>
      <c r="K191" s="5">
        <v>-870000000000</v>
      </c>
      <c r="L191" s="5">
        <v>-527000000000</v>
      </c>
      <c r="M191" s="5">
        <v>-427000000000</v>
      </c>
      <c r="N191" s="5">
        <v>-127000000000</v>
      </c>
      <c r="O191" s="5">
        <v>65000000000</v>
      </c>
    </row>
    <row r="192" spans="3:15" ht="15.5" x14ac:dyDescent="0.35">
      <c r="C192" t="s">
        <v>196</v>
      </c>
      <c r="I192" s="5">
        <v>499000000000</v>
      </c>
      <c r="J192" s="5">
        <v>744000000000</v>
      </c>
      <c r="K192" s="5">
        <v>202000000000</v>
      </c>
      <c r="L192" s="5">
        <v>555000000000</v>
      </c>
      <c r="M192" s="5">
        <v>698000000000</v>
      </c>
      <c r="N192" s="5">
        <v>352000000000</v>
      </c>
      <c r="O192" s="5">
        <v>151000000000</v>
      </c>
    </row>
    <row r="193" spans="2:15" ht="15.5" x14ac:dyDescent="0.35">
      <c r="C193" t="s">
        <v>197</v>
      </c>
      <c r="I193" s="5">
        <v>-299000000000</v>
      </c>
      <c r="J193" s="5">
        <v>-1446000000000</v>
      </c>
      <c r="K193" s="5">
        <v>-1542000000000</v>
      </c>
      <c r="L193" s="5">
        <v>-884000000000</v>
      </c>
      <c r="M193" s="5">
        <v>-874000000000</v>
      </c>
      <c r="N193" s="5">
        <v>-623000000000</v>
      </c>
      <c r="O193" s="5">
        <v>-98000000000</v>
      </c>
    </row>
    <row r="194" spans="2:15" ht="15.5" x14ac:dyDescent="0.35">
      <c r="C194" t="s">
        <v>14</v>
      </c>
      <c r="I194" s="5">
        <v>200000000000</v>
      </c>
      <c r="J194" s="5">
        <v>-702000000000</v>
      </c>
      <c r="K194" s="5">
        <v>-1340000000000</v>
      </c>
      <c r="L194" s="5">
        <v>-329000000000</v>
      </c>
      <c r="M194" s="5">
        <v>-176000000000</v>
      </c>
      <c r="N194" s="5">
        <v>-272000000000</v>
      </c>
      <c r="O194" s="5">
        <v>53000000000</v>
      </c>
    </row>
    <row r="195" spans="2:15" ht="15.5" x14ac:dyDescent="0.35">
      <c r="C195" t="s">
        <v>16</v>
      </c>
      <c r="I195" s="6">
        <v>13.54</v>
      </c>
      <c r="J195" s="6">
        <v>-237.96</v>
      </c>
      <c r="K195" s="6">
        <v>-454.47</v>
      </c>
      <c r="L195" s="6">
        <v>-131.47</v>
      </c>
      <c r="M195" s="6">
        <v>-14.01</v>
      </c>
      <c r="N195" s="6">
        <v>-41800615.380000003</v>
      </c>
      <c r="O195" s="6">
        <v>8108153.8499999996</v>
      </c>
    </row>
    <row r="197" spans="2:15" ht="15.5" x14ac:dyDescent="0.35">
      <c r="B197" t="s">
        <v>198</v>
      </c>
      <c r="C197" t="s">
        <v>199</v>
      </c>
      <c r="D197" s="5">
        <v>-924000000000</v>
      </c>
      <c r="E197" s="5">
        <v>-108000000000</v>
      </c>
      <c r="F197" s="5">
        <v>-2000000000</v>
      </c>
      <c r="G197" s="5">
        <v>3000000000</v>
      </c>
      <c r="H197" s="5">
        <v>-1031000000000</v>
      </c>
      <c r="J197" s="5">
        <v>5000000000</v>
      </c>
      <c r="K197" s="5">
        <v>351000000000</v>
      </c>
      <c r="L197" s="5">
        <v>301000000000</v>
      </c>
      <c r="M197" s="5">
        <v>404000000000</v>
      </c>
      <c r="N197" s="5">
        <v>86000000000</v>
      </c>
      <c r="O197" s="5">
        <v>4000000000</v>
      </c>
    </row>
    <row r="198" spans="2:15" ht="15.5" x14ac:dyDescent="0.35">
      <c r="C198" t="s">
        <v>200</v>
      </c>
      <c r="K198" s="5">
        <v>7</v>
      </c>
      <c r="L198" s="5">
        <v>6</v>
      </c>
    </row>
    <row r="199" spans="2:15" ht="15.5" x14ac:dyDescent="0.35">
      <c r="C199" t="s">
        <v>64</v>
      </c>
      <c r="J199" s="6">
        <v>18.782399999999999</v>
      </c>
      <c r="K199" s="6">
        <v>0.29389999999999999</v>
      </c>
      <c r="L199" s="6">
        <v>0.29380000000000001</v>
      </c>
    </row>
    <row r="200" spans="2:15" ht="15.5" x14ac:dyDescent="0.35">
      <c r="C200" t="s">
        <v>201</v>
      </c>
      <c r="J200" s="6">
        <v>1.09E-2</v>
      </c>
      <c r="K200" s="6">
        <v>1.09E-2</v>
      </c>
      <c r="L200" s="6">
        <v>1.0700000000000001E-2</v>
      </c>
    </row>
    <row r="201" spans="2:15" ht="15.5" x14ac:dyDescent="0.35">
      <c r="C201" t="s">
        <v>44</v>
      </c>
      <c r="D201" s="6">
        <v>-62.68</v>
      </c>
      <c r="E201" s="6">
        <v>-7.3</v>
      </c>
      <c r="F201" s="6">
        <v>-0.16</v>
      </c>
      <c r="G201" s="6">
        <v>0.18</v>
      </c>
      <c r="H201" s="6">
        <v>-69.959999999999994</v>
      </c>
      <c r="J201" s="6">
        <v>0.37</v>
      </c>
      <c r="K201" s="6">
        <v>23.82</v>
      </c>
      <c r="L201" s="6">
        <v>20.420000000000002</v>
      </c>
      <c r="M201" s="6">
        <v>27.39</v>
      </c>
      <c r="N201" s="6">
        <v>5.86</v>
      </c>
      <c r="O201" s="6">
        <v>0.28000000000000003</v>
      </c>
    </row>
    <row r="202" spans="2:15" ht="15.5" x14ac:dyDescent="0.35">
      <c r="C202" t="s">
        <v>66</v>
      </c>
      <c r="K202" s="5">
        <v>7</v>
      </c>
      <c r="L202" s="5">
        <v>6</v>
      </c>
    </row>
    <row r="203" spans="2:15" ht="15.5" x14ac:dyDescent="0.35">
      <c r="C203" t="s">
        <v>202</v>
      </c>
      <c r="J203" s="6">
        <v>18.782399999999999</v>
      </c>
      <c r="K203" s="6">
        <v>0.29389999999999999</v>
      </c>
      <c r="L203" s="6">
        <v>0.29380000000000001</v>
      </c>
    </row>
    <row r="204" spans="2:15" ht="15.5" x14ac:dyDescent="0.35">
      <c r="C204" t="s">
        <v>203</v>
      </c>
      <c r="J204" s="6">
        <v>1.09E-2</v>
      </c>
      <c r="K204" s="6">
        <v>1.09E-2</v>
      </c>
      <c r="L204" s="6">
        <v>1.0700000000000001E-2</v>
      </c>
    </row>
    <row r="205" spans="2:15" ht="15.5" x14ac:dyDescent="0.35">
      <c r="C205" t="s">
        <v>204</v>
      </c>
      <c r="D205" s="5">
        <v>661000000000</v>
      </c>
      <c r="E205" s="5">
        <v>627000000000</v>
      </c>
      <c r="F205" s="5">
        <v>1006000000000</v>
      </c>
      <c r="G205" s="5">
        <v>1162000000000</v>
      </c>
      <c r="H205" s="5">
        <v>3456000000000</v>
      </c>
      <c r="J205" s="5">
        <v>3946000000000</v>
      </c>
      <c r="K205" s="5">
        <v>4046000000000</v>
      </c>
      <c r="L205" s="5">
        <v>3266000000000</v>
      </c>
      <c r="M205" s="5">
        <v>1984000000000</v>
      </c>
      <c r="N205" s="5">
        <v>1021000000000</v>
      </c>
      <c r="O205" s="5">
        <v>634000000000</v>
      </c>
    </row>
    <row r="206" spans="2:15" ht="15.5" x14ac:dyDescent="0.35">
      <c r="C206" t="s">
        <v>205</v>
      </c>
      <c r="K206" s="5">
        <v>7</v>
      </c>
      <c r="L206" s="5">
        <v>6</v>
      </c>
    </row>
    <row r="207" spans="2:15" ht="15.5" x14ac:dyDescent="0.35">
      <c r="C207" t="s">
        <v>206</v>
      </c>
      <c r="J207" s="6">
        <v>18.782399999999999</v>
      </c>
      <c r="K207" s="6">
        <v>0.29389999999999999</v>
      </c>
      <c r="L207" s="6">
        <v>0.29380000000000001</v>
      </c>
    </row>
    <row r="208" spans="2:15" ht="15.5" x14ac:dyDescent="0.35">
      <c r="C208" t="s">
        <v>207</v>
      </c>
      <c r="J208" s="6">
        <v>1.09E-2</v>
      </c>
      <c r="K208" s="6">
        <v>1.09E-2</v>
      </c>
      <c r="L208" s="6">
        <v>1.0700000000000001E-2</v>
      </c>
    </row>
    <row r="209" spans="3:9" ht="15.5" x14ac:dyDescent="0.35">
      <c r="C209" t="s">
        <v>208</v>
      </c>
      <c r="I209" s="6">
        <v>-0.23</v>
      </c>
    </row>
    <row r="210" spans="3:9" ht="15.5" x14ac:dyDescent="0.35">
      <c r="C210" t="s">
        <v>320</v>
      </c>
      <c r="I210" s="6">
        <v>-0.23</v>
      </c>
    </row>
    <row r="211" spans="3:9" ht="15.5" x14ac:dyDescent="0.35">
      <c r="C211" t="s">
        <v>209</v>
      </c>
      <c r="I211" s="6">
        <v>7.42</v>
      </c>
    </row>
    <row r="212" spans="3:9" ht="15.5" x14ac:dyDescent="0.35">
      <c r="C212" t="s">
        <v>321</v>
      </c>
      <c r="I212" s="6">
        <v>-4.3726000000000003</v>
      </c>
    </row>
    <row r="213" spans="3:9" ht="15.5" x14ac:dyDescent="0.35">
      <c r="C213" t="s">
        <v>322</v>
      </c>
      <c r="I213" s="6">
        <v>7.0000000000000007E-2</v>
      </c>
    </row>
    <row r="214" spans="3:9" ht="15.5" x14ac:dyDescent="0.35">
      <c r="C214" t="s">
        <v>210</v>
      </c>
      <c r="I214" s="6">
        <v>0.55000000000000004</v>
      </c>
    </row>
    <row r="215" spans="3:9" ht="15.5" x14ac:dyDescent="0.35">
      <c r="C215" t="s">
        <v>323</v>
      </c>
      <c r="I215" s="6">
        <v>0.47</v>
      </c>
    </row>
    <row r="216" spans="3:9" ht="15.5" x14ac:dyDescent="0.35">
      <c r="C216" t="s">
        <v>324</v>
      </c>
      <c r="I216" s="6">
        <v>1.18</v>
      </c>
    </row>
    <row r="217" spans="3:9" ht="15.5" x14ac:dyDescent="0.35">
      <c r="C217" t="s">
        <v>325</v>
      </c>
      <c r="I217" s="5">
        <v>-2</v>
      </c>
    </row>
    <row r="218" spans="3:9" ht="15.5" x14ac:dyDescent="0.35">
      <c r="C218" t="s">
        <v>326</v>
      </c>
      <c r="I218" s="6">
        <v>-3.73</v>
      </c>
    </row>
    <row r="219" spans="3:9" ht="15.5" x14ac:dyDescent="0.35">
      <c r="C219" t="s">
        <v>329</v>
      </c>
      <c r="I219" s="6">
        <v>-69.959999999999994</v>
      </c>
    </row>
    <row r="220" spans="3:9" ht="15.5" x14ac:dyDescent="0.35">
      <c r="C220" t="s">
        <v>211</v>
      </c>
      <c r="I220" s="6">
        <v>-69.959999999999994</v>
      </c>
    </row>
    <row r="221" spans="3:9" ht="15.5" x14ac:dyDescent="0.35">
      <c r="C221" t="s">
        <v>330</v>
      </c>
      <c r="I221" s="6">
        <v>234.43</v>
      </c>
    </row>
    <row r="222" spans="3:9" ht="15.5" x14ac:dyDescent="0.35">
      <c r="C222" t="s">
        <v>212</v>
      </c>
      <c r="D222" s="6">
        <v>0.83</v>
      </c>
    </row>
    <row r="223" spans="3:9" ht="15.5" x14ac:dyDescent="0.35">
      <c r="C223" t="s">
        <v>213</v>
      </c>
      <c r="I223" s="6">
        <v>28.83</v>
      </c>
    </row>
    <row r="224" spans="3:9" ht="15.5" x14ac:dyDescent="0.35">
      <c r="C224" t="s">
        <v>331</v>
      </c>
      <c r="I224" s="6">
        <v>13.54</v>
      </c>
    </row>
    <row r="225" spans="3:9" ht="15.5" x14ac:dyDescent="0.35">
      <c r="C225" t="s">
        <v>214</v>
      </c>
      <c r="D225" s="6">
        <v>0.21</v>
      </c>
    </row>
    <row r="226" spans="3:9" ht="15.5" x14ac:dyDescent="0.35">
      <c r="C226" t="s">
        <v>215</v>
      </c>
      <c r="D226" s="6">
        <v>0.18</v>
      </c>
    </row>
    <row r="227" spans="3:9" ht="15.5" x14ac:dyDescent="0.35">
      <c r="C227" t="s">
        <v>216</v>
      </c>
      <c r="D227" s="6">
        <v>6.17</v>
      </c>
    </row>
    <row r="228" spans="3:9" ht="15.5" x14ac:dyDescent="0.35">
      <c r="C228" t="s">
        <v>332</v>
      </c>
      <c r="D228" s="6">
        <v>3.04</v>
      </c>
    </row>
    <row r="229" spans="3:9" ht="15.5" x14ac:dyDescent="0.35">
      <c r="C229" t="s">
        <v>217</v>
      </c>
      <c r="D229" s="6">
        <v>11.49</v>
      </c>
    </row>
    <row r="230" spans="3:9" ht="15.5" x14ac:dyDescent="0.35">
      <c r="C230" t="s">
        <v>218</v>
      </c>
      <c r="D230" s="6">
        <v>0.49</v>
      </c>
    </row>
    <row r="231" spans="3:9" ht="15.5" x14ac:dyDescent="0.35">
      <c r="C231" t="s">
        <v>219</v>
      </c>
      <c r="D231" s="6">
        <v>12.48</v>
      </c>
    </row>
    <row r="232" spans="3:9" ht="15.5" x14ac:dyDescent="0.35">
      <c r="C232" t="s">
        <v>333</v>
      </c>
      <c r="I232" s="6">
        <v>-4.3</v>
      </c>
    </row>
    <row r="233" spans="3:9" ht="15.5" x14ac:dyDescent="0.35">
      <c r="C233" t="s">
        <v>12</v>
      </c>
      <c r="D233" s="5">
        <v>507000000000</v>
      </c>
    </row>
    <row r="234" spans="3:9" ht="15.5" x14ac:dyDescent="0.35">
      <c r="C234" t="s">
        <v>220</v>
      </c>
      <c r="I234" s="6">
        <v>-5.1100000000000003</v>
      </c>
    </row>
    <row r="235" spans="3:9" ht="15.5" x14ac:dyDescent="0.35">
      <c r="C235" t="s">
        <v>221</v>
      </c>
      <c r="I235" s="6">
        <v>-0.19450000000000001</v>
      </c>
    </row>
    <row r="236" spans="3:9" ht="15.5" x14ac:dyDescent="0.35">
      <c r="C236" t="s">
        <v>222</v>
      </c>
      <c r="I236" s="6">
        <v>-2.4266000000000001</v>
      </c>
    </row>
    <row r="237" spans="3:9" ht="15.5" x14ac:dyDescent="0.35">
      <c r="C237" t="s">
        <v>223</v>
      </c>
      <c r="I237" s="6">
        <v>-0.51229999999999998</v>
      </c>
    </row>
    <row r="238" spans="3:9" ht="15.5" x14ac:dyDescent="0.35">
      <c r="C238" t="s">
        <v>334</v>
      </c>
      <c r="I238" s="6">
        <v>-0.41570000000000001</v>
      </c>
    </row>
    <row r="239" spans="3:9" ht="15.5" x14ac:dyDescent="0.35">
      <c r="C239" t="s">
        <v>224</v>
      </c>
      <c r="D239" s="6">
        <v>108.84</v>
      </c>
    </row>
    <row r="240" spans="3:9" ht="15.5" x14ac:dyDescent="0.35">
      <c r="C240" t="s">
        <v>225</v>
      </c>
      <c r="D240" s="6">
        <v>8.2899999999999991</v>
      </c>
    </row>
    <row r="241" spans="3:9" ht="15.5" x14ac:dyDescent="0.35">
      <c r="C241" t="s">
        <v>226</v>
      </c>
      <c r="D241" s="6">
        <v>110.74</v>
      </c>
    </row>
    <row r="242" spans="3:9" ht="15.5" x14ac:dyDescent="0.35">
      <c r="C242" t="s">
        <v>227</v>
      </c>
      <c r="D242" s="6">
        <v>6.39</v>
      </c>
    </row>
    <row r="243" spans="3:9" ht="15.5" x14ac:dyDescent="0.35">
      <c r="C243" t="s">
        <v>228</v>
      </c>
      <c r="D243" s="6">
        <v>0.84</v>
      </c>
    </row>
    <row r="244" spans="3:9" ht="15.5" x14ac:dyDescent="0.35">
      <c r="C244" t="s">
        <v>335</v>
      </c>
      <c r="I244" s="6">
        <v>0.59</v>
      </c>
    </row>
    <row r="245" spans="3:9" ht="15.5" x14ac:dyDescent="0.35">
      <c r="C245" t="s">
        <v>336</v>
      </c>
      <c r="I245" s="6">
        <v>41.6</v>
      </c>
    </row>
    <row r="246" spans="3:9" ht="15.5" x14ac:dyDescent="0.35">
      <c r="C246" t="s">
        <v>40</v>
      </c>
      <c r="I246" s="5">
        <v>236000000000</v>
      </c>
    </row>
    <row r="247" spans="3:9" ht="15.5" x14ac:dyDescent="0.35">
      <c r="C247" t="s">
        <v>229</v>
      </c>
      <c r="I247" s="5">
        <v>2841000000000</v>
      </c>
    </row>
    <row r="248" spans="3:9" ht="15.5" x14ac:dyDescent="0.35">
      <c r="C248" t="s">
        <v>230</v>
      </c>
      <c r="I248" s="5">
        <v>14740000000</v>
      </c>
    </row>
    <row r="249" spans="3:9" ht="15.5" x14ac:dyDescent="0.35">
      <c r="C249" t="s">
        <v>231</v>
      </c>
      <c r="I249" s="6">
        <v>0.30299999999999999</v>
      </c>
    </row>
    <row r="250" spans="3:9" ht="15.5" x14ac:dyDescent="0.35">
      <c r="C250" t="s">
        <v>232</v>
      </c>
      <c r="D250" s="6">
        <v>-0.54620000000000002</v>
      </c>
    </row>
    <row r="251" spans="3:9" ht="15.5" x14ac:dyDescent="0.35">
      <c r="C251" t="s">
        <v>233</v>
      </c>
      <c r="D251" s="6">
        <v>-1.8488</v>
      </c>
    </row>
    <row r="252" spans="3:9" ht="15.5" x14ac:dyDescent="0.35">
      <c r="C252" t="s">
        <v>234</v>
      </c>
      <c r="D252" s="6">
        <v>-1.3976</v>
      </c>
    </row>
    <row r="253" spans="3:9" ht="15.5" x14ac:dyDescent="0.35">
      <c r="C253" t="s">
        <v>235</v>
      </c>
      <c r="D253" s="6">
        <v>-0.45600000000000002</v>
      </c>
    </row>
    <row r="254" spans="3:9" ht="15.5" x14ac:dyDescent="0.35">
      <c r="C254" t="s">
        <v>236</v>
      </c>
      <c r="D254" s="6">
        <v>-2.7694999999999999</v>
      </c>
    </row>
    <row r="255" spans="3:9" ht="15.5" x14ac:dyDescent="0.35">
      <c r="C255" t="s">
        <v>237</v>
      </c>
      <c r="D255" s="6">
        <v>-282.8621</v>
      </c>
    </row>
    <row r="256" spans="3:9" ht="15.5" x14ac:dyDescent="0.35">
      <c r="C256" t="s">
        <v>238</v>
      </c>
      <c r="I256" s="5">
        <v>7</v>
      </c>
    </row>
    <row r="257" spans="3:9" ht="15.5" x14ac:dyDescent="0.35">
      <c r="C257" t="s">
        <v>242</v>
      </c>
      <c r="I257" t="s">
        <v>438</v>
      </c>
    </row>
    <row r="258" spans="3:9" ht="15.5" x14ac:dyDescent="0.35">
      <c r="C258" t="s">
        <v>244</v>
      </c>
      <c r="I258" s="5">
        <v>4</v>
      </c>
    </row>
    <row r="259" spans="3:9" ht="15.5" x14ac:dyDescent="0.35">
      <c r="C259" t="s">
        <v>245</v>
      </c>
      <c r="I259" s="6">
        <v>0.01</v>
      </c>
    </row>
    <row r="260" spans="3:9" ht="15.5" x14ac:dyDescent="0.35">
      <c r="C260" t="s">
        <v>246</v>
      </c>
      <c r="I260" s="6">
        <v>0.23</v>
      </c>
    </row>
    <row r="261" spans="3:9" ht="15.5" x14ac:dyDescent="0.35">
      <c r="C261" t="s">
        <v>247</v>
      </c>
      <c r="I261" s="6">
        <v>0.02</v>
      </c>
    </row>
    <row r="262" spans="3:9" ht="15.5" x14ac:dyDescent="0.35">
      <c r="C262" t="s">
        <v>248</v>
      </c>
      <c r="I262" s="6">
        <v>0.53</v>
      </c>
    </row>
    <row r="263" spans="3:9" ht="15.5" x14ac:dyDescent="0.35">
      <c r="C263" t="s">
        <v>249</v>
      </c>
      <c r="I263" s="6">
        <v>0.99</v>
      </c>
    </row>
    <row r="264" spans="3:9" ht="15.5" x14ac:dyDescent="0.35">
      <c r="C264" t="s">
        <v>250</v>
      </c>
      <c r="I264" s="6">
        <v>0.77</v>
      </c>
    </row>
    <row r="265" spans="3:9" ht="15.5" x14ac:dyDescent="0.35">
      <c r="C265" t="s">
        <v>251</v>
      </c>
      <c r="I265" s="6">
        <v>0.01</v>
      </c>
    </row>
    <row r="266" spans="3:9" ht="15.5" x14ac:dyDescent="0.35">
      <c r="C266" t="s">
        <v>337</v>
      </c>
      <c r="I266" s="5">
        <v>3456000000000</v>
      </c>
    </row>
    <row r="267" spans="3:9" ht="15.5" x14ac:dyDescent="0.35">
      <c r="C267" t="s">
        <v>338</v>
      </c>
      <c r="I267" s="5">
        <v>-418000000000</v>
      </c>
    </row>
    <row r="268" spans="3:9" ht="15.5" x14ac:dyDescent="0.35">
      <c r="C268" t="s">
        <v>339</v>
      </c>
      <c r="I268" s="5">
        <v>-762000000000</v>
      </c>
    </row>
    <row r="269" spans="3:9" ht="15.5" x14ac:dyDescent="0.35">
      <c r="C269" t="s">
        <v>340</v>
      </c>
      <c r="I269" s="5">
        <v>-1031000000000</v>
      </c>
    </row>
    <row r="270" spans="3:9" ht="15.5" x14ac:dyDescent="0.35">
      <c r="C270" t="s">
        <v>252</v>
      </c>
      <c r="D270" s="5">
        <v>12000000000</v>
      </c>
    </row>
    <row r="271" spans="3:9" ht="15.5" x14ac:dyDescent="0.35">
      <c r="C271" t="s">
        <v>253</v>
      </c>
      <c r="D271" s="5">
        <v>5302000000000</v>
      </c>
    </row>
    <row r="272" spans="3:9" ht="15.5" x14ac:dyDescent="0.35">
      <c r="C272" t="s">
        <v>254</v>
      </c>
      <c r="D272" s="5">
        <v>4883000000000</v>
      </c>
    </row>
    <row r="273" spans="3:9" ht="15.5" x14ac:dyDescent="0.35">
      <c r="C273" t="s">
        <v>183</v>
      </c>
      <c r="D273" s="5">
        <v>-2566000000000</v>
      </c>
    </row>
    <row r="274" spans="3:9" ht="15.5" x14ac:dyDescent="0.35">
      <c r="C274" t="s">
        <v>182</v>
      </c>
      <c r="I274" s="5">
        <v>425000000000</v>
      </c>
    </row>
    <row r="275" spans="3:9" ht="15.5" x14ac:dyDescent="0.35">
      <c r="C275" t="s">
        <v>181</v>
      </c>
      <c r="D275" s="5">
        <v>1294000000000</v>
      </c>
    </row>
    <row r="276" spans="3:9" ht="15.5" x14ac:dyDescent="0.35">
      <c r="C276" t="s">
        <v>180</v>
      </c>
      <c r="D276" s="5">
        <v>1329000000000</v>
      </c>
    </row>
    <row r="277" spans="3:9" ht="15.5" x14ac:dyDescent="0.35">
      <c r="C277" t="s">
        <v>23</v>
      </c>
      <c r="D277" s="5">
        <v>2623000000000</v>
      </c>
    </row>
    <row r="278" spans="3:9" ht="15.5" x14ac:dyDescent="0.35">
      <c r="C278" t="s">
        <v>20</v>
      </c>
      <c r="D278" s="5">
        <v>2611000000000</v>
      </c>
    </row>
    <row r="279" spans="3:9" ht="15.5" x14ac:dyDescent="0.35">
      <c r="C279" t="s">
        <v>255</v>
      </c>
      <c r="I279" s="5">
        <v>419000000000</v>
      </c>
    </row>
    <row r="280" spans="3:9" ht="15.5" x14ac:dyDescent="0.35">
      <c r="C280" t="s">
        <v>341</v>
      </c>
      <c r="I280" s="5">
        <v>499000000000</v>
      </c>
    </row>
    <row r="281" spans="3:9" ht="15.5" x14ac:dyDescent="0.35">
      <c r="C281" t="s">
        <v>342</v>
      </c>
      <c r="I281" s="5">
        <v>-317000000000</v>
      </c>
    </row>
    <row r="282" spans="3:9" ht="15.5" x14ac:dyDescent="0.35">
      <c r="C282" t="s">
        <v>343</v>
      </c>
      <c r="I282" s="5">
        <v>-214000000000</v>
      </c>
    </row>
    <row r="283" spans="3:9" ht="15.5" x14ac:dyDescent="0.35">
      <c r="C283" t="s">
        <v>344</v>
      </c>
      <c r="I283" s="5">
        <v>-299000000000</v>
      </c>
    </row>
    <row r="284" spans="3:9" ht="15.5" x14ac:dyDescent="0.35">
      <c r="C284" t="s">
        <v>345</v>
      </c>
      <c r="I284" s="5">
        <v>200000000000</v>
      </c>
    </row>
  </sheetData>
  <pageMargins left="0.7" right="0.7" top="0.75" bottom="0.75" header="0.3" footer="0.3"/>
  <ignoredErrors>
    <ignoredError sqref="A1:O28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439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440</v>
      </c>
      <c r="D2" s="2" vm="22">
        <f ca="1">IFERROR(_xlfn.STOCKHISTORY("XIDX:" &amp; $C$1, D3, , 0, 0, 1), "Libur")</f>
        <v>157</v>
      </c>
      <c r="H2" s="2" vm="22">
        <f ca="1">IFERROR(INDEX(D2:G2,COUNT(D2:G2)),"")</f>
        <v>157</v>
      </c>
      <c r="I2" s="2" vm="23">
        <f ca="1">IFERROR(_xlfn.STOCKHISTORY("XIDX:" &amp; $C$1, I1, , 0, 0, 1), "Libur")</f>
        <v>173</v>
      </c>
      <c r="J2" s="2" vm="24">
        <f ca="1">IFERROR(_xlfn.STOCKHISTORY("XIDX:" &amp; $C$1, J1, , 0, 0, 1), "Libur")</f>
        <v>190</v>
      </c>
      <c r="K2" s="2" vm="25">
        <f ca="1">IFERROR(_xlfn.STOCKHISTORY("XIDX:" &amp; $C$1, K1, , 0, 0, 1), "Libur")</f>
        <v>520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97598192504</v>
      </c>
      <c r="H4" s="2">
        <f>IFERROR(SUM(D4:G4)*(4/MAX(1,COUNT(D4:G4))),"")</f>
        <v>390392770016</v>
      </c>
      <c r="I4" s="2">
        <f>IFERROR(INDEX(I51:I500,MATCH($C$4,$C$51:$C$500,0)),"")</f>
        <v>404581349786</v>
      </c>
      <c r="J4" s="2">
        <f>IFERROR(INDEX(J51:J500,MATCH($C$4,$C$51:$C$500,0)),"")</f>
        <v>484490134051</v>
      </c>
      <c r="K4" s="2">
        <f>IFERROR(INDEX(K51:K500,MATCH($C$4,$C$51:$C$500,0)),"")</f>
        <v>613461702309</v>
      </c>
      <c r="L4" s="2">
        <f>IFERROR(INDEX(L51:L500,MATCH($C$4,$C$51:$C$500,0)),"")</f>
        <v>477120794735</v>
      </c>
      <c r="M4" s="2">
        <f>IFERROR(INDEX(M51:M500,MATCH($C$4,$C$51:$C$500,0)),"")</f>
        <v>413333722423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5022350441</v>
      </c>
      <c r="H5" s="2">
        <f>IFERROR(SUM(D5:G5)*(4/MAX(1,COUNT(D5:G5))),"")</f>
        <v>20089401764</v>
      </c>
      <c r="I5" s="2">
        <f>IFERROR(INDEX(I51:I500,MATCH($C$5,$C$51:$C$500,0)),"")</f>
        <v>25470311349</v>
      </c>
      <c r="J5" s="2">
        <f>IFERROR(INDEX(J51:J500,MATCH($C$5,$C$51:$C$500,0)),"")</f>
        <v>15767403977</v>
      </c>
      <c r="K5" s="2">
        <f>IFERROR(INDEX(K51:K500,MATCH($C$5,$C$51:$C$500,0)),"")</f>
        <v>80133046785</v>
      </c>
      <c r="L5" s="2">
        <f>IFERROR(INDEX(L51:L500,MATCH($C$5,$C$51:$C$500,0)),"")</f>
        <v>58571950842</v>
      </c>
      <c r="M5" s="2">
        <f>IFERROR(INDEX(M51:M500,MATCH($C$5,$C$51:$C$500,0)),"")</f>
        <v>28974993740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772414661045</v>
      </c>
      <c r="H6" s="2">
        <f>IFERROR(INDEX(D6:G6,COUNT(D6:G6)),"")</f>
        <v>772414661045</v>
      </c>
      <c r="I6" s="2">
        <f>IFERROR(INDEX(I51:I500,MATCH($C$6,$C$51:$C$500,0)),"")</f>
        <v>767392310604</v>
      </c>
      <c r="J6" s="2">
        <f>IFERROR(INDEX(J51:J500,MATCH($C$6,$C$51:$C$500,0)),"")</f>
        <v>780432739589</v>
      </c>
      <c r="K6" s="2">
        <f>IFERROR(INDEX(K51:K500,MATCH($C$6,$C$51:$C$500,0)),"")</f>
        <v>784427171222</v>
      </c>
      <c r="L6" s="2">
        <f>IFERROR(INDEX(L51:L500,MATCH($C$6,$C$51:$C$500,0)),"")</f>
        <v>561952713815</v>
      </c>
      <c r="M6" s="2">
        <f>IFERROR(INDEX(M51:M500,MATCH($C$6,$C$51:$C$500,0)),"")</f>
        <v>503280762973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4.7300000000000004</v>
      </c>
      <c r="H7" s="3">
        <f>IFERROR(INDEX(D7:G7,COUNT(D7:G7)),"")</f>
        <v>4.7300000000000004</v>
      </c>
      <c r="I7" s="3">
        <f>IFERROR(INDEX(I51:I500,MATCH($C$7,$C$51:$C$500,0))/1000000000,"")</f>
        <v>4.7300000000000004</v>
      </c>
      <c r="J7" s="3">
        <f>IFERROR(INDEX(J51:J500,MATCH($C$7,$C$51:$C$500,0))/1000000000,"")</f>
        <v>4.7300000000000004</v>
      </c>
      <c r="K7" s="3">
        <f>IFERROR(INDEX(K51:K500,MATCH($C$7,$C$51:$C$500,0))/1000000000,"")</f>
        <v>4.72</v>
      </c>
      <c r="L7" s="3">
        <f>IFERROR(INDEX(L51:L500,MATCH($C$7,$C$51:$C$500,0))/1000000000,"")</f>
        <v>4.71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108000000000</v>
      </c>
      <c r="J8" s="2">
        <f>IFERROR(INDEX(J51:J500,MATCH($C$8,$C$51:$C$500,0)),"")</f>
        <v>14000000000</v>
      </c>
      <c r="K8" s="2">
        <f>IFERROR(INDEX(K51:K500,MATCH($C$8,$C$51:$C$500,0)),"")</f>
        <v>-71000000000</v>
      </c>
      <c r="L8" s="2">
        <f>IFERROR(INDEX(L51:L500,MATCH($C$8,$C$51:$C$500,0)),"")</f>
        <v>51000000000</v>
      </c>
      <c r="M8" s="2">
        <f>IFERROR(INDEX(M51:M500,MATCH($C$8,$C$51:$C$500,0)),"")</f>
        <v>34000000000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-0.1</v>
      </c>
      <c r="H9" s="3">
        <f>IFERROR(INDEX(D9:G9,COUNT(D9:G9)),"")</f>
        <v>-0.1</v>
      </c>
      <c r="I9" s="3">
        <f>IFERROR(INDEX(I51:I500,MATCH($C$9,$C$51:$C$500,0)),"")</f>
        <v>22.77</v>
      </c>
      <c r="J9" s="3">
        <f>IFERROR(INDEX(J51:J500,MATCH($C$9,$C$51:$C$500,0)),"")</f>
        <v>2.98</v>
      </c>
      <c r="K9" s="3">
        <f>IFERROR(INDEX(K51:K500,MATCH($C$9,$C$51:$C$500,0)),"")</f>
        <v>-15.09</v>
      </c>
      <c r="L9" s="3">
        <f>IFERROR(INDEX(L51:L500,MATCH($C$9,$C$51:$C$500,0)),"")</f>
        <v>10.8</v>
      </c>
      <c r="M9" s="3">
        <f>IFERROR(INDEX(M51:M500,MATCH($C$9,$C$51:$C$500,0)),"")</f>
        <v>39854.9</v>
      </c>
    </row>
    <row r="10" spans="1:13" ht="15.5" x14ac:dyDescent="0.35">
      <c r="C10" t="s">
        <v>17</v>
      </c>
      <c r="D10" s="3">
        <f ca="1">IFERROR(IF(D9=0,"",D2/D9),"")</f>
        <v>-1570</v>
      </c>
      <c r="I10" s="3">
        <f ca="1">IFERROR(IF(I9=0,"",I2/I9),"")</f>
        <v>7.5977162933684674</v>
      </c>
      <c r="J10" s="3">
        <f ca="1">IFERROR(IF(J9=0,"",J2/J9),"")</f>
        <v>63.758389261744966</v>
      </c>
      <c r="K10" s="3">
        <f ca="1">IFERROR(IF(K9=0,"",K2/K9),"")</f>
        <v>-34.459907223326709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119906493855</v>
      </c>
      <c r="H11" s="2">
        <f>IFERROR(INDEX(D11:G11,COUNT(D11:G11)),"")</f>
        <v>119906493855</v>
      </c>
      <c r="I11" s="2">
        <f>IFERROR(INDEX(I51:I500,MATCH($C$11,$C$51:$C$500,0)),"")</f>
        <v>142923331542</v>
      </c>
      <c r="J11" s="2">
        <f>IFERROR(INDEX(J51:J500,MATCH($C$11,$C$51:$C$500,0)),"")</f>
        <v>187496514745</v>
      </c>
      <c r="K11" s="2">
        <f>IFERROR(INDEX(K51:K500,MATCH($C$11,$C$51:$C$500,0)),"")</f>
        <v>187163996814</v>
      </c>
      <c r="L11" s="2">
        <f>IFERROR(INDEX(L51:L500,MATCH($C$11,$C$51:$C$500,0)),"")</f>
        <v>31903420371</v>
      </c>
      <c r="M11" s="2">
        <f>IFERROR(INDEX(M51:M500,MATCH($C$11,$C$51:$C$500,0)),"")</f>
        <v>23399598695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-51000000000</v>
      </c>
      <c r="H12" s="2">
        <f>IFERROR(INDEX(D12:G12,COUNT(D12:G12)),"")</f>
        <v>-51000000000</v>
      </c>
      <c r="I12" s="2">
        <f>IFERROR(INDEX(I51:I500,MATCH($C$12,$C$51:$C$500,0)),"")</f>
        <v>-67000000000</v>
      </c>
      <c r="J12" s="2">
        <f>IFERROR(INDEX(J51:J500,MATCH($C$12,$C$51:$C$500,0)),"")</f>
        <v>-36000000000</v>
      </c>
      <c r="K12" s="2">
        <f>IFERROR(INDEX(K51:K500,MATCH($C$12,$C$51:$C$500,0)),"")</f>
        <v>-5000000000</v>
      </c>
      <c r="L12" s="2">
        <f>IFERROR(INDEX(L51:L500,MATCH($C$12,$C$51:$C$500,0)),"")</f>
        <v>123000000000</v>
      </c>
      <c r="M12" s="2">
        <f>IFERROR(INDEX(M51:M500,MATCH($C$12,$C$51:$C$500,0)),"")</f>
        <v>114000000000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69000000000</v>
      </c>
      <c r="H13" s="2">
        <f>IFERROR(INDEX(D13:G13,COUNT(D13:G13)),"")</f>
        <v>69000000000</v>
      </c>
      <c r="I13" s="2">
        <f>IFERROR(INDEX(I51:I500,MATCH($C$13,$C$51:$C$500,0)),"")</f>
        <v>76000000000</v>
      </c>
      <c r="J13" s="2">
        <f>IFERROR(INDEX(J51:J500,MATCH($C$13,$C$51:$C$500,0)),"")</f>
        <v>151000000000</v>
      </c>
      <c r="K13" s="2">
        <f>IFERROR(INDEX(K51:K500,MATCH($C$13,$C$51:$C$500,0)),"")</f>
        <v>182000000000</v>
      </c>
      <c r="L13" s="2">
        <f>IFERROR(INDEX(L51:L500,MATCH($C$13,$C$51:$C$500,0)),"")</f>
        <v>155000000000</v>
      </c>
      <c r="M13" s="2">
        <f>IFERROR(INDEX(M51:M500,MATCH($C$13,$C$51:$C$500,0)),"")</f>
        <v>137000000000</v>
      </c>
    </row>
    <row r="14" spans="1:13" ht="15.5" x14ac:dyDescent="0.35">
      <c r="C14" t="s">
        <v>26</v>
      </c>
      <c r="D14" s="2">
        <f>IFERROR(INDEX(D51:D500,MATCH($C$14,$C$51:$C$500,0)),"")</f>
        <v>-3499196954</v>
      </c>
      <c r="H14" s="2">
        <f>IFERROR(SUM(D14:G14)*(4/MAX(1,COUNT(D14:G14))),"")</f>
        <v>-13996787816</v>
      </c>
      <c r="I14" s="2">
        <f>IFERROR(INDEX(I51:I500,MATCH($C$14,$C$51:$C$500,0)),"")</f>
        <v>-22754725252</v>
      </c>
      <c r="J14" s="2">
        <f>IFERROR(INDEX(J51:J500,MATCH($C$14,$C$51:$C$500,0)),"")</f>
        <v>-30416001126</v>
      </c>
      <c r="K14" s="2">
        <f>IFERROR(INDEX(K51:K500,MATCH($C$14,$C$51:$C$500,0)),"")</f>
        <v>-20638505718</v>
      </c>
      <c r="L14" s="2">
        <f>IFERROR(INDEX(L51:L500,MATCH($C$14,$C$51:$C$500,0)),"")</f>
        <v>-30342044161</v>
      </c>
      <c r="M14" s="2">
        <f>IFERROR(INDEX(M51:M500,MATCH($C$14,$C$51:$C$500,0)),"")</f>
        <v>-20904444571</v>
      </c>
    </row>
    <row r="15" spans="1:13" ht="15.5" x14ac:dyDescent="0.35">
      <c r="C15" t="s">
        <v>27</v>
      </c>
      <c r="D15" s="2">
        <f>IFERROR(INDEX(D51:D500,MATCH($C$15,$C$51:$C$500,0)),"")</f>
        <v>-1817641259</v>
      </c>
      <c r="H15" s="2">
        <f>IFERROR(SUM(D15:G15)*(4/MAX(1,COUNT(D15:G15))),"")</f>
        <v>-7270565036</v>
      </c>
      <c r="I15" s="2">
        <f>IFERROR(INDEX(I51:I500,MATCH($C$15,$C$51:$C$500,0)),"")</f>
        <v>-8153956174</v>
      </c>
      <c r="J15" s="2">
        <f>IFERROR(INDEX(J51:J500,MATCH($C$15,$C$51:$C$500,0)),"")</f>
        <v>-13857150239</v>
      </c>
      <c r="K15" s="2">
        <f>IFERROR(INDEX(K51:K500,MATCH($C$15,$C$51:$C$500,0)),"")</f>
        <v>-11841478328</v>
      </c>
      <c r="L15" s="2">
        <f>IFERROR(INDEX(L51:L500,MATCH($C$15,$C$51:$C$500,0)),"")</f>
        <v>-21410287999</v>
      </c>
      <c r="M15" s="2">
        <f>IFERROR(INDEX(M51:M500,MATCH($C$15,$C$51:$C$500,0)),"")</f>
        <v>5116168759</v>
      </c>
    </row>
    <row r="16" spans="1:13" ht="15.5" x14ac:dyDescent="0.35">
      <c r="C16" t="s">
        <v>28</v>
      </c>
      <c r="D16" s="2">
        <f>IFERROR(INDEX(D51:D500,MATCH($C$16,$C$51:$C$500,0)),"")</f>
        <v>6746460603</v>
      </c>
      <c r="H16" s="2">
        <f>IFERROR(SUM(D16:G16)*(4/MAX(1,COUNT(D16:G16))),"")</f>
        <v>26985842412</v>
      </c>
      <c r="I16" s="2">
        <f>IFERROR(INDEX(I51:I500,MATCH($C$16,$C$51:$C$500,0)),"")</f>
        <v>33250143135</v>
      </c>
      <c r="J16" s="2">
        <f>IFERROR(INDEX(J51:J500,MATCH($C$16,$C$51:$C$500,0)),"")</f>
        <v>29002501013</v>
      </c>
      <c r="K16" s="2">
        <f>IFERROR(INDEX(K51:K500,MATCH($C$16,$C$51:$C$500,0)),"")</f>
        <v>91151091491</v>
      </c>
      <c r="L16" s="2">
        <f>IFERROR(INDEX(L51:L500,MATCH($C$16,$C$51:$C$500,0)),"")</f>
        <v>79458218055</v>
      </c>
      <c r="M16" s="2">
        <f>IFERROR(INDEX(M51:M500,MATCH($C$16,$C$51:$C$500,0)),"")</f>
        <v>23262364418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742610000000</v>
      </c>
      <c r="H20" s="2">
        <f t="shared" ref="H20:M20" ca="1" si="0">IFERROR(H21*H2,"")</f>
        <v>742610000000</v>
      </c>
      <c r="I20" s="2">
        <f t="shared" ca="1" si="0"/>
        <v>818290000000</v>
      </c>
      <c r="J20" s="2">
        <f t="shared" ca="1" si="0"/>
        <v>898700000000</v>
      </c>
      <c r="K20" s="2">
        <f t="shared" ca="1" si="0"/>
        <v>2454400000000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4730000000</v>
      </c>
      <c r="H21" s="2">
        <f>IFERROR(INDEX(D21:G21,COUNT(D21:G21)),"")</f>
        <v>4730000000</v>
      </c>
      <c r="I21" s="2">
        <f>IFERROR(INDEX(I51:I500,MATCH($C$7,$C$51:$C$500,0)),"")</f>
        <v>4730000000</v>
      </c>
      <c r="J21" s="2">
        <f>IFERROR(INDEX(J51:J500,MATCH($C$7,$C$51:$C$500,0)),"")</f>
        <v>4730000000</v>
      </c>
      <c r="K21" s="2">
        <f>IFERROR(INDEX(K51:K500,MATCH($C$7,$C$51:$C$500,0)),"")</f>
        <v>4720000000</v>
      </c>
      <c r="L21" s="2">
        <f>IFERROR(INDEX(L51:L500,MATCH($C$7,$C$51:$C$500,0)),"")</f>
        <v>4710000000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0.65021428182179519</v>
      </c>
      <c r="H23" s="3">
        <f t="shared" ref="H23:M23" si="1">IFERROR(H5/H6*100,"")</f>
        <v>2.6008571272871808</v>
      </c>
      <c r="I23" s="3">
        <f t="shared" si="1"/>
        <v>3.3190730473899066</v>
      </c>
      <c r="J23" s="3">
        <f t="shared" si="1"/>
        <v>2.020341174475023</v>
      </c>
      <c r="K23" s="3">
        <f t="shared" si="1"/>
        <v>10.215485863418877</v>
      </c>
      <c r="L23" s="3">
        <f t="shared" si="1"/>
        <v>10.422932286306642</v>
      </c>
      <c r="M23" s="3">
        <f t="shared" si="1"/>
        <v>5.7572225826470635</v>
      </c>
    </row>
    <row r="24" spans="1:13" ht="15.5" x14ac:dyDescent="0.35">
      <c r="C24" t="s">
        <v>43</v>
      </c>
      <c r="D24" s="4">
        <f>IFERROR(_xlfn.RRI(5,I23,D23),"")</f>
        <v>-0.2782148564489213</v>
      </c>
      <c r="H24" s="4">
        <f t="shared" ref="H24:M24" si="2">IFERROR(_xlfn.RRI(5,M23,H23),"")</f>
        <v>-0.14693780642579291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1.04</v>
      </c>
      <c r="H25" s="3">
        <f>IFERROR(INDEX(D25:G25,COUNT(D25:G25)),"")</f>
        <v>1.04</v>
      </c>
      <c r="I25" s="3">
        <f>IFERROR(INDEX(I51:I500,MATCH($C$25,$C$51:$C$500,0)),"")</f>
        <v>5.31</v>
      </c>
      <c r="J25" s="3">
        <f>IFERROR(INDEX(J51:J500,MATCH($C$25,$C$51:$C$500,0)),"")</f>
        <v>3.21</v>
      </c>
      <c r="K25" s="3">
        <f>IFERROR(INDEX(K51:K500,MATCH($C$25,$C$51:$C$500,0)),"")</f>
        <v>16.809999999999999</v>
      </c>
      <c r="L25" s="3">
        <f>IFERROR(INDEX(L51:L500,MATCH($C$25,$C$51:$C$500,0)),"")</f>
        <v>12.33</v>
      </c>
      <c r="M25" s="3">
        <f>IFERROR(INDEX(M51:M500,MATCH($C$25,$C$51:$C$500,0)),"")</f>
        <v>32998.29</v>
      </c>
    </row>
    <row r="26" spans="1:13" ht="15.5" x14ac:dyDescent="0.35">
      <c r="C26" t="s">
        <v>46</v>
      </c>
      <c r="D26" s="4">
        <f>IFERROR(_xlfn.RRI(5,I25,D25),"")</f>
        <v>-0.27824838615149738</v>
      </c>
      <c r="H26" s="4">
        <f t="shared" ref="H26:M26" si="3">IFERROR(_xlfn.RRI(5,M25,H25),"")</f>
        <v>-0.8741919644996452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20.633867336997884</v>
      </c>
      <c r="H27" s="3">
        <f t="shared" ref="H27:M27" si="4">IFERROR(H4/H21,"")</f>
        <v>82.535469347991537</v>
      </c>
      <c r="I27" s="3">
        <f t="shared" si="4"/>
        <v>85.535169087949257</v>
      </c>
      <c r="J27" s="3">
        <f t="shared" si="4"/>
        <v>102.42920381627907</v>
      </c>
      <c r="K27" s="3">
        <f t="shared" si="4"/>
        <v>129.9706996417373</v>
      </c>
      <c r="L27" s="3">
        <f t="shared" si="4"/>
        <v>101.29953179087049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-0.24753347686916771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-0.80414312617702444</v>
      </c>
      <c r="I29" s="4">
        <f t="shared" si="6"/>
        <v>0.65420560747663536</v>
      </c>
      <c r="J29" s="4">
        <f t="shared" si="6"/>
        <v>-0.80904223676383102</v>
      </c>
      <c r="K29" s="4">
        <f t="shared" si="6"/>
        <v>0.36334144363341431</v>
      </c>
      <c r="L29" s="4">
        <f t="shared" si="6"/>
        <v>-0.99962634427420327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-3.5069782078449609E-2</v>
      </c>
      <c r="I30" s="4">
        <f t="shared" si="7"/>
        <v>-0.16493376985172706</v>
      </c>
      <c r="J30" s="4">
        <f t="shared" si="7"/>
        <v>-0.21190542100162602</v>
      </c>
      <c r="K30" s="4">
        <f t="shared" si="7"/>
        <v>0.28303356732247764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163.47</v>
      </c>
      <c r="H32" s="3">
        <f>IFERROR(INDEX(D32:G32,COUNT(D32:G32)),"")</f>
        <v>163.47</v>
      </c>
      <c r="I32" s="3">
        <f>IFERROR(INDEX(I51:I500,MATCH($C$32,$C$51:$C$500,0)),"")</f>
        <v>162.41</v>
      </c>
      <c r="J32" s="3">
        <f>IFERROR(INDEX(J51:J500,MATCH($C$32,$C$51:$C$500,0)),"")</f>
        <v>165.17</v>
      </c>
      <c r="K32" s="3">
        <f>IFERROR(INDEX(K51:K500,MATCH($C$32,$C$51:$C$500,0)),"")</f>
        <v>166.28</v>
      </c>
      <c r="L32" s="3">
        <f>IFERROR(INDEX(L51:L500,MATCH($C$32,$C$51:$C$500,0)),"")</f>
        <v>119.38</v>
      </c>
      <c r="M32" s="3">
        <f>IFERROR(INDEX(M51:M500,MATCH($C$32,$C$51:$C$500,0)),"")</f>
        <v>585210.18999999994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0.91</v>
      </c>
      <c r="H33" s="3">
        <f>IFERROR(INDEX(D33:G33,COUNT(D33:G33)),"")</f>
        <v>0.91</v>
      </c>
      <c r="I33" s="3">
        <f>IFERROR(INDEX(I51:I500,MATCH($C$33,$C$51:$C$500,0)),"")</f>
        <v>1.07</v>
      </c>
      <c r="J33" s="3">
        <f>IFERROR(INDEX(J51:J500,MATCH($C$33,$C$51:$C$500,0)),"")</f>
        <v>1.1499999999999999</v>
      </c>
      <c r="K33" s="3">
        <f>IFERROR(INDEX(K51:K500,MATCH($C$33,$C$51:$C$500,0)),"")</f>
        <v>3.13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142.31</v>
      </c>
      <c r="H34" s="3">
        <f>IFERROR(INDEX(D34:G34,COUNT(D34:G34)),"")</f>
        <v>142.31</v>
      </c>
      <c r="I34" s="3">
        <f>IFERROR(INDEX(I51:I500,MATCH($C$34,$C$51:$C$500,0)),"")</f>
        <v>32.58</v>
      </c>
      <c r="J34" s="3">
        <f>IFERROR(INDEX(J51:J500,MATCH($C$34,$C$51:$C$500,0)),"")</f>
        <v>59.19</v>
      </c>
      <c r="K34" s="3">
        <f>IFERROR(INDEX(K51:K500,MATCH($C$34,$C$51:$C$500,0)),"")</f>
        <v>30.93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7.17</v>
      </c>
      <c r="H35" s="3">
        <f>IFERROR(INDEX(D35:G35,COUNT(D35:G35)),"")</f>
        <v>7.17</v>
      </c>
      <c r="I35" s="3">
        <f>IFERROR(INDEX(I51:I500,MATCH($C$35,$C$51:$C$500,0)),"")</f>
        <v>2.02</v>
      </c>
      <c r="J35" s="3">
        <f>IFERROR(INDEX(J51:J500,MATCH($C$35,$C$51:$C$500,0)),"")</f>
        <v>1.85</v>
      </c>
      <c r="K35" s="3">
        <f>IFERROR(INDEX(K51:K500,MATCH($C$35,$C$51:$C$500,0)),"")</f>
        <v>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0.6351</v>
      </c>
      <c r="I36" s="4">
        <f t="shared" si="8"/>
        <v>0.49890000000000001</v>
      </c>
      <c r="J36" s="4">
        <f t="shared" si="8"/>
        <v>0.312</v>
      </c>
      <c r="K36" s="4">
        <f t="shared" si="8"/>
        <v>0.2979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2.65</v>
      </c>
      <c r="I37" s="3">
        <f t="shared" si="9"/>
        <v>2.65</v>
      </c>
      <c r="J37" s="3">
        <f t="shared" si="9"/>
        <v>1</v>
      </c>
      <c r="K37" s="3">
        <f t="shared" si="9"/>
        <v>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97598192504</v>
      </c>
      <c r="E51" s="5">
        <v>121878296705</v>
      </c>
      <c r="F51" s="5">
        <v>83847880425</v>
      </c>
      <c r="G51" s="5">
        <v>91132356263</v>
      </c>
      <c r="I51" s="5">
        <v>404581349786</v>
      </c>
      <c r="J51" s="5">
        <v>484490134051</v>
      </c>
      <c r="K51" s="5">
        <v>613461702309</v>
      </c>
      <c r="L51" s="5">
        <v>477120794735</v>
      </c>
      <c r="M51" s="5">
        <v>413333722423</v>
      </c>
    </row>
    <row r="52" spans="2:13" ht="15.5" x14ac:dyDescent="0.35">
      <c r="C52" t="s">
        <v>73</v>
      </c>
      <c r="D52" s="5">
        <v>-55328806596</v>
      </c>
      <c r="E52" s="5">
        <v>-64220417977</v>
      </c>
      <c r="F52" s="5">
        <v>-53390348775</v>
      </c>
      <c r="G52" s="5">
        <v>-56525380963</v>
      </c>
      <c r="I52" s="5">
        <v>-237032083027</v>
      </c>
      <c r="J52" s="5">
        <v>-287326075774</v>
      </c>
      <c r="K52" s="5">
        <v>-350863831879</v>
      </c>
      <c r="L52" s="5">
        <v>-311434250725</v>
      </c>
      <c r="M52" s="5">
        <v>-225645526356</v>
      </c>
    </row>
    <row r="53" spans="2:13" ht="15.5" x14ac:dyDescent="0.35">
      <c r="C53" t="s">
        <v>74</v>
      </c>
      <c r="D53" s="5">
        <v>42269385908</v>
      </c>
      <c r="E53" s="5">
        <v>57657878728</v>
      </c>
      <c r="F53" s="5">
        <v>30457531650</v>
      </c>
      <c r="G53" s="5">
        <v>34606975300</v>
      </c>
      <c r="I53" s="5">
        <v>167549266759</v>
      </c>
      <c r="J53" s="5">
        <v>197164058277</v>
      </c>
      <c r="K53" s="5">
        <v>262597870430</v>
      </c>
      <c r="L53" s="5">
        <v>165686544010</v>
      </c>
      <c r="M53" s="5">
        <v>187688196067</v>
      </c>
    </row>
    <row r="54" spans="2:13" ht="15.5" x14ac:dyDescent="0.35">
      <c r="C54" t="s">
        <v>75</v>
      </c>
      <c r="D54" s="5">
        <v>-30693513686</v>
      </c>
      <c r="E54" s="5">
        <v>-29667756809</v>
      </c>
      <c r="F54" s="5">
        <v>-27112779353</v>
      </c>
      <c r="G54" s="5">
        <v>-33173098738</v>
      </c>
      <c r="I54" s="5">
        <v>-122177219484</v>
      </c>
      <c r="J54" s="5">
        <v>-144635019506</v>
      </c>
      <c r="K54" s="5">
        <v>-155615437142</v>
      </c>
      <c r="L54" s="5">
        <v>-137765439421</v>
      </c>
      <c r="M54" s="5">
        <v>-142587911502</v>
      </c>
    </row>
    <row r="55" spans="2:13" ht="15.5" x14ac:dyDescent="0.35">
      <c r="C55" t="s">
        <v>77</v>
      </c>
      <c r="D55" s="5">
        <v>-30693513686</v>
      </c>
      <c r="E55" s="5">
        <v>-29667756809</v>
      </c>
      <c r="F55" s="5">
        <v>-27112779353</v>
      </c>
      <c r="G55" s="5">
        <v>-33173098738</v>
      </c>
      <c r="I55" s="5">
        <v>-122177219484</v>
      </c>
      <c r="J55" s="5">
        <v>-144635019506</v>
      </c>
      <c r="K55" s="5">
        <v>-155615437142</v>
      </c>
      <c r="L55" s="5">
        <v>-137765439421</v>
      </c>
      <c r="M55" s="5">
        <v>-142587911502</v>
      </c>
    </row>
    <row r="56" spans="2:13" ht="15.5" x14ac:dyDescent="0.35">
      <c r="C56" t="s">
        <v>78</v>
      </c>
      <c r="D56" s="5">
        <v>11575872222</v>
      </c>
      <c r="E56" s="5">
        <v>27990121919</v>
      </c>
      <c r="F56" s="5">
        <v>3344752297</v>
      </c>
      <c r="G56" s="5">
        <v>1433876562</v>
      </c>
      <c r="I56" s="5">
        <v>45372047275</v>
      </c>
      <c r="J56" s="5">
        <v>52529038771</v>
      </c>
      <c r="K56" s="5">
        <v>106982433288</v>
      </c>
      <c r="L56" s="5">
        <v>27921104589</v>
      </c>
      <c r="M56" s="5">
        <v>45100284565</v>
      </c>
    </row>
    <row r="57" spans="2:13" ht="15.5" x14ac:dyDescent="0.35">
      <c r="C57" t="s">
        <v>79</v>
      </c>
      <c r="D57" s="5">
        <v>-4829411619</v>
      </c>
      <c r="E57" s="5">
        <v>-13306374014</v>
      </c>
      <c r="F57" s="5">
        <v>1487520974</v>
      </c>
      <c r="G57" s="5">
        <v>5556910695</v>
      </c>
      <c r="I57" s="5">
        <v>-12121904140</v>
      </c>
      <c r="J57" s="5">
        <v>-23526537758</v>
      </c>
      <c r="K57" s="5">
        <v>-15831341797</v>
      </c>
      <c r="L57" s="5">
        <v>51537113466</v>
      </c>
      <c r="M57" s="5">
        <v>-21837920147</v>
      </c>
    </row>
    <row r="58" spans="2:13" ht="15.5" x14ac:dyDescent="0.35">
      <c r="C58" t="s">
        <v>261</v>
      </c>
      <c r="D58" s="5">
        <v>218926285</v>
      </c>
      <c r="E58" s="5">
        <v>394852895</v>
      </c>
      <c r="F58" s="5">
        <v>460645580</v>
      </c>
      <c r="G58" s="5">
        <v>455961925</v>
      </c>
      <c r="I58" s="5">
        <v>1703190263</v>
      </c>
      <c r="J58" s="5">
        <v>1252529236</v>
      </c>
      <c r="K58" s="5">
        <v>112599485</v>
      </c>
      <c r="L58" s="5">
        <v>297624812</v>
      </c>
      <c r="M58" s="5">
        <v>64046336</v>
      </c>
    </row>
    <row r="59" spans="2:13" ht="15.5" x14ac:dyDescent="0.35">
      <c r="C59" t="s">
        <v>26</v>
      </c>
      <c r="D59" s="5">
        <v>-3499196954</v>
      </c>
      <c r="E59" s="5">
        <v>-5174374583</v>
      </c>
      <c r="F59" s="5">
        <v>-5081957598</v>
      </c>
      <c r="G59" s="5">
        <v>-6093499090</v>
      </c>
      <c r="I59" s="5">
        <v>-22754725252</v>
      </c>
      <c r="J59" s="5">
        <v>-30416001126</v>
      </c>
      <c r="K59" s="5">
        <v>-20638505718</v>
      </c>
      <c r="L59" s="5">
        <v>-30342044161</v>
      </c>
      <c r="M59" s="5">
        <v>-20904444571</v>
      </c>
    </row>
    <row r="60" spans="2:13" ht="15.5" x14ac:dyDescent="0.35">
      <c r="C60" t="s">
        <v>80</v>
      </c>
    </row>
    <row r="61" spans="2:13" ht="15.5" x14ac:dyDescent="0.35">
      <c r="C61" t="s">
        <v>81</v>
      </c>
      <c r="D61" s="5">
        <v>-4829411619</v>
      </c>
      <c r="E61" s="5">
        <v>-13306374014</v>
      </c>
      <c r="F61" s="5">
        <v>1487520974</v>
      </c>
      <c r="G61" s="5">
        <v>5556910695</v>
      </c>
      <c r="I61" s="5">
        <v>-12121904140</v>
      </c>
      <c r="J61" s="5">
        <v>-23526537758</v>
      </c>
      <c r="K61" s="5">
        <v>-15831341797</v>
      </c>
      <c r="L61" s="5">
        <v>51537113466</v>
      </c>
      <c r="M61" s="5">
        <v>-21837920147</v>
      </c>
    </row>
    <row r="62" spans="2:13" ht="15.5" x14ac:dyDescent="0.35">
      <c r="C62" t="s">
        <v>28</v>
      </c>
      <c r="D62" s="5">
        <v>6746460603</v>
      </c>
      <c r="E62" s="5">
        <v>14683747905</v>
      </c>
      <c r="F62" s="5">
        <v>4832273271</v>
      </c>
      <c r="G62" s="5">
        <v>6990787257</v>
      </c>
      <c r="I62" s="5">
        <v>33250143135</v>
      </c>
      <c r="J62" s="5">
        <v>29002501013</v>
      </c>
      <c r="K62" s="5">
        <v>91151091491</v>
      </c>
      <c r="L62" s="5">
        <v>79458218055</v>
      </c>
      <c r="M62" s="5">
        <v>23262364418</v>
      </c>
    </row>
    <row r="63" spans="2:13" ht="15.5" x14ac:dyDescent="0.35">
      <c r="C63" t="s">
        <v>27</v>
      </c>
      <c r="D63" s="5">
        <v>-1817641259</v>
      </c>
      <c r="E63" s="5">
        <v>-487970868</v>
      </c>
      <c r="F63" s="5">
        <v>-2970637029</v>
      </c>
      <c r="G63" s="5">
        <v>-2534787768</v>
      </c>
      <c r="I63" s="5">
        <v>-8153956174</v>
      </c>
      <c r="J63" s="5">
        <v>-13857150239</v>
      </c>
      <c r="K63" s="5">
        <v>-11841478328</v>
      </c>
      <c r="L63" s="5">
        <v>-21410287999</v>
      </c>
      <c r="M63" s="5">
        <v>5116168759</v>
      </c>
    </row>
    <row r="64" spans="2:13" ht="15.5" x14ac:dyDescent="0.35">
      <c r="C64" t="s">
        <v>82</v>
      </c>
      <c r="D64" s="5">
        <v>-1273127240</v>
      </c>
      <c r="E64" s="5">
        <v>-1839555080</v>
      </c>
      <c r="F64" s="5">
        <v>-1581181580</v>
      </c>
      <c r="G64" s="5">
        <v>-1145332320</v>
      </c>
      <c r="I64" s="5">
        <v>-5337174040</v>
      </c>
      <c r="J64" s="5">
        <v>-7794111820</v>
      </c>
      <c r="K64" s="5">
        <v>-6580795760</v>
      </c>
      <c r="L64" s="5">
        <v>-5137853959</v>
      </c>
      <c r="M64" s="5">
        <v>-2384558073</v>
      </c>
    </row>
    <row r="65" spans="2:13" ht="15.5" x14ac:dyDescent="0.35">
      <c r="C65" t="s">
        <v>83</v>
      </c>
      <c r="D65" s="5">
        <v>-544514019</v>
      </c>
      <c r="E65" s="5">
        <v>1351584212</v>
      </c>
      <c r="F65" s="5">
        <v>-1389455449</v>
      </c>
      <c r="G65" s="5">
        <v>-1389455448</v>
      </c>
      <c r="I65" s="5">
        <v>-2816782134</v>
      </c>
      <c r="J65" s="5">
        <v>-6063038419</v>
      </c>
      <c r="K65" s="5">
        <v>-5260682568</v>
      </c>
      <c r="L65" s="5">
        <v>-16272434040</v>
      </c>
      <c r="M65" s="5">
        <v>7500726832</v>
      </c>
    </row>
    <row r="66" spans="2:13" ht="15.5" x14ac:dyDescent="0.35">
      <c r="C66" t="s">
        <v>84</v>
      </c>
      <c r="D66" s="5">
        <v>-1817641259</v>
      </c>
      <c r="E66" s="5">
        <v>-487970868</v>
      </c>
      <c r="F66" s="5">
        <v>-2970637029</v>
      </c>
      <c r="G66" s="5">
        <v>-2534787768</v>
      </c>
      <c r="I66" s="5">
        <v>-8153956174</v>
      </c>
      <c r="J66" s="5">
        <v>-13857150239</v>
      </c>
      <c r="K66" s="5">
        <v>-11841478328</v>
      </c>
      <c r="L66" s="5">
        <v>-21410287999</v>
      </c>
      <c r="M66" s="5">
        <v>5116168759</v>
      </c>
    </row>
    <row r="67" spans="2:13" ht="15.5" x14ac:dyDescent="0.35">
      <c r="C67" t="s">
        <v>85</v>
      </c>
      <c r="D67" s="5">
        <v>4928819344</v>
      </c>
      <c r="E67" s="5">
        <v>14195777037</v>
      </c>
      <c r="F67" s="5">
        <v>1861636242</v>
      </c>
      <c r="G67" s="5">
        <v>4455999489</v>
      </c>
      <c r="I67" s="5">
        <v>25096186961</v>
      </c>
      <c r="J67" s="5">
        <v>15145350774</v>
      </c>
      <c r="K67" s="5">
        <v>79309613163</v>
      </c>
      <c r="L67" s="5">
        <v>58047930056</v>
      </c>
      <c r="M67" s="5">
        <v>28378533177</v>
      </c>
    </row>
    <row r="68" spans="2:13" ht="15.5" x14ac:dyDescent="0.35">
      <c r="C68" t="s">
        <v>86</v>
      </c>
      <c r="D68" s="5">
        <v>93531097</v>
      </c>
      <c r="E68" s="5">
        <v>-92415514</v>
      </c>
      <c r="F68" s="5">
        <v>155513300</v>
      </c>
      <c r="G68" s="5">
        <v>155513301</v>
      </c>
      <c r="I68" s="5">
        <v>374124388</v>
      </c>
      <c r="J68" s="5">
        <v>622053203</v>
      </c>
      <c r="K68" s="5">
        <v>823433622</v>
      </c>
      <c r="L68" s="5">
        <v>524020786</v>
      </c>
      <c r="M68" s="5">
        <v>596460563</v>
      </c>
    </row>
    <row r="69" spans="2:13" ht="15.5" x14ac:dyDescent="0.35">
      <c r="C69" t="s">
        <v>87</v>
      </c>
      <c r="D69" s="5">
        <v>93531097</v>
      </c>
      <c r="E69" s="5">
        <v>-92415514</v>
      </c>
      <c r="F69" s="5">
        <v>155513300</v>
      </c>
      <c r="G69" s="5">
        <v>155513301</v>
      </c>
      <c r="I69" s="5">
        <v>374124388</v>
      </c>
      <c r="J69" s="5">
        <v>622053203</v>
      </c>
      <c r="K69" s="5">
        <v>823433622</v>
      </c>
      <c r="L69" s="5">
        <v>524020786</v>
      </c>
      <c r="M69" s="5">
        <v>596460563</v>
      </c>
    </row>
    <row r="70" spans="2:13" ht="15.5" x14ac:dyDescent="0.35">
      <c r="C70" t="s">
        <v>88</v>
      </c>
      <c r="D70" s="5">
        <v>5022350441</v>
      </c>
      <c r="E70" s="5">
        <v>14103361523</v>
      </c>
      <c r="F70" s="5">
        <v>2017149542</v>
      </c>
      <c r="G70" s="5">
        <v>4611512790</v>
      </c>
      <c r="I70" s="5">
        <v>25470311349</v>
      </c>
      <c r="J70" s="5">
        <v>15767403977</v>
      </c>
      <c r="K70" s="5">
        <v>80133046785</v>
      </c>
      <c r="L70" s="5">
        <v>58571950842</v>
      </c>
      <c r="M70" s="5">
        <v>28974993740</v>
      </c>
    </row>
    <row r="71" spans="2:13" ht="15.5" x14ac:dyDescent="0.35">
      <c r="C71" t="s">
        <v>89</v>
      </c>
      <c r="D71" s="5">
        <v>4928819344</v>
      </c>
      <c r="E71" s="5">
        <v>14195777037</v>
      </c>
      <c r="F71" s="5">
        <v>1861636242</v>
      </c>
      <c r="G71" s="5">
        <v>4455999489</v>
      </c>
      <c r="I71" s="5">
        <v>25096186961</v>
      </c>
      <c r="J71" s="5">
        <v>15145350774</v>
      </c>
      <c r="K71" s="5">
        <v>79309613163</v>
      </c>
      <c r="L71" s="5">
        <v>58047930056</v>
      </c>
      <c r="M71" s="5">
        <v>28378533177</v>
      </c>
    </row>
    <row r="72" spans="2:13" ht="15.5" x14ac:dyDescent="0.35">
      <c r="C72" t="s">
        <v>7</v>
      </c>
      <c r="D72" s="5">
        <v>5022350441</v>
      </c>
      <c r="E72" s="5">
        <v>14103361523</v>
      </c>
      <c r="F72" s="5">
        <v>2017149542</v>
      </c>
      <c r="G72" s="5">
        <v>4611512790</v>
      </c>
      <c r="I72" s="5">
        <v>25470311349</v>
      </c>
      <c r="J72" s="5">
        <v>15767403977</v>
      </c>
      <c r="K72" s="5">
        <v>80133046785</v>
      </c>
      <c r="L72" s="5">
        <v>58571950842</v>
      </c>
      <c r="M72" s="5">
        <v>28974993740</v>
      </c>
    </row>
    <row r="73" spans="2:13" ht="15.5" x14ac:dyDescent="0.35">
      <c r="C73" t="s">
        <v>90</v>
      </c>
      <c r="D73" s="5">
        <v>4928819344</v>
      </c>
      <c r="E73" s="5">
        <v>14195777037</v>
      </c>
      <c r="F73" s="5">
        <v>1861636242</v>
      </c>
      <c r="G73" s="5">
        <v>4455999489</v>
      </c>
      <c r="I73" s="5">
        <v>25096186961</v>
      </c>
      <c r="J73" s="5">
        <v>15145350774</v>
      </c>
      <c r="K73" s="5">
        <v>79309613163</v>
      </c>
      <c r="L73" s="5">
        <v>58047930056</v>
      </c>
      <c r="M73" s="5">
        <v>28378533177</v>
      </c>
    </row>
    <row r="74" spans="2:13" ht="15.5" x14ac:dyDescent="0.35">
      <c r="C74" t="s">
        <v>91</v>
      </c>
      <c r="D74" s="5">
        <v>5022350441</v>
      </c>
      <c r="E74" s="5">
        <v>14103361523</v>
      </c>
      <c r="F74" s="5">
        <v>2017149542</v>
      </c>
      <c r="G74" s="5">
        <v>4611512790</v>
      </c>
      <c r="I74" s="5">
        <v>25470311349</v>
      </c>
      <c r="J74" s="5">
        <v>15767403977</v>
      </c>
      <c r="K74" s="5">
        <v>80133046785</v>
      </c>
      <c r="L74" s="5">
        <v>58571950842</v>
      </c>
      <c r="M74" s="5">
        <v>28974993740</v>
      </c>
    </row>
    <row r="75" spans="2:13" ht="15.5" x14ac:dyDescent="0.35">
      <c r="C75" t="s">
        <v>92</v>
      </c>
      <c r="D75" s="5">
        <v>5022350441</v>
      </c>
      <c r="E75" s="5">
        <v>14103361523</v>
      </c>
      <c r="F75" s="5">
        <v>2017149542</v>
      </c>
      <c r="G75" s="5">
        <v>4611512790</v>
      </c>
      <c r="I75" s="5">
        <v>25470311349</v>
      </c>
      <c r="J75" s="5">
        <v>15767403977</v>
      </c>
      <c r="K75" s="5">
        <v>80133046785</v>
      </c>
      <c r="L75" s="5">
        <v>58571950842</v>
      </c>
      <c r="M75" s="5">
        <v>28974993740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119906493855</v>
      </c>
      <c r="E79" s="5">
        <v>142923331542</v>
      </c>
      <c r="F79" s="5">
        <v>101031227054</v>
      </c>
      <c r="G79" s="5">
        <v>104535894253</v>
      </c>
      <c r="I79" s="5">
        <v>142923331542</v>
      </c>
      <c r="J79" s="5">
        <v>187496514745</v>
      </c>
      <c r="K79" s="5">
        <v>187163996814</v>
      </c>
      <c r="L79" s="5">
        <v>31903420371</v>
      </c>
      <c r="M79" s="5">
        <v>23399598695</v>
      </c>
    </row>
    <row r="80" spans="2:13" ht="15.5" x14ac:dyDescent="0.35">
      <c r="C80" t="s">
        <v>269</v>
      </c>
      <c r="D80" s="5">
        <v>25000000000</v>
      </c>
      <c r="E80" s="5">
        <v>25000000000</v>
      </c>
      <c r="F80" s="5">
        <v>47000000000</v>
      </c>
      <c r="G80" s="5">
        <v>52000000000</v>
      </c>
      <c r="I80" s="5">
        <v>25000000000</v>
      </c>
      <c r="J80" s="5">
        <v>50000000000</v>
      </c>
    </row>
    <row r="81" spans="3:13" ht="15.5" x14ac:dyDescent="0.35">
      <c r="C81" t="s">
        <v>96</v>
      </c>
      <c r="D81" s="5">
        <v>304202699437</v>
      </c>
      <c r="E81" s="5">
        <v>295505413594</v>
      </c>
      <c r="F81" s="5">
        <v>275170203797</v>
      </c>
      <c r="G81" s="5">
        <v>315947985649</v>
      </c>
      <c r="I81" s="5">
        <v>295505413594</v>
      </c>
      <c r="J81" s="5">
        <v>324365958991</v>
      </c>
      <c r="K81" s="5">
        <v>355699994797</v>
      </c>
      <c r="L81" s="5">
        <v>261636934518</v>
      </c>
      <c r="M81" s="5">
        <v>240535268745</v>
      </c>
    </row>
    <row r="82" spans="3:13" ht="15.5" x14ac:dyDescent="0.35">
      <c r="C82" t="s">
        <v>97</v>
      </c>
      <c r="D82" s="5">
        <v>513817826</v>
      </c>
      <c r="E82" s="5">
        <v>1228981111</v>
      </c>
      <c r="F82" s="5">
        <v>1532759901</v>
      </c>
      <c r="G82" s="5">
        <v>3142614610</v>
      </c>
      <c r="I82" s="5">
        <v>1228981111</v>
      </c>
      <c r="J82" s="5">
        <v>2801889101</v>
      </c>
      <c r="K82" s="5">
        <v>4224423188</v>
      </c>
      <c r="L82" s="5">
        <v>18502158078</v>
      </c>
      <c r="M82" s="5">
        <v>16321823065</v>
      </c>
    </row>
    <row r="83" spans="3:13" ht="15.5" x14ac:dyDescent="0.35">
      <c r="C83" t="s">
        <v>270</v>
      </c>
    </row>
    <row r="84" spans="3:13" ht="15.5" x14ac:dyDescent="0.35">
      <c r="C84" t="s">
        <v>98</v>
      </c>
      <c r="D84" s="5">
        <v>304202699437</v>
      </c>
      <c r="E84" s="5">
        <v>295505413594</v>
      </c>
      <c r="F84" s="5">
        <v>275170203797</v>
      </c>
      <c r="G84" s="5">
        <v>315947985649</v>
      </c>
      <c r="I84" s="5">
        <v>295505413594</v>
      </c>
      <c r="J84" s="5">
        <v>324365958991</v>
      </c>
      <c r="K84" s="5">
        <v>355699994797</v>
      </c>
      <c r="L84" s="5">
        <v>261636934518</v>
      </c>
      <c r="M84" s="5">
        <v>240535268745</v>
      </c>
    </row>
    <row r="85" spans="3:13" ht="15.5" x14ac:dyDescent="0.35">
      <c r="C85" t="s">
        <v>441</v>
      </c>
      <c r="D85" s="5">
        <v>10697268073</v>
      </c>
      <c r="E85" s="5">
        <v>10534274794</v>
      </c>
      <c r="F85" s="5">
        <v>9400518038</v>
      </c>
      <c r="G85" s="5">
        <v>7612539455</v>
      </c>
      <c r="I85" s="5">
        <v>10534274794</v>
      </c>
      <c r="J85" s="5">
        <v>10576656496</v>
      </c>
      <c r="K85" s="5">
        <v>11477762070</v>
      </c>
      <c r="L85" s="5">
        <v>9472471334</v>
      </c>
      <c r="M85" s="5">
        <v>14161460752</v>
      </c>
    </row>
    <row r="86" spans="3:13" ht="15.5" x14ac:dyDescent="0.35">
      <c r="C86" t="s">
        <v>99</v>
      </c>
      <c r="D86" s="5">
        <v>12285219418</v>
      </c>
      <c r="E86" s="5">
        <v>9026313426</v>
      </c>
      <c r="F86" s="5">
        <v>25445399514</v>
      </c>
      <c r="G86" s="5">
        <v>24750139514</v>
      </c>
      <c r="I86" s="5">
        <v>9026313426</v>
      </c>
      <c r="J86" s="5">
        <v>18098392363</v>
      </c>
      <c r="K86" s="5">
        <v>22661239524</v>
      </c>
      <c r="L86" s="5">
        <v>25148938519</v>
      </c>
      <c r="M86" s="5">
        <v>39225806608</v>
      </c>
    </row>
    <row r="87" spans="3:13" ht="15.5" x14ac:dyDescent="0.35">
      <c r="C87" t="s">
        <v>100</v>
      </c>
      <c r="D87" s="5">
        <v>12285219418</v>
      </c>
      <c r="E87" s="5">
        <v>9026313426</v>
      </c>
      <c r="F87" s="5">
        <v>25445399514</v>
      </c>
      <c r="G87" s="5">
        <v>24750139514</v>
      </c>
      <c r="I87" s="5">
        <v>9026313426</v>
      </c>
      <c r="J87" s="5">
        <v>18098392363</v>
      </c>
      <c r="K87" s="5">
        <v>22661239524</v>
      </c>
      <c r="L87" s="5">
        <v>25148938519</v>
      </c>
      <c r="M87" s="5">
        <v>39225806608</v>
      </c>
    </row>
    <row r="88" spans="3:13" ht="15.5" x14ac:dyDescent="0.35">
      <c r="C88" t="s">
        <v>101</v>
      </c>
      <c r="D88" s="5">
        <v>20816521993</v>
      </c>
      <c r="E88" s="5">
        <v>22120121992</v>
      </c>
      <c r="F88" s="5">
        <v>25920057356</v>
      </c>
      <c r="G88" s="5">
        <v>24700057356</v>
      </c>
      <c r="I88" s="5">
        <v>22120121992</v>
      </c>
      <c r="J88" s="5">
        <v>23770057356</v>
      </c>
      <c r="K88" s="5">
        <v>21968381152</v>
      </c>
      <c r="L88" s="5">
        <v>22801210290</v>
      </c>
      <c r="M88" s="5">
        <v>14945733686</v>
      </c>
    </row>
    <row r="89" spans="3:13" ht="15.5" x14ac:dyDescent="0.35">
      <c r="C89" t="s">
        <v>80</v>
      </c>
      <c r="D89" s="5">
        <v>-30264975412</v>
      </c>
      <c r="E89" s="5">
        <v>-30358506509</v>
      </c>
      <c r="F89" s="5">
        <v>-30205215283</v>
      </c>
      <c r="G89" s="5">
        <v>3364034517</v>
      </c>
      <c r="I89" s="5">
        <v>-30358506509</v>
      </c>
      <c r="J89" s="5">
        <v>3053007915</v>
      </c>
      <c r="K89" s="5">
        <v>2430954712</v>
      </c>
      <c r="L89" s="5">
        <v>1607521090</v>
      </c>
      <c r="M89" s="5">
        <v>1083500304</v>
      </c>
    </row>
    <row r="90" spans="3:13" ht="15.5" x14ac:dyDescent="0.35">
      <c r="C90" t="s">
        <v>102</v>
      </c>
      <c r="D90" s="5">
        <v>515319077559</v>
      </c>
      <c r="E90" s="5">
        <v>526527531744</v>
      </c>
      <c r="F90" s="5">
        <v>536033505242</v>
      </c>
      <c r="G90" s="5">
        <v>575693466666</v>
      </c>
      <c r="I90" s="5">
        <v>526527531744</v>
      </c>
      <c r="J90" s="5">
        <v>652424197695</v>
      </c>
      <c r="K90" s="5">
        <v>721522520015</v>
      </c>
      <c r="L90" s="5">
        <v>433517291503</v>
      </c>
      <c r="M90" s="5">
        <v>338810038929</v>
      </c>
    </row>
    <row r="91" spans="3:13" ht="15.5" x14ac:dyDescent="0.35">
      <c r="C91" t="s">
        <v>103</v>
      </c>
    </row>
    <row r="92" spans="3:13" ht="15.5" x14ac:dyDescent="0.35">
      <c r="C92" t="s">
        <v>271</v>
      </c>
      <c r="D92" s="5">
        <v>24984627120</v>
      </c>
      <c r="E92" s="5">
        <v>24984627120</v>
      </c>
      <c r="F92" s="5">
        <v>28233900408</v>
      </c>
      <c r="G92" s="5">
        <v>28233900408</v>
      </c>
      <c r="I92" s="5">
        <v>24984627120</v>
      </c>
      <c r="J92" s="5">
        <v>28233900408</v>
      </c>
      <c r="K92" s="5">
        <v>26964517735</v>
      </c>
      <c r="L92" s="5">
        <v>28176577161</v>
      </c>
      <c r="M92" s="5">
        <v>26488809183</v>
      </c>
    </row>
    <row r="93" spans="3:13" ht="15.5" x14ac:dyDescent="0.35">
      <c r="C93" t="s">
        <v>104</v>
      </c>
      <c r="D93" s="5">
        <v>550301991342</v>
      </c>
      <c r="E93" s="5">
        <v>559590543727</v>
      </c>
      <c r="F93" s="5">
        <v>570613559302</v>
      </c>
      <c r="G93" s="5">
        <v>597745138291</v>
      </c>
      <c r="I93" s="5">
        <v>559590543727</v>
      </c>
      <c r="J93" s="5">
        <v>671683758686</v>
      </c>
      <c r="K93" s="5">
        <v>798188486492</v>
      </c>
      <c r="L93" s="5">
        <v>809183594040</v>
      </c>
      <c r="M93" s="5">
        <v>425536294717</v>
      </c>
    </row>
    <row r="94" spans="3:13" ht="15.5" x14ac:dyDescent="0.35">
      <c r="C94" t="s">
        <v>105</v>
      </c>
      <c r="L94" s="5">
        <v>4695074281</v>
      </c>
      <c r="M94" s="5">
        <v>21115309056</v>
      </c>
    </row>
    <row r="95" spans="3:13" ht="15.5" x14ac:dyDescent="0.35">
      <c r="C95" t="s">
        <v>106</v>
      </c>
      <c r="D95" s="5">
        <v>577588618462</v>
      </c>
      <c r="E95" s="5">
        <v>588428072917</v>
      </c>
      <c r="F95" s="5">
        <v>609028459710</v>
      </c>
      <c r="G95" s="5">
        <v>649160038699</v>
      </c>
      <c r="I95" s="5">
        <v>588428072917</v>
      </c>
      <c r="J95" s="5">
        <v>699917659094</v>
      </c>
      <c r="K95" s="5">
        <v>826729019027</v>
      </c>
      <c r="L95" s="5">
        <v>846436057902</v>
      </c>
      <c r="M95" s="5">
        <v>494326587968</v>
      </c>
    </row>
    <row r="96" spans="3:13" ht="15.5" x14ac:dyDescent="0.35">
      <c r="C96" t="s">
        <v>107</v>
      </c>
      <c r="D96" s="5">
        <v>1092907696021</v>
      </c>
      <c r="E96" s="5">
        <v>1114955604661</v>
      </c>
      <c r="F96" s="5">
        <v>1145061964952</v>
      </c>
      <c r="G96" s="5">
        <v>1224853505365</v>
      </c>
      <c r="I96" s="5">
        <v>1114955604661</v>
      </c>
      <c r="J96" s="5">
        <v>1352341856789</v>
      </c>
      <c r="K96" s="5">
        <v>1548251539042</v>
      </c>
      <c r="L96" s="5">
        <v>1279953349405</v>
      </c>
      <c r="M96" s="5">
        <v>833136626897</v>
      </c>
    </row>
    <row r="97" spans="3:13" ht="15.5" x14ac:dyDescent="0.35">
      <c r="C97" t="s">
        <v>108</v>
      </c>
    </row>
    <row r="98" spans="3:13" ht="15.5" x14ac:dyDescent="0.35">
      <c r="C98" t="s">
        <v>109</v>
      </c>
    </row>
    <row r="99" spans="3:13" ht="15.5" x14ac:dyDescent="0.35">
      <c r="C99" t="s">
        <v>110</v>
      </c>
      <c r="D99" s="5">
        <v>104756188912</v>
      </c>
      <c r="E99" s="5">
        <v>103229167783</v>
      </c>
      <c r="F99" s="5">
        <v>120033257842</v>
      </c>
      <c r="G99" s="5">
        <v>139049961483</v>
      </c>
      <c r="I99" s="5">
        <v>103229167783</v>
      </c>
      <c r="J99" s="5">
        <v>229941750108</v>
      </c>
      <c r="K99" s="5">
        <v>429418433660</v>
      </c>
      <c r="L99" s="5">
        <v>399502446149</v>
      </c>
      <c r="M99" s="5">
        <v>240805792038</v>
      </c>
    </row>
    <row r="100" spans="3:13" ht="15.5" x14ac:dyDescent="0.35">
      <c r="C100" t="s">
        <v>273</v>
      </c>
      <c r="F100" s="5">
        <v>6864705374</v>
      </c>
      <c r="G100" s="5">
        <v>5000106855</v>
      </c>
      <c r="J100" s="5">
        <v>44840775822</v>
      </c>
      <c r="K100" s="5">
        <v>84790107721</v>
      </c>
      <c r="L100" s="5">
        <v>82877019627</v>
      </c>
      <c r="M100" s="5">
        <v>80276923311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  <c r="D102" s="5">
        <v>513817826</v>
      </c>
      <c r="E102" s="5">
        <v>1228981111</v>
      </c>
      <c r="F102" s="5">
        <v>1532759901</v>
      </c>
      <c r="G102" s="5">
        <v>3142614610</v>
      </c>
      <c r="I102" s="5">
        <v>1228981111</v>
      </c>
      <c r="J102" s="5">
        <v>2801889101</v>
      </c>
      <c r="K102" s="5">
        <v>4224423188</v>
      </c>
      <c r="L102" s="5">
        <v>18502158078</v>
      </c>
      <c r="M102" s="5">
        <v>16321823065</v>
      </c>
    </row>
    <row r="103" spans="3:13" ht="15.5" x14ac:dyDescent="0.35">
      <c r="C103" t="s">
        <v>113</v>
      </c>
      <c r="D103" s="5">
        <v>105308747733</v>
      </c>
      <c r="E103" s="5">
        <v>111302864653</v>
      </c>
      <c r="F103" s="5">
        <v>113930898690</v>
      </c>
      <c r="G103" s="5">
        <v>116378872981</v>
      </c>
      <c r="I103" s="5">
        <v>111302864653</v>
      </c>
      <c r="J103" s="5">
        <v>119533106806</v>
      </c>
      <c r="K103" s="5">
        <v>135276098187</v>
      </c>
      <c r="L103" s="5">
        <v>203267568921</v>
      </c>
    </row>
    <row r="104" spans="3:13" ht="15.5" x14ac:dyDescent="0.35">
      <c r="C104" t="s">
        <v>115</v>
      </c>
      <c r="D104" s="5">
        <v>1388138668</v>
      </c>
      <c r="E104" s="5">
        <v>3744085430</v>
      </c>
      <c r="F104" s="5">
        <v>2942241189</v>
      </c>
      <c r="G104" s="5">
        <v>3922730535</v>
      </c>
      <c r="I104" s="5">
        <v>3744085430</v>
      </c>
      <c r="J104" s="5">
        <v>1728689183</v>
      </c>
      <c r="K104" s="5">
        <v>2314434305</v>
      </c>
      <c r="L104" s="5">
        <v>1966634018</v>
      </c>
      <c r="M104" s="5">
        <v>24832800263</v>
      </c>
    </row>
    <row r="105" spans="3:13" ht="15.5" x14ac:dyDescent="0.35">
      <c r="C105" t="s">
        <v>116</v>
      </c>
      <c r="D105" s="5">
        <v>4504282966</v>
      </c>
      <c r="E105" s="5">
        <v>5013940051</v>
      </c>
      <c r="F105" s="5">
        <v>4831297511</v>
      </c>
      <c r="G105" s="5">
        <v>5886178416</v>
      </c>
      <c r="I105" s="5">
        <v>5013940051</v>
      </c>
      <c r="J105" s="5">
        <v>4493518095</v>
      </c>
      <c r="K105" s="5">
        <v>4065197546</v>
      </c>
      <c r="L105" s="5">
        <v>3327877642</v>
      </c>
      <c r="M105" s="5">
        <v>2744897299</v>
      </c>
    </row>
    <row r="106" spans="3:13" ht="15.5" x14ac:dyDescent="0.35">
      <c r="C106" t="s">
        <v>118</v>
      </c>
    </row>
    <row r="107" spans="3:13" ht="15.5" x14ac:dyDescent="0.35">
      <c r="C107" t="s">
        <v>442</v>
      </c>
      <c r="D107" s="5">
        <v>36777069251</v>
      </c>
      <c r="E107" s="5">
        <v>44716289163</v>
      </c>
      <c r="F107" s="5">
        <v>52557008098</v>
      </c>
      <c r="G107" s="5">
        <v>60300309063</v>
      </c>
      <c r="I107" s="5">
        <v>44716289163</v>
      </c>
      <c r="J107" s="5">
        <v>75503159245</v>
      </c>
      <c r="K107" s="5">
        <v>74274112655</v>
      </c>
      <c r="L107" s="5">
        <v>59224511666</v>
      </c>
      <c r="M107" s="5">
        <v>38041666667</v>
      </c>
    </row>
    <row r="108" spans="3:13" ht="15.5" x14ac:dyDescent="0.35">
      <c r="C108" t="s">
        <v>378</v>
      </c>
      <c r="D108" s="5">
        <v>174018397</v>
      </c>
      <c r="E108" s="5">
        <v>272128564</v>
      </c>
      <c r="F108" s="5">
        <v>368913948</v>
      </c>
      <c r="G108" s="5">
        <v>479689848</v>
      </c>
      <c r="I108" s="5">
        <v>272128564</v>
      </c>
      <c r="J108" s="5">
        <v>817058310</v>
      </c>
      <c r="K108" s="5">
        <v>778927811</v>
      </c>
      <c r="L108" s="5">
        <v>680264167</v>
      </c>
      <c r="M108" s="5">
        <v>410194457</v>
      </c>
    </row>
    <row r="109" spans="3:13" ht="15.5" x14ac:dyDescent="0.35">
      <c r="C109" t="s">
        <v>120</v>
      </c>
      <c r="D109" s="5">
        <v>93946659631</v>
      </c>
      <c r="E109" s="5">
        <v>93184929591</v>
      </c>
      <c r="F109" s="5">
        <v>93431188789</v>
      </c>
      <c r="G109" s="5">
        <v>95063821492</v>
      </c>
      <c r="I109" s="5">
        <v>93184929591</v>
      </c>
      <c r="J109" s="5">
        <v>98148933944</v>
      </c>
      <c r="K109" s="5">
        <v>67908007381</v>
      </c>
      <c r="L109" s="5">
        <v>41543419470</v>
      </c>
      <c r="M109" s="5">
        <v>79806671853</v>
      </c>
    </row>
    <row r="110" spans="3:13" ht="15.5" x14ac:dyDescent="0.35">
      <c r="C110" t="s">
        <v>121</v>
      </c>
      <c r="D110" s="5">
        <v>215736846064</v>
      </c>
      <c r="E110" s="5">
        <v>244334126274</v>
      </c>
      <c r="F110" s="5">
        <v>271678882317</v>
      </c>
      <c r="G110" s="5">
        <v>296021004009</v>
      </c>
      <c r="I110" s="5">
        <v>244334126274</v>
      </c>
      <c r="J110" s="5">
        <v>341967367092</v>
      </c>
      <c r="K110" s="5">
        <v>334405934160</v>
      </c>
      <c r="L110" s="5">
        <v>318498189441</v>
      </c>
      <c r="M110" s="5">
        <v>89050071886</v>
      </c>
    </row>
    <row r="111" spans="3:13" ht="15.5" x14ac:dyDescent="0.35">
      <c r="C111" t="s">
        <v>122</v>
      </c>
      <c r="D111" s="5">
        <v>215736846064</v>
      </c>
      <c r="E111" s="5">
        <v>244334126274</v>
      </c>
      <c r="F111" s="5">
        <v>271678882317</v>
      </c>
      <c r="G111" s="5">
        <v>296021004009</v>
      </c>
      <c r="I111" s="5">
        <v>244334126274</v>
      </c>
      <c r="J111" s="5">
        <v>341967367092</v>
      </c>
      <c r="K111" s="5">
        <v>334405934160</v>
      </c>
      <c r="L111" s="5">
        <v>318498189441</v>
      </c>
      <c r="M111" s="5">
        <v>89050071886</v>
      </c>
    </row>
    <row r="112" spans="3:13" ht="15.5" x14ac:dyDescent="0.35">
      <c r="C112" t="s">
        <v>124</v>
      </c>
    </row>
    <row r="113" spans="2:13" ht="15.5" x14ac:dyDescent="0.35">
      <c r="C113" t="s">
        <v>125</v>
      </c>
      <c r="D113" s="5">
        <v>83333700566</v>
      </c>
      <c r="E113" s="5">
        <v>106628665751</v>
      </c>
      <c r="F113" s="5">
        <v>129655149647</v>
      </c>
      <c r="G113" s="5">
        <v>152876437629</v>
      </c>
      <c r="I113" s="5">
        <v>106628665751</v>
      </c>
      <c r="J113" s="5">
        <v>198622848050</v>
      </c>
      <c r="K113" s="5">
        <v>180409937688</v>
      </c>
      <c r="L113" s="5">
        <v>95872360205</v>
      </c>
      <c r="M113" s="5">
        <v>72248339676</v>
      </c>
    </row>
    <row r="114" spans="2:13" ht="15.5" x14ac:dyDescent="0.35">
      <c r="C114" t="s">
        <v>123</v>
      </c>
      <c r="D114" s="5">
        <v>10529547102</v>
      </c>
      <c r="E114" s="5">
        <v>9958652516</v>
      </c>
      <c r="F114" s="5">
        <v>10738174562</v>
      </c>
      <c r="G114" s="5">
        <v>9504232414</v>
      </c>
      <c r="I114" s="5">
        <v>9958652516</v>
      </c>
      <c r="J114" s="5">
        <v>7036348119</v>
      </c>
      <c r="K114" s="5">
        <v>797858796</v>
      </c>
    </row>
    <row r="115" spans="2:13" ht="15.5" x14ac:dyDescent="0.35">
      <c r="C115" t="s">
        <v>126</v>
      </c>
      <c r="D115" s="5">
        <v>320493034976</v>
      </c>
      <c r="E115" s="5">
        <v>347563294057</v>
      </c>
      <c r="F115" s="5">
        <v>391712140159</v>
      </c>
      <c r="G115" s="5">
        <v>435070965492</v>
      </c>
      <c r="I115" s="5">
        <v>347563294057</v>
      </c>
      <c r="J115" s="5">
        <v>571909117200</v>
      </c>
      <c r="K115" s="5">
        <v>763824367820</v>
      </c>
      <c r="L115" s="5">
        <v>718000635590</v>
      </c>
      <c r="M115" s="5">
        <v>329855863924</v>
      </c>
    </row>
    <row r="116" spans="2:13" ht="15.5" x14ac:dyDescent="0.35">
      <c r="C116" t="s">
        <v>127</v>
      </c>
    </row>
    <row r="117" spans="2:13" ht="15.5" x14ac:dyDescent="0.35">
      <c r="C117" t="s">
        <v>128</v>
      </c>
      <c r="D117" s="5">
        <v>472510152200</v>
      </c>
      <c r="E117" s="5">
        <v>472510152200</v>
      </c>
      <c r="F117" s="5">
        <v>472510152200</v>
      </c>
      <c r="G117" s="5">
        <v>472510152200</v>
      </c>
      <c r="I117" s="5">
        <v>472510152200</v>
      </c>
      <c r="J117" s="5">
        <v>472510152200</v>
      </c>
      <c r="K117" s="5">
        <v>471737417800</v>
      </c>
      <c r="L117" s="5">
        <v>400100000000</v>
      </c>
      <c r="M117" s="5">
        <v>86000000000</v>
      </c>
    </row>
    <row r="118" spans="2:13" ht="15.5" x14ac:dyDescent="0.35">
      <c r="C118" t="s">
        <v>129</v>
      </c>
      <c r="D118" s="5">
        <v>73794930422</v>
      </c>
      <c r="E118" s="5">
        <v>73794930422</v>
      </c>
      <c r="F118" s="5">
        <v>73794930422</v>
      </c>
      <c r="G118" s="5">
        <v>73794930422</v>
      </c>
      <c r="I118" s="5">
        <v>73794930422</v>
      </c>
      <c r="J118" s="5">
        <v>73794930422</v>
      </c>
      <c r="K118" s="5">
        <v>70703992822</v>
      </c>
    </row>
    <row r="119" spans="2:13" ht="15.5" x14ac:dyDescent="0.35">
      <c r="C119" t="s">
        <v>130</v>
      </c>
      <c r="D119" s="5">
        <v>256374553835</v>
      </c>
      <c r="E119" s="5">
        <v>251445734491</v>
      </c>
      <c r="F119" s="5">
        <v>237249957454</v>
      </c>
      <c r="G119" s="5">
        <v>240113422734</v>
      </c>
      <c r="I119" s="5">
        <v>251445734491</v>
      </c>
      <c r="J119" s="5">
        <v>231074649052</v>
      </c>
      <c r="K119" s="5">
        <v>239554805888</v>
      </c>
      <c r="L119" s="5">
        <v>160245192725</v>
      </c>
      <c r="M119" s="5">
        <v>416197262669</v>
      </c>
    </row>
    <row r="120" spans="2:13" ht="15.5" x14ac:dyDescent="0.35">
      <c r="C120" t="s">
        <v>131</v>
      </c>
      <c r="D120" s="5">
        <v>80020000000</v>
      </c>
      <c r="E120" s="5">
        <v>80020000000</v>
      </c>
      <c r="F120" s="5">
        <v>80020000000</v>
      </c>
      <c r="G120" s="5">
        <v>80020000000</v>
      </c>
      <c r="I120" s="5">
        <v>80020000000</v>
      </c>
      <c r="J120" s="5">
        <v>80020000000</v>
      </c>
      <c r="K120" s="5">
        <v>80020000000</v>
      </c>
      <c r="L120" s="5">
        <v>80020000000</v>
      </c>
    </row>
    <row r="121" spans="2:13" ht="15.5" x14ac:dyDescent="0.35">
      <c r="C121" t="s">
        <v>132</v>
      </c>
      <c r="D121" s="5">
        <v>176354553835</v>
      </c>
      <c r="E121" s="5">
        <v>171425734491</v>
      </c>
      <c r="F121" s="5">
        <v>157229957454</v>
      </c>
      <c r="G121" s="5">
        <v>160093422734</v>
      </c>
      <c r="I121" s="5">
        <v>171425734491</v>
      </c>
      <c r="J121" s="5">
        <v>151054649052</v>
      </c>
      <c r="K121" s="5">
        <v>159534805888</v>
      </c>
      <c r="L121" s="5">
        <v>80225192725</v>
      </c>
    </row>
    <row r="122" spans="2:13" ht="15.5" x14ac:dyDescent="0.35">
      <c r="C122" t="s">
        <v>133</v>
      </c>
      <c r="D122" s="5">
        <v>256374553835</v>
      </c>
      <c r="E122" s="5">
        <v>251445734491</v>
      </c>
      <c r="F122" s="5">
        <v>237249957454</v>
      </c>
      <c r="G122" s="5">
        <v>240113422734</v>
      </c>
      <c r="I122" s="5">
        <v>251445734491</v>
      </c>
      <c r="J122" s="5">
        <v>231074649052</v>
      </c>
      <c r="K122" s="5">
        <v>239554805888</v>
      </c>
      <c r="L122" s="5">
        <v>160245192725</v>
      </c>
      <c r="M122" s="5">
        <v>416197262669</v>
      </c>
    </row>
    <row r="123" spans="2:13" ht="15.5" x14ac:dyDescent="0.35">
      <c r="C123" t="s">
        <v>9</v>
      </c>
      <c r="D123" s="5">
        <v>772414661045</v>
      </c>
      <c r="E123" s="5">
        <v>767392310604</v>
      </c>
      <c r="F123" s="5">
        <v>753349824793</v>
      </c>
      <c r="G123" s="5">
        <v>789782539873</v>
      </c>
      <c r="I123" s="5">
        <v>767392310604</v>
      </c>
      <c r="J123" s="5">
        <v>780432739589</v>
      </c>
      <c r="K123" s="5">
        <v>784427171222</v>
      </c>
      <c r="L123" s="5">
        <v>561952713815</v>
      </c>
      <c r="M123" s="5">
        <v>503280762973</v>
      </c>
    </row>
    <row r="124" spans="2:13" ht="15.5" x14ac:dyDescent="0.35">
      <c r="C124" t="s">
        <v>135</v>
      </c>
      <c r="D124" s="5">
        <v>1092907696021</v>
      </c>
      <c r="E124" s="5">
        <v>1114955604661</v>
      </c>
      <c r="F124" s="5">
        <v>1145061964952</v>
      </c>
      <c r="G124" s="5">
        <v>1224853505365</v>
      </c>
      <c r="I124" s="5">
        <v>1114955604661</v>
      </c>
      <c r="J124" s="5">
        <v>1352341856789</v>
      </c>
      <c r="K124" s="5">
        <v>1548251539042</v>
      </c>
      <c r="L124" s="5">
        <v>1279953349405</v>
      </c>
      <c r="M124" s="5">
        <v>833136626897</v>
      </c>
    </row>
    <row r="125" spans="2:13" ht="15.5" x14ac:dyDescent="0.35">
      <c r="C125" t="s">
        <v>136</v>
      </c>
      <c r="D125" s="5">
        <v>4725101522</v>
      </c>
      <c r="E125" s="5">
        <v>4725101522</v>
      </c>
      <c r="F125" s="5">
        <v>4725101522</v>
      </c>
      <c r="G125" s="5">
        <v>4725101522</v>
      </c>
      <c r="I125" s="5">
        <v>4725101522</v>
      </c>
      <c r="J125" s="5">
        <v>4725101522</v>
      </c>
      <c r="K125" s="5">
        <v>4717374178</v>
      </c>
      <c r="L125" s="5">
        <v>4707100000</v>
      </c>
      <c r="M125" s="5">
        <v>860000</v>
      </c>
    </row>
    <row r="127" spans="2:13" ht="15.5" x14ac:dyDescent="0.35">
      <c r="B127" t="s">
        <v>137</v>
      </c>
      <c r="C127" t="s">
        <v>138</v>
      </c>
      <c r="D127" s="5">
        <v>17045641267</v>
      </c>
      <c r="E127" s="5">
        <v>34125961514</v>
      </c>
      <c r="F127" s="5">
        <v>52537009075</v>
      </c>
      <c r="G127" s="5">
        <v>34836485386</v>
      </c>
      <c r="I127" s="5">
        <v>118540024793</v>
      </c>
      <c r="J127" s="5">
        <v>42025129327</v>
      </c>
      <c r="K127" s="5">
        <v>-12724654083</v>
      </c>
      <c r="L127" s="5">
        <v>107722690729</v>
      </c>
      <c r="M127" s="5">
        <v>58388143127</v>
      </c>
    </row>
    <row r="128" spans="2:13" ht="15.5" x14ac:dyDescent="0.35">
      <c r="C128" t="s">
        <v>279</v>
      </c>
      <c r="D128" s="5">
        <v>86257487087</v>
      </c>
      <c r="E128" s="5">
        <v>95986624498</v>
      </c>
      <c r="F128" s="5">
        <v>124974104469</v>
      </c>
      <c r="G128" s="5">
        <v>118816581438</v>
      </c>
      <c r="I128" s="5">
        <v>434745871972</v>
      </c>
      <c r="J128" s="5">
        <v>496696074978</v>
      </c>
      <c r="K128" s="5">
        <v>499153016282</v>
      </c>
      <c r="L128" s="5">
        <v>463851265469</v>
      </c>
      <c r="M128" s="5">
        <v>406435462152</v>
      </c>
    </row>
    <row r="129" spans="3:13" ht="15.5" x14ac:dyDescent="0.35">
      <c r="C129" t="s">
        <v>280</v>
      </c>
      <c r="D129" s="5">
        <v>-27012068262</v>
      </c>
      <c r="E129" s="5">
        <v>-21616972012</v>
      </c>
      <c r="F129" s="5">
        <v>-13961834482</v>
      </c>
      <c r="G129" s="5">
        <v>-17025268671</v>
      </c>
      <c r="I129" s="5">
        <v>-103905426083</v>
      </c>
      <c r="J129" s="5">
        <v>-148577105154</v>
      </c>
      <c r="K129" s="5">
        <v>-208139869216</v>
      </c>
      <c r="L129" s="5">
        <v>-174147849707</v>
      </c>
      <c r="M129" s="5">
        <v>-132372769820</v>
      </c>
    </row>
    <row r="130" spans="3:13" ht="15.5" x14ac:dyDescent="0.35">
      <c r="C130" t="s">
        <v>443</v>
      </c>
      <c r="D130" s="5">
        <v>-16522563931</v>
      </c>
      <c r="E130" s="5">
        <v>-52579428456</v>
      </c>
      <c r="F130" s="5">
        <v>10548789262</v>
      </c>
      <c r="G130" s="5">
        <v>-17117706267</v>
      </c>
      <c r="I130" s="5">
        <v>-78689194432</v>
      </c>
      <c r="J130" s="5">
        <v>-82047966824</v>
      </c>
      <c r="K130" s="5">
        <v>-81681828170</v>
      </c>
      <c r="L130" s="5">
        <v>-74955276563</v>
      </c>
      <c r="M130" s="5">
        <v>-36055616919</v>
      </c>
    </row>
    <row r="131" spans="3:13" ht="15.5" x14ac:dyDescent="0.35">
      <c r="C131" t="s">
        <v>444</v>
      </c>
      <c r="D131" s="5">
        <v>-7002625953</v>
      </c>
      <c r="E131" s="5">
        <v>18290270698</v>
      </c>
      <c r="F131" s="5">
        <v>-44070257911</v>
      </c>
      <c r="G131" s="5">
        <v>-5059647353</v>
      </c>
      <c r="I131" s="5">
        <v>-34864527705</v>
      </c>
      <c r="J131" s="5">
        <v>-16596886989</v>
      </c>
      <c r="K131" s="5">
        <v>-48852943193</v>
      </c>
      <c r="L131" s="5">
        <v>-50464494022</v>
      </c>
      <c r="M131" s="5">
        <v>-60800008889</v>
      </c>
    </row>
    <row r="132" spans="3:13" ht="15.5" x14ac:dyDescent="0.35">
      <c r="C132" t="s">
        <v>445</v>
      </c>
      <c r="D132" s="5">
        <v>-14145644209</v>
      </c>
      <c r="E132" s="5">
        <v>-103149687</v>
      </c>
      <c r="F132" s="5">
        <v>-18750706395</v>
      </c>
      <c r="G132" s="5">
        <v>-37376164518</v>
      </c>
      <c r="I132" s="5">
        <v>-72668358346</v>
      </c>
      <c r="J132" s="5">
        <v>-170107660551</v>
      </c>
      <c r="K132" s="5">
        <v>-146159509898</v>
      </c>
      <c r="L132" s="5">
        <v>-34854073101</v>
      </c>
      <c r="M132" s="5">
        <v>-94804153787</v>
      </c>
    </row>
    <row r="133" spans="3:13" ht="15.5" x14ac:dyDescent="0.35">
      <c r="C133" t="s">
        <v>282</v>
      </c>
      <c r="D133" s="5">
        <v>218926285</v>
      </c>
      <c r="E133" s="5">
        <v>394852895</v>
      </c>
      <c r="F133" s="5">
        <v>460645580</v>
      </c>
      <c r="G133" s="5">
        <v>455961925</v>
      </c>
      <c r="I133" s="5">
        <v>1703190263</v>
      </c>
      <c r="J133" s="5">
        <v>1252529236</v>
      </c>
      <c r="K133" s="5">
        <v>112599485</v>
      </c>
      <c r="L133" s="5">
        <v>297624812</v>
      </c>
      <c r="M133" s="5">
        <v>64046336</v>
      </c>
    </row>
    <row r="134" spans="3:13" ht="15.5" x14ac:dyDescent="0.35">
      <c r="C134" t="s">
        <v>287</v>
      </c>
      <c r="D134" s="5">
        <v>-1392364669</v>
      </c>
      <c r="E134" s="5">
        <v>-2474973690</v>
      </c>
      <c r="F134" s="5">
        <v>-2036382768</v>
      </c>
      <c r="G134" s="5">
        <v>-1093479120</v>
      </c>
      <c r="I134" s="5">
        <v>-9519566736</v>
      </c>
      <c r="J134" s="5">
        <v>-13574260637</v>
      </c>
      <c r="K134" s="5">
        <v>-14500248537</v>
      </c>
      <c r="L134" s="5">
        <v>-12791237748</v>
      </c>
      <c r="M134" s="5">
        <v>-13897319481</v>
      </c>
    </row>
    <row r="135" spans="3:13" ht="15.5" x14ac:dyDescent="0.35">
      <c r="C135" t="s">
        <v>356</v>
      </c>
      <c r="D135" s="5">
        <v>-2106832285</v>
      </c>
      <c r="E135" s="5">
        <v>-2381997037</v>
      </c>
      <c r="F135" s="5">
        <v>-3045574830</v>
      </c>
      <c r="G135" s="5">
        <v>-5000019970</v>
      </c>
      <c r="I135" s="5">
        <v>-12917754660</v>
      </c>
      <c r="J135" s="5">
        <v>-16770532836</v>
      </c>
      <c r="K135" s="5">
        <v>-6138257181</v>
      </c>
      <c r="L135" s="5">
        <v>-4443168297</v>
      </c>
      <c r="M135" s="5">
        <v>-7007125090</v>
      </c>
    </row>
    <row r="136" spans="3:13" ht="15.5" x14ac:dyDescent="0.35">
      <c r="C136" t="s">
        <v>144</v>
      </c>
      <c r="D136" s="5">
        <v>-1248672796</v>
      </c>
      <c r="E136" s="5">
        <v>-1389265695</v>
      </c>
      <c r="F136" s="5">
        <v>-1581773850</v>
      </c>
      <c r="G136" s="5">
        <v>-1763772078</v>
      </c>
      <c r="I136" s="5">
        <v>-5344209480</v>
      </c>
      <c r="J136" s="5">
        <v>-8249061896</v>
      </c>
      <c r="K136" s="5">
        <v>-6511763655</v>
      </c>
      <c r="L136" s="5">
        <v>-4770100114</v>
      </c>
      <c r="M136" s="5">
        <v>-3174371375</v>
      </c>
    </row>
    <row r="137" spans="3:13" ht="15.5" x14ac:dyDescent="0.35">
      <c r="C137" t="s">
        <v>446</v>
      </c>
      <c r="K137" s="5">
        <v>-5850000</v>
      </c>
    </row>
    <row r="138" spans="3:13" ht="15.5" x14ac:dyDescent="0.35">
      <c r="C138" t="s">
        <v>145</v>
      </c>
      <c r="D138" s="5">
        <v>-22533235145</v>
      </c>
      <c r="E138" s="5">
        <v>-30127579115</v>
      </c>
      <c r="F138" s="5">
        <v>-61439186788</v>
      </c>
      <c r="G138" s="5">
        <v>-38930344283</v>
      </c>
      <c r="I138" s="5">
        <v>-180238957743</v>
      </c>
      <c r="J138" s="5">
        <v>-12033462959</v>
      </c>
      <c r="K138" s="5">
        <v>256317714110</v>
      </c>
      <c r="L138" s="5">
        <v>-24483695318</v>
      </c>
      <c r="M138" s="5">
        <v>-23883988862</v>
      </c>
    </row>
    <row r="139" spans="3:13" ht="15.5" x14ac:dyDescent="0.35">
      <c r="C139" t="s">
        <v>146</v>
      </c>
      <c r="D139" s="5">
        <v>-17576949995</v>
      </c>
      <c r="E139" s="5">
        <v>37887540608</v>
      </c>
      <c r="F139" s="5">
        <v>5310754597</v>
      </c>
      <c r="G139" s="5">
        <v>-5232703936</v>
      </c>
      <c r="I139" s="5">
        <v>16949600276</v>
      </c>
      <c r="J139" s="5">
        <v>-29821992305</v>
      </c>
      <c r="K139" s="5">
        <v>-88247738162</v>
      </c>
      <c r="L139" s="5">
        <v>-74296401462</v>
      </c>
      <c r="M139" s="5">
        <v>-21236182492</v>
      </c>
    </row>
    <row r="140" spans="3:13" ht="15.5" x14ac:dyDescent="0.35">
      <c r="C140" t="s">
        <v>447</v>
      </c>
      <c r="E140" s="5">
        <v>7900000000</v>
      </c>
      <c r="I140" s="5">
        <v>7900000000</v>
      </c>
      <c r="K140" s="5">
        <v>1323873874</v>
      </c>
      <c r="L140" s="5">
        <v>1610630631</v>
      </c>
      <c r="M140" s="5">
        <v>2876742425</v>
      </c>
    </row>
    <row r="141" spans="3:13" ht="15.5" x14ac:dyDescent="0.35">
      <c r="C141" t="s">
        <v>148</v>
      </c>
      <c r="D141" s="5">
        <v>-19068312731</v>
      </c>
      <c r="E141" s="5">
        <v>1024777803</v>
      </c>
      <c r="F141" s="5">
        <v>-7326686761</v>
      </c>
      <c r="I141" s="5">
        <v>-7097497654</v>
      </c>
      <c r="J141" s="5">
        <v>-27930006352</v>
      </c>
      <c r="K141" s="5">
        <v>-56899429621</v>
      </c>
      <c r="L141" s="5">
        <v>-52526319694</v>
      </c>
      <c r="M141" s="5">
        <v>-63154892472</v>
      </c>
    </row>
    <row r="142" spans="3:13" ht="15.5" x14ac:dyDescent="0.35">
      <c r="C142" t="s">
        <v>448</v>
      </c>
      <c r="D142" s="5">
        <v>-59539334</v>
      </c>
      <c r="E142" s="5">
        <v>634664875</v>
      </c>
      <c r="F142" s="5">
        <v>-5362558642</v>
      </c>
      <c r="G142" s="5">
        <v>-192703936</v>
      </c>
      <c r="I142" s="5">
        <v>-5000000000</v>
      </c>
      <c r="J142" s="5">
        <v>-147200000000</v>
      </c>
      <c r="K142" s="5">
        <v>-100096067615</v>
      </c>
      <c r="L142" s="5">
        <v>-18999900000</v>
      </c>
    </row>
    <row r="143" spans="3:13" ht="15.5" x14ac:dyDescent="0.35">
      <c r="C143" t="s">
        <v>449</v>
      </c>
      <c r="J143" s="5">
        <v>100601274220</v>
      </c>
      <c r="K143" s="5">
        <v>120031597038</v>
      </c>
    </row>
    <row r="144" spans="3:13" ht="15.5" x14ac:dyDescent="0.35">
      <c r="C144" t="s">
        <v>147</v>
      </c>
      <c r="D144" s="5">
        <v>1550902070</v>
      </c>
      <c r="E144" s="5">
        <v>6328097930</v>
      </c>
      <c r="F144" s="5">
        <v>13000000000</v>
      </c>
      <c r="G144" s="5">
        <v>-2040000000</v>
      </c>
      <c r="I144" s="5">
        <v>-3852902070</v>
      </c>
      <c r="K144" s="5">
        <v>-1576014800</v>
      </c>
      <c r="L144" s="5">
        <v>-4380812399</v>
      </c>
      <c r="M144" s="5">
        <v>-19659749660</v>
      </c>
    </row>
    <row r="145" spans="3:13" ht="15.5" x14ac:dyDescent="0.35">
      <c r="C145" t="s">
        <v>298</v>
      </c>
      <c r="E145" s="5">
        <v>25000000000</v>
      </c>
      <c r="F145" s="5">
        <v>2000000000</v>
      </c>
      <c r="G145" s="5">
        <v>-2000000000</v>
      </c>
      <c r="I145" s="5">
        <v>25000000000</v>
      </c>
      <c r="J145" s="5">
        <v>-50000000000</v>
      </c>
    </row>
    <row r="146" spans="3:13" ht="15.5" x14ac:dyDescent="0.35">
      <c r="C146" t="s">
        <v>450</v>
      </c>
      <c r="E146" s="5">
        <v>-3000000000</v>
      </c>
      <c r="F146" s="5">
        <v>3000000000</v>
      </c>
      <c r="G146" s="5">
        <v>-1000000000</v>
      </c>
    </row>
    <row r="147" spans="3:13" ht="15.5" x14ac:dyDescent="0.35">
      <c r="C147" t="s">
        <v>451</v>
      </c>
      <c r="M147" s="5">
        <v>58701717215</v>
      </c>
    </row>
    <row r="148" spans="3:13" ht="15.5" x14ac:dyDescent="0.35">
      <c r="C148" t="s">
        <v>149</v>
      </c>
      <c r="D148" s="5">
        <v>-22533235145</v>
      </c>
      <c r="E148" s="5">
        <v>-30127579115</v>
      </c>
      <c r="F148" s="5">
        <v>-61439186788</v>
      </c>
      <c r="G148" s="5">
        <v>-38930344283</v>
      </c>
      <c r="I148" s="5">
        <v>-180238957743</v>
      </c>
      <c r="J148" s="5">
        <v>-12033462959</v>
      </c>
      <c r="K148" s="5">
        <v>256317714110</v>
      </c>
      <c r="L148" s="5">
        <v>-24483695318</v>
      </c>
      <c r="M148" s="5">
        <v>-23883988862</v>
      </c>
    </row>
    <row r="149" spans="3:13" ht="15.5" x14ac:dyDescent="0.35">
      <c r="C149" t="s">
        <v>452</v>
      </c>
    </row>
    <row r="150" spans="3:13" ht="15.5" x14ac:dyDescent="0.35">
      <c r="C150" t="s">
        <v>152</v>
      </c>
      <c r="J150" s="5">
        <v>30883490990</v>
      </c>
      <c r="K150" s="5">
        <v>40000000000</v>
      </c>
      <c r="L150" s="5">
        <v>35000000000</v>
      </c>
    </row>
    <row r="151" spans="3:13" ht="15.5" x14ac:dyDescent="0.35">
      <c r="C151" t="s">
        <v>153</v>
      </c>
      <c r="D151" s="5">
        <v>-7620505547</v>
      </c>
      <c r="E151" s="5">
        <v>-7397524320</v>
      </c>
      <c r="F151" s="5">
        <v>-7373586937</v>
      </c>
      <c r="G151" s="5">
        <v>-7285673424</v>
      </c>
      <c r="I151" s="5">
        <v>-29263543239</v>
      </c>
      <c r="J151" s="5">
        <v>-22242617531</v>
      </c>
      <c r="K151" s="5">
        <v>-15249745803</v>
      </c>
      <c r="L151" s="5">
        <v>-19521179130</v>
      </c>
      <c r="M151" s="5">
        <v>-22476393193</v>
      </c>
    </row>
    <row r="152" spans="3:13" ht="15.5" x14ac:dyDescent="0.35">
      <c r="C152" t="s">
        <v>453</v>
      </c>
      <c r="D152" s="5">
        <v>-7620505547</v>
      </c>
      <c r="E152" s="5">
        <v>-7397524320</v>
      </c>
      <c r="F152" s="5">
        <v>-7373586937</v>
      </c>
      <c r="G152" s="5">
        <v>-7285673424</v>
      </c>
      <c r="I152" s="5">
        <v>-29263543239</v>
      </c>
      <c r="J152" s="5">
        <v>8640873459</v>
      </c>
      <c r="K152" s="5">
        <v>24750254197</v>
      </c>
      <c r="L152" s="5">
        <v>15478820870</v>
      </c>
      <c r="M152" s="5">
        <v>-22476393193</v>
      </c>
    </row>
    <row r="153" spans="3:13" ht="15.5" x14ac:dyDescent="0.35">
      <c r="C153" t="s">
        <v>454</v>
      </c>
    </row>
    <row r="154" spans="3:13" ht="15.5" x14ac:dyDescent="0.35">
      <c r="C154" t="s">
        <v>431</v>
      </c>
    </row>
    <row r="155" spans="3:13" ht="15.5" x14ac:dyDescent="0.35">
      <c r="C155" t="s">
        <v>455</v>
      </c>
      <c r="J155" s="5">
        <v>772734400</v>
      </c>
      <c r="K155" s="5">
        <v>71637417800</v>
      </c>
      <c r="L155" s="5">
        <v>100000000</v>
      </c>
    </row>
    <row r="156" spans="3:13" ht="15.5" x14ac:dyDescent="0.35">
      <c r="C156" t="s">
        <v>360</v>
      </c>
      <c r="J156" s="5">
        <v>3090937600</v>
      </c>
      <c r="K156" s="5">
        <v>4109671200</v>
      </c>
    </row>
    <row r="157" spans="3:13" ht="15.5" x14ac:dyDescent="0.35">
      <c r="C157" t="s">
        <v>369</v>
      </c>
      <c r="D157" s="5">
        <v>-14718721840</v>
      </c>
      <c r="E157" s="5">
        <v>-15684144028</v>
      </c>
      <c r="F157" s="5">
        <v>-17292145661</v>
      </c>
      <c r="G157" s="5">
        <v>-16839770720</v>
      </c>
      <c r="I157" s="5">
        <v>-66940925328</v>
      </c>
      <c r="J157" s="5">
        <v>-61041384277</v>
      </c>
      <c r="K157" s="5">
        <v>-34192492942</v>
      </c>
      <c r="L157" s="5">
        <v>-41393459076</v>
      </c>
      <c r="M157" s="5">
        <v>-41192269488</v>
      </c>
    </row>
    <row r="158" spans="3:13" ht="15.5" x14ac:dyDescent="0.35">
      <c r="C158" t="s">
        <v>312</v>
      </c>
      <c r="K158" s="5">
        <v>-1387078378</v>
      </c>
    </row>
    <row r="159" spans="3:13" ht="15.5" x14ac:dyDescent="0.35">
      <c r="C159" t="s">
        <v>456</v>
      </c>
    </row>
    <row r="160" spans="3:13" ht="15.5" x14ac:dyDescent="0.35">
      <c r="C160" t="s">
        <v>314</v>
      </c>
      <c r="D160" s="5">
        <v>-194007758</v>
      </c>
      <c r="E160" s="5">
        <v>-191074746</v>
      </c>
      <c r="F160" s="5">
        <v>-188188087</v>
      </c>
      <c r="G160" s="5">
        <v>-186006994</v>
      </c>
      <c r="I160" s="5">
        <v>-753718085</v>
      </c>
      <c r="J160" s="5">
        <v>-866217477</v>
      </c>
      <c r="K160" s="5">
        <v>-1154742899</v>
      </c>
      <c r="L160" s="5">
        <v>-1269153428</v>
      </c>
      <c r="M160" s="5">
        <v>-3103544724</v>
      </c>
    </row>
    <row r="161" spans="2:13" ht="15.5" x14ac:dyDescent="0.35">
      <c r="C161" t="s">
        <v>457</v>
      </c>
      <c r="E161" s="5">
        <v>-60875712</v>
      </c>
      <c r="F161" s="5">
        <v>-33724763100</v>
      </c>
      <c r="I161" s="5">
        <v>-33785638812</v>
      </c>
    </row>
    <row r="162" spans="2:13" ht="15.5" x14ac:dyDescent="0.35">
      <c r="C162" t="s">
        <v>458</v>
      </c>
      <c r="E162" s="5">
        <v>70745065</v>
      </c>
      <c r="F162" s="5">
        <v>-4725101522</v>
      </c>
      <c r="I162" s="5">
        <v>-4654356457</v>
      </c>
      <c r="J162" s="5">
        <v>-23282348985</v>
      </c>
    </row>
    <row r="163" spans="2:13" ht="15.5" x14ac:dyDescent="0.35">
      <c r="C163" t="s">
        <v>268</v>
      </c>
    </row>
    <row r="164" spans="2:13" ht="15.5" x14ac:dyDescent="0.35">
      <c r="C164" t="s">
        <v>164</v>
      </c>
      <c r="D164" s="5">
        <v>-23064543873</v>
      </c>
      <c r="E164" s="5">
        <v>41885923007</v>
      </c>
      <c r="F164" s="5">
        <v>-3591423116</v>
      </c>
      <c r="G164" s="5">
        <v>-9326562833</v>
      </c>
      <c r="I164" s="5">
        <v>-44749332674</v>
      </c>
      <c r="J164" s="5">
        <v>169674063</v>
      </c>
      <c r="K164" s="5">
        <v>155345321865</v>
      </c>
      <c r="L164" s="5">
        <v>8942593949</v>
      </c>
      <c r="M164" s="5">
        <v>13267971773</v>
      </c>
    </row>
    <row r="165" spans="2:13" ht="15.5" x14ac:dyDescent="0.35">
      <c r="C165" t="s">
        <v>315</v>
      </c>
      <c r="D165" s="5">
        <v>47706186</v>
      </c>
      <c r="E165" s="5">
        <v>6181481</v>
      </c>
      <c r="F165" s="5">
        <v>86755917</v>
      </c>
      <c r="G165" s="5">
        <v>-69410118</v>
      </c>
      <c r="I165" s="5">
        <v>176149471</v>
      </c>
      <c r="J165" s="5">
        <v>162843868</v>
      </c>
      <c r="K165" s="5">
        <v>-84745422</v>
      </c>
      <c r="L165" s="5">
        <v>-438772273</v>
      </c>
      <c r="M165" s="5">
        <v>-3959379</v>
      </c>
    </row>
    <row r="166" spans="2:13" ht="15.5" x14ac:dyDescent="0.35">
      <c r="C166" t="s">
        <v>165</v>
      </c>
      <c r="D166" s="5">
        <v>142923331542</v>
      </c>
      <c r="I166" s="5">
        <v>187496514745</v>
      </c>
      <c r="J166" s="5">
        <v>187163996814</v>
      </c>
      <c r="K166" s="5">
        <v>31903420371</v>
      </c>
      <c r="L166" s="5">
        <v>23399598695</v>
      </c>
      <c r="M166" s="5">
        <v>10135586301</v>
      </c>
    </row>
    <row r="167" spans="2:13" ht="15.5" x14ac:dyDescent="0.35">
      <c r="C167" t="s">
        <v>166</v>
      </c>
      <c r="D167" s="5">
        <v>119906493855</v>
      </c>
      <c r="E167" s="5">
        <v>41892104488</v>
      </c>
      <c r="F167" s="5">
        <v>-3504667199</v>
      </c>
      <c r="G167" s="5">
        <v>-9395972951</v>
      </c>
      <c r="I167" s="5">
        <v>142923331542</v>
      </c>
      <c r="J167" s="5">
        <v>187496514745</v>
      </c>
      <c r="K167" s="5">
        <v>187163996814</v>
      </c>
      <c r="L167" s="5">
        <v>31903420371</v>
      </c>
      <c r="M167" s="5">
        <v>23399598695</v>
      </c>
    </row>
    <row r="169" spans="2:13" ht="15.5" x14ac:dyDescent="0.35">
      <c r="B169" t="s">
        <v>167</v>
      </c>
      <c r="C169" t="s">
        <v>11</v>
      </c>
      <c r="D169" s="5">
        <v>4730000000</v>
      </c>
      <c r="E169" s="5">
        <v>4730000000</v>
      </c>
      <c r="F169" s="5">
        <v>4730000000</v>
      </c>
      <c r="G169" s="5">
        <v>4730000000</v>
      </c>
      <c r="I169" s="5">
        <v>4730000000</v>
      </c>
      <c r="J169" s="5">
        <v>4730000000</v>
      </c>
      <c r="K169" s="5">
        <v>4720000000</v>
      </c>
      <c r="L169" s="5">
        <v>4710000000</v>
      </c>
      <c r="M169" s="5">
        <v>0</v>
      </c>
    </row>
    <row r="170" spans="2:13" ht="15.5" x14ac:dyDescent="0.35">
      <c r="C170" t="s">
        <v>168</v>
      </c>
      <c r="D170" s="6">
        <v>1.04</v>
      </c>
      <c r="E170" s="5">
        <v>3</v>
      </c>
      <c r="F170" s="6">
        <v>0.39</v>
      </c>
      <c r="G170" s="6">
        <v>0.94</v>
      </c>
    </row>
    <row r="171" spans="2:13" ht="15.5" x14ac:dyDescent="0.35">
      <c r="C171" t="s">
        <v>169</v>
      </c>
      <c r="D171" s="6">
        <v>142.31</v>
      </c>
      <c r="E171" s="6">
        <v>57.67</v>
      </c>
      <c r="F171" s="6">
        <v>441.03</v>
      </c>
      <c r="G171" s="6">
        <v>160.63999999999999</v>
      </c>
    </row>
    <row r="172" spans="2:13" ht="15.5" x14ac:dyDescent="0.35">
      <c r="C172" t="s">
        <v>60</v>
      </c>
      <c r="D172" s="6">
        <v>7.17</v>
      </c>
      <c r="E172" s="6">
        <v>6.71</v>
      </c>
      <c r="F172" s="6">
        <v>9.69</v>
      </c>
      <c r="G172" s="6">
        <v>7.83</v>
      </c>
    </row>
    <row r="173" spans="2:13" ht="15.5" x14ac:dyDescent="0.35">
      <c r="C173" t="s">
        <v>170</v>
      </c>
      <c r="D173" s="5">
        <v>39930000000</v>
      </c>
      <c r="E173" s="5">
        <v>36800000000</v>
      </c>
      <c r="F173" s="5">
        <v>37800000000</v>
      </c>
      <c r="G173" s="5">
        <v>38780000000</v>
      </c>
    </row>
    <row r="174" spans="2:13" ht="15.5" x14ac:dyDescent="0.35">
      <c r="C174" t="s">
        <v>171</v>
      </c>
      <c r="D174" s="6">
        <v>4.5000000000000005E-3</v>
      </c>
      <c r="E174" s="6">
        <v>1.2699999999999999E-2</v>
      </c>
      <c r="F174" s="6">
        <v>1.6000000000000001E-3</v>
      </c>
      <c r="G174" s="6">
        <v>3.5999999999999999E-3</v>
      </c>
    </row>
    <row r="175" spans="2:13" ht="15.5" x14ac:dyDescent="0.35">
      <c r="C175" t="s">
        <v>172</v>
      </c>
      <c r="D175" s="6">
        <v>6.4000000000000003E-3</v>
      </c>
      <c r="E175" s="6">
        <v>1.8500000000000003E-2</v>
      </c>
      <c r="F175" s="6">
        <v>2.5000000000000001E-3</v>
      </c>
      <c r="G175" s="6">
        <v>5.6000000000000008E-3</v>
      </c>
    </row>
    <row r="176" spans="2:13" ht="15.5" x14ac:dyDescent="0.35">
      <c r="C176" t="s">
        <v>173</v>
      </c>
      <c r="D176" s="6">
        <v>1.1599999999999999E-2</v>
      </c>
      <c r="E176" s="6">
        <v>2.75E-2</v>
      </c>
      <c r="F176" s="6">
        <v>3.2000000000000002E-3</v>
      </c>
      <c r="G176" s="6">
        <v>1.2999999999999999E-3</v>
      </c>
    </row>
    <row r="177" spans="3:7" ht="15.5" x14ac:dyDescent="0.35">
      <c r="C177" t="s">
        <v>174</v>
      </c>
      <c r="D177" s="6">
        <v>3.31</v>
      </c>
      <c r="E177" s="6">
        <v>5.41</v>
      </c>
      <c r="F177" s="6">
        <v>0.66</v>
      </c>
      <c r="G177" s="6">
        <v>0.24</v>
      </c>
    </row>
    <row r="178" spans="3:7" ht="15.5" x14ac:dyDescent="0.35">
      <c r="C178" t="s">
        <v>175</v>
      </c>
      <c r="D178" s="5">
        <v>772000000000</v>
      </c>
      <c r="E178" s="5">
        <v>767000000000</v>
      </c>
      <c r="F178" s="5">
        <v>753000000000</v>
      </c>
      <c r="G178" s="5">
        <v>790000000000</v>
      </c>
    </row>
    <row r="179" spans="3:7" ht="15.5" x14ac:dyDescent="0.35">
      <c r="C179" t="s">
        <v>176</v>
      </c>
      <c r="D179" s="6">
        <v>0.91</v>
      </c>
      <c r="E179" s="6">
        <v>1.07</v>
      </c>
      <c r="F179" s="6">
        <v>1.08</v>
      </c>
      <c r="G179" s="6">
        <v>0.9</v>
      </c>
    </row>
    <row r="180" spans="3:7" ht="15.5" x14ac:dyDescent="0.35">
      <c r="C180" t="s">
        <v>177</v>
      </c>
      <c r="D180" s="6">
        <v>163.47</v>
      </c>
      <c r="E180" s="6">
        <v>162.41</v>
      </c>
      <c r="F180" s="6">
        <v>159.44</v>
      </c>
      <c r="G180" s="6">
        <v>167.15</v>
      </c>
    </row>
    <row r="181" spans="3:7" ht="15.5" x14ac:dyDescent="0.35">
      <c r="C181" t="s">
        <v>178</v>
      </c>
      <c r="D181" s="6">
        <v>0.91</v>
      </c>
      <c r="E181" s="6">
        <v>1.07</v>
      </c>
      <c r="F181" s="6">
        <v>1.08</v>
      </c>
      <c r="G181" s="6">
        <v>0.9</v>
      </c>
    </row>
    <row r="182" spans="3:7" ht="15.5" x14ac:dyDescent="0.35">
      <c r="C182" t="s">
        <v>179</v>
      </c>
      <c r="D182" s="6">
        <v>163.47</v>
      </c>
      <c r="E182" s="6">
        <v>162.41</v>
      </c>
      <c r="F182" s="6">
        <v>159.44</v>
      </c>
      <c r="G182" s="6">
        <v>167.15</v>
      </c>
    </row>
    <row r="183" spans="3:7" ht="15.5" x14ac:dyDescent="0.35">
      <c r="C183" t="s">
        <v>180</v>
      </c>
      <c r="D183" s="5">
        <v>32000000000</v>
      </c>
      <c r="E183" s="5">
        <v>31000000000</v>
      </c>
      <c r="F183" s="5">
        <v>38000000000</v>
      </c>
      <c r="G183" s="5">
        <v>36000000000</v>
      </c>
    </row>
    <row r="184" spans="3:7" ht="15.5" x14ac:dyDescent="0.35">
      <c r="C184" t="s">
        <v>181</v>
      </c>
      <c r="D184" s="5">
        <v>37000000000</v>
      </c>
      <c r="E184" s="5">
        <v>45000000000</v>
      </c>
      <c r="F184" s="5">
        <v>53000000000</v>
      </c>
      <c r="G184" s="5">
        <v>61000000000</v>
      </c>
    </row>
    <row r="185" spans="3:7" ht="15.5" x14ac:dyDescent="0.35">
      <c r="C185" t="s">
        <v>182</v>
      </c>
      <c r="D185" s="5">
        <v>772000000000</v>
      </c>
      <c r="E185" s="5">
        <v>767000000000</v>
      </c>
      <c r="F185" s="5">
        <v>753000000000</v>
      </c>
      <c r="G185" s="5">
        <v>790000000000</v>
      </c>
    </row>
    <row r="186" spans="3:7" ht="15.5" x14ac:dyDescent="0.35">
      <c r="C186" t="s">
        <v>23</v>
      </c>
      <c r="D186" s="5">
        <v>69000000000</v>
      </c>
      <c r="E186" s="5">
        <v>76000000000</v>
      </c>
      <c r="F186" s="5">
        <v>91000000000</v>
      </c>
      <c r="G186" s="5">
        <v>97000000000</v>
      </c>
    </row>
    <row r="187" spans="3:7" ht="15.5" x14ac:dyDescent="0.35">
      <c r="C187" t="s">
        <v>20</v>
      </c>
      <c r="D187" s="5">
        <v>-51000000000</v>
      </c>
      <c r="E187" s="5">
        <v>-67000000000</v>
      </c>
      <c r="F187" s="5">
        <v>-10000000000</v>
      </c>
      <c r="G187" s="5">
        <v>-8000000000</v>
      </c>
    </row>
    <row r="188" spans="3:7" ht="15.5" x14ac:dyDescent="0.35">
      <c r="C188" t="s">
        <v>183</v>
      </c>
      <c r="D188" s="5">
        <v>411000000000</v>
      </c>
      <c r="E188" s="5">
        <v>423000000000</v>
      </c>
      <c r="F188" s="5">
        <v>416000000000</v>
      </c>
      <c r="G188" s="5">
        <v>437000000000</v>
      </c>
    </row>
    <row r="189" spans="3:7" ht="15.5" x14ac:dyDescent="0.35">
      <c r="C189" t="s">
        <v>184</v>
      </c>
      <c r="D189" s="5">
        <v>17000000000</v>
      </c>
      <c r="E189" s="5">
        <v>34000000000</v>
      </c>
      <c r="F189" s="5">
        <v>53000000000</v>
      </c>
      <c r="G189" s="5">
        <v>35000000000</v>
      </c>
    </row>
    <row r="190" spans="3:7" ht="15.5" x14ac:dyDescent="0.35">
      <c r="C190" t="s">
        <v>185</v>
      </c>
      <c r="D190" s="5">
        <v>-18000000000</v>
      </c>
      <c r="E190" s="5">
        <v>7000000000</v>
      </c>
      <c r="F190" s="5">
        <v>6000000000</v>
      </c>
      <c r="G190" s="5">
        <v>-2000000000</v>
      </c>
    </row>
    <row r="191" spans="3:7" ht="15.5" x14ac:dyDescent="0.35">
      <c r="C191" t="s">
        <v>12</v>
      </c>
      <c r="D191" s="5">
        <v>0</v>
      </c>
      <c r="E191" s="5">
        <v>41000000000</v>
      </c>
      <c r="F191" s="5">
        <v>58000000000</v>
      </c>
      <c r="G191" s="5">
        <v>33000000000</v>
      </c>
    </row>
    <row r="192" spans="3:7" ht="15.5" x14ac:dyDescent="0.35">
      <c r="C192" t="s">
        <v>15</v>
      </c>
      <c r="D192" s="6">
        <v>-0.1</v>
      </c>
      <c r="E192" s="6">
        <v>8.7799999999999994</v>
      </c>
      <c r="F192" s="6">
        <v>12.32</v>
      </c>
      <c r="G192" s="6">
        <v>6.94</v>
      </c>
    </row>
    <row r="193" spans="3:13" ht="15.5" x14ac:dyDescent="0.35">
      <c r="C193" t="s">
        <v>45</v>
      </c>
      <c r="I193" s="6">
        <v>5.31</v>
      </c>
      <c r="J193" s="6">
        <v>3.21</v>
      </c>
      <c r="K193" s="6">
        <v>16.809999999999999</v>
      </c>
      <c r="L193" s="6">
        <v>12.33</v>
      </c>
      <c r="M193" s="6">
        <v>32998.29</v>
      </c>
    </row>
    <row r="194" spans="3:13" ht="15.5" x14ac:dyDescent="0.35">
      <c r="C194" t="s">
        <v>59</v>
      </c>
      <c r="I194" s="6">
        <v>32.58</v>
      </c>
      <c r="J194" s="6">
        <v>59.19</v>
      </c>
      <c r="K194" s="6">
        <v>30.93</v>
      </c>
      <c r="L194" s="5">
        <v>0</v>
      </c>
      <c r="M194" s="5">
        <v>0</v>
      </c>
    </row>
    <row r="195" spans="3:13" ht="15.5" x14ac:dyDescent="0.35">
      <c r="C195" t="s">
        <v>62</v>
      </c>
      <c r="I195" s="6">
        <v>2.02</v>
      </c>
      <c r="J195" s="6">
        <v>1.85</v>
      </c>
      <c r="K195" s="5">
        <v>4</v>
      </c>
      <c r="L195" s="5">
        <v>0</v>
      </c>
      <c r="M195" s="5">
        <v>0</v>
      </c>
    </row>
    <row r="196" spans="3:13" ht="15.5" x14ac:dyDescent="0.35">
      <c r="C196" t="s">
        <v>186</v>
      </c>
      <c r="I196" s="5">
        <v>163370000000</v>
      </c>
      <c r="J196" s="5">
        <v>209660000000</v>
      </c>
      <c r="K196" s="6">
        <v>270779999999.99997</v>
      </c>
      <c r="L196" s="5">
        <v>574770000000</v>
      </c>
      <c r="M196" s="5">
        <v>169840000000</v>
      </c>
    </row>
    <row r="197" spans="3:13" ht="15.5" x14ac:dyDescent="0.35">
      <c r="C197" t="s">
        <v>187</v>
      </c>
      <c r="I197" s="6">
        <v>2.2499999999999999E-2</v>
      </c>
      <c r="J197" s="6">
        <v>1.1200000000000002E-2</v>
      </c>
      <c r="K197" s="6">
        <v>5.1200000000000002E-2</v>
      </c>
      <c r="L197" s="6">
        <v>4.5400000000000003E-2</v>
      </c>
      <c r="M197" s="6">
        <v>3.4099999999999998E-2</v>
      </c>
    </row>
    <row r="198" spans="3:13" ht="15.5" x14ac:dyDescent="0.35">
      <c r="C198" t="s">
        <v>188</v>
      </c>
      <c r="I198" s="6">
        <v>3.27E-2</v>
      </c>
      <c r="J198" s="6">
        <v>1.9400000000000001E-2</v>
      </c>
      <c r="K198" s="6">
        <v>0.1011</v>
      </c>
      <c r="L198" s="6">
        <v>0.1033</v>
      </c>
      <c r="M198" s="6">
        <v>5.6399999999999999E-2</v>
      </c>
    </row>
    <row r="199" spans="3:13" ht="15.5" x14ac:dyDescent="0.35">
      <c r="C199" t="s">
        <v>189</v>
      </c>
      <c r="I199" s="6">
        <v>4.2500000000000003E-2</v>
      </c>
      <c r="J199" s="6">
        <v>4.6900000000000004E-2</v>
      </c>
      <c r="K199" s="6">
        <v>0.107</v>
      </c>
      <c r="L199" s="6">
        <v>3.7900000000000003E-2</v>
      </c>
      <c r="M199" s="6">
        <v>0.15229999999999999</v>
      </c>
    </row>
    <row r="200" spans="3:13" ht="15.5" x14ac:dyDescent="0.35">
      <c r="C200" t="s">
        <v>190</v>
      </c>
      <c r="I200" s="6">
        <v>1.99</v>
      </c>
      <c r="J200" s="6">
        <v>1.73</v>
      </c>
      <c r="K200" s="6">
        <v>5.18</v>
      </c>
      <c r="L200" s="6">
        <v>0.92</v>
      </c>
      <c r="M200" s="6">
        <v>2.16</v>
      </c>
    </row>
    <row r="201" spans="3:13" ht="15.5" x14ac:dyDescent="0.35">
      <c r="C201" t="s">
        <v>56</v>
      </c>
      <c r="I201" s="6">
        <v>1.07</v>
      </c>
      <c r="J201" s="6">
        <v>1.1499999999999999</v>
      </c>
      <c r="K201" s="6">
        <v>3.13</v>
      </c>
      <c r="L201" s="5">
        <v>0</v>
      </c>
      <c r="M201" s="5">
        <v>0</v>
      </c>
    </row>
    <row r="202" spans="3:13" ht="15.5" x14ac:dyDescent="0.35">
      <c r="C202" t="s">
        <v>53</v>
      </c>
      <c r="I202" s="6">
        <v>162.41</v>
      </c>
      <c r="J202" s="6">
        <v>165.17</v>
      </c>
      <c r="K202" s="6">
        <v>166.28</v>
      </c>
      <c r="L202" s="6">
        <v>119.38</v>
      </c>
      <c r="M202" s="6">
        <v>585210.18999999994</v>
      </c>
    </row>
    <row r="203" spans="3:13" ht="15.5" x14ac:dyDescent="0.35">
      <c r="C203" t="s">
        <v>191</v>
      </c>
      <c r="I203" s="6">
        <v>1.07</v>
      </c>
      <c r="J203" s="6">
        <v>1.1499999999999999</v>
      </c>
      <c r="K203" s="6">
        <v>3.13</v>
      </c>
      <c r="L203" s="5">
        <v>0</v>
      </c>
      <c r="M203" s="5">
        <v>0</v>
      </c>
    </row>
    <row r="204" spans="3:13" ht="15.5" x14ac:dyDescent="0.35">
      <c r="C204" t="s">
        <v>192</v>
      </c>
      <c r="I204" s="6">
        <v>162.41</v>
      </c>
      <c r="J204" s="6">
        <v>165.17</v>
      </c>
      <c r="K204" s="6">
        <v>166.28</v>
      </c>
      <c r="L204" s="6">
        <v>119.38</v>
      </c>
      <c r="M204" s="6">
        <v>585210.18999999994</v>
      </c>
    </row>
    <row r="205" spans="3:13" ht="15.5" x14ac:dyDescent="0.35">
      <c r="C205" t="s">
        <v>193</v>
      </c>
      <c r="I205" s="5">
        <v>31000000000</v>
      </c>
      <c r="J205" s="5">
        <v>75000000000</v>
      </c>
      <c r="K205" s="5">
        <v>107000000000</v>
      </c>
      <c r="L205" s="5">
        <v>95000000000</v>
      </c>
      <c r="M205" s="5">
        <v>99000000000</v>
      </c>
    </row>
    <row r="206" spans="3:13" ht="15.5" x14ac:dyDescent="0.35">
      <c r="C206" t="s">
        <v>194</v>
      </c>
      <c r="I206" s="5">
        <v>45000000000</v>
      </c>
      <c r="J206" s="5">
        <v>76000000000</v>
      </c>
      <c r="K206" s="5">
        <v>75000000000</v>
      </c>
      <c r="L206" s="5">
        <v>60000000000</v>
      </c>
      <c r="M206" s="5">
        <v>38000000000</v>
      </c>
    </row>
    <row r="207" spans="3:13" ht="15.5" x14ac:dyDescent="0.35">
      <c r="C207" t="s">
        <v>25</v>
      </c>
      <c r="I207" s="5">
        <v>76000000000</v>
      </c>
      <c r="J207" s="5">
        <v>151000000000</v>
      </c>
      <c r="K207" s="5">
        <v>182000000000</v>
      </c>
      <c r="L207" s="5">
        <v>155000000000</v>
      </c>
      <c r="M207" s="5">
        <v>137000000000</v>
      </c>
    </row>
    <row r="208" spans="3:13" ht="15.5" x14ac:dyDescent="0.35">
      <c r="C208" t="s">
        <v>22</v>
      </c>
      <c r="I208" s="5">
        <v>-67000000000</v>
      </c>
      <c r="J208" s="5">
        <v>-36000000000</v>
      </c>
      <c r="K208" s="5">
        <v>-5000000000</v>
      </c>
      <c r="L208" s="5">
        <v>123000000000</v>
      </c>
      <c r="M208" s="5">
        <v>114000000000</v>
      </c>
    </row>
    <row r="209" spans="2:13" ht="15.5" x14ac:dyDescent="0.35">
      <c r="C209" t="s">
        <v>195</v>
      </c>
      <c r="I209" s="5">
        <v>423000000000</v>
      </c>
      <c r="J209" s="5">
        <v>422000000000</v>
      </c>
      <c r="K209" s="5">
        <v>292000000000</v>
      </c>
      <c r="L209" s="5">
        <v>34000000000</v>
      </c>
      <c r="M209" s="5">
        <v>98000000000</v>
      </c>
    </row>
    <row r="210" spans="2:13" ht="15.5" x14ac:dyDescent="0.35">
      <c r="C210" t="s">
        <v>196</v>
      </c>
      <c r="I210" s="5">
        <v>119000000000</v>
      </c>
      <c r="J210" s="5">
        <v>42000000000</v>
      </c>
      <c r="K210" s="5">
        <v>-13000000000</v>
      </c>
      <c r="L210" s="5">
        <v>108000000000</v>
      </c>
      <c r="M210" s="5">
        <v>58000000000</v>
      </c>
    </row>
    <row r="211" spans="2:13" ht="15.5" x14ac:dyDescent="0.35">
      <c r="C211" t="s">
        <v>197</v>
      </c>
      <c r="I211" s="5">
        <v>-11000000000</v>
      </c>
      <c r="J211" s="5">
        <v>-28000000000</v>
      </c>
      <c r="K211" s="5">
        <v>-58000000000</v>
      </c>
      <c r="L211" s="5">
        <v>-57000000000</v>
      </c>
      <c r="M211" s="5">
        <v>-24000000000</v>
      </c>
    </row>
    <row r="212" spans="2:13" ht="15.5" x14ac:dyDescent="0.35">
      <c r="C212" t="s">
        <v>14</v>
      </c>
      <c r="I212" s="5">
        <v>108000000000</v>
      </c>
      <c r="J212" s="5">
        <v>14000000000</v>
      </c>
      <c r="K212" s="5">
        <v>-71000000000</v>
      </c>
      <c r="L212" s="5">
        <v>51000000000</v>
      </c>
      <c r="M212" s="5">
        <v>34000000000</v>
      </c>
    </row>
    <row r="213" spans="2:13" ht="15.5" x14ac:dyDescent="0.35">
      <c r="C213" t="s">
        <v>16</v>
      </c>
      <c r="I213" s="6">
        <v>22.77</v>
      </c>
      <c r="J213" s="6">
        <v>2.98</v>
      </c>
      <c r="K213" s="6">
        <v>-15.09</v>
      </c>
      <c r="L213" s="6">
        <v>10.8</v>
      </c>
      <c r="M213" s="6">
        <v>39854.9</v>
      </c>
    </row>
    <row r="215" spans="2:13" ht="15.5" x14ac:dyDescent="0.35">
      <c r="B215" t="s">
        <v>198</v>
      </c>
      <c r="C215" t="s">
        <v>199</v>
      </c>
      <c r="D215" s="5">
        <v>5000000000</v>
      </c>
      <c r="E215" s="5">
        <v>14000000000</v>
      </c>
      <c r="F215" s="5">
        <v>2000000000</v>
      </c>
      <c r="G215" s="5">
        <v>4000000000</v>
      </c>
      <c r="H215" s="5">
        <v>20000000000</v>
      </c>
      <c r="I215" s="5">
        <v>25000000000</v>
      </c>
      <c r="J215" s="5">
        <v>15000000000</v>
      </c>
      <c r="K215" s="5">
        <v>79000000000</v>
      </c>
      <c r="L215" s="5">
        <v>58000000000</v>
      </c>
      <c r="M215" s="5">
        <v>28000000000</v>
      </c>
    </row>
    <row r="216" spans="2:13" ht="15.5" x14ac:dyDescent="0.35">
      <c r="C216" t="s">
        <v>317</v>
      </c>
      <c r="H216" s="5">
        <v>25000000000</v>
      </c>
      <c r="I216" s="5">
        <v>25000000000</v>
      </c>
      <c r="J216" s="5">
        <v>15000000000</v>
      </c>
      <c r="K216" s="5">
        <v>79000000000</v>
      </c>
      <c r="L216" s="5">
        <v>58000000000</v>
      </c>
    </row>
    <row r="217" spans="2:13" ht="15.5" x14ac:dyDescent="0.35">
      <c r="C217" t="s">
        <v>200</v>
      </c>
      <c r="H217" s="6">
        <v>2.65</v>
      </c>
      <c r="I217" s="6">
        <v>2.65</v>
      </c>
      <c r="J217" s="5">
        <v>1</v>
      </c>
      <c r="K217" s="5">
        <v>5</v>
      </c>
    </row>
    <row r="218" spans="2:13" ht="15.5" x14ac:dyDescent="0.35">
      <c r="C218" t="s">
        <v>64</v>
      </c>
      <c r="H218" s="6">
        <v>0.6351</v>
      </c>
      <c r="I218" s="6">
        <v>0.49890000000000001</v>
      </c>
      <c r="J218" s="6">
        <v>0.312</v>
      </c>
      <c r="K218" s="6">
        <v>0.2979</v>
      </c>
    </row>
    <row r="219" spans="2:13" ht="15.5" x14ac:dyDescent="0.35">
      <c r="C219" t="s">
        <v>201</v>
      </c>
      <c r="H219" s="6">
        <v>1.9599999999999999E-2</v>
      </c>
      <c r="I219" s="6">
        <v>1.95E-2</v>
      </c>
      <c r="J219" s="6">
        <v>6.5000000000000006E-3</v>
      </c>
      <c r="K219" s="6">
        <v>9.300000000000001E-3</v>
      </c>
    </row>
    <row r="220" spans="2:13" ht="15.5" x14ac:dyDescent="0.35">
      <c r="C220" t="s">
        <v>44</v>
      </c>
      <c r="D220" s="6">
        <v>1.04</v>
      </c>
      <c r="E220" s="5">
        <v>3</v>
      </c>
      <c r="F220" s="6">
        <v>0.39</v>
      </c>
      <c r="G220" s="6">
        <v>0.94</v>
      </c>
      <c r="H220" s="6">
        <v>4.17</v>
      </c>
      <c r="I220" s="6">
        <v>5.31</v>
      </c>
      <c r="J220" s="6">
        <v>3.21</v>
      </c>
      <c r="K220" s="6">
        <v>16.78</v>
      </c>
      <c r="L220" s="6">
        <v>12.29</v>
      </c>
      <c r="M220" s="6">
        <v>6.01</v>
      </c>
    </row>
    <row r="221" spans="2:13" ht="15.5" x14ac:dyDescent="0.35">
      <c r="C221" t="s">
        <v>318</v>
      </c>
      <c r="H221" s="6">
        <v>5.38</v>
      </c>
      <c r="I221" s="6">
        <v>5.31</v>
      </c>
      <c r="J221" s="6">
        <v>3.21</v>
      </c>
      <c r="K221" s="6">
        <v>16.78</v>
      </c>
      <c r="L221" s="6">
        <v>12.29</v>
      </c>
    </row>
    <row r="222" spans="2:13" ht="15.5" x14ac:dyDescent="0.35">
      <c r="C222" t="s">
        <v>66</v>
      </c>
      <c r="H222" s="6">
        <v>2.65</v>
      </c>
      <c r="I222" s="6">
        <v>2.65</v>
      </c>
      <c r="J222" s="5">
        <v>1</v>
      </c>
      <c r="K222" s="5">
        <v>5</v>
      </c>
    </row>
    <row r="223" spans="2:13" ht="15.5" x14ac:dyDescent="0.35">
      <c r="C223" t="s">
        <v>202</v>
      </c>
      <c r="H223" s="6">
        <v>0.6351</v>
      </c>
      <c r="I223" s="6">
        <v>0.49890000000000001</v>
      </c>
      <c r="J223" s="6">
        <v>0.312</v>
      </c>
      <c r="K223" s="6">
        <v>0.2979</v>
      </c>
    </row>
    <row r="224" spans="2:13" ht="15.5" x14ac:dyDescent="0.35">
      <c r="C224" t="s">
        <v>203</v>
      </c>
      <c r="H224" s="6">
        <v>1.9599999999999999E-2</v>
      </c>
      <c r="I224" s="6">
        <v>1.95E-2</v>
      </c>
      <c r="J224" s="6">
        <v>6.5000000000000006E-3</v>
      </c>
      <c r="K224" s="6">
        <v>9.300000000000001E-3</v>
      </c>
    </row>
    <row r="225" spans="3:13" ht="15.5" x14ac:dyDescent="0.35">
      <c r="C225" t="s">
        <v>204</v>
      </c>
      <c r="D225" s="5">
        <v>98000000000</v>
      </c>
      <c r="E225" s="5">
        <v>122000000000</v>
      </c>
      <c r="F225" s="5">
        <v>84000000000</v>
      </c>
      <c r="G225" s="5">
        <v>91000000000</v>
      </c>
      <c r="H225" s="5">
        <v>390000000000</v>
      </c>
      <c r="I225" s="5">
        <v>405000000000</v>
      </c>
      <c r="J225" s="5">
        <v>484000000000</v>
      </c>
      <c r="K225" s="5">
        <v>613000000000</v>
      </c>
      <c r="L225" s="5">
        <v>477000000000</v>
      </c>
      <c r="M225" s="5">
        <v>413000000000</v>
      </c>
    </row>
    <row r="226" spans="3:13" ht="15.5" x14ac:dyDescent="0.35">
      <c r="C226" t="s">
        <v>319</v>
      </c>
      <c r="H226" s="5">
        <v>394000000000</v>
      </c>
      <c r="I226" s="5">
        <v>405000000000</v>
      </c>
      <c r="J226" s="5">
        <v>484000000000</v>
      </c>
      <c r="K226" s="5">
        <v>613000000000</v>
      </c>
      <c r="L226" s="5">
        <v>477000000000</v>
      </c>
    </row>
    <row r="227" spans="3:13" ht="15.5" x14ac:dyDescent="0.35">
      <c r="C227" t="s">
        <v>205</v>
      </c>
      <c r="H227" s="6">
        <v>2.65</v>
      </c>
      <c r="I227" s="6">
        <v>2.65</v>
      </c>
      <c r="J227" s="5">
        <v>1</v>
      </c>
      <c r="K227" s="5">
        <v>5</v>
      </c>
    </row>
    <row r="228" spans="3:13" ht="15.5" x14ac:dyDescent="0.35">
      <c r="C228" t="s">
        <v>206</v>
      </c>
      <c r="H228" s="6">
        <v>0.6351</v>
      </c>
      <c r="I228" s="6">
        <v>0.49890000000000001</v>
      </c>
      <c r="J228" s="6">
        <v>0.312</v>
      </c>
      <c r="K228" s="6">
        <v>0.2979</v>
      </c>
    </row>
    <row r="229" spans="3:13" ht="15.5" x14ac:dyDescent="0.35">
      <c r="C229" t="s">
        <v>207</v>
      </c>
      <c r="H229" s="6">
        <v>1.9599999999999999E-2</v>
      </c>
      <c r="I229" s="6">
        <v>1.95E-2</v>
      </c>
      <c r="J229" s="6">
        <v>6.5000000000000006E-3</v>
      </c>
      <c r="K229" s="6">
        <v>9.300000000000001E-3</v>
      </c>
    </row>
    <row r="230" spans="3:13" ht="15.5" x14ac:dyDescent="0.35">
      <c r="C230" t="s">
        <v>208</v>
      </c>
      <c r="I230" s="6">
        <v>32.36</v>
      </c>
    </row>
    <row r="231" spans="3:13" ht="15.5" x14ac:dyDescent="0.35">
      <c r="C231" t="s">
        <v>320</v>
      </c>
      <c r="I231" s="6">
        <v>25.07</v>
      </c>
    </row>
    <row r="232" spans="3:13" ht="15.5" x14ac:dyDescent="0.35">
      <c r="C232" t="s">
        <v>209</v>
      </c>
      <c r="I232" s="6">
        <v>7.42</v>
      </c>
    </row>
    <row r="233" spans="3:13" ht="15.5" x14ac:dyDescent="0.35">
      <c r="C233" t="s">
        <v>321</v>
      </c>
      <c r="I233" s="6">
        <v>3.9900000000000005E-2</v>
      </c>
    </row>
    <row r="234" spans="3:13" ht="15.5" x14ac:dyDescent="0.35">
      <c r="C234" t="s">
        <v>322</v>
      </c>
      <c r="I234" s="6">
        <v>1.62</v>
      </c>
    </row>
    <row r="235" spans="3:13" ht="15.5" x14ac:dyDescent="0.35">
      <c r="C235" t="s">
        <v>210</v>
      </c>
      <c r="I235" s="6">
        <v>0.83</v>
      </c>
    </row>
    <row r="236" spans="3:13" ht="15.5" x14ac:dyDescent="0.35">
      <c r="C236" t="s">
        <v>323</v>
      </c>
      <c r="I236" s="6">
        <v>4.5999999999999996</v>
      </c>
    </row>
    <row r="237" spans="3:13" ht="15.5" x14ac:dyDescent="0.35">
      <c r="C237" t="s">
        <v>324</v>
      </c>
      <c r="I237" s="6">
        <v>4.83</v>
      </c>
    </row>
    <row r="238" spans="3:13" ht="15.5" x14ac:dyDescent="0.35">
      <c r="C238" t="s">
        <v>325</v>
      </c>
      <c r="I238" s="6">
        <v>13.23</v>
      </c>
    </row>
    <row r="239" spans="3:13" ht="15.5" x14ac:dyDescent="0.35">
      <c r="C239" t="s">
        <v>326</v>
      </c>
      <c r="I239" s="6">
        <v>3.83</v>
      </c>
    </row>
    <row r="240" spans="3:13" ht="15.5" x14ac:dyDescent="0.35">
      <c r="C240" t="s">
        <v>327</v>
      </c>
      <c r="I240" s="6">
        <v>0.38</v>
      </c>
    </row>
    <row r="241" spans="3:9" ht="15.5" x14ac:dyDescent="0.35">
      <c r="C241" t="s">
        <v>328</v>
      </c>
      <c r="I241" s="6">
        <v>-1.02</v>
      </c>
    </row>
    <row r="242" spans="3:9" ht="15.5" x14ac:dyDescent="0.35">
      <c r="C242" t="s">
        <v>329</v>
      </c>
      <c r="I242" s="6">
        <v>5.38</v>
      </c>
    </row>
    <row r="243" spans="3:9" ht="15.5" x14ac:dyDescent="0.35">
      <c r="C243" t="s">
        <v>211</v>
      </c>
      <c r="I243" s="6">
        <v>4.17</v>
      </c>
    </row>
    <row r="244" spans="3:9" ht="15.5" x14ac:dyDescent="0.35">
      <c r="C244" t="s">
        <v>330</v>
      </c>
      <c r="I244" s="6">
        <v>83.48</v>
      </c>
    </row>
    <row r="245" spans="3:9" ht="15.5" x14ac:dyDescent="0.35">
      <c r="C245" t="s">
        <v>212</v>
      </c>
      <c r="D245" s="6">
        <v>25.38</v>
      </c>
    </row>
    <row r="246" spans="3:9" ht="15.5" x14ac:dyDescent="0.35">
      <c r="C246" t="s">
        <v>213</v>
      </c>
      <c r="I246" s="6">
        <v>163.47</v>
      </c>
    </row>
    <row r="247" spans="3:9" ht="15.5" x14ac:dyDescent="0.35">
      <c r="C247" t="s">
        <v>331</v>
      </c>
      <c r="I247" s="6">
        <v>27.94</v>
      </c>
    </row>
    <row r="248" spans="3:9" ht="15.5" x14ac:dyDescent="0.35">
      <c r="C248" t="s">
        <v>214</v>
      </c>
      <c r="D248" s="6">
        <v>4.92</v>
      </c>
    </row>
    <row r="249" spans="3:9" ht="15.5" x14ac:dyDescent="0.35">
      <c r="C249" t="s">
        <v>215</v>
      </c>
      <c r="D249" s="6">
        <v>4.72</v>
      </c>
    </row>
    <row r="250" spans="3:9" ht="15.5" x14ac:dyDescent="0.35">
      <c r="C250" t="s">
        <v>216</v>
      </c>
      <c r="D250" s="6">
        <v>0.09</v>
      </c>
    </row>
    <row r="251" spans="3:9" ht="15.5" x14ac:dyDescent="0.35">
      <c r="C251" t="s">
        <v>332</v>
      </c>
      <c r="D251" s="6">
        <v>0.05</v>
      </c>
    </row>
    <row r="252" spans="3:9" ht="15.5" x14ac:dyDescent="0.35">
      <c r="C252" t="s">
        <v>217</v>
      </c>
      <c r="D252" s="6">
        <v>0.41</v>
      </c>
    </row>
    <row r="253" spans="3:9" ht="15.5" x14ac:dyDescent="0.35">
      <c r="C253" t="s">
        <v>218</v>
      </c>
      <c r="D253" s="6">
        <v>0.06</v>
      </c>
    </row>
    <row r="254" spans="3:9" ht="15.5" x14ac:dyDescent="0.35">
      <c r="C254" t="s">
        <v>219</v>
      </c>
      <c r="D254" s="6">
        <v>1.41</v>
      </c>
    </row>
    <row r="255" spans="3:9" ht="15.5" x14ac:dyDescent="0.35">
      <c r="C255" t="s">
        <v>333</v>
      </c>
      <c r="I255" s="6">
        <v>2.23</v>
      </c>
    </row>
    <row r="256" spans="3:9" ht="15.5" x14ac:dyDescent="0.35">
      <c r="C256" t="s">
        <v>12</v>
      </c>
      <c r="D256" s="5">
        <v>0</v>
      </c>
    </row>
    <row r="257" spans="3:9" ht="15.5" x14ac:dyDescent="0.35">
      <c r="C257" t="s">
        <v>220</v>
      </c>
      <c r="I257" s="6">
        <v>6.03</v>
      </c>
    </row>
    <row r="258" spans="3:9" ht="15.5" x14ac:dyDescent="0.35">
      <c r="C258" t="s">
        <v>221</v>
      </c>
      <c r="I258" s="6">
        <v>2.3300000000000001E-2</v>
      </c>
    </row>
    <row r="259" spans="3:9" ht="15.5" x14ac:dyDescent="0.35">
      <c r="C259" t="s">
        <v>222</v>
      </c>
      <c r="I259" s="6">
        <v>3.2899999999999999E-2</v>
      </c>
    </row>
    <row r="260" spans="3:9" ht="15.5" x14ac:dyDescent="0.35">
      <c r="C260" t="s">
        <v>223</v>
      </c>
      <c r="I260" s="6">
        <v>4.4299999999999999E-2</v>
      </c>
    </row>
    <row r="261" spans="3:9" ht="15.5" x14ac:dyDescent="0.35">
      <c r="C261" t="s">
        <v>334</v>
      </c>
      <c r="I261" s="6">
        <v>4.0300000000000002E-2</v>
      </c>
    </row>
    <row r="262" spans="3:9" ht="15.5" x14ac:dyDescent="0.35">
      <c r="C262" t="s">
        <v>224</v>
      </c>
      <c r="D262" s="6">
        <v>279.58</v>
      </c>
    </row>
    <row r="263" spans="3:9" ht="15.5" x14ac:dyDescent="0.35">
      <c r="C263" t="s">
        <v>225</v>
      </c>
      <c r="D263" s="6">
        <v>35.31</v>
      </c>
    </row>
    <row r="264" spans="3:9" ht="15.5" x14ac:dyDescent="0.35">
      <c r="C264" t="s">
        <v>226</v>
      </c>
      <c r="D264" s="6">
        <v>1.43</v>
      </c>
    </row>
    <row r="265" spans="3:9" ht="15.5" x14ac:dyDescent="0.35">
      <c r="C265" t="s">
        <v>227</v>
      </c>
      <c r="D265" s="6">
        <v>313.45999999999998</v>
      </c>
    </row>
    <row r="266" spans="3:9" ht="15.5" x14ac:dyDescent="0.35">
      <c r="C266" t="s">
        <v>228</v>
      </c>
      <c r="D266" s="6">
        <v>0.33</v>
      </c>
    </row>
    <row r="267" spans="3:9" ht="15.5" x14ac:dyDescent="0.35">
      <c r="C267" t="s">
        <v>335</v>
      </c>
      <c r="I267" s="6">
        <v>0.36</v>
      </c>
    </row>
    <row r="268" spans="3:9" ht="15.5" x14ac:dyDescent="0.35">
      <c r="C268" t="s">
        <v>336</v>
      </c>
      <c r="I268" s="6">
        <v>10.69</v>
      </c>
    </row>
    <row r="269" spans="3:9" ht="15.5" x14ac:dyDescent="0.35">
      <c r="C269" t="s">
        <v>40</v>
      </c>
      <c r="I269" s="5">
        <v>638000000000</v>
      </c>
    </row>
    <row r="270" spans="3:9" ht="15.5" x14ac:dyDescent="0.35">
      <c r="C270" t="s">
        <v>229</v>
      </c>
      <c r="I270" s="5">
        <v>587000000000</v>
      </c>
    </row>
    <row r="271" spans="3:9" ht="15.5" x14ac:dyDescent="0.35">
      <c r="C271" t="s">
        <v>230</v>
      </c>
      <c r="I271" s="5">
        <v>4730000000</v>
      </c>
    </row>
    <row r="272" spans="3:9" ht="15.5" x14ac:dyDescent="0.35">
      <c r="C272" t="s">
        <v>231</v>
      </c>
      <c r="I272" s="6">
        <v>0.2893</v>
      </c>
    </row>
    <row r="273" spans="3:9" ht="15.5" x14ac:dyDescent="0.35">
      <c r="C273" t="s">
        <v>232</v>
      </c>
      <c r="D273" s="6">
        <v>0.43310000000000004</v>
      </c>
    </row>
    <row r="274" spans="3:9" ht="15.5" x14ac:dyDescent="0.35">
      <c r="C274" t="s">
        <v>233</v>
      </c>
      <c r="D274" s="6">
        <v>0.1186</v>
      </c>
    </row>
    <row r="275" spans="3:9" ht="15.5" x14ac:dyDescent="0.35">
      <c r="C275" t="s">
        <v>234</v>
      </c>
      <c r="D275" s="6">
        <v>5.0499999999999996E-2</v>
      </c>
    </row>
    <row r="276" spans="3:9" ht="15.5" x14ac:dyDescent="0.35">
      <c r="C276" t="s">
        <v>235</v>
      </c>
      <c r="D276" s="6">
        <v>-9.4E-2</v>
      </c>
    </row>
    <row r="277" spans="3:9" ht="15.5" x14ac:dyDescent="0.35">
      <c r="C277" t="s">
        <v>236</v>
      </c>
      <c r="D277" s="6">
        <v>-5.7099999999999998E-2</v>
      </c>
    </row>
    <row r="278" spans="3:9" ht="15.5" x14ac:dyDescent="0.35">
      <c r="C278" t="s">
        <v>237</v>
      </c>
      <c r="D278" s="6">
        <v>7.5499999999999998E-2</v>
      </c>
    </row>
    <row r="279" spans="3:9" ht="15.5" x14ac:dyDescent="0.35">
      <c r="C279" t="s">
        <v>238</v>
      </c>
      <c r="I279" s="5">
        <v>1</v>
      </c>
    </row>
    <row r="280" spans="3:9" ht="15.5" x14ac:dyDescent="0.35">
      <c r="C280" t="s">
        <v>239</v>
      </c>
      <c r="I280" s="6">
        <v>2.65</v>
      </c>
    </row>
    <row r="281" spans="3:9" ht="15.5" x14ac:dyDescent="0.35">
      <c r="C281" t="s">
        <v>240</v>
      </c>
      <c r="I281" s="6">
        <v>0.6351</v>
      </c>
    </row>
    <row r="282" spans="3:9" ht="15.5" x14ac:dyDescent="0.35">
      <c r="C282" t="s">
        <v>241</v>
      </c>
      <c r="I282" s="6">
        <v>1.9599999999999999E-2</v>
      </c>
    </row>
    <row r="283" spans="3:9" ht="15.5" x14ac:dyDescent="0.35">
      <c r="C283" t="s">
        <v>242</v>
      </c>
      <c r="I283" t="s">
        <v>459</v>
      </c>
    </row>
    <row r="284" spans="3:9" ht="15.5" x14ac:dyDescent="0.35">
      <c r="C284" t="s">
        <v>244</v>
      </c>
      <c r="I284" s="5">
        <v>8</v>
      </c>
    </row>
    <row r="285" spans="3:9" ht="15.5" x14ac:dyDescent="0.35">
      <c r="C285" t="s">
        <v>245</v>
      </c>
      <c r="I285" s="6">
        <v>0.34</v>
      </c>
    </row>
    <row r="286" spans="3:9" ht="15.5" x14ac:dyDescent="0.35">
      <c r="C286" t="s">
        <v>246</v>
      </c>
      <c r="I286" s="6">
        <v>0.43</v>
      </c>
    </row>
    <row r="287" spans="3:9" ht="15.5" x14ac:dyDescent="0.35">
      <c r="C287" t="s">
        <v>247</v>
      </c>
      <c r="I287" s="6">
        <v>0.34</v>
      </c>
    </row>
    <row r="288" spans="3:9" ht="15.5" x14ac:dyDescent="0.35">
      <c r="C288" t="s">
        <v>248</v>
      </c>
      <c r="I288" s="6">
        <v>0.52</v>
      </c>
    </row>
    <row r="289" spans="3:9" ht="15.5" x14ac:dyDescent="0.35">
      <c r="C289" t="s">
        <v>249</v>
      </c>
      <c r="I289" s="6">
        <v>0.45</v>
      </c>
    </row>
    <row r="290" spans="3:9" ht="15.5" x14ac:dyDescent="0.35">
      <c r="C290" t="s">
        <v>250</v>
      </c>
      <c r="I290" s="6">
        <v>0.63</v>
      </c>
    </row>
    <row r="291" spans="3:9" ht="15.5" x14ac:dyDescent="0.35">
      <c r="C291" t="s">
        <v>251</v>
      </c>
      <c r="I291" s="6">
        <v>0.73</v>
      </c>
    </row>
    <row r="292" spans="3:9" ht="15.5" x14ac:dyDescent="0.35">
      <c r="C292" t="s">
        <v>337</v>
      </c>
      <c r="I292" s="5">
        <v>394000000000</v>
      </c>
    </row>
    <row r="293" spans="3:9" ht="15.5" x14ac:dyDescent="0.35">
      <c r="C293" t="s">
        <v>338</v>
      </c>
      <c r="I293" s="5">
        <v>165000000000</v>
      </c>
    </row>
    <row r="294" spans="3:9" ht="15.5" x14ac:dyDescent="0.35">
      <c r="C294" t="s">
        <v>339</v>
      </c>
      <c r="I294" s="5">
        <v>153000000000</v>
      </c>
    </row>
    <row r="295" spans="3:9" ht="15.5" x14ac:dyDescent="0.35">
      <c r="C295" t="s">
        <v>340</v>
      </c>
      <c r="I295" s="5">
        <v>25000000000</v>
      </c>
    </row>
    <row r="296" spans="3:9" ht="15.5" x14ac:dyDescent="0.35">
      <c r="C296" t="s">
        <v>252</v>
      </c>
      <c r="D296" s="5">
        <v>120000000000</v>
      </c>
    </row>
    <row r="297" spans="3:9" ht="15.5" x14ac:dyDescent="0.35">
      <c r="C297" t="s">
        <v>253</v>
      </c>
      <c r="D297" s="5">
        <v>1093000000000</v>
      </c>
    </row>
    <row r="298" spans="3:9" ht="15.5" x14ac:dyDescent="0.35">
      <c r="C298" t="s">
        <v>254</v>
      </c>
      <c r="D298" s="5">
        <v>320000000000</v>
      </c>
    </row>
    <row r="299" spans="3:9" ht="15.5" x14ac:dyDescent="0.35">
      <c r="C299" t="s">
        <v>183</v>
      </c>
      <c r="D299" s="5">
        <v>411000000000</v>
      </c>
    </row>
    <row r="300" spans="3:9" ht="15.5" x14ac:dyDescent="0.35">
      <c r="C300" t="s">
        <v>182</v>
      </c>
      <c r="I300" s="5">
        <v>772000000000</v>
      </c>
    </row>
    <row r="301" spans="3:9" ht="15.5" x14ac:dyDescent="0.35">
      <c r="C301" t="s">
        <v>181</v>
      </c>
      <c r="D301" s="5">
        <v>37000000000</v>
      </c>
    </row>
    <row r="302" spans="3:9" ht="15.5" x14ac:dyDescent="0.35">
      <c r="C302" t="s">
        <v>180</v>
      </c>
      <c r="D302" s="5">
        <v>32000000000</v>
      </c>
    </row>
    <row r="303" spans="3:9" ht="15.5" x14ac:dyDescent="0.35">
      <c r="C303" t="s">
        <v>23</v>
      </c>
      <c r="D303" s="5">
        <v>69000000000</v>
      </c>
    </row>
    <row r="304" spans="3:9" ht="15.5" x14ac:dyDescent="0.35">
      <c r="C304" t="s">
        <v>20</v>
      </c>
      <c r="D304" s="5">
        <v>-51000000000</v>
      </c>
    </row>
    <row r="305" spans="3:9" ht="15.5" x14ac:dyDescent="0.35">
      <c r="C305" t="s">
        <v>255</v>
      </c>
      <c r="I305" s="5">
        <v>772000000000</v>
      </c>
    </row>
    <row r="306" spans="3:9" ht="15.5" x14ac:dyDescent="0.35">
      <c r="C306" t="s">
        <v>341</v>
      </c>
      <c r="I306" s="5">
        <v>139000000000</v>
      </c>
    </row>
    <row r="307" spans="3:9" ht="15.5" x14ac:dyDescent="0.35">
      <c r="C307" t="s">
        <v>342</v>
      </c>
      <c r="I307" s="5">
        <v>20000000000</v>
      </c>
    </row>
    <row r="308" spans="3:9" ht="15.5" x14ac:dyDescent="0.35">
      <c r="C308" t="s">
        <v>343</v>
      </c>
      <c r="I308" s="5">
        <v>-153000000000</v>
      </c>
    </row>
    <row r="309" spans="3:9" ht="15.5" x14ac:dyDescent="0.35">
      <c r="C309" t="s">
        <v>344</v>
      </c>
      <c r="I309" s="5">
        <v>-7000000000</v>
      </c>
    </row>
    <row r="310" spans="3:9" ht="15.5" x14ac:dyDescent="0.35">
      <c r="C310" t="s">
        <v>345</v>
      </c>
      <c r="I310" s="5">
        <v>132000000000</v>
      </c>
    </row>
  </sheetData>
  <pageMargins left="0.7" right="0.7" top="0.75" bottom="0.75" header="0.3" footer="0.3"/>
  <ignoredErrors>
    <ignoredError sqref="A1:M31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461</v>
      </c>
      <c r="D2" s="2" vm="26">
        <f ca="1">IFERROR(_xlfn.STOCKHISTORY("XIDX:" &amp; $C$1, D3, , 0, 0, 1), "Libur")</f>
        <v>64</v>
      </c>
      <c r="H2" s="2" vm="26">
        <f ca="1">IFERROR(INDEX(D2:G2,COUNT(D2:G2)),"")</f>
        <v>64</v>
      </c>
      <c r="I2" s="2" vm="27">
        <f t="shared" ref="I2:O2" ca="1" si="0">IFERROR(_xlfn.STOCKHISTORY("XIDX:" &amp; $C$1, I1, , 0, 0, 1), "Libur")</f>
        <v>83</v>
      </c>
      <c r="J2" s="2" vm="28">
        <f t="shared" ca="1" si="0"/>
        <v>56</v>
      </c>
      <c r="K2" s="2" vm="29">
        <f t="shared" ca="1" si="0"/>
        <v>202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44743265852</v>
      </c>
      <c r="H4" s="2">
        <f>IFERROR(SUM(D4:G4)*(4/MAX(1,COUNT(D4:G4))),"")</f>
        <v>178973063408</v>
      </c>
      <c r="I4" s="2">
        <f t="shared" ref="I4:O4" si="1">IFERROR(INDEX(I51:I500,MATCH($C$4,$C$51:$C$500,0)),"")</f>
        <v>207657845924</v>
      </c>
      <c r="J4" s="2">
        <f t="shared" si="1"/>
        <v>192300097186</v>
      </c>
      <c r="K4" s="2">
        <f t="shared" si="1"/>
        <v>152990933708</v>
      </c>
      <c r="L4" s="2">
        <f t="shared" si="1"/>
        <v>136036226335</v>
      </c>
      <c r="M4" s="2">
        <f t="shared" si="1"/>
        <v>119333594612</v>
      </c>
      <c r="N4" s="2">
        <f t="shared" si="1"/>
        <v>101614423752</v>
      </c>
      <c r="O4" s="2">
        <f t="shared" si="1"/>
        <v>105718446504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4779932249</v>
      </c>
      <c r="H5" s="2">
        <f>IFERROR(SUM(D5:G5)*(4/MAX(1,COUNT(D5:G5))),"")</f>
        <v>19119728996</v>
      </c>
      <c r="I5" s="2">
        <f t="shared" ref="I5:O5" si="2">IFERROR(INDEX(I51:I500,MATCH($C$5,$C$51:$C$500,0)),"")</f>
        <v>-55752492961</v>
      </c>
      <c r="J5" s="2">
        <f t="shared" si="2"/>
        <v>13550704204</v>
      </c>
      <c r="K5" s="2">
        <f t="shared" si="2"/>
        <v>8977869586</v>
      </c>
      <c r="L5" s="2">
        <f t="shared" si="2"/>
        <v>10170769722</v>
      </c>
      <c r="M5" s="2">
        <f t="shared" si="2"/>
        <v>5086285578</v>
      </c>
      <c r="N5" s="2">
        <f t="shared" si="2"/>
        <v>2771515819</v>
      </c>
      <c r="O5" s="2">
        <f t="shared" si="2"/>
        <v>1260233542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175003025097</v>
      </c>
      <c r="H6" s="2">
        <f>IFERROR(INDEX(D6:G6,COUNT(D6:G6)),"")</f>
        <v>175003025097</v>
      </c>
      <c r="I6" s="2">
        <f t="shared" ref="I6:O6" si="3">IFERROR(INDEX(I51:I500,MATCH($C$6,$C$51:$C$500,0)),"")</f>
        <v>170207351885</v>
      </c>
      <c r="J6" s="2">
        <f t="shared" si="3"/>
        <v>232277067812</v>
      </c>
      <c r="K6" s="2">
        <f t="shared" si="3"/>
        <v>170862538175</v>
      </c>
      <c r="L6" s="2">
        <f t="shared" si="3"/>
        <v>69901563849</v>
      </c>
      <c r="M6" s="2">
        <f t="shared" si="3"/>
        <v>59776387539</v>
      </c>
      <c r="N6" s="2">
        <f t="shared" si="3"/>
        <v>49323621109</v>
      </c>
      <c r="O6" s="2">
        <f t="shared" si="3"/>
        <v>40720543602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3.17</v>
      </c>
      <c r="H7" s="3">
        <f>IFERROR(INDEX(D7:G7,COUNT(D7:G7)),"")</f>
        <v>3.17</v>
      </c>
      <c r="I7" s="3">
        <f t="shared" ref="I7:O7" si="4">IFERROR(INDEX(I51:I500,MATCH($C$7,$C$51:$C$500,0))/1000000000,"")</f>
        <v>3.17</v>
      </c>
      <c r="J7" s="3">
        <f t="shared" si="4"/>
        <v>3.17</v>
      </c>
      <c r="K7" s="3">
        <f t="shared" si="4"/>
        <v>0.32</v>
      </c>
      <c r="L7" s="3">
        <f t="shared" si="4"/>
        <v>0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6000000000</v>
      </c>
      <c r="H8" s="2">
        <f>IFERROR(INDEX(D8:G8,COUNT(D8:G8)),"")</f>
        <v>6000000000</v>
      </c>
      <c r="I8" s="2">
        <f t="shared" ref="I8:O8" si="5">IFERROR(INDEX(I51:I500,MATCH($C$8,$C$51:$C$500,0)),"")</f>
        <v>5000000000</v>
      </c>
      <c r="J8" s="2">
        <f t="shared" si="5"/>
        <v>32000000000</v>
      </c>
      <c r="K8" s="2">
        <f t="shared" si="5"/>
        <v>-90000000000</v>
      </c>
      <c r="L8" s="2">
        <f t="shared" si="5"/>
        <v>-13000000000</v>
      </c>
      <c r="M8" s="2">
        <f t="shared" si="5"/>
        <v>13000000000</v>
      </c>
      <c r="N8" s="2">
        <f t="shared" si="5"/>
        <v>4000000000</v>
      </c>
      <c r="O8" s="2">
        <f t="shared" si="5"/>
        <v>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1.77</v>
      </c>
      <c r="H9" s="3">
        <f>IFERROR(INDEX(D9:G9,COUNT(D9:G9)),"")</f>
        <v>1.77</v>
      </c>
      <c r="I9" s="3">
        <f t="shared" ref="I9:O9" si="6">IFERROR(INDEX(I51:I500,MATCH($C$9,$C$51:$C$500,0)),"")</f>
        <v>1.49</v>
      </c>
      <c r="J9" s="3">
        <f t="shared" si="6"/>
        <v>10.16</v>
      </c>
      <c r="K9" s="3">
        <f t="shared" si="6"/>
        <v>-285.24</v>
      </c>
      <c r="L9" s="3">
        <f t="shared" si="6"/>
        <v>-21342.53</v>
      </c>
      <c r="M9" s="3">
        <f t="shared" si="6"/>
        <v>2210188.96</v>
      </c>
      <c r="N9" s="3">
        <f t="shared" si="6"/>
        <v>602045.65</v>
      </c>
      <c r="O9" s="3">
        <f t="shared" si="6"/>
        <v>1141293.94</v>
      </c>
    </row>
    <row r="10" spans="1:15" ht="15.5" x14ac:dyDescent="0.35">
      <c r="C10" t="s">
        <v>17</v>
      </c>
      <c r="D10" s="3">
        <f ca="1">IFERROR(IF(D9=0,"",D2/D9),"")</f>
        <v>36.158192090395481</v>
      </c>
      <c r="I10" s="3">
        <f t="shared" ref="I10:O10" ca="1" si="7">IFERROR(IF(I9=0,"",I2/I9),"")</f>
        <v>55.70469798657718</v>
      </c>
      <c r="J10" s="3">
        <f t="shared" ca="1" si="7"/>
        <v>5.5118110236220472</v>
      </c>
      <c r="K10" s="3">
        <f t="shared" ca="1" si="7"/>
        <v>-0.70817557144860466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4021652185</v>
      </c>
      <c r="H11" s="2">
        <f>IFERROR(INDEX(D11:G11,COUNT(D11:G11)),"")</f>
        <v>4021652185</v>
      </c>
      <c r="I11" s="2">
        <f t="shared" ref="I11:O11" si="8">IFERROR(INDEX(I51:I500,MATCH($C$11,$C$51:$C$500,0)),"")</f>
        <v>3778909537</v>
      </c>
      <c r="J11" s="2">
        <f t="shared" si="8"/>
        <v>13005965441</v>
      </c>
      <c r="K11" s="2">
        <f t="shared" si="8"/>
        <v>9566381236</v>
      </c>
      <c r="L11" s="2">
        <f t="shared" si="8"/>
        <v>3500432900</v>
      </c>
      <c r="M11" s="2">
        <f t="shared" si="8"/>
        <v>11630921603</v>
      </c>
      <c r="N11" s="2">
        <f t="shared" si="8"/>
        <v>6518625602</v>
      </c>
      <c r="O11" s="2">
        <f t="shared" si="8"/>
        <v>4986930347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37000000000</v>
      </c>
      <c r="H12" s="2">
        <f>IFERROR(INDEX(D12:G12,COUNT(D12:G12)),"")</f>
        <v>37000000000</v>
      </c>
      <c r="I12" s="2">
        <f t="shared" ref="I12:O12" si="9">IFERROR(INDEX(I51:I500,MATCH($C$12,$C$51:$C$500,0)),"")</f>
        <v>38000000000</v>
      </c>
      <c r="J12" s="2">
        <f t="shared" si="9"/>
        <v>36000000000</v>
      </c>
      <c r="K12" s="2">
        <f t="shared" si="9"/>
        <v>36000000000</v>
      </c>
      <c r="L12" s="2">
        <f t="shared" si="9"/>
        <v>24000000000</v>
      </c>
      <c r="M12" s="2">
        <f t="shared" si="9"/>
        <v>1000000000</v>
      </c>
      <c r="N12" s="2">
        <f t="shared" si="9"/>
        <v>13000000000</v>
      </c>
      <c r="O12" s="2">
        <f t="shared" si="9"/>
        <v>17000000000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41000000000</v>
      </c>
      <c r="H13" s="2">
        <f>IFERROR(INDEX(D13:G13,COUNT(D13:G13)),"")</f>
        <v>41000000000</v>
      </c>
      <c r="I13" s="2">
        <f t="shared" ref="I13:O13" si="10">IFERROR(INDEX(I51:I500,MATCH($C$13,$C$51:$C$500,0)),"")</f>
        <v>42000000000</v>
      </c>
      <c r="J13" s="2">
        <f t="shared" si="10"/>
        <v>49000000000</v>
      </c>
      <c r="K13" s="2">
        <f t="shared" si="10"/>
        <v>46000000000</v>
      </c>
      <c r="L13" s="2">
        <f t="shared" si="10"/>
        <v>28000000000</v>
      </c>
      <c r="M13" s="2">
        <f t="shared" si="10"/>
        <v>13000000000</v>
      </c>
      <c r="N13" s="2">
        <f t="shared" si="10"/>
        <v>19000000000</v>
      </c>
      <c r="O13" s="2">
        <f t="shared" si="10"/>
        <v>21000000000</v>
      </c>
    </row>
    <row r="14" spans="1:15" ht="15.5" x14ac:dyDescent="0.35">
      <c r="C14" t="s">
        <v>26</v>
      </c>
      <c r="D14" s="2">
        <f>IFERROR(INDEX(D51:D500,MATCH($C$14,$C$51:$C$500,0)),"")</f>
        <v>-879065434</v>
      </c>
      <c r="H14" s="2">
        <f>IFERROR(SUM(D14:G14)*(4/MAX(1,COUNT(D14:G14))),"")</f>
        <v>-3516261736</v>
      </c>
      <c r="I14" s="2">
        <f t="shared" ref="I14:O14" si="11">IFERROR(INDEX(I51:I500,MATCH($C$14,$C$51:$C$500,0)),"")</f>
        <v>-4867266097</v>
      </c>
      <c r="J14" s="2">
        <f t="shared" si="11"/>
        <v>-4895468375</v>
      </c>
      <c r="K14" s="2">
        <f t="shared" si="11"/>
        <v>-2229651815</v>
      </c>
      <c r="L14" s="2">
        <f t="shared" si="11"/>
        <v>-1468998810</v>
      </c>
      <c r="M14" s="2">
        <f t="shared" si="11"/>
        <v>-1658489940</v>
      </c>
      <c r="N14" s="2">
        <f t="shared" si="11"/>
        <v>-2131566867</v>
      </c>
      <c r="O14" s="2">
        <f t="shared" si="11"/>
        <v>-3499763211</v>
      </c>
    </row>
    <row r="15" spans="1:15" ht="15.5" x14ac:dyDescent="0.35">
      <c r="C15" t="s">
        <v>27</v>
      </c>
      <c r="D15" s="2">
        <f>IFERROR(INDEX(D51:D500,MATCH($C$15,$C$51:$C$500,0)),"")</f>
        <v>-536685357</v>
      </c>
      <c r="H15" s="2">
        <f>IFERROR(SUM(D15:G15)*(4/MAX(1,COUNT(D15:G15))),"")</f>
        <v>-2146741428</v>
      </c>
      <c r="I15" s="2">
        <f t="shared" ref="I15:O15" si="12">IFERROR(INDEX(I51:I500,MATCH($C$15,$C$51:$C$500,0)),"")</f>
        <v>4171352368</v>
      </c>
      <c r="J15" s="2">
        <f t="shared" si="12"/>
        <v>-2210707269</v>
      </c>
      <c r="K15" s="2">
        <f t="shared" si="12"/>
        <v>-2697695665</v>
      </c>
      <c r="L15" s="2">
        <f t="shared" si="12"/>
        <v>-3743269893</v>
      </c>
      <c r="M15" s="2">
        <f t="shared" si="12"/>
        <v>-2335771299</v>
      </c>
      <c r="N15" s="2">
        <f t="shared" si="12"/>
        <v>-1403847021</v>
      </c>
      <c r="O15" s="2">
        <f t="shared" si="12"/>
        <v>-1381837356</v>
      </c>
    </row>
    <row r="16" spans="1:15" ht="15.5" x14ac:dyDescent="0.35">
      <c r="C16" t="s">
        <v>28</v>
      </c>
      <c r="D16" s="2">
        <f>IFERROR(INDEX(D51:D500,MATCH($C$16,$C$51:$C$500,0)),"")</f>
        <v>5332358569</v>
      </c>
      <c r="H16" s="2">
        <f>IFERROR(SUM(D16:G16)*(4/MAX(1,COUNT(D16:G16))),"")</f>
        <v>21329434276</v>
      </c>
      <c r="I16" s="2">
        <f t="shared" ref="I16:O16" si="13">IFERROR(INDEX(I51:I500,MATCH($C$16,$C$51:$C$500,0)),"")</f>
        <v>-66192665033</v>
      </c>
      <c r="J16" s="2">
        <f t="shared" si="13"/>
        <v>16201825368</v>
      </c>
      <c r="K16" s="2">
        <f t="shared" si="13"/>
        <v>11103236532</v>
      </c>
      <c r="L16" s="2">
        <f t="shared" si="13"/>
        <v>15223248420</v>
      </c>
      <c r="M16" s="2">
        <f t="shared" si="13"/>
        <v>12390106152</v>
      </c>
      <c r="N16" s="2">
        <f t="shared" si="13"/>
        <v>10374413465</v>
      </c>
      <c r="O16" s="2">
        <f t="shared" si="13"/>
        <v>5426140002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202880000000</v>
      </c>
      <c r="H20" s="2">
        <f t="shared" ref="H20:O20" ca="1" si="14">IFERROR(H21*H2,"")</f>
        <v>202880000000</v>
      </c>
      <c r="I20" s="2">
        <f t="shared" ca="1" si="14"/>
        <v>263110000000</v>
      </c>
      <c r="J20" s="2">
        <f t="shared" ca="1" si="14"/>
        <v>177520000000</v>
      </c>
      <c r="K20" s="2">
        <f t="shared" ca="1" si="14"/>
        <v>64640000000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3170000000</v>
      </c>
      <c r="H21" s="2">
        <f>IFERROR(INDEX(D21:G21,COUNT(D21:G21)),"")</f>
        <v>3170000000</v>
      </c>
      <c r="I21" s="2">
        <f t="shared" ref="I21:O21" si="15">IFERROR(INDEX(I51:I500,MATCH($C$7,$C$51:$C$500,0)),"")</f>
        <v>3170000000</v>
      </c>
      <c r="J21" s="2">
        <f t="shared" si="15"/>
        <v>3170000000</v>
      </c>
      <c r="K21" s="2">
        <f t="shared" si="15"/>
        <v>320000000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2.7313426418489608</v>
      </c>
      <c r="H23" s="3">
        <f t="shared" ref="H23:O23" si="16">IFERROR(H5/H6*100,"")</f>
        <v>10.925370567395843</v>
      </c>
      <c r="I23" s="3">
        <f t="shared" si="16"/>
        <v>-32.755631495088991</v>
      </c>
      <c r="J23" s="3">
        <f t="shared" si="16"/>
        <v>5.8338536522975417</v>
      </c>
      <c r="K23" s="3">
        <f t="shared" si="16"/>
        <v>5.2544400205530897</v>
      </c>
      <c r="L23" s="3">
        <f t="shared" si="16"/>
        <v>14.55013187397452</v>
      </c>
      <c r="M23" s="3">
        <f t="shared" si="16"/>
        <v>8.5088540599438982</v>
      </c>
      <c r="N23" s="3">
        <f t="shared" si="16"/>
        <v>5.6190436887738686</v>
      </c>
      <c r="O23" s="3">
        <f t="shared" si="16"/>
        <v>3.0948347701775356</v>
      </c>
    </row>
    <row r="24" spans="1:15" ht="15.5" x14ac:dyDescent="0.35">
      <c r="C24" t="s">
        <v>43</v>
      </c>
      <c r="D24" s="4" t="str">
        <f>IFERROR(_xlfn.RRI(5,I23,D23),"")</f>
        <v/>
      </c>
      <c r="H24" s="4">
        <f t="shared" ref="H24:O24" si="17">IFERROR(_xlfn.RRI(5,M23,H23),"")</f>
        <v>5.1266972070299399E-2</v>
      </c>
      <c r="I24" s="4" t="str">
        <f t="shared" si="17"/>
        <v/>
      </c>
      <c r="J24" s="4">
        <f t="shared" si="17"/>
        <v>0.13517707664733725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1.51</v>
      </c>
      <c r="H25" s="3">
        <f>IFERROR(INDEX(D25:G25,COUNT(D25:G25)),"")</f>
        <v>1.51</v>
      </c>
      <c r="I25" s="3">
        <f t="shared" ref="I25:O25" si="18">IFERROR(INDEX(I51:I500,MATCH($C$25,$C$51:$C$500,0)),"")</f>
        <v>-17.579999999999998</v>
      </c>
      <c r="J25" s="3">
        <f t="shared" si="18"/>
        <v>4.41</v>
      </c>
      <c r="K25" s="3">
        <f t="shared" si="18"/>
        <v>26.58</v>
      </c>
      <c r="L25" s="3">
        <f t="shared" si="18"/>
        <v>19382.03</v>
      </c>
      <c r="M25" s="3">
        <f t="shared" si="18"/>
        <v>786363.6</v>
      </c>
      <c r="N25" s="3">
        <f t="shared" si="18"/>
        <v>488769.06</v>
      </c>
      <c r="O25" s="3">
        <f t="shared" si="18"/>
        <v>268643.71999999997</v>
      </c>
    </row>
    <row r="26" spans="1:15" ht="15.5" x14ac:dyDescent="0.35">
      <c r="C26" t="s">
        <v>46</v>
      </c>
      <c r="D26" s="4" t="str">
        <f>IFERROR(_xlfn.RRI(5,I25,D25),"")</f>
        <v/>
      </c>
      <c r="H26" s="4">
        <f t="shared" ref="H26:O26" si="19">IFERROR(_xlfn.RRI(5,M25,H25),"")</f>
        <v>-0.92810963162187532</v>
      </c>
      <c r="I26" s="4" t="str">
        <f t="shared" si="19"/>
        <v/>
      </c>
      <c r="J26" s="4">
        <f t="shared" si="19"/>
        <v>-0.88957882114214248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14.114594905993691</v>
      </c>
      <c r="H27" s="3">
        <f t="shared" ref="H27:O27" si="20">IFERROR(H4/H21,"")</f>
        <v>56.458379623974764</v>
      </c>
      <c r="I27" s="3">
        <f t="shared" si="20"/>
        <v>65.507206916088322</v>
      </c>
      <c r="J27" s="3">
        <f t="shared" si="20"/>
        <v>60.662491225867505</v>
      </c>
      <c r="K27" s="3">
        <f t="shared" si="20"/>
        <v>478.09666783749998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-0.26434216085669549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-1.0858930602957908</v>
      </c>
      <c r="I29" s="4">
        <f t="shared" si="22"/>
        <v>-4.9863945578231288</v>
      </c>
      <c r="J29" s="4">
        <f t="shared" si="22"/>
        <v>-0.8340857787810384</v>
      </c>
      <c r="K29" s="4">
        <f t="shared" si="22"/>
        <v>-0.99862862661960583</v>
      </c>
      <c r="L29" s="4">
        <f t="shared" si="22"/>
        <v>-0.97535233065213089</v>
      </c>
      <c r="M29" s="4">
        <f t="shared" si="22"/>
        <v>0.60886534020790917</v>
      </c>
      <c r="N29" s="4">
        <f t="shared" si="22"/>
        <v>0.81939507091399733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-0.13813483612123295</v>
      </c>
      <c r="I30" s="4">
        <f t="shared" si="23"/>
        <v>7.9863447615137639E-2</v>
      </c>
      <c r="J30" s="4">
        <f t="shared" si="23"/>
        <v>-0.87311668265697673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55.22</v>
      </c>
      <c r="H32" s="3">
        <f>IFERROR(INDEX(D32:G32,COUNT(D32:G32)),"")</f>
        <v>55.22</v>
      </c>
      <c r="I32" s="3">
        <f t="shared" ref="I32:O32" si="24">IFERROR(INDEX(I51:I500,MATCH($C$32,$C$51:$C$500,0)),"")</f>
        <v>53.71</v>
      </c>
      <c r="J32" s="3">
        <f t="shared" si="24"/>
        <v>73.290000000000006</v>
      </c>
      <c r="K32" s="3">
        <f t="shared" si="24"/>
        <v>540.36</v>
      </c>
      <c r="L32" s="3">
        <f t="shared" si="24"/>
        <v>118017.16</v>
      </c>
      <c r="M32" s="3">
        <f t="shared" si="24"/>
        <v>9962731.2599999998</v>
      </c>
      <c r="N32" s="3">
        <f t="shared" si="24"/>
        <v>8220603.5199999996</v>
      </c>
      <c r="O32" s="3">
        <f t="shared" si="24"/>
        <v>6786757.2699999996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1.1399999999999999</v>
      </c>
      <c r="H33" s="3">
        <f>IFERROR(INDEX(D33:G33,COUNT(D33:G33)),"")</f>
        <v>1.1399999999999999</v>
      </c>
      <c r="I33" s="3">
        <f t="shared" ref="I33:O33" si="25">IFERROR(INDEX(I51:I500,MATCH($C$33,$C$51:$C$500,0)),"")</f>
        <v>1.55</v>
      </c>
      <c r="J33" s="3">
        <f t="shared" si="25"/>
        <v>0.76</v>
      </c>
      <c r="K33" s="3">
        <f t="shared" si="25"/>
        <v>0.37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41.72</v>
      </c>
      <c r="H34" s="3">
        <f>IFERROR(INDEX(D34:G34,COUNT(D34:G34)),"")</f>
        <v>41.72</v>
      </c>
      <c r="I34" s="3">
        <f t="shared" ref="I34:O34" si="26">IFERROR(INDEX(I51:I500,MATCH($C$34,$C$51:$C$500,0)),"")</f>
        <v>-4.72</v>
      </c>
      <c r="J34" s="3">
        <f t="shared" si="26"/>
        <v>12.7</v>
      </c>
      <c r="K34" s="3">
        <f t="shared" si="26"/>
        <v>7.6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4.46</v>
      </c>
      <c r="H35" s="3">
        <f>IFERROR(INDEX(D35:G35,COUNT(D35:G35)),"")</f>
        <v>4.46</v>
      </c>
      <c r="I35" s="3">
        <f t="shared" ref="I35:O35" si="27">IFERROR(INDEX(I51:I500,MATCH($C$35,$C$51:$C$500,0)),"")</f>
        <v>1.27</v>
      </c>
      <c r="J35" s="3">
        <f t="shared" si="27"/>
        <v>0.92</v>
      </c>
      <c r="K35" s="3">
        <f t="shared" si="27"/>
        <v>0.42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</v>
      </c>
      <c r="I36" s="4">
        <f t="shared" si="28"/>
        <v>0.30130000000000001</v>
      </c>
      <c r="J36" s="4">
        <f t="shared" si="28"/>
        <v>0</v>
      </c>
      <c r="K36" s="4">
        <f t="shared" si="28"/>
        <v>0.50149999999999995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1.33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44743265852</v>
      </c>
      <c r="E51" s="5">
        <v>60063144393</v>
      </c>
      <c r="F51" s="5">
        <v>50280242955</v>
      </c>
      <c r="G51" s="5">
        <v>44803476302</v>
      </c>
      <c r="I51" s="5">
        <v>207657845924</v>
      </c>
      <c r="J51" s="5">
        <v>192300097186</v>
      </c>
      <c r="K51" s="5">
        <v>152990933708</v>
      </c>
      <c r="L51" s="5">
        <v>136036226335</v>
      </c>
      <c r="M51" s="5">
        <v>119333594612</v>
      </c>
      <c r="N51" s="5">
        <v>101614423752</v>
      </c>
      <c r="O51" s="5">
        <v>105718446504</v>
      </c>
    </row>
    <row r="52" spans="2:15" ht="15.5" x14ac:dyDescent="0.35">
      <c r="C52" t="s">
        <v>73</v>
      </c>
      <c r="D52" s="5">
        <v>-28633192794</v>
      </c>
      <c r="E52" s="5">
        <v>-44083332696</v>
      </c>
      <c r="F52" s="5">
        <v>-36169942161</v>
      </c>
      <c r="G52" s="5">
        <v>-30321037974</v>
      </c>
      <c r="I52" s="5">
        <v>-145396316764</v>
      </c>
      <c r="J52" s="5">
        <v>-124392180085</v>
      </c>
      <c r="K52" s="5">
        <v>-102339182049</v>
      </c>
      <c r="L52" s="5">
        <v>-93917746416</v>
      </c>
      <c r="M52" s="5">
        <v>-87147222243</v>
      </c>
      <c r="N52" s="5">
        <v>-69098106006</v>
      </c>
      <c r="O52" s="5">
        <v>-76766284157</v>
      </c>
    </row>
    <row r="53" spans="2:15" ht="15.5" x14ac:dyDescent="0.35">
      <c r="C53" t="s">
        <v>74</v>
      </c>
      <c r="D53" s="5">
        <v>16110073058</v>
      </c>
      <c r="E53" s="5">
        <v>15979811697</v>
      </c>
      <c r="F53" s="5">
        <v>14110300794</v>
      </c>
      <c r="G53" s="5">
        <v>14482438328</v>
      </c>
      <c r="I53" s="5">
        <v>62261529160</v>
      </c>
      <c r="J53" s="5">
        <v>67907917101</v>
      </c>
      <c r="K53" s="5">
        <v>50651751659</v>
      </c>
      <c r="L53" s="5">
        <v>42118479919</v>
      </c>
      <c r="M53" s="5">
        <v>32186372369</v>
      </c>
      <c r="N53" s="5">
        <v>32516317746</v>
      </c>
      <c r="O53" s="5">
        <v>28952162347</v>
      </c>
    </row>
    <row r="54" spans="2:15" ht="15.5" x14ac:dyDescent="0.35">
      <c r="C54" t="s">
        <v>75</v>
      </c>
      <c r="D54" s="5">
        <v>-9906388067</v>
      </c>
      <c r="E54" s="5">
        <v>-34841202743</v>
      </c>
      <c r="F54" s="5">
        <v>-62597510967</v>
      </c>
      <c r="G54" s="5">
        <v>-13204754882</v>
      </c>
      <c r="I54" s="5">
        <v>-123622032334</v>
      </c>
      <c r="J54" s="5">
        <v>-46810623358</v>
      </c>
      <c r="K54" s="5">
        <v>-37318863312</v>
      </c>
      <c r="L54" s="5">
        <v>-25426232689</v>
      </c>
      <c r="M54" s="5">
        <v>-18903427582</v>
      </c>
      <c r="N54" s="5">
        <v>-21998585619</v>
      </c>
      <c r="O54" s="5">
        <v>-21079182296</v>
      </c>
    </row>
    <row r="55" spans="2:15" ht="15.5" x14ac:dyDescent="0.35">
      <c r="C55" t="s">
        <v>76</v>
      </c>
      <c r="D55" s="5">
        <v>-720452958</v>
      </c>
      <c r="E55" s="5">
        <v>-1368360105</v>
      </c>
      <c r="F55" s="5">
        <v>-569194352</v>
      </c>
      <c r="G55" s="5">
        <v>-455098158</v>
      </c>
      <c r="I55" s="5">
        <v>-2938127977</v>
      </c>
      <c r="J55" s="5">
        <v>-3421201320</v>
      </c>
      <c r="K55" s="5">
        <v>-2593184051</v>
      </c>
      <c r="L55" s="5">
        <v>-1757039472</v>
      </c>
      <c r="M55" s="5">
        <v>-515122405</v>
      </c>
      <c r="N55" s="5">
        <v>-459921503</v>
      </c>
      <c r="O55" s="5">
        <v>-923616413</v>
      </c>
    </row>
    <row r="56" spans="2:15" ht="15.5" x14ac:dyDescent="0.35">
      <c r="C56" t="s">
        <v>77</v>
      </c>
      <c r="D56" s="5">
        <v>-11721805732</v>
      </c>
      <c r="E56" s="5">
        <v>-14564260263</v>
      </c>
      <c r="F56" s="5">
        <v>-40072050205</v>
      </c>
      <c r="G56" s="5">
        <v>-12894299814</v>
      </c>
      <c r="I56" s="5">
        <v>-79819055572</v>
      </c>
      <c r="J56" s="5">
        <v>-41670467016</v>
      </c>
      <c r="K56" s="5">
        <v>-30997861465</v>
      </c>
      <c r="L56" s="5">
        <v>-24093169194</v>
      </c>
      <c r="M56" s="5">
        <v>-18388305177</v>
      </c>
      <c r="N56" s="5">
        <v>-21538664116</v>
      </c>
      <c r="O56" s="5">
        <v>-20155565883</v>
      </c>
    </row>
    <row r="57" spans="2:15" ht="15.5" x14ac:dyDescent="0.35">
      <c r="C57" t="s">
        <v>80</v>
      </c>
      <c r="D57" s="5">
        <v>7739012</v>
      </c>
      <c r="E57" s="5">
        <v>35104238</v>
      </c>
      <c r="F57" s="5">
        <v>-244720769</v>
      </c>
      <c r="G57" s="5">
        <v>244720769</v>
      </c>
      <c r="I57" s="5">
        <v>35104238</v>
      </c>
      <c r="M57" s="5">
        <v>765651305</v>
      </c>
      <c r="N57" s="5">
        <v>1988248205</v>
      </c>
      <c r="O57" s="5">
        <v>1052923162</v>
      </c>
    </row>
    <row r="58" spans="2:15" ht="15.5" x14ac:dyDescent="0.35">
      <c r="C58" t="s">
        <v>78</v>
      </c>
      <c r="D58" s="5">
        <v>6203684991</v>
      </c>
      <c r="E58" s="5">
        <v>-18861391046</v>
      </c>
      <c r="F58" s="5">
        <v>-48487210173</v>
      </c>
      <c r="G58" s="5">
        <v>1277683446</v>
      </c>
      <c r="I58" s="5">
        <v>-61360503174</v>
      </c>
      <c r="J58" s="5">
        <v>21097293743</v>
      </c>
      <c r="K58" s="5">
        <v>13332888347</v>
      </c>
      <c r="L58" s="5">
        <v>16692247230</v>
      </c>
      <c r="M58" s="5">
        <v>13282944787</v>
      </c>
      <c r="N58" s="5">
        <v>10517732127</v>
      </c>
      <c r="O58" s="5">
        <v>7872980051</v>
      </c>
    </row>
    <row r="59" spans="2:15" ht="15.5" x14ac:dyDescent="0.35">
      <c r="C59" t="s">
        <v>79</v>
      </c>
      <c r="D59" s="5">
        <v>-871326422</v>
      </c>
      <c r="E59" s="5">
        <v>-1206856940</v>
      </c>
      <c r="F59" s="5">
        <v>-1629325862</v>
      </c>
      <c r="G59" s="5">
        <v>-997966132</v>
      </c>
      <c r="I59" s="5">
        <v>-4832161859</v>
      </c>
      <c r="J59" s="5">
        <v>-4895468375</v>
      </c>
      <c r="K59" s="5">
        <v>-2229651815</v>
      </c>
      <c r="L59" s="5">
        <v>-1468998810</v>
      </c>
      <c r="M59" s="5">
        <v>-892838635</v>
      </c>
      <c r="N59" s="5">
        <v>-143318662</v>
      </c>
      <c r="O59" s="5">
        <v>-2446840049</v>
      </c>
    </row>
    <row r="60" spans="2:15" ht="15.5" x14ac:dyDescent="0.35">
      <c r="C60" t="s">
        <v>26</v>
      </c>
      <c r="D60" s="5">
        <v>-879065434</v>
      </c>
      <c r="E60" s="5">
        <v>-1241961178</v>
      </c>
      <c r="F60" s="5">
        <v>-1384605093</v>
      </c>
      <c r="G60" s="5">
        <v>-1242686901</v>
      </c>
      <c r="I60" s="5">
        <v>-4867266097</v>
      </c>
      <c r="J60" s="5">
        <v>-4895468375</v>
      </c>
      <c r="K60" s="5">
        <v>-2229651815</v>
      </c>
      <c r="L60" s="5">
        <v>-1468998810</v>
      </c>
      <c r="M60" s="5">
        <v>-1658489940</v>
      </c>
      <c r="N60" s="5">
        <v>-2131566867</v>
      </c>
      <c r="O60" s="5">
        <v>-3499763211</v>
      </c>
    </row>
    <row r="61" spans="2:15" ht="15.5" x14ac:dyDescent="0.35">
      <c r="C61" t="s">
        <v>81</v>
      </c>
      <c r="D61" s="5">
        <v>-871326422</v>
      </c>
      <c r="E61" s="5">
        <v>-1206856940</v>
      </c>
      <c r="F61" s="5">
        <v>-1629325862</v>
      </c>
      <c r="G61" s="5">
        <v>-997966132</v>
      </c>
      <c r="I61" s="5">
        <v>-4832161859</v>
      </c>
      <c r="J61" s="5">
        <v>-4895468375</v>
      </c>
      <c r="K61" s="5">
        <v>-2229651815</v>
      </c>
      <c r="L61" s="5">
        <v>-1468998810</v>
      </c>
      <c r="M61" s="5">
        <v>-892838635</v>
      </c>
      <c r="N61" s="5">
        <v>-143318662</v>
      </c>
      <c r="O61" s="5">
        <v>-2446840049</v>
      </c>
    </row>
    <row r="62" spans="2:15" ht="15.5" x14ac:dyDescent="0.35">
      <c r="C62" t="s">
        <v>28</v>
      </c>
      <c r="D62" s="5">
        <v>5332358569</v>
      </c>
      <c r="E62" s="5">
        <v>-20068247986</v>
      </c>
      <c r="F62" s="5">
        <v>-50116536035</v>
      </c>
      <c r="G62" s="5">
        <v>279717314</v>
      </c>
      <c r="I62" s="5">
        <v>-66192665033</v>
      </c>
      <c r="J62" s="5">
        <v>16201825368</v>
      </c>
      <c r="K62" s="5">
        <v>11103236532</v>
      </c>
      <c r="L62" s="5">
        <v>15223248420</v>
      </c>
      <c r="M62" s="5">
        <v>12390106152</v>
      </c>
      <c r="N62" s="5">
        <v>10374413465</v>
      </c>
      <c r="O62" s="5">
        <v>5426140002</v>
      </c>
    </row>
    <row r="63" spans="2:15" ht="15.5" x14ac:dyDescent="0.35">
      <c r="C63" t="s">
        <v>27</v>
      </c>
      <c r="D63" s="5">
        <v>-536685357</v>
      </c>
      <c r="E63" s="5">
        <v>-48476625</v>
      </c>
      <c r="F63" s="5">
        <v>5762108340</v>
      </c>
      <c r="G63" s="5">
        <v>-171807971</v>
      </c>
      <c r="I63" s="5">
        <v>4171352368</v>
      </c>
      <c r="J63" s="5">
        <v>-2210707269</v>
      </c>
      <c r="K63" s="5">
        <v>-2697695665</v>
      </c>
      <c r="L63" s="5">
        <v>-3743269893</v>
      </c>
      <c r="M63" s="5">
        <v>-2335771299</v>
      </c>
      <c r="N63" s="5">
        <v>-1403847021</v>
      </c>
      <c r="O63" s="5">
        <v>-1381837356</v>
      </c>
    </row>
    <row r="64" spans="2:15" ht="15.5" x14ac:dyDescent="0.35">
      <c r="C64" t="s">
        <v>82</v>
      </c>
      <c r="G64" s="5">
        <v>-396417968</v>
      </c>
      <c r="J64" s="5">
        <v>-2210707269</v>
      </c>
      <c r="K64" s="5">
        <v>-2697695665</v>
      </c>
      <c r="L64" s="5">
        <v>-3743269893</v>
      </c>
      <c r="M64" s="5">
        <v>-2298098412</v>
      </c>
      <c r="N64" s="5">
        <v>-1669130601</v>
      </c>
      <c r="O64" s="5">
        <v>-1643866816</v>
      </c>
    </row>
    <row r="65" spans="2:15" ht="15.5" x14ac:dyDescent="0.35">
      <c r="C65" t="s">
        <v>83</v>
      </c>
      <c r="G65" s="5">
        <v>224609997</v>
      </c>
      <c r="M65" s="5">
        <v>-37672887</v>
      </c>
      <c r="N65" s="5">
        <v>265283580</v>
      </c>
      <c r="O65" s="5">
        <v>262029460</v>
      </c>
    </row>
    <row r="66" spans="2:15" ht="15.5" x14ac:dyDescent="0.35">
      <c r="C66" t="s">
        <v>268</v>
      </c>
    </row>
    <row r="67" spans="2:15" ht="15.5" x14ac:dyDescent="0.35">
      <c r="C67" t="s">
        <v>84</v>
      </c>
      <c r="D67" s="5">
        <v>-536685357</v>
      </c>
      <c r="E67" s="5">
        <v>-48476625</v>
      </c>
      <c r="F67" s="5">
        <v>5762108340</v>
      </c>
      <c r="G67" s="5">
        <v>-171807971</v>
      </c>
      <c r="I67" s="5">
        <v>4171352368</v>
      </c>
      <c r="J67" s="5">
        <v>-2210707269</v>
      </c>
      <c r="K67" s="5">
        <v>-2697695665</v>
      </c>
      <c r="L67" s="5">
        <v>-3743269893</v>
      </c>
      <c r="M67" s="5">
        <v>-2335771299</v>
      </c>
      <c r="N67" s="5">
        <v>-1403847021</v>
      </c>
      <c r="O67" s="5">
        <v>-1381837356</v>
      </c>
    </row>
    <row r="68" spans="2:15" ht="15.5" x14ac:dyDescent="0.35">
      <c r="C68" t="s">
        <v>462</v>
      </c>
      <c r="M68" s="5">
        <v>-5336153273</v>
      </c>
      <c r="N68" s="5">
        <v>-6037952089</v>
      </c>
      <c r="O68" s="5">
        <v>-2432440326</v>
      </c>
    </row>
    <row r="69" spans="2:15" ht="15.5" x14ac:dyDescent="0.35">
      <c r="C69" t="s">
        <v>85</v>
      </c>
      <c r="D69" s="5">
        <v>4795673212</v>
      </c>
      <c r="E69" s="5">
        <v>-20116724611</v>
      </c>
      <c r="F69" s="5">
        <v>-44354427695</v>
      </c>
      <c r="G69" s="5">
        <v>107909343</v>
      </c>
      <c r="I69" s="5">
        <v>-62021312665</v>
      </c>
      <c r="J69" s="5">
        <v>13991118099</v>
      </c>
      <c r="K69" s="5">
        <v>8405540867</v>
      </c>
      <c r="L69" s="5">
        <v>11479978527</v>
      </c>
      <c r="M69" s="5">
        <v>4718181580</v>
      </c>
      <c r="N69" s="5">
        <v>2932614355</v>
      </c>
      <c r="O69" s="5">
        <v>1611862320</v>
      </c>
    </row>
    <row r="70" spans="2:15" ht="15.5" x14ac:dyDescent="0.35">
      <c r="C70" t="s">
        <v>86</v>
      </c>
      <c r="M70" s="5">
        <v>398431577</v>
      </c>
      <c r="N70" s="5">
        <v>-367488938</v>
      </c>
      <c r="O70" s="5">
        <v>-590035161</v>
      </c>
    </row>
    <row r="71" spans="2:15" ht="15.5" x14ac:dyDescent="0.35">
      <c r="C71" t="s">
        <v>88</v>
      </c>
      <c r="D71" s="5">
        <v>4795673212</v>
      </c>
      <c r="E71" s="5">
        <v>-19908579858</v>
      </c>
      <c r="F71" s="5">
        <v>-44451064392</v>
      </c>
      <c r="G71" s="5">
        <v>20083488</v>
      </c>
      <c r="I71" s="5">
        <v>-62069715927</v>
      </c>
      <c r="J71" s="5">
        <v>13550704204</v>
      </c>
      <c r="K71" s="5">
        <v>8977869586</v>
      </c>
      <c r="L71" s="5">
        <v>10170769722</v>
      </c>
      <c r="M71" s="5">
        <v>5086285578</v>
      </c>
      <c r="N71" s="5">
        <v>2771515819</v>
      </c>
      <c r="O71" s="5">
        <v>1260233542</v>
      </c>
    </row>
    <row r="72" spans="2:15" ht="15.5" x14ac:dyDescent="0.35">
      <c r="C72" t="s">
        <v>89</v>
      </c>
      <c r="D72" s="5">
        <v>4795673212</v>
      </c>
      <c r="E72" s="5">
        <v>-20116724611</v>
      </c>
      <c r="F72" s="5">
        <v>-44354427696</v>
      </c>
      <c r="G72" s="5">
        <v>107909344</v>
      </c>
      <c r="I72" s="5">
        <v>-62021312665</v>
      </c>
      <c r="J72" s="5">
        <v>13991118099</v>
      </c>
      <c r="K72" s="5">
        <v>8405540867</v>
      </c>
      <c r="L72" s="5">
        <v>11479978527</v>
      </c>
      <c r="M72" s="5">
        <v>4718181580</v>
      </c>
      <c r="N72" s="5">
        <v>2932614355</v>
      </c>
      <c r="O72" s="5">
        <v>1611862320</v>
      </c>
    </row>
    <row r="73" spans="2:15" ht="15.5" x14ac:dyDescent="0.35">
      <c r="C73" t="s">
        <v>7</v>
      </c>
      <c r="D73" s="5">
        <v>4779932249</v>
      </c>
      <c r="E73" s="5">
        <v>-16253742520</v>
      </c>
      <c r="F73" s="5">
        <v>-41470288435</v>
      </c>
      <c r="G73" s="5">
        <v>86302622</v>
      </c>
      <c r="I73" s="5">
        <v>-55752492961</v>
      </c>
      <c r="J73" s="5">
        <v>13550704204</v>
      </c>
      <c r="K73" s="5">
        <v>8977869586</v>
      </c>
      <c r="L73" s="5">
        <v>10170769722</v>
      </c>
      <c r="M73" s="5">
        <v>5086285578</v>
      </c>
      <c r="N73" s="5">
        <v>2771515819</v>
      </c>
      <c r="O73" s="5">
        <v>1260233542</v>
      </c>
    </row>
    <row r="74" spans="2:15" ht="15.5" x14ac:dyDescent="0.35">
      <c r="C74" t="s">
        <v>267</v>
      </c>
      <c r="D74" s="5">
        <v>15740963</v>
      </c>
      <c r="E74" s="5">
        <v>-3654837338</v>
      </c>
      <c r="F74" s="5">
        <v>-2980775959</v>
      </c>
      <c r="G74" s="5">
        <v>-66219133</v>
      </c>
      <c r="I74" s="5">
        <v>-6317222966</v>
      </c>
    </row>
    <row r="75" spans="2:15" ht="15.5" x14ac:dyDescent="0.35">
      <c r="C75" t="s">
        <v>90</v>
      </c>
      <c r="D75" s="5">
        <v>4795673212</v>
      </c>
      <c r="E75" s="5">
        <v>-20116724611</v>
      </c>
      <c r="F75" s="5">
        <v>-44354427696</v>
      </c>
      <c r="G75" s="5">
        <v>107909344</v>
      </c>
      <c r="I75" s="5">
        <v>-62021312665</v>
      </c>
      <c r="J75" s="5">
        <v>13991118099</v>
      </c>
      <c r="K75" s="5">
        <v>8405540867</v>
      </c>
      <c r="L75" s="5">
        <v>11479978527</v>
      </c>
      <c r="M75" s="5">
        <v>4718181580</v>
      </c>
      <c r="N75" s="5">
        <v>2932614355</v>
      </c>
      <c r="O75" s="5">
        <v>1611862320</v>
      </c>
    </row>
    <row r="76" spans="2:15" ht="15.5" x14ac:dyDescent="0.35">
      <c r="C76" t="s">
        <v>91</v>
      </c>
      <c r="D76" s="5">
        <v>4795673212</v>
      </c>
      <c r="E76" s="5">
        <v>-19908579858</v>
      </c>
      <c r="F76" s="5">
        <v>-44451064394</v>
      </c>
      <c r="G76" s="5">
        <v>20083489</v>
      </c>
      <c r="I76" s="5">
        <v>-62069715927</v>
      </c>
      <c r="J76" s="5">
        <v>13550704204</v>
      </c>
      <c r="K76" s="5">
        <v>8977869586</v>
      </c>
      <c r="L76" s="5">
        <v>10170769722</v>
      </c>
      <c r="M76" s="5">
        <v>5086285578</v>
      </c>
      <c r="N76" s="5">
        <v>2771515819</v>
      </c>
      <c r="O76" s="5">
        <v>1260233542</v>
      </c>
    </row>
    <row r="77" spans="2:15" ht="15.5" x14ac:dyDescent="0.35">
      <c r="C77" t="s">
        <v>92</v>
      </c>
      <c r="D77" s="5">
        <v>4795673212</v>
      </c>
      <c r="E77" s="5">
        <v>-19908579858</v>
      </c>
      <c r="F77" s="5">
        <v>-44451064394</v>
      </c>
      <c r="G77" s="5">
        <v>20083489</v>
      </c>
      <c r="I77" s="5">
        <v>-62069715927</v>
      </c>
      <c r="J77" s="5">
        <v>13550704204</v>
      </c>
      <c r="K77" s="5">
        <v>8977869586</v>
      </c>
      <c r="L77" s="5">
        <v>10170769722</v>
      </c>
      <c r="M77" s="5">
        <v>5086285578</v>
      </c>
      <c r="N77" s="5">
        <v>2771515819</v>
      </c>
      <c r="O77" s="5">
        <v>1260233542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4021652185</v>
      </c>
      <c r="E81" s="5">
        <v>3778909537</v>
      </c>
      <c r="F81" s="5">
        <v>4233851887</v>
      </c>
      <c r="G81" s="5">
        <v>5105987306</v>
      </c>
      <c r="I81" s="5">
        <v>3778909537</v>
      </c>
      <c r="J81" s="5">
        <v>13005965441</v>
      </c>
      <c r="K81" s="5">
        <v>9566381236</v>
      </c>
      <c r="L81" s="5">
        <v>3500432900</v>
      </c>
      <c r="M81" s="5">
        <v>11630921603</v>
      </c>
      <c r="N81" s="5">
        <v>6518625602</v>
      </c>
      <c r="O81" s="5">
        <v>4986930347</v>
      </c>
    </row>
    <row r="82" spans="3:15" ht="15.5" x14ac:dyDescent="0.35">
      <c r="C82" t="s">
        <v>96</v>
      </c>
      <c r="D82" s="5">
        <v>34492170749</v>
      </c>
      <c r="E82" s="5">
        <v>35873159751</v>
      </c>
      <c r="F82" s="5">
        <v>38201315394</v>
      </c>
      <c r="G82" s="5">
        <v>38615711279</v>
      </c>
      <c r="I82" s="5">
        <v>35873159751</v>
      </c>
      <c r="J82" s="5">
        <v>36180532017</v>
      </c>
      <c r="K82" s="5">
        <v>37215320943</v>
      </c>
      <c r="L82" s="5">
        <v>25191014156</v>
      </c>
      <c r="M82" s="5">
        <v>19700386659</v>
      </c>
      <c r="N82" s="5">
        <v>14765193596</v>
      </c>
      <c r="O82" s="5">
        <v>9737134338</v>
      </c>
    </row>
    <row r="83" spans="3:15" ht="15.5" x14ac:dyDescent="0.35">
      <c r="C83" t="s">
        <v>270</v>
      </c>
      <c r="F83" s="5">
        <v>201697339</v>
      </c>
      <c r="G83" s="5">
        <v>452275050</v>
      </c>
      <c r="J83" s="5">
        <v>43619629</v>
      </c>
      <c r="K83" s="5">
        <v>75098063</v>
      </c>
      <c r="L83" s="5">
        <v>29789062</v>
      </c>
    </row>
    <row r="84" spans="3:15" ht="15.5" x14ac:dyDescent="0.35">
      <c r="C84" t="s">
        <v>97</v>
      </c>
      <c r="D84" s="5">
        <v>22444425696</v>
      </c>
      <c r="E84" s="5">
        <v>22185596710</v>
      </c>
      <c r="F84" s="5">
        <v>20803342916</v>
      </c>
      <c r="G84" s="5">
        <v>20642251617</v>
      </c>
      <c r="I84" s="5">
        <v>22185596710</v>
      </c>
      <c r="J84" s="5">
        <v>23732681786</v>
      </c>
      <c r="K84" s="5">
        <v>16274372938</v>
      </c>
      <c r="L84" s="5">
        <v>9174168931</v>
      </c>
      <c r="M84" s="5">
        <v>8700217417</v>
      </c>
      <c r="N84" s="5">
        <v>7849405375</v>
      </c>
      <c r="O84" s="5">
        <v>5313601233</v>
      </c>
    </row>
    <row r="85" spans="3:15" ht="15.5" x14ac:dyDescent="0.35">
      <c r="C85" t="s">
        <v>98</v>
      </c>
      <c r="D85" s="5">
        <v>34492170749</v>
      </c>
      <c r="E85" s="5">
        <v>35873159751</v>
      </c>
      <c r="F85" s="5">
        <v>38201315394</v>
      </c>
      <c r="G85" s="5">
        <v>38615711279</v>
      </c>
      <c r="I85" s="5">
        <v>35873159751</v>
      </c>
      <c r="J85" s="5">
        <v>36180532017</v>
      </c>
      <c r="K85" s="5">
        <v>37215320943</v>
      </c>
      <c r="L85" s="5">
        <v>25191014156</v>
      </c>
      <c r="M85" s="5">
        <v>19700386659</v>
      </c>
      <c r="N85" s="5">
        <v>14765193596</v>
      </c>
      <c r="O85" s="5">
        <v>9737134338</v>
      </c>
    </row>
    <row r="86" spans="3:15" ht="15.5" x14ac:dyDescent="0.35">
      <c r="C86" t="s">
        <v>99</v>
      </c>
      <c r="L86" s="5">
        <v>171139918</v>
      </c>
      <c r="M86" s="5">
        <v>250000000</v>
      </c>
      <c r="N86" s="5">
        <v>300000000</v>
      </c>
      <c r="O86" s="5">
        <v>300000000</v>
      </c>
    </row>
    <row r="87" spans="3:15" ht="15.5" x14ac:dyDescent="0.35">
      <c r="C87" t="s">
        <v>100</v>
      </c>
      <c r="L87" s="5">
        <v>171139918</v>
      </c>
      <c r="M87" s="5">
        <v>250000000</v>
      </c>
      <c r="N87" s="5">
        <v>300000000</v>
      </c>
      <c r="O87" s="5">
        <v>300000000</v>
      </c>
    </row>
    <row r="88" spans="3:15" ht="15.5" x14ac:dyDescent="0.35">
      <c r="C88" t="s">
        <v>101</v>
      </c>
      <c r="D88" s="5">
        <v>93997450517</v>
      </c>
      <c r="E88" s="5">
        <v>97088729698</v>
      </c>
      <c r="F88" s="5">
        <v>99503633796</v>
      </c>
      <c r="G88" s="5">
        <v>115030923233</v>
      </c>
      <c r="I88" s="5">
        <v>97088729698</v>
      </c>
      <c r="J88" s="5">
        <v>135171947156</v>
      </c>
      <c r="K88" s="5">
        <v>139067165753</v>
      </c>
      <c r="L88" s="5">
        <v>42991380865</v>
      </c>
      <c r="M88" s="5">
        <v>40360015428</v>
      </c>
      <c r="N88" s="5">
        <v>48743838940</v>
      </c>
      <c r="O88" s="5">
        <v>42891215698</v>
      </c>
    </row>
    <row r="89" spans="3:15" ht="15.5" x14ac:dyDescent="0.35">
      <c r="C89" t="s">
        <v>80</v>
      </c>
      <c r="D89" s="5">
        <v>5571209331</v>
      </c>
      <c r="E89" s="5">
        <v>5555468368</v>
      </c>
      <c r="F89" s="5">
        <v>9122581630</v>
      </c>
      <c r="G89" s="5">
        <v>12076664057</v>
      </c>
      <c r="I89" s="5">
        <v>5555468368</v>
      </c>
      <c r="J89" s="5">
        <v>11918185044</v>
      </c>
      <c r="K89" s="5">
        <v>-1295972608</v>
      </c>
      <c r="L89" s="5">
        <v>-1868301327</v>
      </c>
      <c r="M89" s="5">
        <v>26914066306</v>
      </c>
      <c r="N89" s="5">
        <v>21179481456</v>
      </c>
      <c r="O89" s="5">
        <v>15509018305</v>
      </c>
    </row>
    <row r="90" spans="3:15" ht="15.5" x14ac:dyDescent="0.35">
      <c r="C90" t="s">
        <v>102</v>
      </c>
      <c r="D90" s="5">
        <v>221387554118</v>
      </c>
      <c r="E90" s="5">
        <v>220713006489</v>
      </c>
      <c r="F90" s="5">
        <v>238512749320</v>
      </c>
      <c r="G90" s="5">
        <v>267976319375</v>
      </c>
      <c r="I90" s="5">
        <v>220713006489</v>
      </c>
      <c r="J90" s="5">
        <v>278801349774</v>
      </c>
      <c r="K90" s="5">
        <v>228260569126</v>
      </c>
      <c r="L90" s="5">
        <v>98065731384</v>
      </c>
      <c r="M90" s="5">
        <v>72494124414</v>
      </c>
      <c r="N90" s="5">
        <v>70218726652</v>
      </c>
      <c r="O90" s="5">
        <v>62268071069</v>
      </c>
    </row>
    <row r="91" spans="3:15" ht="15.5" x14ac:dyDescent="0.35">
      <c r="C91" t="s">
        <v>103</v>
      </c>
    </row>
    <row r="92" spans="3:15" ht="15.5" x14ac:dyDescent="0.35">
      <c r="C92" t="s">
        <v>104</v>
      </c>
      <c r="D92" s="5">
        <v>34203350140</v>
      </c>
      <c r="E92" s="5">
        <v>25987940271</v>
      </c>
      <c r="F92" s="5">
        <v>27516313597</v>
      </c>
      <c r="G92" s="5">
        <v>55424818356</v>
      </c>
      <c r="I92" s="5">
        <v>25987940271</v>
      </c>
      <c r="J92" s="5">
        <v>40612871697</v>
      </c>
      <c r="K92" s="5">
        <v>18066871895</v>
      </c>
      <c r="L92" s="5">
        <v>16886047787</v>
      </c>
      <c r="M92" s="5">
        <v>11042882186</v>
      </c>
      <c r="N92" s="5">
        <v>9794065384</v>
      </c>
      <c r="O92" s="5">
        <v>11613906570</v>
      </c>
    </row>
    <row r="93" spans="3:15" ht="15.5" x14ac:dyDescent="0.35">
      <c r="C93" t="s">
        <v>105</v>
      </c>
      <c r="D93" s="5">
        <v>9621983692</v>
      </c>
      <c r="E93" s="5">
        <v>9621983692</v>
      </c>
      <c r="F93" s="5">
        <v>9436469159</v>
      </c>
      <c r="G93" s="5">
        <v>4097285966</v>
      </c>
      <c r="I93" s="5">
        <v>9621983692</v>
      </c>
      <c r="J93" s="5">
        <v>3827572776</v>
      </c>
      <c r="K93" s="5">
        <v>2586737990</v>
      </c>
      <c r="L93" s="5">
        <v>1003430914</v>
      </c>
      <c r="M93" s="5">
        <v>659558885</v>
      </c>
      <c r="N93" s="5">
        <v>809609909</v>
      </c>
      <c r="O93" s="5">
        <v>440675602</v>
      </c>
    </row>
    <row r="94" spans="3:15" ht="15.5" x14ac:dyDescent="0.35">
      <c r="C94" t="s">
        <v>106</v>
      </c>
      <c r="D94" s="5">
        <v>49387744278</v>
      </c>
      <c r="E94" s="5">
        <v>50509824412</v>
      </c>
      <c r="F94" s="5">
        <v>51646040851</v>
      </c>
      <c r="G94" s="5">
        <v>70776499412</v>
      </c>
      <c r="I94" s="5">
        <v>50509824412</v>
      </c>
      <c r="J94" s="5">
        <v>56062715816</v>
      </c>
      <c r="K94" s="5">
        <v>28793750156</v>
      </c>
      <c r="L94" s="5">
        <v>26759434042</v>
      </c>
      <c r="M94" s="5">
        <v>17885494493</v>
      </c>
      <c r="N94" s="5">
        <v>17272867303</v>
      </c>
      <c r="O94" s="5">
        <v>13442285837</v>
      </c>
    </row>
    <row r="95" spans="3:15" ht="15.5" x14ac:dyDescent="0.35">
      <c r="C95" t="s">
        <v>107</v>
      </c>
      <c r="D95" s="5">
        <v>270775298396</v>
      </c>
      <c r="E95" s="5">
        <v>271222830901</v>
      </c>
      <c r="F95" s="5">
        <v>290158790171</v>
      </c>
      <c r="G95" s="5">
        <v>338752818787</v>
      </c>
      <c r="I95" s="5">
        <v>271222830901</v>
      </c>
      <c r="J95" s="5">
        <v>334864065590</v>
      </c>
      <c r="K95" s="5">
        <v>257054319282</v>
      </c>
      <c r="L95" s="5">
        <v>124825165426</v>
      </c>
      <c r="M95" s="5">
        <v>90379618907</v>
      </c>
      <c r="N95" s="5">
        <v>87491593955</v>
      </c>
      <c r="O95" s="5">
        <v>75710356906</v>
      </c>
    </row>
    <row r="96" spans="3:15" ht="15.5" x14ac:dyDescent="0.35">
      <c r="C96" t="s">
        <v>108</v>
      </c>
    </row>
    <row r="97" spans="3:15" ht="15.5" x14ac:dyDescent="0.35">
      <c r="C97" t="s">
        <v>109</v>
      </c>
    </row>
    <row r="98" spans="3:15" ht="15.5" x14ac:dyDescent="0.35">
      <c r="C98" t="s">
        <v>110</v>
      </c>
      <c r="D98" s="5">
        <v>74780932665</v>
      </c>
      <c r="E98" s="5">
        <v>79818325344</v>
      </c>
      <c r="F98" s="5">
        <v>78853603991</v>
      </c>
      <c r="G98" s="5">
        <v>84457482702</v>
      </c>
      <c r="I98" s="5">
        <v>79818325344</v>
      </c>
      <c r="J98" s="5">
        <v>83190759429</v>
      </c>
      <c r="K98" s="5">
        <v>69090008727</v>
      </c>
      <c r="L98" s="5">
        <v>39251201433</v>
      </c>
      <c r="M98" s="5">
        <v>19460096011</v>
      </c>
      <c r="N98" s="5">
        <v>26375559664</v>
      </c>
      <c r="O98" s="5">
        <v>24454943493</v>
      </c>
    </row>
    <row r="99" spans="3:15" ht="15.5" x14ac:dyDescent="0.35">
      <c r="C99" t="s">
        <v>111</v>
      </c>
    </row>
    <row r="100" spans="3:15" ht="15.5" x14ac:dyDescent="0.35">
      <c r="C100" t="s">
        <v>112</v>
      </c>
      <c r="D100" s="5">
        <v>22832994899</v>
      </c>
      <c r="E100" s="5">
        <v>22364324853</v>
      </c>
      <c r="F100" s="5">
        <v>23319428709</v>
      </c>
      <c r="G100" s="5">
        <v>20642251617</v>
      </c>
      <c r="I100" s="5">
        <v>22364324853</v>
      </c>
      <c r="J100" s="5">
        <v>24122874818</v>
      </c>
      <c r="K100" s="5">
        <v>16274372938</v>
      </c>
      <c r="L100" s="5">
        <v>9174168931</v>
      </c>
      <c r="M100" s="5">
        <v>8700217417</v>
      </c>
      <c r="N100" s="5">
        <v>7849405375</v>
      </c>
      <c r="O100" s="5">
        <v>5313601233</v>
      </c>
    </row>
    <row r="101" spans="3:15" ht="15.5" x14ac:dyDescent="0.35">
      <c r="C101" t="s">
        <v>113</v>
      </c>
    </row>
    <row r="102" spans="3:15" ht="15.5" x14ac:dyDescent="0.35">
      <c r="C102" t="s">
        <v>114</v>
      </c>
      <c r="F102" s="5">
        <v>201697339</v>
      </c>
      <c r="G102" s="5">
        <v>452275050</v>
      </c>
      <c r="J102" s="5">
        <v>43619629</v>
      </c>
      <c r="K102" s="5">
        <v>75098063</v>
      </c>
      <c r="L102" s="5">
        <v>29789062</v>
      </c>
    </row>
    <row r="103" spans="3:15" ht="15.5" x14ac:dyDescent="0.35">
      <c r="C103" t="s">
        <v>116</v>
      </c>
      <c r="D103" s="5">
        <v>2679035354</v>
      </c>
      <c r="E103" s="5">
        <v>2360832399</v>
      </c>
      <c r="F103" s="5">
        <v>1327404885</v>
      </c>
      <c r="G103" s="5">
        <v>1681643424</v>
      </c>
      <c r="I103" s="5">
        <v>2360832399</v>
      </c>
      <c r="J103" s="5">
        <v>1751792594</v>
      </c>
      <c r="K103" s="5">
        <v>4933332498</v>
      </c>
      <c r="L103" s="5">
        <v>2486399351</v>
      </c>
      <c r="M103" s="5">
        <v>646168402</v>
      </c>
      <c r="N103" s="5">
        <v>577889998</v>
      </c>
      <c r="O103" s="5">
        <v>606281547</v>
      </c>
    </row>
    <row r="104" spans="3:15" ht="15.5" x14ac:dyDescent="0.35">
      <c r="C104" t="s">
        <v>115</v>
      </c>
      <c r="D104" s="5">
        <v>520516948</v>
      </c>
      <c r="E104" s="5">
        <v>2319777173</v>
      </c>
      <c r="F104" s="5">
        <v>3299168614</v>
      </c>
      <c r="G104" s="5">
        <v>2901899139</v>
      </c>
      <c r="I104" s="5">
        <v>2319777173</v>
      </c>
      <c r="J104" s="5">
        <v>1739124879</v>
      </c>
      <c r="K104" s="5">
        <v>2062774892</v>
      </c>
      <c r="L104" s="5">
        <v>1518345765</v>
      </c>
      <c r="M104" s="5">
        <v>906771309</v>
      </c>
      <c r="N104" s="5">
        <v>505052478</v>
      </c>
      <c r="O104" s="5">
        <v>237413749</v>
      </c>
    </row>
    <row r="105" spans="3:15" ht="15.5" x14ac:dyDescent="0.35">
      <c r="C105" t="s">
        <v>273</v>
      </c>
      <c r="D105" s="5">
        <v>14837279843</v>
      </c>
      <c r="E105" s="5">
        <v>13971214498</v>
      </c>
      <c r="I105" s="5">
        <v>13971214498</v>
      </c>
    </row>
    <row r="106" spans="3:15" ht="15.5" x14ac:dyDescent="0.35">
      <c r="C106" t="s">
        <v>118</v>
      </c>
    </row>
    <row r="107" spans="3:15" ht="15.5" x14ac:dyDescent="0.35">
      <c r="C107" t="s">
        <v>276</v>
      </c>
      <c r="G107" s="5">
        <v>622327623</v>
      </c>
      <c r="J107" s="5">
        <v>622327622</v>
      </c>
      <c r="K107" s="5">
        <v>1020021359</v>
      </c>
      <c r="L107" s="5">
        <v>1488575570</v>
      </c>
      <c r="M107" s="5">
        <v>1504371080</v>
      </c>
      <c r="N107" s="5">
        <v>1941794654</v>
      </c>
      <c r="O107" s="5">
        <v>2455969012</v>
      </c>
    </row>
    <row r="108" spans="3:15" ht="15.5" x14ac:dyDescent="0.35">
      <c r="C108" t="s">
        <v>119</v>
      </c>
      <c r="D108" s="5">
        <v>908114570</v>
      </c>
      <c r="E108" s="5">
        <v>1113927608</v>
      </c>
      <c r="F108" s="5">
        <v>511637682</v>
      </c>
      <c r="G108" s="5">
        <v>1031881496</v>
      </c>
      <c r="I108" s="5">
        <v>1113927608</v>
      </c>
      <c r="J108" s="5">
        <v>1475430559</v>
      </c>
      <c r="K108" s="5">
        <v>1913830150</v>
      </c>
      <c r="L108" s="5">
        <v>2372541846</v>
      </c>
      <c r="M108" s="5">
        <v>2130121509</v>
      </c>
      <c r="N108" s="5">
        <v>25073877</v>
      </c>
      <c r="O108" s="5">
        <v>737043034</v>
      </c>
    </row>
    <row r="109" spans="3:15" ht="15.5" x14ac:dyDescent="0.35">
      <c r="C109" t="s">
        <v>120</v>
      </c>
      <c r="D109" s="5">
        <v>25048924015</v>
      </c>
      <c r="E109" s="5">
        <v>26596857440</v>
      </c>
      <c r="F109" s="5">
        <v>42329151963</v>
      </c>
      <c r="G109" s="5">
        <v>52812034366</v>
      </c>
      <c r="I109" s="5">
        <v>26596857440</v>
      </c>
      <c r="J109" s="5">
        <v>47845592062</v>
      </c>
      <c r="K109" s="5">
        <v>43523590369</v>
      </c>
      <c r="L109" s="5">
        <v>25513802884</v>
      </c>
      <c r="M109" s="5">
        <v>9206938883</v>
      </c>
      <c r="N109" s="5">
        <v>17443211813</v>
      </c>
      <c r="O109" s="5">
        <v>18297646964</v>
      </c>
    </row>
    <row r="110" spans="3:15" ht="15.5" x14ac:dyDescent="0.35">
      <c r="C110" t="s">
        <v>121</v>
      </c>
      <c r="D110" s="5">
        <v>20991340634</v>
      </c>
      <c r="E110" s="5">
        <v>21197153672</v>
      </c>
      <c r="F110" s="5">
        <v>21189254437</v>
      </c>
      <c r="G110" s="5">
        <v>19728339946</v>
      </c>
      <c r="I110" s="5">
        <v>21197153672</v>
      </c>
      <c r="J110" s="5">
        <v>19396238349</v>
      </c>
      <c r="K110" s="5">
        <v>17101772380</v>
      </c>
      <c r="L110" s="5">
        <v>15672400144</v>
      </c>
      <c r="M110" s="5">
        <v>11143135357</v>
      </c>
      <c r="N110" s="5">
        <v>11792413182</v>
      </c>
      <c r="O110" s="5">
        <v>10534869810</v>
      </c>
    </row>
    <row r="111" spans="3:15" ht="15.5" x14ac:dyDescent="0.35">
      <c r="C111" t="s">
        <v>122</v>
      </c>
      <c r="D111" s="5">
        <v>20991340634</v>
      </c>
      <c r="E111" s="5">
        <v>21197153672</v>
      </c>
      <c r="F111" s="5">
        <v>21189254437</v>
      </c>
      <c r="G111" s="5">
        <v>19728339946</v>
      </c>
      <c r="I111" s="5">
        <v>21197153672</v>
      </c>
      <c r="J111" s="5">
        <v>19396238349</v>
      </c>
      <c r="K111" s="5">
        <v>17101772380</v>
      </c>
      <c r="L111" s="5">
        <v>15672400144</v>
      </c>
      <c r="M111" s="5">
        <v>11143135357</v>
      </c>
      <c r="N111" s="5">
        <v>11792413182</v>
      </c>
      <c r="O111" s="5">
        <v>10534869810</v>
      </c>
    </row>
    <row r="112" spans="3:15" ht="15.5" x14ac:dyDescent="0.35">
      <c r="C112" t="s">
        <v>124</v>
      </c>
    </row>
    <row r="113" spans="2:15" ht="15.5" x14ac:dyDescent="0.35">
      <c r="C113" t="s">
        <v>125</v>
      </c>
      <c r="D113" s="5">
        <v>20991340634</v>
      </c>
      <c r="E113" s="5">
        <v>21197153672</v>
      </c>
      <c r="F113" s="5">
        <v>21189254437</v>
      </c>
      <c r="G113" s="5">
        <v>19728339946</v>
      </c>
      <c r="I113" s="5">
        <v>21197153672</v>
      </c>
      <c r="J113" s="5">
        <v>19396238349</v>
      </c>
      <c r="K113" s="5">
        <v>17101772380</v>
      </c>
      <c r="L113" s="5">
        <v>15672400144</v>
      </c>
      <c r="M113" s="5">
        <v>11143135357</v>
      </c>
      <c r="N113" s="5">
        <v>11792413182</v>
      </c>
      <c r="O113" s="5">
        <v>10534869810</v>
      </c>
    </row>
    <row r="114" spans="2:15" ht="15.5" x14ac:dyDescent="0.35">
      <c r="C114" t="s">
        <v>126</v>
      </c>
      <c r="D114" s="5">
        <v>95772273299</v>
      </c>
      <c r="E114" s="5">
        <v>101015479016</v>
      </c>
      <c r="F114" s="5">
        <v>100042858428</v>
      </c>
      <c r="G114" s="5">
        <v>104185822648</v>
      </c>
      <c r="I114" s="5">
        <v>101015479016</v>
      </c>
      <c r="J114" s="5">
        <v>102586997778</v>
      </c>
      <c r="K114" s="5">
        <v>86191781107</v>
      </c>
      <c r="L114" s="5">
        <v>54923601577</v>
      </c>
      <c r="M114" s="5">
        <v>30603231368</v>
      </c>
      <c r="N114" s="5">
        <v>38167972846</v>
      </c>
      <c r="O114" s="5">
        <v>34989813303</v>
      </c>
    </row>
    <row r="115" spans="2:15" ht="15.5" x14ac:dyDescent="0.35">
      <c r="C115" t="s">
        <v>127</v>
      </c>
    </row>
    <row r="116" spans="2:15" ht="15.5" x14ac:dyDescent="0.35">
      <c r="C116" t="s">
        <v>128</v>
      </c>
      <c r="D116" s="5">
        <v>79230000000</v>
      </c>
      <c r="E116" s="5">
        <v>79230000000</v>
      </c>
      <c r="F116" s="5">
        <v>79230000000</v>
      </c>
      <c r="G116" s="5">
        <v>79230000000</v>
      </c>
      <c r="I116" s="5">
        <v>79230000000</v>
      </c>
      <c r="J116" s="5">
        <v>79230000000</v>
      </c>
      <c r="K116" s="5">
        <v>79230000000</v>
      </c>
      <c r="L116" s="5">
        <v>59230000000</v>
      </c>
      <c r="M116" s="5">
        <v>600000000</v>
      </c>
      <c r="N116" s="5">
        <v>600000000</v>
      </c>
      <c r="O116" s="5">
        <v>600000000</v>
      </c>
    </row>
    <row r="117" spans="2:15" ht="15.5" x14ac:dyDescent="0.35">
      <c r="C117" t="s">
        <v>129</v>
      </c>
      <c r="D117" s="5">
        <v>115655342915</v>
      </c>
      <c r="E117" s="5">
        <v>115655342915</v>
      </c>
      <c r="F117" s="5">
        <v>115655342915</v>
      </c>
      <c r="G117" s="5">
        <v>115655342915</v>
      </c>
      <c r="I117" s="5">
        <v>115655342915</v>
      </c>
      <c r="J117" s="5">
        <v>115655342915</v>
      </c>
      <c r="K117" s="5">
        <v>77180294222</v>
      </c>
      <c r="L117" s="5">
        <v>5197189482</v>
      </c>
    </row>
    <row r="118" spans="2:15" ht="15.5" x14ac:dyDescent="0.35">
      <c r="C118" t="s">
        <v>130</v>
      </c>
      <c r="D118" s="5">
        <v>-25453527149</v>
      </c>
      <c r="E118" s="5">
        <v>-30233459398</v>
      </c>
      <c r="F118" s="5">
        <v>-13891992802</v>
      </c>
      <c r="G118" s="5">
        <v>27604989164</v>
      </c>
      <c r="I118" s="5">
        <v>-30233459398</v>
      </c>
      <c r="J118" s="5">
        <v>25473539853</v>
      </c>
      <c r="K118" s="5">
        <v>15748216561</v>
      </c>
      <c r="L118" s="5">
        <v>7342675694</v>
      </c>
      <c r="M118" s="5">
        <v>32262321233</v>
      </c>
      <c r="N118" s="5">
        <v>27544139653</v>
      </c>
      <c r="O118" s="5">
        <v>24611525297</v>
      </c>
    </row>
    <row r="119" spans="2:15" ht="15.5" x14ac:dyDescent="0.35">
      <c r="C119" t="s">
        <v>131</v>
      </c>
      <c r="D119" s="5">
        <v>325000000</v>
      </c>
      <c r="E119" s="5">
        <v>325000000</v>
      </c>
      <c r="F119" s="5">
        <v>325000000</v>
      </c>
      <c r="G119" s="5">
        <v>325000000</v>
      </c>
      <c r="I119" s="5">
        <v>325000000</v>
      </c>
      <c r="J119" s="5">
        <v>325000000</v>
      </c>
      <c r="K119" s="5">
        <v>595000000</v>
      </c>
      <c r="L119" s="5">
        <v>595000000</v>
      </c>
    </row>
    <row r="120" spans="2:15" ht="15.5" x14ac:dyDescent="0.35">
      <c r="C120" t="s">
        <v>132</v>
      </c>
      <c r="D120" s="5">
        <v>-25778527149</v>
      </c>
      <c r="E120" s="5">
        <v>-30558459398</v>
      </c>
      <c r="F120" s="5">
        <v>-14216992802</v>
      </c>
      <c r="G120" s="5">
        <v>27279989164</v>
      </c>
      <c r="I120" s="5">
        <v>-30558459398</v>
      </c>
      <c r="J120" s="5">
        <v>25148539853</v>
      </c>
      <c r="K120" s="5">
        <v>15153216561</v>
      </c>
      <c r="L120" s="5">
        <v>6747675694</v>
      </c>
      <c r="M120" s="5">
        <v>32262321233</v>
      </c>
      <c r="N120" s="5">
        <v>27544139653</v>
      </c>
      <c r="O120" s="5">
        <v>24611525297</v>
      </c>
    </row>
    <row r="121" spans="2:15" ht="15.5" x14ac:dyDescent="0.35">
      <c r="C121" t="s">
        <v>133</v>
      </c>
      <c r="D121" s="5">
        <v>-25453527149</v>
      </c>
      <c r="E121" s="5">
        <v>-30233459398</v>
      </c>
      <c r="F121" s="5">
        <v>-13891992802</v>
      </c>
      <c r="G121" s="5">
        <v>27604989164</v>
      </c>
      <c r="I121" s="5">
        <v>-30233459398</v>
      </c>
      <c r="J121" s="5">
        <v>25473539853</v>
      </c>
      <c r="K121" s="5">
        <v>15748216561</v>
      </c>
      <c r="L121" s="5">
        <v>7342675694</v>
      </c>
      <c r="M121" s="5">
        <v>32262321233</v>
      </c>
      <c r="N121" s="5">
        <v>27544139653</v>
      </c>
      <c r="O121" s="5">
        <v>24611525297</v>
      </c>
    </row>
    <row r="122" spans="2:15" ht="15.5" x14ac:dyDescent="0.35">
      <c r="C122" t="s">
        <v>9</v>
      </c>
      <c r="D122" s="5">
        <v>175003025097</v>
      </c>
      <c r="E122" s="5">
        <v>170207351885</v>
      </c>
      <c r="F122" s="5">
        <v>190115931743</v>
      </c>
      <c r="G122" s="5">
        <v>234566996136</v>
      </c>
      <c r="I122" s="5">
        <v>170207351885</v>
      </c>
      <c r="J122" s="5">
        <v>232277067812</v>
      </c>
      <c r="K122" s="5">
        <v>170862538175</v>
      </c>
      <c r="L122" s="5">
        <v>69901563849</v>
      </c>
      <c r="M122" s="5">
        <v>59776387539</v>
      </c>
      <c r="N122" s="5">
        <v>49323621109</v>
      </c>
      <c r="O122" s="5">
        <v>40720543602</v>
      </c>
    </row>
    <row r="123" spans="2:15" ht="15.5" x14ac:dyDescent="0.35">
      <c r="C123" t="s">
        <v>135</v>
      </c>
      <c r="D123" s="5">
        <v>270775298396</v>
      </c>
      <c r="E123" s="5">
        <v>271222830901</v>
      </c>
      <c r="F123" s="5">
        <v>290158790171</v>
      </c>
      <c r="G123" s="5">
        <v>338752818784</v>
      </c>
      <c r="I123" s="5">
        <v>271222830901</v>
      </c>
      <c r="J123" s="5">
        <v>334864065590</v>
      </c>
      <c r="K123" s="5">
        <v>257054319282</v>
      </c>
      <c r="L123" s="5">
        <v>124825165426</v>
      </c>
      <c r="M123" s="5">
        <v>90379618907</v>
      </c>
      <c r="N123" s="5">
        <v>87491593955</v>
      </c>
      <c r="O123" s="5">
        <v>75710356905</v>
      </c>
    </row>
    <row r="124" spans="2:15" ht="15.5" x14ac:dyDescent="0.35">
      <c r="C124" t="s">
        <v>136</v>
      </c>
      <c r="D124" s="5">
        <v>3169200000</v>
      </c>
      <c r="E124" s="5">
        <v>3169200000</v>
      </c>
      <c r="F124" s="5">
        <v>3169200000</v>
      </c>
      <c r="G124" s="5">
        <v>3169200000</v>
      </c>
      <c r="I124" s="5">
        <v>3169200000</v>
      </c>
      <c r="J124" s="5">
        <v>3169200000</v>
      </c>
      <c r="K124" s="5">
        <v>316200000</v>
      </c>
      <c r="L124" s="5">
        <v>592300</v>
      </c>
      <c r="M124" s="5">
        <v>6000</v>
      </c>
      <c r="N124" s="5">
        <v>6000</v>
      </c>
      <c r="O124" s="5">
        <v>6000</v>
      </c>
    </row>
    <row r="126" spans="2:15" ht="15.5" x14ac:dyDescent="0.35">
      <c r="B126" t="s">
        <v>137</v>
      </c>
      <c r="C126" t="s">
        <v>138</v>
      </c>
      <c r="D126" s="5">
        <v>5632292509</v>
      </c>
      <c r="E126" s="5">
        <v>4103682788</v>
      </c>
      <c r="F126" s="5">
        <v>31400210751</v>
      </c>
      <c r="G126" s="5">
        <v>-20490045097</v>
      </c>
      <c r="I126" s="5">
        <v>23642069265</v>
      </c>
      <c r="J126" s="5">
        <v>34006639006</v>
      </c>
      <c r="K126" s="5">
        <v>-86337413322</v>
      </c>
      <c r="L126" s="5">
        <v>-10193398509</v>
      </c>
      <c r="M126" s="5">
        <v>17871228931</v>
      </c>
      <c r="N126" s="5">
        <v>4195517268</v>
      </c>
      <c r="O126" s="5">
        <v>10881287235</v>
      </c>
    </row>
    <row r="127" spans="2:15" ht="15.5" x14ac:dyDescent="0.35">
      <c r="C127" t="s">
        <v>139</v>
      </c>
      <c r="D127" s="5">
        <v>53398924683</v>
      </c>
      <c r="E127" s="5">
        <v>65779332588</v>
      </c>
      <c r="F127" s="5">
        <v>58984849356</v>
      </c>
      <c r="G127" s="5">
        <v>38366855613</v>
      </c>
      <c r="I127" s="5">
        <v>212092796265</v>
      </c>
      <c r="J127" s="5">
        <v>202822502187</v>
      </c>
      <c r="K127" s="5">
        <v>142658771448</v>
      </c>
      <c r="L127" s="5">
        <v>131074294278</v>
      </c>
      <c r="M127" s="5">
        <v>114422195549</v>
      </c>
      <c r="N127" s="5">
        <v>96681161432</v>
      </c>
      <c r="O127" s="5">
        <v>117796170181</v>
      </c>
    </row>
    <row r="128" spans="2:15" ht="15.5" x14ac:dyDescent="0.35">
      <c r="C128" t="s">
        <v>281</v>
      </c>
      <c r="D128" s="5">
        <v>-6029931698</v>
      </c>
      <c r="E128" s="5">
        <v>-18026346327</v>
      </c>
      <c r="F128" s="5">
        <v>78006507005</v>
      </c>
      <c r="G128" s="5">
        <v>-88338404491</v>
      </c>
      <c r="I128" s="5">
        <v>-35125520420</v>
      </c>
      <c r="J128" s="5">
        <v>-21937987522</v>
      </c>
      <c r="K128" s="5">
        <v>-17251590418</v>
      </c>
      <c r="L128" s="5">
        <v>-15679133737</v>
      </c>
      <c r="M128" s="5">
        <v>-12524231692</v>
      </c>
      <c r="N128" s="5">
        <v>-13895802600</v>
      </c>
      <c r="O128" s="5">
        <v>-11823906318</v>
      </c>
    </row>
    <row r="129" spans="3:15" ht="15.5" x14ac:dyDescent="0.35">
      <c r="C129" t="s">
        <v>280</v>
      </c>
      <c r="D129" s="5">
        <v>-35529220152</v>
      </c>
      <c r="E129" s="5">
        <v>-77387530827</v>
      </c>
      <c r="F129" s="5">
        <v>-42277187975</v>
      </c>
      <c r="G129" s="5">
        <v>25875282670</v>
      </c>
      <c r="I129" s="5">
        <v>-119664718802</v>
      </c>
      <c r="J129" s="5">
        <v>-126676227661</v>
      </c>
      <c r="K129" s="5">
        <v>-200178606705</v>
      </c>
      <c r="L129" s="5">
        <v>-113658842603</v>
      </c>
      <c r="M129" s="5">
        <v>-77171662717</v>
      </c>
      <c r="N129" s="5">
        <v>-68886084467</v>
      </c>
      <c r="O129" s="5">
        <v>-83047984679</v>
      </c>
    </row>
    <row r="130" spans="3:15" ht="15.5" x14ac:dyDescent="0.35">
      <c r="C130" t="s">
        <v>141</v>
      </c>
      <c r="D130" s="5">
        <v>-1343677974</v>
      </c>
      <c r="E130" s="5">
        <v>45528646041</v>
      </c>
      <c r="F130" s="5">
        <v>-70111887626</v>
      </c>
      <c r="G130" s="5">
        <v>6059263418</v>
      </c>
      <c r="I130" s="5">
        <v>-24583241585</v>
      </c>
      <c r="J130" s="5">
        <v>-10672605551</v>
      </c>
      <c r="K130" s="5">
        <v>-4917902277</v>
      </c>
      <c r="L130" s="5">
        <v>-6675583411</v>
      </c>
      <c r="M130" s="5">
        <v>-3221181426</v>
      </c>
      <c r="N130" s="5">
        <v>-6024470325</v>
      </c>
      <c r="O130" s="5">
        <v>-7294885835</v>
      </c>
    </row>
    <row r="131" spans="3:15" ht="15.5" x14ac:dyDescent="0.35">
      <c r="C131" t="s">
        <v>143</v>
      </c>
      <c r="D131" s="5">
        <v>-940769408</v>
      </c>
      <c r="E131" s="5">
        <v>-1241050972</v>
      </c>
      <c r="F131" s="5">
        <v>-1370028518</v>
      </c>
      <c r="G131" s="5">
        <v>-1257263476</v>
      </c>
      <c r="I131" s="5">
        <v>-4866355891</v>
      </c>
      <c r="J131" s="5">
        <v>-4904430631</v>
      </c>
      <c r="K131" s="5">
        <v>-2202627194</v>
      </c>
      <c r="L131" s="5">
        <v>-1468998810</v>
      </c>
      <c r="M131" s="5">
        <v>-1658489940</v>
      </c>
      <c r="N131" s="5">
        <v>-2131566867</v>
      </c>
      <c r="O131" s="5">
        <v>-3499763211</v>
      </c>
    </row>
    <row r="132" spans="3:15" ht="15.5" x14ac:dyDescent="0.35">
      <c r="C132" t="s">
        <v>458</v>
      </c>
    </row>
    <row r="133" spans="3:15" ht="15.5" x14ac:dyDescent="0.35">
      <c r="C133" t="s">
        <v>463</v>
      </c>
      <c r="D133" s="5">
        <v>4154657</v>
      </c>
      <c r="E133" s="5">
        <v>35104238</v>
      </c>
      <c r="I133" s="5">
        <v>35104238</v>
      </c>
    </row>
    <row r="134" spans="3:15" ht="15.5" x14ac:dyDescent="0.35">
      <c r="C134" t="s">
        <v>144</v>
      </c>
      <c r="D134" s="5">
        <v>-3927187599</v>
      </c>
      <c r="E134" s="5">
        <v>-10584471953</v>
      </c>
      <c r="F134" s="5">
        <v>8167958509</v>
      </c>
      <c r="G134" s="5">
        <v>-1195778831</v>
      </c>
      <c r="I134" s="5">
        <v>-4245994540</v>
      </c>
      <c r="J134" s="5">
        <v>-4624611816</v>
      </c>
      <c r="K134" s="5">
        <v>-4445458176</v>
      </c>
      <c r="L134" s="5">
        <v>-3785134226</v>
      </c>
      <c r="M134" s="5">
        <v>-1975400843</v>
      </c>
      <c r="N134" s="5">
        <v>-1547719905</v>
      </c>
      <c r="O134" s="5">
        <v>-1248342903</v>
      </c>
    </row>
    <row r="135" spans="3:15" ht="15.5" x14ac:dyDescent="0.35">
      <c r="C135" t="s">
        <v>464</v>
      </c>
    </row>
    <row r="136" spans="3:15" ht="15.5" x14ac:dyDescent="0.35">
      <c r="C136" t="s">
        <v>145</v>
      </c>
      <c r="D136" s="5">
        <v>-5359463661</v>
      </c>
      <c r="E136" s="5">
        <v>-17935236069</v>
      </c>
      <c r="F136" s="5">
        <v>-13209368180</v>
      </c>
      <c r="G136" s="5">
        <v>20644421716</v>
      </c>
      <c r="I136" s="5">
        <v>-27072029390</v>
      </c>
      <c r="J136" s="5">
        <v>-28755761672</v>
      </c>
      <c r="K136" s="5">
        <v>96257276732</v>
      </c>
      <c r="L136" s="5">
        <v>4371788710</v>
      </c>
      <c r="M136" s="5">
        <v>-8998837741</v>
      </c>
      <c r="N136" s="5">
        <v>-2080578666</v>
      </c>
      <c r="O136" s="5">
        <v>-7210744350</v>
      </c>
    </row>
    <row r="137" spans="3:15" ht="15.5" x14ac:dyDescent="0.35">
      <c r="C137" t="s">
        <v>146</v>
      </c>
      <c r="D137" s="5">
        <v>-30086200</v>
      </c>
      <c r="E137" s="5">
        <v>251915038</v>
      </c>
      <c r="F137" s="5">
        <v>-19062977990</v>
      </c>
      <c r="G137" s="5">
        <v>-57767832</v>
      </c>
      <c r="I137" s="5">
        <v>-18921791672</v>
      </c>
      <c r="J137" s="5">
        <v>-1811293130</v>
      </c>
      <c r="K137" s="5">
        <v>-3853915074</v>
      </c>
      <c r="L137" s="5">
        <v>-2308878905</v>
      </c>
      <c r="M137" s="5">
        <v>-3760095189</v>
      </c>
      <c r="N137" s="5">
        <v>-583243347</v>
      </c>
      <c r="O137" s="5">
        <v>-3546243614</v>
      </c>
    </row>
    <row r="138" spans="3:15" ht="15.5" x14ac:dyDescent="0.35">
      <c r="C138" t="s">
        <v>447</v>
      </c>
      <c r="L138" s="5">
        <v>138904980</v>
      </c>
      <c r="M138" s="5">
        <v>850000000</v>
      </c>
      <c r="O138" s="5">
        <v>487280000</v>
      </c>
    </row>
    <row r="139" spans="3:15" ht="15.5" x14ac:dyDescent="0.35">
      <c r="C139" t="s">
        <v>148</v>
      </c>
      <c r="D139" s="5">
        <v>-30086200</v>
      </c>
      <c r="E139" s="5">
        <v>251915038</v>
      </c>
      <c r="F139" s="5">
        <v>-19062977990</v>
      </c>
      <c r="G139" s="5">
        <v>-57767832</v>
      </c>
      <c r="I139" s="5">
        <v>-18921791672</v>
      </c>
      <c r="J139" s="5">
        <v>-1811293130</v>
      </c>
      <c r="K139" s="5">
        <v>-3853915074</v>
      </c>
      <c r="L139" s="5">
        <v>-2447783885</v>
      </c>
      <c r="M139" s="5">
        <v>-4610095189</v>
      </c>
      <c r="N139" s="5">
        <v>-583243347</v>
      </c>
      <c r="O139" s="5">
        <v>-4033523614</v>
      </c>
    </row>
    <row r="140" spans="3:15" ht="15.5" x14ac:dyDescent="0.35">
      <c r="C140" t="s">
        <v>149</v>
      </c>
      <c r="D140" s="5">
        <v>-5359463661</v>
      </c>
      <c r="E140" s="5">
        <v>-17935236069</v>
      </c>
      <c r="F140" s="5">
        <v>-13209368180</v>
      </c>
      <c r="G140" s="5">
        <v>20644421716</v>
      </c>
      <c r="I140" s="5">
        <v>-27072029390</v>
      </c>
      <c r="J140" s="5">
        <v>-28755761672</v>
      </c>
      <c r="K140" s="5">
        <v>96257276732</v>
      </c>
      <c r="L140" s="5">
        <v>4371788710</v>
      </c>
      <c r="M140" s="5">
        <v>-8998837741</v>
      </c>
      <c r="N140" s="5">
        <v>-2080578666</v>
      </c>
      <c r="O140" s="5">
        <v>-7210744350</v>
      </c>
    </row>
    <row r="141" spans="3:15" ht="15.5" x14ac:dyDescent="0.35">
      <c r="C141" t="s">
        <v>465</v>
      </c>
    </row>
    <row r="142" spans="3:15" ht="15.5" x14ac:dyDescent="0.35">
      <c r="C142" t="s">
        <v>466</v>
      </c>
    </row>
    <row r="143" spans="3:15" ht="15.5" x14ac:dyDescent="0.35">
      <c r="C143" t="s">
        <v>467</v>
      </c>
    </row>
    <row r="144" spans="3:15" ht="15.5" x14ac:dyDescent="0.35">
      <c r="C144" t="s">
        <v>468</v>
      </c>
      <c r="E144" s="5">
        <v>-10849841323</v>
      </c>
      <c r="I144" s="5">
        <v>-10849841323</v>
      </c>
      <c r="J144" s="5">
        <v>-20186826102</v>
      </c>
      <c r="K144" s="5">
        <v>171139918</v>
      </c>
      <c r="L144" s="5">
        <v>8603908084</v>
      </c>
    </row>
    <row r="145" spans="3:15" ht="15.5" x14ac:dyDescent="0.35">
      <c r="C145" t="s">
        <v>469</v>
      </c>
      <c r="J145" s="5">
        <v>-11985792167</v>
      </c>
      <c r="K145" s="5">
        <v>-17468840178</v>
      </c>
      <c r="L145" s="5">
        <v>-14123883698</v>
      </c>
    </row>
    <row r="146" spans="3:15" ht="15.5" x14ac:dyDescent="0.35">
      <c r="C146" t="s">
        <v>470</v>
      </c>
      <c r="L146" s="5">
        <v>1000000000</v>
      </c>
    </row>
    <row r="147" spans="3:15" ht="15.5" x14ac:dyDescent="0.35">
      <c r="C147" t="s">
        <v>471</v>
      </c>
      <c r="D147" s="5">
        <v>-6032853932</v>
      </c>
    </row>
    <row r="148" spans="3:15" ht="15.5" x14ac:dyDescent="0.35">
      <c r="C148" t="s">
        <v>472</v>
      </c>
      <c r="D148" s="5">
        <v>1863876322</v>
      </c>
    </row>
    <row r="149" spans="3:15" ht="15.5" x14ac:dyDescent="0.35">
      <c r="C149" t="s">
        <v>157</v>
      </c>
      <c r="E149" s="5">
        <v>5218955052</v>
      </c>
      <c r="F149" s="5">
        <v>158077710</v>
      </c>
      <c r="I149" s="5">
        <v>5377032762</v>
      </c>
      <c r="J149" s="5">
        <v>-31478434</v>
      </c>
      <c r="L149" s="5">
        <v>-1000000000</v>
      </c>
    </row>
    <row r="150" spans="3:15" ht="15.5" x14ac:dyDescent="0.35">
      <c r="C150" t="s">
        <v>473</v>
      </c>
      <c r="E150" s="5">
        <v>3331287738</v>
      </c>
      <c r="F150" s="5">
        <v>-3331287738</v>
      </c>
    </row>
    <row r="151" spans="3:15" ht="15.5" x14ac:dyDescent="0.35">
      <c r="C151" t="s">
        <v>155</v>
      </c>
      <c r="E151" s="5">
        <v>-1505387261</v>
      </c>
      <c r="F151" s="5">
        <v>1431640529</v>
      </c>
      <c r="G151" s="5">
        <v>73746732</v>
      </c>
      <c r="K151" s="5">
        <v>-848581951</v>
      </c>
      <c r="M151" s="5">
        <v>-850000000</v>
      </c>
    </row>
    <row r="152" spans="3:15" ht="15.5" x14ac:dyDescent="0.35">
      <c r="C152" t="s">
        <v>431</v>
      </c>
      <c r="J152" s="5">
        <v>5878663364</v>
      </c>
      <c r="K152" s="5">
        <v>96000000000</v>
      </c>
    </row>
    <row r="153" spans="3:15" ht="15.5" x14ac:dyDescent="0.35">
      <c r="C153" t="s">
        <v>150</v>
      </c>
      <c r="D153" s="5">
        <v>-714860141</v>
      </c>
      <c r="E153" s="5">
        <v>-86543168</v>
      </c>
      <c r="F153" s="5">
        <v>-36307346</v>
      </c>
      <c r="G153" s="5">
        <v>-296887123</v>
      </c>
      <c r="I153" s="5">
        <v>-1106278904</v>
      </c>
      <c r="J153" s="5">
        <v>-2032634596</v>
      </c>
      <c r="K153" s="5">
        <v>-1032043359</v>
      </c>
      <c r="L153" s="5">
        <v>-1445420231</v>
      </c>
      <c r="N153" s="5">
        <v>-1349990663</v>
      </c>
      <c r="O153" s="5">
        <v>-1155263319</v>
      </c>
    </row>
    <row r="154" spans="3:15" ht="15.5" x14ac:dyDescent="0.35">
      <c r="C154" t="s">
        <v>396</v>
      </c>
      <c r="E154" s="5">
        <v>-127290508141</v>
      </c>
      <c r="F154" s="5">
        <v>26982184202</v>
      </c>
      <c r="G154" s="5">
        <v>110208323939</v>
      </c>
      <c r="I154" s="5">
        <v>9900000000</v>
      </c>
      <c r="K154" s="5">
        <v>19904156513</v>
      </c>
      <c r="L154" s="5">
        <v>12049371811</v>
      </c>
      <c r="M154" s="5">
        <v>5083031580</v>
      </c>
      <c r="N154" s="5">
        <v>742993409</v>
      </c>
      <c r="O154" s="5">
        <v>16909160778</v>
      </c>
    </row>
    <row r="155" spans="3:15" ht="15.5" x14ac:dyDescent="0.35">
      <c r="C155" t="s">
        <v>397</v>
      </c>
      <c r="D155" s="5">
        <v>-475625910</v>
      </c>
      <c r="E155" s="5">
        <v>113246801034</v>
      </c>
      <c r="F155" s="5">
        <v>-38413675537</v>
      </c>
      <c r="G155" s="5">
        <v>-89340761832</v>
      </c>
      <c r="I155" s="5">
        <v>-30392941925</v>
      </c>
      <c r="J155" s="5">
        <v>-397693737</v>
      </c>
      <c r="K155" s="5">
        <v>-468554211</v>
      </c>
      <c r="L155" s="5">
        <v>-712187256</v>
      </c>
      <c r="M155" s="5">
        <v>-13231869321</v>
      </c>
      <c r="N155" s="5">
        <v>-1473581412</v>
      </c>
      <c r="O155" s="5">
        <v>-22964641809</v>
      </c>
    </row>
    <row r="156" spans="3:15" ht="15.5" x14ac:dyDescent="0.35">
      <c r="C156" t="s">
        <v>164</v>
      </c>
      <c r="D156" s="5">
        <v>242742648</v>
      </c>
      <c r="E156" s="5">
        <v>-13579638243</v>
      </c>
      <c r="F156" s="5">
        <v>-872135419</v>
      </c>
      <c r="G156" s="5">
        <v>96608787</v>
      </c>
      <c r="I156" s="5">
        <v>-22351751797</v>
      </c>
      <c r="J156" s="5">
        <v>3439584204</v>
      </c>
      <c r="K156" s="5">
        <v>6065948336</v>
      </c>
      <c r="L156" s="5">
        <v>-8130488704</v>
      </c>
      <c r="M156" s="5">
        <v>5112296001</v>
      </c>
      <c r="N156" s="5">
        <v>1531695255</v>
      </c>
      <c r="O156" s="5">
        <v>124299271</v>
      </c>
    </row>
    <row r="157" spans="3:15" ht="15.5" x14ac:dyDescent="0.35">
      <c r="C157" t="s">
        <v>165</v>
      </c>
      <c r="D157" s="5">
        <v>3778909537</v>
      </c>
      <c r="I157" s="5">
        <v>13005965441</v>
      </c>
      <c r="J157" s="5">
        <v>9566381236</v>
      </c>
      <c r="K157" s="5">
        <v>3500432900</v>
      </c>
      <c r="L157" s="5">
        <v>11630921603</v>
      </c>
      <c r="M157" s="5">
        <v>6518625602</v>
      </c>
      <c r="N157" s="5">
        <v>4986930347</v>
      </c>
      <c r="O157" s="5">
        <v>4862631076</v>
      </c>
    </row>
    <row r="158" spans="3:15" ht="15.5" x14ac:dyDescent="0.35">
      <c r="C158" t="s">
        <v>474</v>
      </c>
      <c r="E158" s="5">
        <v>13124695893</v>
      </c>
      <c r="I158" s="5">
        <v>13124695893</v>
      </c>
    </row>
    <row r="159" spans="3:15" ht="15.5" x14ac:dyDescent="0.35">
      <c r="C159" t="s">
        <v>166</v>
      </c>
      <c r="D159" s="5">
        <v>4021652185</v>
      </c>
      <c r="E159" s="5">
        <v>-454942350</v>
      </c>
      <c r="F159" s="5">
        <v>-872135419</v>
      </c>
      <c r="G159" s="5">
        <v>96608787</v>
      </c>
      <c r="I159" s="5">
        <v>3778909537</v>
      </c>
      <c r="J159" s="5">
        <v>13005965440</v>
      </c>
      <c r="K159" s="5">
        <v>9566381236</v>
      </c>
      <c r="L159" s="5">
        <v>3500432899</v>
      </c>
      <c r="M159" s="5">
        <v>11630921603</v>
      </c>
      <c r="N159" s="5">
        <v>6518625602</v>
      </c>
      <c r="O159" s="5">
        <v>4986930347</v>
      </c>
    </row>
    <row r="161" spans="2:15" ht="15.5" x14ac:dyDescent="0.35">
      <c r="B161" t="s">
        <v>167</v>
      </c>
      <c r="C161" t="s">
        <v>11</v>
      </c>
      <c r="D161" s="5">
        <v>3170000000</v>
      </c>
      <c r="E161" s="5">
        <v>3170000000</v>
      </c>
      <c r="F161" s="5">
        <v>3170000000</v>
      </c>
      <c r="G161" s="5">
        <v>3170000000</v>
      </c>
      <c r="I161" s="5">
        <v>3170000000</v>
      </c>
      <c r="J161" s="5">
        <v>3170000000</v>
      </c>
      <c r="K161" s="5">
        <v>320000000</v>
      </c>
      <c r="L161" s="5">
        <v>0</v>
      </c>
      <c r="M161" s="5">
        <v>0</v>
      </c>
      <c r="N161" s="5">
        <v>0</v>
      </c>
      <c r="O161" s="5">
        <v>0</v>
      </c>
    </row>
    <row r="162" spans="2:15" ht="15.5" x14ac:dyDescent="0.35">
      <c r="C162" t="s">
        <v>168</v>
      </c>
      <c r="D162" s="6">
        <v>1.51</v>
      </c>
      <c r="E162" s="6">
        <v>-5.16</v>
      </c>
      <c r="F162" s="6">
        <v>-13.09</v>
      </c>
      <c r="G162" s="6">
        <v>0.05</v>
      </c>
    </row>
    <row r="163" spans="2:15" ht="15.5" x14ac:dyDescent="0.35">
      <c r="C163" t="s">
        <v>169</v>
      </c>
      <c r="D163" s="6">
        <v>41.72</v>
      </c>
      <c r="E163" s="6">
        <v>-16.09</v>
      </c>
      <c r="F163" s="6">
        <v>-7.26</v>
      </c>
      <c r="G163" s="5">
        <v>1900</v>
      </c>
    </row>
    <row r="164" spans="2:15" ht="15.5" x14ac:dyDescent="0.35">
      <c r="C164" t="s">
        <v>60</v>
      </c>
      <c r="D164" s="6">
        <v>4.46</v>
      </c>
      <c r="E164" s="6">
        <v>4.38</v>
      </c>
      <c r="F164" s="6">
        <v>5.99</v>
      </c>
      <c r="G164" s="6">
        <v>6.72</v>
      </c>
    </row>
    <row r="165" spans="2:15" ht="15.5" x14ac:dyDescent="0.35">
      <c r="C165" t="s">
        <v>170</v>
      </c>
      <c r="E165" s="5">
        <v>-15640000000</v>
      </c>
      <c r="F165" s="5">
        <v>-45290000000</v>
      </c>
      <c r="G165" s="5">
        <v>3100000000</v>
      </c>
    </row>
    <row r="166" spans="2:15" ht="15.5" x14ac:dyDescent="0.35">
      <c r="C166" t="s">
        <v>171</v>
      </c>
      <c r="D166" s="6">
        <v>1.77E-2</v>
      </c>
      <c r="E166" s="6">
        <v>-6.0299999999999999E-2</v>
      </c>
      <c r="F166" s="6">
        <v>-0.14300000000000002</v>
      </c>
      <c r="G166" s="6">
        <v>5.0000000000000001E-4</v>
      </c>
    </row>
    <row r="167" spans="2:15" ht="15.5" x14ac:dyDescent="0.35">
      <c r="C167" t="s">
        <v>172</v>
      </c>
      <c r="D167" s="6">
        <v>2.7300000000000001E-2</v>
      </c>
      <c r="E167" s="6">
        <v>-9.6000000000000002E-2</v>
      </c>
      <c r="F167" s="6">
        <v>-0.21829999999999999</v>
      </c>
      <c r="G167" s="6">
        <v>7.000000000000001E-4</v>
      </c>
    </row>
    <row r="168" spans="2:15" ht="15.5" x14ac:dyDescent="0.35">
      <c r="C168" t="s">
        <v>173</v>
      </c>
      <c r="D168" s="6">
        <v>3.2000000000000001E-2</v>
      </c>
      <c r="E168" s="6">
        <v>-9.3699999999999992E-2</v>
      </c>
      <c r="F168" s="6">
        <v>-0.20829999999999999</v>
      </c>
      <c r="G168" s="6">
        <v>5.0000000000000001E-3</v>
      </c>
    </row>
    <row r="169" spans="2:15" ht="15.5" x14ac:dyDescent="0.35">
      <c r="C169" t="s">
        <v>174</v>
      </c>
      <c r="D169" s="6">
        <v>7.06</v>
      </c>
      <c r="E169" s="6">
        <v>-15.19</v>
      </c>
      <c r="F169" s="6">
        <v>-35.020000000000003</v>
      </c>
      <c r="G169" s="6">
        <v>1.03</v>
      </c>
    </row>
    <row r="170" spans="2:15" ht="15.5" x14ac:dyDescent="0.35">
      <c r="C170" t="s">
        <v>175</v>
      </c>
      <c r="D170" s="5">
        <v>175000000000</v>
      </c>
      <c r="E170" s="5">
        <v>170000000000</v>
      </c>
      <c r="F170" s="5">
        <v>190000000000</v>
      </c>
      <c r="G170" s="5">
        <v>235000000000</v>
      </c>
    </row>
    <row r="171" spans="2:15" ht="15.5" x14ac:dyDescent="0.35">
      <c r="C171" t="s">
        <v>176</v>
      </c>
      <c r="D171" s="6">
        <v>1.1399999999999999</v>
      </c>
      <c r="E171" s="6">
        <v>1.55</v>
      </c>
      <c r="F171" s="6">
        <v>1.58</v>
      </c>
      <c r="G171" s="6">
        <v>1.28</v>
      </c>
    </row>
    <row r="172" spans="2:15" ht="15.5" x14ac:dyDescent="0.35">
      <c r="C172" t="s">
        <v>177</v>
      </c>
      <c r="D172" s="6">
        <v>55.22</v>
      </c>
      <c r="E172" s="6">
        <v>53.71</v>
      </c>
      <c r="F172" s="6">
        <v>59.99</v>
      </c>
      <c r="G172" s="6">
        <v>74.010000000000005</v>
      </c>
    </row>
    <row r="173" spans="2:15" ht="15.5" x14ac:dyDescent="0.35">
      <c r="C173" t="s">
        <v>178</v>
      </c>
      <c r="D173" s="6">
        <v>1.1399999999999999</v>
      </c>
      <c r="E173" s="6">
        <v>1.55</v>
      </c>
      <c r="F173" s="6">
        <v>1.58</v>
      </c>
      <c r="G173" s="6">
        <v>1.28</v>
      </c>
    </row>
    <row r="174" spans="2:15" ht="15.5" x14ac:dyDescent="0.35">
      <c r="C174" t="s">
        <v>179</v>
      </c>
      <c r="D174" s="6">
        <v>55.22</v>
      </c>
      <c r="E174" s="6">
        <v>53.71</v>
      </c>
      <c r="F174" s="6">
        <v>59.99</v>
      </c>
      <c r="G174" s="6">
        <v>74.010000000000005</v>
      </c>
    </row>
    <row r="175" spans="2:15" ht="15.5" x14ac:dyDescent="0.35">
      <c r="C175" t="s">
        <v>180</v>
      </c>
      <c r="D175" s="5">
        <v>40000000000</v>
      </c>
      <c r="E175" s="5">
        <v>40000000000</v>
      </c>
      <c r="F175" s="5">
        <v>41000000000</v>
      </c>
      <c r="G175" s="5">
        <v>52000000000</v>
      </c>
    </row>
    <row r="176" spans="2:15" ht="15.5" x14ac:dyDescent="0.35">
      <c r="C176" t="s">
        <v>181</v>
      </c>
      <c r="D176" s="5">
        <v>1000000000</v>
      </c>
      <c r="E176" s="5">
        <v>1000000000</v>
      </c>
      <c r="F176" s="5">
        <v>1000000000</v>
      </c>
      <c r="G176" s="5">
        <v>2000000000</v>
      </c>
    </row>
    <row r="177" spans="3:15" ht="15.5" x14ac:dyDescent="0.35">
      <c r="C177" t="s">
        <v>182</v>
      </c>
      <c r="D177" s="5">
        <v>175000000000</v>
      </c>
      <c r="E177" s="5">
        <v>170000000000</v>
      </c>
      <c r="F177" s="5">
        <v>190000000000</v>
      </c>
      <c r="G177" s="5">
        <v>235000000000</v>
      </c>
    </row>
    <row r="178" spans="3:15" ht="15.5" x14ac:dyDescent="0.35">
      <c r="C178" t="s">
        <v>23</v>
      </c>
      <c r="D178" s="5">
        <v>41000000000</v>
      </c>
      <c r="E178" s="5">
        <v>42000000000</v>
      </c>
      <c r="F178" s="5">
        <v>42000000000</v>
      </c>
      <c r="G178" s="5">
        <v>53000000000</v>
      </c>
    </row>
    <row r="179" spans="3:15" ht="15.5" x14ac:dyDescent="0.35">
      <c r="C179" t="s">
        <v>20</v>
      </c>
      <c r="D179" s="5">
        <v>37000000000</v>
      </c>
      <c r="E179" s="5">
        <v>38000000000</v>
      </c>
      <c r="F179" s="5">
        <v>38000000000</v>
      </c>
      <c r="G179" s="5">
        <v>48000000000</v>
      </c>
    </row>
    <row r="180" spans="3:15" ht="15.5" x14ac:dyDescent="0.35">
      <c r="C180" t="s">
        <v>183</v>
      </c>
      <c r="D180" s="5">
        <v>147000000000</v>
      </c>
      <c r="E180" s="5">
        <v>141000000000</v>
      </c>
      <c r="F180" s="5">
        <v>160000000000</v>
      </c>
      <c r="G180" s="5">
        <v>184000000000</v>
      </c>
    </row>
    <row r="181" spans="3:15" ht="15.5" x14ac:dyDescent="0.35">
      <c r="C181" t="s">
        <v>184</v>
      </c>
      <c r="D181" s="5">
        <v>6000000000</v>
      </c>
      <c r="E181" s="5">
        <v>4000000000</v>
      </c>
      <c r="F181" s="5">
        <v>31000000000</v>
      </c>
      <c r="G181" s="5">
        <v>-20000000000</v>
      </c>
    </row>
    <row r="182" spans="3:15" ht="15.5" x14ac:dyDescent="0.35">
      <c r="C182" t="s">
        <v>185</v>
      </c>
      <c r="D182" s="5">
        <v>0</v>
      </c>
      <c r="E182" s="5">
        <v>0</v>
      </c>
      <c r="F182" s="5">
        <v>-19000000000</v>
      </c>
      <c r="G182" s="5">
        <v>0</v>
      </c>
    </row>
    <row r="183" spans="3:15" ht="15.5" x14ac:dyDescent="0.35">
      <c r="C183" t="s">
        <v>12</v>
      </c>
      <c r="D183" s="5">
        <v>6000000000</v>
      </c>
      <c r="E183" s="5">
        <v>4000000000</v>
      </c>
      <c r="F183" s="5">
        <v>12000000000</v>
      </c>
      <c r="G183" s="5">
        <v>-21000000000</v>
      </c>
    </row>
    <row r="184" spans="3:15" ht="15.5" x14ac:dyDescent="0.35">
      <c r="C184" t="s">
        <v>15</v>
      </c>
      <c r="D184" s="6">
        <v>1.77</v>
      </c>
      <c r="E184" s="6">
        <v>1.37</v>
      </c>
      <c r="F184" s="6">
        <v>3.89</v>
      </c>
      <c r="G184" s="6">
        <v>-6.48</v>
      </c>
    </row>
    <row r="185" spans="3:15" ht="15.5" x14ac:dyDescent="0.35">
      <c r="C185" t="s">
        <v>45</v>
      </c>
      <c r="I185" s="6">
        <v>-17.579999999999998</v>
      </c>
      <c r="J185" s="6">
        <v>4.41</v>
      </c>
      <c r="K185" s="6">
        <v>26.58</v>
      </c>
      <c r="L185" s="6">
        <v>19382.03</v>
      </c>
      <c r="M185" s="6">
        <v>786363.6</v>
      </c>
      <c r="N185" s="6">
        <v>488769.06</v>
      </c>
      <c r="O185" s="6">
        <v>268643.71999999997</v>
      </c>
    </row>
    <row r="186" spans="3:15" ht="15.5" x14ac:dyDescent="0.35">
      <c r="C186" t="s">
        <v>59</v>
      </c>
      <c r="I186" s="6">
        <v>-4.72</v>
      </c>
      <c r="J186" s="6">
        <v>12.7</v>
      </c>
      <c r="K186" s="6">
        <v>7.6</v>
      </c>
      <c r="L186" s="5">
        <v>0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62</v>
      </c>
      <c r="I187" s="6">
        <v>1.27</v>
      </c>
      <c r="J187" s="6">
        <v>0.92</v>
      </c>
      <c r="K187" s="6">
        <v>0.42</v>
      </c>
      <c r="L187" s="5">
        <v>0</v>
      </c>
      <c r="M187" s="5">
        <v>0</v>
      </c>
      <c r="N187" s="5">
        <v>0</v>
      </c>
      <c r="O187" s="5">
        <v>0</v>
      </c>
    </row>
    <row r="188" spans="3:15" ht="15.5" x14ac:dyDescent="0.35">
      <c r="C188" t="s">
        <v>186</v>
      </c>
      <c r="I188" s="5">
        <v>-51070000000</v>
      </c>
      <c r="J188" s="5">
        <v>25980000000</v>
      </c>
      <c r="K188" s="5">
        <v>16980000000</v>
      </c>
      <c r="L188" s="5">
        <v>19280000000</v>
      </c>
      <c r="M188" s="5">
        <v>15120000000</v>
      </c>
      <c r="N188" s="5">
        <v>11680000000</v>
      </c>
      <c r="O188" s="5">
        <v>10020000000</v>
      </c>
    </row>
    <row r="189" spans="3:15" ht="15.5" x14ac:dyDescent="0.35">
      <c r="C189" t="s">
        <v>187</v>
      </c>
      <c r="I189" s="6">
        <v>-0.2054</v>
      </c>
      <c r="J189" s="6">
        <v>4.1799999999999997E-2</v>
      </c>
      <c r="K189" s="6">
        <v>3.27E-2</v>
      </c>
      <c r="L189" s="6">
        <v>9.1999999999999998E-2</v>
      </c>
      <c r="M189" s="6">
        <v>5.2199999999999996E-2</v>
      </c>
      <c r="N189" s="6">
        <v>3.3500000000000002E-2</v>
      </c>
      <c r="O189" s="6">
        <v>2.1299999999999999E-2</v>
      </c>
    </row>
    <row r="190" spans="3:15" ht="15.5" x14ac:dyDescent="0.35">
      <c r="C190" t="s">
        <v>188</v>
      </c>
      <c r="I190" s="6">
        <v>-0.32729999999999998</v>
      </c>
      <c r="J190" s="6">
        <v>6.0199999999999997E-2</v>
      </c>
      <c r="K190" s="6">
        <v>4.9200000000000001E-2</v>
      </c>
      <c r="L190" s="6">
        <v>0.16420000000000001</v>
      </c>
      <c r="M190" s="6">
        <v>7.8899999999999998E-2</v>
      </c>
      <c r="N190" s="6">
        <v>5.9500000000000004E-2</v>
      </c>
      <c r="O190" s="6">
        <v>3.9599999999999996E-2</v>
      </c>
    </row>
    <row r="191" spans="3:15" ht="15.5" x14ac:dyDescent="0.35">
      <c r="C191" t="s">
        <v>189</v>
      </c>
      <c r="I191" s="6">
        <v>-0.27699999999999997</v>
      </c>
      <c r="J191" s="6">
        <v>9.6000000000000002E-2</v>
      </c>
      <c r="K191" s="6">
        <v>9.7500000000000003E-2</v>
      </c>
      <c r="L191" s="6">
        <v>0.21329999999999999</v>
      </c>
      <c r="M191" s="6">
        <v>0.20120000000000002</v>
      </c>
      <c r="N191" s="6">
        <v>0.18719999999999998</v>
      </c>
      <c r="O191" s="6">
        <v>0.30719999999999997</v>
      </c>
    </row>
    <row r="192" spans="3:15" ht="15.5" x14ac:dyDescent="0.35">
      <c r="C192" t="s">
        <v>190</v>
      </c>
      <c r="I192" s="6">
        <v>-12.61</v>
      </c>
      <c r="J192" s="6">
        <v>4.3099999999999996</v>
      </c>
      <c r="K192" s="6">
        <v>5.98</v>
      </c>
      <c r="L192" s="6">
        <v>11.36</v>
      </c>
      <c r="M192" s="6">
        <v>8.01</v>
      </c>
      <c r="N192" s="6">
        <v>4.93</v>
      </c>
      <c r="O192" s="6">
        <v>2.25</v>
      </c>
    </row>
    <row r="193" spans="2:15" ht="15.5" x14ac:dyDescent="0.35">
      <c r="C193" t="s">
        <v>56</v>
      </c>
      <c r="I193" s="6">
        <v>1.55</v>
      </c>
      <c r="J193" s="6">
        <v>0.76</v>
      </c>
      <c r="K193" s="6">
        <v>0.37</v>
      </c>
      <c r="L193" s="5">
        <v>0</v>
      </c>
      <c r="M193" s="5">
        <v>0</v>
      </c>
      <c r="N193" s="5">
        <v>0</v>
      </c>
      <c r="O193" s="5">
        <v>0</v>
      </c>
    </row>
    <row r="194" spans="2:15" ht="15.5" x14ac:dyDescent="0.35">
      <c r="C194" t="s">
        <v>53</v>
      </c>
      <c r="I194" s="6">
        <v>53.71</v>
      </c>
      <c r="J194" s="6">
        <v>73.290000000000006</v>
      </c>
      <c r="K194" s="6">
        <v>540.36</v>
      </c>
      <c r="L194" s="6">
        <v>118017.16</v>
      </c>
      <c r="M194" s="6">
        <v>9962731.2599999998</v>
      </c>
      <c r="N194" s="6">
        <v>8220603.5199999996</v>
      </c>
      <c r="O194" s="6">
        <v>6786757.2699999996</v>
      </c>
    </row>
    <row r="195" spans="2:15" ht="15.5" x14ac:dyDescent="0.35">
      <c r="C195" t="s">
        <v>191</v>
      </c>
      <c r="I195" s="6">
        <v>1.55</v>
      </c>
      <c r="J195" s="6">
        <v>0.76</v>
      </c>
      <c r="K195" s="6">
        <v>0.37</v>
      </c>
      <c r="L195" s="5">
        <v>0</v>
      </c>
      <c r="M195" s="5">
        <v>0</v>
      </c>
      <c r="N195" s="5">
        <v>0</v>
      </c>
      <c r="O195" s="5">
        <v>0</v>
      </c>
    </row>
    <row r="196" spans="2:15" ht="15.5" x14ac:dyDescent="0.35">
      <c r="C196" t="s">
        <v>192</v>
      </c>
      <c r="I196" s="6">
        <v>53.71</v>
      </c>
      <c r="J196" s="6">
        <v>73.290000000000006</v>
      </c>
      <c r="K196" s="6">
        <v>540.36</v>
      </c>
      <c r="L196" s="6">
        <v>118017.16</v>
      </c>
      <c r="M196" s="6">
        <v>9962731.2599999998</v>
      </c>
      <c r="N196" s="6">
        <v>8220603.5199999996</v>
      </c>
      <c r="O196" s="6">
        <v>6786757.2699999996</v>
      </c>
    </row>
    <row r="197" spans="2:15" ht="15.5" x14ac:dyDescent="0.35">
      <c r="C197" t="s">
        <v>193</v>
      </c>
      <c r="I197" s="5">
        <v>40000000000</v>
      </c>
      <c r="J197" s="5">
        <v>47000000000</v>
      </c>
      <c r="K197" s="5">
        <v>43000000000</v>
      </c>
      <c r="L197" s="5">
        <v>24000000000</v>
      </c>
      <c r="M197" s="5">
        <v>9000000000</v>
      </c>
      <c r="N197" s="5">
        <v>17000000000</v>
      </c>
      <c r="O197" s="5">
        <v>18000000000</v>
      </c>
    </row>
    <row r="198" spans="2:15" ht="15.5" x14ac:dyDescent="0.35">
      <c r="C198" t="s">
        <v>194</v>
      </c>
      <c r="I198" s="5">
        <v>1000000000</v>
      </c>
      <c r="J198" s="5">
        <v>1000000000</v>
      </c>
      <c r="K198" s="5">
        <v>3000000000</v>
      </c>
      <c r="M198" s="5">
        <v>4000000000</v>
      </c>
      <c r="O198" s="5">
        <v>3000000000</v>
      </c>
    </row>
    <row r="199" spans="2:15" ht="15.5" x14ac:dyDescent="0.35">
      <c r="C199" t="s">
        <v>25</v>
      </c>
      <c r="I199" s="5">
        <v>42000000000</v>
      </c>
      <c r="J199" s="5">
        <v>49000000000</v>
      </c>
      <c r="K199" s="5">
        <v>46000000000</v>
      </c>
      <c r="L199" s="5">
        <v>28000000000</v>
      </c>
      <c r="M199" s="5">
        <v>13000000000</v>
      </c>
      <c r="N199" s="5">
        <v>19000000000</v>
      </c>
      <c r="O199" s="5">
        <v>21000000000</v>
      </c>
    </row>
    <row r="200" spans="2:15" ht="15.5" x14ac:dyDescent="0.35">
      <c r="C200" t="s">
        <v>22</v>
      </c>
      <c r="I200" s="5">
        <v>38000000000</v>
      </c>
      <c r="J200" s="5">
        <v>36000000000</v>
      </c>
      <c r="K200" s="5">
        <v>36000000000</v>
      </c>
      <c r="L200" s="5">
        <v>24000000000</v>
      </c>
      <c r="M200" s="5">
        <v>1000000000</v>
      </c>
      <c r="N200" s="5">
        <v>13000000000</v>
      </c>
      <c r="O200" s="5">
        <v>17000000000</v>
      </c>
    </row>
    <row r="201" spans="2:15" ht="15.5" x14ac:dyDescent="0.35">
      <c r="C201" t="s">
        <v>195</v>
      </c>
      <c r="I201" s="5">
        <v>141000000000</v>
      </c>
      <c r="J201" s="5">
        <v>196000000000</v>
      </c>
      <c r="K201" s="5">
        <v>159000000000</v>
      </c>
      <c r="L201" s="5">
        <v>59000000000</v>
      </c>
      <c r="M201" s="5">
        <v>53000000000</v>
      </c>
      <c r="N201" s="5">
        <v>44000000000</v>
      </c>
      <c r="O201" s="5">
        <v>38000000000</v>
      </c>
    </row>
    <row r="202" spans="2:15" ht="15.5" x14ac:dyDescent="0.35">
      <c r="C202" t="s">
        <v>196</v>
      </c>
      <c r="I202" s="5">
        <v>24000000000</v>
      </c>
      <c r="J202" s="5">
        <v>34000000000</v>
      </c>
      <c r="K202" s="5">
        <v>-86000000000</v>
      </c>
      <c r="L202" s="5">
        <v>-10000000000</v>
      </c>
      <c r="M202" s="5">
        <v>18000000000</v>
      </c>
      <c r="N202" s="5">
        <v>4000000000</v>
      </c>
      <c r="O202" s="5">
        <v>11000000000</v>
      </c>
    </row>
    <row r="203" spans="2:15" ht="15.5" x14ac:dyDescent="0.35">
      <c r="C203" t="s">
        <v>197</v>
      </c>
      <c r="I203" s="5">
        <v>-19000000000</v>
      </c>
      <c r="J203" s="5">
        <v>-2000000000</v>
      </c>
      <c r="K203" s="5">
        <v>-4000000000</v>
      </c>
      <c r="L203" s="5">
        <v>-2000000000</v>
      </c>
      <c r="M203" s="5">
        <v>-5000000000</v>
      </c>
      <c r="N203" s="5">
        <v>-1000000000</v>
      </c>
      <c r="O203" s="5">
        <v>-4000000000</v>
      </c>
    </row>
    <row r="204" spans="2:15" ht="15.5" x14ac:dyDescent="0.35">
      <c r="C204" t="s">
        <v>14</v>
      </c>
      <c r="I204" s="5">
        <v>5000000000</v>
      </c>
      <c r="J204" s="5">
        <v>32000000000</v>
      </c>
      <c r="K204" s="5">
        <v>-90000000000</v>
      </c>
      <c r="L204" s="5">
        <v>-13000000000</v>
      </c>
      <c r="M204" s="5">
        <v>13000000000</v>
      </c>
      <c r="N204" s="5">
        <v>4000000000</v>
      </c>
      <c r="O204" s="5">
        <v>7000000000</v>
      </c>
    </row>
    <row r="205" spans="2:15" ht="15.5" x14ac:dyDescent="0.35">
      <c r="C205" t="s">
        <v>16</v>
      </c>
      <c r="I205" s="6">
        <v>1.49</v>
      </c>
      <c r="J205" s="6">
        <v>10.16</v>
      </c>
      <c r="K205" s="6">
        <v>-285.24</v>
      </c>
      <c r="L205" s="6">
        <v>-21342.53</v>
      </c>
      <c r="M205" s="6">
        <v>2210188.96</v>
      </c>
      <c r="N205" s="6">
        <v>602045.65</v>
      </c>
      <c r="O205" s="6">
        <v>1141293.94</v>
      </c>
    </row>
    <row r="207" spans="2:15" ht="15.5" x14ac:dyDescent="0.35">
      <c r="B207" t="s">
        <v>198</v>
      </c>
      <c r="C207" t="s">
        <v>199</v>
      </c>
      <c r="D207" s="5">
        <v>5000000000</v>
      </c>
      <c r="E207" s="5">
        <v>-16000000000</v>
      </c>
      <c r="F207" s="5">
        <v>-41000000000</v>
      </c>
      <c r="G207" s="5">
        <v>174000000</v>
      </c>
      <c r="H207" s="5">
        <v>19000000000</v>
      </c>
      <c r="I207" s="5">
        <v>-56000000000</v>
      </c>
      <c r="J207" s="5">
        <v>14000000000</v>
      </c>
      <c r="K207" s="5">
        <v>8000000000</v>
      </c>
      <c r="L207" s="5">
        <v>11000000000</v>
      </c>
      <c r="M207" s="5">
        <v>5000000000</v>
      </c>
      <c r="N207" s="5">
        <v>3000000000</v>
      </c>
      <c r="O207" s="5">
        <v>2000000000</v>
      </c>
    </row>
    <row r="208" spans="2:15" ht="15.5" x14ac:dyDescent="0.35">
      <c r="C208" t="s">
        <v>317</v>
      </c>
      <c r="H208" s="5">
        <v>-53000000000</v>
      </c>
      <c r="I208" s="5">
        <v>-56000000000</v>
      </c>
      <c r="J208" s="5">
        <v>14000000000</v>
      </c>
      <c r="K208" s="5">
        <v>8000000000</v>
      </c>
      <c r="L208" s="5">
        <v>11000000000</v>
      </c>
      <c r="M208" s="5">
        <v>5000000000</v>
      </c>
    </row>
    <row r="209" spans="3:15" ht="15.5" x14ac:dyDescent="0.35">
      <c r="C209" t="s">
        <v>200</v>
      </c>
      <c r="K209" s="6">
        <v>1.33</v>
      </c>
    </row>
    <row r="210" spans="3:15" ht="15.5" x14ac:dyDescent="0.35">
      <c r="C210" t="s">
        <v>64</v>
      </c>
      <c r="I210" s="6">
        <v>0.30130000000000001</v>
      </c>
      <c r="K210" s="6">
        <v>0.50149999999999995</v>
      </c>
    </row>
    <row r="211" spans="3:15" ht="15.5" x14ac:dyDescent="0.35">
      <c r="C211" t="s">
        <v>201</v>
      </c>
      <c r="I211" s="6">
        <v>1.0800000000000001E-2</v>
      </c>
      <c r="K211" s="6">
        <v>1.0800000000000001E-2</v>
      </c>
    </row>
    <row r="212" spans="3:15" ht="15.5" x14ac:dyDescent="0.35">
      <c r="C212" t="s">
        <v>44</v>
      </c>
      <c r="D212" s="6">
        <v>1.51</v>
      </c>
      <c r="E212" s="6">
        <v>-5.16</v>
      </c>
      <c r="F212" s="6">
        <v>-13.09</v>
      </c>
      <c r="G212" s="6">
        <v>0.05</v>
      </c>
      <c r="H212" s="6">
        <v>6.03</v>
      </c>
      <c r="I212" s="6">
        <v>-17.579999999999998</v>
      </c>
      <c r="J212" s="6">
        <v>4.41</v>
      </c>
      <c r="K212" s="6">
        <v>2.65</v>
      </c>
      <c r="L212" s="6">
        <v>3.62</v>
      </c>
      <c r="M212" s="6">
        <v>1.49</v>
      </c>
      <c r="N212" s="6">
        <v>0.93</v>
      </c>
      <c r="O212" s="6">
        <v>0.51</v>
      </c>
    </row>
    <row r="213" spans="3:15" ht="15.5" x14ac:dyDescent="0.35">
      <c r="C213" t="s">
        <v>318</v>
      </c>
      <c r="H213" s="6">
        <v>-16.690000000000001</v>
      </c>
      <c r="I213" s="6">
        <v>-17.579999999999998</v>
      </c>
      <c r="J213" s="6">
        <v>4.41</v>
      </c>
      <c r="K213" s="6">
        <v>2.65</v>
      </c>
      <c r="L213" s="6">
        <v>3.62</v>
      </c>
      <c r="M213" s="6">
        <v>1.49</v>
      </c>
    </row>
    <row r="214" spans="3:15" ht="15.5" x14ac:dyDescent="0.35">
      <c r="C214" t="s">
        <v>66</v>
      </c>
      <c r="K214" s="6">
        <v>1.33</v>
      </c>
    </row>
    <row r="215" spans="3:15" ht="15.5" x14ac:dyDescent="0.35">
      <c r="C215" t="s">
        <v>202</v>
      </c>
      <c r="I215" s="6">
        <v>0.30130000000000001</v>
      </c>
      <c r="K215" s="6">
        <v>0.50149999999999995</v>
      </c>
    </row>
    <row r="216" spans="3:15" ht="15.5" x14ac:dyDescent="0.35">
      <c r="C216" t="s">
        <v>203</v>
      </c>
      <c r="I216" s="6">
        <v>1.0800000000000001E-2</v>
      </c>
      <c r="K216" s="6">
        <v>1.0800000000000001E-2</v>
      </c>
    </row>
    <row r="217" spans="3:15" ht="15.5" x14ac:dyDescent="0.35">
      <c r="C217" t="s">
        <v>204</v>
      </c>
      <c r="D217" s="5">
        <v>45000000000</v>
      </c>
      <c r="E217" s="5">
        <v>60000000000</v>
      </c>
      <c r="F217" s="5">
        <v>50000000000</v>
      </c>
      <c r="G217" s="5">
        <v>45000000000</v>
      </c>
      <c r="H217" s="5">
        <v>179000000000</v>
      </c>
      <c r="I217" s="5">
        <v>208000000000</v>
      </c>
      <c r="J217" s="5">
        <v>192000000000</v>
      </c>
      <c r="K217" s="5">
        <v>153000000000</v>
      </c>
      <c r="L217" s="5">
        <v>136000000000</v>
      </c>
      <c r="M217" s="5">
        <v>119000000000</v>
      </c>
      <c r="N217" s="5">
        <v>102000000000</v>
      </c>
      <c r="O217" s="5">
        <v>106000000000</v>
      </c>
    </row>
    <row r="218" spans="3:15" ht="15.5" x14ac:dyDescent="0.35">
      <c r="C218" t="s">
        <v>319</v>
      </c>
      <c r="H218" s="5">
        <v>200000000000</v>
      </c>
      <c r="I218" s="5">
        <v>208000000000</v>
      </c>
      <c r="J218" s="5">
        <v>192000000000</v>
      </c>
      <c r="K218" s="5">
        <v>153000000000</v>
      </c>
      <c r="L218" s="5">
        <v>136000000000</v>
      </c>
      <c r="M218" s="5">
        <v>119000000000</v>
      </c>
    </row>
    <row r="219" spans="3:15" ht="15.5" x14ac:dyDescent="0.35">
      <c r="C219" t="s">
        <v>205</v>
      </c>
      <c r="K219" s="6">
        <v>1.33</v>
      </c>
    </row>
    <row r="220" spans="3:15" ht="15.5" x14ac:dyDescent="0.35">
      <c r="C220" t="s">
        <v>206</v>
      </c>
      <c r="I220" s="6">
        <v>0.30130000000000001</v>
      </c>
      <c r="K220" s="6">
        <v>0.50149999999999995</v>
      </c>
    </row>
    <row r="221" spans="3:15" ht="15.5" x14ac:dyDescent="0.35">
      <c r="C221" t="s">
        <v>207</v>
      </c>
      <c r="I221" s="6">
        <v>1.0800000000000001E-2</v>
      </c>
      <c r="K221" s="6">
        <v>1.0800000000000001E-2</v>
      </c>
    </row>
    <row r="222" spans="3:15" ht="15.5" x14ac:dyDescent="0.35">
      <c r="C222" t="s">
        <v>208</v>
      </c>
      <c r="I222" s="6">
        <v>8.9499999999999993</v>
      </c>
    </row>
    <row r="223" spans="3:15" ht="15.5" x14ac:dyDescent="0.35">
      <c r="C223" t="s">
        <v>320</v>
      </c>
      <c r="I223" s="6">
        <v>-3.24</v>
      </c>
    </row>
    <row r="224" spans="3:15" ht="15.5" x14ac:dyDescent="0.35">
      <c r="C224" t="s">
        <v>209</v>
      </c>
      <c r="I224" s="6">
        <v>7.42</v>
      </c>
    </row>
    <row r="225" spans="3:9" ht="15.5" x14ac:dyDescent="0.35">
      <c r="C225" t="s">
        <v>321</v>
      </c>
      <c r="I225" s="6">
        <v>-0.309</v>
      </c>
    </row>
    <row r="226" spans="3:9" ht="15.5" x14ac:dyDescent="0.35">
      <c r="C226" t="s">
        <v>322</v>
      </c>
      <c r="I226" s="6">
        <v>0.86</v>
      </c>
    </row>
    <row r="227" spans="3:9" ht="15.5" x14ac:dyDescent="0.35">
      <c r="C227" t="s">
        <v>210</v>
      </c>
      <c r="I227" s="6">
        <v>0.98</v>
      </c>
    </row>
    <row r="228" spans="3:9" ht="15.5" x14ac:dyDescent="0.35">
      <c r="C228" t="s">
        <v>323</v>
      </c>
      <c r="I228" s="6">
        <v>8.2899999999999991</v>
      </c>
    </row>
    <row r="229" spans="3:9" ht="15.5" x14ac:dyDescent="0.35">
      <c r="C229" t="s">
        <v>324</v>
      </c>
      <c r="I229" s="6">
        <v>97.95</v>
      </c>
    </row>
    <row r="230" spans="3:9" ht="15.5" x14ac:dyDescent="0.35">
      <c r="C230" t="s">
        <v>325</v>
      </c>
      <c r="I230" s="6">
        <v>-3.47</v>
      </c>
    </row>
    <row r="231" spans="3:9" ht="15.5" x14ac:dyDescent="0.35">
      <c r="C231" t="s">
        <v>326</v>
      </c>
      <c r="I231" s="6">
        <v>-4.07</v>
      </c>
    </row>
    <row r="232" spans="3:9" ht="15.5" x14ac:dyDescent="0.35">
      <c r="C232" t="s">
        <v>329</v>
      </c>
      <c r="I232" s="6">
        <v>-16.690000000000001</v>
      </c>
    </row>
    <row r="233" spans="3:9" ht="15.5" x14ac:dyDescent="0.35">
      <c r="C233" t="s">
        <v>211</v>
      </c>
      <c r="I233" s="6">
        <v>6.03</v>
      </c>
    </row>
    <row r="234" spans="3:9" ht="15.5" x14ac:dyDescent="0.35">
      <c r="C234" t="s">
        <v>330</v>
      </c>
      <c r="I234" s="6">
        <v>63.07</v>
      </c>
    </row>
    <row r="235" spans="3:9" ht="15.5" x14ac:dyDescent="0.35">
      <c r="C235" t="s">
        <v>212</v>
      </c>
      <c r="D235" s="6">
        <v>1.27</v>
      </c>
    </row>
    <row r="236" spans="3:9" ht="15.5" x14ac:dyDescent="0.35">
      <c r="C236" t="s">
        <v>213</v>
      </c>
      <c r="I236" s="6">
        <v>55.22</v>
      </c>
    </row>
    <row r="237" spans="3:9" ht="15.5" x14ac:dyDescent="0.35">
      <c r="C237" t="s">
        <v>331</v>
      </c>
      <c r="I237" s="6">
        <v>0.55000000000000004</v>
      </c>
    </row>
    <row r="238" spans="3:9" ht="15.5" x14ac:dyDescent="0.35">
      <c r="C238" t="s">
        <v>214</v>
      </c>
      <c r="D238" s="6">
        <v>2.96</v>
      </c>
    </row>
    <row r="239" spans="3:9" ht="15.5" x14ac:dyDescent="0.35">
      <c r="C239" t="s">
        <v>215</v>
      </c>
      <c r="D239" s="6">
        <v>1.7</v>
      </c>
    </row>
    <row r="240" spans="3:9" ht="15.5" x14ac:dyDescent="0.35">
      <c r="C240" t="s">
        <v>216</v>
      </c>
      <c r="D240" s="6">
        <v>0.23</v>
      </c>
    </row>
    <row r="241" spans="3:9" ht="15.5" x14ac:dyDescent="0.35">
      <c r="C241" t="s">
        <v>332</v>
      </c>
      <c r="D241" s="6">
        <v>0.01</v>
      </c>
    </row>
    <row r="242" spans="3:9" ht="15.5" x14ac:dyDescent="0.35">
      <c r="C242" t="s">
        <v>217</v>
      </c>
      <c r="D242" s="6">
        <v>0.55000000000000004</v>
      </c>
    </row>
    <row r="243" spans="3:9" ht="15.5" x14ac:dyDescent="0.35">
      <c r="C243" t="s">
        <v>218</v>
      </c>
      <c r="D243" s="6">
        <v>0.15</v>
      </c>
    </row>
    <row r="244" spans="3:9" ht="15.5" x14ac:dyDescent="0.35">
      <c r="C244" t="s">
        <v>219</v>
      </c>
      <c r="D244" s="6">
        <v>1.55</v>
      </c>
    </row>
    <row r="245" spans="3:9" ht="15.5" x14ac:dyDescent="0.35">
      <c r="C245" t="s">
        <v>333</v>
      </c>
      <c r="I245" s="6">
        <v>-12.61</v>
      </c>
    </row>
    <row r="246" spans="3:9" ht="15.5" x14ac:dyDescent="0.35">
      <c r="C246" t="s">
        <v>12</v>
      </c>
      <c r="D246" s="5">
        <v>6000000000</v>
      </c>
    </row>
    <row r="247" spans="3:9" ht="15.5" x14ac:dyDescent="0.35">
      <c r="C247" t="s">
        <v>220</v>
      </c>
      <c r="I247" s="6">
        <v>3.68</v>
      </c>
    </row>
    <row r="248" spans="3:9" ht="15.5" x14ac:dyDescent="0.35">
      <c r="C248" t="s">
        <v>221</v>
      </c>
      <c r="I248" s="6">
        <v>-0.1953</v>
      </c>
    </row>
    <row r="249" spans="3:9" ht="15.5" x14ac:dyDescent="0.35">
      <c r="C249" t="s">
        <v>222</v>
      </c>
      <c r="I249" s="6">
        <v>-0.30219999999999997</v>
      </c>
    </row>
    <row r="250" spans="3:9" ht="15.5" x14ac:dyDescent="0.35">
      <c r="C250" t="s">
        <v>223</v>
      </c>
      <c r="I250" s="6">
        <v>-0.30909999999999999</v>
      </c>
    </row>
    <row r="251" spans="3:9" ht="15.5" x14ac:dyDescent="0.35">
      <c r="C251" t="s">
        <v>334</v>
      </c>
      <c r="I251" s="6">
        <v>-0.3019</v>
      </c>
    </row>
    <row r="252" spans="3:9" ht="15.5" x14ac:dyDescent="0.35">
      <c r="C252" t="s">
        <v>224</v>
      </c>
      <c r="D252" s="6">
        <v>71.56</v>
      </c>
    </row>
    <row r="253" spans="3:9" ht="15.5" x14ac:dyDescent="0.35">
      <c r="C253" t="s">
        <v>225</v>
      </c>
      <c r="D253" s="6">
        <v>303.64999999999998</v>
      </c>
    </row>
    <row r="254" spans="3:9" ht="15.5" x14ac:dyDescent="0.35">
      <c r="C254" t="s">
        <v>226</v>
      </c>
      <c r="D254" s="6">
        <v>71.819999999999993</v>
      </c>
    </row>
    <row r="255" spans="3:9" ht="15.5" x14ac:dyDescent="0.35">
      <c r="C255" t="s">
        <v>227</v>
      </c>
      <c r="D255" s="6">
        <v>303.39</v>
      </c>
    </row>
    <row r="256" spans="3:9" ht="15.5" x14ac:dyDescent="0.35">
      <c r="C256" t="s">
        <v>228</v>
      </c>
      <c r="D256" s="6">
        <v>1.27</v>
      </c>
    </row>
    <row r="257" spans="3:9" ht="15.5" x14ac:dyDescent="0.35">
      <c r="C257" t="s">
        <v>335</v>
      </c>
      <c r="I257" s="6">
        <v>0.74</v>
      </c>
    </row>
    <row r="258" spans="3:9" ht="15.5" x14ac:dyDescent="0.35">
      <c r="C258" t="s">
        <v>336</v>
      </c>
      <c r="I258" s="6">
        <v>1.46</v>
      </c>
    </row>
    <row r="259" spans="3:9" ht="15.5" x14ac:dyDescent="0.35">
      <c r="C259" t="s">
        <v>40</v>
      </c>
      <c r="I259" s="5">
        <v>171000000000</v>
      </c>
    </row>
    <row r="260" spans="3:9" ht="15.5" x14ac:dyDescent="0.35">
      <c r="C260" t="s">
        <v>229</v>
      </c>
      <c r="I260" s="5">
        <v>208000000000</v>
      </c>
    </row>
    <row r="261" spans="3:9" ht="15.5" x14ac:dyDescent="0.35">
      <c r="C261" t="s">
        <v>230</v>
      </c>
      <c r="I261" s="5">
        <v>3170000000</v>
      </c>
    </row>
    <row r="262" spans="3:9" ht="15.5" x14ac:dyDescent="0.35">
      <c r="C262" t="s">
        <v>231</v>
      </c>
      <c r="I262" s="6">
        <v>0.2175</v>
      </c>
    </row>
    <row r="263" spans="3:9" ht="15.5" x14ac:dyDescent="0.35">
      <c r="C263" t="s">
        <v>232</v>
      </c>
      <c r="D263" s="6">
        <v>0.36009999999999998</v>
      </c>
    </row>
    <row r="264" spans="3:9" ht="15.5" x14ac:dyDescent="0.35">
      <c r="C264" t="s">
        <v>233</v>
      </c>
      <c r="D264" s="6">
        <v>0.13869999999999999</v>
      </c>
    </row>
    <row r="265" spans="3:9" ht="15.5" x14ac:dyDescent="0.35">
      <c r="C265" t="s">
        <v>234</v>
      </c>
      <c r="D265" s="6">
        <v>0.10679999999999999</v>
      </c>
    </row>
    <row r="266" spans="3:9" ht="15.5" x14ac:dyDescent="0.35">
      <c r="C266" t="s">
        <v>235</v>
      </c>
      <c r="D266" s="6">
        <v>-0.1479</v>
      </c>
    </row>
    <row r="267" spans="3:9" ht="15.5" x14ac:dyDescent="0.35">
      <c r="C267" t="s">
        <v>236</v>
      </c>
      <c r="D267" s="6">
        <v>-8.929999999999999E-2</v>
      </c>
    </row>
    <row r="268" spans="3:9" ht="15.5" x14ac:dyDescent="0.35">
      <c r="C268" t="s">
        <v>237</v>
      </c>
      <c r="D268" s="6">
        <v>1.4421000000000002</v>
      </c>
    </row>
    <row r="269" spans="3:9" ht="15.5" x14ac:dyDescent="0.35">
      <c r="C269" t="s">
        <v>238</v>
      </c>
      <c r="I269" s="6">
        <v>1.33</v>
      </c>
    </row>
    <row r="270" spans="3:9" ht="15.5" x14ac:dyDescent="0.35">
      <c r="C270" t="s">
        <v>242</v>
      </c>
      <c r="I270" t="s">
        <v>475</v>
      </c>
    </row>
    <row r="271" spans="3:9" ht="15.5" x14ac:dyDescent="0.35">
      <c r="C271" t="s">
        <v>244</v>
      </c>
      <c r="I271" s="5">
        <v>5</v>
      </c>
    </row>
    <row r="272" spans="3:9" ht="15.5" x14ac:dyDescent="0.35">
      <c r="C272" t="s">
        <v>245</v>
      </c>
      <c r="I272" s="6">
        <v>0.2</v>
      </c>
    </row>
    <row r="273" spans="3:9" ht="15.5" x14ac:dyDescent="0.35">
      <c r="C273" t="s">
        <v>246</v>
      </c>
      <c r="I273" s="6">
        <v>0.19</v>
      </c>
    </row>
    <row r="274" spans="3:9" ht="15.5" x14ac:dyDescent="0.35">
      <c r="C274" t="s">
        <v>247</v>
      </c>
      <c r="I274" s="6">
        <v>0.44</v>
      </c>
    </row>
    <row r="275" spans="3:9" ht="15.5" x14ac:dyDescent="0.35">
      <c r="C275" t="s">
        <v>248</v>
      </c>
      <c r="I275" s="6">
        <v>0.39</v>
      </c>
    </row>
    <row r="276" spans="3:9" ht="15.5" x14ac:dyDescent="0.35">
      <c r="C276" t="s">
        <v>249</v>
      </c>
      <c r="I276" s="6">
        <v>0.62</v>
      </c>
    </row>
    <row r="277" spans="3:9" ht="15.5" x14ac:dyDescent="0.35">
      <c r="C277" t="s">
        <v>250</v>
      </c>
      <c r="I277" s="6">
        <v>0.56999999999999995</v>
      </c>
    </row>
    <row r="278" spans="3:9" ht="15.5" x14ac:dyDescent="0.35">
      <c r="C278" t="s">
        <v>251</v>
      </c>
      <c r="I278" s="6">
        <v>0.28000000000000003</v>
      </c>
    </row>
    <row r="279" spans="3:9" ht="15.5" x14ac:dyDescent="0.35">
      <c r="C279" t="s">
        <v>337</v>
      </c>
      <c r="I279" s="5">
        <v>200000000000</v>
      </c>
    </row>
    <row r="280" spans="3:9" ht="15.5" x14ac:dyDescent="0.35">
      <c r="C280" t="s">
        <v>338</v>
      </c>
      <c r="I280" s="5">
        <v>61000000000</v>
      </c>
    </row>
    <row r="281" spans="3:9" ht="15.5" x14ac:dyDescent="0.35">
      <c r="C281" t="s">
        <v>339</v>
      </c>
      <c r="I281" s="5">
        <v>-51000000000</v>
      </c>
    </row>
    <row r="282" spans="3:9" ht="15.5" x14ac:dyDescent="0.35">
      <c r="C282" t="s">
        <v>340</v>
      </c>
      <c r="I282" s="5">
        <v>-53000000000</v>
      </c>
    </row>
    <row r="283" spans="3:9" ht="15.5" x14ac:dyDescent="0.35">
      <c r="C283" t="s">
        <v>252</v>
      </c>
      <c r="D283" s="5">
        <v>4000000000</v>
      </c>
    </row>
    <row r="284" spans="3:9" ht="15.5" x14ac:dyDescent="0.35">
      <c r="C284" t="s">
        <v>253</v>
      </c>
      <c r="D284" s="5">
        <v>271000000000</v>
      </c>
    </row>
    <row r="285" spans="3:9" ht="15.5" x14ac:dyDescent="0.35">
      <c r="C285" t="s">
        <v>254</v>
      </c>
      <c r="D285" s="5">
        <v>96000000000</v>
      </c>
    </row>
    <row r="286" spans="3:9" ht="15.5" x14ac:dyDescent="0.35">
      <c r="C286" t="s">
        <v>183</v>
      </c>
      <c r="D286" s="5">
        <v>147000000000</v>
      </c>
    </row>
    <row r="287" spans="3:9" ht="15.5" x14ac:dyDescent="0.35">
      <c r="C287" t="s">
        <v>182</v>
      </c>
      <c r="I287" s="5">
        <v>175000000000</v>
      </c>
    </row>
    <row r="288" spans="3:9" ht="15.5" x14ac:dyDescent="0.35">
      <c r="C288" t="s">
        <v>181</v>
      </c>
      <c r="D288" s="5">
        <v>1000000000</v>
      </c>
    </row>
    <row r="289" spans="3:9" ht="15.5" x14ac:dyDescent="0.35">
      <c r="C289" t="s">
        <v>180</v>
      </c>
      <c r="D289" s="5">
        <v>40000000000</v>
      </c>
    </row>
    <row r="290" spans="3:9" ht="15.5" x14ac:dyDescent="0.35">
      <c r="C290" t="s">
        <v>23</v>
      </c>
      <c r="D290" s="5">
        <v>41000000000</v>
      </c>
    </row>
    <row r="291" spans="3:9" ht="15.5" x14ac:dyDescent="0.35">
      <c r="C291" t="s">
        <v>20</v>
      </c>
      <c r="D291" s="5">
        <v>37000000000</v>
      </c>
    </row>
    <row r="292" spans="3:9" ht="15.5" x14ac:dyDescent="0.35">
      <c r="C292" t="s">
        <v>255</v>
      </c>
      <c r="I292" s="5">
        <v>175000000000</v>
      </c>
    </row>
    <row r="293" spans="3:9" ht="15.5" x14ac:dyDescent="0.35">
      <c r="C293" t="s">
        <v>341</v>
      </c>
      <c r="I293" s="5">
        <v>21000000000</v>
      </c>
    </row>
    <row r="294" spans="3:9" ht="15.5" x14ac:dyDescent="0.35">
      <c r="C294" t="s">
        <v>342</v>
      </c>
      <c r="I294" s="5">
        <v>-19000000000</v>
      </c>
    </row>
    <row r="295" spans="3:9" ht="15.5" x14ac:dyDescent="0.35">
      <c r="C295" t="s">
        <v>343</v>
      </c>
      <c r="I295" s="5">
        <v>-16000000000</v>
      </c>
    </row>
    <row r="296" spans="3:9" ht="15.5" x14ac:dyDescent="0.35">
      <c r="C296" t="s">
        <v>344</v>
      </c>
      <c r="I296" s="5">
        <v>-19000000000</v>
      </c>
    </row>
    <row r="297" spans="3:9" ht="15.5" x14ac:dyDescent="0.35">
      <c r="C297" t="s">
        <v>345</v>
      </c>
      <c r="I297" s="5">
        <v>2000000000</v>
      </c>
    </row>
  </sheetData>
  <pageMargins left="0.7" right="0.7" top="0.75" bottom="0.75" header="0.3" footer="0.3"/>
  <ignoredErrors>
    <ignoredError sqref="A1:O29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477</v>
      </c>
      <c r="D2" s="2" vm="30">
        <f ca="1">IFERROR(_xlfn.STOCKHISTORY("XIDX:" &amp; $C$1, D3, , 0, 0, 1), "Libur")</f>
        <v>30</v>
      </c>
      <c r="H2" s="2" vm="30">
        <f ca="1">IFERROR(INDEX(D2:G2,COUNT(D2:G2)),"")</f>
        <v>30</v>
      </c>
      <c r="I2" s="2" vm="31">
        <f t="shared" ref="I2:O2" ca="1" si="0">IFERROR(_xlfn.STOCKHISTORY("XIDX:" &amp; $C$1, I1, , 0, 0, 1), "Libur")</f>
        <v>35</v>
      </c>
      <c r="J2" s="2" vm="32">
        <f t="shared" ca="1" si="0"/>
        <v>14</v>
      </c>
      <c r="K2" s="2" vm="8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1985648303</v>
      </c>
      <c r="H4" s="2">
        <f>IFERROR(SUM(D4:G4)*(4/MAX(1,COUNT(D4:G4))),"")</f>
        <v>7942593212</v>
      </c>
      <c r="I4" s="2">
        <f t="shared" ref="I4:O4" si="1">IFERROR(INDEX(I51:I500,MATCH($C$4,$C$51:$C$500,0)),"")</f>
        <v>3814795277</v>
      </c>
      <c r="J4" s="2">
        <f t="shared" si="1"/>
        <v>16894694286</v>
      </c>
      <c r="K4" s="2">
        <f t="shared" si="1"/>
        <v>21963322590</v>
      </c>
      <c r="L4" s="2">
        <f t="shared" si="1"/>
        <v>35609948734</v>
      </c>
      <c r="M4" s="2">
        <f t="shared" si="1"/>
        <v>26009182808</v>
      </c>
      <c r="N4" s="2">
        <f t="shared" si="1"/>
        <v>3477951437</v>
      </c>
      <c r="O4" s="2">
        <f t="shared" si="1"/>
        <v>331236544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-691595346</v>
      </c>
      <c r="H5" s="2">
        <f>IFERROR(SUM(D5:G5)*(4/MAX(1,COUNT(D5:G5))),"")</f>
        <v>-2766381384</v>
      </c>
      <c r="I5" s="2">
        <f t="shared" ref="I5:O5" si="2">IFERROR(INDEX(I51:I500,MATCH($C$5,$C$51:$C$500,0)),"")</f>
        <v>-3966459819</v>
      </c>
      <c r="J5" s="2">
        <f t="shared" si="2"/>
        <v>176044035</v>
      </c>
      <c r="K5" s="2">
        <f t="shared" si="2"/>
        <v>4774337412</v>
      </c>
      <c r="L5" s="2">
        <f t="shared" si="2"/>
        <v>11797286658</v>
      </c>
      <c r="M5" s="2">
        <f t="shared" si="2"/>
        <v>5206525981</v>
      </c>
      <c r="N5" s="2">
        <f t="shared" si="2"/>
        <v>-3148857981</v>
      </c>
      <c r="O5" s="2">
        <f t="shared" si="2"/>
        <v>-2894554654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283374409331</v>
      </c>
      <c r="H6" s="2">
        <f>IFERROR(INDEX(D6:G6,COUNT(D6:G6)),"")</f>
        <v>283374409331</v>
      </c>
      <c r="I6" s="2">
        <f t="shared" ref="I6:O6" si="3">IFERROR(INDEX(I51:I500,MATCH($C$6,$C$51:$C$500,0)),"")</f>
        <v>284064114799</v>
      </c>
      <c r="J6" s="2">
        <f t="shared" si="3"/>
        <v>287994683805</v>
      </c>
      <c r="K6" s="2">
        <f t="shared" si="3"/>
        <v>287821628476</v>
      </c>
      <c r="L6" s="2">
        <f t="shared" si="3"/>
        <v>127754091917</v>
      </c>
      <c r="M6" s="2">
        <f t="shared" si="3"/>
        <v>115590998260</v>
      </c>
      <c r="N6" s="2">
        <f t="shared" si="3"/>
        <v>109892048174</v>
      </c>
      <c r="O6" s="2">
        <f t="shared" si="3"/>
        <v>710163175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8.0299999999999994</v>
      </c>
      <c r="H7" s="3">
        <f>IFERROR(INDEX(D7:G7,COUNT(D7:G7)),"")</f>
        <v>8.0299999999999994</v>
      </c>
      <c r="I7" s="3">
        <f t="shared" ref="I7:O7" si="4">IFERROR(INDEX(I51:I500,MATCH($C$7,$C$51:$C$500,0))/1000000000,"")</f>
        <v>8.0299999999999994</v>
      </c>
      <c r="J7" s="3">
        <f t="shared" si="4"/>
        <v>8.0299999999999994</v>
      </c>
      <c r="K7" s="3">
        <f t="shared" si="4"/>
        <v>8.0299999999999994</v>
      </c>
      <c r="L7" s="3">
        <f t="shared" si="4"/>
        <v>6.42</v>
      </c>
      <c r="M7" s="3">
        <f t="shared" si="4"/>
        <v>6.42</v>
      </c>
      <c r="N7" s="3">
        <f t="shared" si="4"/>
        <v>6.42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1000000000</v>
      </c>
      <c r="J8" s="2">
        <f t="shared" si="5"/>
        <v>-9000000000</v>
      </c>
      <c r="K8" s="2">
        <f t="shared" si="5"/>
        <v>-159000000000</v>
      </c>
      <c r="L8" s="2">
        <f t="shared" si="5"/>
        <v>2000000000</v>
      </c>
      <c r="M8" s="2">
        <f t="shared" si="5"/>
        <v>-4000000000</v>
      </c>
      <c r="N8" s="2">
        <f t="shared" si="5"/>
        <v>-9000000000</v>
      </c>
      <c r="O8" s="2">
        <f t="shared" si="5"/>
        <v>-7000000000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0.03</v>
      </c>
      <c r="H9" s="3">
        <f>IFERROR(INDEX(D9:G9,COUNT(D9:G9)),"")</f>
        <v>0.03</v>
      </c>
      <c r="I9" s="3">
        <f t="shared" ref="I9:O9" si="6">IFERROR(INDEX(I51:I500,MATCH($C$9,$C$51:$C$500,0)),"")</f>
        <v>7.0000000000000007E-2</v>
      </c>
      <c r="J9" s="3">
        <f t="shared" si="6"/>
        <v>-1.08</v>
      </c>
      <c r="K9" s="3">
        <f t="shared" si="6"/>
        <v>-19.760000000000002</v>
      </c>
      <c r="L9" s="3">
        <f t="shared" si="6"/>
        <v>0.27</v>
      </c>
      <c r="M9" s="3">
        <f t="shared" si="6"/>
        <v>-0.67</v>
      </c>
      <c r="N9" s="3">
        <f t="shared" si="6"/>
        <v>-1.33</v>
      </c>
      <c r="O9" s="3">
        <f t="shared" si="6"/>
        <v>-44900.33</v>
      </c>
    </row>
    <row r="10" spans="1:15" ht="15.5" x14ac:dyDescent="0.35">
      <c r="C10" t="s">
        <v>17</v>
      </c>
      <c r="D10" s="3">
        <f ca="1">IFERROR(IF(D9=0,"",D2/D9),"")</f>
        <v>1000</v>
      </c>
      <c r="I10" s="3">
        <f t="shared" ref="I10:O10" ca="1" si="7">IFERROR(IF(I9=0,"",I2/I9),"")</f>
        <v>499.99999999999994</v>
      </c>
      <c r="J10" s="3">
        <f t="shared" ca="1" si="7"/>
        <v>-12.962962962962962</v>
      </c>
      <c r="K10" s="3">
        <f t="shared" ca="1" si="7"/>
        <v>-2.5303643724696356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557497213</v>
      </c>
      <c r="H11" s="2">
        <f>IFERROR(INDEX(D11:G11,COUNT(D11:G11)),"")</f>
        <v>557497213</v>
      </c>
      <c r="I11" s="2">
        <f t="shared" ref="I11:O11" si="8">IFERROR(INDEX(I51:I500,MATCH($C$11,$C$51:$C$500,0)),"")</f>
        <v>562271059</v>
      </c>
      <c r="J11" s="2">
        <f t="shared" si="8"/>
        <v>1109792602</v>
      </c>
      <c r="K11" s="2">
        <f t="shared" si="8"/>
        <v>1283038962</v>
      </c>
      <c r="L11" s="2">
        <f t="shared" si="8"/>
        <v>680129254</v>
      </c>
      <c r="M11" s="2">
        <f t="shared" si="8"/>
        <v>521931016</v>
      </c>
      <c r="N11" s="2">
        <f t="shared" si="8"/>
        <v>1972172212</v>
      </c>
      <c r="O11" s="2">
        <f t="shared" si="8"/>
        <v>437351592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21000000000</v>
      </c>
      <c r="H12" s="2">
        <f>IFERROR(INDEX(D12:G12,COUNT(D12:G12)),"")</f>
        <v>21000000000</v>
      </c>
      <c r="I12" s="2">
        <f t="shared" ref="I12:O12" si="9">IFERROR(INDEX(I51:I500,MATCH($C$12,$C$51:$C$500,0)),"")</f>
        <v>21000000000</v>
      </c>
      <c r="J12" s="2">
        <f t="shared" si="9"/>
        <v>21000000000</v>
      </c>
      <c r="K12" s="2">
        <f t="shared" si="9"/>
        <v>13000000000</v>
      </c>
      <c r="L12" s="2">
        <f t="shared" si="9"/>
        <v>9000000000</v>
      </c>
      <c r="M12" s="2">
        <f t="shared" si="9"/>
        <v>10000000000</v>
      </c>
      <c r="N12" s="2">
        <f t="shared" si="9"/>
        <v>6000000000</v>
      </c>
      <c r="O12" s="2">
        <f t="shared" si="9"/>
        <v>110000000000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21000000000</v>
      </c>
      <c r="H13" s="2">
        <f>IFERROR(INDEX(D13:G13,COUNT(D13:G13)),"")</f>
        <v>21000000000</v>
      </c>
      <c r="I13" s="2">
        <f t="shared" ref="I13:O13" si="10">IFERROR(INDEX(I51:I500,MATCH($C$13,$C$51:$C$500,0)),"")</f>
        <v>22000000000</v>
      </c>
      <c r="J13" s="2">
        <f t="shared" si="10"/>
        <v>22000000000</v>
      </c>
      <c r="K13" s="2">
        <f t="shared" si="10"/>
        <v>14000000000</v>
      </c>
      <c r="L13" s="2">
        <f t="shared" si="10"/>
        <v>9000000000</v>
      </c>
      <c r="M13" s="2">
        <f t="shared" si="10"/>
        <v>11000000000</v>
      </c>
      <c r="N13" s="2">
        <f t="shared" si="10"/>
        <v>8000000000</v>
      </c>
      <c r="O13" s="2">
        <f t="shared" si="10"/>
        <v>110000000000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-1890490</v>
      </c>
      <c r="O14" s="2">
        <f t="shared" si="11"/>
        <v>-8885314</v>
      </c>
    </row>
    <row r="15" spans="1:15" ht="15.5" x14ac:dyDescent="0.35">
      <c r="C15" t="s">
        <v>27</v>
      </c>
      <c r="D15" s="2">
        <f>IFERROR(INDEX(D51:D500,MATCH($C$15,$C$51:$C$500,0)),"")</f>
        <v>-70811867</v>
      </c>
      <c r="H15" s="2">
        <f>IFERROR(SUM(D15:G15)*(4/MAX(1,COUNT(D15:G15))),"")</f>
        <v>-283247468</v>
      </c>
      <c r="I15" s="2">
        <f t="shared" ref="I15:O15" si="12">IFERROR(INDEX(I51:I500,MATCH($C$15,$C$51:$C$500,0)),"")</f>
        <v>-110800249</v>
      </c>
      <c r="J15" s="2">
        <f t="shared" si="12"/>
        <v>-446154114</v>
      </c>
      <c r="K15" s="2">
        <f t="shared" si="12"/>
        <v>-589281388</v>
      </c>
      <c r="L15" s="2">
        <f t="shared" si="12"/>
        <v>-973717481</v>
      </c>
      <c r="M15" s="2">
        <f t="shared" si="12"/>
        <v>-743252053</v>
      </c>
      <c r="N15" s="2">
        <f t="shared" si="12"/>
        <v>-122294800</v>
      </c>
      <c r="O15" s="2">
        <f t="shared" si="12"/>
        <v>-33123654</v>
      </c>
    </row>
    <row r="16" spans="1:15" ht="15.5" x14ac:dyDescent="0.35">
      <c r="C16" t="s">
        <v>28</v>
      </c>
      <c r="D16" s="2">
        <f>IFERROR(INDEX(D51:D500,MATCH($C$16,$C$51:$C$500,0)),"")</f>
        <v>-618893601</v>
      </c>
      <c r="H16" s="2">
        <f>IFERROR(SUM(D16:G16)*(4/MAX(1,COUNT(D16:G16))),"")</f>
        <v>-2475574404</v>
      </c>
      <c r="I16" s="2">
        <f t="shared" ref="I16:O16" si="13">IFERROR(INDEX(I51:I500,MATCH($C$16,$C$51:$C$500,0)),"")</f>
        <v>-3915810003</v>
      </c>
      <c r="J16" s="2">
        <f t="shared" si="13"/>
        <v>519252890</v>
      </c>
      <c r="K16" s="2">
        <f t="shared" si="13"/>
        <v>5361711162</v>
      </c>
      <c r="L16" s="2">
        <f t="shared" si="13"/>
        <v>13170060821</v>
      </c>
      <c r="M16" s="2">
        <f t="shared" si="13"/>
        <v>6118405844</v>
      </c>
      <c r="N16" s="2">
        <f t="shared" si="13"/>
        <v>-3146559367</v>
      </c>
      <c r="O16" s="2">
        <f t="shared" si="13"/>
        <v>-3041620767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240899999999.99997</v>
      </c>
      <c r="H20" s="2">
        <f t="shared" ref="H20:O20" ca="1" si="14">IFERROR(H21*H2,"")</f>
        <v>240899999999.99997</v>
      </c>
      <c r="I20" s="2">
        <f t="shared" ca="1" si="14"/>
        <v>281049999999.99994</v>
      </c>
      <c r="J20" s="2">
        <f t="shared" ca="1" si="14"/>
        <v>112419999999.99998</v>
      </c>
      <c r="K20" s="2">
        <f t="shared" ca="1" si="14"/>
        <v>401499999999.99994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8029999999.999999</v>
      </c>
      <c r="H21" s="2">
        <f>IFERROR(INDEX(D21:G21,COUNT(D21:G21)),"")</f>
        <v>8029999999.999999</v>
      </c>
      <c r="I21" s="2">
        <f t="shared" ref="I21:O21" si="15">IFERROR(INDEX(I51:I500,MATCH($C$7,$C$51:$C$500,0)),"")</f>
        <v>8029999999.999999</v>
      </c>
      <c r="J21" s="2">
        <f t="shared" si="15"/>
        <v>8029999999.999999</v>
      </c>
      <c r="K21" s="2">
        <f t="shared" si="15"/>
        <v>8029999999.999999</v>
      </c>
      <c r="L21" s="2">
        <f t="shared" si="15"/>
        <v>6420000000</v>
      </c>
      <c r="M21" s="2">
        <f t="shared" si="15"/>
        <v>6420000000</v>
      </c>
      <c r="N21" s="2">
        <f t="shared" si="15"/>
        <v>6420000000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-0.24405709309910587</v>
      </c>
      <c r="H23" s="3">
        <f t="shared" ref="H23:O23" si="16">IFERROR(H5/H6*100,"")</f>
        <v>-0.97622837239642346</v>
      </c>
      <c r="I23" s="3">
        <f t="shared" si="16"/>
        <v>-1.3963255519996303</v>
      </c>
      <c r="J23" s="3">
        <f t="shared" si="16"/>
        <v>6.1127529395368516E-2</v>
      </c>
      <c r="K23" s="3">
        <f t="shared" si="16"/>
        <v>1.658783405986499</v>
      </c>
      <c r="L23" s="3">
        <f t="shared" si="16"/>
        <v>9.2343708768753388</v>
      </c>
      <c r="M23" s="3">
        <f t="shared" si="16"/>
        <v>4.5042659544205232</v>
      </c>
      <c r="N23" s="3">
        <f t="shared" si="16"/>
        <v>-2.8654102215059147</v>
      </c>
      <c r="O23" s="3">
        <f t="shared" si="16"/>
        <v>-407.59008012489522</v>
      </c>
    </row>
    <row r="24" spans="1:15" ht="15.5" x14ac:dyDescent="0.35">
      <c r="C24" t="s">
        <v>43</v>
      </c>
      <c r="D24" s="4">
        <f>IFERROR(_xlfn.RRI(5,I23,D23),"")</f>
        <v>-0.29449361309272182</v>
      </c>
      <c r="H24" s="4" t="str">
        <f t="shared" ref="H24:O24" si="17">IFERROR(_xlfn.RRI(5,M23,H23),"")</f>
        <v/>
      </c>
      <c r="I24" s="4">
        <f t="shared" si="17"/>
        <v>-0.13391607897512248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-0.09</v>
      </c>
      <c r="H25" s="3">
        <f>IFERROR(INDEX(D25:G25,COUNT(D25:G25)),"")</f>
        <v>-0.09</v>
      </c>
      <c r="I25" s="3">
        <f t="shared" ref="I25:O25" si="18">IFERROR(INDEX(I51:I500,MATCH($C$25,$C$51:$C$500,0)),"")</f>
        <v>-0.5</v>
      </c>
      <c r="J25" s="3">
        <f t="shared" si="18"/>
        <v>0.01</v>
      </c>
      <c r="K25" s="3">
        <f t="shared" si="18"/>
        <v>0.59</v>
      </c>
      <c r="L25" s="3">
        <f t="shared" si="18"/>
        <v>1.82</v>
      </c>
      <c r="M25" s="3">
        <f t="shared" si="18"/>
        <v>0.76</v>
      </c>
      <c r="N25" s="3">
        <f t="shared" si="18"/>
        <v>-0.49</v>
      </c>
      <c r="O25" s="3">
        <f t="shared" si="18"/>
        <v>-18026.78</v>
      </c>
    </row>
    <row r="26" spans="1:15" ht="15.5" x14ac:dyDescent="0.35">
      <c r="C26" t="s">
        <v>46</v>
      </c>
      <c r="D26" s="4">
        <f>IFERROR(_xlfn.RRI(5,I25,D25),"")</f>
        <v>-0.29033317923744495</v>
      </c>
      <c r="H26" s="4" t="str">
        <f t="shared" ref="H26:O26" si="19">IFERROR(_xlfn.RRI(5,M25,H25),"")</f>
        <v/>
      </c>
      <c r="I26" s="4">
        <f t="shared" si="19"/>
        <v>4.048715456574481E-3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0.24727874259028645</v>
      </c>
      <c r="H27" s="3">
        <f t="shared" ref="H27:O27" si="20">IFERROR(H4/H21,"")</f>
        <v>0.98911497036114582</v>
      </c>
      <c r="I27" s="3">
        <f t="shared" si="20"/>
        <v>0.47506790498132012</v>
      </c>
      <c r="J27" s="3">
        <f t="shared" si="20"/>
        <v>2.1039469845579082</v>
      </c>
      <c r="K27" s="3">
        <f t="shared" si="20"/>
        <v>2.7351584794520551</v>
      </c>
      <c r="L27" s="3">
        <f t="shared" si="20"/>
        <v>5.5467209866043614</v>
      </c>
      <c r="M27" s="3">
        <f t="shared" si="20"/>
        <v>4.0512745806853578</v>
      </c>
      <c r="N27" s="3">
        <f t="shared" si="20"/>
        <v>0.54173698395638625</v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-0.12242100751257268</v>
      </c>
      <c r="H28" s="4">
        <f t="shared" ref="H28:O28" si="21">IFERROR(_xlfn.RRI(5,M27,H27),"")</f>
        <v>-0.24572273234192732</v>
      </c>
      <c r="I28" s="4">
        <f t="shared" si="21"/>
        <v>-2.5922658570055712E-2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-0.82000000000000006</v>
      </c>
      <c r="I29" s="4">
        <f t="shared" si="22"/>
        <v>-51</v>
      </c>
      <c r="J29" s="4">
        <f t="shared" si="22"/>
        <v>-0.98305084745762705</v>
      </c>
      <c r="K29" s="4">
        <f t="shared" si="22"/>
        <v>-0.67582417582417575</v>
      </c>
      <c r="L29" s="4">
        <f t="shared" si="22"/>
        <v>1.3947368421052633</v>
      </c>
      <c r="M29" s="4">
        <f t="shared" si="22"/>
        <v>-2.5510204081632653</v>
      </c>
      <c r="N29" s="4">
        <f t="shared" si="22"/>
        <v>-0.99997281821822859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1.0820496606691168</v>
      </c>
      <c r="I30" s="4">
        <f t="shared" si="23"/>
        <v>-0.77420157995038841</v>
      </c>
      <c r="J30" s="4">
        <f t="shared" si="23"/>
        <v>-0.23077693656003437</v>
      </c>
      <c r="K30" s="4">
        <f t="shared" si="23"/>
        <v>-0.50688731485545879</v>
      </c>
      <c r="L30" s="4">
        <f t="shared" si="23"/>
        <v>0.36912985682298965</v>
      </c>
      <c r="M30" s="4">
        <f t="shared" si="23"/>
        <v>6.4783053412715024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35.270000000000003</v>
      </c>
      <c r="H32" s="3">
        <f>IFERROR(INDEX(D32:G32,COUNT(D32:G32)),"")</f>
        <v>35.270000000000003</v>
      </c>
      <c r="I32" s="3">
        <f t="shared" ref="I32:O32" si="24">IFERROR(INDEX(I51:I500,MATCH($C$32,$C$51:$C$500,0)),"")</f>
        <v>35.36</v>
      </c>
      <c r="J32" s="3">
        <f t="shared" si="24"/>
        <v>35.85</v>
      </c>
      <c r="K32" s="3">
        <f t="shared" si="24"/>
        <v>35.83</v>
      </c>
      <c r="L32" s="3">
        <f t="shared" si="24"/>
        <v>19.89</v>
      </c>
      <c r="M32" s="3">
        <f t="shared" si="24"/>
        <v>18</v>
      </c>
      <c r="N32" s="3">
        <f t="shared" si="24"/>
        <v>17.11</v>
      </c>
      <c r="O32" s="3">
        <f t="shared" si="24"/>
        <v>4438.5200000000004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0.82</v>
      </c>
      <c r="H33" s="3">
        <f>IFERROR(INDEX(D33:G33,COUNT(D33:G33)),"")</f>
        <v>0.82</v>
      </c>
      <c r="I33" s="3">
        <f t="shared" ref="I33:O33" si="25">IFERROR(INDEX(I51:I500,MATCH($C$33,$C$51:$C$500,0)),"")</f>
        <v>0.99</v>
      </c>
      <c r="J33" s="3">
        <f t="shared" si="25"/>
        <v>0.39</v>
      </c>
      <c r="K33" s="3">
        <f t="shared" si="25"/>
        <v>1.4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-322.22000000000003</v>
      </c>
      <c r="H34" s="3">
        <f>IFERROR(INDEX(D34:G34,COUNT(D34:G34)),"")</f>
        <v>-322.22000000000003</v>
      </c>
      <c r="I34" s="3">
        <f t="shared" ref="I34:O34" si="26">IFERROR(INDEX(I51:I500,MATCH($C$34,$C$51:$C$500,0)),"")</f>
        <v>-70</v>
      </c>
      <c r="J34" s="3">
        <f t="shared" si="26"/>
        <v>1400</v>
      </c>
      <c r="K34" s="3">
        <f t="shared" si="26"/>
        <v>84.75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117.32</v>
      </c>
      <c r="H35" s="3">
        <f>IFERROR(INDEX(D35:G35,COUNT(D35:G35)),"")</f>
        <v>117.32</v>
      </c>
      <c r="I35" s="3">
        <f t="shared" ref="I35:O35" si="27">IFERROR(INDEX(I51:I500,MATCH($C$35,$C$51:$C$500,0)),"")</f>
        <v>73.7</v>
      </c>
      <c r="J35" s="3">
        <f t="shared" si="27"/>
        <v>6.66</v>
      </c>
      <c r="K35" s="3">
        <f t="shared" si="27"/>
        <v>18.29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1985648303</v>
      </c>
      <c r="E51" s="5">
        <v>782342400</v>
      </c>
      <c r="F51" s="5">
        <v>1054194876</v>
      </c>
      <c r="G51" s="5">
        <v>139105000</v>
      </c>
      <c r="I51" s="5">
        <v>3814795277</v>
      </c>
      <c r="J51" s="5">
        <v>16894694286</v>
      </c>
      <c r="K51" s="5">
        <v>21963322590</v>
      </c>
      <c r="L51" s="5">
        <v>35609948734</v>
      </c>
      <c r="M51" s="5">
        <v>26009182808</v>
      </c>
      <c r="N51" s="5">
        <v>3477951437</v>
      </c>
      <c r="O51" s="5">
        <v>331236544</v>
      </c>
    </row>
    <row r="52" spans="2:15" ht="15.5" x14ac:dyDescent="0.35">
      <c r="C52" t="s">
        <v>73</v>
      </c>
      <c r="D52" s="5">
        <v>-940101676</v>
      </c>
      <c r="E52" s="5">
        <v>-291519069</v>
      </c>
      <c r="F52" s="5">
        <v>-597322552</v>
      </c>
      <c r="G52" s="5">
        <v>-69552500</v>
      </c>
      <c r="I52" s="5">
        <v>-1844109160</v>
      </c>
      <c r="J52" s="5">
        <v>-8156951326</v>
      </c>
      <c r="K52" s="5">
        <v>-9495147080</v>
      </c>
      <c r="L52" s="5">
        <v>-16419888254</v>
      </c>
      <c r="M52" s="5">
        <v>-13525114995</v>
      </c>
      <c r="N52" s="5">
        <v>-1728576981</v>
      </c>
      <c r="O52" s="5">
        <v>-165618272</v>
      </c>
    </row>
    <row r="53" spans="2:15" ht="15.5" x14ac:dyDescent="0.35">
      <c r="C53" t="s">
        <v>74</v>
      </c>
      <c r="D53" s="5">
        <v>1045546627</v>
      </c>
      <c r="E53" s="5">
        <v>490823331</v>
      </c>
      <c r="F53" s="5">
        <v>456872324</v>
      </c>
      <c r="G53" s="5">
        <v>69552500</v>
      </c>
      <c r="I53" s="5">
        <v>1970686117</v>
      </c>
      <c r="J53" s="5">
        <v>8737742960</v>
      </c>
      <c r="K53" s="5">
        <v>12468175510</v>
      </c>
      <c r="L53" s="5">
        <v>19190060480</v>
      </c>
      <c r="M53" s="5">
        <v>12484067813</v>
      </c>
      <c r="N53" s="5">
        <v>1749374456</v>
      </c>
      <c r="O53" s="5">
        <v>165618272</v>
      </c>
    </row>
    <row r="54" spans="2:15" ht="15.5" x14ac:dyDescent="0.35">
      <c r="C54" t="s">
        <v>75</v>
      </c>
      <c r="D54" s="5">
        <v>-1658814008</v>
      </c>
      <c r="E54" s="5">
        <v>-1315868196</v>
      </c>
      <c r="F54" s="5">
        <v>-1419913299</v>
      </c>
      <c r="G54" s="5">
        <v>-1471354188</v>
      </c>
      <c r="I54" s="5">
        <v>-6198931442</v>
      </c>
      <c r="J54" s="5">
        <v>-8170876756</v>
      </c>
      <c r="K54" s="5">
        <v>-7067100238</v>
      </c>
      <c r="L54" s="5">
        <v>-6012161254</v>
      </c>
      <c r="M54" s="5">
        <v>-6360268435</v>
      </c>
      <c r="N54" s="5">
        <v>-4889849479</v>
      </c>
      <c r="O54" s="5">
        <v>-3194060525</v>
      </c>
    </row>
    <row r="55" spans="2:15" ht="15.5" x14ac:dyDescent="0.35">
      <c r="C55" t="s">
        <v>77</v>
      </c>
      <c r="D55" s="5">
        <v>-1658814008</v>
      </c>
      <c r="E55" s="5">
        <v>-1315868196</v>
      </c>
      <c r="F55" s="5">
        <v>-1419913299</v>
      </c>
      <c r="G55" s="5">
        <v>-1471354188</v>
      </c>
      <c r="I55" s="5">
        <v>-6198931442</v>
      </c>
      <c r="J55" s="5">
        <v>-8170876756</v>
      </c>
      <c r="K55" s="5">
        <v>-7067100238</v>
      </c>
      <c r="L55" s="5">
        <v>-6012161254</v>
      </c>
      <c r="M55" s="5">
        <v>-6360268435</v>
      </c>
      <c r="N55" s="5">
        <v>-4889849479</v>
      </c>
      <c r="O55" s="5">
        <v>-3194060525</v>
      </c>
    </row>
    <row r="56" spans="2:15" ht="15.5" x14ac:dyDescent="0.35">
      <c r="C56" t="s">
        <v>78</v>
      </c>
      <c r="D56" s="5">
        <v>-613267381</v>
      </c>
      <c r="E56" s="5">
        <v>-825044865</v>
      </c>
      <c r="F56" s="5">
        <v>-963040975</v>
      </c>
      <c r="G56" s="5">
        <v>-1401801688</v>
      </c>
      <c r="I56" s="5">
        <v>-4228245325</v>
      </c>
      <c r="J56" s="5">
        <v>566866204</v>
      </c>
      <c r="K56" s="5">
        <v>5401075272</v>
      </c>
      <c r="L56" s="5">
        <v>13177899226</v>
      </c>
      <c r="M56" s="5">
        <v>6123799378</v>
      </c>
      <c r="N56" s="5">
        <v>-3140475023</v>
      </c>
      <c r="O56" s="5">
        <v>-3028442253</v>
      </c>
    </row>
    <row r="57" spans="2:15" ht="15.5" x14ac:dyDescent="0.35">
      <c r="C57" t="s">
        <v>79</v>
      </c>
      <c r="D57" s="5">
        <v>-5626220</v>
      </c>
      <c r="E57" s="5">
        <v>-15146527</v>
      </c>
      <c r="F57" s="5">
        <v>426333006</v>
      </c>
      <c r="G57" s="5">
        <v>-42591620</v>
      </c>
      <c r="I57" s="5">
        <v>312435322</v>
      </c>
      <c r="J57" s="5">
        <v>-47613314</v>
      </c>
      <c r="K57" s="5">
        <v>-39364110</v>
      </c>
      <c r="L57" s="5">
        <v>-7838405</v>
      </c>
      <c r="M57" s="5">
        <v>-5393534</v>
      </c>
      <c r="N57" s="5">
        <v>-6084344</v>
      </c>
      <c r="O57" s="5">
        <v>-13178514</v>
      </c>
    </row>
    <row r="58" spans="2:15" ht="15.5" x14ac:dyDescent="0.35">
      <c r="C58" t="s">
        <v>26</v>
      </c>
      <c r="N58" s="5">
        <v>-1890490</v>
      </c>
      <c r="O58" s="5">
        <v>-8885314</v>
      </c>
    </row>
    <row r="59" spans="2:15" ht="15.5" x14ac:dyDescent="0.35">
      <c r="C59" t="s">
        <v>80</v>
      </c>
      <c r="D59" s="5">
        <v>-5626220</v>
      </c>
      <c r="E59" s="5">
        <v>-15146527</v>
      </c>
      <c r="F59" s="5">
        <v>426333006</v>
      </c>
      <c r="G59" s="5">
        <v>-42591620</v>
      </c>
      <c r="I59" s="5">
        <v>312435322</v>
      </c>
      <c r="J59" s="5">
        <v>-47613314</v>
      </c>
      <c r="K59" s="5">
        <v>-39364110</v>
      </c>
      <c r="L59" s="5">
        <v>-7838405</v>
      </c>
      <c r="M59" s="5">
        <v>-5393534</v>
      </c>
      <c r="N59" s="5">
        <v>-4193854</v>
      </c>
      <c r="O59" s="5">
        <v>-4293200</v>
      </c>
    </row>
    <row r="60" spans="2:15" ht="15.5" x14ac:dyDescent="0.35">
      <c r="C60" t="s">
        <v>81</v>
      </c>
      <c r="D60" s="5">
        <v>-5626220</v>
      </c>
      <c r="E60" s="5">
        <v>-15146527</v>
      </c>
      <c r="F60" s="5">
        <v>426333006</v>
      </c>
      <c r="G60" s="5">
        <v>-42591620</v>
      </c>
      <c r="I60" s="5">
        <v>312435322</v>
      </c>
      <c r="J60" s="5">
        <v>-47613314</v>
      </c>
      <c r="K60" s="5">
        <v>-39364110</v>
      </c>
      <c r="L60" s="5">
        <v>-7838405</v>
      </c>
      <c r="M60" s="5">
        <v>-5393534</v>
      </c>
      <c r="N60" s="5">
        <v>-6084344</v>
      </c>
      <c r="O60" s="5">
        <v>-13178514</v>
      </c>
    </row>
    <row r="61" spans="2:15" ht="15.5" x14ac:dyDescent="0.35">
      <c r="C61" t="s">
        <v>28</v>
      </c>
      <c r="D61" s="5">
        <v>-618893601</v>
      </c>
      <c r="E61" s="5">
        <v>-840191392</v>
      </c>
      <c r="F61" s="5">
        <v>-536707969</v>
      </c>
      <c r="G61" s="5">
        <v>-1444393308</v>
      </c>
      <c r="I61" s="5">
        <v>-3915810003</v>
      </c>
      <c r="J61" s="5">
        <v>519252890</v>
      </c>
      <c r="K61" s="5">
        <v>5361711162</v>
      </c>
      <c r="L61" s="5">
        <v>13170060821</v>
      </c>
      <c r="M61" s="5">
        <v>6118405844</v>
      </c>
      <c r="N61" s="5">
        <v>-3146559367</v>
      </c>
      <c r="O61" s="5">
        <v>-3041620767</v>
      </c>
    </row>
    <row r="62" spans="2:15" ht="15.5" x14ac:dyDescent="0.35">
      <c r="C62" t="s">
        <v>27</v>
      </c>
      <c r="D62" s="5">
        <v>-70811867</v>
      </c>
      <c r="E62" s="5">
        <v>-28819299</v>
      </c>
      <c r="F62" s="5">
        <v>-24718723</v>
      </c>
      <c r="G62" s="5">
        <v>-6638100</v>
      </c>
      <c r="I62" s="5">
        <v>-110800249</v>
      </c>
      <c r="J62" s="5">
        <v>-446154114</v>
      </c>
      <c r="K62" s="5">
        <v>-589281388</v>
      </c>
      <c r="L62" s="5">
        <v>-973717481</v>
      </c>
      <c r="M62" s="5">
        <v>-743252053</v>
      </c>
      <c r="N62" s="5">
        <v>-122294800</v>
      </c>
      <c r="O62" s="5">
        <v>-33123654</v>
      </c>
    </row>
    <row r="63" spans="2:15" ht="15.5" x14ac:dyDescent="0.35">
      <c r="C63" t="s">
        <v>478</v>
      </c>
      <c r="D63" s="5">
        <v>-32695767</v>
      </c>
      <c r="E63" s="5">
        <v>3389980</v>
      </c>
      <c r="F63" s="5">
        <v>-24718723</v>
      </c>
      <c r="G63" s="5">
        <v>-6638100</v>
      </c>
      <c r="I63" s="5">
        <v>-78590970</v>
      </c>
      <c r="J63" s="5">
        <v>-446154114</v>
      </c>
      <c r="K63" s="5">
        <v>-589281388</v>
      </c>
      <c r="L63" s="5">
        <v>-973717481</v>
      </c>
      <c r="M63" s="5">
        <v>-743252053</v>
      </c>
      <c r="N63" s="5">
        <v>-122294800</v>
      </c>
      <c r="O63" s="5">
        <v>-33123654</v>
      </c>
    </row>
    <row r="64" spans="2:15" ht="15.5" x14ac:dyDescent="0.35">
      <c r="C64" t="s">
        <v>83</v>
      </c>
      <c r="D64" s="5">
        <v>-38116100</v>
      </c>
      <c r="E64" s="5">
        <v>-32209279</v>
      </c>
      <c r="I64" s="5">
        <v>-32209279</v>
      </c>
    </row>
    <row r="65" spans="2:15" ht="15.5" x14ac:dyDescent="0.35">
      <c r="C65" t="s">
        <v>84</v>
      </c>
      <c r="D65" s="5">
        <v>-70811867</v>
      </c>
      <c r="E65" s="5">
        <v>-28819299</v>
      </c>
      <c r="F65" s="5">
        <v>-24718723</v>
      </c>
      <c r="G65" s="5">
        <v>-6638100</v>
      </c>
      <c r="I65" s="5">
        <v>-110800249</v>
      </c>
      <c r="J65" s="5">
        <v>-446154114</v>
      </c>
      <c r="K65" s="5">
        <v>-589281388</v>
      </c>
      <c r="L65" s="5">
        <v>-973717481</v>
      </c>
      <c r="M65" s="5">
        <v>-743252053</v>
      </c>
      <c r="N65" s="5">
        <v>-122294800</v>
      </c>
      <c r="O65" s="5">
        <v>-33123654</v>
      </c>
    </row>
    <row r="66" spans="2:15" ht="15.5" x14ac:dyDescent="0.35">
      <c r="C66" t="s">
        <v>479</v>
      </c>
      <c r="L66" s="5">
        <v>-493104949</v>
      </c>
      <c r="M66" s="5">
        <v>-495755433</v>
      </c>
      <c r="N66" s="5">
        <v>131076083</v>
      </c>
      <c r="O66" s="5">
        <v>190460183</v>
      </c>
    </row>
    <row r="67" spans="2:15" ht="15.5" x14ac:dyDescent="0.35">
      <c r="C67" t="s">
        <v>85</v>
      </c>
      <c r="D67" s="5">
        <v>-689705468</v>
      </c>
      <c r="E67" s="5">
        <v>-869010691</v>
      </c>
      <c r="F67" s="5">
        <v>-561426692</v>
      </c>
      <c r="G67" s="5">
        <v>-1451031408</v>
      </c>
      <c r="I67" s="5">
        <v>-4026610252</v>
      </c>
      <c r="J67" s="5">
        <v>73098776</v>
      </c>
      <c r="K67" s="5">
        <v>4772429774</v>
      </c>
      <c r="L67" s="5">
        <v>11703238391</v>
      </c>
      <c r="M67" s="5">
        <v>4879398358</v>
      </c>
      <c r="N67" s="5">
        <v>-3137778084</v>
      </c>
      <c r="O67" s="5">
        <v>-2884284238</v>
      </c>
    </row>
    <row r="68" spans="2:15" ht="15.5" x14ac:dyDescent="0.35">
      <c r="C68" t="s">
        <v>86</v>
      </c>
      <c r="E68" s="5">
        <v>60232677</v>
      </c>
      <c r="I68" s="5">
        <v>60232677</v>
      </c>
      <c r="J68" s="5">
        <v>98900003</v>
      </c>
      <c r="K68" s="5">
        <v>2848163</v>
      </c>
      <c r="L68" s="5">
        <v>94048267</v>
      </c>
      <c r="M68" s="5">
        <v>327127623</v>
      </c>
      <c r="N68" s="5">
        <v>-11079897</v>
      </c>
      <c r="O68" s="5">
        <v>-10270416</v>
      </c>
    </row>
    <row r="69" spans="2:15" ht="15.5" x14ac:dyDescent="0.35">
      <c r="C69" t="s">
        <v>88</v>
      </c>
      <c r="D69" s="5">
        <v>-689705468</v>
      </c>
      <c r="E69" s="5">
        <v>-808778014</v>
      </c>
      <c r="F69" s="5">
        <v>-561426692</v>
      </c>
      <c r="G69" s="5">
        <v>-1451031408</v>
      </c>
      <c r="I69" s="5">
        <v>-3966377575</v>
      </c>
      <c r="J69" s="5">
        <v>171998779</v>
      </c>
      <c r="K69" s="5">
        <v>4775277937</v>
      </c>
      <c r="L69" s="5">
        <v>11797286658</v>
      </c>
      <c r="M69" s="5">
        <v>5206525981</v>
      </c>
      <c r="N69" s="5">
        <v>-3148857981</v>
      </c>
      <c r="O69" s="5">
        <v>-2894554654</v>
      </c>
    </row>
    <row r="70" spans="2:15" ht="15.5" x14ac:dyDescent="0.35">
      <c r="C70" t="s">
        <v>89</v>
      </c>
      <c r="D70" s="5">
        <v>-689705468</v>
      </c>
      <c r="E70" s="5">
        <v>-869010691</v>
      </c>
      <c r="F70" s="5">
        <v>-561426692</v>
      </c>
      <c r="G70" s="5">
        <v>-1451031408</v>
      </c>
      <c r="I70" s="5">
        <v>-4026610252</v>
      </c>
      <c r="J70" s="5">
        <v>73098776</v>
      </c>
      <c r="K70" s="5">
        <v>4772429774</v>
      </c>
      <c r="L70" s="5">
        <v>11703238391</v>
      </c>
      <c r="M70" s="5">
        <v>4879398358</v>
      </c>
      <c r="N70" s="5">
        <v>-3137778084</v>
      </c>
      <c r="O70" s="5">
        <v>-2884284238</v>
      </c>
    </row>
    <row r="71" spans="2:15" ht="15.5" x14ac:dyDescent="0.35">
      <c r="C71" t="s">
        <v>7</v>
      </c>
      <c r="D71" s="5">
        <v>-691595346</v>
      </c>
      <c r="E71" s="5">
        <v>-811284516</v>
      </c>
      <c r="F71" s="5">
        <v>-560783276</v>
      </c>
      <c r="G71" s="5">
        <v>-1450196154</v>
      </c>
      <c r="I71" s="5">
        <v>-3966459819</v>
      </c>
      <c r="J71" s="5">
        <v>176044035</v>
      </c>
      <c r="K71" s="5">
        <v>4774337412</v>
      </c>
      <c r="L71" s="5">
        <v>11797286658</v>
      </c>
      <c r="M71" s="5">
        <v>5206525981</v>
      </c>
      <c r="N71" s="5">
        <v>-3148857981</v>
      </c>
      <c r="O71" s="5">
        <v>-2894554654</v>
      </c>
    </row>
    <row r="72" spans="2:15" ht="15.5" x14ac:dyDescent="0.35">
      <c r="C72" t="s">
        <v>267</v>
      </c>
      <c r="D72" s="5">
        <v>1889878</v>
      </c>
      <c r="E72" s="5">
        <v>2506502</v>
      </c>
      <c r="F72" s="5">
        <v>-643416</v>
      </c>
      <c r="G72" s="5">
        <v>-835254</v>
      </c>
      <c r="I72" s="5">
        <v>82244</v>
      </c>
      <c r="J72" s="5">
        <v>-4045256</v>
      </c>
      <c r="K72" s="5">
        <v>940525</v>
      </c>
    </row>
    <row r="73" spans="2:15" ht="15.5" x14ac:dyDescent="0.35">
      <c r="C73" t="s">
        <v>90</v>
      </c>
      <c r="D73" s="5">
        <v>-689705468</v>
      </c>
      <c r="E73" s="5">
        <v>-869010691</v>
      </c>
      <c r="F73" s="5">
        <v>-561426692</v>
      </c>
      <c r="G73" s="5">
        <v>-1451031408</v>
      </c>
      <c r="I73" s="5">
        <v>-4026610252</v>
      </c>
      <c r="J73" s="5">
        <v>73098776</v>
      </c>
      <c r="K73" s="5">
        <v>4772429774</v>
      </c>
      <c r="L73" s="5">
        <v>11703238391</v>
      </c>
      <c r="M73" s="5">
        <v>4879398358</v>
      </c>
      <c r="N73" s="5">
        <v>-3137778084</v>
      </c>
      <c r="O73" s="5">
        <v>-2884284238</v>
      </c>
    </row>
    <row r="74" spans="2:15" ht="15.5" x14ac:dyDescent="0.35">
      <c r="C74" t="s">
        <v>91</v>
      </c>
      <c r="D74" s="5">
        <v>-689705468</v>
      </c>
      <c r="E74" s="5">
        <v>-808778014</v>
      </c>
      <c r="F74" s="5">
        <v>-561426692</v>
      </c>
      <c r="G74" s="5">
        <v>-1451031408</v>
      </c>
      <c r="I74" s="5">
        <v>-3966377575</v>
      </c>
      <c r="J74" s="5">
        <v>171998779</v>
      </c>
      <c r="K74" s="5">
        <v>4775277937</v>
      </c>
      <c r="L74" s="5">
        <v>11797286658</v>
      </c>
      <c r="M74" s="5">
        <v>5206525981</v>
      </c>
      <c r="N74" s="5">
        <v>-3148857981</v>
      </c>
      <c r="O74" s="5">
        <v>-2894554654</v>
      </c>
    </row>
    <row r="75" spans="2:15" ht="15.5" x14ac:dyDescent="0.35">
      <c r="C75" t="s">
        <v>92</v>
      </c>
      <c r="D75" s="5">
        <v>-689705468</v>
      </c>
      <c r="E75" s="5">
        <v>-808778014</v>
      </c>
      <c r="F75" s="5">
        <v>-561426692</v>
      </c>
      <c r="G75" s="5">
        <v>-1451031408</v>
      </c>
      <c r="I75" s="5">
        <v>-3966377575</v>
      </c>
      <c r="J75" s="5">
        <v>171998779</v>
      </c>
      <c r="K75" s="5">
        <v>4775277937</v>
      </c>
      <c r="L75" s="5">
        <v>11797286658</v>
      </c>
      <c r="M75" s="5">
        <v>5206525981</v>
      </c>
      <c r="N75" s="5">
        <v>-3148857981</v>
      </c>
      <c r="O75" s="5">
        <v>-2894554654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557497213</v>
      </c>
      <c r="E79" s="5">
        <v>562271059</v>
      </c>
      <c r="F79" s="5">
        <v>1277525790</v>
      </c>
      <c r="G79" s="5">
        <v>567757181</v>
      </c>
      <c r="I79" s="5">
        <v>562271059</v>
      </c>
      <c r="J79" s="5">
        <v>1109792602</v>
      </c>
      <c r="K79" s="5">
        <v>1283038962</v>
      </c>
      <c r="L79" s="5">
        <v>680129254</v>
      </c>
      <c r="M79" s="5">
        <v>521931016</v>
      </c>
      <c r="N79" s="5">
        <v>1972172212</v>
      </c>
      <c r="O79" s="5">
        <v>437351592</v>
      </c>
    </row>
    <row r="80" spans="2:15" ht="15.5" x14ac:dyDescent="0.35">
      <c r="C80" t="s">
        <v>96</v>
      </c>
      <c r="D80" s="5">
        <v>6089214411</v>
      </c>
      <c r="E80" s="5">
        <v>6089214411</v>
      </c>
      <c r="F80" s="5">
        <v>6089214411</v>
      </c>
      <c r="G80" s="5">
        <v>21998672639</v>
      </c>
      <c r="I80" s="5">
        <v>6089214411</v>
      </c>
      <c r="J80" s="5">
        <v>22066661045</v>
      </c>
      <c r="K80" s="5">
        <v>15712724678</v>
      </c>
      <c r="L80" s="5">
        <v>11644469078</v>
      </c>
      <c r="M80" s="5">
        <v>9950652277</v>
      </c>
      <c r="N80" s="5">
        <v>2042725925</v>
      </c>
    </row>
    <row r="81" spans="3:15" ht="15.5" x14ac:dyDescent="0.35">
      <c r="C81" t="s">
        <v>99</v>
      </c>
      <c r="F81" s="5">
        <v>26099934</v>
      </c>
      <c r="O81" s="5">
        <v>30675600</v>
      </c>
    </row>
    <row r="82" spans="3:15" ht="15.5" x14ac:dyDescent="0.35">
      <c r="C82" t="s">
        <v>101</v>
      </c>
      <c r="D82" s="5">
        <v>77587796244</v>
      </c>
      <c r="E82" s="5">
        <v>77323662814</v>
      </c>
      <c r="F82" s="5">
        <v>77038847130</v>
      </c>
      <c r="G82" s="5">
        <v>75640459548</v>
      </c>
      <c r="I82" s="5">
        <v>77323662814</v>
      </c>
      <c r="J82" s="5">
        <v>72225841231</v>
      </c>
      <c r="K82" s="5">
        <v>61564346089</v>
      </c>
      <c r="L82" s="5">
        <v>37275133312</v>
      </c>
      <c r="M82" s="5">
        <v>48015166958</v>
      </c>
      <c r="N82" s="5">
        <v>41978594853</v>
      </c>
      <c r="O82" s="5">
        <v>19201626832</v>
      </c>
    </row>
    <row r="83" spans="3:15" ht="15.5" x14ac:dyDescent="0.35">
      <c r="C83" t="s">
        <v>80</v>
      </c>
      <c r="D83" s="5">
        <v>558206386</v>
      </c>
      <c r="E83" s="5">
        <v>558206386</v>
      </c>
      <c r="F83" s="5">
        <v>497938728</v>
      </c>
      <c r="G83" s="5">
        <v>497938728</v>
      </c>
      <c r="I83" s="5">
        <v>558206386</v>
      </c>
      <c r="J83" s="5">
        <v>497938728</v>
      </c>
      <c r="K83" s="5">
        <v>399171230</v>
      </c>
      <c r="L83" s="5">
        <v>396373596</v>
      </c>
      <c r="M83" s="5">
        <v>472204688</v>
      </c>
      <c r="N83" s="5">
        <v>-347347040</v>
      </c>
      <c r="O83" s="5">
        <v>-202010123</v>
      </c>
    </row>
    <row r="84" spans="3:15" ht="15.5" x14ac:dyDescent="0.35">
      <c r="C84" t="s">
        <v>102</v>
      </c>
      <c r="D84" s="5">
        <v>86163503434</v>
      </c>
      <c r="E84" s="5">
        <v>87074435673</v>
      </c>
      <c r="F84" s="5">
        <v>89143839961</v>
      </c>
      <c r="G84" s="5">
        <v>79735418062</v>
      </c>
      <c r="I84" s="5">
        <v>87074435673</v>
      </c>
      <c r="J84" s="5">
        <v>80344451468</v>
      </c>
      <c r="K84" s="5">
        <v>78685045687</v>
      </c>
      <c r="L84" s="5">
        <v>43947685699</v>
      </c>
      <c r="M84" s="5">
        <v>55297360202</v>
      </c>
      <c r="N84" s="5">
        <v>44972071490</v>
      </c>
      <c r="O84" s="5">
        <v>19810887746</v>
      </c>
    </row>
    <row r="85" spans="3:15" ht="15.5" x14ac:dyDescent="0.35">
      <c r="C85" t="s">
        <v>103</v>
      </c>
    </row>
    <row r="86" spans="3:15" ht="15.5" x14ac:dyDescent="0.35">
      <c r="C86" t="s">
        <v>480</v>
      </c>
      <c r="D86" s="5">
        <v>226267667374</v>
      </c>
      <c r="E86" s="5">
        <v>225426602544</v>
      </c>
      <c r="F86" s="5">
        <v>223936401192</v>
      </c>
      <c r="G86" s="5">
        <v>223936401192</v>
      </c>
      <c r="I86" s="5">
        <v>225426602544</v>
      </c>
      <c r="J86" s="5">
        <v>223936401192</v>
      </c>
      <c r="K86" s="5">
        <v>223936401192</v>
      </c>
      <c r="L86" s="5">
        <v>213927426192</v>
      </c>
      <c r="M86" s="5">
        <v>213927426192</v>
      </c>
      <c r="N86" s="5">
        <v>170653550831</v>
      </c>
      <c r="O86" s="5">
        <v>49632584831</v>
      </c>
    </row>
    <row r="87" spans="3:15" ht="15.5" x14ac:dyDescent="0.35">
      <c r="C87" t="s">
        <v>104</v>
      </c>
      <c r="D87" s="5">
        <v>621671527</v>
      </c>
      <c r="E87" s="5">
        <v>648212351</v>
      </c>
      <c r="F87" s="5">
        <v>684902314</v>
      </c>
      <c r="G87" s="5">
        <v>399389274</v>
      </c>
      <c r="I87" s="5">
        <v>648212351</v>
      </c>
      <c r="J87" s="5">
        <v>536398165</v>
      </c>
      <c r="K87" s="5">
        <v>810415947</v>
      </c>
      <c r="L87" s="5">
        <v>122661183</v>
      </c>
      <c r="M87" s="5">
        <v>167020454</v>
      </c>
      <c r="N87" s="5">
        <v>248274584</v>
      </c>
      <c r="O87" s="5">
        <v>335853778</v>
      </c>
    </row>
    <row r="88" spans="3:15" ht="15.5" x14ac:dyDescent="0.35">
      <c r="C88" t="s">
        <v>106</v>
      </c>
      <c r="D88" s="5">
        <v>232992808913</v>
      </c>
      <c r="E88" s="5">
        <v>232178284907</v>
      </c>
      <c r="F88" s="5">
        <v>230710517917</v>
      </c>
      <c r="G88" s="5">
        <v>246334463105</v>
      </c>
      <c r="I88" s="5">
        <v>232178284907</v>
      </c>
      <c r="J88" s="5">
        <v>246539460402</v>
      </c>
      <c r="K88" s="5">
        <v>240459541817</v>
      </c>
      <c r="L88" s="5">
        <v>225694556453</v>
      </c>
      <c r="M88" s="5">
        <v>224045098923</v>
      </c>
      <c r="N88" s="5">
        <v>216218426701</v>
      </c>
      <c r="O88" s="5">
        <v>93242313970</v>
      </c>
    </row>
    <row r="89" spans="3:15" ht="15.5" x14ac:dyDescent="0.35">
      <c r="C89" t="s">
        <v>107</v>
      </c>
      <c r="D89" s="5">
        <v>319156312347</v>
      </c>
      <c r="E89" s="5">
        <v>319252720580</v>
      </c>
      <c r="F89" s="5">
        <v>319854357878</v>
      </c>
      <c r="G89" s="5">
        <v>326069881167</v>
      </c>
      <c r="I89" s="5">
        <v>319252720580</v>
      </c>
      <c r="J89" s="5">
        <v>326883911870</v>
      </c>
      <c r="K89" s="5">
        <v>319144587504</v>
      </c>
      <c r="L89" s="5">
        <v>269642242152</v>
      </c>
      <c r="M89" s="5">
        <v>279342459125</v>
      </c>
      <c r="N89" s="5">
        <v>261190498191</v>
      </c>
      <c r="O89" s="5">
        <v>113053201716</v>
      </c>
    </row>
    <row r="90" spans="3:15" ht="15.5" x14ac:dyDescent="0.35">
      <c r="C90" t="s">
        <v>108</v>
      </c>
    </row>
    <row r="91" spans="3:15" ht="15.5" x14ac:dyDescent="0.35">
      <c r="C91" t="s">
        <v>109</v>
      </c>
    </row>
    <row r="92" spans="3:15" ht="15.5" x14ac:dyDescent="0.35">
      <c r="C92" t="s">
        <v>110</v>
      </c>
      <c r="D92" s="5">
        <v>13337421773</v>
      </c>
      <c r="E92" s="5">
        <v>12510924541</v>
      </c>
      <c r="F92" s="5">
        <v>12553698287</v>
      </c>
      <c r="G92" s="5">
        <v>16559580603</v>
      </c>
      <c r="I92" s="5">
        <v>12510924541</v>
      </c>
      <c r="J92" s="5">
        <v>15609904439</v>
      </c>
      <c r="K92" s="5">
        <v>16678892907</v>
      </c>
      <c r="L92" s="5">
        <v>131959224388</v>
      </c>
      <c r="M92" s="5">
        <v>152323083811</v>
      </c>
      <c r="N92" s="5">
        <v>142556047807</v>
      </c>
      <c r="O92" s="5">
        <v>1442018552</v>
      </c>
    </row>
    <row r="93" spans="3:15" ht="15.5" x14ac:dyDescent="0.35">
      <c r="C93" t="s">
        <v>111</v>
      </c>
      <c r="K93" s="5">
        <v>50661118</v>
      </c>
      <c r="L93" s="5">
        <v>50661118</v>
      </c>
      <c r="M93" s="5">
        <v>1604752701</v>
      </c>
      <c r="N93" s="5">
        <v>401269479</v>
      </c>
      <c r="O93" s="5">
        <v>165618272</v>
      </c>
    </row>
    <row r="94" spans="3:15" ht="15.5" x14ac:dyDescent="0.35">
      <c r="C94" t="s">
        <v>116</v>
      </c>
      <c r="D94" s="5">
        <v>272637936</v>
      </c>
      <c r="E94" s="5">
        <v>259455945</v>
      </c>
      <c r="F94" s="5">
        <v>278409868</v>
      </c>
      <c r="G94" s="5">
        <v>232359000</v>
      </c>
      <c r="I94" s="5">
        <v>259455945</v>
      </c>
      <c r="J94" s="5">
        <v>232359000</v>
      </c>
      <c r="K94" s="5">
        <v>192559206</v>
      </c>
      <c r="L94" s="5">
        <v>118138075</v>
      </c>
      <c r="M94" s="5">
        <v>107433540</v>
      </c>
      <c r="N94" s="5">
        <v>146777276</v>
      </c>
      <c r="O94" s="5">
        <v>101873000</v>
      </c>
    </row>
    <row r="95" spans="3:15" ht="15.5" x14ac:dyDescent="0.35">
      <c r="C95" t="s">
        <v>115</v>
      </c>
      <c r="D95" s="5">
        <v>4829916892</v>
      </c>
      <c r="E95" s="5">
        <v>5013881333</v>
      </c>
      <c r="F95" s="5">
        <v>5077177593</v>
      </c>
      <c r="G95" s="5">
        <v>4934025436</v>
      </c>
      <c r="I95" s="5">
        <v>5013881333</v>
      </c>
      <c r="J95" s="5">
        <v>5007029565</v>
      </c>
      <c r="K95" s="5">
        <v>5594995014</v>
      </c>
      <c r="L95" s="5">
        <v>7647656941</v>
      </c>
      <c r="M95" s="5">
        <v>7434548161</v>
      </c>
      <c r="N95" s="5">
        <v>4354473915</v>
      </c>
      <c r="O95" s="5">
        <v>79707570</v>
      </c>
    </row>
    <row r="96" spans="3:15" ht="15.5" x14ac:dyDescent="0.35">
      <c r="C96" t="s">
        <v>113</v>
      </c>
      <c r="D96" s="5">
        <v>78533039</v>
      </c>
      <c r="E96" s="5">
        <v>12061539</v>
      </c>
      <c r="F96" s="5">
        <v>84385100</v>
      </c>
      <c r="I96" s="5">
        <v>12061539</v>
      </c>
      <c r="L96" s="5">
        <v>113096292655</v>
      </c>
      <c r="M96" s="5">
        <v>118096292655</v>
      </c>
      <c r="N96" s="5">
        <v>118096292655</v>
      </c>
    </row>
    <row r="97" spans="3:15" ht="15.5" x14ac:dyDescent="0.35">
      <c r="C97" t="s">
        <v>118</v>
      </c>
    </row>
    <row r="98" spans="3:15" ht="15.5" x14ac:dyDescent="0.35">
      <c r="C98" t="s">
        <v>350</v>
      </c>
      <c r="G98" s="5">
        <v>11607410</v>
      </c>
      <c r="J98" s="5">
        <v>108156848</v>
      </c>
      <c r="K98" s="5">
        <v>296074408</v>
      </c>
    </row>
    <row r="99" spans="3:15" ht="15.5" x14ac:dyDescent="0.35">
      <c r="C99" t="s">
        <v>120</v>
      </c>
      <c r="D99" s="5">
        <v>73940827</v>
      </c>
      <c r="E99" s="5">
        <v>124940827</v>
      </c>
      <c r="F99" s="5">
        <v>175940827</v>
      </c>
      <c r="G99" s="5">
        <v>213288000</v>
      </c>
      <c r="I99" s="5">
        <v>124940827</v>
      </c>
      <c r="J99" s="5">
        <v>213288000</v>
      </c>
      <c r="K99" s="5">
        <v>213288000</v>
      </c>
      <c r="O99" s="5">
        <v>71592710</v>
      </c>
    </row>
    <row r="100" spans="3:15" ht="15.5" x14ac:dyDescent="0.35">
      <c r="C100" t="s">
        <v>121</v>
      </c>
      <c r="D100" s="5">
        <v>22444481243</v>
      </c>
      <c r="E100" s="5">
        <v>22677681243</v>
      </c>
      <c r="F100" s="5">
        <v>22427766778</v>
      </c>
      <c r="G100" s="5">
        <v>24083574188</v>
      </c>
      <c r="I100" s="5">
        <v>22677681243</v>
      </c>
      <c r="J100" s="5">
        <v>23279323626</v>
      </c>
      <c r="K100" s="5">
        <v>14644066121</v>
      </c>
      <c r="L100" s="5">
        <v>9928925847</v>
      </c>
      <c r="M100" s="5">
        <v>11428377054</v>
      </c>
      <c r="N100" s="5">
        <v>8742402210</v>
      </c>
      <c r="O100" s="5">
        <v>110901019989</v>
      </c>
    </row>
    <row r="101" spans="3:15" ht="15.5" x14ac:dyDescent="0.35">
      <c r="C101" t="s">
        <v>122</v>
      </c>
      <c r="D101" s="5">
        <v>22444481243</v>
      </c>
      <c r="E101" s="5">
        <v>22677681243</v>
      </c>
      <c r="F101" s="5">
        <v>22427766778</v>
      </c>
      <c r="G101" s="5">
        <v>24083574188</v>
      </c>
      <c r="I101" s="5">
        <v>22677681243</v>
      </c>
      <c r="J101" s="5">
        <v>23279323626</v>
      </c>
      <c r="K101" s="5">
        <v>14644066121</v>
      </c>
      <c r="L101" s="5">
        <v>9928925847</v>
      </c>
      <c r="M101" s="5">
        <v>11428377054</v>
      </c>
      <c r="N101" s="5">
        <v>8742402210</v>
      </c>
      <c r="O101" s="5">
        <v>110901019989</v>
      </c>
    </row>
    <row r="102" spans="3:15" ht="15.5" x14ac:dyDescent="0.35">
      <c r="C102" t="s">
        <v>124</v>
      </c>
    </row>
    <row r="103" spans="3:15" ht="15.5" x14ac:dyDescent="0.35">
      <c r="C103" t="s">
        <v>125</v>
      </c>
      <c r="G103" s="5">
        <v>11607410</v>
      </c>
      <c r="J103" s="5">
        <v>108156848</v>
      </c>
      <c r="K103" s="5">
        <v>296074408</v>
      </c>
    </row>
    <row r="104" spans="3:15" ht="15.5" x14ac:dyDescent="0.35">
      <c r="C104" t="s">
        <v>481</v>
      </c>
      <c r="O104" s="5">
        <v>107093155000</v>
      </c>
    </row>
    <row r="105" spans="3:15" ht="15.5" x14ac:dyDescent="0.35">
      <c r="C105" t="s">
        <v>379</v>
      </c>
      <c r="D105" s="5">
        <v>21198500000</v>
      </c>
      <c r="E105" s="5">
        <v>21431700000</v>
      </c>
      <c r="F105" s="5">
        <v>21431700000</v>
      </c>
      <c r="G105" s="5">
        <v>23075900000</v>
      </c>
      <c r="I105" s="5">
        <v>21431700000</v>
      </c>
      <c r="J105" s="5">
        <v>22175100000</v>
      </c>
      <c r="K105" s="5">
        <v>13490000000</v>
      </c>
      <c r="L105" s="5">
        <v>9204000000</v>
      </c>
      <c r="M105" s="5">
        <v>10653000000</v>
      </c>
      <c r="N105" s="5">
        <v>7772000000</v>
      </c>
      <c r="O105" s="5">
        <v>3000000000</v>
      </c>
    </row>
    <row r="106" spans="3:15" ht="15.5" x14ac:dyDescent="0.35">
      <c r="C106" t="s">
        <v>126</v>
      </c>
      <c r="D106" s="5">
        <v>35781903016</v>
      </c>
      <c r="E106" s="5">
        <v>35188605784</v>
      </c>
      <c r="F106" s="5">
        <v>34981465065</v>
      </c>
      <c r="G106" s="5">
        <v>40643154791</v>
      </c>
      <c r="I106" s="5">
        <v>35188605784</v>
      </c>
      <c r="J106" s="5">
        <v>38889228065</v>
      </c>
      <c r="K106" s="5">
        <v>31322959028</v>
      </c>
      <c r="L106" s="5">
        <v>141888150235</v>
      </c>
      <c r="M106" s="5">
        <v>163751460865</v>
      </c>
      <c r="N106" s="5">
        <v>151298450017</v>
      </c>
      <c r="O106" s="5">
        <v>112343038541</v>
      </c>
    </row>
    <row r="107" spans="3:15" ht="15.5" x14ac:dyDescent="0.35">
      <c r="C107" t="s">
        <v>127</v>
      </c>
    </row>
    <row r="108" spans="3:15" ht="15.5" x14ac:dyDescent="0.35">
      <c r="C108" t="s">
        <v>128</v>
      </c>
      <c r="D108" s="5">
        <v>160670545200</v>
      </c>
      <c r="E108" s="5">
        <v>160670545200</v>
      </c>
      <c r="F108" s="5">
        <v>160670545200</v>
      </c>
      <c r="G108" s="5">
        <v>160670545200</v>
      </c>
      <c r="I108" s="5">
        <v>160670545200</v>
      </c>
      <c r="J108" s="5">
        <v>160665415120</v>
      </c>
      <c r="K108" s="5">
        <v>160665223020</v>
      </c>
      <c r="L108" s="5">
        <v>128465000000</v>
      </c>
      <c r="M108" s="5">
        <v>128465000000</v>
      </c>
      <c r="N108" s="5">
        <v>128465000000</v>
      </c>
      <c r="O108" s="5">
        <v>16000000000</v>
      </c>
    </row>
    <row r="109" spans="3:15" ht="15.5" x14ac:dyDescent="0.35">
      <c r="C109" t="s">
        <v>129</v>
      </c>
      <c r="D109" s="5">
        <v>130408162105</v>
      </c>
      <c r="E109" s="5">
        <v>130408162105</v>
      </c>
      <c r="F109" s="5">
        <v>130408162105</v>
      </c>
      <c r="G109" s="5">
        <v>130408162105</v>
      </c>
      <c r="I109" s="5">
        <v>130408162105</v>
      </c>
      <c r="J109" s="5">
        <v>130385076745</v>
      </c>
      <c r="K109" s="5">
        <v>130384212295</v>
      </c>
      <c r="L109" s="5">
        <v>7292176693</v>
      </c>
      <c r="M109" s="5">
        <v>6759131080</v>
      </c>
      <c r="N109" s="5">
        <v>6759131080</v>
      </c>
      <c r="O109" s="5">
        <v>6759131080</v>
      </c>
    </row>
    <row r="110" spans="3:15" ht="15.5" x14ac:dyDescent="0.35">
      <c r="C110" t="s">
        <v>130</v>
      </c>
      <c r="D110" s="5">
        <v>-8271900985</v>
      </c>
      <c r="E110" s="5">
        <v>-7580305639</v>
      </c>
      <c r="F110" s="5">
        <v>-6708753465</v>
      </c>
      <c r="G110" s="5">
        <v>-6147970189</v>
      </c>
      <c r="I110" s="5">
        <v>-7580305639</v>
      </c>
      <c r="J110" s="5">
        <v>-3553578162</v>
      </c>
      <c r="K110" s="5">
        <v>-3630854699</v>
      </c>
      <c r="L110" s="5">
        <v>-8402394477</v>
      </c>
      <c r="M110" s="5">
        <v>-20105337508</v>
      </c>
      <c r="N110" s="5">
        <v>-24984735866</v>
      </c>
      <c r="O110" s="5">
        <v>-21846957782</v>
      </c>
    </row>
    <row r="111" spans="3:15" ht="15.5" x14ac:dyDescent="0.35">
      <c r="C111" t="s">
        <v>131</v>
      </c>
      <c r="D111" s="5">
        <v>40000000</v>
      </c>
      <c r="E111" s="5">
        <v>40000000</v>
      </c>
      <c r="F111" s="5">
        <v>40000000</v>
      </c>
      <c r="G111" s="5">
        <v>40000000</v>
      </c>
      <c r="I111" s="5">
        <v>40000000</v>
      </c>
      <c r="J111" s="5">
        <v>30000000</v>
      </c>
      <c r="K111" s="5">
        <v>20000000</v>
      </c>
    </row>
    <row r="112" spans="3:15" ht="15.5" x14ac:dyDescent="0.35">
      <c r="C112" t="s">
        <v>132</v>
      </c>
      <c r="D112" s="5">
        <v>-8311900985</v>
      </c>
      <c r="E112" s="5">
        <v>-7620305639</v>
      </c>
      <c r="F112" s="5">
        <v>-6748753465</v>
      </c>
      <c r="G112" s="5">
        <v>-6187970189</v>
      </c>
      <c r="I112" s="5">
        <v>-7620305639</v>
      </c>
      <c r="J112" s="5">
        <v>-3583578162</v>
      </c>
      <c r="K112" s="5">
        <v>-3650854699</v>
      </c>
      <c r="L112" s="5">
        <v>-8402394477</v>
      </c>
      <c r="M112" s="5">
        <v>-20105337508</v>
      </c>
      <c r="N112" s="5">
        <v>-24984735866</v>
      </c>
      <c r="O112" s="5">
        <v>-21846957782</v>
      </c>
    </row>
    <row r="113" spans="2:15" ht="15.5" x14ac:dyDescent="0.35">
      <c r="C113" t="s">
        <v>133</v>
      </c>
      <c r="D113" s="5">
        <v>-8271900985</v>
      </c>
      <c r="E113" s="5">
        <v>-7580305639</v>
      </c>
      <c r="F113" s="5">
        <v>-6708753465</v>
      </c>
      <c r="G113" s="5">
        <v>-6147970189</v>
      </c>
      <c r="I113" s="5">
        <v>-7580305639</v>
      </c>
      <c r="J113" s="5">
        <v>-3553578162</v>
      </c>
      <c r="K113" s="5">
        <v>-3630854699</v>
      </c>
      <c r="L113" s="5">
        <v>-8402394477</v>
      </c>
      <c r="M113" s="5">
        <v>-20105337508</v>
      </c>
      <c r="N113" s="5">
        <v>-24984735866</v>
      </c>
      <c r="O113" s="5">
        <v>-21846957782</v>
      </c>
    </row>
    <row r="114" spans="2:15" ht="15.5" x14ac:dyDescent="0.35">
      <c r="C114" t="s">
        <v>134</v>
      </c>
      <c r="D114" s="5">
        <v>9396625</v>
      </c>
      <c r="E114" s="5">
        <v>7506747</v>
      </c>
      <c r="F114" s="5">
        <v>5000245</v>
      </c>
      <c r="G114" s="5">
        <v>-1949468</v>
      </c>
      <c r="I114" s="5">
        <v>7506747</v>
      </c>
      <c r="J114" s="5">
        <v>-168626</v>
      </c>
      <c r="K114" s="5">
        <v>3876630</v>
      </c>
      <c r="L114" s="5">
        <v>2936105</v>
      </c>
    </row>
    <row r="115" spans="2:15" ht="15.5" x14ac:dyDescent="0.35">
      <c r="C115" t="s">
        <v>9</v>
      </c>
      <c r="D115" s="5">
        <v>283374409331</v>
      </c>
      <c r="E115" s="5">
        <v>284064114799</v>
      </c>
      <c r="F115" s="5">
        <v>284872892813</v>
      </c>
      <c r="G115" s="5">
        <v>285426726376</v>
      </c>
      <c r="I115" s="5">
        <v>284064114799</v>
      </c>
      <c r="J115" s="5">
        <v>287994683805</v>
      </c>
      <c r="K115" s="5">
        <v>287821628476</v>
      </c>
      <c r="L115" s="5">
        <v>127754091917</v>
      </c>
      <c r="M115" s="5">
        <v>115590998260</v>
      </c>
      <c r="N115" s="5">
        <v>109892048174</v>
      </c>
      <c r="O115" s="5">
        <v>710163175</v>
      </c>
    </row>
    <row r="116" spans="2:15" ht="15.5" x14ac:dyDescent="0.35">
      <c r="C116" t="s">
        <v>135</v>
      </c>
      <c r="D116" s="5">
        <v>319156312347</v>
      </c>
      <c r="E116" s="5">
        <v>319252720583</v>
      </c>
      <c r="F116" s="5">
        <v>319854357878</v>
      </c>
      <c r="G116" s="5">
        <v>326069881167</v>
      </c>
      <c r="I116" s="5">
        <v>319252720583</v>
      </c>
      <c r="J116" s="5">
        <v>326883911870</v>
      </c>
      <c r="K116" s="5">
        <v>319144587504</v>
      </c>
      <c r="L116" s="5">
        <v>269642242152</v>
      </c>
      <c r="M116" s="5">
        <v>279342459125</v>
      </c>
      <c r="N116" s="5">
        <v>261190498191</v>
      </c>
      <c r="O116" s="5">
        <v>113053201716</v>
      </c>
    </row>
    <row r="117" spans="2:15" ht="15.5" x14ac:dyDescent="0.35">
      <c r="C117" t="s">
        <v>136</v>
      </c>
      <c r="D117" s="5">
        <v>8033270756</v>
      </c>
      <c r="E117" s="5">
        <v>8033270756</v>
      </c>
      <c r="F117" s="5">
        <v>8033270756</v>
      </c>
      <c r="G117" s="5">
        <v>8033250000</v>
      </c>
      <c r="I117" s="5">
        <v>8033270756</v>
      </c>
      <c r="J117" s="5">
        <v>8033250000</v>
      </c>
      <c r="K117" s="5">
        <v>8033250000</v>
      </c>
      <c r="L117" s="5">
        <v>6423250000</v>
      </c>
      <c r="M117" s="5">
        <v>6423250000</v>
      </c>
      <c r="N117" s="5">
        <v>6423250000</v>
      </c>
      <c r="O117" s="5">
        <v>160000</v>
      </c>
    </row>
    <row r="119" spans="2:15" ht="15.5" x14ac:dyDescent="0.35">
      <c r="B119" t="s">
        <v>137</v>
      </c>
      <c r="C119" t="s">
        <v>138</v>
      </c>
      <c r="D119" s="5">
        <v>338866696</v>
      </c>
      <c r="E119" s="5">
        <v>-652854731</v>
      </c>
      <c r="F119" s="5">
        <v>2639473671</v>
      </c>
      <c r="G119" s="5">
        <v>286073504</v>
      </c>
      <c r="I119" s="5">
        <v>612117517</v>
      </c>
      <c r="J119" s="5">
        <v>-8671485350</v>
      </c>
      <c r="K119" s="5">
        <v>-148692636322</v>
      </c>
      <c r="L119" s="5">
        <v>1731698238</v>
      </c>
      <c r="M119" s="5">
        <v>-4331241196</v>
      </c>
      <c r="N119" s="5">
        <v>-8537431670</v>
      </c>
      <c r="O119" s="5">
        <v>-7184053051</v>
      </c>
    </row>
    <row r="120" spans="2:15" ht="15.5" x14ac:dyDescent="0.35">
      <c r="C120" t="s">
        <v>279</v>
      </c>
      <c r="D120" s="5">
        <v>4333284364</v>
      </c>
      <c r="E120" s="5">
        <v>2260446888</v>
      </c>
      <c r="F120" s="5">
        <v>6104790261</v>
      </c>
      <c r="G120" s="5">
        <v>4032230683</v>
      </c>
      <c r="I120" s="5">
        <v>14963469888</v>
      </c>
      <c r="J120" s="5">
        <v>18577267976</v>
      </c>
      <c r="K120" s="5">
        <v>5316504648</v>
      </c>
      <c r="L120" s="5">
        <v>19961634535</v>
      </c>
      <c r="M120" s="5">
        <v>17785360172</v>
      </c>
      <c r="N120" s="5">
        <v>19755176994</v>
      </c>
      <c r="O120" s="5">
        <v>1056463544</v>
      </c>
    </row>
    <row r="121" spans="2:15" ht="15.5" x14ac:dyDescent="0.35">
      <c r="C121" t="s">
        <v>280</v>
      </c>
      <c r="D121" s="5">
        <v>-1171470364</v>
      </c>
      <c r="E121" s="5">
        <v>-1425159043</v>
      </c>
      <c r="F121" s="5">
        <v>-1950722441</v>
      </c>
      <c r="G121" s="5">
        <v>-2260807533</v>
      </c>
      <c r="I121" s="5">
        <v>-7769601062</v>
      </c>
      <c r="J121" s="5">
        <v>-18874147586</v>
      </c>
      <c r="K121" s="5">
        <v>-33862214912</v>
      </c>
      <c r="L121" s="5">
        <v>-7263885130</v>
      </c>
      <c r="M121" s="5">
        <v>-15578541563</v>
      </c>
      <c r="N121" s="5">
        <v>-23360921968</v>
      </c>
      <c r="O121" s="5">
        <v>-5392614200</v>
      </c>
    </row>
    <row r="122" spans="2:15" ht="15.5" x14ac:dyDescent="0.35">
      <c r="C122" t="s">
        <v>142</v>
      </c>
      <c r="D122" s="5">
        <v>-1074180928</v>
      </c>
      <c r="E122" s="5">
        <v>-754480536</v>
      </c>
      <c r="F122" s="5">
        <v>-846568574</v>
      </c>
      <c r="G122" s="5">
        <v>-875989518</v>
      </c>
      <c r="I122" s="5">
        <v>-3342616029</v>
      </c>
      <c r="J122" s="5">
        <v>-3777065465</v>
      </c>
      <c r="K122" s="5">
        <v>-3327058256</v>
      </c>
      <c r="L122" s="5">
        <v>9592035</v>
      </c>
      <c r="M122" s="5">
        <v>-1435508077</v>
      </c>
      <c r="N122" s="5">
        <v>-1390902923</v>
      </c>
      <c r="O122" s="5">
        <v>-1268905378</v>
      </c>
    </row>
    <row r="123" spans="2:15" ht="15.5" x14ac:dyDescent="0.35">
      <c r="C123" t="s">
        <v>482</v>
      </c>
      <c r="D123" s="5">
        <v>-506550630</v>
      </c>
      <c r="E123" s="5">
        <v>-131408451</v>
      </c>
      <c r="F123" s="5">
        <v>-802159327</v>
      </c>
      <c r="G123" s="5">
        <v>-569451845</v>
      </c>
      <c r="I123" s="5">
        <v>-2616893072</v>
      </c>
      <c r="J123" s="5">
        <v>-3922171057</v>
      </c>
      <c r="K123" s="5">
        <v>-116265342647</v>
      </c>
      <c r="L123" s="5">
        <v>-10931143833</v>
      </c>
      <c r="M123" s="5">
        <v>-4177980280</v>
      </c>
      <c r="N123" s="5">
        <v>-3540783773</v>
      </c>
      <c r="O123" s="5">
        <v>-1578997017</v>
      </c>
    </row>
    <row r="124" spans="2:15" ht="15.5" x14ac:dyDescent="0.35">
      <c r="C124" t="s">
        <v>483</v>
      </c>
      <c r="D124" s="5">
        <v>-1242215746</v>
      </c>
      <c r="E124" s="5">
        <v>-602253589</v>
      </c>
      <c r="F124" s="5">
        <v>134133752</v>
      </c>
      <c r="G124" s="5">
        <v>-39908283</v>
      </c>
      <c r="I124" s="5">
        <v>-622242208</v>
      </c>
      <c r="J124" s="5">
        <v>-675369218</v>
      </c>
      <c r="K124" s="5">
        <v>-554525155</v>
      </c>
      <c r="L124" s="5">
        <v>-44499369</v>
      </c>
      <c r="M124" s="5">
        <v>-924571448</v>
      </c>
    </row>
    <row r="125" spans="2:15" ht="15.5" x14ac:dyDescent="0.35">
      <c r="C125" t="s">
        <v>145</v>
      </c>
      <c r="D125" s="5">
        <v>-284200000</v>
      </c>
      <c r="E125" s="5">
        <v>-51000000</v>
      </c>
      <c r="F125" s="5">
        <v>-1693154583</v>
      </c>
      <c r="G125" s="5">
        <v>-281474719</v>
      </c>
      <c r="I125" s="5">
        <v>-911688581</v>
      </c>
      <c r="J125" s="5">
        <v>8498238990</v>
      </c>
      <c r="K125" s="5">
        <v>159304521030</v>
      </c>
      <c r="L125" s="5">
        <v>-1449000000</v>
      </c>
      <c r="M125" s="5">
        <v>2881000000</v>
      </c>
      <c r="N125" s="5">
        <v>10072252290</v>
      </c>
      <c r="O125" s="5">
        <v>7475425362</v>
      </c>
    </row>
    <row r="126" spans="2:15" ht="15.5" x14ac:dyDescent="0.35">
      <c r="C126" t="s">
        <v>146</v>
      </c>
      <c r="D126" s="5">
        <v>-59440542</v>
      </c>
      <c r="E126" s="5">
        <v>-11400000</v>
      </c>
      <c r="F126" s="5">
        <v>-297000000</v>
      </c>
      <c r="I126" s="5">
        <v>-308400000</v>
      </c>
      <c r="K126" s="5">
        <v>-10008975000</v>
      </c>
      <c r="L126" s="5">
        <v>-124500000</v>
      </c>
    </row>
    <row r="127" spans="2:15" ht="15.5" x14ac:dyDescent="0.35">
      <c r="C127" t="s">
        <v>413</v>
      </c>
      <c r="F127" s="5">
        <v>-297000000</v>
      </c>
      <c r="I127" s="5">
        <v>-297000000</v>
      </c>
      <c r="L127" s="5">
        <v>-124500000</v>
      </c>
    </row>
    <row r="128" spans="2:15" ht="15.5" x14ac:dyDescent="0.35">
      <c r="C128" t="s">
        <v>148</v>
      </c>
      <c r="D128" s="5">
        <v>-59440542</v>
      </c>
      <c r="E128" s="5">
        <v>-11400000</v>
      </c>
      <c r="I128" s="5">
        <v>-11400000</v>
      </c>
    </row>
    <row r="129" spans="3:15" ht="15.5" x14ac:dyDescent="0.35">
      <c r="C129" t="s">
        <v>484</v>
      </c>
      <c r="K129" s="5">
        <v>-10008975000</v>
      </c>
    </row>
    <row r="130" spans="3:15" ht="15.5" x14ac:dyDescent="0.35">
      <c r="C130" t="s">
        <v>149</v>
      </c>
      <c r="D130" s="5">
        <v>-284200000</v>
      </c>
      <c r="E130" s="5">
        <v>-51000000</v>
      </c>
      <c r="F130" s="5">
        <v>-1693154583</v>
      </c>
      <c r="G130" s="5">
        <v>-281474719</v>
      </c>
      <c r="I130" s="5">
        <v>-911688581</v>
      </c>
      <c r="J130" s="5">
        <v>8498238990</v>
      </c>
      <c r="K130" s="5">
        <v>159304521030</v>
      </c>
      <c r="L130" s="5">
        <v>-1449000000</v>
      </c>
      <c r="M130" s="5">
        <v>2881000000</v>
      </c>
      <c r="N130" s="5">
        <v>10072252290</v>
      </c>
      <c r="O130" s="5">
        <v>7475425362</v>
      </c>
    </row>
    <row r="131" spans="3:15" ht="15.5" x14ac:dyDescent="0.35">
      <c r="C131" t="s">
        <v>465</v>
      </c>
      <c r="N131" s="5">
        <v>112465000000</v>
      </c>
    </row>
    <row r="132" spans="3:15" ht="15.5" x14ac:dyDescent="0.35">
      <c r="C132" t="s">
        <v>431</v>
      </c>
      <c r="K132" s="5">
        <v>161000000000</v>
      </c>
    </row>
    <row r="133" spans="3:15" ht="15.5" x14ac:dyDescent="0.35">
      <c r="C133" t="s">
        <v>485</v>
      </c>
      <c r="I133" s="5">
        <v>28215440</v>
      </c>
      <c r="J133" s="5">
        <v>1056550</v>
      </c>
      <c r="K133" s="5">
        <v>1226610</v>
      </c>
    </row>
    <row r="134" spans="3:15" ht="15.5" x14ac:dyDescent="0.35">
      <c r="C134" t="s">
        <v>432</v>
      </c>
      <c r="K134" s="5">
        <v>-5708967988</v>
      </c>
    </row>
    <row r="135" spans="3:15" ht="15.5" x14ac:dyDescent="0.35">
      <c r="C135" t="s">
        <v>486</v>
      </c>
      <c r="O135" s="5">
        <v>8916297748</v>
      </c>
    </row>
    <row r="136" spans="3:15" ht="15.5" x14ac:dyDescent="0.35">
      <c r="C136" t="s">
        <v>487</v>
      </c>
      <c r="N136" s="5">
        <v>-107093155000</v>
      </c>
      <c r="O136" s="5">
        <v>-2368813100</v>
      </c>
    </row>
    <row r="137" spans="3:15" ht="15.5" x14ac:dyDescent="0.35">
      <c r="C137" t="s">
        <v>368</v>
      </c>
      <c r="O137" s="5">
        <v>-1970719800</v>
      </c>
    </row>
    <row r="138" spans="3:15" ht="15.5" x14ac:dyDescent="0.35">
      <c r="C138" t="s">
        <v>488</v>
      </c>
      <c r="D138" s="5">
        <v>-51000000</v>
      </c>
      <c r="E138" s="5">
        <v>-51000000</v>
      </c>
      <c r="F138" s="5">
        <v>-48954583</v>
      </c>
      <c r="G138" s="5">
        <v>-48274719</v>
      </c>
      <c r="I138" s="5">
        <v>-196504021</v>
      </c>
      <c r="J138" s="5">
        <v>-187917560</v>
      </c>
      <c r="K138" s="5">
        <v>-273737592</v>
      </c>
      <c r="N138" s="5">
        <v>-71592710</v>
      </c>
      <c r="O138" s="5">
        <v>-101339486</v>
      </c>
    </row>
    <row r="139" spans="3:15" ht="15.5" x14ac:dyDescent="0.35">
      <c r="C139" t="s">
        <v>489</v>
      </c>
      <c r="I139" s="5">
        <v>2300000000</v>
      </c>
      <c r="J139" s="5">
        <v>13035000000</v>
      </c>
      <c r="K139" s="5">
        <v>13715000000</v>
      </c>
      <c r="M139" s="5">
        <v>6627000000</v>
      </c>
      <c r="N139" s="5">
        <v>5600000000</v>
      </c>
      <c r="O139" s="5">
        <v>3000000000</v>
      </c>
    </row>
    <row r="140" spans="3:15" ht="15.5" x14ac:dyDescent="0.35">
      <c r="C140" t="s">
        <v>311</v>
      </c>
      <c r="D140" s="5">
        <v>-233200000</v>
      </c>
      <c r="F140" s="5">
        <v>-1644200000</v>
      </c>
      <c r="G140" s="5">
        <v>-233200000</v>
      </c>
      <c r="I140" s="5">
        <v>-3043400000</v>
      </c>
      <c r="J140" s="5">
        <v>-4349900000</v>
      </c>
      <c r="K140" s="5">
        <v>-9429000000</v>
      </c>
      <c r="L140" s="5">
        <v>-1449000000</v>
      </c>
      <c r="M140" s="5">
        <v>-3746000000</v>
      </c>
      <c r="N140" s="5">
        <v>-828000000</v>
      </c>
    </row>
    <row r="141" spans="3:15" ht="15.5" x14ac:dyDescent="0.35">
      <c r="C141" t="s">
        <v>164</v>
      </c>
      <c r="D141" s="5">
        <v>-4773846</v>
      </c>
      <c r="E141" s="5">
        <v>-715254731</v>
      </c>
      <c r="F141" s="5">
        <v>649319088</v>
      </c>
      <c r="G141" s="5">
        <v>4598785</v>
      </c>
      <c r="I141" s="5">
        <v>-607971064</v>
      </c>
      <c r="J141" s="5">
        <v>-173246360</v>
      </c>
      <c r="K141" s="5">
        <v>602909708</v>
      </c>
      <c r="L141" s="5">
        <v>158198238</v>
      </c>
      <c r="M141" s="5">
        <v>-1450241196</v>
      </c>
      <c r="N141" s="5">
        <v>1534820620</v>
      </c>
      <c r="O141" s="5">
        <v>291372311</v>
      </c>
    </row>
    <row r="142" spans="3:15" ht="15.5" x14ac:dyDescent="0.35">
      <c r="C142" t="s">
        <v>490</v>
      </c>
      <c r="F142" s="5">
        <v>60449521</v>
      </c>
      <c r="I142" s="5">
        <v>60449521</v>
      </c>
    </row>
    <row r="143" spans="3:15" ht="15.5" x14ac:dyDescent="0.35">
      <c r="C143" t="s">
        <v>165</v>
      </c>
      <c r="D143" s="5">
        <v>562271059</v>
      </c>
      <c r="I143" s="5">
        <v>1109792602</v>
      </c>
      <c r="J143" s="5">
        <v>1283038962</v>
      </c>
      <c r="K143" s="5">
        <v>680129254</v>
      </c>
      <c r="L143" s="5">
        <v>521931016</v>
      </c>
      <c r="M143" s="5">
        <v>1972172212</v>
      </c>
      <c r="N143" s="5">
        <v>437351592</v>
      </c>
      <c r="O143" s="5">
        <v>145979281</v>
      </c>
    </row>
    <row r="144" spans="3:15" ht="15.5" x14ac:dyDescent="0.35">
      <c r="C144" t="s">
        <v>166</v>
      </c>
      <c r="D144" s="5">
        <v>557497213</v>
      </c>
      <c r="E144" s="5">
        <v>-715254731</v>
      </c>
      <c r="F144" s="5">
        <v>709768609</v>
      </c>
      <c r="G144" s="5">
        <v>4598785</v>
      </c>
      <c r="I144" s="5">
        <v>562271059</v>
      </c>
      <c r="J144" s="5">
        <v>1109792602</v>
      </c>
      <c r="K144" s="5">
        <v>1283038962</v>
      </c>
      <c r="L144" s="5">
        <v>680129254</v>
      </c>
      <c r="M144" s="5">
        <v>521931016</v>
      </c>
      <c r="N144" s="5">
        <v>1972172212</v>
      </c>
      <c r="O144" s="5">
        <v>437351592</v>
      </c>
    </row>
    <row r="146" spans="2:15" ht="15.5" x14ac:dyDescent="0.35">
      <c r="B146" t="s">
        <v>167</v>
      </c>
      <c r="C146" t="s">
        <v>11</v>
      </c>
      <c r="D146" s="6">
        <v>8029999999.999999</v>
      </c>
      <c r="E146" s="6">
        <v>8029999999.999999</v>
      </c>
      <c r="F146" s="6">
        <v>8029999999.999999</v>
      </c>
      <c r="G146" s="6">
        <v>8029999999.999999</v>
      </c>
      <c r="I146" s="6">
        <v>8029999999.999999</v>
      </c>
      <c r="J146" s="6">
        <v>8029999999.999999</v>
      </c>
      <c r="K146" s="6">
        <v>8029999999.999999</v>
      </c>
      <c r="L146" s="5">
        <v>6420000000</v>
      </c>
      <c r="M146" s="5">
        <v>6420000000</v>
      </c>
      <c r="N146" s="5">
        <v>6420000000</v>
      </c>
      <c r="O146" s="5">
        <v>0</v>
      </c>
    </row>
    <row r="147" spans="2:15" ht="15.5" x14ac:dyDescent="0.35">
      <c r="C147" t="s">
        <v>168</v>
      </c>
      <c r="D147" s="6">
        <v>-0.09</v>
      </c>
      <c r="E147" s="6">
        <v>-0.11</v>
      </c>
      <c r="F147" s="6">
        <v>-7.0000000000000007E-2</v>
      </c>
      <c r="G147" s="6">
        <v>-0.18</v>
      </c>
    </row>
    <row r="148" spans="2:15" ht="15.5" x14ac:dyDescent="0.35">
      <c r="C148" t="s">
        <v>169</v>
      </c>
      <c r="D148" s="6">
        <v>-322.22000000000003</v>
      </c>
      <c r="E148" s="6">
        <v>-318.18</v>
      </c>
      <c r="F148" s="6">
        <v>-542.86</v>
      </c>
      <c r="G148" s="6">
        <v>-77.78</v>
      </c>
    </row>
    <row r="149" spans="2:15" ht="15.5" x14ac:dyDescent="0.35">
      <c r="C149" t="s">
        <v>60</v>
      </c>
      <c r="D149" s="6">
        <v>117.32</v>
      </c>
      <c r="E149" s="6">
        <v>359.39</v>
      </c>
      <c r="F149" s="6">
        <v>289.57</v>
      </c>
      <c r="G149" s="6">
        <v>808.49</v>
      </c>
    </row>
    <row r="150" spans="2:15" ht="15.5" x14ac:dyDescent="0.35">
      <c r="C150" t="s">
        <v>170</v>
      </c>
      <c r="D150" s="5">
        <v>-530000000</v>
      </c>
      <c r="E150" s="5">
        <v>-780000000</v>
      </c>
      <c r="F150" s="5">
        <v>-880000000</v>
      </c>
      <c r="G150" s="5">
        <v>-1330000000</v>
      </c>
    </row>
    <row r="151" spans="2:15" ht="15.5" x14ac:dyDescent="0.35">
      <c r="C151" t="s">
        <v>171</v>
      </c>
      <c r="D151" s="6">
        <v>-2.2000000000000001E-3</v>
      </c>
      <c r="E151" s="6">
        <v>-2.7000000000000001E-3</v>
      </c>
      <c r="F151" s="6">
        <v>-1.8E-3</v>
      </c>
      <c r="G151" s="6">
        <v>-4.4000000000000003E-3</v>
      </c>
    </row>
    <row r="152" spans="2:15" ht="15.5" x14ac:dyDescent="0.35">
      <c r="C152" t="s">
        <v>172</v>
      </c>
      <c r="D152" s="6">
        <v>-2.3999999999999998E-3</v>
      </c>
      <c r="E152" s="6">
        <v>-3.0999999999999999E-3</v>
      </c>
      <c r="F152" s="6">
        <v>-2E-3</v>
      </c>
      <c r="G152" s="6">
        <v>-5.1000000000000004E-3</v>
      </c>
    </row>
    <row r="153" spans="2:15" ht="15.5" x14ac:dyDescent="0.35">
      <c r="C153" t="s">
        <v>173</v>
      </c>
      <c r="D153" s="6">
        <v>-2E-3</v>
      </c>
      <c r="E153" s="6">
        <v>-2.7000000000000001E-3</v>
      </c>
      <c r="F153" s="6">
        <v>-3.0999999999999999E-3</v>
      </c>
      <c r="G153" s="6">
        <v>-4.5000000000000005E-3</v>
      </c>
    </row>
    <row r="154" spans="2:15" ht="15.5" x14ac:dyDescent="0.35">
      <c r="C154" t="s">
        <v>174</v>
      </c>
    </row>
    <row r="155" spans="2:15" ht="15.5" x14ac:dyDescent="0.35">
      <c r="C155" t="s">
        <v>175</v>
      </c>
      <c r="D155" s="5">
        <v>283000000000</v>
      </c>
      <c r="E155" s="5">
        <v>284000000000</v>
      </c>
      <c r="F155" s="5">
        <v>285000000000</v>
      </c>
      <c r="G155" s="5">
        <v>285000000000</v>
      </c>
    </row>
    <row r="156" spans="2:15" ht="15.5" x14ac:dyDescent="0.35">
      <c r="C156" t="s">
        <v>176</v>
      </c>
      <c r="D156" s="6">
        <v>0.82</v>
      </c>
      <c r="E156" s="6">
        <v>0.99</v>
      </c>
      <c r="F156" s="6">
        <v>1.07</v>
      </c>
      <c r="G156" s="6">
        <v>0.39</v>
      </c>
    </row>
    <row r="157" spans="2:15" ht="15.5" x14ac:dyDescent="0.35">
      <c r="C157" t="s">
        <v>177</v>
      </c>
      <c r="D157" s="6">
        <v>35.270000000000003</v>
      </c>
      <c r="E157" s="6">
        <v>35.36</v>
      </c>
      <c r="F157" s="6">
        <v>35.46</v>
      </c>
      <c r="G157" s="6">
        <v>35.53</v>
      </c>
    </row>
    <row r="158" spans="2:15" ht="15.5" x14ac:dyDescent="0.35">
      <c r="C158" t="s">
        <v>178</v>
      </c>
      <c r="D158" s="6">
        <v>0.82</v>
      </c>
      <c r="E158" s="6">
        <v>0.99</v>
      </c>
      <c r="F158" s="6">
        <v>1.07</v>
      </c>
      <c r="G158" s="6">
        <v>0.39</v>
      </c>
    </row>
    <row r="159" spans="2:15" ht="15.5" x14ac:dyDescent="0.35">
      <c r="C159" t="s">
        <v>179</v>
      </c>
      <c r="D159" s="6">
        <v>35.270000000000003</v>
      </c>
      <c r="E159" s="6">
        <v>35.36</v>
      </c>
      <c r="F159" s="6">
        <v>35.46</v>
      </c>
      <c r="G159" s="6">
        <v>35.53</v>
      </c>
    </row>
    <row r="160" spans="2:15" ht="15.5" x14ac:dyDescent="0.35">
      <c r="C160" t="s">
        <v>180</v>
      </c>
      <c r="D160" s="5">
        <v>0</v>
      </c>
      <c r="E160" s="5">
        <v>0</v>
      </c>
      <c r="F160" s="5">
        <v>0</v>
      </c>
      <c r="G160" s="5">
        <v>0</v>
      </c>
    </row>
    <row r="161" spans="3:15" ht="15.5" x14ac:dyDescent="0.35">
      <c r="C161" t="s">
        <v>181</v>
      </c>
      <c r="D161" s="5">
        <v>21000000000</v>
      </c>
      <c r="E161" s="5">
        <v>21000000000</v>
      </c>
      <c r="F161" s="5">
        <v>21000000000</v>
      </c>
      <c r="G161" s="5">
        <v>23000000000</v>
      </c>
    </row>
    <row r="162" spans="3:15" ht="15.5" x14ac:dyDescent="0.35">
      <c r="C162" t="s">
        <v>182</v>
      </c>
      <c r="D162" s="5">
        <v>283000000000</v>
      </c>
      <c r="E162" s="5">
        <v>284000000000</v>
      </c>
      <c r="F162" s="5">
        <v>285000000000</v>
      </c>
      <c r="G162" s="5">
        <v>285000000000</v>
      </c>
    </row>
    <row r="163" spans="3:15" ht="15.5" x14ac:dyDescent="0.35">
      <c r="C163" t="s">
        <v>23</v>
      </c>
      <c r="D163" s="5">
        <v>21000000000</v>
      </c>
      <c r="E163" s="5">
        <v>22000000000</v>
      </c>
      <c r="F163" s="5">
        <v>22000000000</v>
      </c>
      <c r="G163" s="5">
        <v>23000000000</v>
      </c>
    </row>
    <row r="164" spans="3:15" ht="15.5" x14ac:dyDescent="0.35">
      <c r="C164" t="s">
        <v>20</v>
      </c>
      <c r="D164" s="5">
        <v>21000000000</v>
      </c>
      <c r="E164" s="5">
        <v>21000000000</v>
      </c>
      <c r="F164" s="5">
        <v>20000000000</v>
      </c>
      <c r="G164" s="5">
        <v>23000000000</v>
      </c>
    </row>
    <row r="165" spans="3:15" ht="15.5" x14ac:dyDescent="0.35">
      <c r="C165" t="s">
        <v>183</v>
      </c>
      <c r="D165" s="5">
        <v>73000000000</v>
      </c>
      <c r="E165" s="5">
        <v>75000000000</v>
      </c>
      <c r="F165" s="5">
        <v>77000000000</v>
      </c>
      <c r="G165" s="5">
        <v>63000000000</v>
      </c>
    </row>
    <row r="166" spans="3:15" ht="15.5" x14ac:dyDescent="0.35">
      <c r="C166" t="s">
        <v>184</v>
      </c>
      <c r="D166" s="5">
        <v>0</v>
      </c>
      <c r="E166" s="5">
        <v>-1000000000</v>
      </c>
      <c r="F166" s="5">
        <v>3000000000</v>
      </c>
      <c r="G166" s="5">
        <v>0</v>
      </c>
    </row>
    <row r="167" spans="3:15" ht="15.5" x14ac:dyDescent="0.35">
      <c r="C167" t="s">
        <v>185</v>
      </c>
      <c r="D167" s="5">
        <v>0</v>
      </c>
      <c r="E167" s="5">
        <v>0</v>
      </c>
    </row>
    <row r="168" spans="3:15" ht="15.5" x14ac:dyDescent="0.35">
      <c r="C168" t="s">
        <v>12</v>
      </c>
      <c r="D168" s="5">
        <v>0</v>
      </c>
      <c r="E168" s="5">
        <v>-1000000000</v>
      </c>
      <c r="F168" s="5">
        <v>3000000000</v>
      </c>
      <c r="G168" s="5">
        <v>0</v>
      </c>
    </row>
    <row r="169" spans="3:15" ht="15.5" x14ac:dyDescent="0.35">
      <c r="C169" t="s">
        <v>15</v>
      </c>
      <c r="D169" s="6">
        <v>0.03</v>
      </c>
      <c r="E169" s="6">
        <v>-0.08</v>
      </c>
      <c r="F169" s="6">
        <v>0.33</v>
      </c>
      <c r="G169" s="6">
        <v>0.04</v>
      </c>
    </row>
    <row r="170" spans="3:15" ht="15.5" x14ac:dyDescent="0.35">
      <c r="C170" t="s">
        <v>45</v>
      </c>
      <c r="I170" s="6">
        <v>-0.5</v>
      </c>
      <c r="J170" s="6">
        <v>0.01</v>
      </c>
      <c r="K170" s="6">
        <v>0.59</v>
      </c>
      <c r="L170" s="6">
        <v>1.82</v>
      </c>
      <c r="M170" s="6">
        <v>0.76</v>
      </c>
      <c r="N170" s="6">
        <v>-0.49</v>
      </c>
      <c r="O170" s="6">
        <v>-18026.78</v>
      </c>
    </row>
    <row r="171" spans="3:15" ht="15.5" x14ac:dyDescent="0.35">
      <c r="C171" t="s">
        <v>59</v>
      </c>
      <c r="I171" s="5">
        <v>-70</v>
      </c>
      <c r="J171" s="5">
        <v>1400</v>
      </c>
      <c r="K171" s="6">
        <v>84.75</v>
      </c>
      <c r="L171" s="5">
        <v>0</v>
      </c>
      <c r="M171" s="5">
        <v>0</v>
      </c>
      <c r="N171" s="5">
        <v>0</v>
      </c>
      <c r="O171" s="5">
        <v>0</v>
      </c>
    </row>
    <row r="172" spans="3:15" ht="15.5" x14ac:dyDescent="0.35">
      <c r="C172" t="s">
        <v>62</v>
      </c>
      <c r="I172" s="6">
        <v>73.7</v>
      </c>
      <c r="J172" s="6">
        <v>6.66</v>
      </c>
      <c r="K172" s="6">
        <v>18.29</v>
      </c>
      <c r="L172" s="5">
        <v>0</v>
      </c>
      <c r="M172" s="5">
        <v>0</v>
      </c>
      <c r="N172" s="5">
        <v>0</v>
      </c>
      <c r="O172" s="5">
        <v>0</v>
      </c>
    </row>
    <row r="173" spans="3:15" ht="15.5" x14ac:dyDescent="0.35">
      <c r="C173" t="s">
        <v>186</v>
      </c>
      <c r="I173" s="5">
        <v>-3960000000</v>
      </c>
      <c r="J173" s="5">
        <v>840000000</v>
      </c>
      <c r="K173" s="5">
        <v>5500000000</v>
      </c>
      <c r="L173" s="5">
        <v>13220000000</v>
      </c>
      <c r="M173" s="5">
        <v>6210000000</v>
      </c>
      <c r="N173" s="5">
        <v>-3050000000</v>
      </c>
      <c r="O173" s="5">
        <v>-2910000000</v>
      </c>
    </row>
    <row r="174" spans="3:15" ht="15.5" x14ac:dyDescent="0.35">
      <c r="C174" t="s">
        <v>187</v>
      </c>
      <c r="I174" s="6">
        <v>-1.26E-2</v>
      </c>
      <c r="J174" s="6">
        <v>2.0000000000000001E-4</v>
      </c>
      <c r="K174" s="6">
        <v>1.4999999999999999E-2</v>
      </c>
      <c r="L174" s="6">
        <v>4.3400000000000001E-2</v>
      </c>
      <c r="M174" s="6">
        <v>1.7500000000000002E-2</v>
      </c>
      <c r="N174" s="6">
        <v>-1.2E-2</v>
      </c>
      <c r="O174" s="6">
        <v>-2.5499999999999998E-2</v>
      </c>
    </row>
    <row r="175" spans="3:15" ht="15.5" x14ac:dyDescent="0.35">
      <c r="C175" t="s">
        <v>188</v>
      </c>
      <c r="I175" s="6">
        <v>-1.4199999999999999E-2</v>
      </c>
      <c r="J175" s="6">
        <v>2.9999999999999997E-4</v>
      </c>
      <c r="K175" s="6">
        <v>1.66E-2</v>
      </c>
      <c r="L175" s="6">
        <v>9.1600000000000001E-2</v>
      </c>
      <c r="M175" s="6">
        <v>4.2199999999999994E-2</v>
      </c>
      <c r="N175" s="6">
        <v>-2.86E-2</v>
      </c>
      <c r="O175" s="6">
        <v>-4.0613999999999999</v>
      </c>
    </row>
    <row r="176" spans="3:15" ht="15.5" x14ac:dyDescent="0.35">
      <c r="C176" t="s">
        <v>189</v>
      </c>
      <c r="I176" s="6">
        <v>-1.37E-2</v>
      </c>
      <c r="J176" s="6">
        <v>1.8E-3</v>
      </c>
      <c r="K176" s="6">
        <v>2.4500000000000001E-2</v>
      </c>
      <c r="L176" s="6">
        <v>9.9600000000000008E-2</v>
      </c>
      <c r="M176" s="6">
        <v>4.99E-2</v>
      </c>
      <c r="N176" s="6">
        <v>-2.7300000000000001E-2</v>
      </c>
      <c r="O176" s="6">
        <v>-5.4299999999999994E-2</v>
      </c>
    </row>
    <row r="177" spans="2:15" ht="15.5" x14ac:dyDescent="0.35">
      <c r="C177" t="s">
        <v>190</v>
      </c>
      <c r="N177" s="6">
        <v>-1661.2</v>
      </c>
      <c r="O177" s="6">
        <v>-340.84</v>
      </c>
    </row>
    <row r="178" spans="2:15" ht="15.5" x14ac:dyDescent="0.35">
      <c r="C178" t="s">
        <v>56</v>
      </c>
      <c r="I178" s="6">
        <v>0.99</v>
      </c>
      <c r="J178" s="6">
        <v>0.39</v>
      </c>
      <c r="K178" s="6">
        <v>1.4</v>
      </c>
      <c r="L178" s="5">
        <v>0</v>
      </c>
      <c r="M178" s="5">
        <v>0</v>
      </c>
      <c r="N178" s="5">
        <v>0</v>
      </c>
      <c r="O178" s="5">
        <v>0</v>
      </c>
    </row>
    <row r="179" spans="2:15" ht="15.5" x14ac:dyDescent="0.35">
      <c r="C179" t="s">
        <v>53</v>
      </c>
      <c r="I179" s="6">
        <v>35.36</v>
      </c>
      <c r="J179" s="6">
        <v>35.85</v>
      </c>
      <c r="K179" s="6">
        <v>35.83</v>
      </c>
      <c r="L179" s="6">
        <v>19.89</v>
      </c>
      <c r="M179" s="5">
        <v>18</v>
      </c>
      <c r="N179" s="6">
        <v>17.11</v>
      </c>
      <c r="O179" s="6">
        <v>4438.5200000000004</v>
      </c>
    </row>
    <row r="180" spans="2:15" ht="15.5" x14ac:dyDescent="0.35">
      <c r="C180" t="s">
        <v>191</v>
      </c>
      <c r="I180" s="6">
        <v>0.99</v>
      </c>
      <c r="J180" s="6">
        <v>0.39</v>
      </c>
      <c r="K180" s="6">
        <v>1.4</v>
      </c>
      <c r="L180" s="5">
        <v>0</v>
      </c>
      <c r="M180" s="5">
        <v>0</v>
      </c>
      <c r="N180" s="5">
        <v>0</v>
      </c>
      <c r="O180" s="5">
        <v>0</v>
      </c>
    </row>
    <row r="181" spans="2:15" ht="15.5" x14ac:dyDescent="0.35">
      <c r="C181" t="s">
        <v>192</v>
      </c>
      <c r="I181" s="6">
        <v>35.36</v>
      </c>
      <c r="J181" s="6">
        <v>35.85</v>
      </c>
      <c r="K181" s="6">
        <v>35.83</v>
      </c>
      <c r="L181" s="6">
        <v>19.89</v>
      </c>
      <c r="M181" s="5">
        <v>18</v>
      </c>
      <c r="N181" s="6">
        <v>17.11</v>
      </c>
      <c r="O181" s="6">
        <v>4438.5200000000004</v>
      </c>
    </row>
    <row r="182" spans="2:15" ht="15.5" x14ac:dyDescent="0.35">
      <c r="C182" t="s">
        <v>193</v>
      </c>
      <c r="I182" s="5">
        <v>0</v>
      </c>
      <c r="J182" s="5">
        <v>0</v>
      </c>
      <c r="K182" s="5">
        <v>0</v>
      </c>
      <c r="O182" s="5">
        <v>0</v>
      </c>
    </row>
    <row r="183" spans="2:15" ht="15.5" x14ac:dyDescent="0.35">
      <c r="C183" t="s">
        <v>194</v>
      </c>
      <c r="I183" s="5">
        <v>21000000000</v>
      </c>
      <c r="J183" s="5">
        <v>22000000000</v>
      </c>
      <c r="K183" s="5">
        <v>14000000000</v>
      </c>
      <c r="L183" s="5">
        <v>9000000000</v>
      </c>
      <c r="M183" s="5">
        <v>11000000000</v>
      </c>
      <c r="N183" s="5">
        <v>8000000000</v>
      </c>
      <c r="O183" s="5">
        <v>110000000000</v>
      </c>
    </row>
    <row r="184" spans="2:15" ht="15.5" x14ac:dyDescent="0.35">
      <c r="C184" t="s">
        <v>25</v>
      </c>
      <c r="I184" s="5">
        <v>22000000000</v>
      </c>
      <c r="J184" s="5">
        <v>22000000000</v>
      </c>
      <c r="K184" s="5">
        <v>14000000000</v>
      </c>
      <c r="L184" s="5">
        <v>9000000000</v>
      </c>
      <c r="M184" s="5">
        <v>11000000000</v>
      </c>
      <c r="N184" s="5">
        <v>8000000000</v>
      </c>
      <c r="O184" s="5">
        <v>110000000000</v>
      </c>
    </row>
    <row r="185" spans="2:15" ht="15.5" x14ac:dyDescent="0.35">
      <c r="C185" t="s">
        <v>22</v>
      </c>
      <c r="I185" s="5">
        <v>21000000000</v>
      </c>
      <c r="J185" s="5">
        <v>21000000000</v>
      </c>
      <c r="K185" s="5">
        <v>13000000000</v>
      </c>
      <c r="L185" s="5">
        <v>9000000000</v>
      </c>
      <c r="M185" s="5">
        <v>10000000000</v>
      </c>
      <c r="N185" s="5">
        <v>6000000000</v>
      </c>
      <c r="O185" s="5">
        <v>110000000000</v>
      </c>
    </row>
    <row r="186" spans="2:15" ht="15.5" x14ac:dyDescent="0.35">
      <c r="C186" t="s">
        <v>195</v>
      </c>
      <c r="I186" s="5">
        <v>75000000000</v>
      </c>
      <c r="J186" s="5">
        <v>65000000000</v>
      </c>
      <c r="K186" s="5">
        <v>62000000000</v>
      </c>
      <c r="L186" s="5">
        <v>-88000000000</v>
      </c>
      <c r="M186" s="5">
        <v>-97000000000</v>
      </c>
      <c r="N186" s="5">
        <v>-98000000000</v>
      </c>
      <c r="O186" s="5">
        <v>18000000000</v>
      </c>
    </row>
    <row r="187" spans="2:15" ht="15.5" x14ac:dyDescent="0.35">
      <c r="C187" t="s">
        <v>196</v>
      </c>
      <c r="I187" s="5">
        <v>1000000000</v>
      </c>
      <c r="J187" s="5">
        <v>-9000000000</v>
      </c>
      <c r="K187" s="5">
        <v>-149000000000</v>
      </c>
      <c r="L187" s="5">
        <v>2000000000</v>
      </c>
      <c r="M187" s="5">
        <v>-4000000000</v>
      </c>
      <c r="N187" s="5">
        <v>-9000000000</v>
      </c>
      <c r="O187" s="5">
        <v>-7000000000</v>
      </c>
    </row>
    <row r="188" spans="2:15" ht="15.5" x14ac:dyDescent="0.35">
      <c r="C188" t="s">
        <v>197</v>
      </c>
      <c r="I188" s="5">
        <v>0</v>
      </c>
      <c r="K188" s="5">
        <v>-10000000000</v>
      </c>
    </row>
    <row r="189" spans="2:15" ht="15.5" x14ac:dyDescent="0.35">
      <c r="C189" t="s">
        <v>14</v>
      </c>
      <c r="I189" s="5">
        <v>1000000000</v>
      </c>
      <c r="J189" s="5">
        <v>-9000000000</v>
      </c>
      <c r="K189" s="5">
        <v>-159000000000</v>
      </c>
      <c r="L189" s="5">
        <v>2000000000</v>
      </c>
      <c r="M189" s="5">
        <v>-4000000000</v>
      </c>
      <c r="N189" s="5">
        <v>-9000000000</v>
      </c>
      <c r="O189" s="5">
        <v>-7000000000</v>
      </c>
    </row>
    <row r="190" spans="2:15" ht="15.5" x14ac:dyDescent="0.35">
      <c r="C190" t="s">
        <v>16</v>
      </c>
      <c r="I190" s="6">
        <v>7.0000000000000007E-2</v>
      </c>
      <c r="J190" s="6">
        <v>-1.08</v>
      </c>
      <c r="K190" s="6">
        <v>-19.760000000000002</v>
      </c>
      <c r="L190" s="6">
        <v>0.27</v>
      </c>
      <c r="M190" s="6">
        <v>-0.67</v>
      </c>
      <c r="N190" s="6">
        <v>-1.33</v>
      </c>
      <c r="O190" s="6">
        <v>-44900.33</v>
      </c>
    </row>
    <row r="192" spans="2:15" ht="15.5" x14ac:dyDescent="0.35">
      <c r="B192" t="s">
        <v>198</v>
      </c>
      <c r="C192" t="s">
        <v>199</v>
      </c>
      <c r="D192" s="5">
        <v>-692000000</v>
      </c>
      <c r="E192" s="5">
        <v>-872000000</v>
      </c>
      <c r="F192" s="5">
        <v>-561000000</v>
      </c>
      <c r="G192" s="5">
        <v>-1000000000</v>
      </c>
      <c r="H192" s="5">
        <v>-3000000000</v>
      </c>
      <c r="I192" s="5">
        <v>-4000000000</v>
      </c>
      <c r="J192" s="5">
        <v>77000000</v>
      </c>
      <c r="K192" s="5">
        <v>5000000000</v>
      </c>
      <c r="L192" s="5">
        <v>12000000000</v>
      </c>
      <c r="M192" s="5">
        <v>5000000000</v>
      </c>
      <c r="N192" s="5">
        <v>-3000000000</v>
      </c>
      <c r="O192" s="5">
        <v>-3000000000</v>
      </c>
    </row>
    <row r="193" spans="3:15" ht="15.5" x14ac:dyDescent="0.35">
      <c r="C193" t="s">
        <v>317</v>
      </c>
      <c r="H193" s="5">
        <v>-4000000000</v>
      </c>
      <c r="I193" s="5">
        <v>-4000000000</v>
      </c>
      <c r="J193" s="5">
        <v>77000000</v>
      </c>
      <c r="K193" s="5">
        <v>5000000000</v>
      </c>
      <c r="L193" s="5">
        <v>12000000000</v>
      </c>
    </row>
    <row r="194" spans="3:15" ht="15.5" x14ac:dyDescent="0.35">
      <c r="C194" t="s">
        <v>44</v>
      </c>
      <c r="D194" s="6">
        <v>-0.09</v>
      </c>
      <c r="E194" s="6">
        <v>-0.11</v>
      </c>
      <c r="F194" s="6">
        <v>-7.0000000000000007E-2</v>
      </c>
      <c r="G194" s="6">
        <v>-0.18</v>
      </c>
      <c r="H194" s="6">
        <v>-0.34</v>
      </c>
      <c r="I194" s="6">
        <v>-0.5</v>
      </c>
      <c r="J194" s="6">
        <v>0.01</v>
      </c>
      <c r="K194" s="6">
        <v>0.59</v>
      </c>
      <c r="L194" s="6">
        <v>1.46</v>
      </c>
      <c r="M194" s="6">
        <v>0.61</v>
      </c>
      <c r="N194" s="6">
        <v>-0.39</v>
      </c>
      <c r="O194" s="6">
        <v>-0.36</v>
      </c>
    </row>
    <row r="195" spans="3:15" ht="15.5" x14ac:dyDescent="0.35">
      <c r="C195" t="s">
        <v>318</v>
      </c>
      <c r="H195" s="6">
        <v>-0.44</v>
      </c>
      <c r="I195" s="6">
        <v>-0.5</v>
      </c>
      <c r="J195" s="6">
        <v>0.01</v>
      </c>
      <c r="K195" s="6">
        <v>0.59</v>
      </c>
      <c r="L195" s="6">
        <v>1.46</v>
      </c>
    </row>
    <row r="196" spans="3:15" ht="15.5" x14ac:dyDescent="0.35">
      <c r="C196" t="s">
        <v>204</v>
      </c>
      <c r="D196" s="5">
        <v>2000000000</v>
      </c>
      <c r="E196" s="5">
        <v>782000000</v>
      </c>
      <c r="F196" s="5">
        <v>1000000000</v>
      </c>
      <c r="G196" s="5">
        <v>139000000</v>
      </c>
      <c r="H196" s="5">
        <v>8000000000</v>
      </c>
      <c r="I196" s="5">
        <v>4000000000</v>
      </c>
      <c r="J196" s="5">
        <v>17000000000</v>
      </c>
      <c r="K196" s="5">
        <v>22000000000</v>
      </c>
      <c r="L196" s="5">
        <v>36000000000</v>
      </c>
      <c r="M196" s="5">
        <v>26000000000</v>
      </c>
      <c r="N196" s="5">
        <v>3000000000</v>
      </c>
      <c r="O196" s="5">
        <v>331000000</v>
      </c>
    </row>
    <row r="197" spans="3:15" ht="15.5" x14ac:dyDescent="0.35">
      <c r="C197" t="s">
        <v>319</v>
      </c>
      <c r="H197" s="5">
        <v>4000000000</v>
      </c>
      <c r="I197" s="5">
        <v>4000000000</v>
      </c>
      <c r="J197" s="5">
        <v>17000000000</v>
      </c>
      <c r="K197" s="5">
        <v>22000000000</v>
      </c>
      <c r="L197" s="5">
        <v>36000000000</v>
      </c>
    </row>
    <row r="198" spans="3:15" ht="15.5" x14ac:dyDescent="0.35">
      <c r="C198" t="s">
        <v>208</v>
      </c>
      <c r="I198" s="6">
        <v>-75.5</v>
      </c>
    </row>
    <row r="199" spans="3:15" ht="15.5" x14ac:dyDescent="0.35">
      <c r="C199" t="s">
        <v>320</v>
      </c>
      <c r="I199" s="6">
        <v>-58.44</v>
      </c>
    </row>
    <row r="200" spans="3:15" ht="15.5" x14ac:dyDescent="0.35">
      <c r="C200" t="s">
        <v>209</v>
      </c>
      <c r="I200" s="6">
        <v>7.42</v>
      </c>
    </row>
    <row r="201" spans="3:15" ht="15.5" x14ac:dyDescent="0.35">
      <c r="C201" t="s">
        <v>321</v>
      </c>
      <c r="I201" s="6">
        <v>-1.7100000000000001E-2</v>
      </c>
    </row>
    <row r="202" spans="3:15" ht="15.5" x14ac:dyDescent="0.35">
      <c r="C202" t="s">
        <v>322</v>
      </c>
      <c r="I202" s="6">
        <v>52.73</v>
      </c>
    </row>
    <row r="203" spans="3:15" ht="15.5" x14ac:dyDescent="0.35">
      <c r="C203" t="s">
        <v>210</v>
      </c>
      <c r="I203" s="6">
        <v>0.74</v>
      </c>
    </row>
    <row r="204" spans="3:15" ht="15.5" x14ac:dyDescent="0.35">
      <c r="C204" t="s">
        <v>323</v>
      </c>
      <c r="I204" s="6">
        <v>79.98</v>
      </c>
    </row>
    <row r="205" spans="3:15" ht="15.5" x14ac:dyDescent="0.35">
      <c r="C205" t="s">
        <v>324</v>
      </c>
      <c r="I205" s="6">
        <v>82.21</v>
      </c>
    </row>
    <row r="206" spans="3:15" ht="15.5" x14ac:dyDescent="0.35">
      <c r="C206" t="s">
        <v>325</v>
      </c>
      <c r="I206" s="6">
        <v>-60.37</v>
      </c>
    </row>
    <row r="207" spans="3:15" ht="15.5" x14ac:dyDescent="0.35">
      <c r="C207" t="s">
        <v>326</v>
      </c>
      <c r="I207" s="6">
        <v>-65.33</v>
      </c>
    </row>
    <row r="208" spans="3:15" ht="15.5" x14ac:dyDescent="0.35">
      <c r="C208" t="s">
        <v>329</v>
      </c>
      <c r="I208" s="6">
        <v>-0.44</v>
      </c>
    </row>
    <row r="209" spans="3:9" ht="15.5" x14ac:dyDescent="0.35">
      <c r="C209" t="s">
        <v>211</v>
      </c>
      <c r="I209" s="6">
        <v>-0.34</v>
      </c>
    </row>
    <row r="210" spans="3:9" ht="15.5" x14ac:dyDescent="0.35">
      <c r="C210" t="s">
        <v>330</v>
      </c>
      <c r="I210" s="6">
        <v>0.49</v>
      </c>
    </row>
    <row r="211" spans="3:9" ht="15.5" x14ac:dyDescent="0.35">
      <c r="C211" t="s">
        <v>212</v>
      </c>
      <c r="D211" s="6">
        <v>7.0000000000000007E-2</v>
      </c>
    </row>
    <row r="212" spans="3:9" ht="15.5" x14ac:dyDescent="0.35">
      <c r="C212" t="s">
        <v>213</v>
      </c>
      <c r="I212" s="6">
        <v>35.270000000000003</v>
      </c>
    </row>
    <row r="213" spans="3:9" ht="15.5" x14ac:dyDescent="0.35">
      <c r="C213" t="s">
        <v>331</v>
      </c>
      <c r="I213" s="6">
        <v>0.32</v>
      </c>
    </row>
    <row r="214" spans="3:9" ht="15.5" x14ac:dyDescent="0.35">
      <c r="C214" t="s">
        <v>214</v>
      </c>
      <c r="D214" s="6">
        <v>6.46</v>
      </c>
    </row>
    <row r="215" spans="3:9" ht="15.5" x14ac:dyDescent="0.35">
      <c r="C215" t="s">
        <v>215</v>
      </c>
      <c r="D215" s="6">
        <v>0.64</v>
      </c>
    </row>
    <row r="216" spans="3:9" ht="15.5" x14ac:dyDescent="0.35">
      <c r="C216" t="s">
        <v>216</v>
      </c>
      <c r="D216" s="6">
        <v>0.08</v>
      </c>
    </row>
    <row r="217" spans="3:9" ht="15.5" x14ac:dyDescent="0.35">
      <c r="C217" t="s">
        <v>332</v>
      </c>
      <c r="D217" s="6">
        <v>7.0000000000000007E-2</v>
      </c>
    </row>
    <row r="218" spans="3:9" ht="15.5" x14ac:dyDescent="0.35">
      <c r="C218" t="s">
        <v>217</v>
      </c>
      <c r="D218" s="6">
        <v>0.13</v>
      </c>
    </row>
    <row r="219" spans="3:9" ht="15.5" x14ac:dyDescent="0.35">
      <c r="C219" t="s">
        <v>218</v>
      </c>
      <c r="D219" s="6">
        <v>7.0000000000000007E-2</v>
      </c>
    </row>
    <row r="220" spans="3:9" ht="15.5" x14ac:dyDescent="0.35">
      <c r="C220" t="s">
        <v>219</v>
      </c>
      <c r="D220" s="6">
        <v>1.1299999999999999</v>
      </c>
    </row>
    <row r="221" spans="3:9" ht="15.5" x14ac:dyDescent="0.35">
      <c r="C221" t="s">
        <v>12</v>
      </c>
      <c r="D221" s="5">
        <v>0</v>
      </c>
    </row>
    <row r="222" spans="3:9" ht="15.5" x14ac:dyDescent="0.35">
      <c r="C222" t="s">
        <v>220</v>
      </c>
      <c r="I222" s="6">
        <v>9.65</v>
      </c>
    </row>
    <row r="223" spans="3:9" ht="15.5" x14ac:dyDescent="0.35">
      <c r="C223" t="s">
        <v>221</v>
      </c>
      <c r="I223" s="6">
        <v>-1.1200000000000002E-2</v>
      </c>
    </row>
    <row r="224" spans="3:9" ht="15.5" x14ac:dyDescent="0.35">
      <c r="C224" t="s">
        <v>222</v>
      </c>
      <c r="I224" s="6">
        <v>-1.26E-2</v>
      </c>
    </row>
    <row r="225" spans="3:9" ht="15.5" x14ac:dyDescent="0.35">
      <c r="C225" t="s">
        <v>223</v>
      </c>
      <c r="I225" s="6">
        <v>-1.24E-2</v>
      </c>
    </row>
    <row r="226" spans="3:9" ht="15.5" x14ac:dyDescent="0.35">
      <c r="C226" t="s">
        <v>334</v>
      </c>
      <c r="I226" s="6">
        <v>-1.2E-2</v>
      </c>
    </row>
    <row r="227" spans="3:9" ht="15.5" x14ac:dyDescent="0.35">
      <c r="C227" t="s">
        <v>224</v>
      </c>
      <c r="D227" s="6">
        <v>349.84</v>
      </c>
    </row>
    <row r="228" spans="3:9" ht="15.5" x14ac:dyDescent="0.35">
      <c r="C228" t="s">
        <v>225</v>
      </c>
      <c r="D228" s="6">
        <v>7497.56</v>
      </c>
    </row>
    <row r="229" spans="3:9" ht="15.5" x14ac:dyDescent="0.35">
      <c r="C229" t="s">
        <v>227</v>
      </c>
      <c r="D229" s="6">
        <v>7847.4</v>
      </c>
    </row>
    <row r="230" spans="3:9" ht="15.5" x14ac:dyDescent="0.35">
      <c r="C230" t="s">
        <v>228</v>
      </c>
      <c r="D230" s="6">
        <v>0.26</v>
      </c>
    </row>
    <row r="231" spans="3:9" ht="15.5" x14ac:dyDescent="0.35">
      <c r="C231" t="s">
        <v>335</v>
      </c>
      <c r="I231" s="6">
        <v>0.01</v>
      </c>
    </row>
    <row r="232" spans="3:9" ht="15.5" x14ac:dyDescent="0.35">
      <c r="C232" t="s">
        <v>336</v>
      </c>
      <c r="I232" s="6">
        <v>0.02</v>
      </c>
    </row>
    <row r="233" spans="3:9" ht="15.5" x14ac:dyDescent="0.35">
      <c r="C233" t="s">
        <v>40</v>
      </c>
      <c r="I233" s="5">
        <v>209000000000</v>
      </c>
    </row>
    <row r="234" spans="3:9" ht="15.5" x14ac:dyDescent="0.35">
      <c r="C234" t="s">
        <v>229</v>
      </c>
      <c r="I234" s="5">
        <v>230000000000</v>
      </c>
    </row>
    <row r="235" spans="3:9" ht="15.5" x14ac:dyDescent="0.35">
      <c r="C235" t="s">
        <v>230</v>
      </c>
      <c r="I235" s="6">
        <v>8029999999.999999</v>
      </c>
    </row>
    <row r="236" spans="3:9" ht="15.5" x14ac:dyDescent="0.35">
      <c r="C236" t="s">
        <v>231</v>
      </c>
      <c r="I236" s="6">
        <v>0.20039999999999999</v>
      </c>
    </row>
    <row r="237" spans="3:9" ht="15.5" x14ac:dyDescent="0.35">
      <c r="C237" t="s">
        <v>232</v>
      </c>
      <c r="D237" s="6">
        <v>0.52659999999999996</v>
      </c>
    </row>
    <row r="238" spans="3:9" ht="15.5" x14ac:dyDescent="0.35">
      <c r="C238" t="s">
        <v>233</v>
      </c>
      <c r="D238" s="6">
        <v>-0.30879999999999996</v>
      </c>
    </row>
    <row r="239" spans="3:9" ht="15.5" x14ac:dyDescent="0.35">
      <c r="C239" t="s">
        <v>234</v>
      </c>
      <c r="D239" s="6">
        <v>-0.3483</v>
      </c>
    </row>
    <row r="240" spans="3:9" ht="15.5" x14ac:dyDescent="0.35">
      <c r="C240" t="s">
        <v>235</v>
      </c>
      <c r="D240" s="6">
        <v>7.9699999999999993E-2</v>
      </c>
    </row>
    <row r="241" spans="3:9" ht="15.5" x14ac:dyDescent="0.35">
      <c r="C241" t="s">
        <v>236</v>
      </c>
      <c r="D241" s="6">
        <v>9.6600000000000005E-2</v>
      </c>
    </row>
    <row r="242" spans="3:9" ht="15.5" x14ac:dyDescent="0.35">
      <c r="C242" t="s">
        <v>237</v>
      </c>
      <c r="D242" s="6">
        <v>0.39560000000000001</v>
      </c>
    </row>
    <row r="243" spans="3:9" ht="15.5" x14ac:dyDescent="0.35">
      <c r="C243" t="s">
        <v>244</v>
      </c>
      <c r="I243" s="5">
        <v>5</v>
      </c>
    </row>
    <row r="244" spans="3:9" ht="15.5" x14ac:dyDescent="0.35">
      <c r="C244" t="s">
        <v>245</v>
      </c>
      <c r="I244" s="6">
        <v>0.5</v>
      </c>
    </row>
    <row r="245" spans="3:9" ht="15.5" x14ac:dyDescent="0.35">
      <c r="C245" t="s">
        <v>246</v>
      </c>
      <c r="I245" s="6">
        <v>0.21</v>
      </c>
    </row>
    <row r="246" spans="3:9" ht="15.5" x14ac:dyDescent="0.35">
      <c r="C246" t="s">
        <v>247</v>
      </c>
      <c r="I246" s="6">
        <v>0.01</v>
      </c>
    </row>
    <row r="247" spans="3:9" ht="15.5" x14ac:dyDescent="0.35">
      <c r="C247" t="s">
        <v>248</v>
      </c>
      <c r="I247" s="6">
        <v>0.48</v>
      </c>
    </row>
    <row r="248" spans="3:9" ht="15.5" x14ac:dyDescent="0.35">
      <c r="C248" t="s">
        <v>249</v>
      </c>
      <c r="I248" s="6">
        <v>0.04</v>
      </c>
    </row>
    <row r="249" spans="3:9" ht="15.5" x14ac:dyDescent="0.35">
      <c r="C249" t="s">
        <v>250</v>
      </c>
      <c r="I249" s="6">
        <v>0.68</v>
      </c>
    </row>
    <row r="250" spans="3:9" ht="15.5" x14ac:dyDescent="0.35">
      <c r="C250" t="s">
        <v>251</v>
      </c>
      <c r="I250" s="6">
        <v>0.31</v>
      </c>
    </row>
    <row r="251" spans="3:9" ht="15.5" x14ac:dyDescent="0.35">
      <c r="C251" t="s">
        <v>337</v>
      </c>
      <c r="I251" s="5">
        <v>4000000000</v>
      </c>
    </row>
    <row r="252" spans="3:9" ht="15.5" x14ac:dyDescent="0.35">
      <c r="C252" t="s">
        <v>338</v>
      </c>
      <c r="I252" s="5">
        <v>2000000000</v>
      </c>
    </row>
    <row r="253" spans="3:9" ht="15.5" x14ac:dyDescent="0.35">
      <c r="C253" t="s">
        <v>339</v>
      </c>
      <c r="I253" s="5">
        <v>-4000000000</v>
      </c>
    </row>
    <row r="254" spans="3:9" ht="15.5" x14ac:dyDescent="0.35">
      <c r="C254" t="s">
        <v>340</v>
      </c>
      <c r="I254" s="5">
        <v>-4000000000</v>
      </c>
    </row>
    <row r="255" spans="3:9" ht="15.5" x14ac:dyDescent="0.35">
      <c r="C255" t="s">
        <v>252</v>
      </c>
      <c r="D255" s="5">
        <v>1000000000</v>
      </c>
    </row>
    <row r="256" spans="3:9" ht="15.5" x14ac:dyDescent="0.35">
      <c r="C256" t="s">
        <v>253</v>
      </c>
      <c r="D256" s="5">
        <v>319000000000</v>
      </c>
    </row>
    <row r="257" spans="3:9" ht="15.5" x14ac:dyDescent="0.35">
      <c r="C257" t="s">
        <v>254</v>
      </c>
      <c r="D257" s="5">
        <v>36000000000</v>
      </c>
    </row>
    <row r="258" spans="3:9" ht="15.5" x14ac:dyDescent="0.35">
      <c r="C258" t="s">
        <v>183</v>
      </c>
      <c r="D258" s="5">
        <v>73000000000</v>
      </c>
    </row>
    <row r="259" spans="3:9" ht="15.5" x14ac:dyDescent="0.35">
      <c r="C259" t="s">
        <v>182</v>
      </c>
      <c r="I259" s="5">
        <v>283000000000</v>
      </c>
    </row>
    <row r="260" spans="3:9" ht="15.5" x14ac:dyDescent="0.35">
      <c r="C260" t="s">
        <v>181</v>
      </c>
      <c r="D260" s="5">
        <v>21000000000</v>
      </c>
    </row>
    <row r="261" spans="3:9" ht="15.5" x14ac:dyDescent="0.35">
      <c r="C261" t="s">
        <v>180</v>
      </c>
      <c r="D261" s="5">
        <v>0</v>
      </c>
    </row>
    <row r="262" spans="3:9" ht="15.5" x14ac:dyDescent="0.35">
      <c r="C262" t="s">
        <v>23</v>
      </c>
      <c r="D262" s="5">
        <v>21000000000</v>
      </c>
    </row>
    <row r="263" spans="3:9" ht="15.5" x14ac:dyDescent="0.35">
      <c r="C263" t="s">
        <v>20</v>
      </c>
      <c r="D263" s="5">
        <v>21000000000</v>
      </c>
    </row>
    <row r="264" spans="3:9" ht="15.5" x14ac:dyDescent="0.35">
      <c r="C264" t="s">
        <v>255</v>
      </c>
      <c r="I264" s="5">
        <v>283000000000</v>
      </c>
    </row>
    <row r="265" spans="3:9" ht="15.5" x14ac:dyDescent="0.35">
      <c r="C265" t="s">
        <v>341</v>
      </c>
      <c r="I265" s="5">
        <v>3000000000</v>
      </c>
    </row>
    <row r="266" spans="3:9" ht="15.5" x14ac:dyDescent="0.35">
      <c r="C266" t="s">
        <v>342</v>
      </c>
      <c r="I266" s="5">
        <v>0</v>
      </c>
    </row>
    <row r="267" spans="3:9" ht="15.5" x14ac:dyDescent="0.35">
      <c r="C267" t="s">
        <v>343</v>
      </c>
      <c r="I267" s="5">
        <v>-2000000000</v>
      </c>
    </row>
    <row r="268" spans="3:9" ht="15.5" x14ac:dyDescent="0.35">
      <c r="C268" t="s">
        <v>344</v>
      </c>
      <c r="I268" s="5">
        <v>0</v>
      </c>
    </row>
    <row r="269" spans="3:9" ht="15.5" x14ac:dyDescent="0.35">
      <c r="C269" t="s">
        <v>345</v>
      </c>
      <c r="I269" s="5">
        <v>3000000000</v>
      </c>
    </row>
  </sheetData>
  <pageMargins left="0.7" right="0.7" top="0.75" bottom="0.75" header="0.3" footer="0.3"/>
  <ignoredErrors>
    <ignoredError sqref="A1:O270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491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492</v>
      </c>
      <c r="D2" s="2" vm="33">
        <f ca="1">IFERROR(_xlfn.STOCKHISTORY("XIDX:" &amp; $C$1, D3, , 0, 0, 1), "Libur")</f>
        <v>120</v>
      </c>
      <c r="H2" s="2" vm="33">
        <f ca="1">IFERROR(INDEX(D2:G2,COUNT(D2:G2)),"")</f>
        <v>120</v>
      </c>
      <c r="I2" s="2" vm="34">
        <f t="shared" ref="I2:O2" ca="1" si="0">IFERROR(_xlfn.STOCKHISTORY("XIDX:" &amp; $C$1, I1, , 0, 0, 1), "Libur")</f>
        <v>234</v>
      </c>
      <c r="J2" s="2" vm="35">
        <f t="shared" ca="1" si="0"/>
        <v>126</v>
      </c>
      <c r="K2" s="2" vm="36">
        <f t="shared" ca="1" si="0"/>
        <v>246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19927296497</v>
      </c>
      <c r="H4" s="2">
        <f>IFERROR(SUM(D4:G4)*(4/MAX(1,COUNT(D4:G4))),"")</f>
        <v>79709185988</v>
      </c>
      <c r="I4" s="2">
        <f t="shared" ref="I4:O4" si="1">IFERROR(INDEX(I51:I500,MATCH($C$4,$C$51:$C$500,0)),"")</f>
        <v>62012434729</v>
      </c>
      <c r="J4" s="2">
        <f t="shared" si="1"/>
        <v>152933392854</v>
      </c>
      <c r="K4" s="2">
        <f t="shared" si="1"/>
        <v>187501697933</v>
      </c>
      <c r="L4" s="2">
        <f t="shared" si="1"/>
        <v>107517076481</v>
      </c>
      <c r="M4" s="2">
        <f t="shared" si="1"/>
        <v>45628035297</v>
      </c>
      <c r="N4" s="2">
        <f t="shared" si="1"/>
        <v>32702545336</v>
      </c>
      <c r="O4" s="2">
        <f t="shared" si="1"/>
        <v>6717872001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108000205</v>
      </c>
      <c r="H5" s="2">
        <f>IFERROR(SUM(D5:G5)*(4/MAX(1,COUNT(D5:G5))),"")</f>
        <v>432000820</v>
      </c>
      <c r="I5" s="2">
        <f t="shared" ref="I5:O5" si="2">IFERROR(INDEX(I51:I500,MATCH($C$5,$C$51:$C$500,0)),"")</f>
        <v>-36126453817</v>
      </c>
      <c r="J5" s="2">
        <f t="shared" si="2"/>
        <v>2772683765</v>
      </c>
      <c r="K5" s="2">
        <f t="shared" si="2"/>
        <v>18825926928</v>
      </c>
      <c r="L5" s="2">
        <f t="shared" si="2"/>
        <v>14908733483</v>
      </c>
      <c r="M5" s="2">
        <f t="shared" si="2"/>
        <v>6416406315</v>
      </c>
      <c r="N5" s="2">
        <f t="shared" si="2"/>
        <v>1751442961</v>
      </c>
      <c r="O5" s="2">
        <f t="shared" si="2"/>
        <v>130821318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183277844635</v>
      </c>
      <c r="H6" s="2">
        <f>IFERROR(INDEX(D6:G6,COUNT(D6:G6)),"")</f>
        <v>183277844635</v>
      </c>
      <c r="I6" s="2">
        <f t="shared" ref="I6:O6" si="3">IFERROR(INDEX(I51:I500,MATCH($C$6,$C$51:$C$500,0)),"")</f>
        <v>183196230804</v>
      </c>
      <c r="J6" s="2">
        <f t="shared" si="3"/>
        <v>219741249530</v>
      </c>
      <c r="K6" s="2">
        <f t="shared" si="3"/>
        <v>211172775979</v>
      </c>
      <c r="L6" s="2">
        <f t="shared" si="3"/>
        <v>62493424184</v>
      </c>
      <c r="M6" s="2">
        <f t="shared" si="3"/>
        <v>28584690701</v>
      </c>
      <c r="N6" s="2">
        <f t="shared" si="3"/>
        <v>19168284386</v>
      </c>
      <c r="O6" s="2">
        <f t="shared" si="3"/>
        <v>5716841425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2.95</v>
      </c>
      <c r="H7" s="3">
        <f>IFERROR(INDEX(D7:G7,COUNT(D7:G7)),"")</f>
        <v>2.95</v>
      </c>
      <c r="I7" s="3">
        <f t="shared" ref="I7:O7" si="4">IFERROR(INDEX(I51:I500,MATCH($C$7,$C$51:$C$500,0))/1000000000,"")</f>
        <v>2.95</v>
      </c>
      <c r="J7" s="3">
        <f t="shared" si="4"/>
        <v>2.95</v>
      </c>
      <c r="K7" s="3">
        <f t="shared" si="4"/>
        <v>2.95</v>
      </c>
      <c r="L7" s="3">
        <f t="shared" si="4"/>
        <v>2.2000000000000002</v>
      </c>
      <c r="M7" s="3">
        <f t="shared" si="4"/>
        <v>0.75</v>
      </c>
      <c r="N7" s="3">
        <f t="shared" si="4"/>
        <v>0.75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16000000000</v>
      </c>
      <c r="H8" s="2">
        <f>IFERROR(INDEX(D8:G8,COUNT(D8:G8)),"")</f>
        <v>16000000000</v>
      </c>
      <c r="I8" s="2">
        <f t="shared" ref="I8:O8" si="5">IFERROR(INDEX(I51:I500,MATCH($C$8,$C$51:$C$500,0)),"")</f>
        <v>-1000000000</v>
      </c>
      <c r="J8" s="2">
        <f t="shared" si="5"/>
        <v>-10000000000</v>
      </c>
      <c r="K8" s="2">
        <f t="shared" si="5"/>
        <v>-89000000000</v>
      </c>
      <c r="L8" s="2">
        <f t="shared" si="5"/>
        <v>-8000000000</v>
      </c>
      <c r="M8" s="2">
        <f t="shared" si="5"/>
        <v>9000000000</v>
      </c>
      <c r="N8" s="2">
        <f t="shared" si="5"/>
        <v>2000000000</v>
      </c>
      <c r="O8" s="2">
        <f t="shared" si="5"/>
        <v>2000000000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5.31</v>
      </c>
      <c r="H9" s="3">
        <f>IFERROR(INDEX(D9:G9,COUNT(D9:G9)),"")</f>
        <v>5.31</v>
      </c>
      <c r="I9" s="3">
        <f t="shared" ref="I9:O9" si="6">IFERROR(INDEX(I51:I500,MATCH($C$9,$C$51:$C$500,0)),"")</f>
        <v>-0.28999999999999998</v>
      </c>
      <c r="J9" s="3">
        <f t="shared" si="6"/>
        <v>-3.3</v>
      </c>
      <c r="K9" s="3">
        <f t="shared" si="6"/>
        <v>-30.03</v>
      </c>
      <c r="L9" s="3">
        <f t="shared" si="6"/>
        <v>-3.54</v>
      </c>
      <c r="M9" s="3">
        <f t="shared" si="6"/>
        <v>11.34</v>
      </c>
      <c r="N9" s="3">
        <f t="shared" si="6"/>
        <v>2.0299999999999998</v>
      </c>
      <c r="O9" s="3">
        <f t="shared" si="6"/>
        <v>188456.74</v>
      </c>
    </row>
    <row r="10" spans="1:15" ht="15.5" x14ac:dyDescent="0.35">
      <c r="C10" t="s">
        <v>17</v>
      </c>
      <c r="D10" s="3">
        <f ca="1">IFERROR(IF(D9=0,"",D2/D9),"")</f>
        <v>22.598870056497177</v>
      </c>
      <c r="I10" s="3">
        <f t="shared" ref="I10:O10" ca="1" si="7">IFERROR(IF(I9=0,"",I2/I9),"")</f>
        <v>-806.89655172413802</v>
      </c>
      <c r="J10" s="3">
        <f t="shared" ca="1" si="7"/>
        <v>-38.181818181818187</v>
      </c>
      <c r="K10" s="3">
        <f t="shared" ca="1" si="7"/>
        <v>-8.1918081918081906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17030051729</v>
      </c>
      <c r="H11" s="2">
        <f>IFERROR(INDEX(D11:G11,COUNT(D11:G11)),"")</f>
        <v>17030051729</v>
      </c>
      <c r="I11" s="2">
        <f t="shared" ref="I11:O11" si="8">IFERROR(INDEX(I51:I500,MATCH($C$11,$C$51:$C$500,0)),"")</f>
        <v>496666429</v>
      </c>
      <c r="J11" s="2">
        <f t="shared" si="8"/>
        <v>5134673575</v>
      </c>
      <c r="K11" s="2">
        <f t="shared" si="8"/>
        <v>41294212199</v>
      </c>
      <c r="L11" s="2">
        <f t="shared" si="8"/>
        <v>5891386360</v>
      </c>
      <c r="M11" s="2">
        <f t="shared" si="8"/>
        <v>6544397027</v>
      </c>
      <c r="N11" s="2">
        <f t="shared" si="8"/>
        <v>9657303253</v>
      </c>
      <c r="O11" s="2">
        <f t="shared" si="8"/>
        <v>1766051113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-17000000000</v>
      </c>
      <c r="H12" s="2">
        <f>IFERROR(INDEX(D12:G12,COUNT(D12:G12)),"")</f>
        <v>-17000000000</v>
      </c>
      <c r="I12" s="2">
        <f t="shared" ref="I12:O12" si="9">IFERROR(INDEX(I51:I500,MATCH($C$12,$C$51:$C$500,0)),"")</f>
        <v>0</v>
      </c>
      <c r="J12" s="2">
        <f t="shared" si="9"/>
        <v>20000000000</v>
      </c>
      <c r="K12" s="2">
        <f t="shared" si="9"/>
        <v>-41000000000</v>
      </c>
      <c r="L12" s="2">
        <f t="shared" si="9"/>
        <v>-1000000000</v>
      </c>
      <c r="M12" s="2">
        <f t="shared" si="9"/>
        <v>-6000000000</v>
      </c>
      <c r="N12" s="2">
        <f t="shared" si="9"/>
        <v>-2000000000</v>
      </c>
      <c r="O12" s="2">
        <f t="shared" si="9"/>
        <v>-2000000000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25000000000</v>
      </c>
      <c r="K13" s="2">
        <f t="shared" si="10"/>
        <v>0</v>
      </c>
      <c r="L13" s="2">
        <f t="shared" si="10"/>
        <v>5000000000</v>
      </c>
      <c r="M13" s="2">
        <f t="shared" si="10"/>
        <v>1000000000</v>
      </c>
      <c r="N13" s="2">
        <f t="shared" si="10"/>
        <v>7000000000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-982007554</v>
      </c>
      <c r="H14" s="2">
        <f>IFERROR(SUM(D14:G14)*(4/MAX(1,COUNT(D14:G14))),"")</f>
        <v>-3928030216</v>
      </c>
      <c r="I14" s="2">
        <f t="shared" ref="I14:O14" si="11">IFERROR(INDEX(I51:I500,MATCH($C$14,$C$51:$C$500,0)),"")</f>
        <v>-3652488485</v>
      </c>
      <c r="J14" s="2">
        <f t="shared" si="11"/>
        <v>-3797909933</v>
      </c>
      <c r="K14" s="2">
        <f t="shared" si="11"/>
        <v>-2130283905</v>
      </c>
      <c r="L14" s="2">
        <f t="shared" si="11"/>
        <v>-834020352</v>
      </c>
      <c r="M14" s="2">
        <f t="shared" si="11"/>
        <v>-983426035</v>
      </c>
      <c r="N14" s="2">
        <f t="shared" si="11"/>
        <v>-1336133261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0</v>
      </c>
      <c r="J15" s="2">
        <f t="shared" si="12"/>
        <v>-1361048609</v>
      </c>
      <c r="K15" s="2">
        <f t="shared" si="12"/>
        <v>-5603714854</v>
      </c>
      <c r="L15" s="2">
        <f t="shared" si="12"/>
        <v>-4440277429</v>
      </c>
      <c r="M15" s="2">
        <f t="shared" si="12"/>
        <v>-1881602038</v>
      </c>
      <c r="N15" s="2">
        <f t="shared" si="12"/>
        <v>-474677435</v>
      </c>
      <c r="O15" s="2">
        <f t="shared" si="12"/>
        <v>-22936118</v>
      </c>
    </row>
    <row r="16" spans="1:15" ht="15.5" x14ac:dyDescent="0.35">
      <c r="C16" t="s">
        <v>28</v>
      </c>
      <c r="D16" s="2">
        <f>IFERROR(INDEX(D51:D500,MATCH($C$16,$C$51:$C$500,0)),"")</f>
        <v>81613832</v>
      </c>
      <c r="H16" s="2">
        <f>IFERROR(SUM(D16:G16)*(4/MAX(1,COUNT(D16:G16))),"")</f>
        <v>326455328</v>
      </c>
      <c r="I16" s="2">
        <f t="shared" ref="I16:O16" si="13">IFERROR(INDEX(I51:I500,MATCH($C$16,$C$51:$C$500,0)),"")</f>
        <v>-36811745871</v>
      </c>
      <c r="J16" s="2">
        <f t="shared" si="13"/>
        <v>3765856217</v>
      </c>
      <c r="K16" s="2">
        <f t="shared" si="13"/>
        <v>23681609012</v>
      </c>
      <c r="L16" s="2">
        <f t="shared" si="13"/>
        <v>19936146884</v>
      </c>
      <c r="M16" s="2">
        <f t="shared" si="13"/>
        <v>8559445949</v>
      </c>
      <c r="N16" s="2">
        <f t="shared" si="13"/>
        <v>1926068377</v>
      </c>
      <c r="O16" s="2">
        <f t="shared" si="13"/>
        <v>166218993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354000000000</v>
      </c>
      <c r="H20" s="2">
        <f t="shared" ref="H20:O20" ca="1" si="14">IFERROR(H21*H2,"")</f>
        <v>354000000000</v>
      </c>
      <c r="I20" s="2">
        <f t="shared" ca="1" si="14"/>
        <v>690300000000</v>
      </c>
      <c r="J20" s="2">
        <f t="shared" ca="1" si="14"/>
        <v>371700000000</v>
      </c>
      <c r="K20" s="2">
        <f t="shared" ca="1" si="14"/>
        <v>725700000000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2950000000</v>
      </c>
      <c r="H21" s="2">
        <f>IFERROR(INDEX(D21:G21,COUNT(D21:G21)),"")</f>
        <v>2950000000</v>
      </c>
      <c r="I21" s="2">
        <f t="shared" ref="I21:O21" si="15">IFERROR(INDEX(I51:I500,MATCH($C$7,$C$51:$C$500,0)),"")</f>
        <v>2950000000</v>
      </c>
      <c r="J21" s="2">
        <f t="shared" si="15"/>
        <v>2950000000</v>
      </c>
      <c r="K21" s="2">
        <f t="shared" si="15"/>
        <v>2950000000</v>
      </c>
      <c r="L21" s="2">
        <f t="shared" si="15"/>
        <v>2200000000</v>
      </c>
      <c r="M21" s="2">
        <f t="shared" si="15"/>
        <v>750000000</v>
      </c>
      <c r="N21" s="2">
        <f t="shared" si="15"/>
        <v>750000000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5.8927037916166942E-2</v>
      </c>
      <c r="H23" s="3">
        <f t="shared" ref="H23:O23" si="16">IFERROR(H5/H6*100,"")</f>
        <v>0.23570815166466777</v>
      </c>
      <c r="I23" s="3">
        <f t="shared" si="16"/>
        <v>-19.720085756377472</v>
      </c>
      <c r="J23" s="3">
        <f t="shared" si="16"/>
        <v>1.261794847772294</v>
      </c>
      <c r="K23" s="3">
        <f t="shared" si="16"/>
        <v>8.9149403092906905</v>
      </c>
      <c r="L23" s="3">
        <f t="shared" si="16"/>
        <v>23.856483586343533</v>
      </c>
      <c r="M23" s="3">
        <f t="shared" si="16"/>
        <v>22.447002775424572</v>
      </c>
      <c r="N23" s="3">
        <f t="shared" si="16"/>
        <v>9.1371920706644296</v>
      </c>
      <c r="O23" s="3">
        <f t="shared" si="16"/>
        <v>2.2883496020706926</v>
      </c>
    </row>
    <row r="24" spans="1:15" ht="15.5" x14ac:dyDescent="0.35">
      <c r="C24" t="s">
        <v>43</v>
      </c>
      <c r="D24" s="4" t="str">
        <f>IFERROR(_xlfn.RRI(5,I23,D23),"")</f>
        <v/>
      </c>
      <c r="H24" s="4">
        <f t="shared" ref="H24:O24" si="17">IFERROR(_xlfn.RRI(5,M23,H23),"")</f>
        <v>-0.59798408301906469</v>
      </c>
      <c r="I24" s="4" t="str">
        <f t="shared" si="17"/>
        <v/>
      </c>
      <c r="J24" s="4">
        <f t="shared" si="17"/>
        <v>-0.11224469735547826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0.04</v>
      </c>
      <c r="H25" s="3">
        <f>IFERROR(INDEX(D25:G25,COUNT(D25:G25)),"")</f>
        <v>0.04</v>
      </c>
      <c r="I25" s="3">
        <f t="shared" ref="I25:O25" si="18">IFERROR(INDEX(I51:I500,MATCH($C$25,$C$51:$C$500,0)),"")</f>
        <v>-12.33</v>
      </c>
      <c r="J25" s="3">
        <f t="shared" si="18"/>
        <v>0.83</v>
      </c>
      <c r="K25" s="3">
        <f t="shared" si="18"/>
        <v>6.13</v>
      </c>
      <c r="L25" s="3">
        <f t="shared" si="18"/>
        <v>6.97</v>
      </c>
      <c r="M25" s="3">
        <f t="shared" si="18"/>
        <v>8.9</v>
      </c>
      <c r="N25" s="3">
        <f t="shared" si="18"/>
        <v>1.94</v>
      </c>
      <c r="O25" s="3">
        <f t="shared" si="18"/>
        <v>12622.41</v>
      </c>
    </row>
    <row r="26" spans="1:15" ht="15.5" x14ac:dyDescent="0.35">
      <c r="C26" t="s">
        <v>46</v>
      </c>
      <c r="D26" s="4" t="str">
        <f>IFERROR(_xlfn.RRI(5,I25,D25),"")</f>
        <v/>
      </c>
      <c r="H26" s="4">
        <f t="shared" ref="H26:O26" si="19">IFERROR(_xlfn.RRI(5,M25,H25),"")</f>
        <v>-0.66073895385852366</v>
      </c>
      <c r="I26" s="4" t="str">
        <f t="shared" si="19"/>
        <v/>
      </c>
      <c r="J26" s="4">
        <f t="shared" si="19"/>
        <v>-0.85425718220861979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6.7550157616949154</v>
      </c>
      <c r="H27" s="3">
        <f t="shared" ref="H27:O27" si="20">IFERROR(H4/H21,"")</f>
        <v>27.020063046779661</v>
      </c>
      <c r="I27" s="3">
        <f t="shared" si="20"/>
        <v>21.021164314915254</v>
      </c>
      <c r="J27" s="3">
        <f t="shared" si="20"/>
        <v>51.841828086101692</v>
      </c>
      <c r="K27" s="3">
        <f t="shared" si="20"/>
        <v>63.559897604406778</v>
      </c>
      <c r="L27" s="3">
        <f t="shared" si="20"/>
        <v>48.871398400454545</v>
      </c>
      <c r="M27" s="3">
        <f t="shared" si="20"/>
        <v>60.837380396</v>
      </c>
      <c r="N27" s="3">
        <f t="shared" si="20"/>
        <v>43.603393781333331</v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-0.2031181782116519</v>
      </c>
      <c r="H28" s="4">
        <f t="shared" ref="H28:O28" si="21">IFERROR(_xlfn.RRI(5,M27,H27),"")</f>
        <v>-0.14983510030020875</v>
      </c>
      <c r="I28" s="4">
        <f t="shared" si="21"/>
        <v>-0.13577406569419981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-1.0032441200324411</v>
      </c>
      <c r="I29" s="4">
        <f t="shared" si="22"/>
        <v>-15.85542168674699</v>
      </c>
      <c r="J29" s="4">
        <f t="shared" si="22"/>
        <v>-0.86460032626427408</v>
      </c>
      <c r="K29" s="4">
        <f t="shared" si="22"/>
        <v>-0.12051649928263987</v>
      </c>
      <c r="L29" s="4">
        <f t="shared" si="22"/>
        <v>-0.21685393258426972</v>
      </c>
      <c r="M29" s="4">
        <f t="shared" si="22"/>
        <v>3.587628865979382</v>
      </c>
      <c r="N29" s="4">
        <f t="shared" si="22"/>
        <v>-0.99984630510338357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0.2853742372209126</v>
      </c>
      <c r="I30" s="4">
        <f t="shared" si="23"/>
        <v>-0.59451344424038877</v>
      </c>
      <c r="J30" s="4">
        <f t="shared" si="23"/>
        <v>-0.18436262423262054</v>
      </c>
      <c r="K30" s="4">
        <f t="shared" si="23"/>
        <v>0.30055410085862444</v>
      </c>
      <c r="L30" s="4">
        <f t="shared" si="23"/>
        <v>-0.1966879888262284</v>
      </c>
      <c r="M30" s="4">
        <f t="shared" si="23"/>
        <v>0.39524415693634751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60.4</v>
      </c>
      <c r="H32" s="3">
        <f>IFERROR(INDEX(D32:G32,COUNT(D32:G32)),"")</f>
        <v>60.4</v>
      </c>
      <c r="I32" s="3">
        <f t="shared" ref="I32:O32" si="24">IFERROR(INDEX(I51:I500,MATCH($C$32,$C$51:$C$500,0)),"")</f>
        <v>60.36</v>
      </c>
      <c r="J32" s="3">
        <f t="shared" si="24"/>
        <v>72.63</v>
      </c>
      <c r="K32" s="3">
        <f t="shared" si="24"/>
        <v>71.58</v>
      </c>
      <c r="L32" s="3">
        <f t="shared" si="24"/>
        <v>28.41</v>
      </c>
      <c r="M32" s="3">
        <f t="shared" si="24"/>
        <v>38.11</v>
      </c>
      <c r="N32" s="3">
        <f t="shared" si="24"/>
        <v>25.56</v>
      </c>
      <c r="O32" s="3">
        <f t="shared" si="24"/>
        <v>414507.09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1.95</v>
      </c>
      <c r="H33" s="3">
        <f>IFERROR(INDEX(D33:G33,COUNT(D33:G33)),"")</f>
        <v>1.95</v>
      </c>
      <c r="I33" s="3">
        <f t="shared" ref="I33:O33" si="25">IFERROR(INDEX(I51:I500,MATCH($C$33,$C$51:$C$500,0)),"")</f>
        <v>3.88</v>
      </c>
      <c r="J33" s="3">
        <f t="shared" si="25"/>
        <v>1.73</v>
      </c>
      <c r="K33" s="3">
        <f t="shared" si="25"/>
        <v>3.44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2950</v>
      </c>
      <c r="H34" s="3">
        <f>IFERROR(INDEX(D34:G34,COUNT(D34:G34)),"")</f>
        <v>2950</v>
      </c>
      <c r="I34" s="3">
        <f t="shared" ref="I34:O34" si="26">IFERROR(INDEX(I51:I500,MATCH($C$34,$C$51:$C$500,0)),"")</f>
        <v>-18.98</v>
      </c>
      <c r="J34" s="3">
        <f t="shared" si="26"/>
        <v>151.81</v>
      </c>
      <c r="K34" s="3">
        <f t="shared" si="26"/>
        <v>40.130000000000003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17.48</v>
      </c>
      <c r="H35" s="3">
        <f>IFERROR(INDEX(D35:G35,COUNT(D35:G35)),"")</f>
        <v>17.48</v>
      </c>
      <c r="I35" s="3">
        <f t="shared" ref="I35:O35" si="27">IFERROR(INDEX(I51:I500,MATCH($C$35,$C$51:$C$500,0)),"")</f>
        <v>11.14</v>
      </c>
      <c r="J35" s="3">
        <f t="shared" si="27"/>
        <v>2.4300000000000002</v>
      </c>
      <c r="K35" s="3">
        <f t="shared" si="27"/>
        <v>3.87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19927296497</v>
      </c>
      <c r="E51" s="5">
        <v>2623320136</v>
      </c>
      <c r="F51" s="5">
        <v>2674533440</v>
      </c>
      <c r="G51" s="5">
        <v>16029179122</v>
      </c>
      <c r="I51" s="5">
        <v>62012434729</v>
      </c>
      <c r="J51" s="5">
        <v>152933392854</v>
      </c>
      <c r="K51" s="5">
        <v>187501697933</v>
      </c>
      <c r="L51" s="5">
        <v>107517076481</v>
      </c>
      <c r="M51" s="5">
        <v>45628035297</v>
      </c>
      <c r="N51" s="5">
        <v>32702545336</v>
      </c>
      <c r="O51" s="5">
        <v>6717872001</v>
      </c>
    </row>
    <row r="52" spans="2:15" ht="15.5" x14ac:dyDescent="0.35">
      <c r="C52" t="s">
        <v>73</v>
      </c>
      <c r="D52" s="5">
        <v>-14504429837</v>
      </c>
      <c r="E52" s="5">
        <v>-3878390134</v>
      </c>
      <c r="F52" s="5">
        <v>-6213856626</v>
      </c>
      <c r="G52" s="5">
        <v>-18493477580</v>
      </c>
      <c r="I52" s="5">
        <v>-58929173944</v>
      </c>
      <c r="J52" s="5">
        <v>-120394857824</v>
      </c>
      <c r="K52" s="5">
        <v>-141480058376</v>
      </c>
      <c r="L52" s="5">
        <v>-73053952593</v>
      </c>
      <c r="M52" s="5">
        <v>-30375129962</v>
      </c>
      <c r="N52" s="5">
        <v>-25134645210</v>
      </c>
      <c r="O52" s="5">
        <v>-3741380143</v>
      </c>
    </row>
    <row r="53" spans="2:15" ht="15.5" x14ac:dyDescent="0.35">
      <c r="C53" t="s">
        <v>74</v>
      </c>
      <c r="D53" s="5">
        <v>5422866660</v>
      </c>
      <c r="E53" s="5">
        <v>-1255069998</v>
      </c>
      <c r="F53" s="5">
        <v>-3539323186</v>
      </c>
      <c r="G53" s="5">
        <v>-2464298458</v>
      </c>
      <c r="I53" s="5">
        <v>3083260785</v>
      </c>
      <c r="J53" s="5">
        <v>32538535030</v>
      </c>
      <c r="K53" s="5">
        <v>46021639557</v>
      </c>
      <c r="L53" s="5">
        <v>34463123888</v>
      </c>
      <c r="M53" s="5">
        <v>15252905335</v>
      </c>
      <c r="N53" s="5">
        <v>7567900126</v>
      </c>
      <c r="O53" s="5">
        <v>2976491858</v>
      </c>
    </row>
    <row r="54" spans="2:15" ht="15.5" x14ac:dyDescent="0.35">
      <c r="C54" t="s">
        <v>75</v>
      </c>
      <c r="D54" s="5">
        <v>-4359245274</v>
      </c>
      <c r="E54" s="5">
        <v>-2036728569</v>
      </c>
      <c r="F54" s="5">
        <v>-4086218736</v>
      </c>
      <c r="G54" s="5">
        <v>-6400969361</v>
      </c>
      <c r="I54" s="5">
        <v>-19216219922</v>
      </c>
      <c r="J54" s="5">
        <v>-23598972820</v>
      </c>
      <c r="K54" s="5">
        <v>-17967874917</v>
      </c>
      <c r="L54" s="5">
        <v>-12689617800</v>
      </c>
      <c r="M54" s="5">
        <v>-5315223270</v>
      </c>
      <c r="N54" s="5">
        <v>-4268879188</v>
      </c>
      <c r="O54" s="5">
        <v>-2803393432</v>
      </c>
    </row>
    <row r="55" spans="2:15" ht="15.5" x14ac:dyDescent="0.35">
      <c r="C55" t="s">
        <v>76</v>
      </c>
      <c r="D55" s="5">
        <v>-25859431</v>
      </c>
      <c r="E55" s="5">
        <v>-126677144</v>
      </c>
      <c r="F55" s="5">
        <v>-79243113</v>
      </c>
      <c r="G55" s="5">
        <v>-43746848</v>
      </c>
      <c r="I55" s="5">
        <v>-364407633</v>
      </c>
      <c r="J55" s="5">
        <v>-634921291</v>
      </c>
      <c r="K55" s="5">
        <v>-1057245539</v>
      </c>
      <c r="L55" s="5">
        <v>-1495211997</v>
      </c>
      <c r="M55" s="5">
        <v>-259419344</v>
      </c>
      <c r="N55" s="5">
        <v>-757483981</v>
      </c>
      <c r="O55" s="5">
        <v>-71798165</v>
      </c>
    </row>
    <row r="56" spans="2:15" ht="15.5" x14ac:dyDescent="0.35">
      <c r="C56" t="s">
        <v>77</v>
      </c>
      <c r="D56" s="5">
        <v>-3399403474</v>
      </c>
      <c r="E56" s="5">
        <v>-1900398855</v>
      </c>
      <c r="F56" s="5">
        <v>-4034048607</v>
      </c>
      <c r="G56" s="5">
        <v>-6233793041</v>
      </c>
      <c r="I56" s="5">
        <v>-18851812289</v>
      </c>
      <c r="J56" s="5">
        <v>-22964051529</v>
      </c>
      <c r="K56" s="5">
        <v>-18584866644</v>
      </c>
      <c r="L56" s="5">
        <v>-11552200245</v>
      </c>
      <c r="M56" s="5">
        <v>-5077807090</v>
      </c>
      <c r="N56" s="5">
        <v>-3530037155</v>
      </c>
      <c r="O56" s="5">
        <v>-2741027200</v>
      </c>
    </row>
    <row r="57" spans="2:15" ht="15.5" x14ac:dyDescent="0.35">
      <c r="C57" t="s">
        <v>80</v>
      </c>
      <c r="D57" s="5">
        <v>-26386373</v>
      </c>
      <c r="E57" s="5">
        <v>142377377</v>
      </c>
      <c r="F57" s="5">
        <v>-205442608</v>
      </c>
      <c r="G57" s="5">
        <v>-166840253</v>
      </c>
      <c r="I57" s="5">
        <v>-418564909</v>
      </c>
      <c r="J57" s="5">
        <v>-46599054</v>
      </c>
      <c r="O57" s="5">
        <v>-14497203</v>
      </c>
    </row>
    <row r="58" spans="2:15" ht="15.5" x14ac:dyDescent="0.35">
      <c r="C58" t="s">
        <v>78</v>
      </c>
      <c r="D58" s="5">
        <v>1063621386</v>
      </c>
      <c r="E58" s="5">
        <v>-3291798567</v>
      </c>
      <c r="F58" s="5">
        <v>-7625541922</v>
      </c>
      <c r="G58" s="5">
        <v>-8865267819</v>
      </c>
      <c r="I58" s="5">
        <v>-16132959137</v>
      </c>
      <c r="J58" s="5">
        <v>8939562210</v>
      </c>
      <c r="K58" s="5">
        <v>28053764640</v>
      </c>
      <c r="L58" s="5">
        <v>21773506088</v>
      </c>
      <c r="M58" s="5">
        <v>9937682065</v>
      </c>
      <c r="N58" s="5">
        <v>3299020938</v>
      </c>
      <c r="O58" s="5">
        <v>173098426</v>
      </c>
    </row>
    <row r="59" spans="2:15" ht="15.5" x14ac:dyDescent="0.35">
      <c r="C59" t="s">
        <v>79</v>
      </c>
      <c r="D59" s="5">
        <v>-982007554</v>
      </c>
      <c r="E59" s="5">
        <v>-1933125367</v>
      </c>
      <c r="F59" s="5">
        <v>-17102365992</v>
      </c>
      <c r="G59" s="5">
        <v>-748746621</v>
      </c>
      <c r="I59" s="5">
        <v>-20678786734</v>
      </c>
      <c r="J59" s="5">
        <v>-5173705993</v>
      </c>
      <c r="K59" s="5">
        <v>-4372155628</v>
      </c>
      <c r="L59" s="5">
        <v>-1837359204</v>
      </c>
      <c r="M59" s="5">
        <v>-1378236116</v>
      </c>
      <c r="N59" s="5">
        <v>-1372952561</v>
      </c>
      <c r="O59" s="5">
        <v>-6879433</v>
      </c>
    </row>
    <row r="60" spans="2:15" ht="15.5" x14ac:dyDescent="0.35">
      <c r="C60" t="s">
        <v>26</v>
      </c>
      <c r="D60" s="5">
        <v>-982007554</v>
      </c>
      <c r="E60" s="5">
        <v>-1887181481</v>
      </c>
      <c r="F60" s="5">
        <v>-122011629</v>
      </c>
      <c r="G60" s="5">
        <v>-748746621</v>
      </c>
      <c r="I60" s="5">
        <v>-3652488485</v>
      </c>
      <c r="J60" s="5">
        <v>-3797909933</v>
      </c>
      <c r="K60" s="5">
        <v>-2130283905</v>
      </c>
      <c r="L60" s="5">
        <v>-834020352</v>
      </c>
      <c r="M60" s="5">
        <v>-983426035</v>
      </c>
      <c r="N60" s="5">
        <v>-1336133261</v>
      </c>
    </row>
    <row r="61" spans="2:15" ht="15.5" x14ac:dyDescent="0.35">
      <c r="C61" t="s">
        <v>81</v>
      </c>
      <c r="D61" s="5">
        <v>-982007554</v>
      </c>
      <c r="E61" s="5">
        <v>-1933125367</v>
      </c>
      <c r="F61" s="5">
        <v>-17102365992</v>
      </c>
      <c r="G61" s="5">
        <v>-748746621</v>
      </c>
      <c r="I61" s="5">
        <v>-20678786734</v>
      </c>
      <c r="J61" s="5">
        <v>-5173705993</v>
      </c>
      <c r="K61" s="5">
        <v>-4372155628</v>
      </c>
      <c r="L61" s="5">
        <v>-1837359204</v>
      </c>
      <c r="M61" s="5">
        <v>-1378236116</v>
      </c>
      <c r="N61" s="5">
        <v>-1372952561</v>
      </c>
      <c r="O61" s="5">
        <v>-6879433</v>
      </c>
    </row>
    <row r="62" spans="2:15" ht="15.5" x14ac:dyDescent="0.35">
      <c r="C62" t="s">
        <v>28</v>
      </c>
      <c r="D62" s="5">
        <v>81613832</v>
      </c>
      <c r="E62" s="5">
        <v>-5224923934</v>
      </c>
      <c r="F62" s="5">
        <v>-24727907914</v>
      </c>
      <c r="G62" s="5">
        <v>-9614014440</v>
      </c>
      <c r="I62" s="5">
        <v>-36811745871</v>
      </c>
      <c r="J62" s="5">
        <v>3765856217</v>
      </c>
      <c r="K62" s="5">
        <v>23681609012</v>
      </c>
      <c r="L62" s="5">
        <v>19936146884</v>
      </c>
      <c r="M62" s="5">
        <v>8559445949</v>
      </c>
      <c r="N62" s="5">
        <v>1926068377</v>
      </c>
      <c r="O62" s="5">
        <v>166218993</v>
      </c>
    </row>
    <row r="63" spans="2:15" ht="15.5" x14ac:dyDescent="0.35">
      <c r="C63" t="s">
        <v>27</v>
      </c>
      <c r="J63" s="5">
        <v>-1361048609</v>
      </c>
      <c r="K63" s="5">
        <v>-5603714854</v>
      </c>
      <c r="L63" s="5">
        <v>-4440277429</v>
      </c>
      <c r="M63" s="5">
        <v>-1881602038</v>
      </c>
      <c r="N63" s="5">
        <v>-474677435</v>
      </c>
      <c r="O63" s="5">
        <v>-22936118</v>
      </c>
    </row>
    <row r="64" spans="2:15" ht="15.5" x14ac:dyDescent="0.35">
      <c r="C64" t="s">
        <v>82</v>
      </c>
      <c r="J64" s="5">
        <v>-1663227500</v>
      </c>
      <c r="K64" s="5">
        <v>-6057194220</v>
      </c>
      <c r="L64" s="5">
        <v>-4751721040</v>
      </c>
      <c r="M64" s="5">
        <v>-1991303116</v>
      </c>
      <c r="N64" s="5">
        <v>-500375783</v>
      </c>
      <c r="O64" s="5">
        <v>-47441589</v>
      </c>
    </row>
    <row r="65" spans="2:15" ht="15.5" x14ac:dyDescent="0.35">
      <c r="C65" t="s">
        <v>83</v>
      </c>
      <c r="J65" s="5">
        <v>302178891</v>
      </c>
      <c r="K65" s="5">
        <v>453479366</v>
      </c>
      <c r="L65" s="5">
        <v>311443611</v>
      </c>
      <c r="M65" s="5">
        <v>109701078</v>
      </c>
      <c r="N65" s="5">
        <v>25698348</v>
      </c>
      <c r="O65" s="5">
        <v>24505471</v>
      </c>
    </row>
    <row r="66" spans="2:15" ht="15.5" x14ac:dyDescent="0.35">
      <c r="C66" t="s">
        <v>84</v>
      </c>
      <c r="J66" s="5">
        <v>-1361048609</v>
      </c>
      <c r="K66" s="5">
        <v>-5603714854</v>
      </c>
      <c r="L66" s="5">
        <v>-4440277429</v>
      </c>
      <c r="M66" s="5">
        <v>-1881602038</v>
      </c>
      <c r="N66" s="5">
        <v>-474677435</v>
      </c>
      <c r="O66" s="5">
        <v>-22936118</v>
      </c>
    </row>
    <row r="67" spans="2:15" ht="15.5" x14ac:dyDescent="0.35">
      <c r="C67" t="s">
        <v>85</v>
      </c>
      <c r="D67" s="5">
        <v>81613832</v>
      </c>
      <c r="E67" s="5">
        <v>-5224923934</v>
      </c>
      <c r="F67" s="5">
        <v>-24727907914</v>
      </c>
      <c r="G67" s="5">
        <v>-9614014440</v>
      </c>
      <c r="I67" s="5">
        <v>-36811745871</v>
      </c>
      <c r="J67" s="5">
        <v>2404807608</v>
      </c>
      <c r="K67" s="5">
        <v>18077894158</v>
      </c>
      <c r="L67" s="5">
        <v>15335167944</v>
      </c>
      <c r="M67" s="5">
        <v>6677843911</v>
      </c>
      <c r="N67" s="5">
        <v>1451390942</v>
      </c>
      <c r="O67" s="5">
        <v>143282875</v>
      </c>
    </row>
    <row r="68" spans="2:15" ht="15.5" x14ac:dyDescent="0.35">
      <c r="C68" t="s">
        <v>86</v>
      </c>
      <c r="E68" s="5">
        <v>266727144</v>
      </c>
      <c r="F68" s="5">
        <v>321277103</v>
      </c>
      <c r="G68" s="5">
        <v>-321277103</v>
      </c>
      <c r="I68" s="5">
        <v>266727144</v>
      </c>
      <c r="J68" s="5">
        <v>321277103</v>
      </c>
      <c r="K68" s="5">
        <v>748032770</v>
      </c>
      <c r="L68" s="5">
        <v>-426434461</v>
      </c>
      <c r="M68" s="5">
        <v>-261437596</v>
      </c>
      <c r="N68" s="5">
        <v>300052019</v>
      </c>
      <c r="O68" s="5">
        <v>-26958760</v>
      </c>
    </row>
    <row r="69" spans="2:15" ht="15.5" x14ac:dyDescent="0.35">
      <c r="C69" t="s">
        <v>87</v>
      </c>
      <c r="E69" s="5">
        <v>266727144</v>
      </c>
      <c r="F69" s="5">
        <v>321277103</v>
      </c>
      <c r="G69" s="5">
        <v>-321277103</v>
      </c>
      <c r="I69" s="5">
        <v>266727144</v>
      </c>
      <c r="J69" s="5">
        <v>321277103</v>
      </c>
      <c r="K69" s="5">
        <v>748032770</v>
      </c>
      <c r="L69" s="5">
        <v>-426434461</v>
      </c>
      <c r="M69" s="5">
        <v>-261437596</v>
      </c>
      <c r="N69" s="5">
        <v>300052019</v>
      </c>
      <c r="O69" s="5">
        <v>-26958760</v>
      </c>
    </row>
    <row r="70" spans="2:15" ht="15.5" x14ac:dyDescent="0.35">
      <c r="C70" t="s">
        <v>88</v>
      </c>
      <c r="D70" s="5">
        <v>81613832</v>
      </c>
      <c r="E70" s="5">
        <v>-4958196790</v>
      </c>
      <c r="F70" s="5">
        <v>-24406630811</v>
      </c>
      <c r="G70" s="5">
        <v>-9935291543</v>
      </c>
      <c r="I70" s="5">
        <v>-36545018727</v>
      </c>
      <c r="J70" s="5">
        <v>2726084711</v>
      </c>
      <c r="K70" s="5">
        <v>18825926928</v>
      </c>
      <c r="L70" s="5">
        <v>14908733483</v>
      </c>
      <c r="M70" s="5">
        <v>6416406315</v>
      </c>
      <c r="N70" s="5">
        <v>1751442961</v>
      </c>
      <c r="O70" s="5">
        <v>116324115</v>
      </c>
    </row>
    <row r="71" spans="2:15" ht="15.5" x14ac:dyDescent="0.35">
      <c r="C71" t="s">
        <v>89</v>
      </c>
      <c r="D71" s="5">
        <v>81613832</v>
      </c>
      <c r="E71" s="5">
        <v>-5224923934</v>
      </c>
      <c r="F71" s="5">
        <v>-24727907914</v>
      </c>
      <c r="G71" s="5">
        <v>-9614014439</v>
      </c>
      <c r="I71" s="5">
        <v>-36811745870</v>
      </c>
      <c r="J71" s="5">
        <v>2404807608</v>
      </c>
      <c r="K71" s="5">
        <v>18077894158</v>
      </c>
      <c r="L71" s="5">
        <v>15335167944</v>
      </c>
      <c r="M71" s="5">
        <v>6677843911</v>
      </c>
      <c r="N71" s="5">
        <v>1451390942</v>
      </c>
      <c r="O71" s="5">
        <v>143282875</v>
      </c>
    </row>
    <row r="72" spans="2:15" ht="15.5" x14ac:dyDescent="0.35">
      <c r="C72" t="s">
        <v>7</v>
      </c>
      <c r="D72" s="5">
        <v>108000205</v>
      </c>
      <c r="E72" s="5">
        <v>-5100574167</v>
      </c>
      <c r="F72" s="5">
        <v>-24201188203</v>
      </c>
      <c r="G72" s="5">
        <v>-9957110714</v>
      </c>
      <c r="I72" s="5">
        <v>-36126453817</v>
      </c>
      <c r="J72" s="5">
        <v>2772683765</v>
      </c>
      <c r="K72" s="5">
        <v>18825926928</v>
      </c>
      <c r="L72" s="5">
        <v>14908733483</v>
      </c>
      <c r="M72" s="5">
        <v>6416406315</v>
      </c>
      <c r="N72" s="5">
        <v>1751442961</v>
      </c>
      <c r="O72" s="5">
        <v>130821318</v>
      </c>
    </row>
    <row r="73" spans="2:15" ht="15.5" x14ac:dyDescent="0.35">
      <c r="C73" t="s">
        <v>493</v>
      </c>
    </row>
    <row r="74" spans="2:15" ht="15.5" x14ac:dyDescent="0.35">
      <c r="C74" t="s">
        <v>90</v>
      </c>
      <c r="D74" s="5">
        <v>81613832</v>
      </c>
      <c r="E74" s="5">
        <v>-5224923934</v>
      </c>
      <c r="F74" s="5">
        <v>-24727907914</v>
      </c>
      <c r="G74" s="5">
        <v>-9614014439</v>
      </c>
      <c r="I74" s="5">
        <v>-36811745870</v>
      </c>
      <c r="J74" s="5">
        <v>2404807608</v>
      </c>
      <c r="K74" s="5">
        <v>18077894158</v>
      </c>
      <c r="L74" s="5">
        <v>15335167944</v>
      </c>
      <c r="M74" s="5">
        <v>6677843911</v>
      </c>
      <c r="N74" s="5">
        <v>1451390942</v>
      </c>
      <c r="O74" s="5">
        <v>143282875</v>
      </c>
    </row>
    <row r="75" spans="2:15" ht="15.5" x14ac:dyDescent="0.35">
      <c r="C75" t="s">
        <v>91</v>
      </c>
      <c r="D75" s="5">
        <v>81613832</v>
      </c>
      <c r="E75" s="5">
        <v>-4958196790</v>
      </c>
      <c r="F75" s="5">
        <v>-24406630811</v>
      </c>
      <c r="G75" s="5">
        <v>-9935291542</v>
      </c>
      <c r="I75" s="5">
        <v>-36545018726</v>
      </c>
      <c r="J75" s="5">
        <v>2726084711</v>
      </c>
      <c r="K75" s="5">
        <v>18825926928</v>
      </c>
      <c r="L75" s="5">
        <v>14908733483</v>
      </c>
      <c r="M75" s="5">
        <v>6416406315</v>
      </c>
      <c r="N75" s="5">
        <v>1751442961</v>
      </c>
      <c r="O75" s="5">
        <v>116324115</v>
      </c>
    </row>
    <row r="76" spans="2:15" ht="15.5" x14ac:dyDescent="0.35">
      <c r="C76" t="s">
        <v>268</v>
      </c>
      <c r="G76" s="5">
        <v>188659425</v>
      </c>
    </row>
    <row r="77" spans="2:15" ht="15.5" x14ac:dyDescent="0.35">
      <c r="C77" t="s">
        <v>92</v>
      </c>
      <c r="D77" s="5">
        <v>81613832</v>
      </c>
      <c r="E77" s="5">
        <v>-4958196790</v>
      </c>
      <c r="F77" s="5">
        <v>-24406630811</v>
      </c>
      <c r="G77" s="5">
        <v>-9935291542</v>
      </c>
      <c r="I77" s="5">
        <v>-36545018726</v>
      </c>
      <c r="J77" s="5">
        <v>2726084711</v>
      </c>
      <c r="K77" s="5">
        <v>18825926928</v>
      </c>
      <c r="L77" s="5">
        <v>14908733483</v>
      </c>
      <c r="M77" s="5">
        <v>6416406315</v>
      </c>
      <c r="N77" s="5">
        <v>1751442961</v>
      </c>
      <c r="O77" s="5">
        <v>116324115</v>
      </c>
    </row>
    <row r="79" spans="2:15" ht="15.5" x14ac:dyDescent="0.35">
      <c r="B79" t="s">
        <v>93</v>
      </c>
      <c r="C79" t="s">
        <v>94</v>
      </c>
    </row>
    <row r="80" spans="2:15" ht="15.5" x14ac:dyDescent="0.35">
      <c r="C80" t="s">
        <v>95</v>
      </c>
    </row>
    <row r="81" spans="3:15" ht="15.5" x14ac:dyDescent="0.35">
      <c r="C81" t="s">
        <v>19</v>
      </c>
      <c r="D81" s="5">
        <v>17030051729</v>
      </c>
      <c r="E81" s="5">
        <v>496666429</v>
      </c>
      <c r="F81" s="5">
        <v>111574892</v>
      </c>
      <c r="G81" s="5">
        <v>71911462</v>
      </c>
      <c r="I81" s="5">
        <v>496666429</v>
      </c>
      <c r="J81" s="5">
        <v>5134673575</v>
      </c>
      <c r="K81" s="5">
        <v>41294212199</v>
      </c>
      <c r="L81" s="5">
        <v>5891386360</v>
      </c>
      <c r="M81" s="5">
        <v>6544397027</v>
      </c>
      <c r="N81" s="5">
        <v>9657303253</v>
      </c>
      <c r="O81" s="5">
        <v>1766051113</v>
      </c>
    </row>
    <row r="82" spans="3:15" ht="15.5" x14ac:dyDescent="0.35">
      <c r="C82" t="s">
        <v>96</v>
      </c>
      <c r="D82" s="5">
        <v>75139359516</v>
      </c>
      <c r="E82" s="5">
        <v>75761609502</v>
      </c>
      <c r="F82" s="5">
        <v>83740357093</v>
      </c>
      <c r="G82" s="5">
        <v>91546149104</v>
      </c>
      <c r="I82" s="5">
        <v>75761609502</v>
      </c>
      <c r="J82" s="5">
        <v>51720483583</v>
      </c>
      <c r="K82" s="5">
        <v>54254838014</v>
      </c>
      <c r="L82" s="5">
        <v>35330936175</v>
      </c>
      <c r="M82" s="5">
        <v>13493042361</v>
      </c>
      <c r="N82" s="5">
        <v>3106137227</v>
      </c>
      <c r="O82" s="5">
        <v>190795000</v>
      </c>
    </row>
    <row r="83" spans="3:15" ht="15.5" x14ac:dyDescent="0.35">
      <c r="C83" t="s">
        <v>270</v>
      </c>
      <c r="D83" s="5">
        <v>2757460891</v>
      </c>
      <c r="E83" s="5">
        <v>2941360891</v>
      </c>
      <c r="G83" s="5">
        <v>20700000</v>
      </c>
      <c r="I83" s="5">
        <v>2941360891</v>
      </c>
      <c r="M83" s="5">
        <v>2603825127</v>
      </c>
      <c r="N83" s="5">
        <v>1560000000</v>
      </c>
      <c r="O83" s="5">
        <v>176837044</v>
      </c>
    </row>
    <row r="84" spans="3:15" ht="15.5" x14ac:dyDescent="0.35">
      <c r="C84" t="s">
        <v>97</v>
      </c>
      <c r="D84" s="5">
        <v>768823059</v>
      </c>
      <c r="E84" s="5">
        <v>522218327</v>
      </c>
      <c r="F84" s="5">
        <v>40700000</v>
      </c>
      <c r="G84" s="5">
        <v>780577500</v>
      </c>
      <c r="I84" s="5">
        <v>522218327</v>
      </c>
      <c r="J84" s="5">
        <v>3134094046</v>
      </c>
      <c r="K84" s="5">
        <v>1032168257</v>
      </c>
      <c r="L84" s="5">
        <v>2380075180</v>
      </c>
      <c r="M84" s="5">
        <v>1772343969</v>
      </c>
      <c r="N84" s="5">
        <v>600000000</v>
      </c>
      <c r="O84" s="5">
        <v>9300000</v>
      </c>
    </row>
    <row r="85" spans="3:15" ht="15.5" x14ac:dyDescent="0.35">
      <c r="C85" t="s">
        <v>98</v>
      </c>
      <c r="D85" s="5">
        <v>75139359516</v>
      </c>
      <c r="E85" s="5">
        <v>75761609502</v>
      </c>
      <c r="F85" s="5">
        <v>83740357093</v>
      </c>
      <c r="G85" s="5">
        <v>91546149104</v>
      </c>
      <c r="I85" s="5">
        <v>75761609502</v>
      </c>
      <c r="J85" s="5">
        <v>51720483583</v>
      </c>
      <c r="K85" s="5">
        <v>54254838014</v>
      </c>
      <c r="L85" s="5">
        <v>35330936175</v>
      </c>
      <c r="M85" s="5">
        <v>13493042361</v>
      </c>
      <c r="N85" s="5">
        <v>3106137227</v>
      </c>
      <c r="O85" s="5">
        <v>190795000</v>
      </c>
    </row>
    <row r="86" spans="3:15" ht="15.5" x14ac:dyDescent="0.35">
      <c r="C86" t="s">
        <v>99</v>
      </c>
      <c r="D86" s="5">
        <v>550214250</v>
      </c>
      <c r="E86" s="5">
        <v>680839955</v>
      </c>
      <c r="F86" s="5">
        <v>442236555</v>
      </c>
      <c r="G86" s="5">
        <v>390412520</v>
      </c>
      <c r="I86" s="5">
        <v>680839955</v>
      </c>
      <c r="J86" s="5">
        <v>295988407</v>
      </c>
      <c r="K86" s="5">
        <v>2431995661</v>
      </c>
      <c r="L86" s="5">
        <v>923980178</v>
      </c>
      <c r="M86" s="5">
        <v>16940304735</v>
      </c>
      <c r="N86" s="5">
        <v>1930393427</v>
      </c>
      <c r="O86" s="5">
        <v>4334715299</v>
      </c>
    </row>
    <row r="87" spans="3:15" ht="15.5" x14ac:dyDescent="0.35">
      <c r="C87" t="s">
        <v>100</v>
      </c>
      <c r="D87" s="5">
        <v>550214250</v>
      </c>
      <c r="E87" s="5">
        <v>680839955</v>
      </c>
      <c r="F87" s="5">
        <v>442236555</v>
      </c>
      <c r="G87" s="5">
        <v>390412520</v>
      </c>
      <c r="I87" s="5">
        <v>680839955</v>
      </c>
      <c r="J87" s="5">
        <v>295988407</v>
      </c>
      <c r="K87" s="5">
        <v>2431995661</v>
      </c>
      <c r="L87" s="5">
        <v>923980178</v>
      </c>
      <c r="M87" s="5">
        <v>16940304735</v>
      </c>
      <c r="N87" s="5">
        <v>1930393427</v>
      </c>
      <c r="O87" s="5">
        <v>4334715299</v>
      </c>
    </row>
    <row r="88" spans="3:15" ht="15.5" x14ac:dyDescent="0.35">
      <c r="C88" t="s">
        <v>101</v>
      </c>
      <c r="D88" s="5">
        <v>10959961134</v>
      </c>
      <c r="E88" s="5">
        <v>22450369069</v>
      </c>
      <c r="F88" s="5">
        <v>21513572550</v>
      </c>
      <c r="G88" s="5">
        <v>21705242721</v>
      </c>
      <c r="I88" s="5">
        <v>22450369069</v>
      </c>
      <c r="J88" s="5">
        <v>30942985723</v>
      </c>
      <c r="K88" s="5">
        <v>26530597950</v>
      </c>
      <c r="L88" s="5">
        <v>7346185981</v>
      </c>
      <c r="M88" s="5">
        <v>3354466500</v>
      </c>
      <c r="N88" s="5">
        <v>2471723810</v>
      </c>
      <c r="O88" s="5">
        <v>60125193</v>
      </c>
    </row>
    <row r="89" spans="3:15" ht="15.5" x14ac:dyDescent="0.35">
      <c r="C89" t="s">
        <v>80</v>
      </c>
      <c r="D89" s="5">
        <v>921258219</v>
      </c>
      <c r="E89" s="5">
        <v>921258219</v>
      </c>
      <c r="F89" s="5">
        <v>654531075</v>
      </c>
      <c r="G89" s="5">
        <v>658456722</v>
      </c>
      <c r="I89" s="5">
        <v>921258219</v>
      </c>
      <c r="J89" s="5">
        <v>979733825</v>
      </c>
      <c r="K89" s="5">
        <v>333253972</v>
      </c>
      <c r="L89" s="5">
        <v>-414778798</v>
      </c>
      <c r="M89" s="5">
        <v>11655663</v>
      </c>
      <c r="N89" s="5">
        <v>273093259</v>
      </c>
      <c r="O89" s="5">
        <v>-26958760</v>
      </c>
    </row>
    <row r="90" spans="3:15" ht="15.5" x14ac:dyDescent="0.35">
      <c r="C90" t="s">
        <v>102</v>
      </c>
      <c r="D90" s="5">
        <v>112615242466</v>
      </c>
      <c r="E90" s="5">
        <v>103440436097</v>
      </c>
      <c r="F90" s="5">
        <v>135021627497</v>
      </c>
      <c r="G90" s="5">
        <v>142808793834</v>
      </c>
      <c r="I90" s="5">
        <v>103440436097</v>
      </c>
      <c r="J90" s="5">
        <v>113174518518</v>
      </c>
      <c r="K90" s="5">
        <v>146109013747</v>
      </c>
      <c r="L90" s="5">
        <v>53868017602</v>
      </c>
      <c r="M90" s="5">
        <v>40481319023</v>
      </c>
      <c r="N90" s="5">
        <v>17667167334</v>
      </c>
      <c r="O90" s="5">
        <v>6351686605</v>
      </c>
    </row>
    <row r="91" spans="3:15" ht="15.5" x14ac:dyDescent="0.35">
      <c r="C91" t="s">
        <v>103</v>
      </c>
    </row>
    <row r="92" spans="3:15" ht="15.5" x14ac:dyDescent="0.35">
      <c r="C92" t="s">
        <v>105</v>
      </c>
      <c r="D92" s="5">
        <v>1112241143</v>
      </c>
      <c r="E92" s="5">
        <v>1112241143</v>
      </c>
      <c r="F92" s="5">
        <v>1112241144</v>
      </c>
      <c r="G92" s="5">
        <v>1112241144</v>
      </c>
      <c r="I92" s="5">
        <v>1112241143</v>
      </c>
      <c r="J92" s="5">
        <v>1112241143</v>
      </c>
      <c r="K92" s="5">
        <v>900678871</v>
      </c>
      <c r="L92" s="5">
        <v>658183107</v>
      </c>
      <c r="M92" s="5">
        <v>226463110</v>
      </c>
      <c r="N92" s="5">
        <v>44405723</v>
      </c>
      <c r="O92" s="5">
        <v>103337432</v>
      </c>
    </row>
    <row r="93" spans="3:15" ht="15.5" x14ac:dyDescent="0.35">
      <c r="C93" t="s">
        <v>349</v>
      </c>
      <c r="D93" s="5">
        <v>46452815971</v>
      </c>
      <c r="E93" s="5">
        <v>48925990777</v>
      </c>
      <c r="F93" s="5">
        <v>51399165583</v>
      </c>
      <c r="G93" s="5">
        <v>72319908518</v>
      </c>
      <c r="I93" s="5">
        <v>48925990777</v>
      </c>
      <c r="J93" s="5">
        <v>81308766573</v>
      </c>
      <c r="K93" s="5">
        <v>27145426052</v>
      </c>
      <c r="L93" s="5">
        <v>19511471015</v>
      </c>
      <c r="M93" s="5">
        <v>10334375004</v>
      </c>
      <c r="N93" s="5">
        <v>13128125000</v>
      </c>
    </row>
    <row r="94" spans="3:15" ht="15.5" x14ac:dyDescent="0.35">
      <c r="C94" t="s">
        <v>104</v>
      </c>
      <c r="D94" s="5">
        <v>43443416684</v>
      </c>
      <c r="E94" s="5">
        <v>43799939572</v>
      </c>
      <c r="F94" s="5">
        <v>43746628118</v>
      </c>
      <c r="G94" s="5">
        <v>44313223243</v>
      </c>
      <c r="I94" s="5">
        <v>43799939572</v>
      </c>
      <c r="J94" s="5">
        <v>44989086308</v>
      </c>
      <c r="K94" s="5">
        <v>43981639821</v>
      </c>
      <c r="L94" s="5">
        <v>1097713256</v>
      </c>
      <c r="M94" s="5">
        <v>1100126548</v>
      </c>
      <c r="N94" s="5">
        <v>75763825</v>
      </c>
      <c r="O94" s="5">
        <v>19380542</v>
      </c>
    </row>
    <row r="95" spans="3:15" ht="15.5" x14ac:dyDescent="0.35">
      <c r="C95" t="s">
        <v>106</v>
      </c>
      <c r="D95" s="5">
        <v>138432539019</v>
      </c>
      <c r="E95" s="5">
        <v>147205798349</v>
      </c>
      <c r="F95" s="5">
        <v>131069100171</v>
      </c>
      <c r="G95" s="5">
        <v>152527076061</v>
      </c>
      <c r="I95" s="5">
        <v>147205798349</v>
      </c>
      <c r="J95" s="5">
        <v>170046411648</v>
      </c>
      <c r="K95" s="5">
        <v>101052189292</v>
      </c>
      <c r="L95" s="5">
        <v>31875056038</v>
      </c>
      <c r="M95" s="5">
        <v>11712664662</v>
      </c>
      <c r="N95" s="5">
        <v>13303294548</v>
      </c>
      <c r="O95" s="5">
        <v>122717974</v>
      </c>
    </row>
    <row r="96" spans="3:15" ht="15.5" x14ac:dyDescent="0.35">
      <c r="C96" t="s">
        <v>107</v>
      </c>
      <c r="D96" s="5">
        <v>251047781485</v>
      </c>
      <c r="E96" s="5">
        <v>250646234446</v>
      </c>
      <c r="F96" s="5">
        <v>266090727668</v>
      </c>
      <c r="G96" s="5">
        <v>295335869895</v>
      </c>
      <c r="I96" s="5">
        <v>250646234446</v>
      </c>
      <c r="J96" s="5">
        <v>283220930166</v>
      </c>
      <c r="K96" s="5">
        <v>247161203039</v>
      </c>
      <c r="L96" s="5">
        <v>85743073640</v>
      </c>
      <c r="M96" s="5">
        <v>52193983685</v>
      </c>
      <c r="N96" s="5">
        <v>30970461882</v>
      </c>
      <c r="O96" s="5">
        <v>6474404579</v>
      </c>
    </row>
    <row r="97" spans="3:15" ht="15.5" x14ac:dyDescent="0.35">
      <c r="C97" t="s">
        <v>108</v>
      </c>
    </row>
    <row r="98" spans="3:15" ht="15.5" x14ac:dyDescent="0.35">
      <c r="C98" t="s">
        <v>109</v>
      </c>
    </row>
    <row r="99" spans="3:15" ht="15.5" x14ac:dyDescent="0.35">
      <c r="C99" t="s">
        <v>110</v>
      </c>
      <c r="D99" s="5">
        <v>28014961789</v>
      </c>
      <c r="E99" s="5">
        <v>26574079006</v>
      </c>
      <c r="F99" s="5">
        <v>59585682996</v>
      </c>
      <c r="G99" s="5">
        <v>64406404516</v>
      </c>
      <c r="I99" s="5">
        <v>26574079006</v>
      </c>
      <c r="J99" s="5">
        <v>45078001032</v>
      </c>
      <c r="K99" s="5">
        <v>14962671370</v>
      </c>
      <c r="L99" s="5">
        <v>21162037826</v>
      </c>
      <c r="M99" s="5">
        <v>22598599854</v>
      </c>
      <c r="N99" s="5">
        <v>11656699175</v>
      </c>
      <c r="O99" s="5">
        <v>344213428</v>
      </c>
    </row>
    <row r="100" spans="3:15" ht="15.5" x14ac:dyDescent="0.35">
      <c r="C100" t="s">
        <v>273</v>
      </c>
      <c r="F100" s="5">
        <v>19826054427</v>
      </c>
      <c r="G100" s="5">
        <v>24157443496</v>
      </c>
      <c r="J100" s="5">
        <v>24962126083</v>
      </c>
      <c r="L100" s="5">
        <v>4797306371</v>
      </c>
      <c r="M100" s="5">
        <v>999586075</v>
      </c>
      <c r="N100" s="5">
        <v>7400000000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  <c r="D102" s="5">
        <v>4149331337</v>
      </c>
      <c r="E102" s="5">
        <v>4714451407</v>
      </c>
      <c r="F102" s="5">
        <v>14032107268</v>
      </c>
      <c r="G102" s="5">
        <v>18548849350</v>
      </c>
      <c r="I102" s="5">
        <v>4714451407</v>
      </c>
      <c r="J102" s="5">
        <v>5591530921</v>
      </c>
      <c r="K102" s="5">
        <v>3982852181</v>
      </c>
      <c r="L102" s="5">
        <v>8795411970</v>
      </c>
      <c r="M102" s="5">
        <v>15120371936</v>
      </c>
      <c r="N102" s="5">
        <v>710996503</v>
      </c>
    </row>
    <row r="103" spans="3:15" ht="15.5" x14ac:dyDescent="0.35">
      <c r="C103" t="s">
        <v>113</v>
      </c>
    </row>
    <row r="104" spans="3:15" ht="15.5" x14ac:dyDescent="0.35">
      <c r="C104" t="s">
        <v>114</v>
      </c>
      <c r="D104" s="5">
        <v>3526283950</v>
      </c>
      <c r="E104" s="5">
        <v>3463579218</v>
      </c>
      <c r="F104" s="5">
        <v>40700000</v>
      </c>
      <c r="G104" s="5">
        <v>801277500</v>
      </c>
      <c r="I104" s="5">
        <v>3463579218</v>
      </c>
      <c r="J104" s="5">
        <v>3134094046</v>
      </c>
      <c r="K104" s="5">
        <v>1032168257</v>
      </c>
      <c r="L104" s="5">
        <v>2380075180</v>
      </c>
      <c r="M104" s="5">
        <v>4376169096</v>
      </c>
      <c r="N104" s="5">
        <v>2160000000</v>
      </c>
      <c r="O104" s="5">
        <v>186137044</v>
      </c>
    </row>
    <row r="105" spans="3:15" ht="15.5" x14ac:dyDescent="0.35">
      <c r="C105" t="s">
        <v>116</v>
      </c>
      <c r="D105" s="5">
        <v>8122980849</v>
      </c>
      <c r="E105" s="5">
        <v>7601923032</v>
      </c>
      <c r="F105" s="5">
        <v>6126568337</v>
      </c>
      <c r="G105" s="5">
        <v>4977310819</v>
      </c>
      <c r="I105" s="5">
        <v>7601923032</v>
      </c>
      <c r="J105" s="5">
        <v>1528510470</v>
      </c>
      <c r="K105" s="5">
        <v>1003134933</v>
      </c>
      <c r="L105" s="5">
        <v>493300579</v>
      </c>
      <c r="M105" s="5">
        <v>4030428</v>
      </c>
      <c r="N105" s="5">
        <v>630611352</v>
      </c>
      <c r="O105" s="5">
        <v>142606407</v>
      </c>
    </row>
    <row r="106" spans="3:15" ht="15.5" x14ac:dyDescent="0.35">
      <c r="C106" t="s">
        <v>115</v>
      </c>
      <c r="D106" s="5">
        <v>5276079583</v>
      </c>
      <c r="E106" s="5">
        <v>5359845680</v>
      </c>
      <c r="F106" s="5">
        <v>11369332622</v>
      </c>
      <c r="G106" s="5">
        <v>10975609410</v>
      </c>
      <c r="I106" s="5">
        <v>5359845680</v>
      </c>
      <c r="J106" s="5">
        <v>5008322180</v>
      </c>
      <c r="K106" s="5">
        <v>4658740414</v>
      </c>
      <c r="L106" s="5">
        <v>4459220285</v>
      </c>
      <c r="M106" s="5">
        <v>1920243118</v>
      </c>
      <c r="N106" s="5">
        <v>755091320</v>
      </c>
      <c r="O106" s="5">
        <v>15469977</v>
      </c>
    </row>
    <row r="107" spans="3:15" ht="15.5" x14ac:dyDescent="0.35">
      <c r="C107" t="s">
        <v>121</v>
      </c>
      <c r="D107" s="5">
        <v>39754975063</v>
      </c>
      <c r="E107" s="5">
        <v>40875924635</v>
      </c>
      <c r="F107" s="5">
        <v>18343820328</v>
      </c>
      <c r="G107" s="5">
        <v>18361610224</v>
      </c>
      <c r="I107" s="5">
        <v>40875924635</v>
      </c>
      <c r="J107" s="5">
        <v>18401679604</v>
      </c>
      <c r="K107" s="5">
        <v>21025755690</v>
      </c>
      <c r="L107" s="5">
        <v>2087611630</v>
      </c>
      <c r="M107" s="5">
        <v>1010693130</v>
      </c>
      <c r="N107" s="5">
        <v>145478321</v>
      </c>
      <c r="O107" s="5">
        <v>413349726</v>
      </c>
    </row>
    <row r="108" spans="3:15" ht="15.5" x14ac:dyDescent="0.35">
      <c r="C108" t="s">
        <v>122</v>
      </c>
      <c r="D108" s="5">
        <v>39754975063</v>
      </c>
      <c r="E108" s="5">
        <v>40875924635</v>
      </c>
      <c r="F108" s="5">
        <v>18343820328</v>
      </c>
      <c r="G108" s="5">
        <v>18361610224</v>
      </c>
      <c r="I108" s="5">
        <v>40875924635</v>
      </c>
      <c r="J108" s="5">
        <v>18401679604</v>
      </c>
      <c r="K108" s="5">
        <v>21025755690</v>
      </c>
      <c r="L108" s="5">
        <v>2087611630</v>
      </c>
      <c r="M108" s="5">
        <v>1010693130</v>
      </c>
      <c r="N108" s="5">
        <v>145478321</v>
      </c>
      <c r="O108" s="5">
        <v>413349726</v>
      </c>
    </row>
    <row r="109" spans="3:15" ht="15.5" x14ac:dyDescent="0.35">
      <c r="C109" t="s">
        <v>126</v>
      </c>
      <c r="D109" s="5">
        <v>67769936852</v>
      </c>
      <c r="E109" s="5">
        <v>67450003641</v>
      </c>
      <c r="F109" s="5">
        <v>77929503324</v>
      </c>
      <c r="G109" s="5">
        <v>82768014740</v>
      </c>
      <c r="I109" s="5">
        <v>67450003641</v>
      </c>
      <c r="J109" s="5">
        <v>63479680636</v>
      </c>
      <c r="K109" s="5">
        <v>35988427060</v>
      </c>
      <c r="L109" s="5">
        <v>23249649456</v>
      </c>
      <c r="M109" s="5">
        <v>23609292984</v>
      </c>
      <c r="N109" s="5">
        <v>11802177496</v>
      </c>
      <c r="O109" s="5">
        <v>757563154</v>
      </c>
    </row>
    <row r="110" spans="3:15" ht="15.5" x14ac:dyDescent="0.35">
      <c r="C110" t="s">
        <v>127</v>
      </c>
    </row>
    <row r="111" spans="3:15" ht="15.5" x14ac:dyDescent="0.35">
      <c r="C111" t="s">
        <v>128</v>
      </c>
      <c r="D111" s="5">
        <v>59026568960</v>
      </c>
      <c r="E111" s="5">
        <v>59026568960</v>
      </c>
      <c r="F111" s="5">
        <v>59026568960</v>
      </c>
      <c r="G111" s="5">
        <v>59000000000</v>
      </c>
      <c r="I111" s="5">
        <v>59026568960</v>
      </c>
      <c r="J111" s="5">
        <v>59000000000</v>
      </c>
      <c r="K111" s="5">
        <v>59000000000</v>
      </c>
      <c r="L111" s="5">
        <v>44000000000</v>
      </c>
      <c r="M111" s="5">
        <v>15000000000</v>
      </c>
      <c r="N111" s="5">
        <v>15000000000</v>
      </c>
      <c r="O111" s="5">
        <v>1250000000</v>
      </c>
    </row>
    <row r="112" spans="3:15" ht="15.5" x14ac:dyDescent="0.35">
      <c r="C112" t="s">
        <v>129</v>
      </c>
      <c r="D112" s="5">
        <v>115152058657</v>
      </c>
      <c r="E112" s="5">
        <v>115152058657</v>
      </c>
      <c r="F112" s="5">
        <v>115158855407</v>
      </c>
      <c r="G112" s="5">
        <v>114860221617</v>
      </c>
      <c r="I112" s="5">
        <v>115152058657</v>
      </c>
      <c r="J112" s="5">
        <v>114853424867</v>
      </c>
      <c r="K112" s="5">
        <v>114853424867</v>
      </c>
      <c r="M112" s="5">
        <v>3000000000</v>
      </c>
    </row>
    <row r="113" spans="2:15" ht="15.5" x14ac:dyDescent="0.35">
      <c r="C113" t="s">
        <v>130</v>
      </c>
      <c r="D113" s="5">
        <v>3152323045</v>
      </c>
      <c r="E113" s="5">
        <v>3044322841</v>
      </c>
      <c r="F113" s="5">
        <v>8411624152</v>
      </c>
      <c r="G113" s="5">
        <v>32934089458</v>
      </c>
      <c r="I113" s="5">
        <v>3044322841</v>
      </c>
      <c r="J113" s="5">
        <v>39437503802</v>
      </c>
      <c r="K113" s="5">
        <v>36986097140</v>
      </c>
      <c r="L113" s="5">
        <v>18908202982</v>
      </c>
      <c r="M113" s="5">
        <v>10573035038</v>
      </c>
      <c r="N113" s="5">
        <v>3895191127</v>
      </c>
      <c r="O113" s="5">
        <v>3958297388</v>
      </c>
    </row>
    <row r="114" spans="2:15" ht="15.5" x14ac:dyDescent="0.35">
      <c r="C114" t="s">
        <v>131</v>
      </c>
      <c r="D114" s="5">
        <v>22600000000</v>
      </c>
      <c r="E114" s="5">
        <v>22600000000</v>
      </c>
      <c r="F114" s="5">
        <v>22600000000</v>
      </c>
      <c r="G114" s="5">
        <v>22600000000</v>
      </c>
      <c r="I114" s="5">
        <v>22600000000</v>
      </c>
      <c r="J114" s="5">
        <v>22600000000</v>
      </c>
      <c r="K114" s="5">
        <v>11800000000</v>
      </c>
      <c r="L114" s="5">
        <v>1000000000</v>
      </c>
    </row>
    <row r="115" spans="2:15" ht="15.5" x14ac:dyDescent="0.35">
      <c r="C115" t="s">
        <v>132</v>
      </c>
      <c r="D115" s="5">
        <v>-19447676955</v>
      </c>
      <c r="E115" s="5">
        <v>-19555677159</v>
      </c>
      <c r="F115" s="5">
        <v>-14188375848</v>
      </c>
      <c r="G115" s="5">
        <v>10334089458</v>
      </c>
      <c r="I115" s="5">
        <v>-19555677159</v>
      </c>
      <c r="J115" s="5">
        <v>16837503802</v>
      </c>
      <c r="K115" s="5">
        <v>25186097140</v>
      </c>
      <c r="L115" s="5">
        <v>17908202982</v>
      </c>
    </row>
    <row r="116" spans="2:15" ht="15.5" x14ac:dyDescent="0.35">
      <c r="C116" t="s">
        <v>133</v>
      </c>
      <c r="D116" s="5">
        <v>3152323045</v>
      </c>
      <c r="E116" s="5">
        <v>3044322841</v>
      </c>
      <c r="F116" s="5">
        <v>8411624152</v>
      </c>
      <c r="G116" s="5">
        <v>32934089458</v>
      </c>
      <c r="I116" s="5">
        <v>3044322841</v>
      </c>
      <c r="J116" s="5">
        <v>39437503802</v>
      </c>
      <c r="K116" s="5">
        <v>36986097140</v>
      </c>
      <c r="L116" s="5">
        <v>18908202982</v>
      </c>
      <c r="M116" s="5">
        <v>10573035038</v>
      </c>
      <c r="N116" s="5">
        <v>3895191127</v>
      </c>
      <c r="O116" s="5">
        <v>3958297388</v>
      </c>
    </row>
    <row r="117" spans="2:15" ht="15.5" x14ac:dyDescent="0.35">
      <c r="C117" t="s">
        <v>134</v>
      </c>
      <c r="D117" s="5">
        <v>5025635754</v>
      </c>
      <c r="E117" s="5">
        <v>5052022127</v>
      </c>
      <c r="F117" s="5">
        <v>4909644750</v>
      </c>
      <c r="G117" s="5">
        <v>5115087358</v>
      </c>
      <c r="I117" s="5">
        <v>5052022127</v>
      </c>
      <c r="J117" s="5">
        <v>5470587036</v>
      </c>
      <c r="O117" s="5">
        <v>535502797</v>
      </c>
    </row>
    <row r="118" spans="2:15" ht="15.5" x14ac:dyDescent="0.35">
      <c r="C118" t="s">
        <v>9</v>
      </c>
      <c r="D118" s="5">
        <v>183277844635</v>
      </c>
      <c r="E118" s="5">
        <v>183196230804</v>
      </c>
      <c r="F118" s="5">
        <v>188161224344</v>
      </c>
      <c r="G118" s="5">
        <v>212567855155</v>
      </c>
      <c r="I118" s="5">
        <v>183196230804</v>
      </c>
      <c r="J118" s="5">
        <v>219741249530</v>
      </c>
      <c r="K118" s="5">
        <v>211172775979</v>
      </c>
      <c r="L118" s="5">
        <v>62493424184</v>
      </c>
      <c r="M118" s="5">
        <v>28584690701</v>
      </c>
      <c r="N118" s="5">
        <v>19168284386</v>
      </c>
      <c r="O118" s="5">
        <v>5716841425</v>
      </c>
    </row>
    <row r="119" spans="2:15" ht="15.5" x14ac:dyDescent="0.35">
      <c r="C119" t="s">
        <v>135</v>
      </c>
      <c r="D119" s="5">
        <v>251047781487</v>
      </c>
      <c r="E119" s="5">
        <v>250646234445</v>
      </c>
      <c r="F119" s="5">
        <v>266090727668</v>
      </c>
      <c r="G119" s="5">
        <v>295335869895</v>
      </c>
      <c r="I119" s="5">
        <v>250646234445</v>
      </c>
      <c r="J119" s="5">
        <v>283220930166</v>
      </c>
      <c r="K119" s="5">
        <v>247161203039</v>
      </c>
      <c r="L119" s="5">
        <v>85743073640</v>
      </c>
      <c r="M119" s="5">
        <v>52193983685</v>
      </c>
      <c r="N119" s="5">
        <v>30970461882</v>
      </c>
      <c r="O119" s="5">
        <v>6474404579</v>
      </c>
    </row>
    <row r="120" spans="2:15" ht="15.5" x14ac:dyDescent="0.35">
      <c r="C120" t="s">
        <v>136</v>
      </c>
      <c r="D120" s="5">
        <v>2951328448</v>
      </c>
      <c r="E120" s="5">
        <v>2951328448</v>
      </c>
      <c r="F120" s="5">
        <v>2951328448</v>
      </c>
      <c r="G120" s="5">
        <v>2950000000</v>
      </c>
      <c r="I120" s="5">
        <v>2951328448</v>
      </c>
      <c r="J120" s="5">
        <v>2950000000</v>
      </c>
      <c r="K120" s="5">
        <v>2950000000</v>
      </c>
      <c r="L120" s="5">
        <v>2200000000</v>
      </c>
      <c r="M120" s="5">
        <v>750000000</v>
      </c>
      <c r="N120" s="5">
        <v>750000000</v>
      </c>
      <c r="O120" s="5">
        <v>12500</v>
      </c>
    </row>
    <row r="122" spans="2:15" ht="15.5" x14ac:dyDescent="0.35">
      <c r="B122" t="s">
        <v>137</v>
      </c>
      <c r="C122" t="s">
        <v>138</v>
      </c>
      <c r="D122" s="5">
        <v>10740850974</v>
      </c>
      <c r="E122" s="5">
        <v>43907131259</v>
      </c>
      <c r="F122" s="5">
        <v>-21024680605</v>
      </c>
      <c r="G122" s="5">
        <v>-8150788349</v>
      </c>
      <c r="I122" s="5">
        <v>6050719483</v>
      </c>
      <c r="J122" s="5">
        <v>12120189142</v>
      </c>
      <c r="K122" s="5">
        <v>-33960495095</v>
      </c>
      <c r="L122" s="5">
        <v>-622111334</v>
      </c>
      <c r="M122" s="5">
        <v>9064330985</v>
      </c>
      <c r="N122" s="5">
        <v>1605443468</v>
      </c>
      <c r="O122" s="5">
        <v>2363709230</v>
      </c>
    </row>
    <row r="123" spans="2:15" ht="15.5" x14ac:dyDescent="0.35">
      <c r="C123" t="s">
        <v>279</v>
      </c>
      <c r="D123" s="5">
        <v>18924263219</v>
      </c>
      <c r="E123" s="5">
        <v>1281756478</v>
      </c>
      <c r="F123" s="5">
        <v>10577667793</v>
      </c>
      <c r="G123" s="5">
        <v>24974886400</v>
      </c>
      <c r="I123" s="5">
        <v>37971308810</v>
      </c>
      <c r="J123" s="5">
        <v>154553035277</v>
      </c>
      <c r="K123" s="5">
        <v>167441417704</v>
      </c>
      <c r="L123" s="5">
        <v>84909562823</v>
      </c>
      <c r="M123" s="5">
        <v>35050119286</v>
      </c>
      <c r="N123" s="5">
        <v>29787203109</v>
      </c>
      <c r="O123" s="5">
        <v>8130789201</v>
      </c>
    </row>
    <row r="124" spans="2:15" ht="15.5" x14ac:dyDescent="0.35">
      <c r="C124" t="s">
        <v>494</v>
      </c>
      <c r="D124" s="5">
        <v>-6677655957</v>
      </c>
      <c r="E124" s="5">
        <v>24180794290</v>
      </c>
      <c r="F124" s="5">
        <v>-11319506036</v>
      </c>
      <c r="G124" s="5">
        <v>-21445059170</v>
      </c>
      <c r="I124" s="5">
        <v>-13000000000</v>
      </c>
      <c r="J124" s="5">
        <v>-115819959236</v>
      </c>
      <c r="K124" s="5">
        <v>-183404811447</v>
      </c>
      <c r="L124" s="5">
        <v>-71246805130</v>
      </c>
      <c r="M124" s="5">
        <v>-24329487489</v>
      </c>
      <c r="N124" s="5">
        <v>-26597589155</v>
      </c>
      <c r="O124" s="5">
        <v>-5722190882</v>
      </c>
    </row>
    <row r="125" spans="2:15" ht="15.5" x14ac:dyDescent="0.35">
      <c r="C125" t="s">
        <v>495</v>
      </c>
      <c r="E125" s="5">
        <v>-136756737</v>
      </c>
      <c r="F125" s="5">
        <v>202597710</v>
      </c>
      <c r="G125" s="5">
        <v>-115651141</v>
      </c>
      <c r="J125" s="5">
        <v>489446925</v>
      </c>
      <c r="K125" s="5">
        <v>241749286</v>
      </c>
      <c r="L125" s="5">
        <v>12131650</v>
      </c>
      <c r="M125" s="5">
        <v>22003164</v>
      </c>
      <c r="N125" s="5">
        <v>18641948</v>
      </c>
      <c r="O125" s="5">
        <v>9431933</v>
      </c>
    </row>
    <row r="126" spans="2:15" ht="15.5" x14ac:dyDescent="0.35">
      <c r="C126" t="s">
        <v>355</v>
      </c>
      <c r="D126" s="5">
        <v>-1762378130</v>
      </c>
      <c r="E126" s="5">
        <v>-1198688030</v>
      </c>
      <c r="F126" s="5">
        <v>-122011629</v>
      </c>
      <c r="G126" s="5">
        <v>-748746621</v>
      </c>
      <c r="I126" s="5">
        <v>-2963995034</v>
      </c>
      <c r="J126" s="5">
        <v>-3797909933</v>
      </c>
      <c r="K126" s="5">
        <v>-2130283905</v>
      </c>
      <c r="L126" s="5">
        <v>-834020352</v>
      </c>
      <c r="M126" s="5">
        <v>-983426035</v>
      </c>
      <c r="N126" s="5">
        <v>-1336133261</v>
      </c>
    </row>
    <row r="127" spans="2:15" ht="15.5" x14ac:dyDescent="0.35">
      <c r="C127" t="s">
        <v>496</v>
      </c>
      <c r="D127" s="5">
        <v>-2140125636</v>
      </c>
      <c r="E127" s="5">
        <v>-5857687593</v>
      </c>
      <c r="F127" s="5">
        <v>-1794500108</v>
      </c>
      <c r="G127" s="5">
        <v>-690405029</v>
      </c>
      <c r="I127" s="5">
        <v>-11961405989</v>
      </c>
      <c r="J127" s="5">
        <v>-10910237685</v>
      </c>
      <c r="K127" s="5">
        <v>-8926896904</v>
      </c>
      <c r="L127" s="5">
        <v>-7017482871</v>
      </c>
    </row>
    <row r="128" spans="2:15" ht="15.5" x14ac:dyDescent="0.35">
      <c r="C128" t="s">
        <v>144</v>
      </c>
      <c r="G128" s="5">
        <v>50000000</v>
      </c>
      <c r="J128" s="5">
        <v>-1806598573</v>
      </c>
      <c r="K128" s="5">
        <v>-7469095344</v>
      </c>
      <c r="L128" s="5">
        <v>-6392278747</v>
      </c>
      <c r="M128" s="5">
        <v>-622102669</v>
      </c>
      <c r="N128" s="5">
        <v>-229859873</v>
      </c>
      <c r="O128" s="5">
        <v>-47441589</v>
      </c>
    </row>
    <row r="129" spans="3:15" ht="15.5" x14ac:dyDescent="0.35">
      <c r="C129" t="s">
        <v>497</v>
      </c>
      <c r="E129" s="5">
        <v>6515309153</v>
      </c>
      <c r="F129" s="5">
        <v>-1240021096</v>
      </c>
      <c r="G129" s="5">
        <v>-5275288057</v>
      </c>
    </row>
    <row r="130" spans="3:15" ht="15.5" x14ac:dyDescent="0.35">
      <c r="C130" t="s">
        <v>498</v>
      </c>
      <c r="D130" s="5">
        <v>2396747478</v>
      </c>
      <c r="E130" s="5">
        <v>19122403698</v>
      </c>
      <c r="F130" s="5">
        <v>-17328907239</v>
      </c>
      <c r="G130" s="5">
        <v>-4900524731</v>
      </c>
      <c r="I130" s="5">
        <v>-3995188304</v>
      </c>
      <c r="J130" s="5">
        <v>-10587587633</v>
      </c>
      <c r="K130" s="5">
        <v>287425515</v>
      </c>
      <c r="L130" s="5">
        <v>-53218707</v>
      </c>
      <c r="M130" s="5">
        <v>-72775272</v>
      </c>
      <c r="N130" s="5">
        <v>-36819300</v>
      </c>
      <c r="O130" s="5">
        <v>-6879433</v>
      </c>
    </row>
    <row r="131" spans="3:15" ht="15.5" x14ac:dyDescent="0.35">
      <c r="C131" t="s">
        <v>145</v>
      </c>
      <c r="D131" s="5">
        <v>855696509</v>
      </c>
      <c r="E131" s="5">
        <v>2427283710</v>
      </c>
      <c r="F131" s="5">
        <v>-520736022</v>
      </c>
      <c r="G131" s="5">
        <v>-9930793345</v>
      </c>
      <c r="I131" s="5">
        <v>-3843818843</v>
      </c>
      <c r="J131" s="5">
        <v>23821290841</v>
      </c>
      <c r="K131" s="5">
        <v>150368092342</v>
      </c>
      <c r="L131" s="5">
        <v>14216302322</v>
      </c>
      <c r="M131" s="5">
        <v>-10053853011</v>
      </c>
      <c r="N131" s="5">
        <v>23482416299</v>
      </c>
      <c r="O131" s="5">
        <v>-2808674755</v>
      </c>
    </row>
    <row r="132" spans="3:15" ht="15.5" x14ac:dyDescent="0.35">
      <c r="C132" t="s">
        <v>146</v>
      </c>
      <c r="D132" s="5">
        <v>4936837818</v>
      </c>
      <c r="E132" s="5">
        <v>-45949323431</v>
      </c>
      <c r="F132" s="5">
        <v>21585080057</v>
      </c>
      <c r="G132" s="5">
        <v>18024581116</v>
      </c>
      <c r="I132" s="5">
        <v>-6844907786</v>
      </c>
      <c r="J132" s="5">
        <v>-72101018607</v>
      </c>
      <c r="K132" s="5">
        <v>-81004771408</v>
      </c>
      <c r="L132" s="5">
        <v>-14247201655</v>
      </c>
      <c r="M132" s="5">
        <v>-2123384200</v>
      </c>
      <c r="N132" s="5">
        <v>-17196607627</v>
      </c>
      <c r="O132" s="5">
        <v>-8000000</v>
      </c>
    </row>
    <row r="133" spans="3:15" ht="15.5" x14ac:dyDescent="0.35">
      <c r="C133" t="s">
        <v>499</v>
      </c>
      <c r="E133" s="5">
        <v>-127104167</v>
      </c>
      <c r="F133" s="5">
        <v>-235328056</v>
      </c>
      <c r="G133" s="5">
        <v>362432223</v>
      </c>
      <c r="L133" s="5">
        <v>8250000000</v>
      </c>
    </row>
    <row r="134" spans="3:15" ht="15.5" x14ac:dyDescent="0.35">
      <c r="C134" t="s">
        <v>449</v>
      </c>
      <c r="E134" s="5">
        <v>63000000</v>
      </c>
      <c r="I134" s="5">
        <v>63000000</v>
      </c>
      <c r="J134" s="5">
        <v>570000000</v>
      </c>
    </row>
    <row r="135" spans="3:15" ht="15.5" x14ac:dyDescent="0.35">
      <c r="C135" t="s">
        <v>291</v>
      </c>
      <c r="E135" s="5">
        <v>133666668</v>
      </c>
      <c r="F135" s="5">
        <v>136000002</v>
      </c>
      <c r="G135" s="5">
        <v>136000002</v>
      </c>
      <c r="K135" s="5">
        <v>-237000000</v>
      </c>
      <c r="L135" s="5">
        <v>-123250000</v>
      </c>
      <c r="M135" s="5">
        <v>-66000000</v>
      </c>
      <c r="N135" s="5">
        <v>-66000000</v>
      </c>
    </row>
    <row r="136" spans="3:15" ht="15.5" x14ac:dyDescent="0.35">
      <c r="C136" t="s">
        <v>290</v>
      </c>
      <c r="E136" s="5">
        <v>-29909600990</v>
      </c>
      <c r="F136" s="5">
        <v>20920742935</v>
      </c>
      <c r="G136" s="5">
        <v>8988858055</v>
      </c>
      <c r="J136" s="5">
        <v>-50824814659</v>
      </c>
      <c r="K136" s="5">
        <v>-17547451162</v>
      </c>
      <c r="L136" s="5">
        <v>-15206609500</v>
      </c>
      <c r="M136" s="5">
        <v>-1500000000</v>
      </c>
      <c r="N136" s="5">
        <v>-17050000000</v>
      </c>
    </row>
    <row r="137" spans="3:15" ht="15.5" x14ac:dyDescent="0.35">
      <c r="C137" t="s">
        <v>500</v>
      </c>
      <c r="E137" s="5">
        <v>-492767125</v>
      </c>
      <c r="F137" s="5">
        <v>492767125</v>
      </c>
      <c r="G137" s="5">
        <v>14142261</v>
      </c>
      <c r="K137" s="5">
        <v>-2075503307</v>
      </c>
    </row>
    <row r="138" spans="3:15" ht="15.5" x14ac:dyDescent="0.35">
      <c r="C138" t="s">
        <v>148</v>
      </c>
      <c r="D138" s="5">
        <v>-7162182</v>
      </c>
      <c r="E138" s="5">
        <v>-1885630369</v>
      </c>
      <c r="F138" s="5">
        <v>566595125</v>
      </c>
      <c r="G138" s="5">
        <v>773299663</v>
      </c>
      <c r="I138" s="5">
        <v>-643172176</v>
      </c>
      <c r="J138" s="5">
        <v>-2051641529</v>
      </c>
      <c r="K138" s="5">
        <v>-43238506198</v>
      </c>
      <c r="L138" s="5">
        <v>-237889821</v>
      </c>
      <c r="M138" s="5">
        <v>-557384200</v>
      </c>
      <c r="N138" s="5">
        <v>-80607627</v>
      </c>
      <c r="O138" s="5">
        <v>-8000000</v>
      </c>
    </row>
    <row r="139" spans="3:15" ht="15.5" x14ac:dyDescent="0.35">
      <c r="C139" t="s">
        <v>147</v>
      </c>
      <c r="D139" s="5">
        <v>4944000000</v>
      </c>
      <c r="E139" s="5">
        <v>-13730887448</v>
      </c>
      <c r="F139" s="5">
        <v>-295697074</v>
      </c>
      <c r="G139" s="5">
        <v>7749848912</v>
      </c>
      <c r="I139" s="5">
        <v>-6264735610</v>
      </c>
      <c r="J139" s="5">
        <v>-19794562419</v>
      </c>
      <c r="K139" s="5">
        <v>-11376310741</v>
      </c>
      <c r="L139" s="5">
        <v>-6929452334</v>
      </c>
    </row>
    <row r="140" spans="3:15" ht="15.5" x14ac:dyDescent="0.35">
      <c r="C140" t="s">
        <v>501</v>
      </c>
      <c r="K140" s="5">
        <v>-7500000000</v>
      </c>
    </row>
    <row r="141" spans="3:15" ht="15.5" x14ac:dyDescent="0.35">
      <c r="C141" t="s">
        <v>502</v>
      </c>
      <c r="K141" s="5">
        <v>-30000000</v>
      </c>
    </row>
    <row r="142" spans="3:15" ht="15.5" x14ac:dyDescent="0.35">
      <c r="C142" t="s">
        <v>503</v>
      </c>
      <c r="K142" s="5">
        <v>1000000000</v>
      </c>
    </row>
    <row r="143" spans="3:15" ht="15.5" x14ac:dyDescent="0.35">
      <c r="C143" t="s">
        <v>149</v>
      </c>
      <c r="D143" s="5">
        <v>855696509</v>
      </c>
      <c r="E143" s="5">
        <v>2427283710</v>
      </c>
      <c r="F143" s="5">
        <v>-520736022</v>
      </c>
      <c r="G143" s="5">
        <v>-9930793345</v>
      </c>
      <c r="I143" s="5">
        <v>-3843818843</v>
      </c>
      <c r="J143" s="5">
        <v>23821290841</v>
      </c>
      <c r="K143" s="5">
        <v>150368092342</v>
      </c>
      <c r="L143" s="5">
        <v>14216302322</v>
      </c>
      <c r="M143" s="5">
        <v>-10053853011</v>
      </c>
      <c r="N143" s="5">
        <v>23482416299</v>
      </c>
      <c r="O143" s="5">
        <v>-2808674755</v>
      </c>
    </row>
    <row r="144" spans="3:15" ht="15.5" x14ac:dyDescent="0.35">
      <c r="C144" t="s">
        <v>157</v>
      </c>
      <c r="E144" s="5">
        <v>-120875719</v>
      </c>
      <c r="F144" s="5">
        <v>-2491000000</v>
      </c>
      <c r="I144" s="5">
        <v>-2611875719</v>
      </c>
      <c r="K144" s="5">
        <v>-2206048523</v>
      </c>
      <c r="L144" s="5">
        <v>-2926328789</v>
      </c>
    </row>
    <row r="145" spans="3:15" ht="15.5" x14ac:dyDescent="0.35">
      <c r="C145" t="s">
        <v>504</v>
      </c>
      <c r="N145" s="5">
        <v>600000000</v>
      </c>
      <c r="O145" s="5">
        <v>9300000</v>
      </c>
    </row>
    <row r="146" spans="3:15" ht="15.5" x14ac:dyDescent="0.35">
      <c r="C146" t="s">
        <v>505</v>
      </c>
      <c r="E146" s="5">
        <v>-335083067</v>
      </c>
      <c r="F146" s="5">
        <v>101155101</v>
      </c>
      <c r="G146" s="5">
        <v>-20632612</v>
      </c>
      <c r="I146" s="5">
        <v>-233927966</v>
      </c>
      <c r="J146" s="5">
        <v>-167767162</v>
      </c>
      <c r="K146" s="5">
        <v>-219445151</v>
      </c>
      <c r="L146" s="5">
        <v>-178199201</v>
      </c>
      <c r="M146" s="5">
        <v>-109950635</v>
      </c>
    </row>
    <row r="147" spans="3:15" ht="15.5" x14ac:dyDescent="0.35">
      <c r="C147" t="s">
        <v>506</v>
      </c>
      <c r="E147" s="5">
        <v>-300691807</v>
      </c>
      <c r="F147" s="5">
        <v>2967145898</v>
      </c>
      <c r="G147" s="5">
        <v>-2965131358</v>
      </c>
      <c r="I147" s="5">
        <v>-446939955</v>
      </c>
      <c r="K147" s="5">
        <v>-2076187723</v>
      </c>
      <c r="L147" s="5">
        <v>-2591320211</v>
      </c>
      <c r="M147" s="5">
        <v>-10556299592</v>
      </c>
      <c r="O147" s="5">
        <v>-2994811799</v>
      </c>
    </row>
    <row r="148" spans="3:15" ht="15.5" x14ac:dyDescent="0.35">
      <c r="C148" t="s">
        <v>473</v>
      </c>
      <c r="J148" s="5">
        <v>1980000000</v>
      </c>
      <c r="K148" s="5">
        <v>877605176</v>
      </c>
      <c r="L148" s="5">
        <v>8506027216</v>
      </c>
      <c r="M148" s="5">
        <v>5968986014</v>
      </c>
      <c r="N148" s="5">
        <v>1755118372</v>
      </c>
    </row>
    <row r="149" spans="3:15" ht="15.5" x14ac:dyDescent="0.35">
      <c r="C149" t="s">
        <v>507</v>
      </c>
      <c r="E149" s="5">
        <v>325202750</v>
      </c>
      <c r="I149" s="5">
        <v>325202750</v>
      </c>
      <c r="J149" s="5">
        <v>325202750</v>
      </c>
    </row>
    <row r="150" spans="3:15" ht="15.5" x14ac:dyDescent="0.35">
      <c r="C150" t="s">
        <v>311</v>
      </c>
      <c r="E150" s="5">
        <v>4119056813</v>
      </c>
      <c r="F150" s="5">
        <v>-5293968556</v>
      </c>
      <c r="I150" s="5">
        <v>-1174911743</v>
      </c>
      <c r="J150" s="5">
        <v>-20153270835</v>
      </c>
      <c r="K150" s="5">
        <v>-6740973037</v>
      </c>
      <c r="L150" s="5">
        <v>-4621408992</v>
      </c>
      <c r="M150" s="5">
        <v>-13400413925</v>
      </c>
    </row>
    <row r="151" spans="3:15" ht="15.5" x14ac:dyDescent="0.35">
      <c r="C151" t="s">
        <v>508</v>
      </c>
      <c r="E151" s="5">
        <v>-3215062499</v>
      </c>
      <c r="F151" s="5">
        <v>3215062499</v>
      </c>
      <c r="J151" s="5">
        <v>41837126088</v>
      </c>
      <c r="K151" s="5">
        <v>24875000000</v>
      </c>
      <c r="L151" s="5">
        <v>8419129288</v>
      </c>
      <c r="M151" s="5">
        <v>7000000000</v>
      </c>
      <c r="N151" s="5">
        <v>7400000000</v>
      </c>
    </row>
    <row r="152" spans="3:15" ht="15.5" x14ac:dyDescent="0.35">
      <c r="C152" t="s">
        <v>509</v>
      </c>
      <c r="D152" s="5">
        <v>-18561880</v>
      </c>
    </row>
    <row r="153" spans="3:15" ht="15.5" x14ac:dyDescent="0.35">
      <c r="C153" t="s">
        <v>510</v>
      </c>
      <c r="D153" s="5">
        <v>76241460</v>
      </c>
    </row>
    <row r="154" spans="3:15" ht="15.5" x14ac:dyDescent="0.35">
      <c r="C154" t="s">
        <v>396</v>
      </c>
      <c r="F154" s="5">
        <v>-118944997</v>
      </c>
      <c r="G154" s="5">
        <v>-22983825808</v>
      </c>
    </row>
    <row r="155" spans="3:15" ht="15.5" x14ac:dyDescent="0.35">
      <c r="C155" t="s">
        <v>397</v>
      </c>
      <c r="D155" s="5">
        <v>851291224</v>
      </c>
      <c r="F155" s="5">
        <v>1716708478</v>
      </c>
      <c r="G155" s="5">
        <v>17084802187</v>
      </c>
    </row>
    <row r="156" spans="3:15" ht="15.5" x14ac:dyDescent="0.35">
      <c r="C156" t="s">
        <v>511</v>
      </c>
      <c r="L156" s="5">
        <v>-14940000000</v>
      </c>
    </row>
    <row r="157" spans="3:15" ht="15.5" x14ac:dyDescent="0.35">
      <c r="C157" t="s">
        <v>129</v>
      </c>
      <c r="E157" s="5">
        <v>1352343193</v>
      </c>
      <c r="F157" s="5">
        <v>-14500399</v>
      </c>
      <c r="G157" s="5">
        <v>-1046005754</v>
      </c>
      <c r="I157" s="5">
        <v>298633790</v>
      </c>
      <c r="K157" s="5">
        <v>135000000000</v>
      </c>
      <c r="L157" s="5">
        <v>36940000000</v>
      </c>
      <c r="N157" s="5">
        <v>13750000000</v>
      </c>
    </row>
    <row r="158" spans="3:15" ht="15.5" x14ac:dyDescent="0.35">
      <c r="C158" t="s">
        <v>433</v>
      </c>
    </row>
    <row r="159" spans="3:15" ht="15.5" x14ac:dyDescent="0.35">
      <c r="C159" t="s">
        <v>432</v>
      </c>
      <c r="L159" s="5">
        <v>-3356831862</v>
      </c>
    </row>
    <row r="160" spans="3:15" ht="15.5" x14ac:dyDescent="0.35">
      <c r="C160" t="s">
        <v>164</v>
      </c>
      <c r="D160" s="5">
        <v>16533385301</v>
      </c>
      <c r="E160" s="5">
        <v>385091538</v>
      </c>
      <c r="F160" s="5">
        <v>39663430</v>
      </c>
      <c r="G160" s="5">
        <v>-57000578</v>
      </c>
      <c r="I160" s="5">
        <v>-4638007146</v>
      </c>
      <c r="J160" s="5">
        <v>-36159538624</v>
      </c>
      <c r="K160" s="5">
        <v>35402825839</v>
      </c>
      <c r="L160" s="5">
        <v>-653010667</v>
      </c>
      <c r="M160" s="5">
        <v>-3112906226</v>
      </c>
      <c r="N160" s="5">
        <v>7891252140</v>
      </c>
      <c r="O160" s="5">
        <v>-452965525</v>
      </c>
    </row>
    <row r="161" spans="2:15" ht="15.5" x14ac:dyDescent="0.35">
      <c r="C161" t="s">
        <v>165</v>
      </c>
      <c r="D161" s="5">
        <v>496666428</v>
      </c>
      <c r="I161" s="5">
        <v>5134673575</v>
      </c>
      <c r="J161" s="5">
        <v>41294212199</v>
      </c>
      <c r="K161" s="5">
        <v>5891386360</v>
      </c>
      <c r="L161" s="5">
        <v>6544397027</v>
      </c>
      <c r="M161" s="5">
        <v>9657303253</v>
      </c>
      <c r="N161" s="5">
        <v>1766051113</v>
      </c>
      <c r="O161" s="5">
        <v>2219016638</v>
      </c>
    </row>
    <row r="162" spans="2:15" ht="15.5" x14ac:dyDescent="0.35">
      <c r="C162" t="s">
        <v>512</v>
      </c>
      <c r="D162" s="5">
        <v>17030051729</v>
      </c>
      <c r="E162" s="5">
        <v>385091538</v>
      </c>
      <c r="F162" s="5">
        <v>39663430</v>
      </c>
      <c r="G162" s="5">
        <v>-57000578</v>
      </c>
      <c r="I162" s="5">
        <v>496666429</v>
      </c>
      <c r="J162" s="5">
        <v>5134673575</v>
      </c>
      <c r="K162" s="5">
        <v>41294212199</v>
      </c>
      <c r="L162" s="5">
        <v>5891386360</v>
      </c>
      <c r="M162" s="5">
        <v>6544397027</v>
      </c>
      <c r="N162" s="5">
        <v>9657303253</v>
      </c>
      <c r="O162" s="5">
        <v>1766051113</v>
      </c>
    </row>
    <row r="164" spans="2:15" ht="15.5" x14ac:dyDescent="0.35">
      <c r="B164" t="s">
        <v>167</v>
      </c>
      <c r="C164" t="s">
        <v>11</v>
      </c>
      <c r="D164" s="5">
        <v>2950000000</v>
      </c>
      <c r="E164" s="5">
        <v>2950000000</v>
      </c>
      <c r="F164" s="5">
        <v>2950000000</v>
      </c>
      <c r="G164" s="5">
        <v>2950000000</v>
      </c>
      <c r="I164" s="5">
        <v>2950000000</v>
      </c>
      <c r="J164" s="5">
        <v>2950000000</v>
      </c>
      <c r="K164" s="5">
        <v>2950000000</v>
      </c>
      <c r="L164" s="5">
        <v>2200000000</v>
      </c>
      <c r="M164" s="5">
        <v>750000000</v>
      </c>
      <c r="N164" s="5">
        <v>750000000</v>
      </c>
      <c r="O164" s="5">
        <v>0</v>
      </c>
    </row>
    <row r="165" spans="2:15" ht="15.5" x14ac:dyDescent="0.35">
      <c r="C165" t="s">
        <v>168</v>
      </c>
      <c r="D165" s="6">
        <v>0.04</v>
      </c>
      <c r="E165" s="6">
        <v>-1.82</v>
      </c>
      <c r="F165" s="6">
        <v>-8.31</v>
      </c>
      <c r="G165" s="6">
        <v>-3.2</v>
      </c>
    </row>
    <row r="166" spans="2:15" ht="15.5" x14ac:dyDescent="0.35">
      <c r="C166" t="s">
        <v>169</v>
      </c>
      <c r="D166" s="5">
        <v>2950</v>
      </c>
      <c r="E166" s="6">
        <v>-128.57</v>
      </c>
      <c r="F166" s="6">
        <v>-10.71</v>
      </c>
      <c r="G166" s="6">
        <v>-31.25</v>
      </c>
    </row>
    <row r="167" spans="2:15" ht="15.5" x14ac:dyDescent="0.35">
      <c r="C167" t="s">
        <v>60</v>
      </c>
      <c r="D167" s="6">
        <v>17.48</v>
      </c>
      <c r="E167" s="6">
        <v>263.26</v>
      </c>
      <c r="F167" s="6">
        <v>98.21</v>
      </c>
      <c r="G167" s="6">
        <v>18.399999999999999</v>
      </c>
    </row>
    <row r="168" spans="2:15" ht="15.5" x14ac:dyDescent="0.35">
      <c r="C168" t="s">
        <v>170</v>
      </c>
      <c r="D168" s="5">
        <v>3900000000</v>
      </c>
      <c r="E168" s="5">
        <v>-780000000</v>
      </c>
      <c r="F168" s="5">
        <v>-2620000000</v>
      </c>
      <c r="G168" s="5">
        <v>-3750000000</v>
      </c>
    </row>
    <row r="169" spans="2:15" ht="15.5" x14ac:dyDescent="0.35">
      <c r="C169" t="s">
        <v>171</v>
      </c>
      <c r="D169" s="6">
        <v>4.0000000000000002E-4</v>
      </c>
      <c r="E169" s="6">
        <v>-2.1400000000000002E-2</v>
      </c>
      <c r="F169" s="6">
        <v>-9.2200000000000004E-2</v>
      </c>
      <c r="G169" s="6">
        <v>-3.2000000000000001E-2</v>
      </c>
    </row>
    <row r="170" spans="2:15" ht="15.5" x14ac:dyDescent="0.35">
      <c r="C170" t="s">
        <v>172</v>
      </c>
      <c r="D170" s="6">
        <v>5.9999999999999995E-4</v>
      </c>
      <c r="E170" s="6">
        <v>-3.0099999999999998E-2</v>
      </c>
      <c r="F170" s="6">
        <v>-0.1338</v>
      </c>
      <c r="G170" s="6">
        <v>-4.5499999999999999E-2</v>
      </c>
    </row>
    <row r="171" spans="2:15" ht="15.5" x14ac:dyDescent="0.35">
      <c r="C171" t="s">
        <v>173</v>
      </c>
      <c r="D171" s="6">
        <v>4.7999999999999996E-3</v>
      </c>
      <c r="E171" s="6">
        <v>-1.5300000000000001E-2</v>
      </c>
      <c r="F171" s="6">
        <v>-3.49E-2</v>
      </c>
      <c r="G171" s="6">
        <v>-3.7599999999999995E-2</v>
      </c>
    </row>
    <row r="172" spans="2:15" ht="15.5" x14ac:dyDescent="0.35">
      <c r="C172" t="s">
        <v>174</v>
      </c>
      <c r="D172" s="6">
        <v>1.08</v>
      </c>
      <c r="E172" s="6">
        <v>-1.74</v>
      </c>
      <c r="F172" s="6">
        <v>-62.5</v>
      </c>
      <c r="G172" s="6">
        <v>-11.84</v>
      </c>
    </row>
    <row r="173" spans="2:15" ht="15.5" x14ac:dyDescent="0.35">
      <c r="C173" t="s">
        <v>175</v>
      </c>
      <c r="D173" s="5">
        <v>183000000000</v>
      </c>
      <c r="E173" s="5">
        <v>183000000000</v>
      </c>
      <c r="F173" s="5">
        <v>188000000000</v>
      </c>
      <c r="G173" s="5">
        <v>213000000000</v>
      </c>
    </row>
    <row r="174" spans="2:15" ht="15.5" x14ac:dyDescent="0.35">
      <c r="C174" t="s">
        <v>176</v>
      </c>
      <c r="D174" s="6">
        <v>1.95</v>
      </c>
      <c r="E174" s="6">
        <v>3.88</v>
      </c>
      <c r="F174" s="6">
        <v>1.43</v>
      </c>
      <c r="G174" s="6">
        <v>1.42</v>
      </c>
    </row>
    <row r="175" spans="2:15" ht="15.5" x14ac:dyDescent="0.35">
      <c r="C175" t="s">
        <v>177</v>
      </c>
      <c r="D175" s="6">
        <v>60.4</v>
      </c>
      <c r="E175" s="6">
        <v>60.36</v>
      </c>
      <c r="F175" s="6">
        <v>62.09</v>
      </c>
      <c r="G175" s="6">
        <v>70.319999999999993</v>
      </c>
    </row>
    <row r="176" spans="2:15" ht="15.5" x14ac:dyDescent="0.35">
      <c r="C176" t="s">
        <v>178</v>
      </c>
      <c r="D176" s="6">
        <v>2.64</v>
      </c>
      <c r="E176" s="6">
        <v>5.34</v>
      </c>
      <c r="F176" s="6">
        <v>1.99</v>
      </c>
      <c r="G176" s="6">
        <v>2.1800000000000002</v>
      </c>
    </row>
    <row r="177" spans="3:15" ht="15.5" x14ac:dyDescent="0.35">
      <c r="C177" t="s">
        <v>179</v>
      </c>
      <c r="D177" s="6">
        <v>44.66</v>
      </c>
      <c r="E177" s="6">
        <v>43.78</v>
      </c>
      <c r="F177" s="6">
        <v>44.68</v>
      </c>
      <c r="G177" s="6">
        <v>45.81</v>
      </c>
    </row>
    <row r="178" spans="3:15" ht="15.5" x14ac:dyDescent="0.35">
      <c r="C178" t="s">
        <v>180</v>
      </c>
      <c r="F178" s="5">
        <v>20000000000</v>
      </c>
      <c r="G178" s="5">
        <v>24000000000</v>
      </c>
    </row>
    <row r="179" spans="3:15" ht="15.5" x14ac:dyDescent="0.35">
      <c r="C179" t="s">
        <v>181</v>
      </c>
    </row>
    <row r="180" spans="3:15" ht="15.5" x14ac:dyDescent="0.35">
      <c r="C180" t="s">
        <v>182</v>
      </c>
      <c r="D180" s="5">
        <v>178000000000</v>
      </c>
      <c r="E180" s="5">
        <v>178000000000</v>
      </c>
      <c r="F180" s="5">
        <v>183000000000</v>
      </c>
      <c r="G180" s="5">
        <v>207000000000</v>
      </c>
    </row>
    <row r="181" spans="3:15" ht="15.5" x14ac:dyDescent="0.35">
      <c r="C181" t="s">
        <v>23</v>
      </c>
      <c r="F181" s="5">
        <v>20000000000</v>
      </c>
      <c r="G181" s="5">
        <v>24000000000</v>
      </c>
    </row>
    <row r="182" spans="3:15" ht="15.5" x14ac:dyDescent="0.35">
      <c r="C182" t="s">
        <v>20</v>
      </c>
      <c r="D182" s="5">
        <v>-17000000000</v>
      </c>
      <c r="E182" s="5">
        <v>0</v>
      </c>
      <c r="F182" s="5">
        <v>20000000000</v>
      </c>
      <c r="G182" s="5">
        <v>24000000000</v>
      </c>
    </row>
    <row r="183" spans="3:15" ht="15.5" x14ac:dyDescent="0.35">
      <c r="C183" t="s">
        <v>183</v>
      </c>
      <c r="D183" s="5">
        <v>85000000000</v>
      </c>
      <c r="E183" s="5">
        <v>77000000000</v>
      </c>
      <c r="F183" s="5">
        <v>75000000000</v>
      </c>
      <c r="G183" s="5">
        <v>78000000000</v>
      </c>
    </row>
    <row r="184" spans="3:15" ht="15.5" x14ac:dyDescent="0.35">
      <c r="C184" t="s">
        <v>184</v>
      </c>
      <c r="D184" s="5">
        <v>11000000000</v>
      </c>
      <c r="E184" s="5">
        <v>44000000000</v>
      </c>
      <c r="F184" s="5">
        <v>-21000000000</v>
      </c>
      <c r="G184" s="5">
        <v>-8000000000</v>
      </c>
    </row>
    <row r="185" spans="3:15" ht="15.5" x14ac:dyDescent="0.35">
      <c r="C185" t="s">
        <v>185</v>
      </c>
      <c r="D185" s="5">
        <v>5000000000</v>
      </c>
      <c r="E185" s="5">
        <v>-16000000000</v>
      </c>
      <c r="F185" s="5">
        <v>0</v>
      </c>
      <c r="G185" s="5">
        <v>9000000000</v>
      </c>
    </row>
    <row r="186" spans="3:15" ht="15.5" x14ac:dyDescent="0.35">
      <c r="C186" t="s">
        <v>12</v>
      </c>
      <c r="D186" s="5">
        <v>16000000000</v>
      </c>
      <c r="E186" s="5">
        <v>28000000000</v>
      </c>
      <c r="F186" s="5">
        <v>-21000000000</v>
      </c>
      <c r="G186" s="5">
        <v>0</v>
      </c>
    </row>
    <row r="187" spans="3:15" ht="15.5" x14ac:dyDescent="0.35">
      <c r="C187" t="s">
        <v>15</v>
      </c>
      <c r="D187" s="6">
        <v>5.31</v>
      </c>
      <c r="E187" s="6">
        <v>9.59</v>
      </c>
      <c r="F187" s="6">
        <v>-7.03</v>
      </c>
      <c r="G187" s="6">
        <v>0.13</v>
      </c>
    </row>
    <row r="188" spans="3:15" ht="15.5" x14ac:dyDescent="0.35">
      <c r="C188" t="s">
        <v>45</v>
      </c>
      <c r="I188" s="6">
        <v>-12.33</v>
      </c>
      <c r="J188" s="6">
        <v>0.83</v>
      </c>
      <c r="K188" s="6">
        <v>6.13</v>
      </c>
      <c r="L188" s="6">
        <v>6.97</v>
      </c>
      <c r="M188" s="6">
        <v>8.9</v>
      </c>
      <c r="N188" s="6">
        <v>1.94</v>
      </c>
      <c r="O188" s="6">
        <v>12622.41</v>
      </c>
    </row>
    <row r="189" spans="3:15" ht="15.5" x14ac:dyDescent="0.35">
      <c r="C189" t="s">
        <v>59</v>
      </c>
      <c r="I189" s="6">
        <v>-18.98</v>
      </c>
      <c r="J189" s="6">
        <v>151.81</v>
      </c>
      <c r="K189" s="6">
        <v>40.130000000000003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62</v>
      </c>
      <c r="I190" s="6">
        <v>11.14</v>
      </c>
      <c r="J190" s="6">
        <v>2.4300000000000002</v>
      </c>
      <c r="K190" s="6">
        <v>3.87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186</v>
      </c>
      <c r="I191" s="5">
        <v>1380000000</v>
      </c>
      <c r="J191" s="5">
        <v>19590000000</v>
      </c>
      <c r="K191" s="5">
        <v>38480000000</v>
      </c>
      <c r="L191" s="6">
        <v>32020000000.000004</v>
      </c>
      <c r="M191" s="5">
        <v>14430000000</v>
      </c>
      <c r="N191" s="5">
        <v>7260000000</v>
      </c>
      <c r="O191" s="5">
        <v>210000000</v>
      </c>
    </row>
    <row r="192" spans="3:15" ht="15.5" x14ac:dyDescent="0.35">
      <c r="C192" t="s">
        <v>187</v>
      </c>
      <c r="I192" s="6">
        <v>-0.1452</v>
      </c>
      <c r="J192" s="6">
        <v>8.6999999999999994E-3</v>
      </c>
      <c r="K192" s="6">
        <v>7.3099999999999998E-2</v>
      </c>
      <c r="L192" s="6">
        <v>0.1789</v>
      </c>
      <c r="M192" s="6">
        <v>0.12789999999999999</v>
      </c>
      <c r="N192" s="6">
        <v>4.6900000000000004E-2</v>
      </c>
      <c r="O192" s="6">
        <v>2.4399999999999998E-2</v>
      </c>
    </row>
    <row r="193" spans="3:15" ht="15.5" x14ac:dyDescent="0.35">
      <c r="C193" t="s">
        <v>188</v>
      </c>
      <c r="I193" s="6">
        <v>-0.20430000000000001</v>
      </c>
      <c r="J193" s="6">
        <v>1.1399999999999999E-2</v>
      </c>
      <c r="K193" s="6">
        <v>8.5600000000000009E-2</v>
      </c>
      <c r="L193" s="6">
        <v>0.24539999999999998</v>
      </c>
      <c r="M193" s="6">
        <v>0.2336</v>
      </c>
      <c r="N193" s="6">
        <v>7.5700000000000003E-2</v>
      </c>
      <c r="O193" s="6">
        <v>3.0499999999999999E-2</v>
      </c>
    </row>
    <row r="194" spans="3:15" ht="15.5" x14ac:dyDescent="0.35">
      <c r="C194" t="s">
        <v>189</v>
      </c>
      <c r="I194" s="6">
        <v>-6.9800000000000001E-2</v>
      </c>
      <c r="J194" s="6">
        <v>3.7999999999999999E-2</v>
      </c>
      <c r="K194" s="6">
        <v>0.18909999999999999</v>
      </c>
      <c r="L194" s="6">
        <v>0.46240000000000003</v>
      </c>
      <c r="M194" s="6">
        <v>0.40639999999999998</v>
      </c>
      <c r="N194" s="6">
        <v>0.25929999999999997</v>
      </c>
      <c r="O194" s="6">
        <v>5.6500000000000002E-2</v>
      </c>
    </row>
    <row r="195" spans="3:15" ht="15.5" x14ac:dyDescent="0.35">
      <c r="C195" t="s">
        <v>190</v>
      </c>
      <c r="I195" s="6">
        <v>-4.42</v>
      </c>
      <c r="J195" s="6">
        <v>2.35</v>
      </c>
      <c r="K195" s="6">
        <v>13.17</v>
      </c>
      <c r="L195" s="6">
        <v>26.11</v>
      </c>
      <c r="M195" s="6">
        <v>10.11</v>
      </c>
      <c r="N195" s="6">
        <v>2.4700000000000002</v>
      </c>
    </row>
    <row r="196" spans="3:15" ht="15.5" x14ac:dyDescent="0.35">
      <c r="C196" t="s">
        <v>56</v>
      </c>
      <c r="I196" s="6">
        <v>3.88</v>
      </c>
      <c r="J196" s="6">
        <v>1.73</v>
      </c>
      <c r="K196" s="6">
        <v>3.44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53</v>
      </c>
      <c r="I197" s="6">
        <v>60.36</v>
      </c>
      <c r="J197" s="6">
        <v>72.63</v>
      </c>
      <c r="K197" s="6">
        <v>71.58</v>
      </c>
      <c r="L197" s="6">
        <v>28.41</v>
      </c>
      <c r="M197" s="6">
        <v>38.11</v>
      </c>
      <c r="N197" s="6">
        <v>25.56</v>
      </c>
      <c r="O197" s="6">
        <v>414507.09</v>
      </c>
    </row>
    <row r="198" spans="3:15" ht="15.5" x14ac:dyDescent="0.35">
      <c r="C198" t="s">
        <v>191</v>
      </c>
      <c r="I198" s="6">
        <v>5.34</v>
      </c>
      <c r="J198" s="6">
        <v>2.8</v>
      </c>
      <c r="K198" s="6">
        <v>3.94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192</v>
      </c>
      <c r="I199" s="6">
        <v>43.78</v>
      </c>
      <c r="J199" s="6">
        <v>45.07</v>
      </c>
      <c r="K199" s="6">
        <v>62.38</v>
      </c>
      <c r="L199" s="6">
        <v>19.54</v>
      </c>
      <c r="M199" s="6">
        <v>24.33</v>
      </c>
      <c r="N199" s="6">
        <v>8.0500000000000007</v>
      </c>
      <c r="O199" s="6">
        <v>414507.09</v>
      </c>
    </row>
    <row r="200" spans="3:15" ht="15.5" x14ac:dyDescent="0.35">
      <c r="C200" t="s">
        <v>193</v>
      </c>
      <c r="J200" s="5">
        <v>25000000000</v>
      </c>
      <c r="L200" s="5">
        <v>5000000000</v>
      </c>
      <c r="M200" s="5">
        <v>1000000000</v>
      </c>
      <c r="N200" s="5">
        <v>7000000000</v>
      </c>
    </row>
    <row r="201" spans="3:15" ht="15.5" x14ac:dyDescent="0.35">
      <c r="C201" t="s">
        <v>194</v>
      </c>
    </row>
    <row r="202" spans="3:15" ht="15.5" x14ac:dyDescent="0.35">
      <c r="C202" t="s">
        <v>25</v>
      </c>
      <c r="J202" s="5">
        <v>25000000000</v>
      </c>
      <c r="L202" s="5">
        <v>5000000000</v>
      </c>
      <c r="M202" s="5">
        <v>1000000000</v>
      </c>
      <c r="N202" s="5">
        <v>7000000000</v>
      </c>
    </row>
    <row r="203" spans="3:15" ht="15.5" x14ac:dyDescent="0.35">
      <c r="C203" t="s">
        <v>22</v>
      </c>
      <c r="I203" s="5">
        <v>0</v>
      </c>
      <c r="J203" s="5">
        <v>20000000000</v>
      </c>
      <c r="K203" s="5">
        <v>-41000000000</v>
      </c>
      <c r="L203" s="5">
        <v>-1000000000</v>
      </c>
      <c r="M203" s="5">
        <v>-6000000000</v>
      </c>
      <c r="N203" s="5">
        <v>-2000000000</v>
      </c>
      <c r="O203" s="5">
        <v>-2000000000</v>
      </c>
    </row>
    <row r="204" spans="3:15" ht="15.5" x14ac:dyDescent="0.35">
      <c r="C204" t="s">
        <v>195</v>
      </c>
      <c r="I204" s="5">
        <v>77000000000</v>
      </c>
      <c r="J204" s="5">
        <v>68000000000</v>
      </c>
      <c r="K204" s="5">
        <v>131000000000</v>
      </c>
      <c r="L204" s="5">
        <v>33000000000</v>
      </c>
      <c r="M204" s="5">
        <v>18000000000</v>
      </c>
      <c r="N204" s="5">
        <v>6000000000</v>
      </c>
      <c r="O204" s="5">
        <v>6000000000</v>
      </c>
    </row>
    <row r="205" spans="3:15" ht="15.5" x14ac:dyDescent="0.35">
      <c r="C205" t="s">
        <v>196</v>
      </c>
      <c r="I205" s="5">
        <v>6000000000</v>
      </c>
      <c r="J205" s="5">
        <v>12000000000</v>
      </c>
      <c r="K205" s="5">
        <v>-34000000000</v>
      </c>
      <c r="L205" s="5">
        <v>-1000000000</v>
      </c>
      <c r="M205" s="5">
        <v>9000000000</v>
      </c>
      <c r="N205" s="5">
        <v>2000000000</v>
      </c>
      <c r="O205" s="5">
        <v>2000000000</v>
      </c>
    </row>
    <row r="206" spans="3:15" ht="15.5" x14ac:dyDescent="0.35">
      <c r="C206" t="s">
        <v>197</v>
      </c>
      <c r="I206" s="5">
        <v>-7000000000</v>
      </c>
      <c r="J206" s="5">
        <v>-22000000000</v>
      </c>
      <c r="K206" s="5">
        <v>-55000000000</v>
      </c>
      <c r="L206" s="5">
        <v>-7000000000</v>
      </c>
      <c r="M206" s="5">
        <v>-1000000000</v>
      </c>
      <c r="N206" s="5">
        <v>0</v>
      </c>
      <c r="O206" s="5">
        <v>0</v>
      </c>
    </row>
    <row r="207" spans="3:15" ht="15.5" x14ac:dyDescent="0.35">
      <c r="C207" t="s">
        <v>14</v>
      </c>
      <c r="I207" s="5">
        <v>-1000000000</v>
      </c>
      <c r="J207" s="5">
        <v>-10000000000</v>
      </c>
      <c r="K207" s="5">
        <v>-89000000000</v>
      </c>
      <c r="L207" s="5">
        <v>-8000000000</v>
      </c>
      <c r="M207" s="5">
        <v>9000000000</v>
      </c>
      <c r="N207" s="5">
        <v>2000000000</v>
      </c>
      <c r="O207" s="5">
        <v>2000000000</v>
      </c>
    </row>
    <row r="208" spans="3:15" ht="15.5" x14ac:dyDescent="0.35">
      <c r="C208" t="s">
        <v>16</v>
      </c>
      <c r="I208" s="6">
        <v>-0.28999999999999998</v>
      </c>
      <c r="J208" s="6">
        <v>-3.3</v>
      </c>
      <c r="K208" s="6">
        <v>-30.03</v>
      </c>
      <c r="L208" s="6">
        <v>-3.54</v>
      </c>
      <c r="M208" s="6">
        <v>11.34</v>
      </c>
      <c r="N208" s="6">
        <v>2.0299999999999998</v>
      </c>
      <c r="O208" s="6">
        <v>188456.74</v>
      </c>
    </row>
    <row r="210" spans="2:15" ht="15.5" x14ac:dyDescent="0.35">
      <c r="B210" t="s">
        <v>198</v>
      </c>
      <c r="C210" t="s">
        <v>199</v>
      </c>
      <c r="D210" s="5">
        <v>108000000</v>
      </c>
      <c r="E210" s="5">
        <v>-5000000000</v>
      </c>
      <c r="F210" s="5">
        <v>-25000000000</v>
      </c>
      <c r="G210" s="5">
        <v>-9000000000</v>
      </c>
      <c r="H210" s="5">
        <v>432000000</v>
      </c>
      <c r="I210" s="5">
        <v>-36000000000</v>
      </c>
      <c r="J210" s="5">
        <v>2000000000</v>
      </c>
      <c r="K210" s="5">
        <v>18000000000</v>
      </c>
      <c r="L210" s="5">
        <v>15000000000</v>
      </c>
      <c r="M210" s="5">
        <v>7000000000</v>
      </c>
      <c r="N210" s="5">
        <v>1000000000</v>
      </c>
      <c r="O210" s="5">
        <v>158000000</v>
      </c>
    </row>
    <row r="211" spans="2:15" ht="15.5" x14ac:dyDescent="0.35">
      <c r="C211" t="s">
        <v>317</v>
      </c>
      <c r="H211" s="5">
        <v>-39000000000</v>
      </c>
      <c r="I211" s="5">
        <v>-36000000000</v>
      </c>
      <c r="J211" s="5">
        <v>2000000000</v>
      </c>
      <c r="K211" s="5">
        <v>18000000000</v>
      </c>
      <c r="L211" s="5">
        <v>15000000000</v>
      </c>
    </row>
    <row r="212" spans="2:15" ht="15.5" x14ac:dyDescent="0.35">
      <c r="C212" t="s">
        <v>44</v>
      </c>
      <c r="D212" s="6">
        <v>0.04</v>
      </c>
      <c r="E212" s="6">
        <v>-1.82</v>
      </c>
      <c r="F212" s="6">
        <v>-8.31</v>
      </c>
      <c r="G212" s="6">
        <v>-3.2</v>
      </c>
      <c r="H212" s="6">
        <v>0.15</v>
      </c>
      <c r="I212" s="6">
        <v>-12.33</v>
      </c>
      <c r="J212" s="6">
        <v>0.83</v>
      </c>
      <c r="K212" s="6">
        <v>6.13</v>
      </c>
      <c r="L212" s="6">
        <v>5.2</v>
      </c>
      <c r="M212" s="6">
        <v>2.2599999999999998</v>
      </c>
      <c r="N212" s="6">
        <v>0.49</v>
      </c>
      <c r="O212" s="6">
        <v>0.05</v>
      </c>
    </row>
    <row r="213" spans="2:15" ht="15.5" x14ac:dyDescent="0.35">
      <c r="C213" t="s">
        <v>318</v>
      </c>
      <c r="H213" s="6">
        <v>-13.29</v>
      </c>
      <c r="I213" s="6">
        <v>-12.33</v>
      </c>
      <c r="J213" s="6">
        <v>0.83</v>
      </c>
      <c r="K213" s="6">
        <v>6.13</v>
      </c>
      <c r="L213" s="6">
        <v>5.2</v>
      </c>
    </row>
    <row r="214" spans="2:15" ht="15.5" x14ac:dyDescent="0.35">
      <c r="C214" t="s">
        <v>204</v>
      </c>
      <c r="D214" s="5">
        <v>20000000000</v>
      </c>
      <c r="E214" s="5">
        <v>3000000000</v>
      </c>
      <c r="F214" s="5">
        <v>3000000000</v>
      </c>
      <c r="G214" s="5">
        <v>16000000000</v>
      </c>
      <c r="H214" s="5">
        <v>80000000000</v>
      </c>
      <c r="I214" s="5">
        <v>62000000000</v>
      </c>
      <c r="J214" s="5">
        <v>153000000000</v>
      </c>
      <c r="K214" s="5">
        <v>188000000000</v>
      </c>
      <c r="L214" s="5">
        <v>108000000000</v>
      </c>
      <c r="M214" s="5">
        <v>46000000000</v>
      </c>
      <c r="N214" s="5">
        <v>33000000000</v>
      </c>
      <c r="O214" s="5">
        <v>7000000000</v>
      </c>
    </row>
    <row r="215" spans="2:15" ht="15.5" x14ac:dyDescent="0.35">
      <c r="C215" t="s">
        <v>319</v>
      </c>
      <c r="H215" s="5">
        <v>41000000000</v>
      </c>
      <c r="I215" s="5">
        <v>62000000000</v>
      </c>
      <c r="J215" s="5">
        <v>153000000000</v>
      </c>
      <c r="K215" s="5">
        <v>188000000000</v>
      </c>
      <c r="L215" s="5">
        <v>108000000000</v>
      </c>
    </row>
    <row r="216" spans="2:15" ht="15.5" x14ac:dyDescent="0.35">
      <c r="C216" t="s">
        <v>208</v>
      </c>
      <c r="I216" s="6">
        <v>683.18</v>
      </c>
    </row>
    <row r="217" spans="2:15" ht="15.5" x14ac:dyDescent="0.35">
      <c r="C217" t="s">
        <v>320</v>
      </c>
      <c r="I217" s="6">
        <v>-7.52</v>
      </c>
    </row>
    <row r="218" spans="2:15" ht="15.5" x14ac:dyDescent="0.35">
      <c r="C218" t="s">
        <v>209</v>
      </c>
      <c r="I218" s="6">
        <v>7.42</v>
      </c>
    </row>
    <row r="219" spans="2:15" ht="15.5" x14ac:dyDescent="0.35">
      <c r="C219" t="s">
        <v>321</v>
      </c>
      <c r="I219" s="6">
        <v>-0.13289999999999999</v>
      </c>
    </row>
    <row r="220" spans="2:15" ht="15.5" x14ac:dyDescent="0.35">
      <c r="C220" t="s">
        <v>322</v>
      </c>
      <c r="I220" s="6">
        <v>7.15</v>
      </c>
    </row>
    <row r="221" spans="2:15" ht="15.5" x14ac:dyDescent="0.35">
      <c r="C221" t="s">
        <v>210</v>
      </c>
      <c r="I221" s="6">
        <v>1.66</v>
      </c>
    </row>
    <row r="222" spans="2:15" ht="15.5" x14ac:dyDescent="0.35">
      <c r="C222" t="s">
        <v>323</v>
      </c>
      <c r="I222" s="6">
        <v>11.59</v>
      </c>
    </row>
    <row r="223" spans="2:15" ht="15.5" x14ac:dyDescent="0.35">
      <c r="C223" t="s">
        <v>324</v>
      </c>
      <c r="I223" s="6">
        <v>12.51</v>
      </c>
    </row>
    <row r="224" spans="2:15" ht="15.5" x14ac:dyDescent="0.35">
      <c r="C224" t="s">
        <v>325</v>
      </c>
      <c r="I224" s="6">
        <v>-15.13</v>
      </c>
    </row>
    <row r="225" spans="3:9" ht="15.5" x14ac:dyDescent="0.35">
      <c r="C225" t="s">
        <v>326</v>
      </c>
      <c r="I225" s="6">
        <v>-87.18</v>
      </c>
    </row>
    <row r="226" spans="3:9" ht="15.5" x14ac:dyDescent="0.35">
      <c r="C226" t="s">
        <v>328</v>
      </c>
      <c r="I226" s="6">
        <v>-0.36</v>
      </c>
    </row>
    <row r="227" spans="3:9" ht="15.5" x14ac:dyDescent="0.35">
      <c r="C227" t="s">
        <v>329</v>
      </c>
      <c r="I227" s="6">
        <v>-13.29</v>
      </c>
    </row>
    <row r="228" spans="3:9" ht="15.5" x14ac:dyDescent="0.35">
      <c r="C228" t="s">
        <v>211</v>
      </c>
      <c r="I228" s="6">
        <v>0.15</v>
      </c>
    </row>
    <row r="229" spans="3:9" ht="15.5" x14ac:dyDescent="0.35">
      <c r="C229" t="s">
        <v>330</v>
      </c>
      <c r="I229" s="6">
        <v>13.98</v>
      </c>
    </row>
    <row r="230" spans="3:9" ht="15.5" x14ac:dyDescent="0.35">
      <c r="C230" t="s">
        <v>212</v>
      </c>
      <c r="D230" s="6">
        <v>5.77</v>
      </c>
    </row>
    <row r="231" spans="3:9" ht="15.5" x14ac:dyDescent="0.35">
      <c r="C231" t="s">
        <v>213</v>
      </c>
      <c r="I231" s="6">
        <v>60.4</v>
      </c>
    </row>
    <row r="232" spans="3:9" ht="15.5" x14ac:dyDescent="0.35">
      <c r="C232" t="s">
        <v>331</v>
      </c>
      <c r="I232" s="6">
        <v>7.99</v>
      </c>
    </row>
    <row r="233" spans="3:9" ht="15.5" x14ac:dyDescent="0.35">
      <c r="C233" t="s">
        <v>214</v>
      </c>
      <c r="D233" s="6">
        <v>4.0199999999999996</v>
      </c>
    </row>
    <row r="234" spans="3:9" ht="15.5" x14ac:dyDescent="0.35">
      <c r="C234" t="s">
        <v>215</v>
      </c>
      <c r="D234" s="6">
        <v>3.63</v>
      </c>
    </row>
    <row r="235" spans="3:9" ht="15.5" x14ac:dyDescent="0.35">
      <c r="C235" t="s">
        <v>217</v>
      </c>
      <c r="D235" s="6">
        <v>0.38</v>
      </c>
    </row>
    <row r="236" spans="3:9" ht="15.5" x14ac:dyDescent="0.35">
      <c r="C236" t="s">
        <v>219</v>
      </c>
      <c r="D236" s="6">
        <v>1.41</v>
      </c>
    </row>
    <row r="237" spans="3:9" ht="15.5" x14ac:dyDescent="0.35">
      <c r="C237" t="s">
        <v>333</v>
      </c>
      <c r="I237" s="6">
        <v>-5.01</v>
      </c>
    </row>
    <row r="238" spans="3:9" ht="15.5" x14ac:dyDescent="0.35">
      <c r="C238" t="s">
        <v>12</v>
      </c>
      <c r="D238" s="5">
        <v>16000000000</v>
      </c>
    </row>
    <row r="239" spans="3:9" ht="15.5" x14ac:dyDescent="0.35">
      <c r="C239" t="s">
        <v>220</v>
      </c>
      <c r="I239" s="6">
        <v>4.51</v>
      </c>
    </row>
    <row r="240" spans="3:9" ht="15.5" x14ac:dyDescent="0.35">
      <c r="C240" t="s">
        <v>221</v>
      </c>
      <c r="I240" s="6">
        <v>-0.15629999999999999</v>
      </c>
    </row>
    <row r="241" spans="3:9" ht="15.5" x14ac:dyDescent="0.35">
      <c r="C241" t="s">
        <v>222</v>
      </c>
      <c r="I241" s="6">
        <v>-0.22010000000000002</v>
      </c>
    </row>
    <row r="242" spans="3:9" ht="15.5" x14ac:dyDescent="0.35">
      <c r="C242" t="s">
        <v>223</v>
      </c>
      <c r="I242" s="6">
        <v>-8.3699999999999997E-2</v>
      </c>
    </row>
    <row r="243" spans="3:9" ht="15.5" x14ac:dyDescent="0.35">
      <c r="C243" t="s">
        <v>334</v>
      </c>
      <c r="I243" s="6">
        <v>-0.10220000000000001</v>
      </c>
    </row>
    <row r="244" spans="3:9" ht="15.5" x14ac:dyDescent="0.35">
      <c r="C244" t="s">
        <v>224</v>
      </c>
      <c r="D244" s="6">
        <v>344.55</v>
      </c>
    </row>
    <row r="245" spans="3:9" ht="15.5" x14ac:dyDescent="0.35">
      <c r="C245" t="s">
        <v>225</v>
      </c>
      <c r="D245" s="6">
        <v>104.81</v>
      </c>
    </row>
    <row r="246" spans="3:9" ht="15.5" x14ac:dyDescent="0.35">
      <c r="C246" t="s">
        <v>226</v>
      </c>
      <c r="D246" s="6">
        <v>27.81</v>
      </c>
    </row>
    <row r="247" spans="3:9" ht="15.5" x14ac:dyDescent="0.35">
      <c r="C247" t="s">
        <v>227</v>
      </c>
      <c r="D247" s="6">
        <v>421.55</v>
      </c>
    </row>
    <row r="248" spans="3:9" ht="15.5" x14ac:dyDescent="0.35">
      <c r="C248" t="s">
        <v>228</v>
      </c>
      <c r="D248" s="6">
        <v>0.26</v>
      </c>
    </row>
    <row r="249" spans="3:9" ht="15.5" x14ac:dyDescent="0.35">
      <c r="C249" t="s">
        <v>335</v>
      </c>
      <c r="I249" s="6">
        <v>0.16</v>
      </c>
    </row>
    <row r="250" spans="3:9" ht="15.5" x14ac:dyDescent="0.35">
      <c r="C250" t="s">
        <v>336</v>
      </c>
      <c r="I250" s="6">
        <v>2.58</v>
      </c>
    </row>
    <row r="251" spans="3:9" ht="15.5" x14ac:dyDescent="0.35">
      <c r="C251" t="s">
        <v>40</v>
      </c>
      <c r="I251" s="5">
        <v>295000000000</v>
      </c>
    </row>
    <row r="252" spans="3:9" ht="15.5" x14ac:dyDescent="0.35">
      <c r="C252" t="s">
        <v>229</v>
      </c>
      <c r="I252" s="5">
        <v>283000000000</v>
      </c>
    </row>
    <row r="253" spans="3:9" ht="15.5" x14ac:dyDescent="0.35">
      <c r="C253" t="s">
        <v>230</v>
      </c>
      <c r="I253" s="5">
        <v>2950000000</v>
      </c>
    </row>
    <row r="254" spans="3:9" ht="15.5" x14ac:dyDescent="0.35">
      <c r="C254" t="s">
        <v>231</v>
      </c>
      <c r="I254" s="6">
        <v>0.4073</v>
      </c>
    </row>
    <row r="255" spans="3:9" ht="15.5" x14ac:dyDescent="0.35">
      <c r="C255" t="s">
        <v>232</v>
      </c>
      <c r="D255" s="6">
        <v>0.27210000000000001</v>
      </c>
    </row>
    <row r="256" spans="3:9" ht="15.5" x14ac:dyDescent="0.35">
      <c r="C256" t="s">
        <v>233</v>
      </c>
      <c r="D256" s="6">
        <v>5.3399999999999996E-2</v>
      </c>
    </row>
    <row r="257" spans="3:9" ht="15.5" x14ac:dyDescent="0.35">
      <c r="C257" t="s">
        <v>234</v>
      </c>
      <c r="D257" s="6">
        <v>5.4000000000000003E-3</v>
      </c>
    </row>
    <row r="258" spans="3:9" ht="15.5" x14ac:dyDescent="0.35">
      <c r="C258" t="s">
        <v>235</v>
      </c>
      <c r="D258" s="6">
        <v>-0.51019999999999999</v>
      </c>
    </row>
    <row r="259" spans="3:9" ht="15.5" x14ac:dyDescent="0.35">
      <c r="C259" t="s">
        <v>236</v>
      </c>
      <c r="D259" s="6">
        <v>-0.47560000000000002</v>
      </c>
    </row>
    <row r="260" spans="3:9" ht="15.5" x14ac:dyDescent="0.35">
      <c r="C260" t="s">
        <v>237</v>
      </c>
      <c r="D260" s="6">
        <v>-0.96329999999999993</v>
      </c>
    </row>
    <row r="261" spans="3:9" ht="15.5" x14ac:dyDescent="0.35">
      <c r="C261" t="s">
        <v>244</v>
      </c>
      <c r="I261" s="5">
        <v>5</v>
      </c>
    </row>
    <row r="262" spans="3:9" ht="15.5" x14ac:dyDescent="0.35">
      <c r="C262" t="s">
        <v>245</v>
      </c>
      <c r="I262" s="6">
        <v>0.31</v>
      </c>
    </row>
    <row r="263" spans="3:9" ht="15.5" x14ac:dyDescent="0.35">
      <c r="C263" t="s">
        <v>246</v>
      </c>
      <c r="I263" s="6">
        <v>0.27</v>
      </c>
    </row>
    <row r="264" spans="3:9" ht="15.5" x14ac:dyDescent="0.35">
      <c r="C264" t="s">
        <v>247</v>
      </c>
      <c r="I264" s="6">
        <v>0.11</v>
      </c>
    </row>
    <row r="265" spans="3:9" ht="15.5" x14ac:dyDescent="0.35">
      <c r="C265" t="s">
        <v>248</v>
      </c>
      <c r="I265" s="6">
        <v>0.46</v>
      </c>
    </row>
    <row r="266" spans="3:9" ht="15.5" x14ac:dyDescent="0.35">
      <c r="C266" t="s">
        <v>249</v>
      </c>
      <c r="I266" s="6">
        <v>0.18</v>
      </c>
    </row>
    <row r="267" spans="3:9" ht="15.5" x14ac:dyDescent="0.35">
      <c r="C267" t="s">
        <v>250</v>
      </c>
      <c r="I267" s="6">
        <v>0.38</v>
      </c>
    </row>
    <row r="268" spans="3:9" ht="15.5" x14ac:dyDescent="0.35">
      <c r="C268" t="s">
        <v>251</v>
      </c>
      <c r="I268" s="6">
        <v>0.12</v>
      </c>
    </row>
    <row r="269" spans="3:9" ht="15.5" x14ac:dyDescent="0.35">
      <c r="C269" t="s">
        <v>337</v>
      </c>
      <c r="I269" s="5">
        <v>41000000000</v>
      </c>
    </row>
    <row r="270" spans="3:9" ht="15.5" x14ac:dyDescent="0.35">
      <c r="C270" t="s">
        <v>338</v>
      </c>
      <c r="I270" s="5">
        <v>-2000000000</v>
      </c>
    </row>
    <row r="271" spans="3:9" ht="15.5" x14ac:dyDescent="0.35">
      <c r="C271" t="s">
        <v>339</v>
      </c>
      <c r="I271" s="5">
        <v>13000000000</v>
      </c>
    </row>
    <row r="272" spans="3:9" ht="15.5" x14ac:dyDescent="0.35">
      <c r="C272" t="s">
        <v>340</v>
      </c>
      <c r="I272" s="5">
        <v>-39000000000</v>
      </c>
    </row>
    <row r="273" spans="3:9" ht="15.5" x14ac:dyDescent="0.35">
      <c r="C273" t="s">
        <v>252</v>
      </c>
      <c r="D273" s="5">
        <v>17000000000</v>
      </c>
    </row>
    <row r="274" spans="3:9" ht="15.5" x14ac:dyDescent="0.35">
      <c r="C274" t="s">
        <v>253</v>
      </c>
      <c r="D274" s="5">
        <v>251000000000</v>
      </c>
    </row>
    <row r="275" spans="3:9" ht="15.5" x14ac:dyDescent="0.35">
      <c r="C275" t="s">
        <v>254</v>
      </c>
      <c r="D275" s="5">
        <v>68000000000</v>
      </c>
    </row>
    <row r="276" spans="3:9" ht="15.5" x14ac:dyDescent="0.35">
      <c r="C276" t="s">
        <v>183</v>
      </c>
      <c r="D276" s="5">
        <v>85000000000</v>
      </c>
    </row>
    <row r="277" spans="3:9" ht="15.5" x14ac:dyDescent="0.35">
      <c r="C277" t="s">
        <v>182</v>
      </c>
      <c r="I277" s="5">
        <v>178000000000</v>
      </c>
    </row>
    <row r="278" spans="3:9" ht="15.5" x14ac:dyDescent="0.35">
      <c r="C278" t="s">
        <v>20</v>
      </c>
      <c r="D278" s="5">
        <v>-17000000000</v>
      </c>
    </row>
    <row r="279" spans="3:9" ht="15.5" x14ac:dyDescent="0.35">
      <c r="C279" t="s">
        <v>255</v>
      </c>
      <c r="I279" s="5">
        <v>183000000000</v>
      </c>
    </row>
    <row r="280" spans="3:9" ht="15.5" x14ac:dyDescent="0.35">
      <c r="C280" t="s">
        <v>341</v>
      </c>
      <c r="I280" s="5">
        <v>25000000000</v>
      </c>
    </row>
    <row r="281" spans="3:9" ht="15.5" x14ac:dyDescent="0.35">
      <c r="C281" t="s">
        <v>342</v>
      </c>
      <c r="I281" s="5">
        <v>-1000000000</v>
      </c>
    </row>
    <row r="282" spans="3:9" ht="15.5" x14ac:dyDescent="0.35">
      <c r="C282" t="s">
        <v>343</v>
      </c>
      <c r="I282" s="5">
        <v>-7000000000</v>
      </c>
    </row>
    <row r="283" spans="3:9" ht="15.5" x14ac:dyDescent="0.35">
      <c r="C283" t="s">
        <v>344</v>
      </c>
      <c r="I283" s="5">
        <v>-2000000000</v>
      </c>
    </row>
    <row r="284" spans="3:9" ht="15.5" x14ac:dyDescent="0.35">
      <c r="C284" t="s">
        <v>345</v>
      </c>
      <c r="I284" s="5">
        <v>24000000000</v>
      </c>
    </row>
  </sheetData>
  <pageMargins left="0.7" right="0.7" top="0.75" bottom="0.75" header="0.3" footer="0.3"/>
  <ignoredErrors>
    <ignoredError sqref="A1:O28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514</v>
      </c>
      <c r="D2" s="2" vm="37">
        <f ca="1">IFERROR(_xlfn.STOCKHISTORY("XIDX:" &amp; $C$1, D3, , 0, 0, 1), "Libur")</f>
        <v>1130</v>
      </c>
      <c r="H2" s="2" vm="37">
        <f ca="1">IFERROR(INDEX(D2:G2,COUNT(D2:G2)),"")</f>
        <v>1130</v>
      </c>
      <c r="I2" s="2" vm="38">
        <f ca="1">IFERROR(_xlfn.STOCKHISTORY("XIDX:" &amp; $C$1, I1, , 0, 0, 1), "Libur")</f>
        <v>2340</v>
      </c>
      <c r="J2" s="2" vm="39">
        <f ca="1">IFERROR(_xlfn.STOCKHISTORY("XIDX:" &amp; $C$1, J1, , 0, 0, 1), "Libur")</f>
        <v>1112.5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371330000</v>
      </c>
      <c r="H4" s="2">
        <f>IFERROR(SUM(D4:G4)*(4/MAX(1,COUNT(D4:G4))),"")</f>
        <v>1485320000</v>
      </c>
      <c r="I4" s="2">
        <f>IFERROR(INDEX(I51:I500,MATCH($C$4,$C$51:$C$500,0)),"")</f>
        <v>1215618000</v>
      </c>
      <c r="J4" s="2">
        <f>IFERROR(INDEX(J51:J500,MATCH($C$4,$C$51:$C$500,0)),"")</f>
        <v>801723000</v>
      </c>
      <c r="K4" s="2">
        <f>IFERROR(INDEX(K51:K500,MATCH($C$4,$C$51:$C$500,0)),"")</f>
        <v>1494125816458</v>
      </c>
      <c r="L4" s="2">
        <f>IFERROR(INDEX(L51:L500,MATCH($C$4,$C$51:$C$500,0)),"")</f>
        <v>1519479330766</v>
      </c>
      <c r="M4" s="2">
        <f>IFERROR(INDEX(M51:M500,MATCH($C$4,$C$51:$C$500,0)),"")</f>
        <v>402473286840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3358000</v>
      </c>
      <c r="H5" s="2">
        <f>IFERROR(SUM(D5:G5)*(4/MAX(1,COUNT(D5:G5))),"")</f>
        <v>13432000</v>
      </c>
      <c r="I5" s="2">
        <f>IFERROR(INDEX(I51:I500,MATCH($C$5,$C$51:$C$500,0)),"")</f>
        <v>110974000</v>
      </c>
      <c r="J5" s="2">
        <f>IFERROR(INDEX(J51:J500,MATCH($C$5,$C$51:$C$500,0)),"")</f>
        <v>176013000</v>
      </c>
      <c r="K5" s="2">
        <f>IFERROR(INDEX(K51:K500,MATCH($C$5,$C$51:$C$500,0)),"")</f>
        <v>227230327797</v>
      </c>
      <c r="L5" s="2">
        <f>IFERROR(INDEX(L51:L500,MATCH($C$5,$C$51:$C$500,0)),"")</f>
        <v>570870139703</v>
      </c>
      <c r="M5" s="2">
        <f>IFERROR(INDEX(M51:M500,MATCH($C$5,$C$51:$C$500,0)),"")</f>
        <v>22054855747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628244000</v>
      </c>
      <c r="H6" s="2">
        <f>IFERROR(INDEX(D6:G6,COUNT(D6:G6)),"")</f>
        <v>628244000</v>
      </c>
      <c r="I6" s="2">
        <f>IFERROR(INDEX(I51:I500,MATCH($C$6,$C$51:$C$500,0)),"")</f>
        <v>626410000</v>
      </c>
      <c r="J6" s="2">
        <f>IFERROR(INDEX(J51:J500,MATCH($C$6,$C$51:$C$500,0)),"")</f>
        <v>565899000</v>
      </c>
      <c r="K6" s="2">
        <f>IFERROR(INDEX(K51:K500,MATCH($C$6,$C$51:$C$500,0)),"")</f>
        <v>120702000</v>
      </c>
      <c r="L6" s="2">
        <f>IFERROR(INDEX(L51:L500,MATCH($C$6,$C$51:$C$500,0)),"")</f>
        <v>1275408766042</v>
      </c>
      <c r="M6" s="2">
        <f>IFERROR(INDEX(M51:M500,MATCH($C$6,$C$51:$C$500,0)),"")</f>
        <v>713016456930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112.42</v>
      </c>
      <c r="H7" s="3">
        <f>IFERROR(INDEX(D7:G7,COUNT(D7:G7)),"")</f>
        <v>112.42</v>
      </c>
      <c r="I7" s="3">
        <f>IFERROR(INDEX(I51:I500,MATCH($C$7,$C$51:$C$500,0))/1000000000,"")</f>
        <v>112.42</v>
      </c>
      <c r="J7" s="3">
        <f>IFERROR(INDEX(J51:J500,MATCH($C$7,$C$51:$C$500,0))/1000000000,"")</f>
        <v>11.24</v>
      </c>
      <c r="K7" s="3">
        <f>IFERROR(INDEX(K51:K500,MATCH($C$7,$C$51:$C$500,0))/1000000000,"")</f>
        <v>11.24</v>
      </c>
      <c r="L7" s="3">
        <f>IFERROR(INDEX(L51:L500,MATCH($C$7,$C$51:$C$500,0))/1000000000,"")</f>
        <v>9.5500000000000007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-1629000000000</v>
      </c>
      <c r="H8" s="2">
        <f>IFERROR(INDEX(D8:G8,COUNT(D8:G8)),"")</f>
        <v>-1629000000000</v>
      </c>
      <c r="I8" s="2">
        <f>IFERROR(INDEX(I51:I500,MATCH($C$8,$C$51:$C$500,0)),"")</f>
        <v>-8404000000000</v>
      </c>
      <c r="J8" s="2">
        <f>IFERROR(INDEX(J51:J500,MATCH($C$8,$C$51:$C$500,0)),"")</f>
        <v>-2757000000000</v>
      </c>
      <c r="K8" s="2">
        <f>IFERROR(INDEX(K51:K500,MATCH($C$8,$C$51:$C$500,0)),"")</f>
        <v>-118000000000</v>
      </c>
      <c r="L8" s="2">
        <f>IFERROR(INDEX(L51:L500,MATCH($C$8,$C$51:$C$500,0)),"")</f>
        <v>370000000000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-14.49</v>
      </c>
      <c r="H9" s="3">
        <f>IFERROR(INDEX(D9:G9,COUNT(D9:G9)),"")</f>
        <v>-14.49</v>
      </c>
      <c r="I9" s="3">
        <f>IFERROR(INDEX(I51:I500,MATCH($C$9,$C$51:$C$500,0)),"")</f>
        <v>-74.75</v>
      </c>
      <c r="J9" s="3">
        <f>IFERROR(INDEX(J51:J500,MATCH($C$9,$C$51:$C$500,0)),"")</f>
        <v>-245.27</v>
      </c>
      <c r="K9" s="3">
        <f>IFERROR(INDEX(K51:K500,MATCH($C$9,$C$51:$C$500,0)),"")</f>
        <v>-10.53</v>
      </c>
      <c r="L9" s="3">
        <f>IFERROR(INDEX(L51:L500,MATCH($C$9,$C$51:$C$500,0)),"")</f>
        <v>38.729999999999997</v>
      </c>
      <c r="M9" s="3">
        <f>IFERROR(INDEX(M51:M500,MATCH($C$9,$C$51:$C$500,0)),"")</f>
        <v>-1560.52</v>
      </c>
    </row>
    <row r="10" spans="1:13" ht="15.5" x14ac:dyDescent="0.35">
      <c r="C10" t="s">
        <v>17</v>
      </c>
      <c r="D10" s="3">
        <f ca="1">IFERROR(IF(D9=0,"",D2/D9),"")</f>
        <v>-77.9848171152519</v>
      </c>
      <c r="I10" s="3">
        <f ca="1">IFERROR(IF(I9=0,"",I2/I9),"")</f>
        <v>-31.304347826086957</v>
      </c>
      <c r="J10" s="3">
        <f ca="1">IFERROR(IF(J9=0,"",J2/J9),"")</f>
        <v>-4.5358176703225013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232906000</v>
      </c>
      <c r="H11" s="2">
        <f>IFERROR(INDEX(D11:G11,COUNT(D11:G11)),"")</f>
        <v>232906000</v>
      </c>
      <c r="I11" s="2">
        <f>IFERROR(INDEX(I51:I500,MATCH($C$11,$C$51:$C$500,0)),"")</f>
        <v>237400000</v>
      </c>
      <c r="J11" s="2">
        <f>IFERROR(INDEX(J51:J500,MATCH($C$11,$C$51:$C$500,0)),"")</f>
        <v>272991000</v>
      </c>
      <c r="K11" s="2">
        <f>IFERROR(INDEX(K51:K500,MATCH($C$11,$C$51:$C$500,0)),"")</f>
        <v>60919000</v>
      </c>
      <c r="L11" s="2">
        <f>IFERROR(INDEX(L51:L500,MATCH($C$11,$C$51:$C$500,0)),"")</f>
        <v>254738656853</v>
      </c>
      <c r="M11" s="2">
        <f>IFERROR(INDEX(M51:M500,MATCH($C$11,$C$51:$C$500,0)),"")</f>
        <v>119824883325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21146000000000</v>
      </c>
      <c r="H12" s="2">
        <f>IFERROR(INDEX(D12:G12,COUNT(D12:G12)),"")</f>
        <v>21146000000000</v>
      </c>
      <c r="I12" s="2">
        <f>IFERROR(INDEX(I51:I500,MATCH($C$12,$C$51:$C$500,0)),"")</f>
        <v>19633000000000</v>
      </c>
      <c r="J12" s="2">
        <f>IFERROR(INDEX(J51:J500,MATCH($C$12,$C$51:$C$500,0)),"")</f>
        <v>8442000000000</v>
      </c>
      <c r="K12" s="2">
        <f>IFERROR(INDEX(K51:K500,MATCH($C$12,$C$51:$C$500,0)),"")</f>
        <v>213000000000</v>
      </c>
      <c r="L12" s="2">
        <f>IFERROR(INDEX(L51:L500,MATCH($C$12,$C$51:$C$500,0)),"")</f>
        <v>-255000000000</v>
      </c>
      <c r="M12" s="2">
        <f>IFERROR(INDEX(M51:M500,MATCH($C$12,$C$51:$C$500,0)),"")</f>
        <v>-120000000000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25106000000000</v>
      </c>
      <c r="H13" s="2">
        <f>IFERROR(INDEX(D13:G13,COUNT(D13:G13)),"")</f>
        <v>25106000000000</v>
      </c>
      <c r="I13" s="2">
        <f>IFERROR(INDEX(I51:I500,MATCH($C$13,$C$51:$C$500,0)),"")</f>
        <v>23603000000000</v>
      </c>
      <c r="J13" s="2">
        <f>IFERROR(INDEX(J51:J500,MATCH($C$13,$C$51:$C$500,0)),"")</f>
        <v>12852000000000</v>
      </c>
      <c r="K13" s="2">
        <f>IFERROR(INDEX(K51:K500,MATCH($C$13,$C$51:$C$500,0)),"")</f>
        <v>1153000000000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-27344000</v>
      </c>
      <c r="H14" s="2">
        <f>IFERROR(SUM(D14:G14)*(4/MAX(1,COUNT(D14:G14))),"")</f>
        <v>-109376000</v>
      </c>
      <c r="I14" s="2">
        <f>IFERROR(INDEX(I51:I500,MATCH($C$14,$C$51:$C$500,0)),"")</f>
        <v>-96072000</v>
      </c>
      <c r="J14" s="2">
        <f>IFERROR(INDEX(J51:J500,MATCH($C$14,$C$51:$C$500,0)),"")</f>
        <v>-48966000</v>
      </c>
      <c r="K14" s="2">
        <f>IFERROR(INDEX(K51:K500,MATCH($C$14,$C$51:$C$500,0)),"")</f>
        <v>-19102936220</v>
      </c>
      <c r="L14" s="2">
        <f>IFERROR(INDEX(L51:L500,MATCH($C$14,$C$51:$C$500,0)),"")</f>
        <v>-13330822194</v>
      </c>
      <c r="M14" s="2">
        <f>IFERROR(INDEX(M51:M500,MATCH($C$14,$C$51:$C$500,0)),"")</f>
        <v>-20970252238</v>
      </c>
    </row>
    <row r="15" spans="1:13" ht="15.5" x14ac:dyDescent="0.35">
      <c r="C15" t="s">
        <v>27</v>
      </c>
      <c r="D15" s="2">
        <f>IFERROR(INDEX(D51:D500,MATCH($C$15,$C$51:$C$500,0)),"")</f>
        <v>-2224000</v>
      </c>
      <c r="H15" s="2">
        <f>IFERROR(SUM(D15:G15)*(4/MAX(1,COUNT(D15:G15))),"")</f>
        <v>-8896000</v>
      </c>
      <c r="I15" s="2">
        <f>IFERROR(INDEX(I51:I500,MATCH($C$15,$C$51:$C$500,0)),"")</f>
        <v>-7501000</v>
      </c>
      <c r="J15" s="2">
        <f>IFERROR(INDEX(J51:J500,MATCH($C$15,$C$51:$C$500,0)),"")</f>
        <v>-9982000</v>
      </c>
      <c r="K15" s="2">
        <f>IFERROR(INDEX(K51:K500,MATCH($C$15,$C$51:$C$500,0)),"")</f>
        <v>-66190378357</v>
      </c>
      <c r="L15" s="2">
        <f>IFERROR(INDEX(L51:L500,MATCH($C$15,$C$51:$C$500,0)),"")</f>
        <v>-180142024713</v>
      </c>
      <c r="M15" s="2">
        <f>IFERROR(INDEX(M51:M500,MATCH($C$15,$C$51:$C$500,0)),"")</f>
        <v>-12146126132</v>
      </c>
    </row>
    <row r="16" spans="1:13" ht="15.5" x14ac:dyDescent="0.35">
      <c r="C16" t="s">
        <v>28</v>
      </c>
      <c r="D16" s="2">
        <f>IFERROR(INDEX(D51:D500,MATCH($C$16,$C$51:$C$500,0)),"")</f>
        <v>7670000</v>
      </c>
      <c r="H16" s="2">
        <f>IFERROR(SUM(D16:G16)*(4/MAX(1,COUNT(D16:G16))),"")</f>
        <v>30680000</v>
      </c>
      <c r="I16" s="2">
        <f>IFERROR(INDEX(I51:I500,MATCH($C$16,$C$51:$C$500,0)),"")</f>
        <v>159496000</v>
      </c>
      <c r="J16" s="2">
        <f>IFERROR(INDEX(J51:J500,MATCH($C$16,$C$51:$C$500,0)),"")</f>
        <v>179952000</v>
      </c>
      <c r="K16" s="2">
        <f>IFERROR(INDEX(K51:K500,MATCH($C$16,$C$51:$C$500,0)),"")</f>
        <v>298826049815</v>
      </c>
      <c r="L16" s="2">
        <f>IFERROR(INDEX(L51:L500,MATCH($C$16,$C$51:$C$500,0)),"")</f>
        <v>742564460882</v>
      </c>
      <c r="M16" s="2">
        <f>IFERROR(INDEX(M51:M500,MATCH($C$16,$C$51:$C$500,0)),"")</f>
        <v>33158009478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127034600000000</v>
      </c>
      <c r="H20" s="2">
        <f t="shared" ref="H20:M20" ca="1" si="0">IFERROR(H21*H2,"")</f>
        <v>127034600000000</v>
      </c>
      <c r="I20" s="2">
        <f t="shared" ca="1" si="0"/>
        <v>263062800000000</v>
      </c>
      <c r="J20" s="2">
        <f t="shared" ca="1" si="0"/>
        <v>12504500000000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112420000000</v>
      </c>
      <c r="H21" s="2">
        <f>IFERROR(INDEX(D21:G21,COUNT(D21:G21)),"")</f>
        <v>112420000000</v>
      </c>
      <c r="I21" s="2">
        <f>IFERROR(INDEX(I51:I500,MATCH($C$7,$C$51:$C$500,0)),"")</f>
        <v>112420000000</v>
      </c>
      <c r="J21" s="2">
        <f>IFERROR(INDEX(J51:J500,MATCH($C$7,$C$51:$C$500,0)),"")</f>
        <v>11240000000</v>
      </c>
      <c r="K21" s="2">
        <f>IFERROR(INDEX(K51:K500,MATCH($C$7,$C$51:$C$500,0)),"")</f>
        <v>11240000000</v>
      </c>
      <c r="L21" s="2">
        <f>IFERROR(INDEX(L51:L500,MATCH($C$7,$C$51:$C$500,0)),"")</f>
        <v>9550000000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0.53450570160638222</v>
      </c>
      <c r="H23" s="3">
        <f t="shared" ref="H23:M23" si="1">IFERROR(H5/H6*100,"")</f>
        <v>2.1380228064255289</v>
      </c>
      <c r="I23" s="3">
        <f t="shared" si="1"/>
        <v>17.715872990533356</v>
      </c>
      <c r="J23" s="3">
        <f t="shared" si="1"/>
        <v>31.103253407410158</v>
      </c>
      <c r="K23" s="3">
        <f t="shared" si="1"/>
        <v>188257.30128498285</v>
      </c>
      <c r="L23" s="3">
        <f t="shared" si="1"/>
        <v>44.759778582563143</v>
      </c>
      <c r="M23" s="3">
        <f t="shared" si="1"/>
        <v>3.0931762559815956</v>
      </c>
    </row>
    <row r="24" spans="1:13" ht="15.5" x14ac:dyDescent="0.35">
      <c r="C24" t="s">
        <v>43</v>
      </c>
      <c r="D24" s="4">
        <f>IFERROR(_xlfn.RRI(5,I23,D23),"")</f>
        <v>-0.50350148162842978</v>
      </c>
      <c r="H24" s="4">
        <f t="shared" ref="H24:M24" si="2">IFERROR(_xlfn.RRI(5,M23,H23),"")</f>
        <v>-7.120144053213584E-2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0.85</v>
      </c>
      <c r="H25" s="3">
        <f>IFERROR(INDEX(D25:G25,COUNT(D25:G25)),"")</f>
        <v>0.85</v>
      </c>
      <c r="I25" s="3">
        <f>IFERROR(INDEX(I51:I500,MATCH($C$25,$C$51:$C$500,0)),"")</f>
        <v>19.72</v>
      </c>
      <c r="J25" s="3">
        <f>IFERROR(INDEX(J51:J500,MATCH($C$25,$C$51:$C$500,0)),"")</f>
        <v>226.69</v>
      </c>
      <c r="K25" s="3">
        <f>IFERROR(INDEX(K51:K500,MATCH($C$25,$C$51:$C$500,0)),"")</f>
        <v>21.2</v>
      </c>
      <c r="L25" s="3">
        <f>IFERROR(INDEX(L51:L500,MATCH($C$25,$C$51:$C$500,0)),"")</f>
        <v>59.77</v>
      </c>
      <c r="M25" s="3">
        <f>IFERROR(INDEX(M51:M500,MATCH($C$25,$C$51:$C$500,0)),"")</f>
        <v>11536.19</v>
      </c>
    </row>
    <row r="26" spans="1:13" ht="15.5" x14ac:dyDescent="0.35">
      <c r="C26" t="s">
        <v>46</v>
      </c>
      <c r="D26" s="4">
        <f>IFERROR(_xlfn.RRI(5,I25,D25),"")</f>
        <v>-0.46678494491578404</v>
      </c>
      <c r="H26" s="4">
        <f t="shared" ref="H26:M26" si="3">IFERROR(_xlfn.RRI(5,M25,H25),"")</f>
        <v>-0.85090217603927765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3.3030599537448853E-3</v>
      </c>
      <c r="H27" s="3">
        <f t="shared" ref="H27:M27" si="4">IFERROR(H4/H21,"")</f>
        <v>1.3212239814979541E-2</v>
      </c>
      <c r="I27" s="3">
        <f t="shared" si="4"/>
        <v>1.0813182707703256E-2</v>
      </c>
      <c r="J27" s="3">
        <f t="shared" si="4"/>
        <v>7.1327669039145905E-2</v>
      </c>
      <c r="K27" s="3">
        <f t="shared" si="4"/>
        <v>132.92934310124556</v>
      </c>
      <c r="L27" s="3">
        <f t="shared" si="4"/>
        <v>159.10778332628271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-0.21115335448661054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-0.9568965517241379</v>
      </c>
      <c r="I29" s="4">
        <f t="shared" si="6"/>
        <v>-0.91300895496051881</v>
      </c>
      <c r="J29" s="4">
        <f t="shared" si="6"/>
        <v>9.6929245283018872</v>
      </c>
      <c r="K29" s="4">
        <f t="shared" si="6"/>
        <v>-0.64530701020578896</v>
      </c>
      <c r="L29" s="4">
        <f t="shared" si="6"/>
        <v>-0.99481891335007477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0.22186410533572215</v>
      </c>
      <c r="I30" s="4">
        <f t="shared" si="7"/>
        <v>-0.84840128868127196</v>
      </c>
      <c r="J30" s="4">
        <f t="shared" si="7"/>
        <v>-0.9994634166740386</v>
      </c>
      <c r="K30" s="4">
        <f t="shared" si="7"/>
        <v>-0.1645327442677833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51.61</v>
      </c>
      <c r="H32" s="3">
        <f>IFERROR(INDEX(D32:G32,COUNT(D32:G32)),"")</f>
        <v>51.61</v>
      </c>
      <c r="I32" s="3">
        <f>IFERROR(INDEX(I51:I500,MATCH($C$32,$C$51:$C$500,0)),"")</f>
        <v>50.48</v>
      </c>
      <c r="J32" s="3">
        <f>IFERROR(INDEX(J51:J500,MATCH($C$32,$C$51:$C$500,0)),"")</f>
        <v>440</v>
      </c>
      <c r="K32" s="3">
        <f>IFERROR(INDEX(K51:K500,MATCH($C$32,$C$51:$C$500,0)),"")</f>
        <v>149.30000000000001</v>
      </c>
      <c r="L32" s="3">
        <f>IFERROR(INDEX(L51:L500,MATCH($C$32,$C$51:$C$500,0)),"")</f>
        <v>114.87</v>
      </c>
      <c r="M32" s="3">
        <f>IFERROR(INDEX(M51:M500,MATCH($C$32,$C$51:$C$500,0)),"")</f>
        <v>275532.38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20.54</v>
      </c>
      <c r="H33" s="3">
        <f>IFERROR(INDEX(D33:G33,COUNT(D33:G33)),"")</f>
        <v>20.54</v>
      </c>
      <c r="I33" s="3">
        <f>IFERROR(INDEX(I51:I500,MATCH($C$33,$C$51:$C$500,0)),"")</f>
        <v>46.35</v>
      </c>
      <c r="J33" s="3">
        <f>IFERROR(INDEX(J51:J500,MATCH($C$33,$C$51:$C$500,0)),"")</f>
        <v>25.28</v>
      </c>
      <c r="K33" s="3">
        <f>IFERROR(INDEX(K51:K500,MATCH($C$33,$C$51:$C$500,0)),"")</f>
        <v>89.92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1247.06</v>
      </c>
      <c r="H34" s="3">
        <f>IFERROR(INDEX(D34:G34,COUNT(D34:G34)),"")</f>
        <v>1247.06</v>
      </c>
      <c r="I34" s="3">
        <f>IFERROR(INDEX(I51:I500,MATCH($C$34,$C$51:$C$500,0)),"")</f>
        <v>118.66</v>
      </c>
      <c r="J34" s="3">
        <f>IFERROR(INDEX(J51:J500,MATCH($C$34,$C$51:$C$500,0)),"")</f>
        <v>49.08</v>
      </c>
      <c r="K34" s="3">
        <f>IFERROR(INDEX(K51:K500,MATCH($C$34,$C$51:$C$500,0)),"")</f>
        <v>633.25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19.04</v>
      </c>
      <c r="H35" s="3">
        <f>IFERROR(INDEX(D35:G35,COUNT(D35:G35)),"")</f>
        <v>19.04</v>
      </c>
      <c r="I35" s="3">
        <f>IFERROR(INDEX(I51:I500,MATCH($C$35,$C$51:$C$500,0)),"")</f>
        <v>13.13</v>
      </c>
      <c r="J35" s="3">
        <f>IFERROR(INDEX(J51:J500,MATCH($C$35,$C$51:$C$500,0)),"")</f>
        <v>9.84</v>
      </c>
      <c r="K35" s="3">
        <f>IFERROR(INDEX(K51:K500,MATCH($C$35,$C$51:$C$500,0)),"")</f>
        <v>101.01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8.48E-2</v>
      </c>
      <c r="I36" s="4">
        <f t="shared" si="8"/>
        <v>1.49E-2</v>
      </c>
      <c r="J36" s="4">
        <f t="shared" si="8"/>
        <v>1.29E-2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0.28999999999999998</v>
      </c>
      <c r="I37" s="3">
        <f t="shared" si="9"/>
        <v>0.28999999999999998</v>
      </c>
      <c r="J37" s="3">
        <f t="shared" si="9"/>
        <v>0.28999999999999998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371330000</v>
      </c>
      <c r="E51" s="5">
        <v>418991000</v>
      </c>
      <c r="F51" s="5">
        <v>334508000</v>
      </c>
      <c r="G51" s="5">
        <v>248185000</v>
      </c>
      <c r="I51" s="5">
        <v>1215618000</v>
      </c>
      <c r="J51" s="5">
        <v>801723000</v>
      </c>
      <c r="K51" s="5">
        <v>1494125816458</v>
      </c>
      <c r="L51" s="5">
        <v>1519479330766</v>
      </c>
      <c r="M51" s="5">
        <v>402473286840</v>
      </c>
    </row>
    <row r="52" spans="2:13" ht="15.5" x14ac:dyDescent="0.35">
      <c r="C52" t="s">
        <v>73</v>
      </c>
      <c r="D52" s="5">
        <v>-315064000</v>
      </c>
      <c r="E52" s="5">
        <v>-344494000</v>
      </c>
      <c r="F52" s="5">
        <v>-296970000</v>
      </c>
      <c r="G52" s="5">
        <v>-217173000</v>
      </c>
      <c r="I52" s="5">
        <v>-1055649000</v>
      </c>
      <c r="J52" s="5">
        <v>-683857000</v>
      </c>
      <c r="K52" s="5">
        <v>-684875769950</v>
      </c>
      <c r="L52" s="5">
        <v>-438609164396</v>
      </c>
      <c r="M52" s="5">
        <v>-215183518597</v>
      </c>
    </row>
    <row r="53" spans="2:13" ht="15.5" x14ac:dyDescent="0.35">
      <c r="C53" t="s">
        <v>74</v>
      </c>
      <c r="D53" s="5">
        <v>56266000</v>
      </c>
      <c r="E53" s="5">
        <v>74497000</v>
      </c>
      <c r="F53" s="5">
        <v>37538000</v>
      </c>
      <c r="G53" s="5">
        <v>31012000</v>
      </c>
      <c r="I53" s="5">
        <v>159969000</v>
      </c>
      <c r="J53" s="5">
        <v>117866000</v>
      </c>
      <c r="K53" s="5">
        <v>809250046508</v>
      </c>
      <c r="L53" s="5">
        <v>1080870166370</v>
      </c>
      <c r="M53" s="5">
        <v>187289768243</v>
      </c>
    </row>
    <row r="54" spans="2:13" ht="15.5" x14ac:dyDescent="0.35">
      <c r="C54" t="s">
        <v>75</v>
      </c>
      <c r="D54" s="5">
        <v>-22979000</v>
      </c>
      <c r="E54" s="5">
        <v>86792000</v>
      </c>
      <c r="F54" s="5">
        <v>6828000</v>
      </c>
      <c r="G54" s="5">
        <v>-8577000</v>
      </c>
      <c r="I54" s="5">
        <v>89336000</v>
      </c>
      <c r="J54" s="5">
        <v>107294000</v>
      </c>
      <c r="K54" s="5">
        <v>-508383743269</v>
      </c>
      <c r="L54" s="5">
        <v>-326463657393</v>
      </c>
      <c r="M54" s="5">
        <v>-134424780864</v>
      </c>
    </row>
    <row r="55" spans="2:13" ht="15.5" x14ac:dyDescent="0.35">
      <c r="C55" t="s">
        <v>424</v>
      </c>
      <c r="D55" s="5">
        <v>-2108000</v>
      </c>
      <c r="E55" s="5">
        <v>-13482000</v>
      </c>
      <c r="F55" s="5">
        <v>-18087000</v>
      </c>
      <c r="G55" s="5">
        <v>-5214000</v>
      </c>
      <c r="I55" s="5">
        <v>-40855000</v>
      </c>
      <c r="J55" s="5">
        <v>-35514000</v>
      </c>
      <c r="K55" s="5">
        <v>-442260335077</v>
      </c>
      <c r="L55" s="5">
        <v>-314723033932</v>
      </c>
      <c r="M55" s="5">
        <v>-96920914912</v>
      </c>
    </row>
    <row r="56" spans="2:13" ht="15.5" x14ac:dyDescent="0.35">
      <c r="C56" t="s">
        <v>77</v>
      </c>
      <c r="D56" s="5">
        <v>-17714000</v>
      </c>
      <c r="E56" s="5">
        <v>-17432000</v>
      </c>
      <c r="F56" s="5">
        <v>-20283000</v>
      </c>
      <c r="G56" s="5">
        <v>-8683000</v>
      </c>
      <c r="I56" s="5">
        <v>-63510000</v>
      </c>
      <c r="J56" s="5">
        <v>-53400000</v>
      </c>
      <c r="K56" s="5">
        <v>-60296913613</v>
      </c>
      <c r="L56" s="5">
        <v>-32849015916</v>
      </c>
      <c r="M56" s="5">
        <v>-18916007289</v>
      </c>
    </row>
    <row r="57" spans="2:13" ht="15.5" x14ac:dyDescent="0.35">
      <c r="C57" t="s">
        <v>80</v>
      </c>
      <c r="D57" s="5">
        <v>-252000</v>
      </c>
      <c r="E57" s="5">
        <v>12119000</v>
      </c>
      <c r="F57" s="5">
        <v>1444000</v>
      </c>
      <c r="G57" s="5">
        <v>278000</v>
      </c>
      <c r="I57" s="5">
        <v>14409000</v>
      </c>
      <c r="J57" s="5">
        <v>5954000</v>
      </c>
      <c r="K57" s="5">
        <v>-5848325134</v>
      </c>
      <c r="L57" s="5">
        <v>-8476858771</v>
      </c>
      <c r="M57" s="5">
        <v>-941943949</v>
      </c>
    </row>
    <row r="58" spans="2:13" ht="15.5" x14ac:dyDescent="0.35">
      <c r="C58" t="s">
        <v>78</v>
      </c>
      <c r="D58" s="5">
        <v>33287000</v>
      </c>
      <c r="E58" s="5">
        <v>161289000</v>
      </c>
      <c r="F58" s="5">
        <v>44366000</v>
      </c>
      <c r="G58" s="5">
        <v>22435000</v>
      </c>
      <c r="I58" s="5">
        <v>249305000</v>
      </c>
      <c r="J58" s="5">
        <v>225160000</v>
      </c>
      <c r="K58" s="5">
        <v>300866303239</v>
      </c>
      <c r="L58" s="5">
        <v>754406508977</v>
      </c>
      <c r="M58" s="5">
        <v>52864987379</v>
      </c>
    </row>
    <row r="59" spans="2:13" ht="15.5" x14ac:dyDescent="0.35">
      <c r="C59" t="s">
        <v>79</v>
      </c>
      <c r="D59" s="5">
        <v>-25617000</v>
      </c>
      <c r="E59" s="5">
        <v>-30740000</v>
      </c>
      <c r="F59" s="5">
        <v>-23709000</v>
      </c>
      <c r="G59" s="5">
        <v>-19304000</v>
      </c>
      <c r="I59" s="5">
        <v>-89809000</v>
      </c>
      <c r="J59" s="5">
        <v>-45208000</v>
      </c>
      <c r="K59" s="5">
        <v>-2040253424</v>
      </c>
      <c r="L59" s="5">
        <v>-11842048095</v>
      </c>
      <c r="M59" s="5">
        <v>-19706977901</v>
      </c>
    </row>
    <row r="60" spans="2:13" ht="15.5" x14ac:dyDescent="0.35">
      <c r="C60" t="s">
        <v>26</v>
      </c>
      <c r="D60" s="5">
        <v>-27344000</v>
      </c>
      <c r="E60" s="5">
        <v>-32817000</v>
      </c>
      <c r="F60" s="5">
        <v>-23815000</v>
      </c>
      <c r="G60" s="5">
        <v>-21111000</v>
      </c>
      <c r="I60" s="5">
        <v>-96072000</v>
      </c>
      <c r="J60" s="5">
        <v>-48966000</v>
      </c>
      <c r="K60" s="5">
        <v>-19102936220</v>
      </c>
      <c r="L60" s="5">
        <v>-13330822194</v>
      </c>
      <c r="M60" s="5">
        <v>-20970252238</v>
      </c>
    </row>
    <row r="61" spans="2:13" ht="15.5" x14ac:dyDescent="0.35">
      <c r="C61" t="s">
        <v>261</v>
      </c>
      <c r="D61" s="5">
        <v>1727000</v>
      </c>
      <c r="E61" s="5">
        <v>2077000</v>
      </c>
      <c r="F61" s="5">
        <v>106000</v>
      </c>
      <c r="G61" s="5">
        <v>1807000</v>
      </c>
      <c r="I61" s="5">
        <v>6263000</v>
      </c>
      <c r="J61" s="5">
        <v>3758000</v>
      </c>
      <c r="K61" s="5">
        <v>17062682796</v>
      </c>
      <c r="L61" s="5">
        <v>1488774099</v>
      </c>
      <c r="M61" s="5">
        <v>1263274337</v>
      </c>
    </row>
    <row r="62" spans="2:13" ht="15.5" x14ac:dyDescent="0.35">
      <c r="C62" t="s">
        <v>81</v>
      </c>
      <c r="D62" s="5">
        <v>-25617000</v>
      </c>
      <c r="E62" s="5">
        <v>-30740000</v>
      </c>
      <c r="F62" s="5">
        <v>-23709000</v>
      </c>
      <c r="G62" s="5">
        <v>-19304000</v>
      </c>
      <c r="I62" s="5">
        <v>-89809000</v>
      </c>
      <c r="J62" s="5">
        <v>-45208000</v>
      </c>
      <c r="K62" s="5">
        <v>-2040253424</v>
      </c>
      <c r="L62" s="5">
        <v>-11842048095</v>
      </c>
      <c r="M62" s="5">
        <v>-19706977901</v>
      </c>
    </row>
    <row r="63" spans="2:13" ht="15.5" x14ac:dyDescent="0.35">
      <c r="C63" t="s">
        <v>28</v>
      </c>
      <c r="D63" s="5">
        <v>7670000</v>
      </c>
      <c r="E63" s="5">
        <v>130549000</v>
      </c>
      <c r="F63" s="5">
        <v>20657000</v>
      </c>
      <c r="G63" s="5">
        <v>3131000</v>
      </c>
      <c r="I63" s="5">
        <v>159496000</v>
      </c>
      <c r="J63" s="5">
        <v>179952000</v>
      </c>
      <c r="K63" s="5">
        <v>298826049815</v>
      </c>
      <c r="L63" s="5">
        <v>742564460882</v>
      </c>
      <c r="M63" s="5">
        <v>33158009478</v>
      </c>
    </row>
    <row r="64" spans="2:13" ht="15.5" x14ac:dyDescent="0.35">
      <c r="C64" t="s">
        <v>27</v>
      </c>
      <c r="D64" s="5">
        <v>-2224000</v>
      </c>
      <c r="E64" s="5">
        <v>3008000</v>
      </c>
      <c r="F64" s="5">
        <v>-5008000</v>
      </c>
      <c r="G64" s="5">
        <v>-2616000</v>
      </c>
      <c r="I64" s="5">
        <v>-7501000</v>
      </c>
      <c r="J64" s="5">
        <v>-9982000</v>
      </c>
      <c r="K64" s="5">
        <v>-66190378357</v>
      </c>
      <c r="L64" s="5">
        <v>-180142024713</v>
      </c>
      <c r="M64" s="5">
        <v>-12146126132</v>
      </c>
    </row>
    <row r="65" spans="2:13" ht="15.5" x14ac:dyDescent="0.35">
      <c r="C65" t="s">
        <v>82</v>
      </c>
      <c r="D65" s="5">
        <v>-2724000</v>
      </c>
      <c r="E65" s="5">
        <v>-6241000</v>
      </c>
      <c r="F65" s="5">
        <v>-2196000</v>
      </c>
      <c r="G65" s="5">
        <v>-23000</v>
      </c>
      <c r="I65" s="5">
        <v>-9037000</v>
      </c>
      <c r="J65" s="5">
        <v>-10669000</v>
      </c>
    </row>
    <row r="66" spans="2:13" ht="15.5" x14ac:dyDescent="0.35">
      <c r="C66" t="s">
        <v>83</v>
      </c>
      <c r="D66" s="5">
        <v>2761000</v>
      </c>
      <c r="E66" s="5">
        <v>13932000</v>
      </c>
      <c r="F66" s="5">
        <v>169000</v>
      </c>
      <c r="G66" s="5">
        <v>-1314000</v>
      </c>
      <c r="I66" s="5">
        <v>11762000</v>
      </c>
      <c r="J66" s="5">
        <v>9599000</v>
      </c>
    </row>
    <row r="67" spans="2:13" ht="15.5" x14ac:dyDescent="0.35">
      <c r="C67" t="s">
        <v>478</v>
      </c>
      <c r="D67" s="5">
        <v>-2261000</v>
      </c>
      <c r="E67" s="5">
        <v>-4683000</v>
      </c>
      <c r="F67" s="5">
        <v>-2981000</v>
      </c>
      <c r="G67" s="5">
        <v>-1279000</v>
      </c>
      <c r="I67" s="5">
        <v>-10226000</v>
      </c>
      <c r="J67" s="5">
        <v>-8912000</v>
      </c>
    </row>
    <row r="68" spans="2:13" ht="15.5" x14ac:dyDescent="0.35">
      <c r="C68" t="s">
        <v>84</v>
      </c>
      <c r="D68" s="5">
        <v>-2224000</v>
      </c>
      <c r="E68" s="5">
        <v>3008000</v>
      </c>
      <c r="F68" s="5">
        <v>-5008000</v>
      </c>
      <c r="G68" s="5">
        <v>-2616000</v>
      </c>
      <c r="I68" s="5">
        <v>-7501000</v>
      </c>
      <c r="J68" s="5">
        <v>-9982000</v>
      </c>
      <c r="K68" s="5">
        <v>-66190378357</v>
      </c>
      <c r="L68" s="5">
        <v>-180142024713</v>
      </c>
      <c r="M68" s="5">
        <v>-12146126132</v>
      </c>
    </row>
    <row r="69" spans="2:13" ht="15.5" x14ac:dyDescent="0.35">
      <c r="C69" t="s">
        <v>85</v>
      </c>
      <c r="D69" s="5">
        <v>5446000</v>
      </c>
      <c r="E69" s="5">
        <v>133557000</v>
      </c>
      <c r="F69" s="5">
        <v>15649000</v>
      </c>
      <c r="G69" s="5">
        <v>515000</v>
      </c>
      <c r="I69" s="5">
        <v>151995000</v>
      </c>
      <c r="J69" s="5">
        <v>169970000</v>
      </c>
      <c r="K69" s="5">
        <v>232635671458</v>
      </c>
      <c r="L69" s="5">
        <v>562422436169</v>
      </c>
      <c r="M69" s="5">
        <v>21011883346</v>
      </c>
    </row>
    <row r="70" spans="2:13" ht="15.5" x14ac:dyDescent="0.35">
      <c r="C70" t="s">
        <v>86</v>
      </c>
      <c r="D70" s="5">
        <v>-2340000</v>
      </c>
      <c r="E70" s="5">
        <v>-25347000</v>
      </c>
      <c r="F70" s="5">
        <v>-522000</v>
      </c>
      <c r="G70" s="5">
        <v>1446000</v>
      </c>
      <c r="I70" s="5">
        <v>-26612000</v>
      </c>
      <c r="J70" s="5">
        <v>11997000</v>
      </c>
      <c r="K70" s="5">
        <v>-11253668795</v>
      </c>
      <c r="L70" s="5">
        <v>-29155237</v>
      </c>
      <c r="M70" s="5">
        <v>101028452</v>
      </c>
    </row>
    <row r="71" spans="2:13" ht="15.5" x14ac:dyDescent="0.35">
      <c r="C71" t="s">
        <v>88</v>
      </c>
      <c r="D71" s="5">
        <v>3106000</v>
      </c>
      <c r="E71" s="5">
        <v>108210000</v>
      </c>
      <c r="F71" s="5">
        <v>15127000</v>
      </c>
      <c r="G71" s="5">
        <v>1961000</v>
      </c>
      <c r="I71" s="5">
        <v>125383000</v>
      </c>
      <c r="J71" s="5">
        <v>181967000</v>
      </c>
      <c r="K71" s="5">
        <v>221382002663</v>
      </c>
      <c r="L71" s="5">
        <v>562393280932</v>
      </c>
      <c r="M71" s="5">
        <v>21112911798</v>
      </c>
    </row>
    <row r="72" spans="2:13" ht="15.5" x14ac:dyDescent="0.35">
      <c r="C72" t="s">
        <v>89</v>
      </c>
      <c r="D72" s="5">
        <v>5446000</v>
      </c>
      <c r="E72" s="5">
        <v>133557000</v>
      </c>
      <c r="F72" s="5">
        <v>15649000</v>
      </c>
      <c r="G72" s="5">
        <v>515000</v>
      </c>
      <c r="I72" s="5">
        <v>151995000</v>
      </c>
      <c r="J72" s="5">
        <v>169970000</v>
      </c>
      <c r="K72" s="5">
        <v>232635671458</v>
      </c>
      <c r="L72" s="5">
        <v>562422436169</v>
      </c>
      <c r="M72" s="5">
        <v>21011883346</v>
      </c>
    </row>
    <row r="73" spans="2:13" ht="15.5" x14ac:dyDescent="0.35">
      <c r="C73" t="s">
        <v>7</v>
      </c>
      <c r="D73" s="5">
        <v>3358000</v>
      </c>
      <c r="E73" s="5">
        <v>96091000</v>
      </c>
      <c r="F73" s="5">
        <v>13683000</v>
      </c>
      <c r="G73" s="5">
        <v>1683000</v>
      </c>
      <c r="I73" s="5">
        <v>110974000</v>
      </c>
      <c r="J73" s="5">
        <v>176013000</v>
      </c>
      <c r="K73" s="5">
        <v>227230327797</v>
      </c>
      <c r="L73" s="5">
        <v>570870139703</v>
      </c>
      <c r="M73" s="5">
        <v>22054855747</v>
      </c>
    </row>
    <row r="74" spans="2:13" ht="15.5" x14ac:dyDescent="0.35">
      <c r="C74" t="s">
        <v>90</v>
      </c>
      <c r="D74" s="5">
        <v>5446000</v>
      </c>
      <c r="E74" s="5">
        <v>133557000</v>
      </c>
      <c r="F74" s="5">
        <v>15649000</v>
      </c>
      <c r="G74" s="5">
        <v>515000</v>
      </c>
      <c r="I74" s="5">
        <v>151995000</v>
      </c>
      <c r="J74" s="5">
        <v>169970000</v>
      </c>
      <c r="K74" s="5">
        <v>232635671458</v>
      </c>
      <c r="L74" s="5">
        <v>562422436169</v>
      </c>
      <c r="M74" s="5">
        <v>21011883346</v>
      </c>
    </row>
    <row r="75" spans="2:13" ht="15.5" x14ac:dyDescent="0.35">
      <c r="C75" t="s">
        <v>91</v>
      </c>
      <c r="D75" s="5">
        <v>3106000</v>
      </c>
      <c r="E75" s="5">
        <v>108210000</v>
      </c>
      <c r="F75" s="5">
        <v>15127000</v>
      </c>
      <c r="G75" s="5">
        <v>1961000</v>
      </c>
      <c r="I75" s="5">
        <v>125383000</v>
      </c>
      <c r="J75" s="5">
        <v>181967000</v>
      </c>
      <c r="K75" s="5">
        <v>221382002663</v>
      </c>
      <c r="L75" s="5">
        <v>562393280932</v>
      </c>
      <c r="M75" s="5">
        <v>21112911798</v>
      </c>
    </row>
    <row r="76" spans="2:13" ht="15.5" x14ac:dyDescent="0.35">
      <c r="C76" t="s">
        <v>92</v>
      </c>
      <c r="D76" s="5">
        <v>3106000</v>
      </c>
      <c r="E76" s="5">
        <v>108210000</v>
      </c>
      <c r="F76" s="5">
        <v>15127000</v>
      </c>
      <c r="G76" s="5">
        <v>1961000</v>
      </c>
      <c r="I76" s="5">
        <v>125383000</v>
      </c>
      <c r="J76" s="5">
        <v>181967000</v>
      </c>
      <c r="K76" s="5">
        <v>221382002663</v>
      </c>
      <c r="L76" s="5">
        <v>562393280932</v>
      </c>
      <c r="M76" s="5">
        <v>21112911798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232906000</v>
      </c>
      <c r="E80" s="5">
        <v>237400000</v>
      </c>
      <c r="F80" s="5">
        <v>152630000</v>
      </c>
      <c r="G80" s="5">
        <v>125893000</v>
      </c>
      <c r="I80" s="5">
        <v>237400000</v>
      </c>
      <c r="J80" s="5">
        <v>272991000</v>
      </c>
      <c r="K80" s="5">
        <v>60919000</v>
      </c>
      <c r="L80" s="5">
        <v>254738656853</v>
      </c>
      <c r="M80" s="5">
        <v>119824883325</v>
      </c>
    </row>
    <row r="81" spans="3:13" ht="15.5" x14ac:dyDescent="0.35">
      <c r="C81" t="s">
        <v>96</v>
      </c>
      <c r="D81" s="5">
        <v>275407000</v>
      </c>
      <c r="E81" s="5">
        <v>252510000</v>
      </c>
      <c r="F81" s="5">
        <v>248034000</v>
      </c>
      <c r="G81" s="5">
        <v>219900000</v>
      </c>
      <c r="I81" s="5">
        <v>252510000</v>
      </c>
      <c r="J81" s="5">
        <v>192224000</v>
      </c>
      <c r="K81" s="5">
        <v>1583000</v>
      </c>
      <c r="L81" s="5">
        <v>133838817485</v>
      </c>
      <c r="M81" s="5">
        <v>68757459540</v>
      </c>
    </row>
    <row r="82" spans="3:13" ht="15.5" x14ac:dyDescent="0.35">
      <c r="C82" t="s">
        <v>97</v>
      </c>
      <c r="D82" s="5">
        <v>8193000</v>
      </c>
      <c r="E82" s="5">
        <v>14196000</v>
      </c>
      <c r="F82" s="5">
        <v>8386000</v>
      </c>
      <c r="G82" s="5">
        <v>6468000</v>
      </c>
      <c r="I82" s="5">
        <v>14196000</v>
      </c>
      <c r="J82" s="5">
        <v>1002000</v>
      </c>
      <c r="K82" s="5">
        <v>6302000</v>
      </c>
      <c r="L82" s="5">
        <v>96689347780</v>
      </c>
      <c r="M82" s="5">
        <v>98868596104</v>
      </c>
    </row>
    <row r="83" spans="3:13" ht="15.5" x14ac:dyDescent="0.35">
      <c r="C83" t="s">
        <v>270</v>
      </c>
      <c r="E83" s="5">
        <v>30000</v>
      </c>
      <c r="I83" s="5">
        <v>30000</v>
      </c>
      <c r="J83" s="5">
        <v>21000</v>
      </c>
      <c r="L83" s="5">
        <v>325000000</v>
      </c>
      <c r="M83" s="5">
        <v>1001000000</v>
      </c>
    </row>
    <row r="84" spans="3:13" ht="15.5" x14ac:dyDescent="0.35">
      <c r="C84" t="s">
        <v>98</v>
      </c>
      <c r="D84" s="5">
        <v>275407000</v>
      </c>
      <c r="E84" s="5">
        <v>252510000</v>
      </c>
      <c r="F84" s="5">
        <v>248034000</v>
      </c>
      <c r="G84" s="5">
        <v>219900000</v>
      </c>
      <c r="I84" s="5">
        <v>252510000</v>
      </c>
      <c r="J84" s="5">
        <v>192224000</v>
      </c>
      <c r="K84" s="5">
        <v>1583000</v>
      </c>
      <c r="L84" s="5">
        <v>133838817485</v>
      </c>
      <c r="M84" s="5">
        <v>68757459540</v>
      </c>
    </row>
    <row r="85" spans="3:13" ht="15.5" x14ac:dyDescent="0.35">
      <c r="C85" t="s">
        <v>99</v>
      </c>
      <c r="D85" s="5">
        <v>12707000</v>
      </c>
      <c r="E85" s="5">
        <v>12806000</v>
      </c>
      <c r="F85" s="5">
        <v>14233000</v>
      </c>
      <c r="G85" s="5">
        <v>13671000</v>
      </c>
      <c r="I85" s="5">
        <v>12806000</v>
      </c>
      <c r="J85" s="5">
        <v>13275000</v>
      </c>
    </row>
    <row r="86" spans="3:13" ht="15.5" x14ac:dyDescent="0.35">
      <c r="C86" t="s">
        <v>100</v>
      </c>
      <c r="D86" s="5">
        <v>17848000</v>
      </c>
      <c r="E86" s="5">
        <v>14435000</v>
      </c>
      <c r="F86" s="5">
        <v>3755000</v>
      </c>
      <c r="G86" s="5">
        <v>2928000</v>
      </c>
      <c r="I86" s="5">
        <v>14435000</v>
      </c>
      <c r="J86" s="5">
        <v>22975000</v>
      </c>
      <c r="K86" s="5">
        <v>101000</v>
      </c>
      <c r="L86" s="5">
        <v>60531820942</v>
      </c>
      <c r="M86" s="5">
        <v>921954719</v>
      </c>
    </row>
    <row r="87" spans="3:13" ht="15.5" x14ac:dyDescent="0.35">
      <c r="C87" t="s">
        <v>101</v>
      </c>
      <c r="D87" s="5">
        <v>104603000</v>
      </c>
      <c r="E87" s="5">
        <v>91080000</v>
      </c>
      <c r="F87" s="5">
        <v>86470000</v>
      </c>
      <c r="G87" s="5">
        <v>67947000</v>
      </c>
      <c r="I87" s="5">
        <v>91080000</v>
      </c>
      <c r="J87" s="5">
        <v>69212000</v>
      </c>
      <c r="K87" s="5">
        <v>39227000</v>
      </c>
      <c r="L87" s="5">
        <v>261027222422</v>
      </c>
      <c r="M87" s="5">
        <v>121264023871</v>
      </c>
    </row>
    <row r="88" spans="3:13" ht="15.5" x14ac:dyDescent="0.35">
      <c r="C88" t="s">
        <v>80</v>
      </c>
      <c r="D88" s="5">
        <v>-87151000</v>
      </c>
      <c r="E88" s="5">
        <v>-83392000</v>
      </c>
      <c r="F88" s="5">
        <v>14558000</v>
      </c>
      <c r="G88" s="5">
        <v>15080000</v>
      </c>
      <c r="I88" s="5">
        <v>-83392000</v>
      </c>
      <c r="J88" s="5">
        <v>15942000</v>
      </c>
      <c r="K88" s="5">
        <v>-20709000</v>
      </c>
      <c r="L88" s="5">
        <v>9240703846</v>
      </c>
      <c r="M88" s="5">
        <v>9266051205</v>
      </c>
    </row>
    <row r="89" spans="3:13" ht="15.5" x14ac:dyDescent="0.35">
      <c r="C89" t="s">
        <v>102</v>
      </c>
      <c r="D89" s="5">
        <v>1102878000</v>
      </c>
      <c r="E89" s="5">
        <v>1028215000</v>
      </c>
      <c r="F89" s="5">
        <v>841788000</v>
      </c>
      <c r="G89" s="5">
        <v>679395000</v>
      </c>
      <c r="I89" s="5">
        <v>1028215000</v>
      </c>
      <c r="J89" s="5">
        <v>677691000</v>
      </c>
      <c r="K89" s="5">
        <v>165043000</v>
      </c>
      <c r="L89" s="5">
        <v>917623832808</v>
      </c>
      <c r="M89" s="5">
        <v>320591793261</v>
      </c>
    </row>
    <row r="90" spans="3:13" ht="15.5" x14ac:dyDescent="0.35">
      <c r="C90" t="s">
        <v>103</v>
      </c>
    </row>
    <row r="91" spans="3:13" ht="15.5" x14ac:dyDescent="0.35">
      <c r="C91" t="s">
        <v>515</v>
      </c>
      <c r="D91" s="5">
        <v>45621000</v>
      </c>
      <c r="E91" s="5">
        <v>66598000</v>
      </c>
      <c r="F91" s="5">
        <v>61369000</v>
      </c>
      <c r="G91" s="5">
        <v>51012000</v>
      </c>
      <c r="I91" s="5">
        <v>66598000</v>
      </c>
      <c r="J91" s="5">
        <v>53701000</v>
      </c>
      <c r="K91" s="5">
        <v>17208000</v>
      </c>
      <c r="L91" s="5">
        <v>233028853798</v>
      </c>
      <c r="M91" s="5">
        <v>219866414618</v>
      </c>
    </row>
    <row r="92" spans="3:13" ht="15.5" x14ac:dyDescent="0.35">
      <c r="C92" t="s">
        <v>104</v>
      </c>
      <c r="D92" s="5">
        <v>878089000</v>
      </c>
      <c r="E92" s="5">
        <v>875667000</v>
      </c>
      <c r="F92" s="5">
        <v>801803000</v>
      </c>
      <c r="G92" s="5">
        <v>724576000</v>
      </c>
      <c r="I92" s="5">
        <v>875667000</v>
      </c>
      <c r="J92" s="5">
        <v>471206000</v>
      </c>
      <c r="K92" s="5">
        <v>36928000</v>
      </c>
      <c r="L92" s="5">
        <v>519647950538</v>
      </c>
      <c r="M92" s="5">
        <v>485560748098</v>
      </c>
    </row>
    <row r="93" spans="3:13" ht="15.5" x14ac:dyDescent="0.35">
      <c r="C93" t="s">
        <v>516</v>
      </c>
      <c r="D93" s="5">
        <v>412859000</v>
      </c>
      <c r="E93" s="5">
        <v>405276000</v>
      </c>
      <c r="F93" s="5">
        <v>386885000</v>
      </c>
      <c r="G93" s="5">
        <v>393768000</v>
      </c>
      <c r="I93" s="5">
        <v>405276000</v>
      </c>
      <c r="J93" s="5">
        <v>358505000</v>
      </c>
      <c r="K93" s="5">
        <v>7014000</v>
      </c>
      <c r="L93" s="5">
        <v>56159507924</v>
      </c>
      <c r="M93" s="5">
        <v>67473447797</v>
      </c>
    </row>
    <row r="94" spans="3:13" ht="15.5" x14ac:dyDescent="0.35">
      <c r="C94" t="s">
        <v>349</v>
      </c>
      <c r="D94" s="5">
        <v>149229000</v>
      </c>
      <c r="E94" s="5">
        <v>152773000</v>
      </c>
      <c r="F94" s="5">
        <v>127016000</v>
      </c>
      <c r="G94" s="5">
        <v>114604000</v>
      </c>
      <c r="I94" s="5">
        <v>152773000</v>
      </c>
      <c r="J94" s="5">
        <v>119421000</v>
      </c>
    </row>
    <row r="95" spans="3:13" ht="15.5" x14ac:dyDescent="0.35">
      <c r="C95" t="s">
        <v>272</v>
      </c>
      <c r="D95" s="5">
        <v>21419000</v>
      </c>
      <c r="E95" s="5">
        <v>21395000</v>
      </c>
      <c r="F95" s="5">
        <v>19768000</v>
      </c>
      <c r="G95" s="5">
        <v>19768000</v>
      </c>
      <c r="I95" s="5">
        <v>21395000</v>
      </c>
      <c r="J95" s="5">
        <v>19768000</v>
      </c>
    </row>
    <row r="96" spans="3:13" ht="15.5" x14ac:dyDescent="0.35">
      <c r="C96" t="s">
        <v>271</v>
      </c>
      <c r="D96" s="5">
        <v>13019000</v>
      </c>
      <c r="E96" s="5">
        <v>13262000</v>
      </c>
      <c r="F96" s="5">
        <v>8667000</v>
      </c>
      <c r="G96" s="5">
        <v>10803000</v>
      </c>
      <c r="I96" s="5">
        <v>13262000</v>
      </c>
    </row>
    <row r="97" spans="3:13" ht="15.5" x14ac:dyDescent="0.35">
      <c r="C97" t="s">
        <v>105</v>
      </c>
      <c r="D97" s="5">
        <v>4575000</v>
      </c>
      <c r="E97" s="5">
        <v>2775000</v>
      </c>
      <c r="F97" s="5">
        <v>2684000</v>
      </c>
      <c r="G97" s="5">
        <v>290000</v>
      </c>
      <c r="I97" s="5">
        <v>2775000</v>
      </c>
      <c r="J97" s="5">
        <v>397000</v>
      </c>
      <c r="K97" s="5">
        <v>122000</v>
      </c>
      <c r="L97" s="5">
        <v>410474532</v>
      </c>
      <c r="M97" s="5">
        <v>60677827293</v>
      </c>
    </row>
    <row r="98" spans="3:13" ht="15.5" x14ac:dyDescent="0.35">
      <c r="C98" t="s">
        <v>106</v>
      </c>
      <c r="D98" s="5">
        <v>1655286000</v>
      </c>
      <c r="E98" s="5">
        <v>1662895000</v>
      </c>
      <c r="F98" s="5">
        <v>1555380000</v>
      </c>
      <c r="G98" s="5">
        <v>1453279000</v>
      </c>
      <c r="I98" s="5">
        <v>1662895000</v>
      </c>
      <c r="J98" s="5">
        <v>1100105000</v>
      </c>
      <c r="K98" s="5">
        <v>65019000</v>
      </c>
      <c r="L98" s="5">
        <v>823646146247</v>
      </c>
      <c r="M98" s="5">
        <v>865146635948</v>
      </c>
    </row>
    <row r="99" spans="3:13" ht="15.5" x14ac:dyDescent="0.35">
      <c r="C99" t="s">
        <v>107</v>
      </c>
      <c r="D99" s="5">
        <v>2758164000</v>
      </c>
      <c r="E99" s="5">
        <v>2691110000</v>
      </c>
      <c r="F99" s="5">
        <v>2397168000</v>
      </c>
      <c r="G99" s="5">
        <v>2132674000</v>
      </c>
      <c r="I99" s="5">
        <v>2691110000</v>
      </c>
      <c r="J99" s="5">
        <v>1777796000</v>
      </c>
      <c r="K99" s="5">
        <v>230062000</v>
      </c>
      <c r="L99" s="5">
        <v>1741269979055</v>
      </c>
      <c r="M99" s="5">
        <v>1185738429209</v>
      </c>
    </row>
    <row r="100" spans="3:13" ht="15.5" x14ac:dyDescent="0.35">
      <c r="C100" t="s">
        <v>108</v>
      </c>
    </row>
    <row r="101" spans="3:13" ht="15.5" x14ac:dyDescent="0.35">
      <c r="C101" t="s">
        <v>109</v>
      </c>
    </row>
    <row r="102" spans="3:13" ht="15.5" x14ac:dyDescent="0.35">
      <c r="C102" t="s">
        <v>110</v>
      </c>
      <c r="D102" s="5">
        <v>634630000</v>
      </c>
      <c r="E102" s="5">
        <v>605725000</v>
      </c>
      <c r="F102" s="5">
        <v>570819000</v>
      </c>
      <c r="G102" s="5">
        <v>453097000</v>
      </c>
      <c r="I102" s="5">
        <v>605725000</v>
      </c>
      <c r="J102" s="5">
        <v>347193000</v>
      </c>
      <c r="K102" s="5">
        <v>47294000</v>
      </c>
      <c r="L102" s="5">
        <v>463995419688</v>
      </c>
      <c r="M102" s="5">
        <v>471388755415</v>
      </c>
    </row>
    <row r="103" spans="3:13" ht="15.5" x14ac:dyDescent="0.35">
      <c r="C103" t="s">
        <v>273</v>
      </c>
      <c r="D103" s="5">
        <v>84074000</v>
      </c>
      <c r="E103" s="5">
        <v>57273000</v>
      </c>
      <c r="F103" s="5">
        <v>47716000</v>
      </c>
      <c r="G103" s="5">
        <v>24641000</v>
      </c>
      <c r="I103" s="5">
        <v>57273000</v>
      </c>
      <c r="J103" s="5">
        <v>58716000</v>
      </c>
      <c r="K103" s="5">
        <v>12811000</v>
      </c>
    </row>
    <row r="104" spans="3:13" ht="15.5" x14ac:dyDescent="0.35">
      <c r="C104" t="s">
        <v>111</v>
      </c>
    </row>
    <row r="105" spans="3:13" ht="15.5" x14ac:dyDescent="0.35">
      <c r="C105" t="s">
        <v>112</v>
      </c>
      <c r="D105" s="5">
        <v>288628000</v>
      </c>
      <c r="E105" s="5">
        <v>309149000</v>
      </c>
      <c r="F105" s="5">
        <v>315310000</v>
      </c>
      <c r="G105" s="5">
        <v>263385000</v>
      </c>
      <c r="I105" s="5">
        <v>309149000</v>
      </c>
      <c r="J105" s="5">
        <v>131189000</v>
      </c>
      <c r="K105" s="5">
        <v>8725000</v>
      </c>
      <c r="L105" s="5">
        <v>12546452329</v>
      </c>
      <c r="M105" s="5">
        <v>128438555348</v>
      </c>
    </row>
    <row r="106" spans="3:13" ht="15.5" x14ac:dyDescent="0.35">
      <c r="C106" t="s">
        <v>113</v>
      </c>
      <c r="E106" s="5">
        <v>5816000</v>
      </c>
      <c r="F106" s="5">
        <v>9000</v>
      </c>
      <c r="I106" s="5">
        <v>5816000</v>
      </c>
    </row>
    <row r="107" spans="3:13" ht="15.5" x14ac:dyDescent="0.35">
      <c r="C107" t="s">
        <v>114</v>
      </c>
      <c r="D107" s="5">
        <v>8193000</v>
      </c>
      <c r="E107" s="5">
        <v>14226000</v>
      </c>
      <c r="F107" s="5">
        <v>8386000</v>
      </c>
      <c r="G107" s="5">
        <v>6468000</v>
      </c>
      <c r="I107" s="5">
        <v>14226000</v>
      </c>
      <c r="J107" s="5">
        <v>1023000</v>
      </c>
      <c r="K107" s="5">
        <v>6302000</v>
      </c>
      <c r="L107" s="5">
        <v>97014347780</v>
      </c>
      <c r="M107" s="5">
        <v>99869596104</v>
      </c>
    </row>
    <row r="108" spans="3:13" ht="15.5" x14ac:dyDescent="0.35">
      <c r="C108" t="s">
        <v>116</v>
      </c>
      <c r="D108" s="5">
        <v>63900000</v>
      </c>
      <c r="E108" s="5">
        <v>62186000</v>
      </c>
      <c r="F108" s="5">
        <v>72966000</v>
      </c>
      <c r="G108" s="5">
        <v>66645000</v>
      </c>
      <c r="I108" s="5">
        <v>62186000</v>
      </c>
      <c r="J108" s="5">
        <v>71855000</v>
      </c>
      <c r="K108" s="5">
        <v>18605000</v>
      </c>
      <c r="L108" s="5">
        <v>232737422725</v>
      </c>
      <c r="M108" s="5">
        <v>98810614360</v>
      </c>
    </row>
    <row r="109" spans="3:13" ht="15.5" x14ac:dyDescent="0.35">
      <c r="C109" t="s">
        <v>115</v>
      </c>
      <c r="D109" s="5">
        <v>13817000</v>
      </c>
      <c r="E109" s="5">
        <v>11781000</v>
      </c>
      <c r="F109" s="5">
        <v>5511000</v>
      </c>
      <c r="G109" s="5">
        <v>4476000</v>
      </c>
      <c r="I109" s="5">
        <v>11781000</v>
      </c>
      <c r="J109" s="5">
        <v>4212000</v>
      </c>
      <c r="K109" s="5">
        <v>851000</v>
      </c>
      <c r="L109" s="5">
        <v>121697196854</v>
      </c>
      <c r="M109" s="5">
        <v>6620607511</v>
      </c>
    </row>
    <row r="110" spans="3:13" ht="15.5" x14ac:dyDescent="0.35">
      <c r="C110" t="s">
        <v>118</v>
      </c>
    </row>
    <row r="111" spans="3:13" ht="15.5" x14ac:dyDescent="0.35">
      <c r="C111" t="s">
        <v>442</v>
      </c>
      <c r="D111" s="5">
        <v>937057000</v>
      </c>
      <c r="E111" s="5">
        <v>897075000</v>
      </c>
      <c r="F111" s="5">
        <v>812789000</v>
      </c>
      <c r="G111" s="5">
        <v>754949000</v>
      </c>
      <c r="I111" s="5">
        <v>897075000</v>
      </c>
      <c r="J111" s="5">
        <v>598552000</v>
      </c>
      <c r="K111" s="5">
        <v>61162000</v>
      </c>
    </row>
    <row r="112" spans="3:13" ht="15.5" x14ac:dyDescent="0.35">
      <c r="C112" t="s">
        <v>380</v>
      </c>
      <c r="D112" s="5">
        <v>224364000</v>
      </c>
      <c r="E112" s="5">
        <v>226979000</v>
      </c>
      <c r="F112" s="5">
        <v>149922000</v>
      </c>
      <c r="G112" s="5">
        <v>119698000</v>
      </c>
      <c r="I112" s="5">
        <v>226979000</v>
      </c>
      <c r="J112" s="5">
        <v>58396000</v>
      </c>
    </row>
    <row r="113" spans="3:13" ht="15.5" x14ac:dyDescent="0.35">
      <c r="C113" t="s">
        <v>517</v>
      </c>
      <c r="D113" s="5">
        <v>111395000</v>
      </c>
      <c r="E113" s="5">
        <v>112712000</v>
      </c>
      <c r="F113" s="5">
        <v>75705000</v>
      </c>
      <c r="G113" s="5">
        <v>59272000</v>
      </c>
      <c r="I113" s="5">
        <v>112712000</v>
      </c>
      <c r="J113" s="5">
        <v>28554000</v>
      </c>
    </row>
    <row r="114" spans="3:13" ht="15.5" x14ac:dyDescent="0.35">
      <c r="C114" t="s">
        <v>120</v>
      </c>
      <c r="D114" s="5">
        <v>132507000</v>
      </c>
      <c r="E114" s="5">
        <v>130564000</v>
      </c>
      <c r="F114" s="5">
        <v>104518000</v>
      </c>
      <c r="G114" s="5">
        <v>72478000</v>
      </c>
      <c r="I114" s="5">
        <v>130564000</v>
      </c>
      <c r="J114" s="5">
        <v>58486000</v>
      </c>
      <c r="M114" s="5">
        <v>137649382092</v>
      </c>
    </row>
    <row r="115" spans="3:13" ht="15.5" x14ac:dyDescent="0.35">
      <c r="C115" t="s">
        <v>121</v>
      </c>
      <c r="D115" s="5">
        <v>1495290000</v>
      </c>
      <c r="E115" s="5">
        <v>1458975000</v>
      </c>
      <c r="F115" s="5">
        <v>1227313000</v>
      </c>
      <c r="G115" s="5">
        <v>1119312000</v>
      </c>
      <c r="I115" s="5">
        <v>1458975000</v>
      </c>
      <c r="J115" s="5">
        <v>864704000</v>
      </c>
      <c r="K115" s="5">
        <v>62066000</v>
      </c>
      <c r="L115" s="5">
        <v>1865793325</v>
      </c>
      <c r="M115" s="5">
        <v>1333216866</v>
      </c>
    </row>
    <row r="116" spans="3:13" ht="15.5" x14ac:dyDescent="0.35">
      <c r="C116" t="s">
        <v>122</v>
      </c>
      <c r="D116" s="5">
        <v>1495290000</v>
      </c>
      <c r="E116" s="5">
        <v>1458975000</v>
      </c>
      <c r="F116" s="5">
        <v>1227313000</v>
      </c>
      <c r="G116" s="5">
        <v>1119312000</v>
      </c>
      <c r="I116" s="5">
        <v>1458975000</v>
      </c>
      <c r="J116" s="5">
        <v>864704000</v>
      </c>
      <c r="K116" s="5">
        <v>62066000</v>
      </c>
      <c r="L116" s="5">
        <v>1865793325</v>
      </c>
      <c r="M116" s="5">
        <v>1333216866</v>
      </c>
    </row>
    <row r="117" spans="3:13" ht="15.5" x14ac:dyDescent="0.35">
      <c r="C117" t="s">
        <v>123</v>
      </c>
      <c r="D117" s="5">
        <v>127774000</v>
      </c>
      <c r="E117" s="5">
        <v>128223000</v>
      </c>
      <c r="F117" s="5">
        <v>128482000</v>
      </c>
      <c r="G117" s="5">
        <v>126255000</v>
      </c>
      <c r="I117" s="5">
        <v>128223000</v>
      </c>
      <c r="J117" s="5">
        <v>124025000</v>
      </c>
    </row>
    <row r="118" spans="3:13" ht="15.5" x14ac:dyDescent="0.35">
      <c r="C118" t="s">
        <v>124</v>
      </c>
    </row>
    <row r="119" spans="3:13" ht="15.5" x14ac:dyDescent="0.35">
      <c r="C119" t="s">
        <v>125</v>
      </c>
      <c r="D119" s="5">
        <v>1296302000</v>
      </c>
      <c r="E119" s="5">
        <v>1260912000</v>
      </c>
      <c r="F119" s="5">
        <v>1054000000</v>
      </c>
      <c r="G119" s="5">
        <v>948803000</v>
      </c>
      <c r="I119" s="5">
        <v>1260912000</v>
      </c>
      <c r="J119" s="5">
        <v>699172000</v>
      </c>
      <c r="K119" s="5">
        <v>61162000</v>
      </c>
    </row>
    <row r="120" spans="3:13" ht="15.5" x14ac:dyDescent="0.35">
      <c r="C120" t="s">
        <v>518</v>
      </c>
      <c r="D120" s="5">
        <v>892000</v>
      </c>
      <c r="E120" s="5">
        <v>903000</v>
      </c>
      <c r="F120" s="5">
        <v>1337000</v>
      </c>
      <c r="G120" s="5">
        <v>1374000</v>
      </c>
      <c r="I120" s="5">
        <v>903000</v>
      </c>
      <c r="J120" s="5">
        <v>1380000</v>
      </c>
      <c r="K120" s="5">
        <v>740000</v>
      </c>
    </row>
    <row r="121" spans="3:13" ht="15.5" x14ac:dyDescent="0.35">
      <c r="C121" t="s">
        <v>126</v>
      </c>
      <c r="D121" s="5">
        <v>2129920000</v>
      </c>
      <c r="E121" s="5">
        <v>2064700000</v>
      </c>
      <c r="F121" s="5">
        <v>1798132000</v>
      </c>
      <c r="G121" s="5">
        <v>1572409000</v>
      </c>
      <c r="I121" s="5">
        <v>2064700000</v>
      </c>
      <c r="J121" s="5">
        <v>1211897000</v>
      </c>
      <c r="K121" s="5">
        <v>109360000</v>
      </c>
      <c r="L121" s="5">
        <v>465861213013</v>
      </c>
      <c r="M121" s="5">
        <v>472721972281</v>
      </c>
    </row>
    <row r="122" spans="3:13" ht="15.5" x14ac:dyDescent="0.35">
      <c r="C122" t="s">
        <v>127</v>
      </c>
    </row>
    <row r="123" spans="3:13" ht="15.5" x14ac:dyDescent="0.35">
      <c r="C123" t="s">
        <v>128</v>
      </c>
      <c r="D123" s="5">
        <v>164392000</v>
      </c>
      <c r="E123" s="5">
        <v>164392000</v>
      </c>
      <c r="F123" s="5">
        <v>164392000</v>
      </c>
      <c r="G123" s="5">
        <v>164392000</v>
      </c>
      <c r="I123" s="5">
        <v>164392000</v>
      </c>
      <c r="J123" s="5">
        <v>164392000</v>
      </c>
      <c r="K123" s="5">
        <v>164392000</v>
      </c>
      <c r="L123" s="5">
        <v>1910378000000</v>
      </c>
      <c r="M123" s="5">
        <v>1910378000000</v>
      </c>
    </row>
    <row r="124" spans="3:13" ht="15.5" x14ac:dyDescent="0.35">
      <c r="C124" t="s">
        <v>129</v>
      </c>
      <c r="D124" s="5">
        <v>1689000</v>
      </c>
      <c r="E124" s="5">
        <v>1689000</v>
      </c>
      <c r="F124" s="5">
        <v>1689000</v>
      </c>
      <c r="G124" s="5">
        <v>1689000</v>
      </c>
      <c r="I124" s="5">
        <v>1689000</v>
      </c>
      <c r="J124" s="5">
        <v>1689000</v>
      </c>
      <c r="K124" s="5">
        <v>1689000</v>
      </c>
      <c r="M124" s="5">
        <v>971820</v>
      </c>
    </row>
    <row r="125" spans="3:13" ht="15.5" x14ac:dyDescent="0.35">
      <c r="C125" t="s">
        <v>130</v>
      </c>
      <c r="D125" s="5">
        <v>262393000</v>
      </c>
      <c r="E125" s="5">
        <v>256695000</v>
      </c>
      <c r="F125" s="5">
        <v>138276000</v>
      </c>
      <c r="G125" s="5">
        <v>124071000</v>
      </c>
      <c r="I125" s="5">
        <v>256695000</v>
      </c>
      <c r="J125" s="5">
        <v>124128000</v>
      </c>
      <c r="K125" s="5">
        <v>-36657000</v>
      </c>
      <c r="L125" s="5">
        <v>-822378540386</v>
      </c>
      <c r="M125" s="5">
        <v>-1393274027448</v>
      </c>
    </row>
    <row r="126" spans="3:13" ht="15.5" x14ac:dyDescent="0.35">
      <c r="C126" t="s">
        <v>131</v>
      </c>
      <c r="D126" s="5">
        <v>1608000</v>
      </c>
      <c r="E126" s="5">
        <v>1608000</v>
      </c>
      <c r="F126" s="5">
        <v>1608000</v>
      </c>
      <c r="G126" s="5">
        <v>1608000</v>
      </c>
      <c r="I126" s="5">
        <v>1608000</v>
      </c>
    </row>
    <row r="127" spans="3:13" ht="15.5" x14ac:dyDescent="0.35">
      <c r="C127" t="s">
        <v>132</v>
      </c>
      <c r="D127" s="5">
        <v>260785000</v>
      </c>
      <c r="E127" s="5">
        <v>255087000</v>
      </c>
      <c r="F127" s="5">
        <v>136668000</v>
      </c>
      <c r="G127" s="5">
        <v>122463000</v>
      </c>
      <c r="I127" s="5">
        <v>255087000</v>
      </c>
    </row>
    <row r="128" spans="3:13" ht="15.5" x14ac:dyDescent="0.35">
      <c r="C128" t="s">
        <v>133</v>
      </c>
      <c r="D128" s="5">
        <v>262393000</v>
      </c>
      <c r="E128" s="5">
        <v>256695000</v>
      </c>
      <c r="F128" s="5">
        <v>138276000</v>
      </c>
      <c r="G128" s="5">
        <v>124071000</v>
      </c>
      <c r="I128" s="5">
        <v>256695000</v>
      </c>
      <c r="J128" s="5">
        <v>124128000</v>
      </c>
      <c r="K128" s="5">
        <v>-36657000</v>
      </c>
      <c r="L128" s="5">
        <v>-822378540386</v>
      </c>
      <c r="M128" s="5">
        <v>-1393274027448</v>
      </c>
    </row>
    <row r="129" spans="2:13" ht="15.5" x14ac:dyDescent="0.35">
      <c r="C129" t="s">
        <v>134</v>
      </c>
      <c r="D129" s="5">
        <v>286921000</v>
      </c>
      <c r="E129" s="5">
        <v>287026000</v>
      </c>
      <c r="F129" s="5">
        <v>280121000</v>
      </c>
      <c r="G129" s="5">
        <v>255033000</v>
      </c>
      <c r="I129" s="5">
        <v>287026000</v>
      </c>
      <c r="J129" s="5">
        <v>259748000</v>
      </c>
      <c r="K129" s="5">
        <v>11987000</v>
      </c>
      <c r="L129" s="5">
        <v>178168602582</v>
      </c>
      <c r="M129" s="5">
        <v>186645461353</v>
      </c>
    </row>
    <row r="130" spans="2:13" ht="15.5" x14ac:dyDescent="0.35">
      <c r="C130" t="s">
        <v>9</v>
      </c>
      <c r="D130" s="5">
        <v>628244000</v>
      </c>
      <c r="E130" s="5">
        <v>626410000</v>
      </c>
      <c r="F130" s="5">
        <v>599036000</v>
      </c>
      <c r="G130" s="5">
        <v>560265000</v>
      </c>
      <c r="I130" s="5">
        <v>626410000</v>
      </c>
      <c r="J130" s="5">
        <v>565899000</v>
      </c>
      <c r="K130" s="5">
        <v>120702000</v>
      </c>
      <c r="L130" s="5">
        <v>1275408766042</v>
      </c>
      <c r="M130" s="5">
        <v>713016456930</v>
      </c>
    </row>
    <row r="131" spans="2:13" ht="15.5" x14ac:dyDescent="0.35">
      <c r="C131" t="s">
        <v>135</v>
      </c>
      <c r="D131" s="5">
        <v>2758164000</v>
      </c>
      <c r="E131" s="5">
        <v>2691110000</v>
      </c>
      <c r="F131" s="5">
        <v>2397168000</v>
      </c>
      <c r="G131" s="5">
        <v>2132674000</v>
      </c>
      <c r="I131" s="5">
        <v>2691110000</v>
      </c>
      <c r="J131" s="5">
        <v>1777796000</v>
      </c>
      <c r="K131" s="5">
        <v>230062000</v>
      </c>
      <c r="L131" s="5">
        <v>1741269979055</v>
      </c>
      <c r="M131" s="5">
        <v>1185738429211</v>
      </c>
    </row>
    <row r="132" spans="2:13" ht="15.5" x14ac:dyDescent="0.35">
      <c r="C132" t="s">
        <v>136</v>
      </c>
      <c r="D132" s="5">
        <v>112418900000</v>
      </c>
      <c r="E132" s="5">
        <v>112418900000</v>
      </c>
      <c r="F132" s="5">
        <v>112418900000</v>
      </c>
      <c r="G132" s="5">
        <v>11241890000</v>
      </c>
      <c r="I132" s="5">
        <v>112418900000</v>
      </c>
      <c r="J132" s="5">
        <v>11241890000</v>
      </c>
      <c r="K132" s="5">
        <v>11241890000</v>
      </c>
      <c r="L132" s="5">
        <v>9551890000</v>
      </c>
      <c r="M132" s="5">
        <v>1910378</v>
      </c>
    </row>
    <row r="134" spans="2:13" ht="15.5" x14ac:dyDescent="0.35">
      <c r="B134" t="s">
        <v>137</v>
      </c>
      <c r="C134" t="s">
        <v>138</v>
      </c>
      <c r="D134" s="5">
        <v>-45316000</v>
      </c>
      <c r="E134" s="5">
        <v>-15022000</v>
      </c>
      <c r="F134" s="5">
        <v>19368000</v>
      </c>
      <c r="G134" s="5">
        <v>55548000</v>
      </c>
      <c r="I134" s="5">
        <v>-27591000</v>
      </c>
      <c r="J134" s="5">
        <v>-2649000</v>
      </c>
      <c r="K134" s="5">
        <v>-17084728300</v>
      </c>
      <c r="L134" s="5">
        <v>411931448438</v>
      </c>
      <c r="M134" s="5">
        <v>8727191355</v>
      </c>
    </row>
    <row r="135" spans="2:13" ht="15.5" x14ac:dyDescent="0.35">
      <c r="C135" t="s">
        <v>279</v>
      </c>
      <c r="D135" s="5">
        <v>352163000</v>
      </c>
      <c r="E135" s="5">
        <v>393946000</v>
      </c>
      <c r="F135" s="5">
        <v>294889000</v>
      </c>
      <c r="G135" s="5">
        <v>182912000</v>
      </c>
      <c r="I135" s="5">
        <v>1090478000</v>
      </c>
      <c r="J135" s="5">
        <v>764031000</v>
      </c>
      <c r="K135" s="5">
        <v>1603568590388</v>
      </c>
      <c r="L135" s="5">
        <v>1454397972821</v>
      </c>
      <c r="M135" s="5">
        <v>333694235757</v>
      </c>
    </row>
    <row r="136" spans="2:13" ht="15.5" x14ac:dyDescent="0.35">
      <c r="C136" t="s">
        <v>280</v>
      </c>
      <c r="D136" s="5">
        <v>-248625000</v>
      </c>
      <c r="E136" s="5">
        <v>-256828000</v>
      </c>
      <c r="F136" s="5">
        <v>-204290000</v>
      </c>
      <c r="G136" s="5">
        <v>-72961000</v>
      </c>
      <c r="I136" s="5">
        <v>-790876000</v>
      </c>
      <c r="J136" s="5">
        <v>-601954000</v>
      </c>
      <c r="K136" s="5">
        <v>-821635388098</v>
      </c>
      <c r="L136" s="5">
        <v>-567548059681</v>
      </c>
      <c r="M136" s="5">
        <v>-187827935249</v>
      </c>
    </row>
    <row r="137" spans="2:13" ht="15.5" x14ac:dyDescent="0.35">
      <c r="C137" t="s">
        <v>142</v>
      </c>
      <c r="D137" s="5">
        <v>-125592000</v>
      </c>
      <c r="E137" s="5">
        <v>-48424000</v>
      </c>
      <c r="F137" s="5">
        <v>-44881000</v>
      </c>
      <c r="G137" s="5">
        <v>-48056000</v>
      </c>
      <c r="I137" s="5">
        <v>-174016000</v>
      </c>
      <c r="J137" s="5">
        <v>-89898000</v>
      </c>
    </row>
    <row r="138" spans="2:13" ht="15.5" x14ac:dyDescent="0.35">
      <c r="C138" t="s">
        <v>388</v>
      </c>
      <c r="E138" s="5">
        <v>-31878000</v>
      </c>
      <c r="F138" s="5">
        <v>-4080000</v>
      </c>
      <c r="G138" s="5">
        <v>4080000</v>
      </c>
      <c r="I138" s="5">
        <v>-31878000</v>
      </c>
      <c r="K138" s="5">
        <v>-605341350056</v>
      </c>
      <c r="L138" s="5">
        <v>-459153921313</v>
      </c>
      <c r="M138" s="5">
        <v>-117021308528</v>
      </c>
    </row>
    <row r="139" spans="2:13" ht="15.5" x14ac:dyDescent="0.35">
      <c r="C139" t="s">
        <v>426</v>
      </c>
      <c r="D139" s="5">
        <v>-27344000</v>
      </c>
      <c r="E139" s="5">
        <v>-29794000</v>
      </c>
      <c r="F139" s="5">
        <v>-23815000</v>
      </c>
      <c r="G139" s="5">
        <v>-21061000</v>
      </c>
      <c r="I139" s="5">
        <v>-93049000</v>
      </c>
      <c r="J139" s="5">
        <v>-48235000</v>
      </c>
      <c r="K139" s="5">
        <v>-15598079169</v>
      </c>
      <c r="L139" s="5">
        <v>-13330822194</v>
      </c>
      <c r="M139" s="5">
        <v>-20970252238</v>
      </c>
    </row>
    <row r="140" spans="2:13" ht="15.5" x14ac:dyDescent="0.35">
      <c r="C140" t="s">
        <v>519</v>
      </c>
      <c r="E140" s="5">
        <v>-1555000</v>
      </c>
      <c r="I140" s="5">
        <v>-1555000</v>
      </c>
      <c r="J140" s="5">
        <v>-2062000</v>
      </c>
    </row>
    <row r="141" spans="2:13" ht="15.5" x14ac:dyDescent="0.35">
      <c r="C141" t="s">
        <v>144</v>
      </c>
      <c r="D141" s="5">
        <v>-2949000</v>
      </c>
      <c r="E141" s="5">
        <v>-44896000</v>
      </c>
      <c r="F141" s="5">
        <v>-3448000</v>
      </c>
      <c r="G141" s="5">
        <v>-666000</v>
      </c>
      <c r="I141" s="5">
        <v>-51936000</v>
      </c>
      <c r="J141" s="5">
        <v>-28289000</v>
      </c>
      <c r="K141" s="5">
        <v>-195141184161</v>
      </c>
      <c r="L141" s="5">
        <v>-3922495294</v>
      </c>
    </row>
    <row r="142" spans="2:13" ht="15.5" x14ac:dyDescent="0.35">
      <c r="C142" t="s">
        <v>520</v>
      </c>
      <c r="D142" s="5">
        <v>5304000</v>
      </c>
      <c r="E142" s="5">
        <v>2330000</v>
      </c>
      <c r="F142" s="5">
        <v>807000</v>
      </c>
      <c r="G142" s="5">
        <v>13573000</v>
      </c>
      <c r="I142" s="5">
        <v>18978000</v>
      </c>
    </row>
    <row r="143" spans="2:13" ht="15.5" x14ac:dyDescent="0.35">
      <c r="C143" t="s">
        <v>282</v>
      </c>
      <c r="D143" s="5">
        <v>1727000</v>
      </c>
      <c r="E143" s="5">
        <v>2077000</v>
      </c>
      <c r="F143" s="5">
        <v>4186000</v>
      </c>
      <c r="G143" s="5">
        <v>-2273000</v>
      </c>
      <c r="I143" s="5">
        <v>6263000</v>
      </c>
      <c r="J143" s="5">
        <v>3758000</v>
      </c>
      <c r="K143" s="5">
        <v>17062682796</v>
      </c>
      <c r="L143" s="5">
        <v>1488774099</v>
      </c>
      <c r="M143" s="5">
        <v>852451613</v>
      </c>
    </row>
    <row r="144" spans="2:13" ht="15.5" x14ac:dyDescent="0.35">
      <c r="C144" t="s">
        <v>145</v>
      </c>
      <c r="D144" s="5">
        <v>66034000</v>
      </c>
      <c r="E144" s="5">
        <v>207979000</v>
      </c>
      <c r="F144" s="5">
        <v>162082000</v>
      </c>
      <c r="G144" s="5">
        <v>25484000</v>
      </c>
      <c r="I144" s="5">
        <v>590243000</v>
      </c>
      <c r="J144" s="5">
        <v>496662000</v>
      </c>
      <c r="K144" s="5">
        <v>1458827027000</v>
      </c>
      <c r="L144" s="5">
        <v>-137649382092</v>
      </c>
      <c r="M144" s="5">
        <v>107372782248</v>
      </c>
    </row>
    <row r="145" spans="3:13" ht="15.5" x14ac:dyDescent="0.35">
      <c r="C145" t="s">
        <v>146</v>
      </c>
      <c r="D145" s="5">
        <v>-35025000</v>
      </c>
      <c r="E145" s="5">
        <v>-113500000</v>
      </c>
      <c r="F145" s="5">
        <v>-160891000</v>
      </c>
      <c r="G145" s="5">
        <v>-184409000</v>
      </c>
      <c r="I145" s="5">
        <v>-615061000</v>
      </c>
      <c r="J145" s="5">
        <v>-284615000</v>
      </c>
      <c r="K145" s="5">
        <v>-748821605309</v>
      </c>
      <c r="L145" s="5">
        <v>-148770695767</v>
      </c>
      <c r="M145" s="5">
        <v>-5958619078</v>
      </c>
    </row>
    <row r="146" spans="3:13" ht="15.5" x14ac:dyDescent="0.35">
      <c r="C146" t="s">
        <v>521</v>
      </c>
    </row>
    <row r="147" spans="3:13" ht="15.5" x14ac:dyDescent="0.35">
      <c r="C147" t="s">
        <v>522</v>
      </c>
      <c r="E147" s="5">
        <v>-11154000</v>
      </c>
      <c r="F147" s="5">
        <v>7211000</v>
      </c>
      <c r="G147" s="5">
        <v>-8815000</v>
      </c>
      <c r="I147" s="5">
        <v>-12758000</v>
      </c>
      <c r="J147" s="5">
        <v>-110203000</v>
      </c>
    </row>
    <row r="148" spans="3:13" ht="15.5" x14ac:dyDescent="0.35">
      <c r="C148" t="s">
        <v>523</v>
      </c>
      <c r="E148" s="5">
        <v>-18416000</v>
      </c>
      <c r="I148" s="5">
        <v>-18416000</v>
      </c>
      <c r="J148" s="5">
        <v>18317000</v>
      </c>
    </row>
    <row r="149" spans="3:13" ht="15.5" x14ac:dyDescent="0.35">
      <c r="C149" t="s">
        <v>524</v>
      </c>
      <c r="D149" s="5">
        <v>-3798000</v>
      </c>
    </row>
    <row r="150" spans="3:13" ht="15.5" x14ac:dyDescent="0.35">
      <c r="C150" t="s">
        <v>525</v>
      </c>
      <c r="K150" s="5">
        <v>59873028180</v>
      </c>
      <c r="L150" s="5">
        <v>-59872028180</v>
      </c>
    </row>
    <row r="151" spans="3:13" ht="15.5" x14ac:dyDescent="0.35">
      <c r="C151" t="s">
        <v>526</v>
      </c>
      <c r="E151" s="5">
        <v>81665000</v>
      </c>
      <c r="F151" s="5">
        <v>-25425000</v>
      </c>
      <c r="G151" s="5">
        <v>-12294000</v>
      </c>
      <c r="I151" s="5">
        <v>-11230000</v>
      </c>
      <c r="K151" s="5">
        <v>-628893000000</v>
      </c>
      <c r="L151" s="5">
        <v>-46872000000</v>
      </c>
    </row>
    <row r="152" spans="3:13" ht="15.5" x14ac:dyDescent="0.35">
      <c r="C152" t="s">
        <v>527</v>
      </c>
      <c r="D152" s="5">
        <v>28779000</v>
      </c>
      <c r="E152" s="5">
        <v>78805000</v>
      </c>
      <c r="I152" s="5">
        <v>78805000</v>
      </c>
    </row>
    <row r="153" spans="3:13" ht="15.5" x14ac:dyDescent="0.35">
      <c r="C153" t="s">
        <v>528</v>
      </c>
      <c r="D153" s="5">
        <v>-812000</v>
      </c>
      <c r="E153" s="5">
        <v>-33441000</v>
      </c>
      <c r="F153" s="5">
        <v>15655000</v>
      </c>
      <c r="G153" s="5">
        <v>-53842000</v>
      </c>
      <c r="I153" s="5">
        <v>-74179000</v>
      </c>
      <c r="J153" s="5">
        <v>-22585000</v>
      </c>
    </row>
    <row r="154" spans="3:13" ht="15.5" x14ac:dyDescent="0.35">
      <c r="C154" t="s">
        <v>529</v>
      </c>
      <c r="D154" s="5">
        <v>7438000</v>
      </c>
    </row>
    <row r="155" spans="3:13" ht="15.5" x14ac:dyDescent="0.35">
      <c r="C155" t="s">
        <v>530</v>
      </c>
      <c r="E155" s="5">
        <v>-64061000</v>
      </c>
      <c r="I155" s="5">
        <v>-64061000</v>
      </c>
    </row>
    <row r="156" spans="3:13" ht="15.5" x14ac:dyDescent="0.35">
      <c r="C156" t="s">
        <v>531</v>
      </c>
      <c r="K156" s="5">
        <v>-16866002738</v>
      </c>
    </row>
    <row r="157" spans="3:13" ht="15.5" x14ac:dyDescent="0.35">
      <c r="C157" t="s">
        <v>148</v>
      </c>
      <c r="D157" s="5">
        <v>-36463000</v>
      </c>
      <c r="E157" s="5">
        <v>-82092000</v>
      </c>
      <c r="F157" s="5">
        <v>-143900000</v>
      </c>
      <c r="G157" s="5">
        <v>-137845000</v>
      </c>
      <c r="I157" s="5">
        <v>-436073000</v>
      </c>
      <c r="J157" s="5">
        <v>-143704000</v>
      </c>
      <c r="K157" s="5">
        <v>-74828413189</v>
      </c>
      <c r="L157" s="5">
        <v>-42026667587</v>
      </c>
      <c r="M157" s="5">
        <v>-125001000</v>
      </c>
    </row>
    <row r="158" spans="3:13" ht="15.5" x14ac:dyDescent="0.35">
      <c r="C158" t="s">
        <v>532</v>
      </c>
      <c r="D158" s="5">
        <v>-4086000</v>
      </c>
      <c r="E158" s="5">
        <v>-661000</v>
      </c>
      <c r="F158" s="5">
        <v>-1541000</v>
      </c>
      <c r="G158" s="5">
        <v>-1922000</v>
      </c>
      <c r="I158" s="5">
        <v>-4381000</v>
      </c>
      <c r="J158" s="5">
        <v>-238000</v>
      </c>
    </row>
    <row r="159" spans="3:13" ht="15.5" x14ac:dyDescent="0.35">
      <c r="C159" t="s">
        <v>533</v>
      </c>
    </row>
    <row r="160" spans="3:13" ht="15.5" x14ac:dyDescent="0.35">
      <c r="C160" t="s">
        <v>534</v>
      </c>
      <c r="D160" s="5">
        <v>-12031000</v>
      </c>
      <c r="E160" s="5">
        <v>-10220000</v>
      </c>
      <c r="F160" s="5">
        <v>-4731000</v>
      </c>
      <c r="G160" s="5">
        <v>4271000</v>
      </c>
      <c r="I160" s="5">
        <v>-33732000</v>
      </c>
      <c r="J160" s="5">
        <v>-2002000</v>
      </c>
      <c r="K160" s="5">
        <v>-61613942166</v>
      </c>
    </row>
    <row r="161" spans="3:13" ht="15.5" x14ac:dyDescent="0.35">
      <c r="C161" t="s">
        <v>535</v>
      </c>
      <c r="D161" s="5">
        <v>-14052000</v>
      </c>
      <c r="E161" s="5">
        <v>-10207000</v>
      </c>
      <c r="F161" s="5">
        <v>-10484000</v>
      </c>
      <c r="G161" s="5">
        <v>-15266000</v>
      </c>
      <c r="I161" s="5">
        <v>-38946000</v>
      </c>
      <c r="J161" s="5">
        <v>-24306000</v>
      </c>
      <c r="K161" s="5">
        <v>-26493275396</v>
      </c>
      <c r="M161" s="5">
        <v>-11583381404</v>
      </c>
    </row>
    <row r="162" spans="3:13" ht="15.5" x14ac:dyDescent="0.35">
      <c r="C162" t="s">
        <v>447</v>
      </c>
      <c r="E162" s="5">
        <v>-43718000</v>
      </c>
      <c r="F162" s="5">
        <v>2324000</v>
      </c>
      <c r="G162" s="5">
        <v>41304000</v>
      </c>
      <c r="I162" s="5">
        <v>-90000</v>
      </c>
      <c r="J162" s="5">
        <v>106000</v>
      </c>
      <c r="M162" s="5">
        <v>5749763326</v>
      </c>
    </row>
    <row r="163" spans="3:13" ht="15.5" x14ac:dyDescent="0.35">
      <c r="C163" t="s">
        <v>149</v>
      </c>
      <c r="D163" s="5">
        <v>66034000</v>
      </c>
      <c r="E163" s="5">
        <v>207979000</v>
      </c>
      <c r="F163" s="5">
        <v>162082000</v>
      </c>
      <c r="G163" s="5">
        <v>25484000</v>
      </c>
      <c r="I163" s="5">
        <v>590243000</v>
      </c>
      <c r="J163" s="5">
        <v>496662000</v>
      </c>
      <c r="K163" s="5">
        <v>1458827027000</v>
      </c>
      <c r="L163" s="5">
        <v>-137649382092</v>
      </c>
      <c r="M163" s="5">
        <v>107372782248</v>
      </c>
    </row>
    <row r="164" spans="3:13" ht="15.5" x14ac:dyDescent="0.35">
      <c r="C164" t="s">
        <v>157</v>
      </c>
      <c r="L164" s="5">
        <v>-137649382092</v>
      </c>
      <c r="M164" s="5">
        <v>-110584217752</v>
      </c>
    </row>
    <row r="165" spans="3:13" ht="15.5" x14ac:dyDescent="0.35">
      <c r="C165" t="s">
        <v>536</v>
      </c>
      <c r="K165" s="5">
        <v>1150000000000</v>
      </c>
    </row>
    <row r="166" spans="3:13" ht="15.5" x14ac:dyDescent="0.35">
      <c r="C166" t="s">
        <v>537</v>
      </c>
      <c r="D166" s="5">
        <v>-21696000</v>
      </c>
      <c r="E166" s="5">
        <v>-22276000</v>
      </c>
      <c r="F166" s="5">
        <v>-17385000</v>
      </c>
      <c r="G166" s="5">
        <v>-398126000</v>
      </c>
      <c r="I166" s="5">
        <v>-448390000</v>
      </c>
      <c r="J166" s="5">
        <v>-199213000</v>
      </c>
    </row>
    <row r="167" spans="3:13" ht="15.5" x14ac:dyDescent="0.35">
      <c r="C167" t="s">
        <v>538</v>
      </c>
      <c r="E167" s="5">
        <v>-18757000</v>
      </c>
      <c r="G167" s="5">
        <v>-97635000</v>
      </c>
      <c r="I167" s="5">
        <v>-131392000</v>
      </c>
      <c r="J167" s="5">
        <v>-62000000</v>
      </c>
    </row>
    <row r="168" spans="3:13" ht="15.5" x14ac:dyDescent="0.35">
      <c r="C168" t="s">
        <v>539</v>
      </c>
      <c r="D168" s="5">
        <v>86781000</v>
      </c>
      <c r="E168" s="5">
        <v>132490000</v>
      </c>
      <c r="F168" s="5">
        <v>132383000</v>
      </c>
      <c r="G168" s="5">
        <v>527042000</v>
      </c>
      <c r="I168" s="5">
        <v>922940000</v>
      </c>
      <c r="J168" s="5">
        <v>678360000</v>
      </c>
      <c r="K168" s="5">
        <v>1150000000000</v>
      </c>
    </row>
    <row r="169" spans="3:13" ht="15.5" x14ac:dyDescent="0.35">
      <c r="C169" t="s">
        <v>397</v>
      </c>
    </row>
    <row r="170" spans="3:13" ht="15.5" x14ac:dyDescent="0.35">
      <c r="C170" t="s">
        <v>540</v>
      </c>
      <c r="D170" s="5">
        <v>-21696000</v>
      </c>
      <c r="E170" s="5">
        <v>-41033000</v>
      </c>
      <c r="F170" s="5">
        <v>-17385000</v>
      </c>
      <c r="G170" s="5">
        <v>-495761000</v>
      </c>
      <c r="I170" s="5">
        <v>-579782000</v>
      </c>
      <c r="J170" s="5">
        <v>-261213000</v>
      </c>
    </row>
    <row r="171" spans="3:13" ht="15.5" x14ac:dyDescent="0.35">
      <c r="C171" t="s">
        <v>541</v>
      </c>
      <c r="E171" s="5">
        <v>79841000</v>
      </c>
      <c r="F171" s="5">
        <v>39508000</v>
      </c>
      <c r="I171" s="5">
        <v>178762000</v>
      </c>
      <c r="J171" s="5">
        <v>61564000</v>
      </c>
    </row>
    <row r="172" spans="3:13" ht="15.5" x14ac:dyDescent="0.35">
      <c r="C172" t="s">
        <v>542</v>
      </c>
      <c r="E172" s="5">
        <v>-2801000</v>
      </c>
      <c r="I172" s="5">
        <v>-2801000</v>
      </c>
    </row>
    <row r="173" spans="3:13" ht="15.5" x14ac:dyDescent="0.35">
      <c r="C173" t="s">
        <v>543</v>
      </c>
      <c r="E173" s="5">
        <v>38423000</v>
      </c>
      <c r="F173" s="5">
        <v>21197000</v>
      </c>
      <c r="I173" s="5">
        <v>89382000</v>
      </c>
      <c r="J173" s="5">
        <v>30790000</v>
      </c>
    </row>
    <row r="174" spans="3:13" ht="15.5" x14ac:dyDescent="0.35">
      <c r="C174" t="s">
        <v>544</v>
      </c>
      <c r="E174" s="5">
        <v>-1966000</v>
      </c>
      <c r="I174" s="5">
        <v>-1966000</v>
      </c>
    </row>
    <row r="175" spans="3:13" ht="15.5" x14ac:dyDescent="0.35">
      <c r="C175" t="s">
        <v>449</v>
      </c>
      <c r="E175" s="5">
        <v>-119000</v>
      </c>
      <c r="I175" s="5">
        <v>-119000</v>
      </c>
    </row>
    <row r="176" spans="3:13" ht="15.5" x14ac:dyDescent="0.35">
      <c r="C176" t="s">
        <v>545</v>
      </c>
      <c r="D176" s="5">
        <v>3037000</v>
      </c>
      <c r="E176" s="5">
        <v>9825000</v>
      </c>
      <c r="F176" s="5">
        <v>3524000</v>
      </c>
      <c r="G176" s="5">
        <v>5482000</v>
      </c>
      <c r="I176" s="5">
        <v>21679000</v>
      </c>
    </row>
    <row r="177" spans="2:13" ht="15.5" x14ac:dyDescent="0.35">
      <c r="C177" t="s">
        <v>155</v>
      </c>
      <c r="D177" s="5">
        <v>-2088000</v>
      </c>
      <c r="E177" s="5">
        <v>-1770000</v>
      </c>
      <c r="F177" s="5">
        <v>-2240000</v>
      </c>
      <c r="G177" s="5">
        <v>-678000</v>
      </c>
      <c r="I177" s="5">
        <v>-5976000</v>
      </c>
      <c r="J177" s="5">
        <v>-9845000</v>
      </c>
    </row>
    <row r="178" spans="2:13" ht="15.5" x14ac:dyDescent="0.35">
      <c r="C178" t="s">
        <v>546</v>
      </c>
      <c r="E178" s="5">
        <v>-201000</v>
      </c>
      <c r="G178" s="5">
        <v>-5561000</v>
      </c>
      <c r="I178" s="5">
        <v>-5762000</v>
      </c>
      <c r="J178" s="5">
        <v>-2232000</v>
      </c>
    </row>
    <row r="179" spans="2:13" ht="15.5" x14ac:dyDescent="0.35">
      <c r="C179" t="s">
        <v>547</v>
      </c>
      <c r="G179" s="5">
        <v>-2000000</v>
      </c>
      <c r="I179" s="5">
        <v>-2000000</v>
      </c>
    </row>
    <row r="180" spans="2:13" ht="15.5" x14ac:dyDescent="0.35">
      <c r="C180" t="s">
        <v>548</v>
      </c>
      <c r="E180" s="5">
        <v>-4710000</v>
      </c>
      <c r="F180" s="5">
        <v>-14905000</v>
      </c>
      <c r="G180" s="5">
        <v>-3040000</v>
      </c>
      <c r="I180" s="5">
        <v>-24114000</v>
      </c>
      <c r="J180" s="5">
        <v>-762000</v>
      </c>
    </row>
    <row r="181" spans="2:13" ht="15.5" x14ac:dyDescent="0.35">
      <c r="C181" t="s">
        <v>549</v>
      </c>
      <c r="K181" s="5">
        <v>371800000000</v>
      </c>
    </row>
    <row r="182" spans="2:13" ht="15.5" x14ac:dyDescent="0.35">
      <c r="C182" t="s">
        <v>312</v>
      </c>
      <c r="K182" s="5">
        <v>-7862925000</v>
      </c>
    </row>
    <row r="183" spans="2:13" ht="15.5" x14ac:dyDescent="0.35">
      <c r="C183" t="s">
        <v>550</v>
      </c>
    </row>
    <row r="184" spans="2:13" ht="15.5" x14ac:dyDescent="0.35">
      <c r="C184" t="s">
        <v>551</v>
      </c>
      <c r="K184" s="5">
        <v>-55110048000</v>
      </c>
    </row>
    <row r="185" spans="2:13" ht="15.5" x14ac:dyDescent="0.35">
      <c r="C185" t="s">
        <v>552</v>
      </c>
      <c r="M185" s="5">
        <v>217957000000</v>
      </c>
    </row>
    <row r="186" spans="2:13" ht="15.5" x14ac:dyDescent="0.35">
      <c r="C186" t="s">
        <v>164</v>
      </c>
      <c r="D186" s="5">
        <v>-14307000</v>
      </c>
      <c r="E186" s="5">
        <v>79457000</v>
      </c>
      <c r="F186" s="5">
        <v>20559000</v>
      </c>
      <c r="G186" s="5">
        <v>-103377000</v>
      </c>
      <c r="I186" s="5">
        <v>-52409000</v>
      </c>
      <c r="J186" s="5">
        <v>209398000</v>
      </c>
      <c r="K186" s="5">
        <v>692920693391</v>
      </c>
      <c r="L186" s="5">
        <v>125511370579</v>
      </c>
      <c r="M186" s="5">
        <v>110141354525</v>
      </c>
    </row>
    <row r="187" spans="2:13" ht="15.5" x14ac:dyDescent="0.35">
      <c r="C187" t="s">
        <v>165</v>
      </c>
      <c r="D187" s="5">
        <v>237400000</v>
      </c>
      <c r="I187" s="5">
        <v>272991000</v>
      </c>
      <c r="J187" s="5">
        <v>60919000</v>
      </c>
      <c r="K187" s="5">
        <v>254738656853</v>
      </c>
      <c r="L187" s="5">
        <v>119824883325</v>
      </c>
      <c r="M187" s="5">
        <v>9628550189</v>
      </c>
    </row>
    <row r="188" spans="2:13" ht="15.5" x14ac:dyDescent="0.35">
      <c r="C188" t="s">
        <v>315</v>
      </c>
      <c r="D188" s="5">
        <v>9813000</v>
      </c>
      <c r="E188" s="5">
        <v>5313000</v>
      </c>
      <c r="F188" s="5">
        <v>6178000</v>
      </c>
      <c r="G188" s="5">
        <v>-2000</v>
      </c>
      <c r="I188" s="5">
        <v>16818000</v>
      </c>
      <c r="J188" s="5">
        <v>2674000</v>
      </c>
      <c r="K188" s="5">
        <v>-8543230871</v>
      </c>
      <c r="L188" s="5">
        <v>9402402949</v>
      </c>
      <c r="M188" s="5">
        <v>54978611</v>
      </c>
    </row>
    <row r="189" spans="2:13" ht="15.5" x14ac:dyDescent="0.35">
      <c r="C189" t="s">
        <v>166</v>
      </c>
      <c r="D189" s="5">
        <v>232906000</v>
      </c>
      <c r="E189" s="5">
        <v>84770000</v>
      </c>
      <c r="F189" s="5">
        <v>26737000</v>
      </c>
      <c r="G189" s="5">
        <v>-103379000</v>
      </c>
      <c r="I189" s="5">
        <v>237400000</v>
      </c>
      <c r="J189" s="5">
        <v>272991000</v>
      </c>
      <c r="K189" s="5">
        <v>939116119373</v>
      </c>
      <c r="L189" s="5">
        <v>254738656853</v>
      </c>
      <c r="M189" s="5">
        <v>119824883325</v>
      </c>
    </row>
    <row r="191" spans="2:13" ht="15.5" x14ac:dyDescent="0.35">
      <c r="B191" t="s">
        <v>167</v>
      </c>
      <c r="C191" t="s">
        <v>11</v>
      </c>
      <c r="D191" s="5">
        <v>112420000000</v>
      </c>
      <c r="E191" s="5">
        <v>112420000000</v>
      </c>
      <c r="F191" s="5">
        <v>112420000000</v>
      </c>
      <c r="G191" s="5">
        <v>11240000000</v>
      </c>
      <c r="I191" s="5">
        <v>112420000000</v>
      </c>
      <c r="J191" s="5">
        <v>11240000000</v>
      </c>
      <c r="K191" s="5">
        <v>11240000000</v>
      </c>
      <c r="L191" s="5">
        <v>9550000000</v>
      </c>
      <c r="M191" s="5">
        <v>0</v>
      </c>
    </row>
    <row r="192" spans="2:13" ht="15.5" x14ac:dyDescent="0.35">
      <c r="C192" t="s">
        <v>168</v>
      </c>
      <c r="D192" s="6">
        <v>0.85</v>
      </c>
      <c r="E192" s="6">
        <v>17.559999999999999</v>
      </c>
      <c r="F192" s="6">
        <v>2.0699999999999998</v>
      </c>
      <c r="G192" s="6">
        <v>0.35</v>
      </c>
    </row>
    <row r="193" spans="3:7" ht="15.5" x14ac:dyDescent="0.35">
      <c r="C193" t="s">
        <v>169</v>
      </c>
      <c r="D193" s="6">
        <v>1247.06</v>
      </c>
      <c r="E193" s="6">
        <v>133.26</v>
      </c>
      <c r="F193" s="6">
        <v>782.61</v>
      </c>
      <c r="G193" s="5">
        <v>36000</v>
      </c>
    </row>
    <row r="194" spans="3:7" ht="15.5" x14ac:dyDescent="0.35">
      <c r="C194" t="s">
        <v>60</v>
      </c>
      <c r="D194" s="6">
        <v>19.04</v>
      </c>
      <c r="E194" s="6">
        <v>37.67</v>
      </c>
      <c r="F194" s="6">
        <v>33.26</v>
      </c>
      <c r="G194" s="6">
        <v>34.57</v>
      </c>
    </row>
    <row r="195" spans="3:7" ht="15.5" x14ac:dyDescent="0.35">
      <c r="C195" t="s">
        <v>170</v>
      </c>
      <c r="D195" s="5">
        <v>1478900000000</v>
      </c>
      <c r="E195" s="5">
        <v>3485280000000</v>
      </c>
      <c r="F195" s="5">
        <v>1606340000000</v>
      </c>
      <c r="G195" s="5">
        <v>613830000000</v>
      </c>
    </row>
    <row r="196" spans="3:7" ht="15.5" x14ac:dyDescent="0.35">
      <c r="C196" t="s">
        <v>171</v>
      </c>
      <c r="D196" s="6">
        <v>2E-3</v>
      </c>
      <c r="E196" s="6">
        <v>4.3899999999999995E-2</v>
      </c>
      <c r="F196" s="6">
        <v>5.7999999999999996E-3</v>
      </c>
      <c r="G196" s="6">
        <v>1E-4</v>
      </c>
    </row>
    <row r="197" spans="3:7" ht="15.5" x14ac:dyDescent="0.35">
      <c r="C197" t="s">
        <v>172</v>
      </c>
      <c r="D197" s="6">
        <v>1.66E-2</v>
      </c>
      <c r="E197" s="6">
        <v>0.3478</v>
      </c>
      <c r="F197" s="6">
        <v>4.3700000000000003E-2</v>
      </c>
      <c r="G197" s="6">
        <v>8.0000000000000004E-4</v>
      </c>
    </row>
    <row r="198" spans="3:7" ht="15.5" x14ac:dyDescent="0.35">
      <c r="C198" t="s">
        <v>173</v>
      </c>
      <c r="D198" s="6">
        <v>1.5800000000000002E-2</v>
      </c>
      <c r="E198" s="6">
        <v>8.2299999999999998E-2</v>
      </c>
      <c r="F198" s="6">
        <v>2.52E-2</v>
      </c>
      <c r="G198" s="6">
        <v>1.3899999999999999E-2</v>
      </c>
    </row>
    <row r="199" spans="3:7" ht="15.5" x14ac:dyDescent="0.35">
      <c r="C199" t="s">
        <v>174</v>
      </c>
      <c r="D199" s="6">
        <v>1.22</v>
      </c>
      <c r="E199" s="6">
        <v>4.91</v>
      </c>
      <c r="F199" s="6">
        <v>1.86</v>
      </c>
      <c r="G199" s="6">
        <v>1.06</v>
      </c>
    </row>
    <row r="200" spans="3:7" ht="15.5" x14ac:dyDescent="0.35">
      <c r="C200" t="s">
        <v>175</v>
      </c>
      <c r="D200" s="5">
        <v>10680000000000</v>
      </c>
      <c r="E200" s="5">
        <v>10474000000000</v>
      </c>
      <c r="F200" s="5">
        <v>9999000000000</v>
      </c>
      <c r="G200" s="5">
        <v>9094000000000</v>
      </c>
    </row>
    <row r="201" spans="3:7" ht="15.5" x14ac:dyDescent="0.35">
      <c r="C201" t="s">
        <v>176</v>
      </c>
      <c r="D201" s="6">
        <v>20.54</v>
      </c>
      <c r="E201" s="6">
        <v>46.35</v>
      </c>
      <c r="F201" s="6">
        <v>34.21</v>
      </c>
      <c r="G201" s="6">
        <v>28.59</v>
      </c>
    </row>
    <row r="202" spans="3:7" ht="15.5" x14ac:dyDescent="0.35">
      <c r="C202" t="s">
        <v>177</v>
      </c>
      <c r="D202" s="6">
        <v>51.61</v>
      </c>
      <c r="E202" s="6">
        <v>50.48</v>
      </c>
      <c r="F202" s="6">
        <v>47.35</v>
      </c>
      <c r="G202" s="6">
        <v>440.69</v>
      </c>
    </row>
    <row r="203" spans="3:7" ht="15.5" x14ac:dyDescent="0.35">
      <c r="C203" t="s">
        <v>178</v>
      </c>
      <c r="D203" s="6">
        <v>41.07</v>
      </c>
      <c r="E203" s="6">
        <v>95.24</v>
      </c>
      <c r="F203" s="6">
        <v>63.38</v>
      </c>
      <c r="G203" s="6">
        <v>51.08</v>
      </c>
    </row>
    <row r="204" spans="3:7" ht="15.5" x14ac:dyDescent="0.35">
      <c r="C204" t="s">
        <v>179</v>
      </c>
      <c r="D204" s="6">
        <v>25.81</v>
      </c>
      <c r="E204" s="6">
        <v>24.57</v>
      </c>
      <c r="F204" s="6">
        <v>25.56</v>
      </c>
      <c r="G204" s="6">
        <v>246.69</v>
      </c>
    </row>
    <row r="205" spans="3:7" ht="15.5" x14ac:dyDescent="0.35">
      <c r="C205" t="s">
        <v>180</v>
      </c>
      <c r="D205" s="5">
        <v>3454000000000</v>
      </c>
      <c r="E205" s="5">
        <v>2909000000000</v>
      </c>
      <c r="F205" s="5">
        <v>2355000000000</v>
      </c>
      <c r="G205" s="5">
        <v>1399000000000</v>
      </c>
    </row>
    <row r="206" spans="3:7" ht="15.5" x14ac:dyDescent="0.35">
      <c r="C206" t="s">
        <v>181</v>
      </c>
      <c r="D206" s="5">
        <v>21652000000000</v>
      </c>
      <c r="E206" s="5">
        <v>20694000000000</v>
      </c>
      <c r="F206" s="5">
        <v>17356000000000</v>
      </c>
      <c r="G206" s="5">
        <v>15181000000000</v>
      </c>
    </row>
    <row r="207" spans="3:7" ht="15.5" x14ac:dyDescent="0.35">
      <c r="C207" t="s">
        <v>182</v>
      </c>
      <c r="D207" s="5">
        <v>5802000000000</v>
      </c>
      <c r="E207" s="5">
        <v>5675000000000</v>
      </c>
      <c r="F207" s="5">
        <v>5323000000000</v>
      </c>
      <c r="G207" s="5">
        <v>4954000000000</v>
      </c>
    </row>
    <row r="208" spans="3:7" ht="15.5" x14ac:dyDescent="0.35">
      <c r="C208" t="s">
        <v>23</v>
      </c>
      <c r="D208" s="5">
        <v>25106000000000</v>
      </c>
      <c r="E208" s="5">
        <v>23603000000000</v>
      </c>
      <c r="F208" s="5">
        <v>19710000000000</v>
      </c>
      <c r="G208" s="5">
        <v>16579000000000</v>
      </c>
    </row>
    <row r="209" spans="3:13" ht="15.5" x14ac:dyDescent="0.35">
      <c r="C209" t="s">
        <v>20</v>
      </c>
      <c r="D209" s="5">
        <v>21146000000000</v>
      </c>
      <c r="E209" s="5">
        <v>19633000000000</v>
      </c>
      <c r="F209" s="5">
        <v>17162000000000</v>
      </c>
      <c r="G209" s="5">
        <v>14536000000000</v>
      </c>
    </row>
    <row r="210" spans="3:13" ht="15.5" x14ac:dyDescent="0.35">
      <c r="C210" t="s">
        <v>183</v>
      </c>
      <c r="D210" s="5">
        <v>7960000000000</v>
      </c>
      <c r="E210" s="5">
        <v>7064000000000</v>
      </c>
      <c r="F210" s="5">
        <v>4523000000000</v>
      </c>
      <c r="G210" s="5">
        <v>3673000000000</v>
      </c>
    </row>
    <row r="211" spans="3:13" ht="15.5" x14ac:dyDescent="0.35">
      <c r="C211" t="s">
        <v>184</v>
      </c>
      <c r="D211" s="5">
        <v>-770000000000</v>
      </c>
      <c r="E211" s="5">
        <v>-252000000000</v>
      </c>
      <c r="F211" s="5">
        <v>309000000000</v>
      </c>
      <c r="G211" s="5">
        <v>931000000000</v>
      </c>
    </row>
    <row r="212" spans="3:13" ht="15.5" x14ac:dyDescent="0.35">
      <c r="C212" t="s">
        <v>185</v>
      </c>
      <c r="D212" s="5">
        <v>-859000000000</v>
      </c>
      <c r="E212" s="5">
        <v>-1554000000000</v>
      </c>
      <c r="F212" s="5">
        <v>-2682000000000</v>
      </c>
      <c r="G212" s="5">
        <v>-2460000000000</v>
      </c>
    </row>
    <row r="213" spans="3:13" ht="15.5" x14ac:dyDescent="0.35">
      <c r="C213" t="s">
        <v>12</v>
      </c>
      <c r="D213" s="5">
        <v>-1629000000000</v>
      </c>
      <c r="E213" s="5">
        <v>-1805000000000</v>
      </c>
      <c r="F213" s="5">
        <v>-2374000000000</v>
      </c>
      <c r="G213" s="5">
        <v>-1529000000000</v>
      </c>
    </row>
    <row r="214" spans="3:13" ht="15.5" x14ac:dyDescent="0.35">
      <c r="C214" t="s">
        <v>15</v>
      </c>
      <c r="D214" s="6">
        <v>-14.49</v>
      </c>
      <c r="E214" s="6">
        <v>-16.059999999999999</v>
      </c>
      <c r="F214" s="6">
        <v>-21.11</v>
      </c>
      <c r="G214" s="6">
        <v>-136.01</v>
      </c>
    </row>
    <row r="215" spans="3:13" ht="15.5" x14ac:dyDescent="0.35">
      <c r="C215" t="s">
        <v>45</v>
      </c>
      <c r="I215" s="6">
        <v>19.72</v>
      </c>
      <c r="J215" s="6">
        <v>226.69</v>
      </c>
      <c r="K215" s="6">
        <v>21.2</v>
      </c>
      <c r="L215" s="6">
        <v>59.77</v>
      </c>
      <c r="M215" s="6">
        <v>11536.19</v>
      </c>
    </row>
    <row r="216" spans="3:13" ht="15.5" x14ac:dyDescent="0.35">
      <c r="C216" t="s">
        <v>59</v>
      </c>
      <c r="I216" s="6">
        <v>118.66</v>
      </c>
      <c r="J216" s="6">
        <v>49.08</v>
      </c>
      <c r="K216" s="6">
        <v>633.25</v>
      </c>
      <c r="L216" s="5">
        <v>0</v>
      </c>
      <c r="M216" s="5">
        <v>0</v>
      </c>
    </row>
    <row r="217" spans="3:13" ht="15.5" x14ac:dyDescent="0.35">
      <c r="C217" t="s">
        <v>62</v>
      </c>
      <c r="I217" s="6">
        <v>13.13</v>
      </c>
      <c r="J217" s="6">
        <v>9.84</v>
      </c>
      <c r="K217" s="6">
        <v>101.01</v>
      </c>
      <c r="L217" s="5">
        <v>0</v>
      </c>
      <c r="M217" s="5">
        <v>0</v>
      </c>
    </row>
    <row r="218" spans="3:13" ht="15.5" x14ac:dyDescent="0.35">
      <c r="C218" t="s">
        <v>186</v>
      </c>
      <c r="I218" s="5">
        <v>6667390000000</v>
      </c>
      <c r="J218" s="5">
        <v>5152380000000</v>
      </c>
      <c r="K218" s="5">
        <v>335670000000</v>
      </c>
      <c r="L218" s="5">
        <v>788640000000</v>
      </c>
      <c r="M218" s="5">
        <v>72420000000</v>
      </c>
    </row>
    <row r="219" spans="3:13" ht="15.5" x14ac:dyDescent="0.35">
      <c r="C219" t="s">
        <v>187</v>
      </c>
      <c r="I219" s="6">
        <v>4.9299999999999997E-2</v>
      </c>
      <c r="J219" s="6">
        <v>8.8699999999999987E-2</v>
      </c>
      <c r="K219" s="6">
        <v>6.7099999999999993E-2</v>
      </c>
      <c r="L219" s="6">
        <v>0.32789999999999997</v>
      </c>
      <c r="M219" s="6">
        <v>1.8600000000000002E-2</v>
      </c>
    </row>
    <row r="220" spans="3:13" ht="15.5" x14ac:dyDescent="0.35">
      <c r="C220" t="s">
        <v>188</v>
      </c>
      <c r="I220" s="6">
        <v>0.39079999999999998</v>
      </c>
      <c r="J220" s="6">
        <v>0.51519999999999999</v>
      </c>
      <c r="K220" s="6">
        <v>0.14199999999999999</v>
      </c>
      <c r="L220" s="6">
        <v>0.52029999999999998</v>
      </c>
      <c r="M220" s="6">
        <v>4.1900000000000007E-2</v>
      </c>
    </row>
    <row r="221" spans="3:13" ht="15.5" x14ac:dyDescent="0.35">
      <c r="C221" t="s">
        <v>189</v>
      </c>
      <c r="I221" s="6">
        <v>0.14169999999999999</v>
      </c>
      <c r="J221" s="6">
        <v>0.2752</v>
      </c>
      <c r="K221" s="6">
        <v>0.14679999999999999</v>
      </c>
      <c r="L221" s="6">
        <v>0.75760000000000005</v>
      </c>
      <c r="M221" s="6">
        <v>0.14800000000000002</v>
      </c>
    </row>
    <row r="222" spans="3:13" ht="15.5" x14ac:dyDescent="0.35">
      <c r="C222" t="s">
        <v>190</v>
      </c>
      <c r="I222" s="6">
        <v>2.59</v>
      </c>
      <c r="J222" s="6">
        <v>4.5999999999999996</v>
      </c>
      <c r="K222" s="6">
        <v>15.75</v>
      </c>
      <c r="L222" s="6">
        <v>56.59</v>
      </c>
      <c r="M222" s="6">
        <v>2.52</v>
      </c>
    </row>
    <row r="223" spans="3:13" ht="15.5" x14ac:dyDescent="0.35">
      <c r="C223" t="s">
        <v>56</v>
      </c>
      <c r="I223" s="6">
        <v>46.35</v>
      </c>
      <c r="J223" s="6">
        <v>25.28</v>
      </c>
      <c r="K223" s="6">
        <v>89.92</v>
      </c>
      <c r="L223" s="5">
        <v>0</v>
      </c>
      <c r="M223" s="5">
        <v>0</v>
      </c>
    </row>
    <row r="224" spans="3:13" ht="15.5" x14ac:dyDescent="0.35">
      <c r="C224" t="s">
        <v>53</v>
      </c>
      <c r="I224" s="6">
        <v>50.48</v>
      </c>
      <c r="J224" s="5">
        <v>440</v>
      </c>
      <c r="K224" s="6">
        <v>149.30000000000001</v>
      </c>
      <c r="L224" s="6">
        <v>114.87</v>
      </c>
      <c r="M224" s="6">
        <v>275532.38</v>
      </c>
    </row>
    <row r="225" spans="2:13" ht="15.5" x14ac:dyDescent="0.35">
      <c r="C225" t="s">
        <v>191</v>
      </c>
      <c r="I225" s="6">
        <v>95.24</v>
      </c>
      <c r="J225" s="6">
        <v>46.36</v>
      </c>
      <c r="K225" s="6">
        <v>89.92</v>
      </c>
      <c r="L225" s="5">
        <v>0</v>
      </c>
      <c r="M225" s="5">
        <v>0</v>
      </c>
    </row>
    <row r="226" spans="2:13" ht="15.5" x14ac:dyDescent="0.35">
      <c r="C226" t="s">
        <v>192</v>
      </c>
      <c r="I226" s="6">
        <v>24.57</v>
      </c>
      <c r="J226" s="6">
        <v>239.96</v>
      </c>
      <c r="K226" s="6">
        <v>149.30000000000001</v>
      </c>
      <c r="L226" s="6">
        <v>114.87</v>
      </c>
      <c r="M226" s="6">
        <v>275532.38</v>
      </c>
    </row>
    <row r="227" spans="2:13" ht="15.5" x14ac:dyDescent="0.35">
      <c r="C227" t="s">
        <v>193</v>
      </c>
      <c r="I227" s="5">
        <v>2909000000000</v>
      </c>
      <c r="J227" s="5">
        <v>1754000000000</v>
      </c>
      <c r="K227" s="5">
        <v>198000000000</v>
      </c>
    </row>
    <row r="228" spans="2:13" ht="15.5" x14ac:dyDescent="0.35">
      <c r="C228" t="s">
        <v>194</v>
      </c>
      <c r="I228" s="5">
        <v>20694000000000</v>
      </c>
      <c r="J228" s="5">
        <v>11098000000000</v>
      </c>
      <c r="K228" s="5">
        <v>956000000000</v>
      </c>
    </row>
    <row r="229" spans="2:13" ht="15.5" x14ac:dyDescent="0.35">
      <c r="C229" t="s">
        <v>25</v>
      </c>
      <c r="I229" s="5">
        <v>23603000000000</v>
      </c>
      <c r="J229" s="5">
        <v>12852000000000</v>
      </c>
      <c r="K229" s="5">
        <v>1153000000000</v>
      </c>
    </row>
    <row r="230" spans="2:13" ht="15.5" x14ac:dyDescent="0.35">
      <c r="C230" t="s">
        <v>22</v>
      </c>
      <c r="I230" s="5">
        <v>19633000000000</v>
      </c>
      <c r="J230" s="5">
        <v>8442000000000</v>
      </c>
      <c r="K230" s="5">
        <v>213000000000</v>
      </c>
      <c r="L230" s="5">
        <v>-255000000000</v>
      </c>
      <c r="M230" s="5">
        <v>-120000000000</v>
      </c>
    </row>
    <row r="231" spans="2:13" ht="15.5" x14ac:dyDescent="0.35">
      <c r="C231" t="s">
        <v>195</v>
      </c>
      <c r="I231" s="5">
        <v>7064000000000</v>
      </c>
      <c r="J231" s="5">
        <v>5340000000000</v>
      </c>
      <c r="K231" s="5">
        <v>1818000000000</v>
      </c>
      <c r="L231" s="5">
        <v>454000000000</v>
      </c>
      <c r="M231" s="5">
        <v>-151000000000</v>
      </c>
    </row>
    <row r="232" spans="2:13" ht="15.5" x14ac:dyDescent="0.35">
      <c r="C232" t="s">
        <v>196</v>
      </c>
      <c r="I232" s="5">
        <v>-461000000000</v>
      </c>
      <c r="J232" s="5">
        <v>-43000000000</v>
      </c>
      <c r="K232" s="5">
        <v>-17000000000</v>
      </c>
      <c r="L232" s="5">
        <v>412000000000</v>
      </c>
      <c r="M232" s="5">
        <v>9000000000</v>
      </c>
    </row>
    <row r="233" spans="2:13" ht="15.5" x14ac:dyDescent="0.35">
      <c r="C233" t="s">
        <v>197</v>
      </c>
      <c r="I233" s="5">
        <v>-7942000000000</v>
      </c>
      <c r="J233" s="5">
        <v>-2715000000000</v>
      </c>
      <c r="K233" s="5">
        <v>-101000000000</v>
      </c>
      <c r="L233" s="5">
        <v>-42000000000</v>
      </c>
      <c r="M233" s="5">
        <v>-12000000000</v>
      </c>
    </row>
    <row r="234" spans="2:13" ht="15.5" x14ac:dyDescent="0.35">
      <c r="C234" t="s">
        <v>14</v>
      </c>
      <c r="I234" s="5">
        <v>-8404000000000</v>
      </c>
      <c r="J234" s="5">
        <v>-2757000000000</v>
      </c>
      <c r="K234" s="5">
        <v>-118000000000</v>
      </c>
      <c r="L234" s="5">
        <v>370000000000</v>
      </c>
      <c r="M234" s="5">
        <v>-3000000000</v>
      </c>
    </row>
    <row r="235" spans="2:13" ht="15.5" x14ac:dyDescent="0.35">
      <c r="C235" t="s">
        <v>16</v>
      </c>
      <c r="I235" s="6">
        <v>-74.75</v>
      </c>
      <c r="J235" s="6">
        <v>-245.27</v>
      </c>
      <c r="K235" s="6">
        <v>-10.53</v>
      </c>
      <c r="L235" s="6">
        <v>38.729999999999997</v>
      </c>
      <c r="M235" s="6">
        <v>-1560.52</v>
      </c>
    </row>
    <row r="237" spans="2:13" ht="15.5" x14ac:dyDescent="0.35">
      <c r="B237" t="s">
        <v>198</v>
      </c>
      <c r="C237" t="s">
        <v>199</v>
      </c>
      <c r="D237" s="5">
        <v>96000000000</v>
      </c>
      <c r="E237" s="5">
        <v>1974000000000</v>
      </c>
      <c r="F237" s="5">
        <v>233000000000</v>
      </c>
      <c r="G237" s="5">
        <v>4000000000</v>
      </c>
      <c r="H237" s="5">
        <v>384000000000</v>
      </c>
      <c r="I237" s="5">
        <v>2217000000000</v>
      </c>
      <c r="J237" s="5">
        <v>2548000000000</v>
      </c>
      <c r="K237" s="5">
        <v>238000000000</v>
      </c>
      <c r="L237" s="5">
        <v>571000000000</v>
      </c>
      <c r="M237" s="5">
        <v>22000000000</v>
      </c>
    </row>
    <row r="238" spans="2:13" ht="15.5" x14ac:dyDescent="0.35">
      <c r="C238" t="s">
        <v>317</v>
      </c>
      <c r="H238" s="5">
        <v>2300000000000</v>
      </c>
      <c r="I238" s="5">
        <v>2217000000000</v>
      </c>
      <c r="J238" s="5">
        <v>2548000000000</v>
      </c>
      <c r="K238" s="5">
        <v>238000000000</v>
      </c>
      <c r="L238" s="5">
        <v>571000000000</v>
      </c>
    </row>
    <row r="239" spans="2:13" ht="15.5" x14ac:dyDescent="0.35">
      <c r="C239" t="s">
        <v>200</v>
      </c>
      <c r="H239" s="6">
        <v>0.28999999999999998</v>
      </c>
      <c r="I239" s="6">
        <v>0.28999999999999998</v>
      </c>
      <c r="J239" s="6">
        <v>0.28999999999999998</v>
      </c>
    </row>
    <row r="240" spans="2:13" ht="15.5" x14ac:dyDescent="0.35">
      <c r="C240" t="s">
        <v>64</v>
      </c>
      <c r="H240" s="6">
        <v>8.48E-2</v>
      </c>
      <c r="I240" s="6">
        <v>1.49E-2</v>
      </c>
      <c r="J240" s="6">
        <v>1.29E-2</v>
      </c>
    </row>
    <row r="241" spans="3:13" ht="15.5" x14ac:dyDescent="0.35">
      <c r="C241" t="s">
        <v>201</v>
      </c>
      <c r="H241" s="6">
        <v>4.0000000000000002E-4</v>
      </c>
      <c r="I241" s="6">
        <v>4.0000000000000002E-4</v>
      </c>
      <c r="J241" s="6">
        <v>4.0000000000000002E-4</v>
      </c>
    </row>
    <row r="242" spans="3:13" ht="15.5" x14ac:dyDescent="0.35">
      <c r="C242" t="s">
        <v>44</v>
      </c>
      <c r="D242" s="6">
        <v>0.85</v>
      </c>
      <c r="E242" s="6">
        <v>17.559999999999999</v>
      </c>
      <c r="F242" s="6">
        <v>2.0699999999999998</v>
      </c>
      <c r="G242" s="6">
        <v>0.03</v>
      </c>
      <c r="H242" s="6">
        <v>3.42</v>
      </c>
      <c r="I242" s="6">
        <v>19.72</v>
      </c>
      <c r="J242" s="6">
        <v>22.67</v>
      </c>
      <c r="K242" s="6">
        <v>2.12</v>
      </c>
      <c r="L242" s="6">
        <v>5.08</v>
      </c>
      <c r="M242" s="6">
        <v>0.2</v>
      </c>
    </row>
    <row r="243" spans="3:13" ht="15.5" x14ac:dyDescent="0.35">
      <c r="C243" t="s">
        <v>318</v>
      </c>
      <c r="H243" s="6">
        <v>20.46</v>
      </c>
      <c r="I243" s="6">
        <v>19.72</v>
      </c>
      <c r="J243" s="6">
        <v>22.67</v>
      </c>
      <c r="K243" s="6">
        <v>2.12</v>
      </c>
      <c r="L243" s="6">
        <v>5.08</v>
      </c>
    </row>
    <row r="244" spans="3:13" ht="15.5" x14ac:dyDescent="0.35">
      <c r="C244" t="s">
        <v>66</v>
      </c>
      <c r="H244" s="6">
        <v>0.28999999999999998</v>
      </c>
      <c r="I244" s="6">
        <v>0.28999999999999998</v>
      </c>
      <c r="J244" s="6">
        <v>0.28999999999999998</v>
      </c>
    </row>
    <row r="245" spans="3:13" ht="15.5" x14ac:dyDescent="0.35">
      <c r="C245" t="s">
        <v>202</v>
      </c>
      <c r="H245" s="6">
        <v>8.48E-2</v>
      </c>
      <c r="I245" s="6">
        <v>1.49E-2</v>
      </c>
      <c r="J245" s="6">
        <v>1.29E-2</v>
      </c>
    </row>
    <row r="246" spans="3:13" ht="15.5" x14ac:dyDescent="0.35">
      <c r="C246" t="s">
        <v>203</v>
      </c>
      <c r="H246" s="6">
        <v>4.0000000000000002E-4</v>
      </c>
      <c r="I246" s="6">
        <v>4.0000000000000002E-4</v>
      </c>
      <c r="J246" s="6">
        <v>4.0000000000000002E-4</v>
      </c>
    </row>
    <row r="247" spans="3:13" ht="15.5" x14ac:dyDescent="0.35">
      <c r="C247" t="s">
        <v>204</v>
      </c>
      <c r="D247" s="5">
        <v>6260000000000</v>
      </c>
      <c r="E247" s="5">
        <v>6984000000000</v>
      </c>
      <c r="F247" s="5">
        <v>5476000000000</v>
      </c>
      <c r="G247" s="5">
        <v>4097000000000</v>
      </c>
      <c r="H247" s="5">
        <v>25040000000000</v>
      </c>
      <c r="I247" s="5">
        <v>20030000000000</v>
      </c>
      <c r="J247" s="5">
        <v>12707000000000</v>
      </c>
      <c r="K247" s="5">
        <v>1494000000000</v>
      </c>
      <c r="L247" s="5">
        <v>1519000000000</v>
      </c>
      <c r="M247" s="5">
        <v>402000000000</v>
      </c>
    </row>
    <row r="248" spans="3:13" ht="15.5" x14ac:dyDescent="0.35">
      <c r="C248" t="s">
        <v>319</v>
      </c>
      <c r="H248" s="5">
        <v>22787000000000</v>
      </c>
      <c r="I248" s="5">
        <v>20030000000000</v>
      </c>
      <c r="J248" s="5">
        <v>12707000000000</v>
      </c>
      <c r="K248" s="5">
        <v>1494000000000</v>
      </c>
      <c r="L248" s="5">
        <v>1519000000000</v>
      </c>
    </row>
    <row r="249" spans="3:13" ht="15.5" x14ac:dyDescent="0.35">
      <c r="C249" t="s">
        <v>205</v>
      </c>
      <c r="H249" s="6">
        <v>0.28999999999999998</v>
      </c>
      <c r="I249" s="6">
        <v>0.28999999999999998</v>
      </c>
      <c r="J249" s="6">
        <v>0.28999999999999998</v>
      </c>
    </row>
    <row r="250" spans="3:13" ht="15.5" x14ac:dyDescent="0.35">
      <c r="C250" t="s">
        <v>206</v>
      </c>
      <c r="H250" s="6">
        <v>8.48E-2</v>
      </c>
      <c r="I250" s="6">
        <v>1.49E-2</v>
      </c>
      <c r="J250" s="6">
        <v>1.29E-2</v>
      </c>
    </row>
    <row r="251" spans="3:13" ht="15.5" x14ac:dyDescent="0.35">
      <c r="C251" t="s">
        <v>207</v>
      </c>
      <c r="H251" s="6">
        <v>4.0000000000000002E-4</v>
      </c>
      <c r="I251" s="6">
        <v>4.0000000000000002E-4</v>
      </c>
      <c r="J251" s="6">
        <v>4.0000000000000002E-4</v>
      </c>
    </row>
    <row r="252" spans="3:13" ht="15.5" x14ac:dyDescent="0.35">
      <c r="C252" t="s">
        <v>208</v>
      </c>
      <c r="I252" s="6">
        <v>200.42</v>
      </c>
    </row>
    <row r="253" spans="3:13" ht="15.5" x14ac:dyDescent="0.35">
      <c r="C253" t="s">
        <v>320</v>
      </c>
      <c r="I253" s="6">
        <v>33.49</v>
      </c>
    </row>
    <row r="254" spans="3:13" ht="15.5" x14ac:dyDescent="0.35">
      <c r="C254" t="s">
        <v>209</v>
      </c>
      <c r="I254" s="6">
        <v>7.42</v>
      </c>
    </row>
    <row r="255" spans="3:13" ht="15.5" x14ac:dyDescent="0.35">
      <c r="C255" t="s">
        <v>321</v>
      </c>
      <c r="I255" s="6">
        <v>2.9900000000000003E-2</v>
      </c>
    </row>
    <row r="256" spans="3:13" ht="15.5" x14ac:dyDescent="0.35">
      <c r="C256" t="s">
        <v>322</v>
      </c>
      <c r="I256" s="6">
        <v>3.38</v>
      </c>
    </row>
    <row r="257" spans="3:9" ht="15.5" x14ac:dyDescent="0.35">
      <c r="C257" t="s">
        <v>210</v>
      </c>
      <c r="I257" s="6">
        <v>13.27</v>
      </c>
    </row>
    <row r="258" spans="3:9" ht="15.5" x14ac:dyDescent="0.35">
      <c r="C258" t="s">
        <v>323</v>
      </c>
      <c r="I258" s="6">
        <v>353.85</v>
      </c>
    </row>
    <row r="259" spans="3:9" ht="15.5" x14ac:dyDescent="0.35">
      <c r="C259" t="s">
        <v>324</v>
      </c>
      <c r="I259" s="6">
        <v>-10.5</v>
      </c>
    </row>
    <row r="260" spans="3:9" ht="15.5" x14ac:dyDescent="0.35">
      <c r="C260" t="s">
        <v>325</v>
      </c>
      <c r="I260" s="6">
        <v>23.75</v>
      </c>
    </row>
    <row r="261" spans="3:9" ht="15.5" x14ac:dyDescent="0.35">
      <c r="C261" t="s">
        <v>326</v>
      </c>
      <c r="I261" s="6">
        <v>14.31</v>
      </c>
    </row>
    <row r="262" spans="3:9" ht="15.5" x14ac:dyDescent="0.35">
      <c r="C262" t="s">
        <v>327</v>
      </c>
      <c r="I262" s="6">
        <v>-0.37</v>
      </c>
    </row>
    <row r="263" spans="3:9" ht="15.5" x14ac:dyDescent="0.35">
      <c r="C263" t="s">
        <v>328</v>
      </c>
      <c r="I263" s="6">
        <v>-1.08</v>
      </c>
    </row>
    <row r="264" spans="3:9" ht="15.5" x14ac:dyDescent="0.35">
      <c r="C264" t="s">
        <v>329</v>
      </c>
      <c r="I264" s="6">
        <v>20.46</v>
      </c>
    </row>
    <row r="265" spans="3:9" ht="15.5" x14ac:dyDescent="0.35">
      <c r="C265" t="s">
        <v>211</v>
      </c>
      <c r="I265" s="6">
        <v>3.42</v>
      </c>
    </row>
    <row r="266" spans="3:9" ht="15.5" x14ac:dyDescent="0.35">
      <c r="C266" t="s">
        <v>330</v>
      </c>
      <c r="I266" s="6">
        <v>202.7</v>
      </c>
    </row>
    <row r="267" spans="3:9" ht="15.5" x14ac:dyDescent="0.35">
      <c r="C267" t="s">
        <v>212</v>
      </c>
      <c r="D267" s="6">
        <v>35.22</v>
      </c>
    </row>
    <row r="268" spans="3:9" ht="15.5" x14ac:dyDescent="0.35">
      <c r="C268" t="s">
        <v>213</v>
      </c>
      <c r="I268" s="6">
        <v>51.61</v>
      </c>
    </row>
    <row r="269" spans="3:9" ht="15.5" x14ac:dyDescent="0.35">
      <c r="C269" t="s">
        <v>331</v>
      </c>
      <c r="I269" s="6">
        <v>-65.27</v>
      </c>
    </row>
    <row r="270" spans="3:9" ht="15.5" x14ac:dyDescent="0.35">
      <c r="C270" t="s">
        <v>214</v>
      </c>
      <c r="D270" s="6">
        <v>1.74</v>
      </c>
    </row>
    <row r="271" spans="3:9" ht="15.5" x14ac:dyDescent="0.35">
      <c r="C271" t="s">
        <v>215</v>
      </c>
      <c r="D271" s="6">
        <v>1.57</v>
      </c>
    </row>
    <row r="272" spans="3:9" ht="15.5" x14ac:dyDescent="0.35">
      <c r="C272" t="s">
        <v>216</v>
      </c>
      <c r="D272" s="6">
        <v>4.33</v>
      </c>
    </row>
    <row r="273" spans="3:9" ht="15.5" x14ac:dyDescent="0.35">
      <c r="C273" t="s">
        <v>332</v>
      </c>
      <c r="D273" s="6">
        <v>3.73</v>
      </c>
    </row>
    <row r="274" spans="3:9" ht="15.5" x14ac:dyDescent="0.35">
      <c r="C274" t="s">
        <v>217</v>
      </c>
      <c r="D274" s="6">
        <v>6.24</v>
      </c>
    </row>
    <row r="275" spans="3:9" ht="15.5" x14ac:dyDescent="0.35">
      <c r="C275" t="s">
        <v>218</v>
      </c>
      <c r="D275" s="6">
        <v>0.54</v>
      </c>
    </row>
    <row r="276" spans="3:9" ht="15.5" x14ac:dyDescent="0.35">
      <c r="C276" t="s">
        <v>219</v>
      </c>
      <c r="D276" s="6">
        <v>8.08</v>
      </c>
    </row>
    <row r="277" spans="3:9" ht="15.5" x14ac:dyDescent="0.35">
      <c r="C277" t="s">
        <v>333</v>
      </c>
      <c r="I277" s="6">
        <v>2.4900000000000002</v>
      </c>
    </row>
    <row r="278" spans="3:9" ht="15.5" x14ac:dyDescent="0.35">
      <c r="C278" t="s">
        <v>12</v>
      </c>
      <c r="D278" s="5">
        <v>-1629000000000</v>
      </c>
    </row>
    <row r="279" spans="3:9" ht="15.5" x14ac:dyDescent="0.35">
      <c r="C279" t="s">
        <v>220</v>
      </c>
      <c r="I279" s="6">
        <v>2.21</v>
      </c>
    </row>
    <row r="280" spans="3:9" ht="15.5" x14ac:dyDescent="0.35">
      <c r="C280" t="s">
        <v>221</v>
      </c>
      <c r="I280" s="6">
        <v>4.9000000000000002E-2</v>
      </c>
    </row>
    <row r="281" spans="3:9" ht="15.5" x14ac:dyDescent="0.35">
      <c r="C281" t="s">
        <v>222</v>
      </c>
      <c r="I281" s="6">
        <v>0.39630000000000004</v>
      </c>
    </row>
    <row r="282" spans="3:9" ht="15.5" x14ac:dyDescent="0.35">
      <c r="C282" t="s">
        <v>223</v>
      </c>
      <c r="I282" s="6">
        <v>0.12230000000000001</v>
      </c>
    </row>
    <row r="283" spans="3:9" ht="15.5" x14ac:dyDescent="0.35">
      <c r="C283" t="s">
        <v>334</v>
      </c>
      <c r="I283" s="6">
        <v>0.11890000000000001</v>
      </c>
    </row>
    <row r="284" spans="3:9" ht="15.5" x14ac:dyDescent="0.35">
      <c r="C284" t="s">
        <v>224</v>
      </c>
      <c r="D284" s="6">
        <v>64.72</v>
      </c>
    </row>
    <row r="285" spans="3:9" ht="15.5" x14ac:dyDescent="0.35">
      <c r="C285" t="s">
        <v>225</v>
      </c>
      <c r="D285" s="6">
        <v>28.28</v>
      </c>
    </row>
    <row r="286" spans="3:9" ht="15.5" x14ac:dyDescent="0.35">
      <c r="C286" t="s">
        <v>226</v>
      </c>
      <c r="D286" s="6">
        <v>86.31</v>
      </c>
    </row>
    <row r="287" spans="3:9" ht="15.5" x14ac:dyDescent="0.35">
      <c r="C287" t="s">
        <v>227</v>
      </c>
      <c r="D287" s="6">
        <v>6.69</v>
      </c>
    </row>
    <row r="288" spans="3:9" ht="15.5" x14ac:dyDescent="0.35">
      <c r="C288" t="s">
        <v>228</v>
      </c>
      <c r="D288" s="6">
        <v>1.41</v>
      </c>
    </row>
    <row r="289" spans="3:9" ht="15.5" x14ac:dyDescent="0.35">
      <c r="C289" t="s">
        <v>335</v>
      </c>
      <c r="I289" s="6">
        <v>0.5</v>
      </c>
    </row>
    <row r="290" spans="3:9" ht="15.5" x14ac:dyDescent="0.35">
      <c r="C290" t="s">
        <v>336</v>
      </c>
      <c r="I290" s="6">
        <v>11.8</v>
      </c>
    </row>
    <row r="291" spans="3:9" ht="15.5" x14ac:dyDescent="0.35">
      <c r="C291" t="s">
        <v>40</v>
      </c>
      <c r="I291" s="5">
        <v>77007000000000</v>
      </c>
    </row>
    <row r="292" spans="3:9" ht="15.5" x14ac:dyDescent="0.35">
      <c r="C292" t="s">
        <v>229</v>
      </c>
      <c r="I292" s="5">
        <v>103031000000000</v>
      </c>
    </row>
    <row r="293" spans="3:9" ht="15.5" x14ac:dyDescent="0.35">
      <c r="C293" t="s">
        <v>230</v>
      </c>
      <c r="I293" s="5">
        <v>112420000000</v>
      </c>
    </row>
    <row r="294" spans="3:9" ht="15.5" x14ac:dyDescent="0.35">
      <c r="C294" t="s">
        <v>231</v>
      </c>
      <c r="I294" s="6">
        <v>0.18579999999999999</v>
      </c>
    </row>
    <row r="295" spans="3:9" ht="15.5" x14ac:dyDescent="0.35">
      <c r="C295" t="s">
        <v>232</v>
      </c>
      <c r="D295" s="6">
        <v>0.1515</v>
      </c>
    </row>
    <row r="296" spans="3:9" ht="15.5" x14ac:dyDescent="0.35">
      <c r="C296" t="s">
        <v>233</v>
      </c>
      <c r="D296" s="6">
        <v>8.9600000000000013E-2</v>
      </c>
    </row>
    <row r="297" spans="3:9" ht="15.5" x14ac:dyDescent="0.35">
      <c r="C297" t="s">
        <v>234</v>
      </c>
      <c r="D297" s="6">
        <v>1.5300000000000001E-2</v>
      </c>
    </row>
    <row r="298" spans="3:9" ht="15.5" x14ac:dyDescent="0.35">
      <c r="C298" t="s">
        <v>235</v>
      </c>
      <c r="D298" s="6">
        <v>0.78870000000000007</v>
      </c>
    </row>
    <row r="299" spans="3:9" ht="15.5" x14ac:dyDescent="0.35">
      <c r="C299" t="s">
        <v>236</v>
      </c>
      <c r="D299" s="6">
        <v>2.4264999999999999</v>
      </c>
    </row>
    <row r="300" spans="3:9" ht="15.5" x14ac:dyDescent="0.35">
      <c r="C300" t="s">
        <v>237</v>
      </c>
      <c r="D300" s="6">
        <v>2.4419</v>
      </c>
    </row>
    <row r="301" spans="3:9" ht="15.5" x14ac:dyDescent="0.35">
      <c r="C301" t="s">
        <v>238</v>
      </c>
      <c r="I301" s="6">
        <v>0.28999999999999998</v>
      </c>
    </row>
    <row r="302" spans="3:9" ht="15.5" x14ac:dyDescent="0.35">
      <c r="C302" t="s">
        <v>239</v>
      </c>
      <c r="I302" s="6">
        <v>0.28999999999999998</v>
      </c>
    </row>
    <row r="303" spans="3:9" ht="15.5" x14ac:dyDescent="0.35">
      <c r="C303" t="s">
        <v>240</v>
      </c>
      <c r="I303" s="6">
        <v>8.48E-2</v>
      </c>
    </row>
    <row r="304" spans="3:9" ht="15.5" x14ac:dyDescent="0.35">
      <c r="C304" t="s">
        <v>241</v>
      </c>
      <c r="I304" s="6">
        <v>4.0000000000000002E-4</v>
      </c>
    </row>
    <row r="305" spans="3:9" ht="15.5" x14ac:dyDescent="0.35">
      <c r="C305" t="s">
        <v>242</v>
      </c>
      <c r="I305" t="s">
        <v>553</v>
      </c>
    </row>
    <row r="306" spans="3:9" ht="15.5" x14ac:dyDescent="0.35">
      <c r="C306" t="s">
        <v>244</v>
      </c>
      <c r="I306" s="5">
        <v>5</v>
      </c>
    </row>
    <row r="307" spans="3:9" ht="15.5" x14ac:dyDescent="0.35">
      <c r="C307" t="s">
        <v>245</v>
      </c>
      <c r="I307" s="6">
        <v>0.02</v>
      </c>
    </row>
    <row r="308" spans="3:9" ht="15.5" x14ac:dyDescent="0.35">
      <c r="C308" t="s">
        <v>246</v>
      </c>
      <c r="I308" s="6">
        <v>0.97</v>
      </c>
    </row>
    <row r="309" spans="3:9" ht="15.5" x14ac:dyDescent="0.35">
      <c r="C309" t="s">
        <v>247</v>
      </c>
      <c r="I309" s="6">
        <v>0.28000000000000003</v>
      </c>
    </row>
    <row r="310" spans="3:9" ht="15.5" x14ac:dyDescent="0.35">
      <c r="C310" t="s">
        <v>248</v>
      </c>
      <c r="I310" s="6">
        <v>0.37</v>
      </c>
    </row>
    <row r="311" spans="3:9" ht="15.5" x14ac:dyDescent="0.35">
      <c r="C311" t="s">
        <v>249</v>
      </c>
      <c r="I311" s="6">
        <v>0.28999999999999998</v>
      </c>
    </row>
    <row r="312" spans="3:9" ht="15.5" x14ac:dyDescent="0.35">
      <c r="C312" t="s">
        <v>250</v>
      </c>
      <c r="I312" s="6">
        <v>0.04</v>
      </c>
    </row>
    <row r="313" spans="3:9" ht="15.5" x14ac:dyDescent="0.35">
      <c r="C313" t="s">
        <v>251</v>
      </c>
      <c r="I313" s="6">
        <v>0.06</v>
      </c>
    </row>
    <row r="314" spans="3:9" ht="15.5" x14ac:dyDescent="0.35">
      <c r="C314" t="s">
        <v>337</v>
      </c>
      <c r="I314" s="5">
        <v>22787000000000</v>
      </c>
    </row>
    <row r="315" spans="3:9" ht="15.5" x14ac:dyDescent="0.35">
      <c r="C315" t="s">
        <v>338</v>
      </c>
      <c r="I315" s="5">
        <v>3308000000000</v>
      </c>
    </row>
    <row r="316" spans="3:9" ht="15.5" x14ac:dyDescent="0.35">
      <c r="C316" t="s">
        <v>339</v>
      </c>
      <c r="I316" s="5">
        <v>7185000000000</v>
      </c>
    </row>
    <row r="317" spans="3:9" ht="15.5" x14ac:dyDescent="0.35">
      <c r="C317" t="s">
        <v>340</v>
      </c>
      <c r="I317" s="5">
        <v>2300000000000</v>
      </c>
    </row>
    <row r="318" spans="3:9" ht="15.5" x14ac:dyDescent="0.35">
      <c r="C318" t="s">
        <v>252</v>
      </c>
      <c r="D318" s="5">
        <v>3959000000000</v>
      </c>
    </row>
    <row r="319" spans="3:9" ht="15.5" x14ac:dyDescent="0.35">
      <c r="C319" t="s">
        <v>253</v>
      </c>
      <c r="D319" s="5">
        <v>46886000000000</v>
      </c>
    </row>
    <row r="320" spans="3:9" ht="15.5" x14ac:dyDescent="0.35">
      <c r="C320" t="s">
        <v>254</v>
      </c>
      <c r="D320" s="5">
        <v>36207000000000</v>
      </c>
    </row>
    <row r="321" spans="3:9" ht="15.5" x14ac:dyDescent="0.35">
      <c r="C321" t="s">
        <v>183</v>
      </c>
      <c r="D321" s="5">
        <v>7960000000000</v>
      </c>
    </row>
    <row r="322" spans="3:9" ht="15.5" x14ac:dyDescent="0.35">
      <c r="C322" t="s">
        <v>182</v>
      </c>
      <c r="I322" s="5">
        <v>5802000000000</v>
      </c>
    </row>
    <row r="323" spans="3:9" ht="15.5" x14ac:dyDescent="0.35">
      <c r="C323" t="s">
        <v>181</v>
      </c>
      <c r="D323" s="5">
        <v>21652000000000</v>
      </c>
    </row>
    <row r="324" spans="3:9" ht="15.5" x14ac:dyDescent="0.35">
      <c r="C324" t="s">
        <v>180</v>
      </c>
      <c r="D324" s="5">
        <v>3454000000000</v>
      </c>
    </row>
    <row r="325" spans="3:9" ht="15.5" x14ac:dyDescent="0.35">
      <c r="C325" t="s">
        <v>23</v>
      </c>
      <c r="D325" s="5">
        <v>25106000000000</v>
      </c>
    </row>
    <row r="326" spans="3:9" ht="15.5" x14ac:dyDescent="0.35">
      <c r="C326" t="s">
        <v>20</v>
      </c>
      <c r="D326" s="5">
        <v>21146000000000</v>
      </c>
    </row>
    <row r="327" spans="3:9" ht="15.5" x14ac:dyDescent="0.35">
      <c r="C327" t="s">
        <v>255</v>
      </c>
      <c r="I327" s="5">
        <v>10680000000000</v>
      </c>
    </row>
    <row r="328" spans="3:9" ht="15.5" x14ac:dyDescent="0.35">
      <c r="C328" t="s">
        <v>341</v>
      </c>
      <c r="I328" s="5">
        <v>218000000000</v>
      </c>
    </row>
    <row r="329" spans="3:9" ht="15.5" x14ac:dyDescent="0.35">
      <c r="C329" t="s">
        <v>342</v>
      </c>
      <c r="I329" s="5">
        <v>-8291000000000</v>
      </c>
    </row>
    <row r="330" spans="3:9" ht="15.5" x14ac:dyDescent="0.35">
      <c r="C330" t="s">
        <v>343</v>
      </c>
      <c r="I330" s="5">
        <v>7766000000000</v>
      </c>
    </row>
    <row r="331" spans="3:9" ht="15.5" x14ac:dyDescent="0.35">
      <c r="C331" t="s">
        <v>344</v>
      </c>
      <c r="I331" s="5">
        <v>-7555000000000</v>
      </c>
    </row>
    <row r="332" spans="3:9" ht="15.5" x14ac:dyDescent="0.35">
      <c r="C332" t="s">
        <v>345</v>
      </c>
      <c r="I332" s="5">
        <v>-7337000000000</v>
      </c>
    </row>
  </sheetData>
  <pageMargins left="0.7" right="0.7" top="0.75" bottom="0.75" header="0.3" footer="0.3"/>
  <ignoredErrors>
    <ignoredError sqref="A1:M33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554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555</v>
      </c>
      <c r="D2" s="2" vm="40">
        <f ca="1">IFERROR(_xlfn.STOCKHISTORY("XIDX:" &amp; $C$1, D3, , 0, 0, 1), "Libur")</f>
        <v>960</v>
      </c>
      <c r="H2" s="2" vm="40">
        <f ca="1">IFERROR(INDEX(D2:G2,COUNT(D2:G2)),"")</f>
        <v>960</v>
      </c>
      <c r="I2" s="2" vm="41">
        <f t="shared" ref="I2:O2" ca="1" si="0">IFERROR(_xlfn.STOCKHISTORY("XIDX:" &amp; $C$1, I1, , 0, 0, 1), "Libur")</f>
        <v>925</v>
      </c>
      <c r="J2" s="2" t="str">
        <f t="shared" ca="1" si="0"/>
        <v>Libur</v>
      </c>
      <c r="K2" s="2" vm="42">
        <f t="shared" ca="1" si="0"/>
        <v>177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517129000000</v>
      </c>
      <c r="H4" s="2">
        <f>IFERROR(SUM(D4:G4)*(4/MAX(1,COUNT(D4:G4))),"")</f>
        <v>2068516000000</v>
      </c>
      <c r="I4" s="2">
        <f t="shared" ref="I4:O4" si="1">IFERROR(INDEX(I51:I500,MATCH($C$4,$C$51:$C$500,0)),"")</f>
        <v>2013801000000</v>
      </c>
      <c r="J4" s="2">
        <f t="shared" si="1"/>
        <v>1489899000000</v>
      </c>
      <c r="K4" s="2">
        <f t="shared" si="1"/>
        <v>1184580702742</v>
      </c>
      <c r="L4" s="2">
        <f t="shared" si="1"/>
        <v>1134094562861</v>
      </c>
      <c r="M4" s="2">
        <f t="shared" si="1"/>
        <v>1146624000000</v>
      </c>
      <c r="N4" s="2">
        <f t="shared" si="1"/>
        <v>746873000000</v>
      </c>
      <c r="O4" s="2">
        <f t="shared" si="1"/>
        <v>523397000000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141547000000</v>
      </c>
      <c r="H5" s="2">
        <f>IFERROR(SUM(D5:G5)*(4/MAX(1,COUNT(D5:G5))),"")</f>
        <v>566188000000</v>
      </c>
      <c r="I5" s="2">
        <f t="shared" ref="I5:O5" si="2">IFERROR(INDEX(I51:I500,MATCH($C$5,$C$51:$C$500,0)),"")</f>
        <v>646846000000</v>
      </c>
      <c r="J5" s="2">
        <f t="shared" si="2"/>
        <v>301449000000</v>
      </c>
      <c r="K5" s="2">
        <f t="shared" si="2"/>
        <v>433167307</v>
      </c>
      <c r="L5" s="2">
        <f t="shared" si="2"/>
        <v>70869052302</v>
      </c>
      <c r="M5" s="2">
        <f t="shared" si="2"/>
        <v>245852000000</v>
      </c>
      <c r="N5" s="2">
        <f t="shared" si="2"/>
        <v>27002000000</v>
      </c>
      <c r="O5" s="2">
        <f t="shared" si="2"/>
        <v>-241098000000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2082045000000</v>
      </c>
      <c r="H6" s="2">
        <f>IFERROR(INDEX(D6:G6,COUNT(D6:G6)),"")</f>
        <v>2082045000000</v>
      </c>
      <c r="I6" s="2">
        <f t="shared" ref="I6:O6" si="3">IFERROR(INDEX(I51:I500,MATCH($C$6,$C$51:$C$500,0)),"")</f>
        <v>1940498000000</v>
      </c>
      <c r="J6" s="2">
        <f t="shared" si="3"/>
        <v>1365059000000</v>
      </c>
      <c r="K6" s="2">
        <f t="shared" si="3"/>
        <v>1061190801930</v>
      </c>
      <c r="L6" s="2">
        <f t="shared" si="3"/>
        <v>630123356774</v>
      </c>
      <c r="M6" s="2">
        <f t="shared" si="3"/>
        <v>559252000000</v>
      </c>
      <c r="N6" s="2">
        <f t="shared" si="3"/>
        <v>313400000000</v>
      </c>
      <c r="O6" s="2">
        <f t="shared" si="3"/>
        <v>286398000000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23.8</v>
      </c>
      <c r="H7" s="3">
        <f>IFERROR(INDEX(D7:G7,COUNT(D7:G7)),"")</f>
        <v>23.8</v>
      </c>
      <c r="I7" s="3">
        <f t="shared" ref="I7:O7" si="4">IFERROR(INDEX(I51:I500,MATCH($C$7,$C$51:$C$500,0))/1000000000,"")</f>
        <v>23.8</v>
      </c>
      <c r="J7" s="3">
        <f t="shared" si="4"/>
        <v>23.8</v>
      </c>
      <c r="K7" s="3">
        <f t="shared" si="4"/>
        <v>23.79</v>
      </c>
      <c r="L7" s="3">
        <f t="shared" si="4"/>
        <v>23.79</v>
      </c>
      <c r="M7" s="3">
        <f t="shared" si="4"/>
        <v>20.22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164000000000</v>
      </c>
      <c r="H8" s="2">
        <f>IFERROR(INDEX(D8:G8,COUNT(D8:G8)),"")</f>
        <v>164000000000</v>
      </c>
      <c r="I8" s="2">
        <f t="shared" ref="I8:O8" si="5">IFERROR(INDEX(I51:I500,MATCH($C$8,$C$51:$C$500,0)),"")</f>
        <v>768000000000</v>
      </c>
      <c r="J8" s="2">
        <f t="shared" si="5"/>
        <v>363000000000</v>
      </c>
      <c r="K8" s="2">
        <f t="shared" si="5"/>
        <v>-123000000000</v>
      </c>
      <c r="L8" s="2">
        <f t="shared" si="5"/>
        <v>-60000000000</v>
      </c>
      <c r="M8" s="2">
        <f t="shared" si="5"/>
        <v>283000000000</v>
      </c>
      <c r="N8" s="2">
        <f t="shared" si="5"/>
        <v>64000000000</v>
      </c>
      <c r="O8" s="2">
        <f t="shared" si="5"/>
        <v>-17000000000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6.91</v>
      </c>
      <c r="H9" s="3">
        <f>IFERROR(INDEX(D9:G9,COUNT(D9:G9)),"")</f>
        <v>6.91</v>
      </c>
      <c r="I9" s="3">
        <f t="shared" ref="I9:O9" si="6">IFERROR(INDEX(I51:I500,MATCH($C$9,$C$51:$C$500,0)),"")</f>
        <v>32.25</v>
      </c>
      <c r="J9" s="3">
        <f t="shared" si="6"/>
        <v>15.26</v>
      </c>
      <c r="K9" s="3">
        <f t="shared" si="6"/>
        <v>-5.17</v>
      </c>
      <c r="L9" s="3">
        <f t="shared" si="6"/>
        <v>-2.54</v>
      </c>
      <c r="M9" s="3">
        <f t="shared" si="6"/>
        <v>13.99</v>
      </c>
      <c r="N9" s="3">
        <f t="shared" si="6"/>
        <v>63769.54</v>
      </c>
      <c r="O9" s="3">
        <f t="shared" si="6"/>
        <v>-16497.53</v>
      </c>
    </row>
    <row r="10" spans="1:15" ht="15.5" x14ac:dyDescent="0.35">
      <c r="C10" t="s">
        <v>17</v>
      </c>
      <c r="D10" s="3">
        <f ca="1">IFERROR(IF(D9=0,"",D2/D9),"")</f>
        <v>138.92908827785817</v>
      </c>
      <c r="I10" s="3">
        <f t="shared" ref="I10:O10" ca="1" si="7">IFERROR(IF(I9=0,"",I2/I9),"")</f>
        <v>28.68217054263566</v>
      </c>
      <c r="J10" s="3" t="str">
        <f t="shared" ca="1" si="7"/>
        <v/>
      </c>
      <c r="K10" s="3">
        <f t="shared" ca="1" si="7"/>
        <v>-34.235976789168276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831819000000</v>
      </c>
      <c r="H11" s="2">
        <f>IFERROR(INDEX(D11:G11,COUNT(D11:G11)),"")</f>
        <v>831819000000</v>
      </c>
      <c r="I11" s="2">
        <f t="shared" ref="I11:O11" si="8">IFERROR(INDEX(I51:I500,MATCH($C$11,$C$51:$C$500,0)),"")</f>
        <v>761726000000</v>
      </c>
      <c r="J11" s="2">
        <f t="shared" si="8"/>
        <v>386397000000</v>
      </c>
      <c r="K11" s="2">
        <f t="shared" si="8"/>
        <v>242894049304</v>
      </c>
      <c r="L11" s="2">
        <f t="shared" si="8"/>
        <v>40452625906</v>
      </c>
      <c r="M11" s="2">
        <f t="shared" si="8"/>
        <v>191229000000</v>
      </c>
      <c r="N11" s="2">
        <f t="shared" si="8"/>
        <v>41536000000</v>
      </c>
      <c r="O11" s="2">
        <f t="shared" si="8"/>
        <v>45760000000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857000000000</v>
      </c>
      <c r="H12" s="2">
        <f>IFERROR(INDEX(D12:G12,COUNT(D12:G12)),"")</f>
        <v>857000000000</v>
      </c>
      <c r="I12" s="2">
        <f t="shared" ref="I12:O12" si="9">IFERROR(INDEX(I51:I500,MATCH($C$12,$C$51:$C$500,0)),"")</f>
        <v>1004000000000</v>
      </c>
      <c r="J12" s="2">
        <f t="shared" si="9"/>
        <v>1611000000000</v>
      </c>
      <c r="K12" s="2">
        <f t="shared" si="9"/>
        <v>1863000000000</v>
      </c>
      <c r="L12" s="2">
        <f t="shared" si="9"/>
        <v>2064000000000</v>
      </c>
      <c r="M12" s="2">
        <f t="shared" si="9"/>
        <v>1965000000000</v>
      </c>
      <c r="N12" s="2">
        <f t="shared" si="9"/>
        <v>2184000000000</v>
      </c>
      <c r="O12" s="2">
        <f t="shared" si="9"/>
        <v>2166000000000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1689000000000</v>
      </c>
      <c r="H13" s="2">
        <f>IFERROR(INDEX(D13:G13,COUNT(D13:G13)),"")</f>
        <v>1689000000000</v>
      </c>
      <c r="I13" s="2">
        <f t="shared" ref="I13:O13" si="10">IFERROR(INDEX(I51:I500,MATCH($C$13,$C$51:$C$500,0)),"")</f>
        <v>1766000000000</v>
      </c>
      <c r="J13" s="2">
        <f t="shared" si="10"/>
        <v>1998000000000</v>
      </c>
      <c r="K13" s="2">
        <f t="shared" si="10"/>
        <v>2106000000000</v>
      </c>
      <c r="L13" s="2">
        <f t="shared" si="10"/>
        <v>2105000000000</v>
      </c>
      <c r="M13" s="2">
        <f t="shared" si="10"/>
        <v>2156000000000</v>
      </c>
      <c r="N13" s="2">
        <f t="shared" si="10"/>
        <v>2226000000000</v>
      </c>
      <c r="O13" s="2">
        <f t="shared" si="10"/>
        <v>2211000000000</v>
      </c>
    </row>
    <row r="14" spans="1:15" ht="15.5" x14ac:dyDescent="0.35">
      <c r="C14" t="s">
        <v>26</v>
      </c>
      <c r="D14" s="2">
        <f>IFERROR(INDEX(D51:D500,MATCH($C$14,$C$51:$C$500,0)),"")</f>
        <v>-33765000000</v>
      </c>
      <c r="H14" s="2">
        <f>IFERROR(SUM(D14:G14)*(4/MAX(1,COUNT(D14:G14))),"")</f>
        <v>-135060000000</v>
      </c>
      <c r="I14" s="2">
        <f t="shared" ref="I14:O14" si="11">IFERROR(INDEX(I51:I500,MATCH($C$14,$C$51:$C$500,0)),"")</f>
        <v>-152438000000</v>
      </c>
      <c r="J14" s="2">
        <f t="shared" si="11"/>
        <v>-169411000000</v>
      </c>
      <c r="K14" s="2">
        <f t="shared" si="11"/>
        <v>-169109468256</v>
      </c>
      <c r="L14" s="2">
        <f t="shared" si="11"/>
        <v>-192170855991</v>
      </c>
      <c r="M14" s="2">
        <f t="shared" si="11"/>
        <v>-205255000000</v>
      </c>
      <c r="N14" s="2">
        <f t="shared" si="11"/>
        <v>-201325000000</v>
      </c>
      <c r="O14" s="2">
        <f t="shared" si="11"/>
        <v>-189636000000</v>
      </c>
    </row>
    <row r="15" spans="1:15" ht="15.5" x14ac:dyDescent="0.35">
      <c r="C15" t="s">
        <v>27</v>
      </c>
      <c r="D15" s="2">
        <f>IFERROR(INDEX(D51:D500,MATCH($C$15,$C$51:$C$500,0)),"")</f>
        <v>-30010000000</v>
      </c>
      <c r="H15" s="2">
        <f>IFERROR(SUM(D15:G15)*(4/MAX(1,COUNT(D15:G15))),"")</f>
        <v>-120040000000</v>
      </c>
      <c r="I15" s="2">
        <f t="shared" ref="I15:O15" si="12">IFERROR(INDEX(I51:I500,MATCH($C$15,$C$51:$C$500,0)),"")</f>
        <v>-125625000000</v>
      </c>
      <c r="J15" s="2">
        <f t="shared" si="12"/>
        <v>-102134000000</v>
      </c>
      <c r="K15" s="2">
        <f t="shared" si="12"/>
        <v>-48658649195</v>
      </c>
      <c r="L15" s="2">
        <f t="shared" si="12"/>
        <v>-53711688943</v>
      </c>
      <c r="M15" s="2">
        <f t="shared" si="12"/>
        <v>-88933000000</v>
      </c>
      <c r="N15" s="2">
        <f t="shared" si="12"/>
        <v>43784000000</v>
      </c>
      <c r="O15" s="2">
        <f t="shared" si="12"/>
        <v>-65593000000</v>
      </c>
    </row>
    <row r="16" spans="1:15" ht="15.5" x14ac:dyDescent="0.35">
      <c r="C16" t="s">
        <v>28</v>
      </c>
      <c r="D16" s="2">
        <f>IFERROR(INDEX(D51:D500,MATCH($C$16,$C$51:$C$500,0)),"")</f>
        <v>171787000000</v>
      </c>
      <c r="H16" s="2">
        <f>IFERROR(SUM(D16:G16)*(4/MAX(1,COUNT(D16:G16))),"")</f>
        <v>687148000000</v>
      </c>
      <c r="I16" s="2">
        <f t="shared" ref="I16:O16" si="13">IFERROR(INDEX(I51:I500,MATCH($C$16,$C$51:$C$500,0)),"")</f>
        <v>773447000000</v>
      </c>
      <c r="J16" s="2">
        <f t="shared" si="13"/>
        <v>406761000000</v>
      </c>
      <c r="K16" s="2">
        <f t="shared" si="13"/>
        <v>50751948902</v>
      </c>
      <c r="L16" s="2">
        <f t="shared" si="13"/>
        <v>123947705774</v>
      </c>
      <c r="M16" s="2">
        <f t="shared" si="13"/>
        <v>334266000000</v>
      </c>
      <c r="N16" s="2">
        <f t="shared" si="13"/>
        <v>-24351000000</v>
      </c>
      <c r="O16" s="2">
        <f t="shared" si="13"/>
        <v>-174518000000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22848000000000</v>
      </c>
      <c r="H20" s="2">
        <f t="shared" ref="H20:O20" ca="1" si="14">IFERROR(H21*H2,"")</f>
        <v>22848000000000</v>
      </c>
      <c r="I20" s="2">
        <f t="shared" ca="1" si="14"/>
        <v>22015000000000</v>
      </c>
      <c r="J20" s="2" t="str">
        <f t="shared" ca="1" si="14"/>
        <v/>
      </c>
      <c r="K20" s="2">
        <f t="shared" ca="1" si="14"/>
        <v>4210830000000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23800000000</v>
      </c>
      <c r="H21" s="2">
        <f>IFERROR(INDEX(D21:G21,COUNT(D21:G21)),"")</f>
        <v>23800000000</v>
      </c>
      <c r="I21" s="2">
        <f t="shared" ref="I21:O21" si="15">IFERROR(INDEX(I51:I500,MATCH($C$7,$C$51:$C$500,0)),"")</f>
        <v>23800000000</v>
      </c>
      <c r="J21" s="2">
        <f t="shared" si="15"/>
        <v>23800000000</v>
      </c>
      <c r="K21" s="2">
        <f t="shared" si="15"/>
        <v>23790000000</v>
      </c>
      <c r="L21" s="2">
        <f t="shared" si="15"/>
        <v>23790000000</v>
      </c>
      <c r="M21" s="2">
        <f t="shared" si="15"/>
        <v>20220000000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6.7984601677677476</v>
      </c>
      <c r="H23" s="3">
        <f t="shared" ref="H23:O23" si="16">IFERROR(H5/H6*100,"")</f>
        <v>27.193840671070991</v>
      </c>
      <c r="I23" s="3">
        <f t="shared" si="16"/>
        <v>33.334020442175152</v>
      </c>
      <c r="J23" s="3">
        <f t="shared" si="16"/>
        <v>22.083221311313284</v>
      </c>
      <c r="K23" s="3">
        <f t="shared" si="16"/>
        <v>4.0818984315751095E-2</v>
      </c>
      <c r="L23" s="3">
        <f t="shared" si="16"/>
        <v>11.246853737468724</v>
      </c>
      <c r="M23" s="3">
        <f t="shared" si="16"/>
        <v>43.960862008539983</v>
      </c>
      <c r="N23" s="3">
        <f t="shared" si="16"/>
        <v>8.6158264199106576</v>
      </c>
      <c r="O23" s="3">
        <f t="shared" si="16"/>
        <v>-84.18285043889972</v>
      </c>
    </row>
    <row r="24" spans="1:15" ht="15.5" x14ac:dyDescent="0.35">
      <c r="C24" t="s">
        <v>43</v>
      </c>
      <c r="D24" s="4">
        <f>IFERROR(_xlfn.RRI(5,I23,D23),"")</f>
        <v>-0.2723800937644647</v>
      </c>
      <c r="H24" s="4">
        <f t="shared" ref="H24:O24" si="17">IFERROR(_xlfn.RRI(5,M23,H23),"")</f>
        <v>-9.1592168245834937E-2</v>
      </c>
      <c r="I24" s="4">
        <f t="shared" si="17"/>
        <v>0.31074482375860057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5.96</v>
      </c>
      <c r="H25" s="3">
        <f>IFERROR(INDEX(D25:G25,COUNT(D25:G25)),"")</f>
        <v>5.96</v>
      </c>
      <c r="I25" s="3">
        <f t="shared" ref="I25:O25" si="18">IFERROR(INDEX(I51:I500,MATCH($C$25,$C$51:$C$500,0)),"")</f>
        <v>27.22</v>
      </c>
      <c r="J25" s="3">
        <f t="shared" si="18"/>
        <v>12.8</v>
      </c>
      <c r="K25" s="3">
        <f t="shared" si="18"/>
        <v>0.09</v>
      </c>
      <c r="L25" s="3">
        <f t="shared" si="18"/>
        <v>2.95</v>
      </c>
      <c r="M25" s="3">
        <f t="shared" si="18"/>
        <v>12.13</v>
      </c>
      <c r="N25" s="3">
        <f t="shared" si="18"/>
        <v>19221.560000000001</v>
      </c>
      <c r="O25" s="3">
        <f t="shared" si="18"/>
        <v>-237503.46</v>
      </c>
    </row>
    <row r="26" spans="1:15" ht="15.5" x14ac:dyDescent="0.35">
      <c r="C26" t="s">
        <v>46</v>
      </c>
      <c r="D26" s="4">
        <f>IFERROR(_xlfn.RRI(5,I25,D25),"")</f>
        <v>-0.26197405799354723</v>
      </c>
      <c r="H26" s="4">
        <f t="shared" ref="H26:O26" si="19">IFERROR(_xlfn.RRI(5,M25,H25),"")</f>
        <v>-0.13248480232055848</v>
      </c>
      <c r="I26" s="4">
        <f t="shared" si="19"/>
        <v>-0.73071020367185535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21.728109243697478</v>
      </c>
      <c r="H27" s="3">
        <f t="shared" ref="H27:O27" si="20">IFERROR(H4/H21,"")</f>
        <v>86.912436974789912</v>
      </c>
      <c r="I27" s="3">
        <f t="shared" si="20"/>
        <v>84.613487394957986</v>
      </c>
      <c r="J27" s="3">
        <f t="shared" si="20"/>
        <v>62.60079831932773</v>
      </c>
      <c r="K27" s="3">
        <f t="shared" si="20"/>
        <v>49.793219955527533</v>
      </c>
      <c r="L27" s="3">
        <f t="shared" si="20"/>
        <v>47.671061910928962</v>
      </c>
      <c r="M27" s="3">
        <f t="shared" si="20"/>
        <v>56.707418397626114</v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-0.23806755344925545</v>
      </c>
      <c r="H28" s="4">
        <f t="shared" ref="H28:O28" si="21">IFERROR(_xlfn.RRI(5,M27,H27),"")</f>
        <v>8.9151791564850758E-2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-0.78104335047758999</v>
      </c>
      <c r="I29" s="4">
        <f t="shared" si="22"/>
        <v>1.1265624999999997</v>
      </c>
      <c r="J29" s="4">
        <f t="shared" si="22"/>
        <v>141.22222222222223</v>
      </c>
      <c r="K29" s="4">
        <f t="shared" si="22"/>
        <v>-0.96949152542372885</v>
      </c>
      <c r="L29" s="4">
        <f t="shared" si="22"/>
        <v>-0.7568013190436933</v>
      </c>
      <c r="M29" s="4">
        <f t="shared" si="22"/>
        <v>-0.99936893779693214</v>
      </c>
      <c r="N29" s="4">
        <f t="shared" si="22"/>
        <v>-1.0809317051633689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2.7170013323064124E-2</v>
      </c>
      <c r="I30" s="4">
        <f t="shared" si="23"/>
        <v>0.35163591626009555</v>
      </c>
      <c r="J30" s="4">
        <f t="shared" si="23"/>
        <v>0.25721530712894641</v>
      </c>
      <c r="K30" s="4">
        <f t="shared" si="23"/>
        <v>4.4516693346662153E-2</v>
      </c>
      <c r="L30" s="4">
        <f t="shared" si="23"/>
        <v>-0.15935051783410814</v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87.47</v>
      </c>
      <c r="H32" s="3">
        <f>IFERROR(INDEX(D32:G32,COUNT(D32:G32)),"")</f>
        <v>87.47</v>
      </c>
      <c r="I32" s="3">
        <f t="shared" ref="I32:O32" si="24">IFERROR(INDEX(I51:I500,MATCH($C$32,$C$51:$C$500,0)),"")</f>
        <v>81.53</v>
      </c>
      <c r="J32" s="3">
        <f t="shared" si="24"/>
        <v>57.35</v>
      </c>
      <c r="K32" s="3">
        <f t="shared" si="24"/>
        <v>44.61</v>
      </c>
      <c r="L32" s="3">
        <f t="shared" si="24"/>
        <v>26.49</v>
      </c>
      <c r="M32" s="3">
        <f t="shared" si="24"/>
        <v>27.66</v>
      </c>
      <c r="N32" s="3">
        <f t="shared" si="24"/>
        <v>309984.17</v>
      </c>
      <c r="O32" s="3">
        <f t="shared" si="24"/>
        <v>283275.96000000002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10.75</v>
      </c>
      <c r="H33" s="3">
        <f>IFERROR(INDEX(D33:G33,COUNT(D33:G33)),"")</f>
        <v>10.75</v>
      </c>
      <c r="I33" s="3">
        <f t="shared" ref="I33:O33" si="25">IFERROR(INDEX(I51:I500,MATCH($C$33,$C$51:$C$500,0)),"")</f>
        <v>11.35</v>
      </c>
      <c r="J33" s="3">
        <f t="shared" si="25"/>
        <v>4.8099999999999996</v>
      </c>
      <c r="K33" s="3">
        <f t="shared" si="25"/>
        <v>3.97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157.72</v>
      </c>
      <c r="H34" s="3">
        <f>IFERROR(INDEX(D34:G34,COUNT(D34:G34)),"")</f>
        <v>157.72</v>
      </c>
      <c r="I34" s="3">
        <f t="shared" ref="I34:O34" si="26">IFERROR(INDEX(I51:I500,MATCH($C$34,$C$51:$C$500,0)),"")</f>
        <v>33.979999999999997</v>
      </c>
      <c r="J34" s="3">
        <f t="shared" si="26"/>
        <v>21.56</v>
      </c>
      <c r="K34" s="3">
        <f t="shared" si="26"/>
        <v>1966.67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43.26</v>
      </c>
      <c r="H35" s="3">
        <f>IFERROR(INDEX(D35:G35,COUNT(D35:G35)),"")</f>
        <v>43.26</v>
      </c>
      <c r="I35" s="3">
        <f t="shared" ref="I35:O35" si="27">IFERROR(INDEX(I51:I500,MATCH($C$35,$C$51:$C$500,0)),"")</f>
        <v>10.93</v>
      </c>
      <c r="J35" s="3">
        <f t="shared" si="27"/>
        <v>4.41</v>
      </c>
      <c r="K35" s="3">
        <f t="shared" si="27"/>
        <v>3.55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0.20989999999999998</v>
      </c>
      <c r="I36" s="4">
        <f t="shared" si="28"/>
        <v>0.1837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5</v>
      </c>
      <c r="I37" s="3">
        <f t="shared" si="29"/>
        <v>5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517129000000</v>
      </c>
      <c r="E51" s="5">
        <v>522279837570</v>
      </c>
      <c r="F51" s="5">
        <v>544904770720</v>
      </c>
      <c r="G51" s="5">
        <v>470201391710</v>
      </c>
      <c r="I51" s="5">
        <v>2013801000000</v>
      </c>
      <c r="J51" s="5">
        <v>1489899000000</v>
      </c>
      <c r="K51" s="5">
        <v>1184580702742</v>
      </c>
      <c r="L51" s="5">
        <v>1134094562861</v>
      </c>
      <c r="M51" s="5">
        <v>1146624000000</v>
      </c>
      <c r="N51" s="5">
        <v>746873000000</v>
      </c>
      <c r="O51" s="5">
        <v>523397000000</v>
      </c>
    </row>
    <row r="52" spans="2:15" ht="15.5" x14ac:dyDescent="0.35">
      <c r="C52" t="s">
        <v>73</v>
      </c>
      <c r="D52" s="5">
        <v>-288933000000</v>
      </c>
      <c r="E52" s="5">
        <v>-238082194214</v>
      </c>
      <c r="F52" s="5">
        <v>-241741674193</v>
      </c>
      <c r="G52" s="5">
        <v>-210038131593</v>
      </c>
      <c r="I52" s="5">
        <v>-919572000000</v>
      </c>
      <c r="J52" s="5">
        <v>-905089000000</v>
      </c>
      <c r="K52" s="5">
        <v>-881775473256</v>
      </c>
      <c r="L52" s="5">
        <v>-728391810914</v>
      </c>
      <c r="M52" s="5">
        <v>-576122000000</v>
      </c>
      <c r="N52" s="5">
        <v>-523439000000</v>
      </c>
      <c r="O52" s="5">
        <v>-476347000000</v>
      </c>
    </row>
    <row r="53" spans="2:15" ht="15.5" x14ac:dyDescent="0.35">
      <c r="C53" t="s">
        <v>74</v>
      </c>
      <c r="D53" s="5">
        <v>228196000000</v>
      </c>
      <c r="E53" s="5">
        <v>284197643356</v>
      </c>
      <c r="F53" s="5">
        <v>303163096527</v>
      </c>
      <c r="G53" s="5">
        <v>260163260117</v>
      </c>
      <c r="I53" s="5">
        <v>1094229000000</v>
      </c>
      <c r="J53" s="5">
        <v>584810000000</v>
      </c>
      <c r="K53" s="5">
        <v>302805229486</v>
      </c>
      <c r="L53" s="5">
        <v>405702751947</v>
      </c>
      <c r="M53" s="5">
        <v>570502000000</v>
      </c>
      <c r="N53" s="5">
        <v>223434000000</v>
      </c>
      <c r="O53" s="5">
        <v>47050000000</v>
      </c>
    </row>
    <row r="54" spans="2:15" ht="15.5" x14ac:dyDescent="0.35">
      <c r="C54" t="s">
        <v>75</v>
      </c>
      <c r="D54" s="5">
        <v>-20944000000</v>
      </c>
      <c r="E54" s="5">
        <v>-96562259487</v>
      </c>
      <c r="F54" s="5">
        <v>-22053443727</v>
      </c>
      <c r="G54" s="5">
        <v>-24750296786</v>
      </c>
      <c r="I54" s="5">
        <v>-159967000000</v>
      </c>
      <c r="J54" s="5">
        <v>-66295000000</v>
      </c>
      <c r="K54" s="5">
        <v>-103435266559</v>
      </c>
      <c r="L54" s="5">
        <v>-79668494774</v>
      </c>
      <c r="M54" s="5">
        <v>-65334000000</v>
      </c>
      <c r="N54" s="5">
        <v>-59603000000</v>
      </c>
      <c r="O54" s="5">
        <v>-51228000000</v>
      </c>
    </row>
    <row r="55" spans="2:15" ht="15.5" x14ac:dyDescent="0.35">
      <c r="C55" t="s">
        <v>76</v>
      </c>
      <c r="D55" s="5">
        <v>-2189000000</v>
      </c>
      <c r="E55" s="5">
        <v>-1845252828</v>
      </c>
      <c r="F55" s="5">
        <v>-1097237221</v>
      </c>
      <c r="G55" s="5">
        <v>-2726509951</v>
      </c>
      <c r="I55" s="5">
        <v>-7047000000</v>
      </c>
      <c r="J55" s="5">
        <v>-7380000000</v>
      </c>
      <c r="K55" s="5">
        <v>-40087187307</v>
      </c>
      <c r="L55" s="5">
        <v>-30545976037</v>
      </c>
      <c r="M55" s="5">
        <v>-27690000000</v>
      </c>
      <c r="N55" s="5">
        <v>-22171000000</v>
      </c>
      <c r="O55" s="5">
        <v>-16553000000</v>
      </c>
    </row>
    <row r="56" spans="2:15" ht="15.5" x14ac:dyDescent="0.35">
      <c r="C56" t="s">
        <v>77</v>
      </c>
      <c r="D56" s="5">
        <v>-18755000000</v>
      </c>
      <c r="E56" s="5">
        <v>-94717006659</v>
      </c>
      <c r="F56" s="5">
        <v>-20956206506</v>
      </c>
      <c r="G56" s="5">
        <v>-22023786835</v>
      </c>
      <c r="I56" s="5">
        <v>-152920000000</v>
      </c>
      <c r="J56" s="5">
        <v>-58915000000</v>
      </c>
      <c r="K56" s="5">
        <v>-63348079252</v>
      </c>
      <c r="L56" s="5">
        <v>-49122518737</v>
      </c>
      <c r="M56" s="5">
        <v>-37644000000</v>
      </c>
      <c r="N56" s="5">
        <v>-37432000000</v>
      </c>
      <c r="O56" s="5">
        <v>-34675000000</v>
      </c>
    </row>
    <row r="57" spans="2:15" ht="15.5" x14ac:dyDescent="0.35">
      <c r="C57" t="s">
        <v>78</v>
      </c>
      <c r="D57" s="5">
        <v>207252000000</v>
      </c>
      <c r="E57" s="5">
        <v>187635383869</v>
      </c>
      <c r="F57" s="5">
        <v>281109652800</v>
      </c>
      <c r="G57" s="5">
        <v>235412963331</v>
      </c>
      <c r="I57" s="5">
        <v>934262000000</v>
      </c>
      <c r="J57" s="5">
        <v>518515000000</v>
      </c>
      <c r="K57" s="5">
        <v>199369962927</v>
      </c>
      <c r="L57" s="5">
        <v>326034257173</v>
      </c>
      <c r="M57" s="5">
        <v>505168000000</v>
      </c>
      <c r="N57" s="5">
        <v>163831000000</v>
      </c>
      <c r="O57" s="5">
        <v>-4178000000</v>
      </c>
    </row>
    <row r="58" spans="2:15" ht="15.5" x14ac:dyDescent="0.35">
      <c r="C58" t="s">
        <v>79</v>
      </c>
      <c r="D58" s="5">
        <v>-35465000000</v>
      </c>
      <c r="E58" s="5">
        <v>-86498657528</v>
      </c>
      <c r="F58" s="5">
        <v>-3575656721</v>
      </c>
      <c r="G58" s="5">
        <v>-34507685751</v>
      </c>
      <c r="I58" s="5">
        <v>-160815000000</v>
      </c>
      <c r="J58" s="5">
        <v>-111754000000</v>
      </c>
      <c r="K58" s="5">
        <v>-148618014025</v>
      </c>
      <c r="L58" s="5">
        <v>-202086551399</v>
      </c>
      <c r="M58" s="5">
        <v>-170902000000</v>
      </c>
      <c r="N58" s="5">
        <v>-188182000000</v>
      </c>
      <c r="O58" s="5">
        <v>-170340000000</v>
      </c>
    </row>
    <row r="59" spans="2:15" ht="15.5" x14ac:dyDescent="0.35">
      <c r="C59" t="s">
        <v>261</v>
      </c>
      <c r="D59" s="5">
        <v>11225000000</v>
      </c>
      <c r="E59" s="5">
        <v>9908377354</v>
      </c>
      <c r="F59" s="5">
        <v>8972529126</v>
      </c>
      <c r="G59" s="5">
        <v>8101093520</v>
      </c>
      <c r="I59" s="5">
        <v>33065000000</v>
      </c>
      <c r="J59" s="5">
        <v>23680000000</v>
      </c>
      <c r="K59" s="5">
        <v>17660538408</v>
      </c>
      <c r="L59" s="5">
        <v>3667708266</v>
      </c>
      <c r="M59" s="5">
        <v>1849000000</v>
      </c>
      <c r="N59" s="5">
        <v>681000000</v>
      </c>
      <c r="O59" s="5">
        <v>887000000</v>
      </c>
    </row>
    <row r="60" spans="2:15" ht="15.5" x14ac:dyDescent="0.35">
      <c r="C60" t="s">
        <v>26</v>
      </c>
      <c r="D60" s="5">
        <v>-33765000000</v>
      </c>
      <c r="E60" s="5">
        <v>-37011727021</v>
      </c>
      <c r="F60" s="5">
        <v>-36666132435</v>
      </c>
      <c r="G60" s="5">
        <v>-37585140544</v>
      </c>
      <c r="I60" s="5">
        <v>-152438000000</v>
      </c>
      <c r="J60" s="5">
        <v>-169411000000</v>
      </c>
      <c r="K60" s="5">
        <v>-169109468256</v>
      </c>
      <c r="L60" s="5">
        <v>-192170855991</v>
      </c>
      <c r="M60" s="5">
        <v>-205255000000</v>
      </c>
      <c r="N60" s="5">
        <v>-201325000000</v>
      </c>
      <c r="O60" s="5">
        <v>-189636000000</v>
      </c>
    </row>
    <row r="61" spans="2:15" ht="15.5" x14ac:dyDescent="0.35">
      <c r="C61" t="s">
        <v>80</v>
      </c>
      <c r="E61" s="5">
        <v>-3119509</v>
      </c>
      <c r="F61" s="5">
        <v>498024</v>
      </c>
      <c r="G61" s="5">
        <v>621485</v>
      </c>
      <c r="I61" s="5">
        <v>-2000000</v>
      </c>
      <c r="J61" s="5">
        <v>5000000</v>
      </c>
      <c r="K61" s="5">
        <v>270560</v>
      </c>
      <c r="L61" s="5">
        <v>-267491</v>
      </c>
      <c r="O61" s="5">
        <v>5000000</v>
      </c>
    </row>
    <row r="62" spans="2:15" ht="15.5" x14ac:dyDescent="0.35">
      <c r="C62" t="s">
        <v>81</v>
      </c>
      <c r="D62" s="5">
        <v>-35465000000</v>
      </c>
      <c r="E62" s="5">
        <v>-86498657528</v>
      </c>
      <c r="F62" s="5">
        <v>-3575656721</v>
      </c>
      <c r="G62" s="5">
        <v>-34507685751</v>
      </c>
      <c r="I62" s="5">
        <v>-160815000000</v>
      </c>
      <c r="J62" s="5">
        <v>-111754000000</v>
      </c>
      <c r="K62" s="5">
        <v>-148618014025</v>
      </c>
      <c r="L62" s="5">
        <v>-202086551399</v>
      </c>
      <c r="M62" s="5">
        <v>-170902000000</v>
      </c>
      <c r="N62" s="5">
        <v>-188182000000</v>
      </c>
      <c r="O62" s="5">
        <v>-170340000000</v>
      </c>
    </row>
    <row r="63" spans="2:15" ht="15.5" x14ac:dyDescent="0.35">
      <c r="C63" t="s">
        <v>28</v>
      </c>
      <c r="D63" s="5">
        <v>171787000000</v>
      </c>
      <c r="E63" s="5">
        <v>101136726341</v>
      </c>
      <c r="F63" s="5">
        <v>277533996079</v>
      </c>
      <c r="G63" s="5">
        <v>200905277580</v>
      </c>
      <c r="I63" s="5">
        <v>773447000000</v>
      </c>
      <c r="J63" s="5">
        <v>406761000000</v>
      </c>
      <c r="K63" s="5">
        <v>50751948902</v>
      </c>
      <c r="L63" s="5">
        <v>123947705774</v>
      </c>
      <c r="M63" s="5">
        <v>334266000000</v>
      </c>
      <c r="N63" s="5">
        <v>-24351000000</v>
      </c>
      <c r="O63" s="5">
        <v>-174518000000</v>
      </c>
    </row>
    <row r="64" spans="2:15" ht="15.5" x14ac:dyDescent="0.35">
      <c r="C64" t="s">
        <v>27</v>
      </c>
      <c r="D64" s="5">
        <v>-30010000000</v>
      </c>
      <c r="E64" s="5">
        <v>-7444295351</v>
      </c>
      <c r="F64" s="5">
        <v>-37668203090</v>
      </c>
      <c r="G64" s="5">
        <v>-48805501559</v>
      </c>
      <c r="I64" s="5">
        <v>-125625000000</v>
      </c>
      <c r="J64" s="5">
        <v>-102134000000</v>
      </c>
      <c r="K64" s="5">
        <v>-48658649195</v>
      </c>
      <c r="L64" s="5">
        <v>-53711688943</v>
      </c>
      <c r="M64" s="5">
        <v>-88933000000</v>
      </c>
      <c r="N64" s="5">
        <v>43784000000</v>
      </c>
      <c r="O64" s="5">
        <v>-65593000000</v>
      </c>
    </row>
    <row r="65" spans="2:15" ht="15.5" x14ac:dyDescent="0.35">
      <c r="C65" t="s">
        <v>83</v>
      </c>
    </row>
    <row r="66" spans="2:15" ht="15.5" x14ac:dyDescent="0.35">
      <c r="C66" t="s">
        <v>84</v>
      </c>
      <c r="D66" s="5">
        <v>-30010000000</v>
      </c>
      <c r="E66" s="5">
        <v>-7444295351</v>
      </c>
      <c r="F66" s="5">
        <v>-37668203090</v>
      </c>
      <c r="G66" s="5">
        <v>-48805501559</v>
      </c>
      <c r="I66" s="5">
        <v>-125625000000</v>
      </c>
      <c r="J66" s="5">
        <v>-102134000000</v>
      </c>
      <c r="K66" s="5">
        <v>-48658649195</v>
      </c>
      <c r="L66" s="5">
        <v>-53711688943</v>
      </c>
      <c r="M66" s="5">
        <v>-88933000000</v>
      </c>
      <c r="N66" s="5">
        <v>43784000000</v>
      </c>
      <c r="O66" s="5">
        <v>-65593000000</v>
      </c>
    </row>
    <row r="67" spans="2:15" ht="15.5" x14ac:dyDescent="0.35">
      <c r="C67" t="s">
        <v>85</v>
      </c>
      <c r="D67" s="5">
        <v>141777000000</v>
      </c>
      <c r="E67" s="5">
        <v>93692430990</v>
      </c>
      <c r="F67" s="5">
        <v>239865792989</v>
      </c>
      <c r="G67" s="5">
        <v>152099776021</v>
      </c>
      <c r="I67" s="5">
        <v>647822000000</v>
      </c>
      <c r="J67" s="5">
        <v>304627000000</v>
      </c>
      <c r="K67" s="5">
        <v>2093299707</v>
      </c>
      <c r="L67" s="5">
        <v>70236016831</v>
      </c>
      <c r="M67" s="5">
        <v>245333000000</v>
      </c>
      <c r="N67" s="5">
        <v>19433000000</v>
      </c>
      <c r="O67" s="5">
        <v>-240111000000</v>
      </c>
    </row>
    <row r="68" spans="2:15" ht="15.5" x14ac:dyDescent="0.35">
      <c r="C68" t="s">
        <v>86</v>
      </c>
      <c r="D68" s="5">
        <v>-230000000</v>
      </c>
      <c r="E68" s="5">
        <v>1401748968</v>
      </c>
      <c r="F68" s="5">
        <v>-952327908</v>
      </c>
      <c r="G68" s="5">
        <v>-644421060</v>
      </c>
      <c r="I68" s="5">
        <v>-978000000</v>
      </c>
      <c r="J68" s="5">
        <v>-3173000000</v>
      </c>
      <c r="K68" s="5">
        <v>-1659861840</v>
      </c>
      <c r="L68" s="5">
        <v>632767980</v>
      </c>
      <c r="M68" s="5">
        <v>519000000</v>
      </c>
      <c r="N68" s="5">
        <v>7569000000</v>
      </c>
      <c r="O68" s="5">
        <v>-982000000</v>
      </c>
    </row>
    <row r="69" spans="2:15" ht="15.5" x14ac:dyDescent="0.35">
      <c r="C69" t="s">
        <v>87</v>
      </c>
      <c r="D69" s="5">
        <v>-230000000</v>
      </c>
      <c r="E69" s="5">
        <v>1401748968</v>
      </c>
      <c r="F69" s="5">
        <v>-952327908</v>
      </c>
      <c r="G69" s="5">
        <v>-644421060</v>
      </c>
      <c r="I69" s="5">
        <v>-978000000</v>
      </c>
      <c r="J69" s="5">
        <v>-3173000000</v>
      </c>
      <c r="K69" s="5">
        <v>-1659861840</v>
      </c>
      <c r="L69" s="5">
        <v>632767980</v>
      </c>
      <c r="M69" s="5">
        <v>519000000</v>
      </c>
      <c r="N69" s="5">
        <v>7569000000</v>
      </c>
      <c r="O69" s="5">
        <v>-982000000</v>
      </c>
    </row>
    <row r="70" spans="2:15" ht="15.5" x14ac:dyDescent="0.35">
      <c r="C70" t="s">
        <v>88</v>
      </c>
      <c r="D70" s="5">
        <v>141547000000</v>
      </c>
      <c r="E70" s="5">
        <v>95094179958</v>
      </c>
      <c r="F70" s="5">
        <v>238913465081</v>
      </c>
      <c r="G70" s="5">
        <v>151455354961</v>
      </c>
      <c r="I70" s="5">
        <v>646844000000</v>
      </c>
      <c r="J70" s="5">
        <v>301454000000</v>
      </c>
      <c r="K70" s="5">
        <v>433437867</v>
      </c>
      <c r="L70" s="5">
        <v>70868784811</v>
      </c>
      <c r="M70" s="5">
        <v>245852000000</v>
      </c>
      <c r="N70" s="5">
        <v>27002000000</v>
      </c>
      <c r="O70" s="5">
        <v>-241093000000</v>
      </c>
    </row>
    <row r="71" spans="2:15" ht="15.5" x14ac:dyDescent="0.35">
      <c r="C71" t="s">
        <v>89</v>
      </c>
      <c r="D71" s="5">
        <v>141777000000</v>
      </c>
      <c r="E71" s="5">
        <v>93692430990</v>
      </c>
      <c r="F71" s="5">
        <v>239865792989</v>
      </c>
      <c r="G71" s="5">
        <v>152101776021</v>
      </c>
      <c r="I71" s="5">
        <v>647822000000</v>
      </c>
      <c r="J71" s="5">
        <v>304627000000</v>
      </c>
      <c r="K71" s="5">
        <v>2093299707</v>
      </c>
      <c r="L71" s="5">
        <v>70236016831</v>
      </c>
      <c r="M71" s="5">
        <v>245333000000</v>
      </c>
      <c r="N71" s="5">
        <v>19433000000</v>
      </c>
      <c r="O71" s="5">
        <v>-240111000000</v>
      </c>
    </row>
    <row r="72" spans="2:15" ht="15.5" x14ac:dyDescent="0.35">
      <c r="C72" t="s">
        <v>7</v>
      </c>
      <c r="D72" s="5">
        <v>141547000000</v>
      </c>
      <c r="E72" s="5">
        <v>95097299467</v>
      </c>
      <c r="F72" s="5">
        <v>238912967057</v>
      </c>
      <c r="G72" s="5">
        <v>151455733476</v>
      </c>
      <c r="I72" s="5">
        <v>646846000000</v>
      </c>
      <c r="J72" s="5">
        <v>301449000000</v>
      </c>
      <c r="K72" s="5">
        <v>433167307</v>
      </c>
      <c r="L72" s="5">
        <v>70869052302</v>
      </c>
      <c r="M72" s="5">
        <v>245852000000</v>
      </c>
      <c r="N72" s="5">
        <v>27002000000</v>
      </c>
      <c r="O72" s="5">
        <v>-241098000000</v>
      </c>
    </row>
    <row r="73" spans="2:15" ht="15.5" x14ac:dyDescent="0.35">
      <c r="C73" t="s">
        <v>90</v>
      </c>
      <c r="D73" s="5">
        <v>141777000000</v>
      </c>
      <c r="E73" s="5">
        <v>93692430990</v>
      </c>
      <c r="F73" s="5">
        <v>239865792989</v>
      </c>
      <c r="G73" s="5">
        <v>152101776021</v>
      </c>
      <c r="I73" s="5">
        <v>647822000000</v>
      </c>
      <c r="J73" s="5">
        <v>304627000000</v>
      </c>
      <c r="K73" s="5">
        <v>2093299707</v>
      </c>
      <c r="L73" s="5">
        <v>70236016831</v>
      </c>
      <c r="M73" s="5">
        <v>245333000000</v>
      </c>
      <c r="N73" s="5">
        <v>19433000000</v>
      </c>
      <c r="O73" s="5">
        <v>-240111000000</v>
      </c>
    </row>
    <row r="74" spans="2:15" ht="15.5" x14ac:dyDescent="0.35">
      <c r="C74" t="s">
        <v>91</v>
      </c>
      <c r="D74" s="5">
        <v>141547000000</v>
      </c>
      <c r="E74" s="5">
        <v>95094179958</v>
      </c>
      <c r="F74" s="5">
        <v>238913465081</v>
      </c>
      <c r="G74" s="5">
        <v>151456354961</v>
      </c>
      <c r="I74" s="5">
        <v>646844000000</v>
      </c>
      <c r="J74" s="5">
        <v>301454000000</v>
      </c>
      <c r="K74" s="5">
        <v>433437867</v>
      </c>
      <c r="L74" s="5">
        <v>70868784811</v>
      </c>
      <c r="M74" s="5">
        <v>245852000000</v>
      </c>
      <c r="N74" s="5">
        <v>27002000000</v>
      </c>
      <c r="O74" s="5">
        <v>-241093000000</v>
      </c>
    </row>
    <row r="75" spans="2:15" ht="15.5" x14ac:dyDescent="0.35">
      <c r="C75" t="s">
        <v>92</v>
      </c>
      <c r="D75" s="5">
        <v>141547000000</v>
      </c>
      <c r="E75" s="5">
        <v>95094179958</v>
      </c>
      <c r="F75" s="5">
        <v>238913465081</v>
      </c>
      <c r="G75" s="5">
        <v>151456354961</v>
      </c>
      <c r="I75" s="5">
        <v>646844000000</v>
      </c>
      <c r="J75" s="5">
        <v>301454000000</v>
      </c>
      <c r="K75" s="5">
        <v>433437867</v>
      </c>
      <c r="L75" s="5">
        <v>70868784811</v>
      </c>
      <c r="M75" s="5">
        <v>245852000000</v>
      </c>
      <c r="N75" s="5">
        <v>27002000000</v>
      </c>
      <c r="O75" s="5">
        <v>-241093000000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831819000000</v>
      </c>
      <c r="E79" s="5">
        <v>761726000000</v>
      </c>
      <c r="F79" s="5">
        <v>678286190970</v>
      </c>
      <c r="G79" s="5">
        <v>511263679463</v>
      </c>
      <c r="I79" s="5">
        <v>761726000000</v>
      </c>
      <c r="J79" s="5">
        <v>386397000000</v>
      </c>
      <c r="K79" s="5">
        <v>242894049304</v>
      </c>
      <c r="L79" s="5">
        <v>40452625906</v>
      </c>
      <c r="M79" s="5">
        <v>191229000000</v>
      </c>
      <c r="N79" s="5">
        <v>41536000000</v>
      </c>
      <c r="O79" s="5">
        <v>45760000000</v>
      </c>
    </row>
    <row r="80" spans="2:15" ht="15.5" x14ac:dyDescent="0.35">
      <c r="C80" t="s">
        <v>269</v>
      </c>
    </row>
    <row r="81" spans="3:15" ht="15.5" x14ac:dyDescent="0.35">
      <c r="C81" t="s">
        <v>96</v>
      </c>
      <c r="D81" s="5">
        <v>32547000000</v>
      </c>
      <c r="E81" s="5">
        <v>51202000000</v>
      </c>
      <c r="F81" s="5">
        <v>61026861033</v>
      </c>
      <c r="G81" s="5">
        <v>64381004249</v>
      </c>
      <c r="I81" s="5">
        <v>51202000000</v>
      </c>
      <c r="J81" s="5">
        <v>49824000000</v>
      </c>
      <c r="K81" s="5">
        <v>33487001736</v>
      </c>
      <c r="L81" s="5">
        <v>30250061280</v>
      </c>
      <c r="M81" s="5">
        <v>21545000000</v>
      </c>
      <c r="N81" s="5">
        <v>14365000000</v>
      </c>
      <c r="O81" s="5">
        <v>6062000000</v>
      </c>
    </row>
    <row r="82" spans="3:15" ht="15.5" x14ac:dyDescent="0.35">
      <c r="C82" t="s">
        <v>97</v>
      </c>
      <c r="D82" s="5">
        <v>33002000000</v>
      </c>
      <c r="E82" s="5">
        <v>37112000000</v>
      </c>
      <c r="F82" s="5">
        <v>37290109389</v>
      </c>
      <c r="G82" s="5">
        <v>37195304251</v>
      </c>
      <c r="I82" s="5">
        <v>37112000000</v>
      </c>
      <c r="J82" s="5">
        <v>46210000000</v>
      </c>
      <c r="K82" s="5">
        <v>120799680908</v>
      </c>
      <c r="L82" s="5">
        <v>54013197300</v>
      </c>
      <c r="M82" s="5">
        <v>34836000000</v>
      </c>
      <c r="N82" s="5">
        <v>44578000000</v>
      </c>
      <c r="O82" s="5">
        <v>46108000000</v>
      </c>
    </row>
    <row r="83" spans="3:15" ht="15.5" x14ac:dyDescent="0.35">
      <c r="C83" t="s">
        <v>270</v>
      </c>
    </row>
    <row r="84" spans="3:15" ht="15.5" x14ac:dyDescent="0.35">
      <c r="C84" t="s">
        <v>98</v>
      </c>
      <c r="D84" s="5">
        <v>32547000000</v>
      </c>
      <c r="E84" s="5">
        <v>51202000000</v>
      </c>
      <c r="F84" s="5">
        <v>61026861033</v>
      </c>
      <c r="G84" s="5">
        <v>64381004249</v>
      </c>
      <c r="I84" s="5">
        <v>51202000000</v>
      </c>
      <c r="J84" s="5">
        <v>49824000000</v>
      </c>
      <c r="K84" s="5">
        <v>33487001736</v>
      </c>
      <c r="L84" s="5">
        <v>30250061280</v>
      </c>
      <c r="M84" s="5">
        <v>21545000000</v>
      </c>
      <c r="N84" s="5">
        <v>14365000000</v>
      </c>
      <c r="O84" s="5">
        <v>6062000000</v>
      </c>
    </row>
    <row r="85" spans="3:15" ht="15.5" x14ac:dyDescent="0.35">
      <c r="C85" t="s">
        <v>99</v>
      </c>
      <c r="D85" s="5">
        <v>3361000000</v>
      </c>
      <c r="E85" s="5">
        <v>3568000000</v>
      </c>
      <c r="F85" s="5">
        <v>2290347538</v>
      </c>
      <c r="G85" s="5">
        <v>2453647127</v>
      </c>
      <c r="I85" s="5">
        <v>3568000000</v>
      </c>
      <c r="J85" s="5">
        <v>2176000000</v>
      </c>
      <c r="K85" s="5">
        <v>3559394442</v>
      </c>
      <c r="L85" s="5">
        <v>3206587651</v>
      </c>
      <c r="M85" s="5">
        <v>2072000000</v>
      </c>
      <c r="N85" s="5">
        <v>1072000000</v>
      </c>
      <c r="O85" s="5">
        <v>1647000000</v>
      </c>
    </row>
    <row r="86" spans="3:15" ht="15.5" x14ac:dyDescent="0.35">
      <c r="C86" t="s">
        <v>100</v>
      </c>
      <c r="D86" s="5">
        <v>3361000000</v>
      </c>
      <c r="E86" s="5">
        <v>3568000000</v>
      </c>
      <c r="F86" s="5">
        <v>2290347538</v>
      </c>
      <c r="G86" s="5">
        <v>2453647127</v>
      </c>
      <c r="I86" s="5">
        <v>3568000000</v>
      </c>
      <c r="J86" s="5">
        <v>2176000000</v>
      </c>
      <c r="K86" s="5">
        <v>3559394442</v>
      </c>
      <c r="L86" s="5">
        <v>3206587651</v>
      </c>
      <c r="M86" s="5">
        <v>2072000000</v>
      </c>
      <c r="N86" s="5">
        <v>1072000000</v>
      </c>
      <c r="O86" s="5">
        <v>1647000000</v>
      </c>
    </row>
    <row r="87" spans="3:15" ht="15.5" x14ac:dyDescent="0.35">
      <c r="C87" t="s">
        <v>101</v>
      </c>
      <c r="D87" s="5">
        <v>233561000000</v>
      </c>
      <c r="E87" s="5">
        <v>244497000000</v>
      </c>
      <c r="F87" s="5">
        <v>187506189421</v>
      </c>
      <c r="G87" s="5">
        <v>157499816056</v>
      </c>
      <c r="I87" s="5">
        <v>244497000000</v>
      </c>
      <c r="J87" s="5">
        <v>138905000000</v>
      </c>
      <c r="K87" s="5">
        <v>250228818418</v>
      </c>
      <c r="L87" s="5">
        <v>159866081242</v>
      </c>
      <c r="M87" s="5">
        <v>89640000000</v>
      </c>
      <c r="N87" s="5">
        <v>39047000000</v>
      </c>
      <c r="O87" s="5">
        <v>56172000000</v>
      </c>
    </row>
    <row r="88" spans="3:15" ht="15.5" x14ac:dyDescent="0.35">
      <c r="C88" t="s">
        <v>80</v>
      </c>
      <c r="D88" s="5">
        <v>46097000000</v>
      </c>
      <c r="E88" s="5">
        <v>44346000000</v>
      </c>
      <c r="F88" s="5">
        <v>44093615690</v>
      </c>
      <c r="G88" s="5">
        <v>41709476000</v>
      </c>
      <c r="I88" s="5">
        <v>44346000000</v>
      </c>
      <c r="J88" s="5">
        <v>37555000000</v>
      </c>
      <c r="K88" s="5">
        <v>29252174000</v>
      </c>
      <c r="L88" s="5">
        <v>23856445000</v>
      </c>
      <c r="M88" s="5">
        <v>22038000000</v>
      </c>
      <c r="N88" s="5">
        <v>24702000000</v>
      </c>
      <c r="O88" s="5">
        <v>30600000000</v>
      </c>
    </row>
    <row r="89" spans="3:15" ht="15.5" x14ac:dyDescent="0.35">
      <c r="C89" t="s">
        <v>102</v>
      </c>
      <c r="D89" s="5">
        <v>1257497000000</v>
      </c>
      <c r="E89" s="5">
        <v>1222452000000</v>
      </c>
      <c r="F89" s="5">
        <v>1101315531902</v>
      </c>
      <c r="G89" s="5">
        <v>879003509137</v>
      </c>
      <c r="I89" s="5">
        <v>1222452000000</v>
      </c>
      <c r="J89" s="5">
        <v>719582000000</v>
      </c>
      <c r="K89" s="5">
        <v>635764556733</v>
      </c>
      <c r="L89" s="5">
        <v>330696849531</v>
      </c>
      <c r="M89" s="5">
        <v>397400000000</v>
      </c>
      <c r="N89" s="5">
        <v>143219000000</v>
      </c>
      <c r="O89" s="5">
        <v>147492000000</v>
      </c>
    </row>
    <row r="90" spans="3:15" ht="15.5" x14ac:dyDescent="0.35">
      <c r="C90" t="s">
        <v>103</v>
      </c>
    </row>
    <row r="91" spans="3:15" ht="15.5" x14ac:dyDescent="0.35">
      <c r="C91" t="s">
        <v>556</v>
      </c>
      <c r="N91" s="5">
        <v>865000000</v>
      </c>
      <c r="O91" s="5">
        <v>869000000</v>
      </c>
    </row>
    <row r="92" spans="3:15" ht="15.5" x14ac:dyDescent="0.35">
      <c r="C92" t="s">
        <v>271</v>
      </c>
      <c r="F92" s="5">
        <v>2500000000</v>
      </c>
      <c r="G92" s="5">
        <v>2500000000</v>
      </c>
    </row>
    <row r="93" spans="3:15" ht="15.5" x14ac:dyDescent="0.35">
      <c r="C93" t="s">
        <v>105</v>
      </c>
      <c r="D93" s="5">
        <v>7034000000</v>
      </c>
      <c r="E93" s="5">
        <v>8521000000</v>
      </c>
      <c r="F93" s="5">
        <v>4197513097</v>
      </c>
      <c r="G93" s="5">
        <v>3958437993</v>
      </c>
      <c r="I93" s="5">
        <v>8521000000</v>
      </c>
      <c r="J93" s="5">
        <v>3769000000</v>
      </c>
      <c r="K93" s="5">
        <v>24831506530</v>
      </c>
      <c r="L93" s="5">
        <v>39871150273</v>
      </c>
      <c r="M93" s="5">
        <v>34323000000</v>
      </c>
      <c r="N93" s="5">
        <v>49434000000</v>
      </c>
      <c r="O93" s="5">
        <v>12312000000</v>
      </c>
    </row>
    <row r="94" spans="3:15" ht="15.5" x14ac:dyDescent="0.35">
      <c r="C94" t="s">
        <v>557</v>
      </c>
      <c r="F94" s="5">
        <v>1732214946494</v>
      </c>
      <c r="G94" s="5">
        <v>1740878505821</v>
      </c>
      <c r="K94" s="5">
        <v>1814305898945</v>
      </c>
      <c r="L94" s="5">
        <v>1846231031852</v>
      </c>
      <c r="M94" s="5">
        <v>1914906000000</v>
      </c>
      <c r="N94" s="5">
        <v>1949268000000</v>
      </c>
      <c r="O94" s="5">
        <v>1953332000000</v>
      </c>
    </row>
    <row r="95" spans="3:15" ht="15.5" x14ac:dyDescent="0.35">
      <c r="C95" t="s">
        <v>558</v>
      </c>
      <c r="F95" s="5">
        <v>1619868113052</v>
      </c>
      <c r="G95" s="5">
        <v>1643258678454</v>
      </c>
      <c r="K95" s="5">
        <v>1712501235878</v>
      </c>
      <c r="L95" s="5">
        <v>1777767468333</v>
      </c>
      <c r="M95" s="5">
        <v>1724898000000</v>
      </c>
      <c r="N95" s="5">
        <v>1658970000000</v>
      </c>
      <c r="O95" s="5">
        <v>1369288000000</v>
      </c>
    </row>
    <row r="96" spans="3:15" ht="15.5" x14ac:dyDescent="0.35">
      <c r="C96" t="s">
        <v>559</v>
      </c>
      <c r="F96" s="5">
        <v>112346833442</v>
      </c>
      <c r="G96" s="5">
        <v>97619827367</v>
      </c>
      <c r="K96" s="5">
        <v>101804663067</v>
      </c>
      <c r="L96" s="5">
        <v>68463563519</v>
      </c>
      <c r="M96" s="5">
        <v>190008000000</v>
      </c>
      <c r="N96" s="5">
        <v>290298000000</v>
      </c>
      <c r="O96" s="5">
        <v>584044000000</v>
      </c>
    </row>
    <row r="97" spans="3:15" ht="15.5" x14ac:dyDescent="0.35">
      <c r="C97" t="s">
        <v>560</v>
      </c>
      <c r="F97" s="5">
        <v>1732214946494</v>
      </c>
      <c r="G97" s="5">
        <v>1740878505821</v>
      </c>
      <c r="K97" s="5">
        <v>1814305898945</v>
      </c>
      <c r="L97" s="5">
        <v>1846231031852</v>
      </c>
      <c r="M97" s="5">
        <v>1914906000000</v>
      </c>
      <c r="N97" s="5">
        <v>1949268000000</v>
      </c>
      <c r="O97" s="5">
        <v>1953332000000</v>
      </c>
    </row>
    <row r="98" spans="3:15" ht="15.5" x14ac:dyDescent="0.35">
      <c r="C98" t="s">
        <v>104</v>
      </c>
      <c r="D98" s="5">
        <v>2615121000000</v>
      </c>
      <c r="E98" s="5">
        <v>2624919000000</v>
      </c>
      <c r="F98" s="5">
        <v>933954700600</v>
      </c>
      <c r="G98" s="5">
        <v>918606362746</v>
      </c>
      <c r="I98" s="5">
        <v>2624919000000</v>
      </c>
      <c r="J98" s="5">
        <v>2675400000000</v>
      </c>
      <c r="K98" s="5">
        <v>903860796108</v>
      </c>
      <c r="L98" s="5">
        <v>623421012902</v>
      </c>
      <c r="M98" s="5">
        <v>541799000000</v>
      </c>
      <c r="N98" s="5">
        <v>536331000000</v>
      </c>
      <c r="O98" s="5">
        <v>559281000000</v>
      </c>
    </row>
    <row r="99" spans="3:15" ht="15.5" x14ac:dyDescent="0.35">
      <c r="C99" t="s">
        <v>106</v>
      </c>
      <c r="D99" s="5">
        <v>2979007000000</v>
      </c>
      <c r="E99" s="5">
        <v>2979924000000</v>
      </c>
      <c r="F99" s="5">
        <v>3020037959879</v>
      </c>
      <c r="G99" s="5">
        <v>3001378630294</v>
      </c>
      <c r="I99" s="5">
        <v>2979924000000</v>
      </c>
      <c r="J99" s="5">
        <v>3008163000000</v>
      </c>
      <c r="K99" s="5">
        <v>3036571568575</v>
      </c>
      <c r="L99" s="5">
        <v>2704587784031</v>
      </c>
      <c r="M99" s="5">
        <v>2577600000000</v>
      </c>
      <c r="N99" s="5">
        <v>2611929000000</v>
      </c>
      <c r="O99" s="5">
        <v>2613521000000</v>
      </c>
    </row>
    <row r="100" spans="3:15" ht="15.5" x14ac:dyDescent="0.35">
      <c r="C100" t="s">
        <v>107</v>
      </c>
      <c r="D100" s="5">
        <v>4236504000000</v>
      </c>
      <c r="E100" s="5">
        <v>4202376000000</v>
      </c>
      <c r="F100" s="5">
        <v>4121353491781</v>
      </c>
      <c r="G100" s="5">
        <v>3880382139431</v>
      </c>
      <c r="I100" s="5">
        <v>4202376000000</v>
      </c>
      <c r="J100" s="5">
        <v>3727745000000</v>
      </c>
      <c r="K100" s="5">
        <v>3672336125308</v>
      </c>
      <c r="L100" s="5">
        <v>3035284633562</v>
      </c>
      <c r="M100" s="5">
        <v>2975000000000</v>
      </c>
      <c r="N100" s="5">
        <v>2755148000000</v>
      </c>
      <c r="O100" s="5">
        <v>2761013000000</v>
      </c>
    </row>
    <row r="101" spans="3:15" ht="15.5" x14ac:dyDescent="0.35">
      <c r="C101" t="s">
        <v>108</v>
      </c>
    </row>
    <row r="102" spans="3:15" ht="15.5" x14ac:dyDescent="0.35">
      <c r="C102" t="s">
        <v>109</v>
      </c>
    </row>
    <row r="103" spans="3:15" ht="15.5" x14ac:dyDescent="0.35">
      <c r="C103" t="s">
        <v>110</v>
      </c>
      <c r="D103" s="5">
        <v>843411000000</v>
      </c>
      <c r="E103" s="5">
        <v>877390000000</v>
      </c>
      <c r="F103" s="5">
        <v>703063276265</v>
      </c>
      <c r="G103" s="5">
        <v>616815460418</v>
      </c>
      <c r="I103" s="5">
        <v>877390000000</v>
      </c>
      <c r="J103" s="5">
        <v>627232000000</v>
      </c>
      <c r="K103" s="5">
        <v>678326799086</v>
      </c>
      <c r="L103" s="5">
        <v>337096783702</v>
      </c>
      <c r="M103" s="5">
        <v>362905000000</v>
      </c>
      <c r="N103" s="5">
        <v>353459000000</v>
      </c>
      <c r="O103" s="5">
        <v>385810000000</v>
      </c>
    </row>
    <row r="104" spans="3:15" ht="15.5" x14ac:dyDescent="0.35">
      <c r="C104" t="s">
        <v>273</v>
      </c>
      <c r="D104" s="5">
        <v>151703000000</v>
      </c>
      <c r="E104" s="5">
        <v>128298000000</v>
      </c>
      <c r="F104" s="5">
        <v>93544692441</v>
      </c>
      <c r="G104" s="5">
        <v>60400000000</v>
      </c>
      <c r="I104" s="5">
        <v>128298000000</v>
      </c>
      <c r="J104" s="5">
        <v>60400000000</v>
      </c>
      <c r="N104" s="5">
        <v>99977000000</v>
      </c>
      <c r="O104" s="5">
        <v>99999000000</v>
      </c>
    </row>
    <row r="105" spans="3:15" ht="15.5" x14ac:dyDescent="0.35">
      <c r="C105" t="s">
        <v>111</v>
      </c>
    </row>
    <row r="106" spans="3:15" ht="15.5" x14ac:dyDescent="0.35">
      <c r="C106" t="s">
        <v>112</v>
      </c>
      <c r="D106" s="5">
        <v>61573000000</v>
      </c>
      <c r="E106" s="5">
        <v>92532000000</v>
      </c>
      <c r="F106" s="5">
        <v>94838973275</v>
      </c>
      <c r="G106" s="5">
        <v>78842955692</v>
      </c>
      <c r="I106" s="5">
        <v>92532000000</v>
      </c>
      <c r="J106" s="5">
        <v>93732000000</v>
      </c>
      <c r="K106" s="5">
        <v>254324678256</v>
      </c>
      <c r="L106" s="5">
        <v>124439255068</v>
      </c>
      <c r="M106" s="5">
        <v>105189000000</v>
      </c>
      <c r="N106" s="5">
        <v>119598000000</v>
      </c>
      <c r="O106" s="5">
        <v>147657000000</v>
      </c>
    </row>
    <row r="107" spans="3:15" ht="15.5" x14ac:dyDescent="0.35">
      <c r="C107" t="s">
        <v>113</v>
      </c>
    </row>
    <row r="108" spans="3:15" ht="15.5" x14ac:dyDescent="0.35">
      <c r="C108" t="s">
        <v>114</v>
      </c>
      <c r="D108" s="5">
        <v>33002000000</v>
      </c>
      <c r="E108" s="5">
        <v>37112000000</v>
      </c>
      <c r="F108" s="5">
        <v>37290109389</v>
      </c>
      <c r="G108" s="5">
        <v>37195304251</v>
      </c>
      <c r="I108" s="5">
        <v>37112000000</v>
      </c>
      <c r="J108" s="5">
        <v>46210000000</v>
      </c>
      <c r="K108" s="5">
        <v>120799680908</v>
      </c>
      <c r="L108" s="5">
        <v>54013197300</v>
      </c>
      <c r="M108" s="5">
        <v>34836000000</v>
      </c>
      <c r="N108" s="5">
        <v>44578000000</v>
      </c>
      <c r="O108" s="5">
        <v>46108000000</v>
      </c>
    </row>
    <row r="109" spans="3:15" ht="15.5" x14ac:dyDescent="0.35">
      <c r="C109" t="s">
        <v>116</v>
      </c>
      <c r="D109" s="5">
        <v>60708000000</v>
      </c>
      <c r="E109" s="5">
        <v>62137000000</v>
      </c>
      <c r="F109" s="5">
        <v>7332202303</v>
      </c>
      <c r="G109" s="5">
        <v>4933024364</v>
      </c>
      <c r="I109" s="5">
        <v>62137000000</v>
      </c>
      <c r="J109" s="5">
        <v>5766000000</v>
      </c>
      <c r="K109" s="5">
        <v>5164957417</v>
      </c>
      <c r="L109" s="5">
        <v>6695115124</v>
      </c>
      <c r="M109" s="5">
        <v>8652000000</v>
      </c>
      <c r="N109" s="5">
        <v>9444000000</v>
      </c>
      <c r="O109" s="5">
        <v>8207000000</v>
      </c>
    </row>
    <row r="110" spans="3:15" ht="15.5" x14ac:dyDescent="0.35">
      <c r="C110" t="s">
        <v>115</v>
      </c>
      <c r="D110" s="5">
        <v>131586000000</v>
      </c>
      <c r="E110" s="5">
        <v>114389000000</v>
      </c>
      <c r="F110" s="5">
        <v>74039577471</v>
      </c>
      <c r="G110" s="5">
        <v>50202883524</v>
      </c>
      <c r="I110" s="5">
        <v>114389000000</v>
      </c>
      <c r="J110" s="5">
        <v>36317000000</v>
      </c>
      <c r="K110" s="5">
        <v>10157189974</v>
      </c>
      <c r="L110" s="5">
        <v>6178986097</v>
      </c>
      <c r="M110" s="5">
        <v>38233000000</v>
      </c>
      <c r="N110" s="5">
        <v>6183000000</v>
      </c>
      <c r="O110" s="5">
        <v>3026000000</v>
      </c>
    </row>
    <row r="111" spans="3:15" ht="15.5" x14ac:dyDescent="0.35">
      <c r="C111" t="s">
        <v>118</v>
      </c>
    </row>
    <row r="112" spans="3:15" ht="15.5" x14ac:dyDescent="0.35">
      <c r="C112" t="s">
        <v>442</v>
      </c>
      <c r="D112" s="5">
        <v>1183959000000</v>
      </c>
      <c r="E112" s="5">
        <v>1252579000000</v>
      </c>
      <c r="F112" s="5">
        <v>1329294507409</v>
      </c>
      <c r="G112" s="5">
        <v>1421574720244</v>
      </c>
      <c r="I112" s="5">
        <v>1252579000000</v>
      </c>
      <c r="J112" s="5">
        <v>1602870000000</v>
      </c>
      <c r="K112" s="5">
        <v>1829607906832</v>
      </c>
      <c r="L112" s="5">
        <v>1988186299109</v>
      </c>
      <c r="M112" s="5">
        <v>1988861000000</v>
      </c>
      <c r="N112" s="5">
        <v>2061786000000</v>
      </c>
      <c r="O112" s="5">
        <v>2050934000000</v>
      </c>
    </row>
    <row r="113" spans="3:15" ht="15.5" x14ac:dyDescent="0.35">
      <c r="C113" t="s">
        <v>378</v>
      </c>
      <c r="D113" s="5">
        <v>3125000000</v>
      </c>
      <c r="E113" s="5">
        <v>3125000000</v>
      </c>
      <c r="F113" s="5">
        <v>7376337866</v>
      </c>
      <c r="G113" s="5">
        <v>10822616048</v>
      </c>
      <c r="I113" s="5">
        <v>3125000000</v>
      </c>
      <c r="K113" s="5">
        <v>17769240072</v>
      </c>
      <c r="L113" s="5">
        <v>7418573741</v>
      </c>
      <c r="M113" s="5">
        <v>1220000000</v>
      </c>
      <c r="N113" s="5">
        <v>526000000</v>
      </c>
      <c r="O113" s="5">
        <v>1469000000</v>
      </c>
    </row>
    <row r="114" spans="3:15" ht="15.5" x14ac:dyDescent="0.35">
      <c r="C114" t="s">
        <v>350</v>
      </c>
      <c r="D114" s="5">
        <v>4748000000</v>
      </c>
      <c r="E114" s="5">
        <v>4594000000</v>
      </c>
      <c r="I114" s="5">
        <v>4594000000</v>
      </c>
      <c r="J114" s="5">
        <v>9680000000</v>
      </c>
    </row>
    <row r="115" spans="3:15" ht="15.5" x14ac:dyDescent="0.35">
      <c r="C115" t="s">
        <v>120</v>
      </c>
      <c r="D115" s="5">
        <v>345279000000</v>
      </c>
      <c r="E115" s="5">
        <v>376910000000</v>
      </c>
      <c r="F115" s="5">
        <v>363415607211</v>
      </c>
      <c r="G115" s="5">
        <v>352003543032</v>
      </c>
      <c r="I115" s="5">
        <v>376910000000</v>
      </c>
      <c r="J115" s="5">
        <v>324842000000</v>
      </c>
      <c r="K115" s="5">
        <v>258356181083</v>
      </c>
      <c r="L115" s="5">
        <v>108996751278</v>
      </c>
      <c r="M115" s="5">
        <v>165752000000</v>
      </c>
      <c r="N115" s="5">
        <v>63716000000</v>
      </c>
      <c r="O115" s="5">
        <v>59052000000</v>
      </c>
    </row>
    <row r="116" spans="3:15" ht="15.5" x14ac:dyDescent="0.35">
      <c r="C116" t="s">
        <v>121</v>
      </c>
      <c r="D116" s="5">
        <v>1311048000000</v>
      </c>
      <c r="E116" s="5">
        <v>1384488000000</v>
      </c>
      <c r="F116" s="5">
        <v>1501481208409</v>
      </c>
      <c r="G116" s="5">
        <v>1585671136987</v>
      </c>
      <c r="I116" s="5">
        <v>1384488000000</v>
      </c>
      <c r="J116" s="5">
        <v>1735454000000</v>
      </c>
      <c r="K116" s="5">
        <v>1932818524292</v>
      </c>
      <c r="L116" s="5">
        <v>2068064493086</v>
      </c>
      <c r="M116" s="5">
        <v>2052843000000</v>
      </c>
      <c r="N116" s="5">
        <v>2088289000000</v>
      </c>
      <c r="O116" s="5">
        <v>2088805000000</v>
      </c>
    </row>
    <row r="117" spans="3:15" ht="15.5" x14ac:dyDescent="0.35">
      <c r="C117" t="s">
        <v>122</v>
      </c>
      <c r="D117" s="5">
        <v>1311048000000</v>
      </c>
      <c r="E117" s="5">
        <v>1384488000000</v>
      </c>
      <c r="F117" s="5">
        <v>1501481208409</v>
      </c>
      <c r="G117" s="5">
        <v>1585671136987</v>
      </c>
      <c r="I117" s="5">
        <v>1384488000000</v>
      </c>
      <c r="J117" s="5">
        <v>1735454000000</v>
      </c>
      <c r="K117" s="5">
        <v>1932818524292</v>
      </c>
      <c r="L117" s="5">
        <v>2068064493086</v>
      </c>
      <c r="M117" s="5">
        <v>2052843000000</v>
      </c>
      <c r="N117" s="5">
        <v>2088289000000</v>
      </c>
      <c r="O117" s="5">
        <v>2088805000000</v>
      </c>
    </row>
    <row r="118" spans="3:15" ht="15.5" x14ac:dyDescent="0.35">
      <c r="C118" t="s">
        <v>124</v>
      </c>
    </row>
    <row r="119" spans="3:15" ht="15.5" x14ac:dyDescent="0.35">
      <c r="C119" t="s">
        <v>125</v>
      </c>
      <c r="D119" s="5">
        <v>1191832000000</v>
      </c>
      <c r="E119" s="5">
        <v>1260298000000</v>
      </c>
      <c r="F119" s="5">
        <v>1336670845275</v>
      </c>
      <c r="G119" s="5">
        <v>1432397336292</v>
      </c>
      <c r="I119" s="5">
        <v>1260298000000</v>
      </c>
      <c r="J119" s="5">
        <v>1612550000000</v>
      </c>
      <c r="K119" s="5">
        <v>1847377146904</v>
      </c>
      <c r="L119" s="5">
        <v>1995604872850</v>
      </c>
      <c r="M119" s="5">
        <v>1990081000000</v>
      </c>
      <c r="N119" s="5">
        <v>2062312000000</v>
      </c>
      <c r="O119" s="5">
        <v>2052403000000</v>
      </c>
    </row>
    <row r="120" spans="3:15" ht="15.5" x14ac:dyDescent="0.35">
      <c r="C120" t="s">
        <v>123</v>
      </c>
      <c r="D120" s="5">
        <v>73119000000</v>
      </c>
      <c r="E120" s="5">
        <v>79844000000</v>
      </c>
      <c r="F120" s="5">
        <v>120716747444</v>
      </c>
      <c r="G120" s="5">
        <v>111564324695</v>
      </c>
      <c r="I120" s="5">
        <v>79844000000</v>
      </c>
      <c r="J120" s="5">
        <v>85349000000</v>
      </c>
      <c r="K120" s="5">
        <v>56189203388</v>
      </c>
      <c r="L120" s="5">
        <v>48603175236</v>
      </c>
      <c r="M120" s="5">
        <v>40724000000</v>
      </c>
      <c r="N120" s="5">
        <v>1275000000</v>
      </c>
      <c r="O120" s="5">
        <v>5802000000</v>
      </c>
    </row>
    <row r="121" spans="3:15" ht="15.5" x14ac:dyDescent="0.35">
      <c r="C121" t="s">
        <v>126</v>
      </c>
      <c r="D121" s="5">
        <v>2154459000000</v>
      </c>
      <c r="E121" s="5">
        <v>2261878000000</v>
      </c>
      <c r="F121" s="5">
        <v>2204544484674</v>
      </c>
      <c r="G121" s="5">
        <v>2202486597405</v>
      </c>
      <c r="I121" s="5">
        <v>2261878000000</v>
      </c>
      <c r="J121" s="5">
        <v>2362686000000</v>
      </c>
      <c r="K121" s="5">
        <v>2611145323378</v>
      </c>
      <c r="L121" s="5">
        <v>2405161276788</v>
      </c>
      <c r="M121" s="5">
        <v>2415748000000</v>
      </c>
      <c r="N121" s="5">
        <v>2441748000000</v>
      </c>
      <c r="O121" s="5">
        <v>2474615000000</v>
      </c>
    </row>
    <row r="122" spans="3:15" ht="15.5" x14ac:dyDescent="0.35">
      <c r="C122" t="s">
        <v>127</v>
      </c>
    </row>
    <row r="123" spans="3:15" ht="15.5" x14ac:dyDescent="0.35">
      <c r="C123" t="s">
        <v>128</v>
      </c>
      <c r="D123" s="5">
        <v>1190078000000</v>
      </c>
      <c r="E123" s="5">
        <v>1190078000000</v>
      </c>
      <c r="F123" s="5">
        <v>1190078432250</v>
      </c>
      <c r="G123" s="5">
        <v>1190078432250</v>
      </c>
      <c r="I123" s="5">
        <v>1190078000000</v>
      </c>
      <c r="J123" s="5">
        <v>1190078000000</v>
      </c>
      <c r="K123" s="5">
        <v>1189443405700</v>
      </c>
      <c r="L123" s="5">
        <v>1011000000000</v>
      </c>
      <c r="M123" s="5">
        <v>1011000000000</v>
      </c>
      <c r="N123" s="5">
        <v>1011000000000</v>
      </c>
      <c r="O123" s="5">
        <v>1011000000000</v>
      </c>
    </row>
    <row r="124" spans="3:15" ht="15.5" x14ac:dyDescent="0.35">
      <c r="C124" t="s">
        <v>129</v>
      </c>
      <c r="D124" s="5">
        <v>255465000000</v>
      </c>
      <c r="E124" s="5">
        <v>255465000000</v>
      </c>
      <c r="F124" s="5">
        <v>255464906240</v>
      </c>
      <c r="G124" s="5">
        <v>255464906240</v>
      </c>
      <c r="I124" s="5">
        <v>255465000000</v>
      </c>
      <c r="J124" s="5">
        <v>255465000000</v>
      </c>
      <c r="K124" s="5">
        <v>253686831900</v>
      </c>
      <c r="L124" s="5">
        <v>1496230311</v>
      </c>
      <c r="M124" s="5">
        <v>1496000000</v>
      </c>
      <c r="N124" s="5">
        <v>1496000000</v>
      </c>
      <c r="O124" s="5">
        <v>1496000000</v>
      </c>
    </row>
    <row r="125" spans="3:15" ht="15.5" x14ac:dyDescent="0.35">
      <c r="C125" t="s">
        <v>130</v>
      </c>
      <c r="D125" s="5">
        <v>636493000000</v>
      </c>
      <c r="E125" s="5">
        <v>494946000000</v>
      </c>
      <c r="F125" s="5">
        <v>471253714709</v>
      </c>
      <c r="G125" s="5">
        <v>232340747652</v>
      </c>
      <c r="I125" s="5">
        <v>494946000000</v>
      </c>
      <c r="J125" s="5">
        <v>-80495000000</v>
      </c>
      <c r="K125" s="5">
        <v>-381945769757</v>
      </c>
      <c r="L125" s="5">
        <v>-382378937064</v>
      </c>
      <c r="M125" s="5">
        <v>-453250000000</v>
      </c>
      <c r="N125" s="5">
        <v>-699102000000</v>
      </c>
      <c r="O125" s="5">
        <v>-726104000000</v>
      </c>
    </row>
    <row r="126" spans="3:15" ht="15.5" x14ac:dyDescent="0.35">
      <c r="C126" t="s">
        <v>131</v>
      </c>
    </row>
    <row r="127" spans="3:15" ht="15.5" x14ac:dyDescent="0.35">
      <c r="C127" t="s">
        <v>132</v>
      </c>
    </row>
    <row r="128" spans="3:15" ht="15.5" x14ac:dyDescent="0.35">
      <c r="C128" t="s">
        <v>133</v>
      </c>
      <c r="D128" s="5">
        <v>636493000000</v>
      </c>
      <c r="E128" s="5">
        <v>494946000000</v>
      </c>
      <c r="F128" s="5">
        <v>471253714709</v>
      </c>
      <c r="G128" s="5">
        <v>232340747652</v>
      </c>
      <c r="I128" s="5">
        <v>494946000000</v>
      </c>
      <c r="J128" s="5">
        <v>-80495000000</v>
      </c>
      <c r="K128" s="5">
        <v>-381945769757</v>
      </c>
      <c r="L128" s="5">
        <v>-382378937064</v>
      </c>
      <c r="M128" s="5">
        <v>-453250000000</v>
      </c>
      <c r="N128" s="5">
        <v>-699102000000</v>
      </c>
      <c r="O128" s="5">
        <v>-726104000000</v>
      </c>
    </row>
    <row r="129" spans="2:15" ht="15.5" x14ac:dyDescent="0.35">
      <c r="C129" t="s">
        <v>134</v>
      </c>
      <c r="D129" s="5">
        <v>9000000</v>
      </c>
      <c r="E129" s="5">
        <v>9000000</v>
      </c>
      <c r="F129" s="5">
        <v>11953908</v>
      </c>
      <c r="G129" s="5">
        <v>11455884</v>
      </c>
      <c r="I129" s="5">
        <v>9000000</v>
      </c>
      <c r="J129" s="5">
        <v>11000000</v>
      </c>
      <c r="K129" s="5">
        <v>6334087</v>
      </c>
      <c r="L129" s="5">
        <v>6063527</v>
      </c>
      <c r="M129" s="5">
        <v>6000000</v>
      </c>
      <c r="N129" s="5">
        <v>6000000</v>
      </c>
      <c r="O129" s="5">
        <v>6000000</v>
      </c>
    </row>
    <row r="130" spans="2:15" ht="15.5" x14ac:dyDescent="0.35">
      <c r="C130" t="s">
        <v>9</v>
      </c>
      <c r="D130" s="5">
        <v>2082045000000</v>
      </c>
      <c r="E130" s="5">
        <v>1940498000000</v>
      </c>
      <c r="F130" s="5">
        <v>1916809007107</v>
      </c>
      <c r="G130" s="5">
        <v>1677895542026</v>
      </c>
      <c r="I130" s="5">
        <v>1940498000000</v>
      </c>
      <c r="J130" s="5">
        <v>1365059000000</v>
      </c>
      <c r="K130" s="5">
        <v>1061190801930</v>
      </c>
      <c r="L130" s="5">
        <v>630123356774</v>
      </c>
      <c r="M130" s="5">
        <v>559252000000</v>
      </c>
      <c r="N130" s="5">
        <v>313400000000</v>
      </c>
      <c r="O130" s="5">
        <v>286398000000</v>
      </c>
    </row>
    <row r="131" spans="2:15" ht="15.5" x14ac:dyDescent="0.35">
      <c r="C131" t="s">
        <v>135</v>
      </c>
      <c r="D131" s="5">
        <v>4236504000000</v>
      </c>
      <c r="E131" s="5">
        <v>4202376000000</v>
      </c>
      <c r="F131" s="5">
        <v>4121353491781</v>
      </c>
      <c r="G131" s="5">
        <v>3880382139431</v>
      </c>
      <c r="I131" s="5">
        <v>4202376000000</v>
      </c>
      <c r="J131" s="5">
        <v>3727745000000</v>
      </c>
      <c r="K131" s="5">
        <v>3672336125308</v>
      </c>
      <c r="L131" s="5">
        <v>3035284633562</v>
      </c>
      <c r="M131" s="5">
        <v>2975000000000</v>
      </c>
      <c r="N131" s="5">
        <v>2755148000000</v>
      </c>
      <c r="O131" s="5">
        <v>2761013000000</v>
      </c>
    </row>
    <row r="132" spans="2:15" ht="15.5" x14ac:dyDescent="0.35">
      <c r="C132" t="s">
        <v>136</v>
      </c>
      <c r="D132" s="5">
        <v>23801568645</v>
      </c>
      <c r="E132" s="5">
        <v>23801568645</v>
      </c>
      <c r="F132" s="5">
        <v>23801568645</v>
      </c>
      <c r="G132" s="5">
        <v>23801568645</v>
      </c>
      <c r="I132" s="5">
        <v>23801568645</v>
      </c>
      <c r="J132" s="5">
        <v>23801568645</v>
      </c>
      <c r="K132" s="5">
        <v>23788868114</v>
      </c>
      <c r="L132" s="5">
        <v>23788235300</v>
      </c>
      <c r="M132" s="5">
        <v>20220000000</v>
      </c>
      <c r="N132" s="5">
        <v>1011000</v>
      </c>
      <c r="O132" s="5">
        <v>1011000</v>
      </c>
    </row>
    <row r="134" spans="2:15" ht="15.5" x14ac:dyDescent="0.35">
      <c r="B134" t="s">
        <v>137</v>
      </c>
      <c r="C134" t="s">
        <v>138</v>
      </c>
      <c r="D134" s="5">
        <v>188996000000</v>
      </c>
      <c r="E134" s="5">
        <v>230698912100</v>
      </c>
      <c r="F134" s="5">
        <v>301067807119</v>
      </c>
      <c r="G134" s="5">
        <v>215794280781</v>
      </c>
      <c r="I134" s="5">
        <v>868811000000</v>
      </c>
      <c r="J134" s="5">
        <v>438103000000</v>
      </c>
      <c r="K134" s="5">
        <v>130865441621</v>
      </c>
      <c r="L134" s="5">
        <v>47041123941</v>
      </c>
      <c r="M134" s="5">
        <v>317756000000</v>
      </c>
      <c r="N134" s="5">
        <v>71131000000</v>
      </c>
      <c r="O134" s="5">
        <v>5464000000</v>
      </c>
    </row>
    <row r="135" spans="2:15" ht="15.5" x14ac:dyDescent="0.35">
      <c r="C135" t="s">
        <v>279</v>
      </c>
      <c r="D135" s="5">
        <v>526591000000</v>
      </c>
      <c r="E135" s="5">
        <v>561892231958</v>
      </c>
      <c r="F135" s="5">
        <v>548205420036</v>
      </c>
      <c r="G135" s="5">
        <v>441325348006</v>
      </c>
      <c r="I135" s="5">
        <v>2010953000000</v>
      </c>
      <c r="J135" s="5">
        <v>1493314000000</v>
      </c>
      <c r="K135" s="5">
        <v>1177498174958</v>
      </c>
      <c r="L135" s="5">
        <v>1140315129932</v>
      </c>
      <c r="M135" s="5">
        <v>1140087000000</v>
      </c>
      <c r="N135" s="5">
        <v>725534000000</v>
      </c>
      <c r="O135" s="5">
        <v>561750000000</v>
      </c>
    </row>
    <row r="136" spans="2:15" ht="15.5" x14ac:dyDescent="0.35">
      <c r="C136" t="s">
        <v>280</v>
      </c>
      <c r="D136" s="5">
        <v>-288242000000</v>
      </c>
      <c r="E136" s="5">
        <v>-258424176499</v>
      </c>
      <c r="F136" s="5">
        <v>-155736730836</v>
      </c>
      <c r="G136" s="5">
        <v>-223155092665</v>
      </c>
      <c r="I136" s="5">
        <v>-785884000000</v>
      </c>
      <c r="J136" s="5">
        <v>-768547000000</v>
      </c>
      <c r="K136" s="5">
        <v>-637090108422</v>
      </c>
      <c r="L136" s="5">
        <v>-588391067048</v>
      </c>
      <c r="M136" s="5">
        <v>-505034000000</v>
      </c>
      <c r="N136" s="5">
        <v>-372028000000</v>
      </c>
      <c r="O136" s="5">
        <v>-300418000000</v>
      </c>
    </row>
    <row r="137" spans="2:15" ht="15.5" x14ac:dyDescent="0.35">
      <c r="C137" t="s">
        <v>281</v>
      </c>
      <c r="D137" s="5">
        <v>-9490000000</v>
      </c>
      <c r="E137" s="5">
        <v>-24907299493</v>
      </c>
      <c r="F137" s="5">
        <v>-30043815140</v>
      </c>
      <c r="G137" s="5">
        <v>-34239885367</v>
      </c>
      <c r="I137" s="5">
        <v>-136092000000</v>
      </c>
      <c r="J137" s="5">
        <v>-113424000000</v>
      </c>
      <c r="K137" s="5">
        <v>-101709778209</v>
      </c>
      <c r="L137" s="5">
        <v>-78932271696</v>
      </c>
      <c r="M137" s="5">
        <v>-67957000000</v>
      </c>
      <c r="N137" s="5">
        <v>-63032000000</v>
      </c>
      <c r="O137" s="5">
        <v>-61356000000</v>
      </c>
    </row>
    <row r="138" spans="2:15" ht="15.5" x14ac:dyDescent="0.35">
      <c r="C138" t="s">
        <v>561</v>
      </c>
      <c r="D138" s="5">
        <v>-3844000000</v>
      </c>
      <c r="E138" s="5">
        <v>-20841800372</v>
      </c>
      <c r="F138" s="5">
        <v>-16444162078</v>
      </c>
      <c r="G138" s="5">
        <v>-3669037550</v>
      </c>
      <c r="I138" s="5">
        <v>-50763000000</v>
      </c>
      <c r="J138" s="5">
        <v>-24137000000</v>
      </c>
      <c r="K138" s="5">
        <v>-60503665714</v>
      </c>
      <c r="L138" s="5">
        <v>-54228068569</v>
      </c>
      <c r="M138" s="5">
        <v>-40235000000</v>
      </c>
      <c r="N138" s="5">
        <v>-32514000000</v>
      </c>
      <c r="O138" s="5">
        <v>-25136000000</v>
      </c>
    </row>
    <row r="139" spans="2:15" ht="15.5" x14ac:dyDescent="0.35">
      <c r="C139" t="s">
        <v>562</v>
      </c>
      <c r="D139" s="5">
        <v>1437000000</v>
      </c>
      <c r="E139" s="5">
        <v>-15141026745</v>
      </c>
      <c r="F139" s="5">
        <v>19511574592</v>
      </c>
      <c r="G139" s="5">
        <v>-3101547847</v>
      </c>
      <c r="I139" s="5">
        <v>7160000000</v>
      </c>
      <c r="J139" s="5">
        <v>4787000000</v>
      </c>
      <c r="K139" s="5">
        <v>2390603468</v>
      </c>
      <c r="L139" s="5">
        <v>2934166612</v>
      </c>
      <c r="M139" s="5">
        <v>1479000000</v>
      </c>
      <c r="N139" s="5">
        <v>545000000</v>
      </c>
      <c r="O139" s="5">
        <v>709000000</v>
      </c>
    </row>
    <row r="140" spans="2:15" ht="15.5" x14ac:dyDescent="0.35">
      <c r="C140" t="s">
        <v>287</v>
      </c>
      <c r="D140" s="5">
        <v>-35995000000</v>
      </c>
      <c r="E140" s="5">
        <v>-39255413116</v>
      </c>
      <c r="F140" s="5">
        <v>-36265602811</v>
      </c>
      <c r="G140" s="5">
        <v>-36658984073</v>
      </c>
      <c r="I140" s="5">
        <v>-156057000000</v>
      </c>
      <c r="J140" s="5">
        <v>-173111000000</v>
      </c>
      <c r="K140" s="5">
        <v>-171927992477</v>
      </c>
      <c r="L140" s="5">
        <v>-205192655534</v>
      </c>
      <c r="M140" s="5">
        <v>-205370000000</v>
      </c>
      <c r="N140" s="5">
        <v>-188275000000</v>
      </c>
      <c r="O140" s="5">
        <v>-171554000000</v>
      </c>
    </row>
    <row r="141" spans="2:15" ht="15.5" x14ac:dyDescent="0.35">
      <c r="C141" t="s">
        <v>563</v>
      </c>
      <c r="E141" s="5">
        <v>1044178</v>
      </c>
      <c r="F141" s="5">
        <v>1501765344</v>
      </c>
      <c r="G141" s="5">
        <v>31524190478</v>
      </c>
      <c r="I141" s="5">
        <v>33027000000</v>
      </c>
    </row>
    <row r="142" spans="2:15" ht="15.5" x14ac:dyDescent="0.35">
      <c r="C142" t="s">
        <v>284</v>
      </c>
      <c r="D142" s="5">
        <v>-12972000000</v>
      </c>
      <c r="E142" s="5">
        <v>-13001667676</v>
      </c>
      <c r="F142" s="5">
        <v>-12714428947</v>
      </c>
      <c r="G142" s="5">
        <v>-35948903377</v>
      </c>
      <c r="I142" s="5">
        <v>-65149000000</v>
      </c>
      <c r="J142" s="5">
        <v>-29692000000</v>
      </c>
      <c r="K142" s="5">
        <v>-54849263786</v>
      </c>
      <c r="L142" s="5">
        <v>-83900625965</v>
      </c>
      <c r="M142" s="5">
        <v>-304000000</v>
      </c>
    </row>
    <row r="143" spans="2:15" ht="15.5" x14ac:dyDescent="0.35">
      <c r="C143" t="s">
        <v>564</v>
      </c>
      <c r="D143" s="5">
        <v>11511000000</v>
      </c>
      <c r="E143" s="5">
        <v>40377019865</v>
      </c>
      <c r="F143" s="5">
        <v>-16946213041</v>
      </c>
      <c r="G143" s="5">
        <v>79718193176</v>
      </c>
      <c r="I143" s="5">
        <v>11616000000</v>
      </c>
      <c r="J143" s="5">
        <v>48913000000</v>
      </c>
      <c r="K143" s="5">
        <v>-22942528197</v>
      </c>
      <c r="L143" s="5">
        <v>-85563483791</v>
      </c>
      <c r="M143" s="5">
        <v>-4910000000</v>
      </c>
      <c r="N143" s="5">
        <v>901000000</v>
      </c>
      <c r="O143" s="5">
        <v>1469000000</v>
      </c>
    </row>
    <row r="144" spans="2:15" ht="15.5" x14ac:dyDescent="0.35">
      <c r="C144" t="s">
        <v>145</v>
      </c>
      <c r="D144" s="5">
        <v>-79075000000</v>
      </c>
      <c r="E144" s="5">
        <v>-102413575451</v>
      </c>
      <c r="F144" s="5">
        <v>-52135050596</v>
      </c>
      <c r="G144" s="5">
        <v>-58237373953</v>
      </c>
      <c r="I144" s="5">
        <v>-320969000000</v>
      </c>
      <c r="J144" s="5">
        <v>-119829000000</v>
      </c>
      <c r="K144" s="5">
        <v>395445395749</v>
      </c>
      <c r="L144" s="5">
        <v>-60633197542</v>
      </c>
      <c r="M144" s="5">
        <v>-86321000000</v>
      </c>
      <c r="N144" s="5">
        <v>-21220000000</v>
      </c>
      <c r="O144" s="5">
        <v>78782000000</v>
      </c>
    </row>
    <row r="145" spans="3:15" ht="15.5" x14ac:dyDescent="0.35">
      <c r="C145" t="s">
        <v>146</v>
      </c>
      <c r="D145" s="5">
        <v>-39829000000</v>
      </c>
      <c r="E145" s="5">
        <v>-44846773244</v>
      </c>
      <c r="F145" s="5">
        <v>-81913894243</v>
      </c>
      <c r="G145" s="5">
        <v>16320667487</v>
      </c>
      <c r="I145" s="5">
        <v>-172518000000</v>
      </c>
      <c r="J145" s="5">
        <v>-174776000000</v>
      </c>
      <c r="K145" s="5">
        <v>-324323076385</v>
      </c>
      <c r="L145" s="5">
        <v>-137198915805</v>
      </c>
      <c r="M145" s="5">
        <v>-81743000000</v>
      </c>
      <c r="N145" s="5">
        <v>-54136000000</v>
      </c>
      <c r="O145" s="5">
        <v>-125804000000</v>
      </c>
    </row>
    <row r="146" spans="3:15" ht="15.5" x14ac:dyDescent="0.35">
      <c r="C146" t="s">
        <v>447</v>
      </c>
      <c r="D146" s="5">
        <v>2000000</v>
      </c>
      <c r="E146" s="5">
        <v>1538423424</v>
      </c>
      <c r="F146" s="5">
        <v>96396396</v>
      </c>
      <c r="G146" s="5">
        <v>179180180</v>
      </c>
      <c r="I146" s="5">
        <v>1915000000</v>
      </c>
      <c r="J146" s="5">
        <v>1377000000</v>
      </c>
      <c r="K146" s="5">
        <v>1327663065</v>
      </c>
      <c r="L146" s="5">
        <v>1599773027</v>
      </c>
      <c r="M146" s="5">
        <v>1709000000</v>
      </c>
      <c r="N146" s="5">
        <v>629000000</v>
      </c>
      <c r="O146" s="5">
        <v>327000000</v>
      </c>
    </row>
    <row r="147" spans="3:15" ht="15.5" x14ac:dyDescent="0.35">
      <c r="C147" t="s">
        <v>148</v>
      </c>
      <c r="D147" s="5">
        <v>-24549000000</v>
      </c>
      <c r="E147" s="5">
        <v>-34937645074</v>
      </c>
      <c r="F147" s="5">
        <v>-55140163700</v>
      </c>
      <c r="G147" s="5">
        <v>20656808774</v>
      </c>
      <c r="I147" s="5">
        <v>-101298000000</v>
      </c>
      <c r="J147" s="5">
        <v>-74781000000</v>
      </c>
      <c r="K147" s="5">
        <v>-253750600229</v>
      </c>
      <c r="L147" s="5">
        <v>-107418349566</v>
      </c>
      <c r="M147" s="5">
        <v>-34958000000</v>
      </c>
      <c r="N147" s="5">
        <v>-6660000000</v>
      </c>
      <c r="O147" s="5">
        <v>-22143000000</v>
      </c>
    </row>
    <row r="148" spans="3:15" ht="15.5" x14ac:dyDescent="0.35">
      <c r="C148" t="s">
        <v>533</v>
      </c>
      <c r="D148" s="5">
        <v>2792000000</v>
      </c>
      <c r="E148" s="5">
        <v>19417307085</v>
      </c>
      <c r="G148" s="5">
        <v>4219692915</v>
      </c>
      <c r="I148" s="5">
        <v>30437000000</v>
      </c>
      <c r="J148" s="5">
        <v>13155000000</v>
      </c>
      <c r="K148" s="5">
        <v>5242322367</v>
      </c>
      <c r="L148" s="5">
        <v>56836787741</v>
      </c>
      <c r="M148" s="5">
        <v>6518000000</v>
      </c>
      <c r="N148" s="5">
        <v>1598000000</v>
      </c>
      <c r="O148" s="5">
        <v>17000000000</v>
      </c>
    </row>
    <row r="149" spans="3:15" ht="15.5" x14ac:dyDescent="0.35">
      <c r="C149" t="s">
        <v>565</v>
      </c>
      <c r="D149" s="5">
        <v>-9556000000</v>
      </c>
      <c r="E149" s="5">
        <v>-48008606787</v>
      </c>
      <c r="F149" s="5">
        <v>-5606269785</v>
      </c>
      <c r="G149" s="5">
        <v>9467876572</v>
      </c>
      <c r="I149" s="5">
        <v>-69453000000</v>
      </c>
      <c r="J149" s="5">
        <v>-73292000000</v>
      </c>
      <c r="K149" s="5">
        <v>-27220320277</v>
      </c>
      <c r="L149" s="5">
        <v>-65844775851</v>
      </c>
      <c r="M149" s="5">
        <v>-16426000000</v>
      </c>
      <c r="N149" s="5">
        <v>-3921000000</v>
      </c>
      <c r="O149" s="5">
        <v>-4499000000</v>
      </c>
    </row>
    <row r="150" spans="3:15" ht="15.5" x14ac:dyDescent="0.35">
      <c r="C150" t="s">
        <v>566</v>
      </c>
      <c r="E150" s="5">
        <v>29887883662</v>
      </c>
      <c r="F150" s="5">
        <v>-18044677633</v>
      </c>
      <c r="G150" s="5">
        <v>-11843206029</v>
      </c>
      <c r="K150" s="5">
        <v>-39207842172</v>
      </c>
    </row>
    <row r="151" spans="3:15" ht="15.5" x14ac:dyDescent="0.35">
      <c r="C151" t="s">
        <v>567</v>
      </c>
      <c r="L151" s="5">
        <v>-17629938681</v>
      </c>
      <c r="M151" s="5">
        <v>-32709000000</v>
      </c>
      <c r="N151" s="5">
        <v>-33841000000</v>
      </c>
      <c r="O151" s="5">
        <v>-103650000000</v>
      </c>
    </row>
    <row r="152" spans="3:15" ht="15.5" x14ac:dyDescent="0.35">
      <c r="C152" t="s">
        <v>568</v>
      </c>
      <c r="D152" s="5">
        <v>-8518000000</v>
      </c>
      <c r="E152" s="5">
        <v>-15244135554</v>
      </c>
      <c r="F152" s="5">
        <v>-3219179521</v>
      </c>
      <c r="G152" s="5">
        <v>-3859684925</v>
      </c>
      <c r="I152" s="5">
        <v>-34119000000</v>
      </c>
      <c r="J152" s="5">
        <v>-41235000000</v>
      </c>
      <c r="K152" s="5">
        <v>-10714299139</v>
      </c>
      <c r="L152" s="5">
        <v>-4742412475</v>
      </c>
      <c r="M152" s="5">
        <v>-5932000000</v>
      </c>
      <c r="N152" s="5">
        <v>-11945000000</v>
      </c>
      <c r="O152" s="5">
        <v>-12839000000</v>
      </c>
    </row>
    <row r="153" spans="3:15" ht="15.5" x14ac:dyDescent="0.35">
      <c r="C153" t="s">
        <v>569</v>
      </c>
      <c r="E153" s="5">
        <v>2500000000</v>
      </c>
      <c r="G153" s="5">
        <v>-2500000000</v>
      </c>
    </row>
    <row r="154" spans="3:15" ht="15.5" x14ac:dyDescent="0.35">
      <c r="C154" t="s">
        <v>570</v>
      </c>
    </row>
    <row r="155" spans="3:15" ht="15.5" x14ac:dyDescent="0.35">
      <c r="C155" t="s">
        <v>571</v>
      </c>
      <c r="M155" s="5">
        <v>55000000</v>
      </c>
      <c r="N155" s="5">
        <v>4000000</v>
      </c>
    </row>
    <row r="156" spans="3:15" ht="15.5" x14ac:dyDescent="0.35">
      <c r="C156" t="s">
        <v>149</v>
      </c>
      <c r="D156" s="5">
        <v>-79075000000</v>
      </c>
      <c r="E156" s="5">
        <v>-102413575451</v>
      </c>
      <c r="F156" s="5">
        <v>-52135050596</v>
      </c>
      <c r="G156" s="5">
        <v>-58237373953</v>
      </c>
      <c r="I156" s="5">
        <v>-320969000000</v>
      </c>
      <c r="J156" s="5">
        <v>-119829000000</v>
      </c>
      <c r="K156" s="5">
        <v>395445395749</v>
      </c>
      <c r="L156" s="5">
        <v>-60633197542</v>
      </c>
      <c r="M156" s="5">
        <v>-86321000000</v>
      </c>
      <c r="N156" s="5">
        <v>-21220000000</v>
      </c>
      <c r="O156" s="5">
        <v>78782000000</v>
      </c>
    </row>
    <row r="157" spans="3:15" ht="15.5" x14ac:dyDescent="0.35">
      <c r="C157" t="s">
        <v>489</v>
      </c>
      <c r="D157" s="5">
        <v>52806000000</v>
      </c>
      <c r="E157" s="5">
        <v>102153307559</v>
      </c>
      <c r="F157" s="5">
        <v>129644692441</v>
      </c>
      <c r="G157" s="5">
        <v>187400000000</v>
      </c>
      <c r="I157" s="5">
        <v>419198000000</v>
      </c>
      <c r="J157" s="5">
        <v>360835000000</v>
      </c>
      <c r="K157" s="5">
        <v>84865000000</v>
      </c>
      <c r="L157" s="5">
        <v>2181835000000</v>
      </c>
      <c r="N157" s="5">
        <v>29807000000</v>
      </c>
      <c r="O157" s="5">
        <v>146834000000</v>
      </c>
    </row>
    <row r="158" spans="3:15" ht="15.5" x14ac:dyDescent="0.35">
      <c r="C158" t="s">
        <v>311</v>
      </c>
      <c r="D158" s="5">
        <v>-128188000000</v>
      </c>
      <c r="E158" s="5">
        <v>-126809353948</v>
      </c>
      <c r="F158" s="5">
        <v>-175475271052</v>
      </c>
      <c r="G158" s="5">
        <v>-240200375000</v>
      </c>
      <c r="I158" s="5">
        <v>-644370000000</v>
      </c>
      <c r="J158" s="5">
        <v>-463214000000</v>
      </c>
      <c r="K158" s="5">
        <v>-105585500000</v>
      </c>
      <c r="L158" s="5">
        <v>-2237546513642</v>
      </c>
      <c r="M158" s="5">
        <v>-81392000000</v>
      </c>
      <c r="N158" s="5">
        <v>-43872000000</v>
      </c>
      <c r="O158" s="5">
        <v>-59962000000</v>
      </c>
    </row>
    <row r="159" spans="3:15" ht="15.5" x14ac:dyDescent="0.35">
      <c r="C159" t="s">
        <v>395</v>
      </c>
      <c r="E159" s="5">
        <v>-71405000000</v>
      </c>
      <c r="I159" s="5">
        <v>-71405000000</v>
      </c>
    </row>
    <row r="160" spans="3:15" ht="15.5" x14ac:dyDescent="0.35">
      <c r="C160" t="s">
        <v>314</v>
      </c>
      <c r="D160" s="5">
        <v>-3693000000</v>
      </c>
      <c r="E160" s="5">
        <v>-4404129062</v>
      </c>
      <c r="F160" s="5">
        <v>-4781671985</v>
      </c>
      <c r="G160" s="5">
        <v>-4875198953</v>
      </c>
      <c r="I160" s="5">
        <v>-19290000000</v>
      </c>
      <c r="J160" s="5">
        <v>-18307000000</v>
      </c>
      <c r="K160" s="5">
        <v>-13480511540</v>
      </c>
      <c r="L160" s="5">
        <v>-3366483900</v>
      </c>
    </row>
    <row r="161" spans="2:15" ht="15.5" x14ac:dyDescent="0.35">
      <c r="C161" t="s">
        <v>155</v>
      </c>
      <c r="E161" s="5">
        <v>-1948400000</v>
      </c>
      <c r="F161" s="5">
        <v>-1522800000</v>
      </c>
      <c r="G161" s="5">
        <v>-561800000</v>
      </c>
      <c r="I161" s="5">
        <v>-5102000000</v>
      </c>
      <c r="J161" s="5">
        <v>-1556000000</v>
      </c>
      <c r="K161" s="5">
        <v>-987600000</v>
      </c>
      <c r="L161" s="5">
        <v>-1555200000</v>
      </c>
      <c r="M161" s="5">
        <v>-4929000000</v>
      </c>
      <c r="N161" s="5">
        <v>-7155000000</v>
      </c>
      <c r="O161" s="5">
        <v>-8090000000</v>
      </c>
    </row>
    <row r="162" spans="2:15" ht="15.5" x14ac:dyDescent="0.35">
      <c r="C162" t="s">
        <v>572</v>
      </c>
      <c r="K162" s="5">
        <v>430513772637</v>
      </c>
    </row>
    <row r="163" spans="2:15" ht="15.5" x14ac:dyDescent="0.35">
      <c r="C163" t="s">
        <v>417</v>
      </c>
      <c r="J163" s="5">
        <v>2413000000</v>
      </c>
      <c r="K163" s="5">
        <v>120234652</v>
      </c>
    </row>
    <row r="164" spans="2:15" ht="15.5" x14ac:dyDescent="0.35">
      <c r="C164" t="s">
        <v>573</v>
      </c>
    </row>
    <row r="165" spans="2:15" ht="15.5" x14ac:dyDescent="0.35">
      <c r="C165" t="s">
        <v>312</v>
      </c>
    </row>
    <row r="166" spans="2:15" ht="15.5" x14ac:dyDescent="0.35">
      <c r="C166" t="s">
        <v>164</v>
      </c>
      <c r="D166" s="5">
        <v>70092000000</v>
      </c>
      <c r="E166" s="5">
        <v>83438563405</v>
      </c>
      <c r="F166" s="5">
        <v>167018862280</v>
      </c>
      <c r="G166" s="5">
        <v>173877574315</v>
      </c>
      <c r="I166" s="5">
        <v>375324000000</v>
      </c>
      <c r="J166" s="5">
        <v>143498000000</v>
      </c>
      <c r="K166" s="5">
        <v>201987760985</v>
      </c>
      <c r="L166" s="5">
        <v>-150790989406</v>
      </c>
      <c r="M166" s="5">
        <v>149692000000</v>
      </c>
      <c r="N166" s="5">
        <v>-4225000000</v>
      </c>
      <c r="O166" s="5">
        <v>-41558000000</v>
      </c>
    </row>
    <row r="167" spans="2:15" ht="15.5" x14ac:dyDescent="0.35">
      <c r="C167" t="s">
        <v>315</v>
      </c>
      <c r="D167" s="5">
        <v>1000000</v>
      </c>
      <c r="E167" s="5">
        <v>746921</v>
      </c>
      <c r="F167" s="5">
        <v>3649227</v>
      </c>
      <c r="G167" s="5">
        <v>-3396148</v>
      </c>
      <c r="I167" s="5">
        <v>5000000</v>
      </c>
      <c r="J167" s="5">
        <v>5000000</v>
      </c>
      <c r="K167" s="5">
        <v>453662413</v>
      </c>
      <c r="L167" s="5">
        <v>14809255</v>
      </c>
      <c r="M167" s="5">
        <v>1000000</v>
      </c>
      <c r="N167" s="5">
        <v>1000000</v>
      </c>
      <c r="O167" s="5">
        <v>-26000000</v>
      </c>
    </row>
    <row r="168" spans="2:15" ht="15.5" x14ac:dyDescent="0.35">
      <c r="C168" t="s">
        <v>165</v>
      </c>
      <c r="D168" s="5">
        <v>761726000000</v>
      </c>
      <c r="E168" s="5">
        <v>498704</v>
      </c>
      <c r="G168" s="5">
        <v>-498704</v>
      </c>
      <c r="I168" s="5">
        <v>386397000000</v>
      </c>
      <c r="J168" s="5">
        <v>242894000000</v>
      </c>
      <c r="K168" s="5">
        <v>40452625906</v>
      </c>
      <c r="L168" s="5">
        <v>191228806057</v>
      </c>
      <c r="M168" s="5">
        <v>41536000000</v>
      </c>
      <c r="N168" s="5">
        <v>45760000000</v>
      </c>
      <c r="O168" s="5">
        <v>87344000000</v>
      </c>
    </row>
    <row r="169" spans="2:15" ht="15.5" x14ac:dyDescent="0.35">
      <c r="C169" t="s">
        <v>166</v>
      </c>
      <c r="D169" s="5">
        <v>831819000000</v>
      </c>
      <c r="E169" s="5">
        <v>83439809030</v>
      </c>
      <c r="F169" s="5">
        <v>167022511507</v>
      </c>
      <c r="G169" s="5">
        <v>173873679463</v>
      </c>
      <c r="I169" s="5">
        <v>761726000000</v>
      </c>
      <c r="J169" s="5">
        <v>386397000000</v>
      </c>
      <c r="K169" s="5">
        <v>242894049304</v>
      </c>
      <c r="L169" s="5">
        <v>40452625906</v>
      </c>
      <c r="M169" s="5">
        <v>191229000000</v>
      </c>
      <c r="N169" s="5">
        <v>41536000000</v>
      </c>
      <c r="O169" s="5">
        <v>45760000000</v>
      </c>
    </row>
    <row r="171" spans="2:15" ht="15.5" x14ac:dyDescent="0.35">
      <c r="B171" t="s">
        <v>167</v>
      </c>
      <c r="C171" t="s">
        <v>11</v>
      </c>
      <c r="D171" s="5">
        <v>23800000000</v>
      </c>
      <c r="E171" s="5">
        <v>23800000000</v>
      </c>
      <c r="F171" s="5">
        <v>23800000000</v>
      </c>
      <c r="G171" s="5">
        <v>23800000000</v>
      </c>
      <c r="I171" s="5">
        <v>23800000000</v>
      </c>
      <c r="J171" s="5">
        <v>23800000000</v>
      </c>
      <c r="K171" s="5">
        <v>23790000000</v>
      </c>
      <c r="L171" s="5">
        <v>23790000000</v>
      </c>
      <c r="M171" s="5">
        <v>20220000000</v>
      </c>
      <c r="N171" s="5">
        <v>0</v>
      </c>
      <c r="O171" s="5">
        <v>0</v>
      </c>
    </row>
    <row r="172" spans="2:15" ht="15.5" x14ac:dyDescent="0.35">
      <c r="C172" t="s">
        <v>168</v>
      </c>
      <c r="D172" s="6">
        <v>5.96</v>
      </c>
      <c r="E172" s="6">
        <v>3.94</v>
      </c>
      <c r="F172" s="6">
        <v>10.08</v>
      </c>
      <c r="G172" s="6">
        <v>6.39</v>
      </c>
    </row>
    <row r="173" spans="2:15" ht="15.5" x14ac:dyDescent="0.35">
      <c r="C173" t="s">
        <v>169</v>
      </c>
      <c r="D173" s="6">
        <v>157.72</v>
      </c>
      <c r="E173" s="6">
        <v>234.77</v>
      </c>
      <c r="F173" s="6">
        <v>49.21</v>
      </c>
      <c r="G173" s="6">
        <v>50.08</v>
      </c>
    </row>
    <row r="174" spans="2:15" ht="15.5" x14ac:dyDescent="0.35">
      <c r="C174" t="s">
        <v>60</v>
      </c>
      <c r="D174" s="6">
        <v>43.26</v>
      </c>
      <c r="E174" s="6">
        <v>42.15</v>
      </c>
      <c r="F174" s="6">
        <v>21.67</v>
      </c>
      <c r="G174" s="6">
        <v>16.2</v>
      </c>
    </row>
    <row r="175" spans="2:15" ht="15.5" x14ac:dyDescent="0.35">
      <c r="C175" t="s">
        <v>170</v>
      </c>
      <c r="D175" s="5">
        <v>249320000000</v>
      </c>
      <c r="E175" s="5">
        <v>227360000000</v>
      </c>
      <c r="F175" s="5">
        <v>320550000000</v>
      </c>
      <c r="G175" s="6">
        <v>274459999999.99997</v>
      </c>
    </row>
    <row r="176" spans="2:15" ht="15.5" x14ac:dyDescent="0.35">
      <c r="C176" t="s">
        <v>171</v>
      </c>
      <c r="D176" s="6">
        <v>3.3500000000000002E-2</v>
      </c>
      <c r="E176" s="6">
        <v>2.23E-2</v>
      </c>
      <c r="F176" s="6">
        <v>5.8200000000000002E-2</v>
      </c>
      <c r="G176" s="6">
        <v>3.9199999999999999E-2</v>
      </c>
    </row>
    <row r="177" spans="3:7" ht="15.5" x14ac:dyDescent="0.35">
      <c r="C177" t="s">
        <v>172</v>
      </c>
      <c r="D177" s="6">
        <v>6.8099999999999994E-2</v>
      </c>
      <c r="E177" s="6">
        <v>4.8300000000000003E-2</v>
      </c>
      <c r="F177" s="6">
        <v>0.12509999999999999</v>
      </c>
      <c r="G177" s="6">
        <v>9.0700000000000003E-2</v>
      </c>
    </row>
    <row r="178" spans="3:7" ht="15.5" x14ac:dyDescent="0.35">
      <c r="C178" t="s">
        <v>173</v>
      </c>
      <c r="D178" s="6">
        <v>6.1699999999999998E-2</v>
      </c>
      <c r="E178" s="6">
        <v>5.57E-2</v>
      </c>
      <c r="F178" s="6">
        <v>8.4100000000000008E-2</v>
      </c>
      <c r="G178" s="6">
        <v>7.2999999999999995E-2</v>
      </c>
    </row>
    <row r="179" spans="3:7" ht="15.5" x14ac:dyDescent="0.35">
      <c r="C179" t="s">
        <v>174</v>
      </c>
      <c r="D179" s="6">
        <v>6.14</v>
      </c>
      <c r="E179" s="6">
        <v>5.07</v>
      </c>
      <c r="F179" s="6">
        <v>7.67</v>
      </c>
      <c r="G179" s="6">
        <v>6.26</v>
      </c>
    </row>
    <row r="180" spans="3:7" ht="15.5" x14ac:dyDescent="0.35">
      <c r="C180" t="s">
        <v>175</v>
      </c>
      <c r="D180" s="5">
        <v>2082000000000</v>
      </c>
      <c r="E180" s="5">
        <v>1940000000000</v>
      </c>
      <c r="F180" s="5">
        <v>1917000000000</v>
      </c>
      <c r="G180" s="5">
        <v>1678000000000</v>
      </c>
    </row>
    <row r="181" spans="3:7" ht="15.5" x14ac:dyDescent="0.35">
      <c r="C181" t="s">
        <v>176</v>
      </c>
      <c r="D181" s="6">
        <v>10.75</v>
      </c>
      <c r="E181" s="6">
        <v>11.35</v>
      </c>
      <c r="F181" s="6">
        <v>6.16</v>
      </c>
      <c r="G181" s="6">
        <v>4.54</v>
      </c>
    </row>
    <row r="182" spans="3:7" ht="15.5" x14ac:dyDescent="0.35">
      <c r="C182" t="s">
        <v>177</v>
      </c>
      <c r="D182" s="6">
        <v>87.47</v>
      </c>
      <c r="E182" s="6">
        <v>81.53</v>
      </c>
      <c r="F182" s="6">
        <v>80.53</v>
      </c>
      <c r="G182" s="6">
        <v>70.489999999999995</v>
      </c>
    </row>
    <row r="183" spans="3:7" ht="15.5" x14ac:dyDescent="0.35">
      <c r="C183" t="s">
        <v>178</v>
      </c>
      <c r="D183" s="6">
        <v>10.75</v>
      </c>
      <c r="E183" s="6">
        <v>11.35</v>
      </c>
      <c r="F183" s="6">
        <v>6.16</v>
      </c>
      <c r="G183" s="6">
        <v>4.54</v>
      </c>
    </row>
    <row r="184" spans="3:7" ht="15.5" x14ac:dyDescent="0.35">
      <c r="C184" t="s">
        <v>179</v>
      </c>
      <c r="D184" s="6">
        <v>87.47</v>
      </c>
      <c r="E184" s="6">
        <v>81.53</v>
      </c>
      <c r="F184" s="6">
        <v>80.53</v>
      </c>
      <c r="G184" s="6">
        <v>70.489999999999995</v>
      </c>
    </row>
    <row r="185" spans="3:7" ht="15.5" x14ac:dyDescent="0.35">
      <c r="C185" t="s">
        <v>180</v>
      </c>
      <c r="D185" s="5">
        <v>497000000000</v>
      </c>
      <c r="E185" s="5">
        <v>505000000000</v>
      </c>
      <c r="F185" s="5">
        <v>457000000000</v>
      </c>
      <c r="G185" s="5">
        <v>412000000000</v>
      </c>
    </row>
    <row r="186" spans="3:7" ht="15.5" x14ac:dyDescent="0.35">
      <c r="C186" t="s">
        <v>181</v>
      </c>
      <c r="D186" s="5">
        <v>1192000000000</v>
      </c>
      <c r="E186" s="5">
        <v>1260000000000</v>
      </c>
      <c r="F186" s="5">
        <v>1337000000000</v>
      </c>
      <c r="G186" s="5">
        <v>1432000000000</v>
      </c>
    </row>
    <row r="187" spans="3:7" ht="15.5" x14ac:dyDescent="0.35">
      <c r="C187" t="s">
        <v>182</v>
      </c>
      <c r="D187" s="5">
        <v>2082000000000</v>
      </c>
      <c r="E187" s="5">
        <v>1940000000000</v>
      </c>
      <c r="F187" s="5">
        <v>1917000000000</v>
      </c>
      <c r="G187" s="5">
        <v>1678000000000</v>
      </c>
    </row>
    <row r="188" spans="3:7" ht="15.5" x14ac:dyDescent="0.35">
      <c r="C188" t="s">
        <v>23</v>
      </c>
      <c r="D188" s="5">
        <v>1689000000000</v>
      </c>
      <c r="E188" s="5">
        <v>1766000000000</v>
      </c>
      <c r="F188" s="5">
        <v>1794000000000</v>
      </c>
      <c r="G188" s="5">
        <v>1845000000000</v>
      </c>
    </row>
    <row r="189" spans="3:7" ht="15.5" x14ac:dyDescent="0.35">
      <c r="C189" t="s">
        <v>20</v>
      </c>
      <c r="D189" s="5">
        <v>857000000000</v>
      </c>
      <c r="E189" s="5">
        <v>1004000000000</v>
      </c>
      <c r="F189" s="5">
        <v>1115000000000</v>
      </c>
      <c r="G189" s="5">
        <v>1334000000000</v>
      </c>
    </row>
    <row r="190" spans="3:7" ht="15.5" x14ac:dyDescent="0.35">
      <c r="C190" t="s">
        <v>183</v>
      </c>
      <c r="D190" s="5">
        <v>414000000000</v>
      </c>
      <c r="E190" s="5">
        <v>345000000000</v>
      </c>
      <c r="F190" s="5">
        <v>398000000000</v>
      </c>
      <c r="G190" s="5">
        <v>262000000000</v>
      </c>
    </row>
    <row r="191" spans="3:7" ht="15.5" x14ac:dyDescent="0.35">
      <c r="C191" t="s">
        <v>184</v>
      </c>
      <c r="D191" s="5">
        <v>189000000000</v>
      </c>
      <c r="E191" s="5">
        <v>231000000000</v>
      </c>
      <c r="F191" s="5">
        <v>301000000000</v>
      </c>
      <c r="G191" s="5">
        <v>216000000000</v>
      </c>
    </row>
    <row r="192" spans="3:7" ht="15.5" x14ac:dyDescent="0.35">
      <c r="C192" t="s">
        <v>185</v>
      </c>
      <c r="D192" s="5">
        <v>-25000000000</v>
      </c>
      <c r="E192" s="5">
        <v>-35000000000</v>
      </c>
      <c r="F192" s="5">
        <v>-55000000000</v>
      </c>
      <c r="G192" s="5">
        <v>21000000000</v>
      </c>
    </row>
    <row r="193" spans="3:15" ht="15.5" x14ac:dyDescent="0.35">
      <c r="C193" t="s">
        <v>12</v>
      </c>
      <c r="D193" s="5">
        <v>164000000000</v>
      </c>
      <c r="E193" s="5">
        <v>196000000000</v>
      </c>
      <c r="F193" s="5">
        <v>246000000000</v>
      </c>
      <c r="G193" s="5">
        <v>236000000000</v>
      </c>
    </row>
    <row r="194" spans="3:15" ht="15.5" x14ac:dyDescent="0.35">
      <c r="C194" t="s">
        <v>15</v>
      </c>
      <c r="D194" s="6">
        <v>6.91</v>
      </c>
      <c r="E194" s="6">
        <v>8.2200000000000006</v>
      </c>
      <c r="F194" s="6">
        <v>10.33</v>
      </c>
      <c r="G194" s="6">
        <v>9.93</v>
      </c>
    </row>
    <row r="195" spans="3:15" ht="15.5" x14ac:dyDescent="0.35">
      <c r="C195" t="s">
        <v>45</v>
      </c>
      <c r="I195" s="6">
        <v>27.22</v>
      </c>
      <c r="J195" s="6">
        <v>12.8</v>
      </c>
      <c r="K195" s="6">
        <v>0.09</v>
      </c>
      <c r="L195" s="6">
        <v>2.95</v>
      </c>
      <c r="M195" s="6">
        <v>12.13</v>
      </c>
      <c r="N195" s="6">
        <v>19221.560000000001</v>
      </c>
      <c r="O195" s="6">
        <v>-237503.46</v>
      </c>
    </row>
    <row r="196" spans="3:15" ht="15.5" x14ac:dyDescent="0.35">
      <c r="C196" t="s">
        <v>59</v>
      </c>
      <c r="I196" s="6">
        <v>33.979999999999997</v>
      </c>
      <c r="J196" s="6">
        <v>21.56</v>
      </c>
      <c r="K196" s="6">
        <v>1966.67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62</v>
      </c>
      <c r="I197" s="6">
        <v>10.93</v>
      </c>
      <c r="J197" s="6">
        <v>4.41</v>
      </c>
      <c r="K197" s="6">
        <v>3.55</v>
      </c>
      <c r="L197" s="5">
        <v>0</v>
      </c>
      <c r="M197" s="5">
        <v>0</v>
      </c>
      <c r="N197" s="5">
        <v>0</v>
      </c>
      <c r="O197" s="5">
        <v>0</v>
      </c>
    </row>
    <row r="198" spans="3:15" ht="15.5" x14ac:dyDescent="0.35">
      <c r="C198" t="s">
        <v>186</v>
      </c>
      <c r="I198" s="5">
        <v>1093450000000</v>
      </c>
      <c r="J198" s="5">
        <v>578150000000</v>
      </c>
      <c r="K198" s="5">
        <v>239290000000</v>
      </c>
      <c r="L198" s="5">
        <v>359350000000</v>
      </c>
      <c r="M198" s="5">
        <v>538000000000</v>
      </c>
      <c r="N198" s="5">
        <v>197120000000</v>
      </c>
      <c r="O198" s="5">
        <v>24550000000</v>
      </c>
    </row>
    <row r="199" spans="3:15" ht="15.5" x14ac:dyDescent="0.35">
      <c r="C199" t="s">
        <v>187</v>
      </c>
      <c r="I199" s="6">
        <v>0.1542</v>
      </c>
      <c r="J199" s="6">
        <v>8.1699999999999995E-2</v>
      </c>
      <c r="K199" s="6">
        <v>5.9999999999999995E-4</v>
      </c>
      <c r="L199" s="6">
        <v>2.3099999999999999E-2</v>
      </c>
      <c r="M199" s="6">
        <v>8.2500000000000004E-2</v>
      </c>
      <c r="N199" s="6">
        <v>7.0999999999999995E-3</v>
      </c>
      <c r="O199" s="6">
        <v>-8.6999999999999994E-2</v>
      </c>
    </row>
    <row r="200" spans="3:15" ht="15.5" x14ac:dyDescent="0.35">
      <c r="C200" t="s">
        <v>188</v>
      </c>
      <c r="I200" s="6">
        <v>0.33380000000000004</v>
      </c>
      <c r="J200" s="6">
        <v>0.22320000000000001</v>
      </c>
      <c r="K200" s="6">
        <v>2E-3</v>
      </c>
      <c r="L200" s="6">
        <v>0.1115</v>
      </c>
      <c r="M200" s="6">
        <v>0.43869999999999998</v>
      </c>
      <c r="N200" s="6">
        <v>6.2E-2</v>
      </c>
      <c r="O200" s="6">
        <v>-0.83840000000000003</v>
      </c>
    </row>
    <row r="201" spans="3:15" ht="15.5" x14ac:dyDescent="0.35">
      <c r="C201" t="s">
        <v>189</v>
      </c>
      <c r="I201" s="6">
        <v>0.2908</v>
      </c>
      <c r="J201" s="6">
        <v>0.17019999999999999</v>
      </c>
      <c r="K201" s="6">
        <v>7.0099999999999996E-2</v>
      </c>
      <c r="L201" s="6">
        <v>0.12279999999999999</v>
      </c>
      <c r="M201" s="6">
        <v>0.20149999999999998</v>
      </c>
      <c r="N201" s="6">
        <v>6.8600000000000008E-2</v>
      </c>
      <c r="O201" s="6">
        <v>-3.4999999999999996E-3</v>
      </c>
    </row>
    <row r="202" spans="3:15" ht="15.5" x14ac:dyDescent="0.35">
      <c r="C202" t="s">
        <v>190</v>
      </c>
      <c r="I202" s="6">
        <v>6.13</v>
      </c>
      <c r="J202" s="6">
        <v>3.06</v>
      </c>
      <c r="K202" s="6">
        <v>1.18</v>
      </c>
      <c r="L202" s="6">
        <v>1.7</v>
      </c>
      <c r="M202" s="6">
        <v>2.46</v>
      </c>
      <c r="N202" s="6">
        <v>0.81</v>
      </c>
      <c r="O202" s="6">
        <v>-0.02</v>
      </c>
    </row>
    <row r="203" spans="3:15" ht="15.5" x14ac:dyDescent="0.35">
      <c r="C203" t="s">
        <v>56</v>
      </c>
      <c r="I203" s="6">
        <v>11.35</v>
      </c>
      <c r="J203" s="6">
        <v>4.8099999999999996</v>
      </c>
      <c r="K203" s="6">
        <v>3.97</v>
      </c>
      <c r="L203" s="5">
        <v>0</v>
      </c>
      <c r="M203" s="5">
        <v>0</v>
      </c>
      <c r="N203" s="5">
        <v>0</v>
      </c>
      <c r="O203" s="5">
        <v>0</v>
      </c>
    </row>
    <row r="204" spans="3:15" ht="15.5" x14ac:dyDescent="0.35">
      <c r="C204" t="s">
        <v>53</v>
      </c>
      <c r="I204" s="6">
        <v>81.53</v>
      </c>
      <c r="J204" s="6">
        <v>57.35</v>
      </c>
      <c r="K204" s="6">
        <v>44.61</v>
      </c>
      <c r="L204" s="6">
        <v>26.49</v>
      </c>
      <c r="M204" s="6">
        <v>27.66</v>
      </c>
      <c r="N204" s="6">
        <v>309984.17</v>
      </c>
      <c r="O204" s="6">
        <v>283275.96000000002</v>
      </c>
    </row>
    <row r="205" spans="3:15" ht="15.5" x14ac:dyDescent="0.35">
      <c r="C205" t="s">
        <v>191</v>
      </c>
      <c r="I205" s="6">
        <v>11.35</v>
      </c>
      <c r="J205" s="6">
        <v>4.8099999999999996</v>
      </c>
      <c r="K205" s="6">
        <v>3.97</v>
      </c>
      <c r="L205" s="5">
        <v>0</v>
      </c>
      <c r="M205" s="5">
        <v>0</v>
      </c>
      <c r="N205" s="5">
        <v>0</v>
      </c>
      <c r="O205" s="5">
        <v>0</v>
      </c>
    </row>
    <row r="206" spans="3:15" ht="15.5" x14ac:dyDescent="0.35">
      <c r="C206" t="s">
        <v>192</v>
      </c>
      <c r="I206" s="6">
        <v>81.53</v>
      </c>
      <c r="J206" s="6">
        <v>57.35</v>
      </c>
      <c r="K206" s="6">
        <v>44.61</v>
      </c>
      <c r="L206" s="6">
        <v>26.49</v>
      </c>
      <c r="M206" s="6">
        <v>27.66</v>
      </c>
      <c r="N206" s="6">
        <v>309984.17</v>
      </c>
      <c r="O206" s="6">
        <v>283275.96000000002</v>
      </c>
    </row>
    <row r="207" spans="3:15" ht="15.5" x14ac:dyDescent="0.35">
      <c r="C207" t="s">
        <v>193</v>
      </c>
      <c r="I207" s="5">
        <v>505000000000</v>
      </c>
      <c r="J207" s="5">
        <v>385000000000</v>
      </c>
      <c r="K207" s="5">
        <v>258000000000</v>
      </c>
      <c r="L207" s="5">
        <v>109000000000</v>
      </c>
      <c r="M207" s="5">
        <v>166000000000</v>
      </c>
      <c r="N207" s="5">
        <v>164000000000</v>
      </c>
      <c r="O207" s="5">
        <v>159000000000</v>
      </c>
    </row>
    <row r="208" spans="3:15" ht="15.5" x14ac:dyDescent="0.35">
      <c r="C208" t="s">
        <v>194</v>
      </c>
      <c r="I208" s="5">
        <v>1260000000000</v>
      </c>
      <c r="J208" s="5">
        <v>1613000000000</v>
      </c>
      <c r="K208" s="5">
        <v>1847000000000</v>
      </c>
      <c r="L208" s="5">
        <v>1996000000000</v>
      </c>
      <c r="M208" s="5">
        <v>1990000000000</v>
      </c>
      <c r="N208" s="5">
        <v>2062000000000</v>
      </c>
      <c r="O208" s="5">
        <v>2052000000000</v>
      </c>
    </row>
    <row r="209" spans="2:15" ht="15.5" x14ac:dyDescent="0.35">
      <c r="C209" t="s">
        <v>25</v>
      </c>
      <c r="I209" s="5">
        <v>1766000000000</v>
      </c>
      <c r="J209" s="5">
        <v>1998000000000</v>
      </c>
      <c r="K209" s="5">
        <v>2106000000000</v>
      </c>
      <c r="L209" s="5">
        <v>2105000000000</v>
      </c>
      <c r="M209" s="5">
        <v>2156000000000</v>
      </c>
      <c r="N209" s="5">
        <v>2226000000000</v>
      </c>
      <c r="O209" s="5">
        <v>2211000000000</v>
      </c>
    </row>
    <row r="210" spans="2:15" ht="15.5" x14ac:dyDescent="0.35">
      <c r="C210" t="s">
        <v>22</v>
      </c>
      <c r="I210" s="5">
        <v>1004000000000</v>
      </c>
      <c r="J210" s="5">
        <v>1611000000000</v>
      </c>
      <c r="K210" s="5">
        <v>1863000000000</v>
      </c>
      <c r="L210" s="5">
        <v>2064000000000</v>
      </c>
      <c r="M210" s="5">
        <v>1965000000000</v>
      </c>
      <c r="N210" s="5">
        <v>2184000000000</v>
      </c>
      <c r="O210" s="5">
        <v>2166000000000</v>
      </c>
    </row>
    <row r="211" spans="2:15" ht="15.5" x14ac:dyDescent="0.35">
      <c r="C211" t="s">
        <v>195</v>
      </c>
      <c r="I211" s="5">
        <v>345000000000</v>
      </c>
      <c r="J211" s="5">
        <v>92000000000</v>
      </c>
      <c r="K211" s="5">
        <v>-43000000000</v>
      </c>
      <c r="L211" s="5">
        <v>-6000000000</v>
      </c>
      <c r="M211" s="5">
        <v>34000000000</v>
      </c>
      <c r="N211" s="5">
        <v>-210000000000</v>
      </c>
      <c r="O211" s="5">
        <v>-238000000000</v>
      </c>
    </row>
    <row r="212" spans="2:15" ht="15.5" x14ac:dyDescent="0.35">
      <c r="C212" t="s">
        <v>196</v>
      </c>
      <c r="I212" s="5">
        <v>869000000000</v>
      </c>
      <c r="J212" s="5">
        <v>438000000000</v>
      </c>
      <c r="K212" s="5">
        <v>131000000000</v>
      </c>
      <c r="L212" s="5">
        <v>47000000000</v>
      </c>
      <c r="M212" s="5">
        <v>318000000000</v>
      </c>
      <c r="N212" s="5">
        <v>71000000000</v>
      </c>
      <c r="O212" s="5">
        <v>5000000000</v>
      </c>
    </row>
    <row r="213" spans="2:15" ht="15.5" x14ac:dyDescent="0.35">
      <c r="C213" t="s">
        <v>197</v>
      </c>
      <c r="I213" s="5">
        <v>-101000000000</v>
      </c>
      <c r="J213" s="5">
        <v>-75000000000</v>
      </c>
      <c r="K213" s="5">
        <v>-254000000000</v>
      </c>
      <c r="L213" s="5">
        <v>-107000000000</v>
      </c>
      <c r="M213" s="5">
        <v>-35000000000</v>
      </c>
      <c r="N213" s="5">
        <v>-7000000000</v>
      </c>
      <c r="O213" s="5">
        <v>-22000000000</v>
      </c>
    </row>
    <row r="214" spans="2:15" ht="15.5" x14ac:dyDescent="0.35">
      <c r="C214" t="s">
        <v>14</v>
      </c>
      <c r="I214" s="5">
        <v>768000000000</v>
      </c>
      <c r="J214" s="5">
        <v>363000000000</v>
      </c>
      <c r="K214" s="5">
        <v>-123000000000</v>
      </c>
      <c r="L214" s="5">
        <v>-60000000000</v>
      </c>
      <c r="M214" s="5">
        <v>283000000000</v>
      </c>
      <c r="N214" s="5">
        <v>64000000000</v>
      </c>
      <c r="O214" s="5">
        <v>-17000000000</v>
      </c>
    </row>
    <row r="215" spans="2:15" ht="15.5" x14ac:dyDescent="0.35">
      <c r="C215" t="s">
        <v>16</v>
      </c>
      <c r="I215" s="6">
        <v>32.25</v>
      </c>
      <c r="J215" s="6">
        <v>15.26</v>
      </c>
      <c r="K215" s="6">
        <v>-5.17</v>
      </c>
      <c r="L215" s="6">
        <v>-2.54</v>
      </c>
      <c r="M215" s="6">
        <v>13.99</v>
      </c>
      <c r="N215" s="6">
        <v>63769.54</v>
      </c>
      <c r="O215" s="6">
        <v>-16497.53</v>
      </c>
    </row>
    <row r="217" spans="2:15" ht="15.5" x14ac:dyDescent="0.35">
      <c r="B217" t="s">
        <v>198</v>
      </c>
      <c r="C217" t="s">
        <v>199</v>
      </c>
      <c r="D217" s="5">
        <v>142000000000</v>
      </c>
      <c r="E217" s="5">
        <v>94000000000</v>
      </c>
      <c r="F217" s="5">
        <v>240000000000</v>
      </c>
      <c r="G217" s="5">
        <v>152000000000</v>
      </c>
      <c r="H217" s="5">
        <v>567000000000</v>
      </c>
      <c r="I217" s="5">
        <v>648000000000</v>
      </c>
      <c r="J217" s="5">
        <v>305000000000</v>
      </c>
      <c r="K217" s="5">
        <v>2000000000</v>
      </c>
      <c r="L217" s="5">
        <v>70000000000</v>
      </c>
      <c r="M217" s="5">
        <v>245000000000</v>
      </c>
      <c r="N217" s="5">
        <v>19000000000</v>
      </c>
      <c r="O217" s="5">
        <v>-240000000000</v>
      </c>
    </row>
    <row r="218" spans="2:15" ht="15.5" x14ac:dyDescent="0.35">
      <c r="C218" t="s">
        <v>317</v>
      </c>
      <c r="H218" s="5">
        <v>627000000000</v>
      </c>
      <c r="I218" s="5">
        <v>648000000000</v>
      </c>
      <c r="J218" s="5">
        <v>305000000000</v>
      </c>
      <c r="K218" s="5">
        <v>2000000000</v>
      </c>
      <c r="L218" s="5">
        <v>70000000000</v>
      </c>
    </row>
    <row r="219" spans="2:15" ht="15.5" x14ac:dyDescent="0.35">
      <c r="C219" t="s">
        <v>200</v>
      </c>
      <c r="H219" s="5">
        <v>5</v>
      </c>
      <c r="I219" s="5">
        <v>5</v>
      </c>
    </row>
    <row r="220" spans="2:15" ht="15.5" x14ac:dyDescent="0.35">
      <c r="C220" t="s">
        <v>64</v>
      </c>
      <c r="H220" s="6">
        <v>0.20989999999999998</v>
      </c>
      <c r="I220" s="6">
        <v>0.1837</v>
      </c>
    </row>
    <row r="221" spans="2:15" ht="15.5" x14ac:dyDescent="0.35">
      <c r="C221" t="s">
        <v>201</v>
      </c>
      <c r="H221" s="6">
        <v>8.199999999999999E-3</v>
      </c>
      <c r="I221" s="6">
        <v>0.01</v>
      </c>
    </row>
    <row r="222" spans="2:15" ht="15.5" x14ac:dyDescent="0.35">
      <c r="C222" t="s">
        <v>44</v>
      </c>
      <c r="D222" s="6">
        <v>5.96</v>
      </c>
      <c r="E222" s="6">
        <v>3.94</v>
      </c>
      <c r="F222" s="6">
        <v>10.08</v>
      </c>
      <c r="G222" s="6">
        <v>6.39</v>
      </c>
      <c r="H222" s="6">
        <v>23.83</v>
      </c>
      <c r="I222" s="6">
        <v>27.22</v>
      </c>
      <c r="J222" s="6">
        <v>12.8</v>
      </c>
      <c r="K222" s="6">
        <v>0.09</v>
      </c>
      <c r="L222" s="6">
        <v>2.95</v>
      </c>
      <c r="M222" s="6">
        <v>10.31</v>
      </c>
      <c r="N222" s="6">
        <v>0.82</v>
      </c>
      <c r="O222" s="6">
        <v>-10.09</v>
      </c>
    </row>
    <row r="223" spans="2:15" ht="15.5" x14ac:dyDescent="0.35">
      <c r="C223" t="s">
        <v>318</v>
      </c>
      <c r="H223" s="6">
        <v>26.36</v>
      </c>
      <c r="I223" s="6">
        <v>27.22</v>
      </c>
      <c r="J223" s="6">
        <v>12.8</v>
      </c>
      <c r="K223" s="6">
        <v>0.09</v>
      </c>
      <c r="L223" s="6">
        <v>2.95</v>
      </c>
    </row>
    <row r="224" spans="2:15" ht="15.5" x14ac:dyDescent="0.35">
      <c r="C224" t="s">
        <v>66</v>
      </c>
      <c r="H224" s="5">
        <v>5</v>
      </c>
      <c r="I224" s="5">
        <v>5</v>
      </c>
    </row>
    <row r="225" spans="3:15" ht="15.5" x14ac:dyDescent="0.35">
      <c r="C225" t="s">
        <v>202</v>
      </c>
      <c r="H225" s="6">
        <v>0.20989999999999998</v>
      </c>
      <c r="I225" s="6">
        <v>0.1837</v>
      </c>
    </row>
    <row r="226" spans="3:15" ht="15.5" x14ac:dyDescent="0.35">
      <c r="C226" t="s">
        <v>203</v>
      </c>
      <c r="H226" s="6">
        <v>8.199999999999999E-3</v>
      </c>
      <c r="I226" s="6">
        <v>0.01</v>
      </c>
    </row>
    <row r="227" spans="3:15" ht="15.5" x14ac:dyDescent="0.35">
      <c r="C227" t="s">
        <v>204</v>
      </c>
      <c r="D227" s="5">
        <v>517000000000</v>
      </c>
      <c r="E227" s="5">
        <v>522000000000</v>
      </c>
      <c r="F227" s="5">
        <v>545000000000</v>
      </c>
      <c r="G227" s="5">
        <v>470000000000</v>
      </c>
      <c r="H227" s="5">
        <v>2069000000000</v>
      </c>
      <c r="I227" s="5">
        <v>2014000000000</v>
      </c>
      <c r="J227" s="5">
        <v>1490000000000</v>
      </c>
      <c r="K227" s="5">
        <v>1185000000000</v>
      </c>
      <c r="L227" s="5">
        <v>1134000000000</v>
      </c>
      <c r="M227" s="5">
        <v>1147000000000</v>
      </c>
      <c r="N227" s="5">
        <v>747000000000</v>
      </c>
      <c r="O227" s="5">
        <v>523000000000</v>
      </c>
    </row>
    <row r="228" spans="3:15" ht="15.5" x14ac:dyDescent="0.35">
      <c r="C228" t="s">
        <v>319</v>
      </c>
      <c r="H228" s="5">
        <v>2055000000000</v>
      </c>
      <c r="I228" s="5">
        <v>2014000000000</v>
      </c>
      <c r="J228" s="5">
        <v>1490000000000</v>
      </c>
      <c r="K228" s="5">
        <v>1185000000000</v>
      </c>
      <c r="L228" s="5">
        <v>1134000000000</v>
      </c>
    </row>
    <row r="229" spans="3:15" ht="15.5" x14ac:dyDescent="0.35">
      <c r="C229" t="s">
        <v>205</v>
      </c>
      <c r="H229" s="5">
        <v>5</v>
      </c>
      <c r="I229" s="5">
        <v>5</v>
      </c>
    </row>
    <row r="230" spans="3:15" ht="15.5" x14ac:dyDescent="0.35">
      <c r="C230" t="s">
        <v>206</v>
      </c>
      <c r="H230" s="6">
        <v>0.20989999999999998</v>
      </c>
      <c r="I230" s="6">
        <v>0.1837</v>
      </c>
    </row>
    <row r="231" spans="3:15" ht="15.5" x14ac:dyDescent="0.35">
      <c r="C231" t="s">
        <v>207</v>
      </c>
      <c r="H231" s="6">
        <v>8.199999999999999E-3</v>
      </c>
      <c r="I231" s="6">
        <v>0.01</v>
      </c>
    </row>
    <row r="232" spans="3:15" ht="15.5" x14ac:dyDescent="0.35">
      <c r="C232" t="s">
        <v>208</v>
      </c>
      <c r="I232" s="6">
        <v>25.6</v>
      </c>
    </row>
    <row r="233" spans="3:15" ht="15.5" x14ac:dyDescent="0.35">
      <c r="C233" t="s">
        <v>320</v>
      </c>
      <c r="I233" s="6">
        <v>23.14</v>
      </c>
    </row>
    <row r="234" spans="3:15" ht="15.5" x14ac:dyDescent="0.35">
      <c r="C234" t="s">
        <v>209</v>
      </c>
      <c r="I234" s="6">
        <v>7.42</v>
      </c>
    </row>
    <row r="235" spans="3:15" ht="15.5" x14ac:dyDescent="0.35">
      <c r="C235" t="s">
        <v>321</v>
      </c>
      <c r="I235" s="6">
        <v>4.3200000000000002E-2</v>
      </c>
    </row>
    <row r="236" spans="3:15" ht="15.5" x14ac:dyDescent="0.35">
      <c r="C236" t="s">
        <v>322</v>
      </c>
      <c r="I236" s="6">
        <v>7.07</v>
      </c>
    </row>
    <row r="237" spans="3:15" ht="15.5" x14ac:dyDescent="0.35">
      <c r="C237" t="s">
        <v>210</v>
      </c>
      <c r="I237" s="6">
        <v>6.97</v>
      </c>
    </row>
    <row r="238" spans="3:15" ht="15.5" x14ac:dyDescent="0.35">
      <c r="C238" t="s">
        <v>323</v>
      </c>
      <c r="I238" s="6">
        <v>15.5</v>
      </c>
    </row>
    <row r="239" spans="3:15" ht="15.5" x14ac:dyDescent="0.35">
      <c r="C239" t="s">
        <v>324</v>
      </c>
      <c r="I239" s="6">
        <v>17.23</v>
      </c>
    </row>
    <row r="240" spans="3:15" ht="15.5" x14ac:dyDescent="0.35">
      <c r="C240" t="s">
        <v>325</v>
      </c>
      <c r="I240" s="6">
        <v>16.87</v>
      </c>
    </row>
    <row r="241" spans="3:9" ht="15.5" x14ac:dyDescent="0.35">
      <c r="C241" t="s">
        <v>326</v>
      </c>
      <c r="I241" s="6">
        <v>14.35</v>
      </c>
    </row>
    <row r="242" spans="3:9" ht="15.5" x14ac:dyDescent="0.35">
      <c r="C242" t="s">
        <v>327</v>
      </c>
      <c r="I242" s="6">
        <v>0.21</v>
      </c>
    </row>
    <row r="243" spans="3:9" ht="15.5" x14ac:dyDescent="0.35">
      <c r="C243" t="s">
        <v>328</v>
      </c>
      <c r="I243" s="6">
        <v>0.21</v>
      </c>
    </row>
    <row r="244" spans="3:9" ht="15.5" x14ac:dyDescent="0.35">
      <c r="C244" t="s">
        <v>329</v>
      </c>
      <c r="I244" s="6">
        <v>26.36</v>
      </c>
    </row>
    <row r="245" spans="3:9" ht="15.5" x14ac:dyDescent="0.35">
      <c r="C245" t="s">
        <v>211</v>
      </c>
      <c r="I245" s="6">
        <v>23.83</v>
      </c>
    </row>
    <row r="246" spans="3:9" ht="15.5" x14ac:dyDescent="0.35">
      <c r="C246" t="s">
        <v>330</v>
      </c>
      <c r="I246" s="6">
        <v>86.32</v>
      </c>
    </row>
    <row r="247" spans="3:9" ht="15.5" x14ac:dyDescent="0.35">
      <c r="C247" t="s">
        <v>212</v>
      </c>
      <c r="D247" s="6">
        <v>34.950000000000003</v>
      </c>
    </row>
    <row r="248" spans="3:9" ht="15.5" x14ac:dyDescent="0.35">
      <c r="C248" t="s">
        <v>213</v>
      </c>
      <c r="I248" s="6">
        <v>87.47</v>
      </c>
    </row>
    <row r="249" spans="3:9" ht="15.5" x14ac:dyDescent="0.35">
      <c r="C249" t="s">
        <v>331</v>
      </c>
      <c r="I249" s="6">
        <v>35.4</v>
      </c>
    </row>
    <row r="250" spans="3:9" ht="15.5" x14ac:dyDescent="0.35">
      <c r="C250" t="s">
        <v>214</v>
      </c>
      <c r="D250" s="6">
        <v>1.49</v>
      </c>
    </row>
    <row r="251" spans="3:9" ht="15.5" x14ac:dyDescent="0.35">
      <c r="C251" t="s">
        <v>215</v>
      </c>
      <c r="D251" s="6">
        <v>1.21</v>
      </c>
    </row>
    <row r="252" spans="3:9" ht="15.5" x14ac:dyDescent="0.35">
      <c r="C252" t="s">
        <v>216</v>
      </c>
      <c r="D252" s="6">
        <v>0.81</v>
      </c>
    </row>
    <row r="253" spans="3:9" ht="15.5" x14ac:dyDescent="0.35">
      <c r="C253" t="s">
        <v>332</v>
      </c>
      <c r="D253" s="6">
        <v>0.56999999999999995</v>
      </c>
    </row>
    <row r="254" spans="3:9" ht="15.5" x14ac:dyDescent="0.35">
      <c r="C254" t="s">
        <v>217</v>
      </c>
      <c r="D254" s="6">
        <v>1.03</v>
      </c>
    </row>
    <row r="255" spans="3:9" ht="15.5" x14ac:dyDescent="0.35">
      <c r="C255" t="s">
        <v>218</v>
      </c>
      <c r="D255" s="6">
        <v>0.4</v>
      </c>
    </row>
    <row r="256" spans="3:9" ht="15.5" x14ac:dyDescent="0.35">
      <c r="C256" t="s">
        <v>219</v>
      </c>
      <c r="D256" s="6">
        <v>2.0299999999999998</v>
      </c>
    </row>
    <row r="257" spans="3:9" ht="15.5" x14ac:dyDescent="0.35">
      <c r="C257" t="s">
        <v>333</v>
      </c>
      <c r="I257" s="6">
        <v>6.28</v>
      </c>
    </row>
    <row r="258" spans="3:9" ht="15.5" x14ac:dyDescent="0.35">
      <c r="C258" t="s">
        <v>12</v>
      </c>
      <c r="D258" s="5">
        <v>164000000000</v>
      </c>
    </row>
    <row r="259" spans="3:9" ht="15.5" x14ac:dyDescent="0.35">
      <c r="C259" t="s">
        <v>220</v>
      </c>
      <c r="I259" s="6">
        <v>3.59</v>
      </c>
    </row>
    <row r="260" spans="3:9" ht="15.5" x14ac:dyDescent="0.35">
      <c r="C260" t="s">
        <v>221</v>
      </c>
      <c r="I260" s="6">
        <v>0.14810000000000001</v>
      </c>
    </row>
    <row r="261" spans="3:9" ht="15.5" x14ac:dyDescent="0.35">
      <c r="C261" t="s">
        <v>222</v>
      </c>
      <c r="I261" s="6">
        <v>0.3014</v>
      </c>
    </row>
    <row r="262" spans="3:9" ht="15.5" x14ac:dyDescent="0.35">
      <c r="C262" t="s">
        <v>223</v>
      </c>
      <c r="I262" s="6">
        <v>0.27129999999999999</v>
      </c>
    </row>
    <row r="263" spans="3:9" ht="15.5" x14ac:dyDescent="0.35">
      <c r="C263" t="s">
        <v>334</v>
      </c>
      <c r="I263" s="6">
        <v>0.2036</v>
      </c>
    </row>
    <row r="264" spans="3:9" ht="15.5" x14ac:dyDescent="0.35">
      <c r="C264" t="s">
        <v>224</v>
      </c>
      <c r="D264" s="6">
        <v>7.37</v>
      </c>
    </row>
    <row r="265" spans="3:9" ht="15.5" x14ac:dyDescent="0.35">
      <c r="C265" t="s">
        <v>225</v>
      </c>
      <c r="D265" s="6">
        <v>75.28</v>
      </c>
    </row>
    <row r="266" spans="3:9" ht="15.5" x14ac:dyDescent="0.35">
      <c r="C266" t="s">
        <v>226</v>
      </c>
      <c r="D266" s="6">
        <v>24.27</v>
      </c>
    </row>
    <row r="267" spans="3:9" ht="15.5" x14ac:dyDescent="0.35">
      <c r="C267" t="s">
        <v>227</v>
      </c>
      <c r="D267" s="6">
        <v>58.38</v>
      </c>
    </row>
    <row r="268" spans="3:9" ht="15.5" x14ac:dyDescent="0.35">
      <c r="C268" t="s">
        <v>228</v>
      </c>
      <c r="D268" s="6">
        <v>12.35</v>
      </c>
    </row>
    <row r="269" spans="3:9" ht="15.5" x14ac:dyDescent="0.35">
      <c r="C269" t="s">
        <v>335</v>
      </c>
      <c r="I269" s="6">
        <v>0.49</v>
      </c>
    </row>
    <row r="270" spans="3:9" ht="15.5" x14ac:dyDescent="0.35">
      <c r="C270" t="s">
        <v>336</v>
      </c>
      <c r="I270" s="6">
        <v>4.09</v>
      </c>
    </row>
    <row r="271" spans="3:9" ht="15.5" x14ac:dyDescent="0.35">
      <c r="C271" t="s">
        <v>40</v>
      </c>
      <c r="I271" s="5">
        <v>14519000000000</v>
      </c>
    </row>
    <row r="272" spans="3:9" ht="15.5" x14ac:dyDescent="0.35">
      <c r="C272" t="s">
        <v>229</v>
      </c>
      <c r="I272" s="5">
        <v>15376000000000</v>
      </c>
    </row>
    <row r="273" spans="3:9" ht="15.5" x14ac:dyDescent="0.35">
      <c r="C273" t="s">
        <v>230</v>
      </c>
      <c r="I273" s="5">
        <v>23800000000</v>
      </c>
    </row>
    <row r="274" spans="3:9" ht="15.5" x14ac:dyDescent="0.35">
      <c r="C274" t="s">
        <v>231</v>
      </c>
      <c r="I274" s="6">
        <v>0.20850000000000002</v>
      </c>
    </row>
    <row r="275" spans="3:9" ht="15.5" x14ac:dyDescent="0.35">
      <c r="C275" t="s">
        <v>232</v>
      </c>
      <c r="D275" s="6">
        <v>0.44130000000000003</v>
      </c>
    </row>
    <row r="276" spans="3:9" ht="15.5" x14ac:dyDescent="0.35">
      <c r="C276" t="s">
        <v>233</v>
      </c>
      <c r="D276" s="6">
        <v>0.40079999999999999</v>
      </c>
    </row>
    <row r="277" spans="3:9" ht="15.5" x14ac:dyDescent="0.35">
      <c r="C277" t="s">
        <v>234</v>
      </c>
      <c r="D277" s="6">
        <v>0.2742</v>
      </c>
    </row>
    <row r="278" spans="3:9" ht="15.5" x14ac:dyDescent="0.35">
      <c r="C278" t="s">
        <v>235</v>
      </c>
      <c r="D278" s="6">
        <v>8.5500000000000007E-2</v>
      </c>
    </row>
    <row r="279" spans="3:9" ht="15.5" x14ac:dyDescent="0.35">
      <c r="C279" t="s">
        <v>236</v>
      </c>
      <c r="D279" s="6">
        <v>-7.4999999999999997E-2</v>
      </c>
    </row>
    <row r="280" spans="3:9" ht="15.5" x14ac:dyDescent="0.35">
      <c r="C280" t="s">
        <v>237</v>
      </c>
      <c r="D280" s="6">
        <v>-0.12570000000000001</v>
      </c>
    </row>
    <row r="281" spans="3:9" ht="15.5" x14ac:dyDescent="0.35">
      <c r="C281" t="s">
        <v>238</v>
      </c>
      <c r="I281" s="5">
        <v>3</v>
      </c>
    </row>
    <row r="282" spans="3:9" ht="15.5" x14ac:dyDescent="0.35">
      <c r="C282" t="s">
        <v>239</v>
      </c>
      <c r="I282" s="5">
        <v>5</v>
      </c>
    </row>
    <row r="283" spans="3:9" ht="15.5" x14ac:dyDescent="0.35">
      <c r="C283" t="s">
        <v>240</v>
      </c>
      <c r="I283" s="6">
        <v>0.20989999999999998</v>
      </c>
    </row>
    <row r="284" spans="3:9" ht="15.5" x14ac:dyDescent="0.35">
      <c r="C284" t="s">
        <v>241</v>
      </c>
      <c r="I284" s="6">
        <v>8.199999999999999E-3</v>
      </c>
    </row>
    <row r="285" spans="3:9" ht="15.5" x14ac:dyDescent="0.35">
      <c r="C285" t="s">
        <v>242</v>
      </c>
      <c r="I285" t="s">
        <v>574</v>
      </c>
    </row>
    <row r="286" spans="3:9" ht="15.5" x14ac:dyDescent="0.35">
      <c r="C286" t="s">
        <v>244</v>
      </c>
      <c r="I286" s="5">
        <v>9</v>
      </c>
    </row>
    <row r="287" spans="3:9" ht="15.5" x14ac:dyDescent="0.35">
      <c r="C287" t="s">
        <v>245</v>
      </c>
      <c r="I287" s="6">
        <v>0.77</v>
      </c>
    </row>
    <row r="288" spans="3:9" ht="15.5" x14ac:dyDescent="0.35">
      <c r="C288" t="s">
        <v>246</v>
      </c>
      <c r="I288" s="6">
        <v>0.89</v>
      </c>
    </row>
    <row r="289" spans="3:9" ht="15.5" x14ac:dyDescent="0.35">
      <c r="C289" t="s">
        <v>247</v>
      </c>
      <c r="I289" s="6">
        <v>0.36</v>
      </c>
    </row>
    <row r="290" spans="3:9" ht="15.5" x14ac:dyDescent="0.35">
      <c r="C290" t="s">
        <v>248</v>
      </c>
      <c r="I290" s="6">
        <v>0.3</v>
      </c>
    </row>
    <row r="291" spans="3:9" ht="15.5" x14ac:dyDescent="0.35">
      <c r="C291" t="s">
        <v>249</v>
      </c>
      <c r="I291" s="6">
        <v>0.18</v>
      </c>
    </row>
    <row r="292" spans="3:9" ht="15.5" x14ac:dyDescent="0.35">
      <c r="C292" t="s">
        <v>250</v>
      </c>
      <c r="I292" s="6">
        <v>0.09</v>
      </c>
    </row>
    <row r="293" spans="3:9" ht="15.5" x14ac:dyDescent="0.35">
      <c r="C293" t="s">
        <v>251</v>
      </c>
      <c r="I293" s="6">
        <v>0.1</v>
      </c>
    </row>
    <row r="294" spans="3:9" ht="15.5" x14ac:dyDescent="0.35">
      <c r="C294" t="s">
        <v>337</v>
      </c>
      <c r="I294" s="5">
        <v>2055000000000</v>
      </c>
    </row>
    <row r="295" spans="3:9" ht="15.5" x14ac:dyDescent="0.35">
      <c r="C295" t="s">
        <v>338</v>
      </c>
      <c r="I295" s="5">
        <v>1076000000000</v>
      </c>
    </row>
    <row r="296" spans="3:9" ht="15.5" x14ac:dyDescent="0.35">
      <c r="C296" t="s">
        <v>339</v>
      </c>
      <c r="I296" s="5">
        <v>1072000000000</v>
      </c>
    </row>
    <row r="297" spans="3:9" ht="15.5" x14ac:dyDescent="0.35">
      <c r="C297" t="s">
        <v>340</v>
      </c>
      <c r="I297" s="5">
        <v>627000000000</v>
      </c>
    </row>
    <row r="298" spans="3:9" ht="15.5" x14ac:dyDescent="0.35">
      <c r="C298" t="s">
        <v>252</v>
      </c>
      <c r="D298" s="5">
        <v>832000000000</v>
      </c>
    </row>
    <row r="299" spans="3:9" ht="15.5" x14ac:dyDescent="0.35">
      <c r="C299" t="s">
        <v>253</v>
      </c>
      <c r="D299" s="5">
        <v>4237000000000</v>
      </c>
    </row>
    <row r="300" spans="3:9" ht="15.5" x14ac:dyDescent="0.35">
      <c r="C300" t="s">
        <v>254</v>
      </c>
      <c r="D300" s="5">
        <v>2154000000000</v>
      </c>
    </row>
    <row r="301" spans="3:9" ht="15.5" x14ac:dyDescent="0.35">
      <c r="C301" t="s">
        <v>183</v>
      </c>
      <c r="D301" s="5">
        <v>414000000000</v>
      </c>
    </row>
    <row r="302" spans="3:9" ht="15.5" x14ac:dyDescent="0.35">
      <c r="C302" t="s">
        <v>182</v>
      </c>
      <c r="I302" s="5">
        <v>2082000000000</v>
      </c>
    </row>
    <row r="303" spans="3:9" ht="15.5" x14ac:dyDescent="0.35">
      <c r="C303" t="s">
        <v>181</v>
      </c>
      <c r="D303" s="5">
        <v>1192000000000</v>
      </c>
    </row>
    <row r="304" spans="3:9" ht="15.5" x14ac:dyDescent="0.35">
      <c r="C304" t="s">
        <v>180</v>
      </c>
      <c r="D304" s="5">
        <v>497000000000</v>
      </c>
    </row>
    <row r="305" spans="3:9" ht="15.5" x14ac:dyDescent="0.35">
      <c r="C305" t="s">
        <v>23</v>
      </c>
      <c r="D305" s="5">
        <v>1689000000000</v>
      </c>
    </row>
    <row r="306" spans="3:9" ht="15.5" x14ac:dyDescent="0.35">
      <c r="C306" t="s">
        <v>20</v>
      </c>
      <c r="D306" s="5">
        <v>857000000000</v>
      </c>
    </row>
    <row r="307" spans="3:9" ht="15.5" x14ac:dyDescent="0.35">
      <c r="C307" t="s">
        <v>255</v>
      </c>
      <c r="I307" s="5">
        <v>2082000000000</v>
      </c>
    </row>
    <row r="308" spans="3:9" ht="15.5" x14ac:dyDescent="0.35">
      <c r="C308" t="s">
        <v>341</v>
      </c>
      <c r="I308" s="5">
        <v>937000000000</v>
      </c>
    </row>
    <row r="309" spans="3:9" ht="15.5" x14ac:dyDescent="0.35">
      <c r="C309" t="s">
        <v>342</v>
      </c>
      <c r="I309" s="5">
        <v>-150000000000</v>
      </c>
    </row>
    <row r="310" spans="3:9" ht="15.5" x14ac:dyDescent="0.35">
      <c r="C310" t="s">
        <v>343</v>
      </c>
      <c r="I310" s="5">
        <v>-292000000000</v>
      </c>
    </row>
    <row r="311" spans="3:9" ht="15.5" x14ac:dyDescent="0.35">
      <c r="C311" t="s">
        <v>344</v>
      </c>
      <c r="I311" s="5">
        <v>-94000000000</v>
      </c>
    </row>
    <row r="312" spans="3:9" ht="15.5" x14ac:dyDescent="0.35">
      <c r="C312" t="s">
        <v>345</v>
      </c>
      <c r="I312" s="5">
        <v>843000000000</v>
      </c>
    </row>
  </sheetData>
  <pageMargins left="0.7" right="0.7" top="0.75" bottom="0.75" header="0.3" footer="0.3"/>
  <ignoredErrors>
    <ignoredError sqref="A1:O3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575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576</v>
      </c>
      <c r="D2" s="2" vm="43">
        <f ca="1">IFERROR(_xlfn.STOCKHISTORY("XIDX:" &amp; $C$1, D3, , 0, 0, 1), "Libur")</f>
        <v>212</v>
      </c>
      <c r="H2" s="2" vm="43">
        <f ca="1">IFERROR(INDEX(D2:G2,COUNT(D2:G2)),"")</f>
        <v>212</v>
      </c>
      <c r="I2" s="2" vm="44">
        <f ca="1">IFERROR(_xlfn.STOCKHISTORY("XIDX:" &amp; $C$1, I1, , 0, 0, 1), "Libur")</f>
        <v>294</v>
      </c>
      <c r="J2" s="2" vm="45">
        <f ca="1">IFERROR(_xlfn.STOCKHISTORY("XIDX:" &amp; $C$1, J1, , 0, 0, 1), "Libur")</f>
        <v>116</v>
      </c>
      <c r="K2" s="2" vm="46">
        <f ca="1">IFERROR(_xlfn.STOCKHISTORY("XIDX:" &amp; $C$1, K1, , 0, 0, 1), "Libur")</f>
        <v>324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198217525096</v>
      </c>
      <c r="H4" s="2">
        <f>IFERROR(SUM(D4:G4)*(4/MAX(1,COUNT(D4:G4))),"")</f>
        <v>792870100384</v>
      </c>
      <c r="I4" s="2">
        <f>IFERROR(INDEX(I51:I500,MATCH($C$4,$C$51:$C$500,0)),"")</f>
        <v>656304660831</v>
      </c>
      <c r="J4" s="2">
        <f>IFERROR(INDEX(J51:J500,MATCH($C$4,$C$51:$C$500,0)),"")</f>
        <v>428929469152</v>
      </c>
      <c r="K4" s="2">
        <f>IFERROR(INDEX(K51:K500,MATCH($C$4,$C$51:$C$500,0)),"")</f>
        <v>344916761385</v>
      </c>
      <c r="L4" s="2">
        <f>IFERROR(INDEX(L51:L500,MATCH($C$4,$C$51:$C$500,0)),"")</f>
        <v>215876144768</v>
      </c>
      <c r="M4" s="2">
        <f>IFERROR(INDEX(M51:M500,MATCH($C$4,$C$51:$C$500,0)),"")</f>
        <v>147186890849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20081053204</v>
      </c>
      <c r="H5" s="2">
        <f>IFERROR(SUM(D5:G5)*(4/MAX(1,COUNT(D5:G5))),"")</f>
        <v>80324212816</v>
      </c>
      <c r="I5" s="2">
        <f>IFERROR(INDEX(I51:I500,MATCH($C$5,$C$51:$C$500,0)),"")</f>
        <v>69423016618</v>
      </c>
      <c r="J5" s="2">
        <f>IFERROR(INDEX(J51:J500,MATCH($C$5,$C$51:$C$500,0)),"")</f>
        <v>38182692533</v>
      </c>
      <c r="K5" s="2">
        <f>IFERROR(INDEX(K51:K500,MATCH($C$5,$C$51:$C$500,0)),"")</f>
        <v>33115546804</v>
      </c>
      <c r="L5" s="2">
        <f>IFERROR(INDEX(L51:L500,MATCH($C$5,$C$51:$C$500,0)),"")</f>
        <v>15361709389</v>
      </c>
      <c r="M5" s="2">
        <f>IFERROR(INDEX(M51:M500,MATCH($C$5,$C$51:$C$500,0)),"")</f>
        <v>7676822825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406731462501</v>
      </c>
      <c r="H6" s="2">
        <f>IFERROR(INDEX(D6:G6,COUNT(D6:G6)),"")</f>
        <v>406731462501</v>
      </c>
      <c r="I6" s="2">
        <f>IFERROR(INDEX(I51:I500,MATCH($C$6,$C$51:$C$500,0)),"")</f>
        <v>386553759415</v>
      </c>
      <c r="J6" s="2">
        <f>IFERROR(INDEX(J51:J500,MATCH($C$6,$C$51:$C$500,0)),"")</f>
        <v>320406702065</v>
      </c>
      <c r="K6" s="2">
        <f>IFERROR(INDEX(K51:K500,MATCH($C$6,$C$51:$C$500,0)),"")</f>
        <v>282161475244</v>
      </c>
      <c r="L6" s="2">
        <f>IFERROR(INDEX(L51:L500,MATCH($C$6,$C$51:$C$500,0)),"")</f>
        <v>195986077911</v>
      </c>
      <c r="M6" s="2">
        <f>IFERROR(INDEX(M51:M500,MATCH($C$6,$C$51:$C$500,0)),"")</f>
        <v>95614938544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1.89</v>
      </c>
      <c r="H7" s="3">
        <f>IFERROR(INDEX(D7:G7,COUNT(D7:G7)),"")</f>
        <v>1.89</v>
      </c>
      <c r="I7" s="3">
        <f>IFERROR(INDEX(I51:I500,MATCH($C$7,$C$51:$C$500,0))/1000000000,"")</f>
        <v>1.89</v>
      </c>
      <c r="J7" s="3">
        <f>IFERROR(INDEX(J51:J500,MATCH($C$7,$C$51:$C$500,0))/1000000000,"")</f>
        <v>1.89</v>
      </c>
      <c r="K7" s="3">
        <f>IFERROR(INDEX(K51:K500,MATCH($C$7,$C$51:$C$500,0))/1000000000,"")</f>
        <v>1.89</v>
      </c>
      <c r="L7" s="3">
        <f>IFERROR(INDEX(L51:L500,MATCH($C$7,$C$51:$C$500,0))/1000000000,"")</f>
        <v>1.52</v>
      </c>
      <c r="M7" s="3">
        <f>IFERROR(INDEX(M51:M500,MATCH($C$7,$C$51:$C$500,0))/1000000000,"")</f>
        <v>0.67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</v>
      </c>
      <c r="H8" s="2">
        <f>IFERROR(INDEX(D8:G8,COUNT(D8:G8)),"")</f>
        <v>15000000000</v>
      </c>
      <c r="I8" s="2">
        <f>IFERROR(INDEX(I51:I500,MATCH($C$8,$C$51:$C$500,0)),"")</f>
        <v>32000000000</v>
      </c>
      <c r="J8" s="2">
        <f>IFERROR(INDEX(J51:J500,MATCH($C$8,$C$51:$C$500,0)),"")</f>
        <v>-4000000000</v>
      </c>
      <c r="K8" s="2">
        <f>IFERROR(INDEX(K51:K500,MATCH($C$8,$C$51:$C$500,0)),"")</f>
        <v>-47000000000</v>
      </c>
      <c r="L8" s="2">
        <f>IFERROR(INDEX(L51:L500,MATCH($C$8,$C$51:$C$500,0)),"")</f>
        <v>25000000000</v>
      </c>
      <c r="M8" s="2">
        <f>IFERROR(INDEX(M51:M500,MATCH($C$8,$C$51:$C$500,0)),"")</f>
        <v>8000000000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7.86</v>
      </c>
      <c r="H9" s="3">
        <f>IFERROR(INDEX(D9:G9,COUNT(D9:G9)),"")</f>
        <v>7.86</v>
      </c>
      <c r="I9" s="3">
        <f>IFERROR(INDEX(I51:I500,MATCH($C$9,$C$51:$C$500,0)),"")</f>
        <v>17.09</v>
      </c>
      <c r="J9" s="3">
        <f>IFERROR(INDEX(J51:J500,MATCH($C$9,$C$51:$C$500,0)),"")</f>
        <v>-1.92</v>
      </c>
      <c r="K9" s="3">
        <f>IFERROR(INDEX(K51:K500,MATCH($C$9,$C$51:$C$500,0)),"")</f>
        <v>-24.59</v>
      </c>
      <c r="L9" s="3">
        <f>IFERROR(INDEX(L51:L500,MATCH($C$9,$C$51:$C$500,0)),"")</f>
        <v>16.59</v>
      </c>
      <c r="M9" s="3">
        <f>IFERROR(INDEX(M51:M500,MATCH($C$9,$C$51:$C$500,0)),"")</f>
        <v>11.66</v>
      </c>
    </row>
    <row r="10" spans="1:13" ht="15.5" x14ac:dyDescent="0.35">
      <c r="C10" t="s">
        <v>17</v>
      </c>
      <c r="D10" s="3">
        <f ca="1">IFERROR(IF(D9=0,"",D2/D9),"")</f>
        <v>26.972010178117046</v>
      </c>
      <c r="I10" s="3">
        <f ca="1">IFERROR(IF(I9=0,"",I2/I9),"")</f>
        <v>17.203042715038034</v>
      </c>
      <c r="J10" s="3">
        <f ca="1">IFERROR(IF(J9=0,"",J2/J9),"")</f>
        <v>-60.416666666666671</v>
      </c>
      <c r="K10" s="3">
        <f ca="1">IFERROR(IF(K9=0,"",K2/K9),"")</f>
        <v>-13.176087840585604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20409301364</v>
      </c>
      <c r="H11" s="2">
        <f>IFERROR(INDEX(D11:G11,COUNT(D11:G11)),"")</f>
        <v>20409301364</v>
      </c>
      <c r="I11" s="2">
        <f>IFERROR(INDEX(I51:I500,MATCH($C$11,$C$51:$C$500,0)),"")</f>
        <v>19695706377</v>
      </c>
      <c r="J11" s="2">
        <f>IFERROR(INDEX(J51:J500,MATCH($C$11,$C$51:$C$500,0)),"")</f>
        <v>8528119944</v>
      </c>
      <c r="K11" s="2">
        <f>IFERROR(INDEX(K51:K500,MATCH($C$11,$C$51:$C$500,0)),"")</f>
        <v>16057258132</v>
      </c>
      <c r="L11" s="2">
        <f>IFERROR(INDEX(L51:L500,MATCH($C$11,$C$51:$C$500,0)),"")</f>
        <v>8759584740</v>
      </c>
      <c r="M11" s="2">
        <f>IFERROR(INDEX(M51:M500,MATCH($C$11,$C$51:$C$500,0)),"")</f>
        <v>2921058498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186000000000</v>
      </c>
      <c r="H12" s="2">
        <f>IFERROR(INDEX(D12:G12,COUNT(D12:G12)),"")</f>
        <v>186000000000</v>
      </c>
      <c r="I12" s="2">
        <f>IFERROR(INDEX(I51:I500,MATCH($C$12,$C$51:$C$500,0)),"")</f>
        <v>194000000000</v>
      </c>
      <c r="J12" s="2">
        <f>IFERROR(INDEX(J51:J500,MATCH($C$12,$C$51:$C$500,0)),"")</f>
        <v>104000000000</v>
      </c>
      <c r="K12" s="2">
        <f>IFERROR(INDEX(K51:K500,MATCH($C$12,$C$51:$C$500,0)),"")</f>
        <v>108000000000</v>
      </c>
      <c r="L12" s="2">
        <f>IFERROR(INDEX(L51:L500,MATCH($C$12,$C$51:$C$500,0)),"")</f>
        <v>32000000000</v>
      </c>
      <c r="M12" s="2">
        <f>IFERROR(INDEX(M51:M500,MATCH($C$12,$C$51:$C$500,0)),"")</f>
        <v>103000000000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206000000000</v>
      </c>
      <c r="H13" s="2">
        <f>IFERROR(INDEX(D13:G13,COUNT(D13:G13)),"")</f>
        <v>206000000000</v>
      </c>
      <c r="I13" s="2">
        <f>IFERROR(INDEX(I51:I500,MATCH($C$13,$C$51:$C$500,0)),"")</f>
        <v>213000000000</v>
      </c>
      <c r="J13" s="2">
        <f>IFERROR(INDEX(J51:J500,MATCH($C$13,$C$51:$C$500,0)),"")</f>
        <v>112000000000</v>
      </c>
      <c r="K13" s="2">
        <f>IFERROR(INDEX(K51:K500,MATCH($C$13,$C$51:$C$500,0)),"")</f>
        <v>124000000000</v>
      </c>
      <c r="L13" s="2">
        <f>IFERROR(INDEX(L51:L500,MATCH($C$13,$C$51:$C$500,0)),"")</f>
        <v>41000000000</v>
      </c>
      <c r="M13" s="2">
        <f>IFERROR(INDEX(M51:M500,MATCH($C$13,$C$51:$C$500,0)),"")</f>
        <v>106000000000</v>
      </c>
    </row>
    <row r="14" spans="1:13" ht="15.5" x14ac:dyDescent="0.35">
      <c r="C14" t="s">
        <v>26</v>
      </c>
      <c r="D14" s="2">
        <f>IFERROR(INDEX(D51:D500,MATCH($C$14,$C$51:$C$500,0)),"")</f>
        <v>-15084985100</v>
      </c>
      <c r="H14" s="2">
        <f>IFERROR(SUM(D14:G14)*(4/MAX(1,COUNT(D14:G14))),"")</f>
        <v>-60339940400</v>
      </c>
      <c r="I14" s="2">
        <f>IFERROR(INDEX(I51:I500,MATCH($C$14,$C$51:$C$500,0)),"")</f>
        <v>-46106623816</v>
      </c>
      <c r="J14" s="2">
        <f>IFERROR(INDEX(J51:J500,MATCH($C$14,$C$51:$C$500,0)),"")</f>
        <v>-55068108541</v>
      </c>
      <c r="K14" s="2">
        <f>IFERROR(INDEX(K51:K500,MATCH($C$14,$C$51:$C$500,0)),"")</f>
        <v>-56698233655</v>
      </c>
      <c r="L14" s="2">
        <f>IFERROR(INDEX(L51:L500,MATCH($C$14,$C$51:$C$500,0)),"")</f>
        <v>-33813647878</v>
      </c>
      <c r="M14" s="2">
        <f>IFERROR(INDEX(M51:M500,MATCH($C$14,$C$51:$C$500,0)),"")</f>
        <v>-34887226885</v>
      </c>
    </row>
    <row r="15" spans="1:13" ht="15.5" x14ac:dyDescent="0.35">
      <c r="C15" t="s">
        <v>27</v>
      </c>
      <c r="D15" s="2">
        <f>IFERROR(INDEX(D51:D500,MATCH($C$15,$C$51:$C$500,0)),"")</f>
        <v>-9842371724</v>
      </c>
      <c r="H15" s="2">
        <f>IFERROR(SUM(D15:G15)*(4/MAX(1,COUNT(D15:G15))),"")</f>
        <v>-39369486896</v>
      </c>
      <c r="I15" s="2">
        <f>IFERROR(INDEX(I51:I500,MATCH($C$15,$C$51:$C$500,0)),"")</f>
        <v>-21627133745</v>
      </c>
      <c r="J15" s="2">
        <f>IFERROR(INDEX(J51:J500,MATCH($C$15,$C$51:$C$500,0)),"")</f>
        <v>-16992158361</v>
      </c>
      <c r="K15" s="2">
        <f>IFERROR(INDEX(K51:K500,MATCH($C$15,$C$51:$C$500,0)),"")</f>
        <v>-12159653774</v>
      </c>
      <c r="L15" s="2">
        <f>IFERROR(INDEX(L51:L500,MATCH($C$15,$C$51:$C$500,0)),"")</f>
        <v>-10896706735</v>
      </c>
      <c r="M15" s="2">
        <f>IFERROR(INDEX(M51:M500,MATCH($C$15,$C$51:$C$500,0)),"")</f>
        <v>-4054471361</v>
      </c>
    </row>
    <row r="16" spans="1:13" ht="15.5" x14ac:dyDescent="0.35">
      <c r="C16" t="s">
        <v>28</v>
      </c>
      <c r="D16" s="2">
        <f>IFERROR(INDEX(D51:D500,MATCH($C$16,$C$51:$C$500,0)),"")</f>
        <v>30020074810</v>
      </c>
      <c r="H16" s="2">
        <f>IFERROR(SUM(D16:G16)*(4/MAX(1,COUNT(D16:G16))),"")</f>
        <v>120080299240</v>
      </c>
      <c r="I16" s="2">
        <f>IFERROR(INDEX(I51:I500,MATCH($C$16,$C$51:$C$500,0)),"")</f>
        <v>90904041271</v>
      </c>
      <c r="J16" s="2">
        <f>IFERROR(INDEX(J51:J500,MATCH($C$16,$C$51:$C$500,0)),"")</f>
        <v>56469497493</v>
      </c>
      <c r="K16" s="2">
        <f>IFERROR(INDEX(K51:K500,MATCH($C$16,$C$51:$C$500,0)),"")</f>
        <v>45591816018</v>
      </c>
      <c r="L16" s="2">
        <f>IFERROR(INDEX(L51:L500,MATCH($C$16,$C$51:$C$500,0)),"")</f>
        <v>26730534194</v>
      </c>
      <c r="M16" s="2">
        <f>IFERROR(INDEX(M51:M500,MATCH($C$16,$C$51:$C$500,0)),"")</f>
        <v>11842649750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400680000000</v>
      </c>
      <c r="H20" s="2">
        <f t="shared" ref="H20:M20" ca="1" si="0">IFERROR(H21*H2,"")</f>
        <v>400680000000</v>
      </c>
      <c r="I20" s="2">
        <f t="shared" ca="1" si="0"/>
        <v>555660000000</v>
      </c>
      <c r="J20" s="2">
        <f t="shared" ca="1" si="0"/>
        <v>219240000000</v>
      </c>
      <c r="K20" s="2">
        <f t="shared" ca="1" si="0"/>
        <v>612360000000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1890000000</v>
      </c>
      <c r="H21" s="2">
        <f>IFERROR(INDEX(D21:G21,COUNT(D21:G21)),"")</f>
        <v>1890000000</v>
      </c>
      <c r="I21" s="2">
        <f>IFERROR(INDEX(I51:I500,MATCH($C$7,$C$51:$C$500,0)),"")</f>
        <v>1890000000</v>
      </c>
      <c r="J21" s="2">
        <f>IFERROR(INDEX(J51:J500,MATCH($C$7,$C$51:$C$500,0)),"")</f>
        <v>1890000000</v>
      </c>
      <c r="K21" s="2">
        <f>IFERROR(INDEX(K51:K500,MATCH($C$7,$C$51:$C$500,0)),"")</f>
        <v>1890000000</v>
      </c>
      <c r="L21" s="2">
        <f>IFERROR(INDEX(L51:L500,MATCH($C$7,$C$51:$C$500,0)),"")</f>
        <v>1520000000</v>
      </c>
      <c r="M21" s="2">
        <f>IFERROR(INDEX(M51:M500,MATCH($C$7,$C$51:$C$500,0)),"")</f>
        <v>670000000</v>
      </c>
    </row>
    <row r="23" spans="1:13" ht="15.5" x14ac:dyDescent="0.35">
      <c r="B23" t="s">
        <v>41</v>
      </c>
      <c r="C23" t="s">
        <v>42</v>
      </c>
      <c r="D23" s="3">
        <f>IFERROR(D5/D6*100,"")</f>
        <v>4.9371772423311437</v>
      </c>
      <c r="H23" s="3">
        <f t="shared" ref="H23:M23" si="1">IFERROR(H5/H6*100,"")</f>
        <v>19.748708969324575</v>
      </c>
      <c r="I23" s="3">
        <f t="shared" si="1"/>
        <v>17.959472628868728</v>
      </c>
      <c r="J23" s="3">
        <f t="shared" si="1"/>
        <v>11.916945646553295</v>
      </c>
      <c r="K23" s="3">
        <f t="shared" si="1"/>
        <v>11.736381366507681</v>
      </c>
      <c r="L23" s="3">
        <f t="shared" si="1"/>
        <v>7.8381635842398794</v>
      </c>
      <c r="M23" s="3">
        <f t="shared" si="1"/>
        <v>8.0288947960441206</v>
      </c>
    </row>
    <row r="24" spans="1:13" ht="15.5" x14ac:dyDescent="0.35">
      <c r="C24" t="s">
        <v>43</v>
      </c>
      <c r="D24" s="4">
        <f>IFERROR(_xlfn.RRI(5,I23,D23),"")</f>
        <v>-0.22760931465629319</v>
      </c>
      <c r="H24" s="4">
        <f t="shared" ref="H24:M24" si="2">IFERROR(_xlfn.RRI(5,M23,H23),"")</f>
        <v>0.19722723696086675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10.6</v>
      </c>
      <c r="H25" s="3">
        <f>IFERROR(INDEX(D25:G25,COUNT(D25:G25)),"")</f>
        <v>10.6</v>
      </c>
      <c r="I25" s="3">
        <f>IFERROR(INDEX(I51:I500,MATCH($C$25,$C$51:$C$500,0)),"")</f>
        <v>36.479999999999997</v>
      </c>
      <c r="J25" s="3">
        <f>IFERROR(INDEX(J51:J500,MATCH($C$25,$C$51:$C$500,0)),"")</f>
        <v>20.81</v>
      </c>
      <c r="K25" s="3">
        <f>IFERROR(INDEX(K51:K500,MATCH($C$25,$C$51:$C$500,0)),"")</f>
        <v>17.64</v>
      </c>
      <c r="L25" s="3">
        <f>IFERROR(INDEX(L51:L500,MATCH($C$25,$C$51:$C$500,0)),"")</f>
        <v>10.45</v>
      </c>
      <c r="M25" s="3">
        <f>IFERROR(INDEX(M51:M500,MATCH($C$25,$C$51:$C$500,0)),"")</f>
        <v>11.7</v>
      </c>
    </row>
    <row r="26" spans="1:13" ht="15.5" x14ac:dyDescent="0.35">
      <c r="C26" t="s">
        <v>46</v>
      </c>
      <c r="D26" s="4">
        <f>IFERROR(_xlfn.RRI(5,I25,D25),"")</f>
        <v>-0.21900148676889319</v>
      </c>
      <c r="H26" s="4">
        <f t="shared" ref="H26:M26" si="3">IFERROR(_xlfn.RRI(5,M25,H25),"")</f>
        <v>-1.9553273815645422E-2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104.87699740529101</v>
      </c>
      <c r="H27" s="3">
        <f t="shared" ref="H27:M27" si="4">IFERROR(H4/H21,"")</f>
        <v>419.50798962116403</v>
      </c>
      <c r="I27" s="3">
        <f t="shared" si="4"/>
        <v>347.25114329682538</v>
      </c>
      <c r="J27" s="3">
        <f t="shared" si="4"/>
        <v>226.94680907513228</v>
      </c>
      <c r="K27" s="3">
        <f t="shared" si="4"/>
        <v>182.49564094444443</v>
      </c>
      <c r="L27" s="3">
        <f t="shared" si="4"/>
        <v>142.02377945263157</v>
      </c>
      <c r="M27" s="3">
        <f t="shared" si="4"/>
        <v>219.68192664029851</v>
      </c>
    </row>
    <row r="28" spans="1:13" ht="15.5" x14ac:dyDescent="0.35">
      <c r="C28" t="s">
        <v>48</v>
      </c>
      <c r="D28" s="4">
        <f>IFERROR(_xlfn.RRI(5,I27,D27),"")</f>
        <v>-0.21294095878472341</v>
      </c>
      <c r="H28" s="4">
        <f t="shared" ref="H28:M28" si="5">IFERROR(_xlfn.RRI(5,M27,H27),"")</f>
        <v>0.13812295174429479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-0.70942982456140347</v>
      </c>
      <c r="I29" s="4">
        <f t="shared" si="6"/>
        <v>0.7530033637674195</v>
      </c>
      <c r="J29" s="4">
        <f t="shared" si="6"/>
        <v>0.17970521541950102</v>
      </c>
      <c r="K29" s="4">
        <f t="shared" si="6"/>
        <v>0.68803827751196189</v>
      </c>
      <c r="L29" s="4">
        <f t="shared" si="6"/>
        <v>-0.10683760683760685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0.20808238567144047</v>
      </c>
      <c r="I30" s="4">
        <f t="shared" si="7"/>
        <v>0.53009925414666448</v>
      </c>
      <c r="J30" s="4">
        <f t="shared" si="7"/>
        <v>0.24357386237088113</v>
      </c>
      <c r="K30" s="4">
        <f t="shared" si="7"/>
        <v>0.28496538852714604</v>
      </c>
      <c r="L30" s="4">
        <f t="shared" si="7"/>
        <v>-0.35350266804070041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214.52</v>
      </c>
      <c r="H32" s="3">
        <f>IFERROR(INDEX(D32:G32,COUNT(D32:G32)),"")</f>
        <v>214.52</v>
      </c>
      <c r="I32" s="3">
        <f>IFERROR(INDEX(I51:I500,MATCH($C$32,$C$51:$C$500,0)),"")</f>
        <v>203.92</v>
      </c>
      <c r="J32" s="3">
        <f>IFERROR(INDEX(J51:J500,MATCH($C$32,$C$51:$C$500,0)),"")</f>
        <v>169.09</v>
      </c>
      <c r="K32" s="3">
        <f>IFERROR(INDEX(K51:K500,MATCH($C$32,$C$51:$C$500,0)),"")</f>
        <v>148.94</v>
      </c>
      <c r="L32" s="3">
        <f>IFERROR(INDEX(L51:L500,MATCH($C$32,$C$51:$C$500,0)),"")</f>
        <v>129.31</v>
      </c>
      <c r="M32" s="3">
        <f>IFERROR(INDEX(M51:M500,MATCH($C$32,$C$51:$C$500,0)),"")</f>
        <v>143.66999999999999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1.08</v>
      </c>
      <c r="H33" s="3">
        <f>IFERROR(INDEX(D33:G33,COUNT(D33:G33)),"")</f>
        <v>1.08</v>
      </c>
      <c r="I33" s="3">
        <f>IFERROR(INDEX(I51:I500,MATCH($C$33,$C$51:$C$500,0)),"")</f>
        <v>1.44</v>
      </c>
      <c r="J33" s="3">
        <f>IFERROR(INDEX(J51:J500,MATCH($C$33,$C$51:$C$500,0)),"")</f>
        <v>0.69</v>
      </c>
      <c r="K33" s="3">
        <f>IFERROR(INDEX(K51:K500,MATCH($C$33,$C$51:$C$500,0)),"")</f>
        <v>2.1800000000000002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21.89</v>
      </c>
      <c r="H34" s="3">
        <f>IFERROR(INDEX(D34:G34,COUNT(D34:G34)),"")</f>
        <v>21.89</v>
      </c>
      <c r="I34" s="3">
        <f>IFERROR(INDEX(I51:I500,MATCH($C$34,$C$51:$C$500,0)),"")</f>
        <v>8.06</v>
      </c>
      <c r="J34" s="3">
        <f>IFERROR(INDEX(J51:J500,MATCH($C$34,$C$51:$C$500,0)),"")</f>
        <v>5.57</v>
      </c>
      <c r="K34" s="3">
        <f>IFERROR(INDEX(K51:K500,MATCH($C$34,$C$51:$C$500,0)),"")</f>
        <v>18.37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2.2200000000000002</v>
      </c>
      <c r="H35" s="3">
        <f>IFERROR(INDEX(D35:G35,COUNT(D35:G35)),"")</f>
        <v>2.2200000000000002</v>
      </c>
      <c r="I35" s="3">
        <f>IFERROR(INDEX(I51:I500,MATCH($C$35,$C$51:$C$500,0)),"")</f>
        <v>0.85</v>
      </c>
      <c r="J35" s="3">
        <f>IFERROR(INDEX(J51:J500,MATCH($C$35,$C$51:$C$500,0)),"")</f>
        <v>0.51</v>
      </c>
      <c r="K35" s="3">
        <f>IFERROR(INDEX(K51:K500,MATCH($C$35,$C$51:$C$500,0)),"")</f>
        <v>1.78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4.2900000000000001E-2</v>
      </c>
      <c r="I36" s="4">
        <f t="shared" si="8"/>
        <v>4.99E-2</v>
      </c>
      <c r="J36" s="4">
        <f t="shared" si="8"/>
        <v>8.7499999999999994E-2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1.82</v>
      </c>
      <c r="I37" s="3">
        <f t="shared" si="9"/>
        <v>1.82</v>
      </c>
      <c r="J37" s="3">
        <f t="shared" si="9"/>
        <v>1.82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198217525096</v>
      </c>
      <c r="E51" s="5">
        <v>201633095143</v>
      </c>
      <c r="F51" s="5">
        <v>178639693511</v>
      </c>
      <c r="G51" s="5">
        <v>139610748593</v>
      </c>
      <c r="I51" s="5">
        <v>656304660831</v>
      </c>
      <c r="J51" s="5">
        <v>428929469152</v>
      </c>
      <c r="K51" s="5">
        <v>344916761385</v>
      </c>
      <c r="L51" s="5">
        <v>215876144768</v>
      </c>
      <c r="M51" s="5">
        <v>147186890849</v>
      </c>
    </row>
    <row r="52" spans="2:13" ht="15.5" x14ac:dyDescent="0.35">
      <c r="C52" t="s">
        <v>73</v>
      </c>
      <c r="D52" s="5">
        <v>-123580428654</v>
      </c>
      <c r="E52" s="5">
        <v>-131932314671</v>
      </c>
      <c r="F52" s="5">
        <v>-125549746616</v>
      </c>
      <c r="G52" s="5">
        <v>-93506886352</v>
      </c>
      <c r="I52" s="5">
        <v>-431984869836</v>
      </c>
      <c r="J52" s="5">
        <v>-247488925796</v>
      </c>
      <c r="K52" s="5">
        <v>-187120828454</v>
      </c>
      <c r="L52" s="5">
        <v>-116815728000</v>
      </c>
      <c r="M52" s="5">
        <v>-76186119362</v>
      </c>
    </row>
    <row r="53" spans="2:13" ht="15.5" x14ac:dyDescent="0.35">
      <c r="C53" t="s">
        <v>74</v>
      </c>
      <c r="D53" s="5">
        <v>74637096442</v>
      </c>
      <c r="E53" s="5">
        <v>69700780472</v>
      </c>
      <c r="F53" s="5">
        <v>53089946895</v>
      </c>
      <c r="G53" s="5">
        <v>46103862241</v>
      </c>
      <c r="I53" s="5">
        <v>224319790995</v>
      </c>
      <c r="J53" s="5">
        <v>181440543356</v>
      </c>
      <c r="K53" s="5">
        <v>157795932931</v>
      </c>
      <c r="L53" s="5">
        <v>99060416768</v>
      </c>
      <c r="M53" s="5">
        <v>71000771487</v>
      </c>
    </row>
    <row r="54" spans="2:13" ht="15.5" x14ac:dyDescent="0.35">
      <c r="C54" t="s">
        <v>75</v>
      </c>
      <c r="D54" s="5">
        <v>-22472229558</v>
      </c>
      <c r="E54" s="5">
        <v>-18664549650</v>
      </c>
      <c r="F54" s="5">
        <v>-16393585480</v>
      </c>
      <c r="G54" s="5">
        <v>-16035583568</v>
      </c>
      <c r="I54" s="5">
        <v>-68051347203</v>
      </c>
      <c r="J54" s="5">
        <v>-55333208924</v>
      </c>
      <c r="K54" s="5">
        <v>-48491742136</v>
      </c>
      <c r="L54" s="5">
        <v>-33213109954</v>
      </c>
      <c r="M54" s="5">
        <v>-20554326340</v>
      </c>
    </row>
    <row r="55" spans="2:13" ht="15.5" x14ac:dyDescent="0.35">
      <c r="C55" t="s">
        <v>77</v>
      </c>
      <c r="D55" s="5">
        <v>-22472229558</v>
      </c>
      <c r="E55" s="5">
        <v>-18664549650</v>
      </c>
      <c r="F55" s="5">
        <v>-16393585480</v>
      </c>
      <c r="G55" s="5">
        <v>-16035583568</v>
      </c>
      <c r="I55" s="5">
        <v>-68051347203</v>
      </c>
      <c r="J55" s="5">
        <v>-55333208924</v>
      </c>
      <c r="K55" s="5">
        <v>-48491742136</v>
      </c>
      <c r="L55" s="5">
        <v>-33213109954</v>
      </c>
      <c r="M55" s="5">
        <v>-20554326340</v>
      </c>
    </row>
    <row r="56" spans="2:13" ht="15.5" x14ac:dyDescent="0.35">
      <c r="C56" t="s">
        <v>78</v>
      </c>
      <c r="D56" s="5">
        <v>52164866884</v>
      </c>
      <c r="E56" s="5">
        <v>51036230822</v>
      </c>
      <c r="F56" s="5">
        <v>36696361415</v>
      </c>
      <c r="G56" s="5">
        <v>30068278673</v>
      </c>
      <c r="I56" s="5">
        <v>156268443792</v>
      </c>
      <c r="J56" s="5">
        <v>126107334432</v>
      </c>
      <c r="K56" s="5">
        <v>109304190795</v>
      </c>
      <c r="L56" s="5">
        <v>65847306814</v>
      </c>
      <c r="M56" s="5">
        <v>50446445147</v>
      </c>
    </row>
    <row r="57" spans="2:13" ht="15.5" x14ac:dyDescent="0.35">
      <c r="C57" t="s">
        <v>79</v>
      </c>
      <c r="D57" s="5">
        <v>-22144792074</v>
      </c>
      <c r="E57" s="5">
        <v>-19540814389</v>
      </c>
      <c r="F57" s="5">
        <v>-16230542644</v>
      </c>
      <c r="G57" s="5">
        <v>-14653396584</v>
      </c>
      <c r="I57" s="5">
        <v>-65364402521</v>
      </c>
      <c r="J57" s="5">
        <v>-69637836939</v>
      </c>
      <c r="K57" s="5">
        <v>-63712374777</v>
      </c>
      <c r="L57" s="5">
        <v>-39116772620</v>
      </c>
      <c r="M57" s="5">
        <v>-38603795397</v>
      </c>
    </row>
    <row r="58" spans="2:13" ht="15.5" x14ac:dyDescent="0.35">
      <c r="C58" t="s">
        <v>26</v>
      </c>
      <c r="D58" s="5">
        <v>-15084985100</v>
      </c>
      <c r="E58" s="5">
        <v>-12011562097</v>
      </c>
      <c r="F58" s="5">
        <v>-11140196978</v>
      </c>
      <c r="G58" s="5">
        <v>-11108776574</v>
      </c>
      <c r="I58" s="5">
        <v>-46106623816</v>
      </c>
      <c r="J58" s="5">
        <v>-55068108541</v>
      </c>
      <c r="K58" s="5">
        <v>-56698233655</v>
      </c>
      <c r="L58" s="5">
        <v>-33813647878</v>
      </c>
      <c r="M58" s="5">
        <v>-34887226885</v>
      </c>
    </row>
    <row r="59" spans="2:13" ht="15.5" x14ac:dyDescent="0.35">
      <c r="C59" t="s">
        <v>80</v>
      </c>
      <c r="D59" s="5">
        <v>-7059806974</v>
      </c>
      <c r="E59" s="5">
        <v>-7529252292</v>
      </c>
      <c r="F59" s="5">
        <v>-5090345666</v>
      </c>
      <c r="G59" s="5">
        <v>-3544620010</v>
      </c>
      <c r="I59" s="5">
        <v>-19257778705</v>
      </c>
      <c r="J59" s="5">
        <v>-14569728398</v>
      </c>
      <c r="K59" s="5">
        <v>-7014141122</v>
      </c>
      <c r="L59" s="5">
        <v>-5303124742</v>
      </c>
      <c r="M59" s="5">
        <v>-3716568512</v>
      </c>
    </row>
    <row r="60" spans="2:13" ht="15.5" x14ac:dyDescent="0.35">
      <c r="C60" t="s">
        <v>81</v>
      </c>
      <c r="D60" s="5">
        <v>-22144792074</v>
      </c>
      <c r="E60" s="5">
        <v>-19540814389</v>
      </c>
      <c r="F60" s="5">
        <v>-16230542644</v>
      </c>
      <c r="G60" s="5">
        <v>-14653396584</v>
      </c>
      <c r="I60" s="5">
        <v>-65364402521</v>
      </c>
      <c r="J60" s="5">
        <v>-69637836939</v>
      </c>
      <c r="K60" s="5">
        <v>-63712374777</v>
      </c>
      <c r="L60" s="5">
        <v>-39116772620</v>
      </c>
      <c r="M60" s="5">
        <v>-38603795397</v>
      </c>
    </row>
    <row r="61" spans="2:13" ht="15.5" x14ac:dyDescent="0.35">
      <c r="C61" t="s">
        <v>28</v>
      </c>
      <c r="D61" s="5">
        <v>30020074810</v>
      </c>
      <c r="E61" s="5">
        <v>31495416433</v>
      </c>
      <c r="F61" s="5">
        <v>20465818771</v>
      </c>
      <c r="G61" s="5">
        <v>15414882089</v>
      </c>
      <c r="I61" s="5">
        <v>90904041271</v>
      </c>
      <c r="J61" s="5">
        <v>56469497493</v>
      </c>
      <c r="K61" s="5">
        <v>45591816018</v>
      </c>
      <c r="L61" s="5">
        <v>26730534194</v>
      </c>
      <c r="M61" s="5">
        <v>11842649750</v>
      </c>
    </row>
    <row r="62" spans="2:13" ht="15.5" x14ac:dyDescent="0.35">
      <c r="C62" t="s">
        <v>27</v>
      </c>
      <c r="D62" s="5">
        <v>-9842371724</v>
      </c>
      <c r="E62" s="5">
        <v>-7069375601</v>
      </c>
      <c r="F62" s="5">
        <v>-4905844357</v>
      </c>
      <c r="G62" s="5">
        <v>-4029641710</v>
      </c>
      <c r="I62" s="5">
        <v>-21627133745</v>
      </c>
      <c r="J62" s="5">
        <v>-16992158361</v>
      </c>
      <c r="K62" s="5">
        <v>-12159653774</v>
      </c>
      <c r="L62" s="5">
        <v>-10896706735</v>
      </c>
      <c r="M62" s="5">
        <v>-4054471361</v>
      </c>
    </row>
    <row r="63" spans="2:13" ht="15.5" x14ac:dyDescent="0.35">
      <c r="C63" t="s">
        <v>82</v>
      </c>
      <c r="D63" s="5">
        <v>-2726568020</v>
      </c>
      <c r="E63" s="5">
        <v>5172396274</v>
      </c>
      <c r="F63" s="5">
        <v>-1659879909</v>
      </c>
      <c r="G63" s="5">
        <v>-794712957</v>
      </c>
      <c r="J63" s="5">
        <v>-2253961889</v>
      </c>
      <c r="K63" s="5">
        <v>-301657259</v>
      </c>
    </row>
    <row r="64" spans="2:13" ht="15.5" x14ac:dyDescent="0.35">
      <c r="C64" t="s">
        <v>83</v>
      </c>
      <c r="D64" s="5">
        <v>-7115803704</v>
      </c>
      <c r="E64" s="5">
        <v>-12241771875</v>
      </c>
      <c r="F64" s="5">
        <v>-3245964448</v>
      </c>
      <c r="G64" s="5">
        <v>-3234928753</v>
      </c>
      <c r="I64" s="5">
        <v>-21627133745</v>
      </c>
      <c r="J64" s="5">
        <v>-14738196472</v>
      </c>
      <c r="K64" s="5">
        <v>-11857996515</v>
      </c>
      <c r="L64" s="5">
        <v>-10896706735</v>
      </c>
      <c r="M64" s="5">
        <v>-4054471361</v>
      </c>
    </row>
    <row r="65" spans="2:13" ht="15.5" x14ac:dyDescent="0.35">
      <c r="C65" t="s">
        <v>84</v>
      </c>
      <c r="D65" s="5">
        <v>-9842371724</v>
      </c>
      <c r="E65" s="5">
        <v>-7069375601</v>
      </c>
      <c r="F65" s="5">
        <v>-4905844357</v>
      </c>
      <c r="G65" s="5">
        <v>-4029641710</v>
      </c>
      <c r="I65" s="5">
        <v>-21627133745</v>
      </c>
      <c r="J65" s="5">
        <v>-16992158361</v>
      </c>
      <c r="K65" s="5">
        <v>-12159653774</v>
      </c>
      <c r="L65" s="5">
        <v>-10896706735</v>
      </c>
      <c r="M65" s="5">
        <v>-4054471361</v>
      </c>
    </row>
    <row r="66" spans="2:13" ht="15.5" x14ac:dyDescent="0.35">
      <c r="C66" t="s">
        <v>85</v>
      </c>
      <c r="D66" s="5">
        <v>20177703086</v>
      </c>
      <c r="E66" s="5">
        <v>24426040832</v>
      </c>
      <c r="F66" s="5">
        <v>15559974414</v>
      </c>
      <c r="G66" s="5">
        <v>11385240379</v>
      </c>
      <c r="I66" s="5">
        <v>69276907526</v>
      </c>
      <c r="J66" s="5">
        <v>39477339132</v>
      </c>
      <c r="K66" s="5">
        <v>33432162244</v>
      </c>
      <c r="L66" s="5">
        <v>15833827459</v>
      </c>
      <c r="M66" s="5">
        <v>7788178389</v>
      </c>
    </row>
    <row r="67" spans="2:13" ht="15.5" x14ac:dyDescent="0.35">
      <c r="C67" t="s">
        <v>86</v>
      </c>
      <c r="E67" s="5">
        <v>317912324</v>
      </c>
      <c r="I67" s="5">
        <v>317912324</v>
      </c>
      <c r="J67" s="5">
        <v>-1240112311</v>
      </c>
      <c r="K67" s="5">
        <v>-305909434</v>
      </c>
      <c r="L67" s="5">
        <v>-472688092</v>
      </c>
      <c r="M67" s="5">
        <v>-111355564</v>
      </c>
    </row>
    <row r="68" spans="2:13" ht="15.5" x14ac:dyDescent="0.35">
      <c r="C68" t="s">
        <v>88</v>
      </c>
      <c r="D68" s="5">
        <v>20177703086</v>
      </c>
      <c r="E68" s="5">
        <v>24743953156</v>
      </c>
      <c r="F68" s="5">
        <v>15559974414</v>
      </c>
      <c r="G68" s="5">
        <v>11385240379</v>
      </c>
      <c r="I68" s="5">
        <v>69594819850</v>
      </c>
      <c r="J68" s="5">
        <v>38237226821</v>
      </c>
      <c r="K68" s="5">
        <v>33126252810</v>
      </c>
      <c r="L68" s="5">
        <v>15361139367</v>
      </c>
      <c r="M68" s="5">
        <v>7676822825</v>
      </c>
    </row>
    <row r="69" spans="2:13" ht="15.5" x14ac:dyDescent="0.35">
      <c r="C69" t="s">
        <v>89</v>
      </c>
      <c r="D69" s="5">
        <v>20177703086</v>
      </c>
      <c r="E69" s="5">
        <v>24426040832</v>
      </c>
      <c r="F69" s="5">
        <v>15559974414</v>
      </c>
      <c r="G69" s="5">
        <v>11385240379</v>
      </c>
      <c r="I69" s="5">
        <v>69276907526</v>
      </c>
      <c r="J69" s="5">
        <v>39477339132</v>
      </c>
      <c r="K69" s="5">
        <v>33432162244</v>
      </c>
      <c r="L69" s="5">
        <v>15833827459</v>
      </c>
      <c r="M69" s="5">
        <v>7788178389</v>
      </c>
    </row>
    <row r="70" spans="2:13" ht="15.5" x14ac:dyDescent="0.35">
      <c r="C70" t="s">
        <v>7</v>
      </c>
      <c r="D70" s="5">
        <v>20081053204</v>
      </c>
      <c r="E70" s="5">
        <v>24633218181</v>
      </c>
      <c r="F70" s="5">
        <v>15510289936</v>
      </c>
      <c r="G70" s="5">
        <v>11380194413</v>
      </c>
      <c r="I70" s="5">
        <v>69423016618</v>
      </c>
      <c r="J70" s="5">
        <v>38182692533</v>
      </c>
      <c r="K70" s="5">
        <v>33115546804</v>
      </c>
      <c r="L70" s="5">
        <v>15361709389</v>
      </c>
      <c r="M70" s="5">
        <v>7676822825</v>
      </c>
    </row>
    <row r="71" spans="2:13" ht="15.5" x14ac:dyDescent="0.35">
      <c r="C71" t="s">
        <v>267</v>
      </c>
      <c r="D71" s="5">
        <v>96649882</v>
      </c>
      <c r="E71" s="5">
        <v>110734975</v>
      </c>
      <c r="F71" s="5">
        <v>49684478</v>
      </c>
      <c r="G71" s="5">
        <v>5045966</v>
      </c>
      <c r="I71" s="5">
        <v>171803232</v>
      </c>
      <c r="J71" s="5">
        <v>54534288</v>
      </c>
      <c r="K71" s="5">
        <v>10706006</v>
      </c>
      <c r="L71" s="5">
        <v>-570022</v>
      </c>
    </row>
    <row r="72" spans="2:13" ht="15.5" x14ac:dyDescent="0.35">
      <c r="C72" t="s">
        <v>90</v>
      </c>
      <c r="D72" s="5">
        <v>20177703086</v>
      </c>
      <c r="E72" s="5">
        <v>24426040832</v>
      </c>
      <c r="F72" s="5">
        <v>15559974414</v>
      </c>
      <c r="G72" s="5">
        <v>11385240379</v>
      </c>
      <c r="I72" s="5">
        <v>69276907526</v>
      </c>
      <c r="J72" s="5">
        <v>39477339132</v>
      </c>
      <c r="K72" s="5">
        <v>33432162244</v>
      </c>
      <c r="L72" s="5">
        <v>15833827459</v>
      </c>
      <c r="M72" s="5">
        <v>7788178389</v>
      </c>
    </row>
    <row r="73" spans="2:13" ht="15.5" x14ac:dyDescent="0.35">
      <c r="C73" t="s">
        <v>91</v>
      </c>
      <c r="D73" s="5">
        <v>20177703086</v>
      </c>
      <c r="E73" s="5">
        <v>24743953156</v>
      </c>
      <c r="F73" s="5">
        <v>15559974414</v>
      </c>
      <c r="G73" s="5">
        <v>11385240379</v>
      </c>
      <c r="I73" s="5">
        <v>69594819850</v>
      </c>
      <c r="J73" s="5">
        <v>38237226821</v>
      </c>
      <c r="K73" s="5">
        <v>33126252810</v>
      </c>
      <c r="L73" s="5">
        <v>15361139367</v>
      </c>
      <c r="M73" s="5">
        <v>7676822825</v>
      </c>
    </row>
    <row r="74" spans="2:13" ht="15.5" x14ac:dyDescent="0.35">
      <c r="C74" t="s">
        <v>92</v>
      </c>
      <c r="D74" s="5">
        <v>20177703086</v>
      </c>
      <c r="E74" s="5">
        <v>24743953156</v>
      </c>
      <c r="F74" s="5">
        <v>15559974414</v>
      </c>
      <c r="G74" s="5">
        <v>11385240379</v>
      </c>
      <c r="I74" s="5">
        <v>69594819850</v>
      </c>
      <c r="J74" s="5">
        <v>38237226821</v>
      </c>
      <c r="K74" s="5">
        <v>33126252810</v>
      </c>
      <c r="L74" s="5">
        <v>15361139367</v>
      </c>
      <c r="M74" s="5">
        <v>7676822825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20409301364</v>
      </c>
      <c r="E78" s="5">
        <v>19695706377</v>
      </c>
      <c r="F78" s="5">
        <v>14653796710</v>
      </c>
      <c r="G78" s="5">
        <v>14112835723</v>
      </c>
      <c r="I78" s="5">
        <v>19695706377</v>
      </c>
      <c r="J78" s="5">
        <v>8528119944</v>
      </c>
      <c r="K78" s="5">
        <v>16057258132</v>
      </c>
      <c r="L78" s="5">
        <v>8759584740</v>
      </c>
      <c r="M78" s="5">
        <v>2921058498</v>
      </c>
    </row>
    <row r="79" spans="2:13" ht="15.5" x14ac:dyDescent="0.35">
      <c r="C79" t="s">
        <v>96</v>
      </c>
      <c r="D79" s="5">
        <v>179603580632</v>
      </c>
      <c r="E79" s="5">
        <v>192027963737</v>
      </c>
      <c r="F79" s="5">
        <v>202304333251</v>
      </c>
      <c r="G79" s="5">
        <v>198852167259</v>
      </c>
      <c r="I79" s="5">
        <v>192027963737</v>
      </c>
      <c r="J79" s="5">
        <v>153361025154</v>
      </c>
      <c r="K79" s="5">
        <v>84830652810</v>
      </c>
      <c r="L79" s="5">
        <v>44301333340</v>
      </c>
      <c r="M79" s="5">
        <v>22662546112</v>
      </c>
    </row>
    <row r="80" spans="2:13" ht="15.5" x14ac:dyDescent="0.35">
      <c r="C80" t="s">
        <v>97</v>
      </c>
      <c r="D80" s="5">
        <v>20945616530</v>
      </c>
      <c r="E80" s="5">
        <v>35353720878</v>
      </c>
      <c r="F80" s="5">
        <v>20588762699</v>
      </c>
      <c r="G80" s="5">
        <v>14105973330</v>
      </c>
      <c r="I80" s="5">
        <v>35353720878</v>
      </c>
      <c r="J80" s="5">
        <v>22892500916</v>
      </c>
      <c r="K80" s="5">
        <v>12135696797</v>
      </c>
      <c r="L80" s="5">
        <v>5213134406</v>
      </c>
      <c r="M80" s="5">
        <v>1685392114</v>
      </c>
    </row>
    <row r="81" spans="3:13" ht="15.5" x14ac:dyDescent="0.35">
      <c r="C81" t="s">
        <v>270</v>
      </c>
      <c r="G81" s="5">
        <v>100000000</v>
      </c>
      <c r="J81" s="5">
        <v>4878400000</v>
      </c>
      <c r="K81" s="5">
        <v>200000000</v>
      </c>
      <c r="L81" s="5">
        <v>300000000</v>
      </c>
      <c r="M81" s="5">
        <v>8161857711</v>
      </c>
    </row>
    <row r="82" spans="3:13" ht="15.5" x14ac:dyDescent="0.35">
      <c r="C82" t="s">
        <v>98</v>
      </c>
      <c r="D82" s="5">
        <v>179603580632</v>
      </c>
      <c r="E82" s="5">
        <v>192027963737</v>
      </c>
      <c r="F82" s="5">
        <v>202304333251</v>
      </c>
      <c r="G82" s="5">
        <v>198852167259</v>
      </c>
      <c r="I82" s="5">
        <v>192027963737</v>
      </c>
      <c r="J82" s="5">
        <v>153361025154</v>
      </c>
      <c r="K82" s="5">
        <v>84830652810</v>
      </c>
      <c r="L82" s="5">
        <v>44301333340</v>
      </c>
      <c r="M82" s="5">
        <v>22662546112</v>
      </c>
    </row>
    <row r="83" spans="3:13" ht="15.5" x14ac:dyDescent="0.35">
      <c r="C83" t="s">
        <v>99</v>
      </c>
      <c r="D83" s="5">
        <v>27029115970</v>
      </c>
      <c r="E83" s="5">
        <v>26989985799</v>
      </c>
      <c r="F83" s="5">
        <v>3585034057</v>
      </c>
      <c r="G83" s="5">
        <v>2028860315</v>
      </c>
      <c r="I83" s="5">
        <v>26989985799</v>
      </c>
      <c r="J83" s="5">
        <v>2740805931</v>
      </c>
      <c r="K83" s="5">
        <v>414478249</v>
      </c>
      <c r="L83" s="5">
        <v>266073526</v>
      </c>
    </row>
    <row r="84" spans="3:13" ht="15.5" x14ac:dyDescent="0.35">
      <c r="C84" t="s">
        <v>101</v>
      </c>
      <c r="D84" s="5">
        <v>19052925236</v>
      </c>
      <c r="E84" s="5">
        <v>21397738854</v>
      </c>
      <c r="F84" s="5">
        <v>18447665327</v>
      </c>
      <c r="G84" s="5">
        <v>14315994283</v>
      </c>
      <c r="I84" s="5">
        <v>21397738854</v>
      </c>
      <c r="J84" s="5">
        <v>13254380636</v>
      </c>
      <c r="K84" s="5">
        <v>8805098653</v>
      </c>
      <c r="L84" s="5">
        <v>8175357506</v>
      </c>
      <c r="M84" s="5">
        <v>3904927346</v>
      </c>
    </row>
    <row r="85" spans="3:13" ht="15.5" x14ac:dyDescent="0.35">
      <c r="C85" t="s">
        <v>80</v>
      </c>
      <c r="D85" s="5">
        <v>-1984905971</v>
      </c>
      <c r="E85" s="5">
        <v>-1984905971</v>
      </c>
      <c r="F85" s="5">
        <v>-2302796886</v>
      </c>
      <c r="G85" s="5">
        <v>-2302796886</v>
      </c>
      <c r="I85" s="5">
        <v>-1984905971</v>
      </c>
      <c r="J85" s="5">
        <v>-2302796886</v>
      </c>
      <c r="K85" s="5">
        <v>-1062684575</v>
      </c>
      <c r="L85" s="5">
        <v>-756775141</v>
      </c>
      <c r="M85" s="5">
        <v>-284087049</v>
      </c>
    </row>
    <row r="86" spans="3:13" ht="15.5" x14ac:dyDescent="0.35">
      <c r="C86" t="s">
        <v>102</v>
      </c>
      <c r="D86" s="5">
        <v>279945979244</v>
      </c>
      <c r="E86" s="5">
        <v>285904361224</v>
      </c>
      <c r="F86" s="5">
        <v>256084951495</v>
      </c>
      <c r="G86" s="5">
        <v>240605013483</v>
      </c>
      <c r="I86" s="5">
        <v>285904361224</v>
      </c>
      <c r="J86" s="5">
        <v>193749178955</v>
      </c>
      <c r="K86" s="5">
        <v>121176804224</v>
      </c>
      <c r="L86" s="5">
        <v>73761021797</v>
      </c>
      <c r="M86" s="5">
        <v>48296839779</v>
      </c>
    </row>
    <row r="87" spans="3:13" ht="15.5" x14ac:dyDescent="0.35">
      <c r="C87" t="s">
        <v>103</v>
      </c>
    </row>
    <row r="88" spans="3:13" ht="15.5" x14ac:dyDescent="0.35">
      <c r="C88" t="s">
        <v>104</v>
      </c>
      <c r="D88" s="5">
        <v>1133851187899</v>
      </c>
      <c r="E88" s="5">
        <v>956115578312</v>
      </c>
      <c r="F88" s="5">
        <v>835567171585</v>
      </c>
      <c r="G88" s="5">
        <v>780435203953</v>
      </c>
      <c r="I88" s="5">
        <v>956115578312</v>
      </c>
      <c r="J88" s="5">
        <v>795447750938</v>
      </c>
      <c r="K88" s="5">
        <v>716110892825</v>
      </c>
      <c r="L88" s="5">
        <v>541988920292</v>
      </c>
      <c r="M88" s="5">
        <v>378326958226</v>
      </c>
    </row>
    <row r="89" spans="3:13" ht="15.5" x14ac:dyDescent="0.35">
      <c r="C89" t="s">
        <v>105</v>
      </c>
      <c r="D89" s="5">
        <v>4272376</v>
      </c>
      <c r="E89" s="5">
        <v>3726635</v>
      </c>
      <c r="F89" s="5">
        <v>3820186</v>
      </c>
      <c r="G89" s="5">
        <v>3274445</v>
      </c>
      <c r="I89" s="5">
        <v>3726635</v>
      </c>
      <c r="J89" s="5">
        <v>2182964</v>
      </c>
    </row>
    <row r="90" spans="3:13" ht="15.5" x14ac:dyDescent="0.35">
      <c r="C90" t="s">
        <v>106</v>
      </c>
      <c r="D90" s="5">
        <v>1134636730675</v>
      </c>
      <c r="E90" s="5">
        <v>956900575347</v>
      </c>
      <c r="F90" s="5">
        <v>836336963071</v>
      </c>
      <c r="G90" s="5">
        <v>781129449698</v>
      </c>
      <c r="I90" s="5">
        <v>956900575347</v>
      </c>
      <c r="J90" s="5">
        <v>796140905202</v>
      </c>
      <c r="K90" s="5">
        <v>820134353125</v>
      </c>
      <c r="L90" s="5">
        <v>611065131192</v>
      </c>
      <c r="M90" s="5">
        <v>392996457395</v>
      </c>
    </row>
    <row r="91" spans="3:13" ht="15.5" x14ac:dyDescent="0.35">
      <c r="C91" t="s">
        <v>107</v>
      </c>
      <c r="D91" s="5">
        <v>1414582709919</v>
      </c>
      <c r="E91" s="5">
        <v>1242804936571</v>
      </c>
      <c r="F91" s="5">
        <v>1092421914566</v>
      </c>
      <c r="G91" s="5">
        <v>1021734463181</v>
      </c>
      <c r="I91" s="5">
        <v>1242804936571</v>
      </c>
      <c r="J91" s="5">
        <v>989890084157</v>
      </c>
      <c r="K91" s="5">
        <v>941311157349</v>
      </c>
      <c r="L91" s="5">
        <v>684826152989</v>
      </c>
      <c r="M91" s="5">
        <v>441293297174</v>
      </c>
    </row>
    <row r="92" spans="3:13" ht="15.5" x14ac:dyDescent="0.35">
      <c r="C92" t="s">
        <v>108</v>
      </c>
    </row>
    <row r="93" spans="3:13" ht="15.5" x14ac:dyDescent="0.35">
      <c r="C93" t="s">
        <v>109</v>
      </c>
    </row>
    <row r="94" spans="3:13" ht="15.5" x14ac:dyDescent="0.35">
      <c r="C94" t="s">
        <v>110</v>
      </c>
      <c r="D94" s="5">
        <v>190934872269</v>
      </c>
      <c r="E94" s="5">
        <v>174976358085</v>
      </c>
      <c r="F94" s="5">
        <v>169330439831</v>
      </c>
      <c r="G94" s="5">
        <v>157627196452</v>
      </c>
      <c r="I94" s="5">
        <v>174976358085</v>
      </c>
      <c r="J94" s="5">
        <v>164097979745</v>
      </c>
      <c r="K94" s="5">
        <v>121186207014</v>
      </c>
      <c r="L94" s="5">
        <v>117091774832</v>
      </c>
      <c r="M94" s="5">
        <v>116494552135</v>
      </c>
    </row>
    <row r="95" spans="3:13" ht="15.5" x14ac:dyDescent="0.35">
      <c r="C95" t="s">
        <v>409</v>
      </c>
      <c r="D95" s="5">
        <v>17734676405</v>
      </c>
      <c r="E95" s="5">
        <v>17744025136</v>
      </c>
      <c r="F95" s="5">
        <v>17751928135</v>
      </c>
      <c r="G95" s="5">
        <v>17755673686</v>
      </c>
      <c r="I95" s="5">
        <v>17744025136</v>
      </c>
      <c r="J95" s="5">
        <v>5000000000</v>
      </c>
      <c r="M95" s="5">
        <v>22474988326</v>
      </c>
    </row>
    <row r="96" spans="3:13" ht="15.5" x14ac:dyDescent="0.35">
      <c r="C96" t="s">
        <v>111</v>
      </c>
    </row>
    <row r="97" spans="3:13" ht="15.5" x14ac:dyDescent="0.35">
      <c r="C97" t="s">
        <v>112</v>
      </c>
      <c r="D97" s="5">
        <v>21222457044</v>
      </c>
      <c r="E97" s="5">
        <v>36088020878</v>
      </c>
      <c r="F97" s="5">
        <v>20621276207</v>
      </c>
      <c r="G97" s="5">
        <v>16732473330</v>
      </c>
      <c r="I97" s="5">
        <v>36088020878</v>
      </c>
      <c r="J97" s="5">
        <v>31054937994</v>
      </c>
      <c r="K97" s="5">
        <v>13322572322</v>
      </c>
      <c r="L97" s="5">
        <v>5647834406</v>
      </c>
      <c r="M97" s="5">
        <v>1685392114</v>
      </c>
    </row>
    <row r="98" spans="3:13" ht="15.5" x14ac:dyDescent="0.35">
      <c r="C98" t="s">
        <v>116</v>
      </c>
      <c r="D98" s="5">
        <v>2115264299</v>
      </c>
      <c r="E98" s="5">
        <v>2139747555</v>
      </c>
      <c r="F98" s="5">
        <v>1004998905</v>
      </c>
      <c r="G98" s="5">
        <v>664291690</v>
      </c>
      <c r="I98" s="5">
        <v>2139747555</v>
      </c>
      <c r="J98" s="5">
        <v>1664953414</v>
      </c>
      <c r="K98" s="5">
        <v>2121186878</v>
      </c>
      <c r="L98" s="5">
        <v>2685518553</v>
      </c>
      <c r="M98" s="5">
        <v>936933187</v>
      </c>
    </row>
    <row r="99" spans="3:13" ht="15.5" x14ac:dyDescent="0.35">
      <c r="C99" t="s">
        <v>115</v>
      </c>
      <c r="D99" s="5">
        <v>6558026751</v>
      </c>
      <c r="E99" s="5">
        <v>12273686083</v>
      </c>
      <c r="F99" s="5">
        <v>19813385213</v>
      </c>
      <c r="G99" s="5">
        <v>19998414710</v>
      </c>
      <c r="I99" s="5">
        <v>12273686083</v>
      </c>
      <c r="J99" s="5">
        <v>8300918414</v>
      </c>
      <c r="K99" s="5">
        <v>3204519092</v>
      </c>
      <c r="L99" s="5">
        <v>1391526681</v>
      </c>
      <c r="M99" s="5">
        <v>669355647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G101" s="5">
        <v>100000000</v>
      </c>
      <c r="J101" s="5">
        <v>4878400000</v>
      </c>
      <c r="K101" s="5">
        <v>200000000</v>
      </c>
      <c r="L101" s="5">
        <v>300000000</v>
      </c>
      <c r="M101" s="5">
        <v>8161857711</v>
      </c>
    </row>
    <row r="102" spans="3:13" ht="15.5" x14ac:dyDescent="0.35">
      <c r="C102" t="s">
        <v>118</v>
      </c>
    </row>
    <row r="103" spans="3:13" ht="15.5" x14ac:dyDescent="0.35">
      <c r="C103" t="s">
        <v>442</v>
      </c>
      <c r="D103" s="5">
        <v>160466745626</v>
      </c>
      <c r="E103" s="5">
        <v>170930935311</v>
      </c>
      <c r="F103" s="5">
        <v>155742235138</v>
      </c>
      <c r="G103" s="5">
        <v>102838199609</v>
      </c>
      <c r="I103" s="5">
        <v>170930935311</v>
      </c>
      <c r="J103" s="5">
        <v>87755108220</v>
      </c>
      <c r="K103" s="5">
        <v>107156815088</v>
      </c>
      <c r="L103" s="5">
        <v>35494572274</v>
      </c>
      <c r="M103" s="5">
        <v>70161072273</v>
      </c>
    </row>
    <row r="104" spans="3:13" ht="15.5" x14ac:dyDescent="0.35">
      <c r="C104" t="s">
        <v>120</v>
      </c>
      <c r="D104" s="5">
        <v>135872015344</v>
      </c>
      <c r="E104" s="5">
        <v>95469617170</v>
      </c>
      <c r="F104" s="5">
        <v>90861085604</v>
      </c>
      <c r="G104" s="5">
        <v>92022343036</v>
      </c>
      <c r="I104" s="5">
        <v>95469617170</v>
      </c>
      <c r="J104" s="5">
        <v>113198769923</v>
      </c>
      <c r="K104" s="5">
        <v>102337928722</v>
      </c>
      <c r="L104" s="5">
        <v>64345387306</v>
      </c>
      <c r="M104" s="5">
        <v>54155243435</v>
      </c>
    </row>
    <row r="105" spans="3:13" ht="15.5" x14ac:dyDescent="0.35">
      <c r="C105" t="s">
        <v>121</v>
      </c>
      <c r="D105" s="5">
        <v>816916375149</v>
      </c>
      <c r="E105" s="5">
        <v>681274819071</v>
      </c>
      <c r="F105" s="5">
        <v>561281668476</v>
      </c>
      <c r="G105" s="5">
        <v>514409672384</v>
      </c>
      <c r="I105" s="5">
        <v>681274819071</v>
      </c>
      <c r="J105" s="5">
        <v>505385402347</v>
      </c>
      <c r="K105" s="5">
        <v>537963475091</v>
      </c>
      <c r="L105" s="5">
        <v>371748300246</v>
      </c>
      <c r="M105" s="5">
        <v>229183806495</v>
      </c>
    </row>
    <row r="106" spans="3:13" ht="15.5" x14ac:dyDescent="0.35">
      <c r="C106" t="s">
        <v>122</v>
      </c>
      <c r="D106" s="5">
        <v>816916375149</v>
      </c>
      <c r="E106" s="5">
        <v>681274819071</v>
      </c>
      <c r="F106" s="5">
        <v>561281668476</v>
      </c>
      <c r="G106" s="5">
        <v>514409672384</v>
      </c>
      <c r="I106" s="5">
        <v>681274819071</v>
      </c>
      <c r="J106" s="5">
        <v>505385402347</v>
      </c>
      <c r="K106" s="5">
        <v>537963475091</v>
      </c>
      <c r="L106" s="5">
        <v>371748300246</v>
      </c>
      <c r="M106" s="5">
        <v>229183806495</v>
      </c>
    </row>
    <row r="107" spans="3:13" ht="15.5" x14ac:dyDescent="0.35">
      <c r="C107" t="s">
        <v>123</v>
      </c>
      <c r="D107" s="5">
        <v>70365686420</v>
      </c>
      <c r="E107" s="5">
        <v>63249336975</v>
      </c>
      <c r="F107" s="5">
        <v>55590998313</v>
      </c>
      <c r="G107" s="5">
        <v>52344488124</v>
      </c>
      <c r="I107" s="5">
        <v>63249336975</v>
      </c>
      <c r="J107" s="5">
        <v>46203999221</v>
      </c>
      <c r="K107" s="5">
        <v>31813395053</v>
      </c>
      <c r="L107" s="5">
        <v>20041680686</v>
      </c>
      <c r="M107" s="5">
        <v>9278296233</v>
      </c>
    </row>
    <row r="108" spans="3:13" ht="15.5" x14ac:dyDescent="0.35">
      <c r="C108" t="s">
        <v>124</v>
      </c>
    </row>
    <row r="109" spans="3:13" ht="15.5" x14ac:dyDescent="0.35">
      <c r="C109" t="s">
        <v>125</v>
      </c>
      <c r="D109" s="5">
        <v>743121224243</v>
      </c>
      <c r="E109" s="5">
        <v>614709509115</v>
      </c>
      <c r="F109" s="5">
        <v>501694023395</v>
      </c>
      <c r="G109" s="5">
        <v>458170268945</v>
      </c>
      <c r="I109" s="5">
        <v>614709509115</v>
      </c>
      <c r="J109" s="5">
        <v>455489950717</v>
      </c>
      <c r="K109" s="5">
        <v>504373444734</v>
      </c>
      <c r="L109" s="5">
        <v>350397715342</v>
      </c>
      <c r="M109" s="5">
        <v>218559792997</v>
      </c>
    </row>
    <row r="110" spans="3:13" ht="15.5" x14ac:dyDescent="0.35">
      <c r="C110" t="s">
        <v>126</v>
      </c>
      <c r="D110" s="5">
        <v>1007851247418</v>
      </c>
      <c r="E110" s="5">
        <v>856251177156</v>
      </c>
      <c r="F110" s="5">
        <v>730612108307</v>
      </c>
      <c r="G110" s="5">
        <v>672036868836</v>
      </c>
      <c r="I110" s="5">
        <v>856251177156</v>
      </c>
      <c r="J110" s="5">
        <v>669483382092</v>
      </c>
      <c r="K110" s="5">
        <v>659149682105</v>
      </c>
      <c r="L110" s="5">
        <v>488840075078</v>
      </c>
      <c r="M110" s="5">
        <v>345678358630</v>
      </c>
    </row>
    <row r="111" spans="3:13" ht="15.5" x14ac:dyDescent="0.35">
      <c r="C111" t="s">
        <v>127</v>
      </c>
    </row>
    <row r="112" spans="3:13" ht="15.5" x14ac:dyDescent="0.35">
      <c r="C112" t="s">
        <v>128</v>
      </c>
      <c r="D112" s="5">
        <v>189437500000</v>
      </c>
      <c r="E112" s="5">
        <v>189437500000</v>
      </c>
      <c r="F112" s="5">
        <v>189437500000</v>
      </c>
      <c r="G112" s="5">
        <v>189437500000</v>
      </c>
      <c r="I112" s="5">
        <v>189437500000</v>
      </c>
      <c r="J112" s="5">
        <v>189437500000</v>
      </c>
      <c r="K112" s="5">
        <v>189437500000</v>
      </c>
      <c r="L112" s="5">
        <v>151550000000</v>
      </c>
      <c r="M112" s="5">
        <v>66550000000</v>
      </c>
    </row>
    <row r="113" spans="2:13" ht="15.5" x14ac:dyDescent="0.35">
      <c r="C113" t="s">
        <v>129</v>
      </c>
      <c r="D113" s="5">
        <v>15161644523</v>
      </c>
      <c r="E113" s="5">
        <v>15161644523</v>
      </c>
      <c r="F113" s="5">
        <v>15161644523</v>
      </c>
      <c r="G113" s="5">
        <v>15161644523</v>
      </c>
      <c r="I113" s="5">
        <v>15161644523</v>
      </c>
      <c r="J113" s="5">
        <v>15161644523</v>
      </c>
      <c r="K113" s="5">
        <v>15161644523</v>
      </c>
    </row>
    <row r="114" spans="2:13" ht="15.5" x14ac:dyDescent="0.35">
      <c r="C114" t="s">
        <v>130</v>
      </c>
      <c r="D114" s="5">
        <v>203766100563</v>
      </c>
      <c r="E114" s="5">
        <v>183685047359</v>
      </c>
      <c r="F114" s="5">
        <v>159369720093</v>
      </c>
      <c r="G114" s="5">
        <v>147307192657</v>
      </c>
      <c r="I114" s="5">
        <v>183685047359</v>
      </c>
      <c r="J114" s="5">
        <v>118027684156</v>
      </c>
      <c r="K114" s="5">
        <v>78604879312</v>
      </c>
      <c r="L114" s="5">
        <v>45183423074</v>
      </c>
      <c r="M114" s="5">
        <v>29349025593</v>
      </c>
    </row>
    <row r="115" spans="2:13" ht="15.5" x14ac:dyDescent="0.35">
      <c r="C115" t="s">
        <v>131</v>
      </c>
      <c r="D115" s="5">
        <v>20000000000</v>
      </c>
      <c r="E115" s="5">
        <v>20000000000</v>
      </c>
      <c r="F115" s="5">
        <v>20000000000</v>
      </c>
      <c r="G115" s="5">
        <v>20000000000</v>
      </c>
      <c r="I115" s="5">
        <v>20000000000</v>
      </c>
      <c r="J115" s="5">
        <v>15000000000</v>
      </c>
      <c r="K115" s="5">
        <v>10000000000</v>
      </c>
      <c r="L115" s="5">
        <v>5000000000</v>
      </c>
    </row>
    <row r="116" spans="2:13" ht="15.5" x14ac:dyDescent="0.35">
      <c r="C116" t="s">
        <v>132</v>
      </c>
      <c r="D116" s="5">
        <v>183766100563</v>
      </c>
      <c r="E116" s="5">
        <v>163685047359</v>
      </c>
      <c r="F116" s="5">
        <v>139369720093</v>
      </c>
      <c r="G116" s="5">
        <v>127307192657</v>
      </c>
      <c r="I116" s="5">
        <v>163685047359</v>
      </c>
      <c r="J116" s="5">
        <v>103027684156</v>
      </c>
      <c r="K116" s="5">
        <v>68604879312</v>
      </c>
      <c r="L116" s="5">
        <v>40183423074</v>
      </c>
      <c r="M116" s="5">
        <v>29349025593</v>
      </c>
    </row>
    <row r="117" spans="2:13" ht="15.5" x14ac:dyDescent="0.35">
      <c r="C117" t="s">
        <v>133</v>
      </c>
      <c r="D117" s="5">
        <v>203766100563</v>
      </c>
      <c r="E117" s="5">
        <v>183685047359</v>
      </c>
      <c r="F117" s="5">
        <v>159369720093</v>
      </c>
      <c r="G117" s="5">
        <v>147307192657</v>
      </c>
      <c r="I117" s="5">
        <v>183685047359</v>
      </c>
      <c r="J117" s="5">
        <v>118027684156</v>
      </c>
      <c r="K117" s="5">
        <v>78604879312</v>
      </c>
      <c r="L117" s="5">
        <v>45183423074</v>
      </c>
      <c r="M117" s="5">
        <v>29349025593</v>
      </c>
    </row>
    <row r="118" spans="2:13" ht="15.5" x14ac:dyDescent="0.35">
      <c r="C118" t="s">
        <v>134</v>
      </c>
      <c r="D118" s="5">
        <v>351123386</v>
      </c>
      <c r="E118" s="5">
        <v>254473504</v>
      </c>
      <c r="F118" s="5">
        <v>143738529</v>
      </c>
      <c r="G118" s="5">
        <v>94054051</v>
      </c>
      <c r="I118" s="5">
        <v>254473504</v>
      </c>
      <c r="J118" s="5">
        <v>82670272</v>
      </c>
      <c r="K118" s="5">
        <v>20135984</v>
      </c>
      <c r="L118" s="5">
        <v>9429978</v>
      </c>
    </row>
    <row r="119" spans="2:13" ht="15.5" x14ac:dyDescent="0.35">
      <c r="C119" t="s">
        <v>9</v>
      </c>
      <c r="D119" s="5">
        <v>406731462501</v>
      </c>
      <c r="E119" s="5">
        <v>386553759415</v>
      </c>
      <c r="F119" s="5">
        <v>361809806259</v>
      </c>
      <c r="G119" s="5">
        <v>349697594345</v>
      </c>
      <c r="I119" s="5">
        <v>386553759415</v>
      </c>
      <c r="J119" s="5">
        <v>320406702065</v>
      </c>
      <c r="K119" s="5">
        <v>282161475244</v>
      </c>
      <c r="L119" s="5">
        <v>195986077911</v>
      </c>
      <c r="M119" s="5">
        <v>95614938544</v>
      </c>
    </row>
    <row r="120" spans="2:13" ht="15.5" x14ac:dyDescent="0.35">
      <c r="C120" t="s">
        <v>135</v>
      </c>
      <c r="D120" s="5">
        <v>1414582709919</v>
      </c>
      <c r="E120" s="5">
        <v>1242804936571</v>
      </c>
      <c r="F120" s="5">
        <v>1092421914566</v>
      </c>
      <c r="G120" s="5">
        <v>1021734463181</v>
      </c>
      <c r="I120" s="5">
        <v>1242804936571</v>
      </c>
      <c r="J120" s="5">
        <v>989890084157</v>
      </c>
      <c r="K120" s="5">
        <v>941311157349</v>
      </c>
      <c r="L120" s="5">
        <v>684826152989</v>
      </c>
      <c r="M120" s="5">
        <v>441293297174</v>
      </c>
    </row>
    <row r="121" spans="2:13" ht="15.5" x14ac:dyDescent="0.35">
      <c r="C121" t="s">
        <v>136</v>
      </c>
      <c r="D121" s="5">
        <v>1894375000</v>
      </c>
      <c r="E121" s="5">
        <v>1894375000</v>
      </c>
      <c r="F121" s="5">
        <v>1894375000</v>
      </c>
      <c r="G121" s="5">
        <v>1894375000</v>
      </c>
      <c r="I121" s="5">
        <v>1894375000</v>
      </c>
      <c r="J121" s="5">
        <v>1894375000</v>
      </c>
      <c r="K121" s="5">
        <v>1894375000</v>
      </c>
      <c r="L121" s="5">
        <v>1515500000</v>
      </c>
      <c r="M121" s="5">
        <v>665500000</v>
      </c>
    </row>
    <row r="123" spans="2:13" ht="15.5" x14ac:dyDescent="0.35">
      <c r="B123" t="s">
        <v>137</v>
      </c>
      <c r="C123" t="s">
        <v>138</v>
      </c>
      <c r="D123" s="5">
        <v>21593359177</v>
      </c>
      <c r="E123" s="5">
        <v>46168139712</v>
      </c>
      <c r="F123" s="5">
        <v>27586266748</v>
      </c>
      <c r="G123" s="5">
        <v>6411346779</v>
      </c>
      <c r="I123" s="5">
        <v>92912280784</v>
      </c>
      <c r="J123" s="5">
        <v>33900503009</v>
      </c>
      <c r="K123" s="5">
        <v>59573516823</v>
      </c>
      <c r="L123" s="5">
        <v>27606264949</v>
      </c>
      <c r="M123" s="5">
        <v>21131695059</v>
      </c>
    </row>
    <row r="124" spans="2:13" ht="15.5" x14ac:dyDescent="0.35">
      <c r="C124" t="s">
        <v>279</v>
      </c>
      <c r="D124" s="5">
        <v>206597704039</v>
      </c>
      <c r="E124" s="5">
        <v>203791078040</v>
      </c>
      <c r="F124" s="5">
        <v>183664508764</v>
      </c>
      <c r="G124" s="5">
        <v>128673050955</v>
      </c>
      <c r="I124" s="5">
        <v>627821819342</v>
      </c>
      <c r="J124" s="5">
        <v>359889841893</v>
      </c>
      <c r="K124" s="5">
        <v>304156239384</v>
      </c>
      <c r="L124" s="5">
        <v>194019387933</v>
      </c>
      <c r="M124" s="5">
        <v>146357789158</v>
      </c>
    </row>
    <row r="125" spans="2:13" ht="15.5" x14ac:dyDescent="0.35">
      <c r="C125" t="s">
        <v>280</v>
      </c>
      <c r="D125" s="5">
        <v>-128501828205</v>
      </c>
      <c r="E125" s="5">
        <v>-109929314266</v>
      </c>
      <c r="F125" s="5">
        <v>-117277987535</v>
      </c>
      <c r="G125" s="5">
        <v>-98614158989</v>
      </c>
      <c r="I125" s="5">
        <v>-396141849671</v>
      </c>
      <c r="J125" s="5">
        <v>-200211053960</v>
      </c>
      <c r="K125" s="5">
        <v>-145812441175</v>
      </c>
      <c r="L125" s="5">
        <v>-88671596291</v>
      </c>
      <c r="M125" s="5">
        <v>-64274765235</v>
      </c>
    </row>
    <row r="126" spans="2:13" ht="15.5" x14ac:dyDescent="0.35">
      <c r="C126" t="s">
        <v>281</v>
      </c>
      <c r="D126" s="5">
        <v>-31350694565</v>
      </c>
      <c r="E126" s="5">
        <v>-71760575181</v>
      </c>
      <c r="F126" s="5">
        <v>16322021268</v>
      </c>
      <c r="G126" s="5">
        <v>-5426207446</v>
      </c>
      <c r="I126" s="5">
        <v>-71760575181</v>
      </c>
      <c r="J126" s="5">
        <v>-54452040182</v>
      </c>
      <c r="K126" s="5">
        <v>-41671218180</v>
      </c>
      <c r="L126" s="5">
        <v>-23747340163</v>
      </c>
      <c r="M126" s="5">
        <v>-15305856651</v>
      </c>
    </row>
    <row r="127" spans="2:13" ht="15.5" x14ac:dyDescent="0.35">
      <c r="C127" t="s">
        <v>288</v>
      </c>
      <c r="E127" s="5">
        <v>37928864411</v>
      </c>
      <c r="F127" s="5">
        <v>-37928864411</v>
      </c>
      <c r="L127" s="5">
        <v>-9559711531</v>
      </c>
      <c r="M127" s="5">
        <v>-5023966462</v>
      </c>
    </row>
    <row r="128" spans="2:13" ht="15.5" x14ac:dyDescent="0.35">
      <c r="C128" t="s">
        <v>577</v>
      </c>
      <c r="D128" s="5">
        <v>-20315448865</v>
      </c>
      <c r="E128" s="5">
        <v>-17358399969</v>
      </c>
      <c r="F128" s="5">
        <v>-16327862141</v>
      </c>
      <c r="G128" s="5">
        <v>-15468492141</v>
      </c>
      <c r="I128" s="5">
        <v>-65141940314</v>
      </c>
      <c r="J128" s="5">
        <v>-69930049238</v>
      </c>
      <c r="K128" s="5">
        <v>-63733059307</v>
      </c>
      <c r="L128" s="5">
        <v>-39743184494</v>
      </c>
      <c r="M128" s="5">
        <v>-37180888251</v>
      </c>
    </row>
    <row r="129" spans="3:13" ht="15.5" x14ac:dyDescent="0.35">
      <c r="C129" t="s">
        <v>578</v>
      </c>
      <c r="D129" s="5">
        <v>-4836373227</v>
      </c>
      <c r="E129" s="5">
        <v>3496486677</v>
      </c>
      <c r="F129" s="5">
        <v>-865549197</v>
      </c>
      <c r="G129" s="5">
        <v>-2752845600</v>
      </c>
      <c r="I129" s="5">
        <v>-1865173392</v>
      </c>
      <c r="J129" s="5">
        <v>-1396195504</v>
      </c>
      <c r="K129" s="5">
        <v>6633996101</v>
      </c>
      <c r="L129" s="5">
        <v>-4691290505</v>
      </c>
      <c r="M129" s="5">
        <v>-3440617500</v>
      </c>
    </row>
    <row r="130" spans="3:13" ht="15.5" x14ac:dyDescent="0.35">
      <c r="C130" t="s">
        <v>145</v>
      </c>
      <c r="D130" s="5">
        <v>-33136886698</v>
      </c>
      <c r="E130" s="5">
        <v>-42288622714</v>
      </c>
      <c r="F130" s="5">
        <v>-42050265482</v>
      </c>
      <c r="G130" s="5">
        <v>-11809919512</v>
      </c>
      <c r="I130" s="5">
        <v>-107613396855</v>
      </c>
      <c r="J130" s="5">
        <v>-28336252816</v>
      </c>
      <c r="K130" s="5">
        <v>200079184693</v>
      </c>
      <c r="L130" s="5">
        <v>8921350404</v>
      </c>
      <c r="M130" s="5">
        <v>-37609616246</v>
      </c>
    </row>
    <row r="131" spans="3:13" ht="15.5" x14ac:dyDescent="0.35">
      <c r="C131" t="s">
        <v>146</v>
      </c>
      <c r="D131" s="5">
        <v>12266471239</v>
      </c>
      <c r="E131" s="5">
        <v>1170295667</v>
      </c>
      <c r="F131" s="5">
        <v>15008705272</v>
      </c>
      <c r="G131" s="5">
        <v>5743260313</v>
      </c>
      <c r="I131" s="5">
        <v>13124677367</v>
      </c>
      <c r="J131" s="5">
        <v>-13093388381</v>
      </c>
      <c r="K131" s="5">
        <v>-209633520238</v>
      </c>
      <c r="L131" s="5">
        <v>-44999815282</v>
      </c>
      <c r="M131" s="5">
        <v>-14338677645</v>
      </c>
    </row>
    <row r="132" spans="3:13" ht="15.5" x14ac:dyDescent="0.35">
      <c r="C132" t="s">
        <v>447</v>
      </c>
      <c r="D132" s="5">
        <v>18971801801</v>
      </c>
      <c r="E132" s="5">
        <v>43305640343</v>
      </c>
      <c r="F132" s="5">
        <v>26745025002</v>
      </c>
      <c r="G132" s="5">
        <v>17276301218</v>
      </c>
      <c r="I132" s="5">
        <v>97095280004</v>
      </c>
      <c r="J132" s="5">
        <v>26119392393</v>
      </c>
      <c r="K132" s="5">
        <v>3911294603</v>
      </c>
      <c r="L132" s="5">
        <v>333333333</v>
      </c>
      <c r="M132" s="5">
        <v>194090909</v>
      </c>
    </row>
    <row r="133" spans="3:13" ht="15.5" x14ac:dyDescent="0.35">
      <c r="C133" t="s">
        <v>579</v>
      </c>
      <c r="L133" s="5">
        <v>-390000000</v>
      </c>
    </row>
    <row r="134" spans="3:13" ht="15.5" x14ac:dyDescent="0.35">
      <c r="C134" t="s">
        <v>580</v>
      </c>
      <c r="D134" s="5">
        <v>-9753398</v>
      </c>
      <c r="E134" s="5">
        <v>-1680279940</v>
      </c>
      <c r="F134" s="5">
        <v>526482844</v>
      </c>
      <c r="G134" s="5">
        <v>628157984</v>
      </c>
    </row>
    <row r="135" spans="3:13" ht="15.5" x14ac:dyDescent="0.35">
      <c r="C135" t="s">
        <v>581</v>
      </c>
      <c r="E135" s="5">
        <v>-23439884332</v>
      </c>
      <c r="I135" s="5">
        <v>-23439884332</v>
      </c>
      <c r="J135" s="5">
        <v>-1669199042</v>
      </c>
      <c r="K135" s="5">
        <v>-176218189</v>
      </c>
    </row>
    <row r="136" spans="3:13" ht="15.5" x14ac:dyDescent="0.35">
      <c r="C136" t="s">
        <v>582</v>
      </c>
      <c r="M136" s="5">
        <v>-1163631628</v>
      </c>
    </row>
    <row r="137" spans="3:13" ht="15.5" x14ac:dyDescent="0.35">
      <c r="C137" t="s">
        <v>148</v>
      </c>
      <c r="D137" s="5">
        <v>-6695577164</v>
      </c>
      <c r="E137" s="5">
        <v>-17015180404</v>
      </c>
      <c r="F137" s="5">
        <v>-12262802574</v>
      </c>
      <c r="G137" s="5">
        <v>-12161198889</v>
      </c>
      <c r="I137" s="5">
        <v>-60530718305</v>
      </c>
      <c r="J137" s="5">
        <v>-37543581732</v>
      </c>
      <c r="K137" s="5">
        <v>-106159159152</v>
      </c>
      <c r="L137" s="5">
        <v>-2458323041</v>
      </c>
      <c r="M137" s="5">
        <v>-13369136926</v>
      </c>
    </row>
    <row r="138" spans="3:13" ht="15.5" x14ac:dyDescent="0.35">
      <c r="C138" t="s">
        <v>583</v>
      </c>
      <c r="K138" s="5">
        <v>-107209437500</v>
      </c>
      <c r="L138" s="5">
        <v>-42484825574</v>
      </c>
    </row>
    <row r="139" spans="3:13" ht="15.5" x14ac:dyDescent="0.35">
      <c r="C139" t="s">
        <v>149</v>
      </c>
      <c r="D139" s="5">
        <v>-33136886698</v>
      </c>
      <c r="E139" s="5">
        <v>-42288622714</v>
      </c>
      <c r="F139" s="5">
        <v>-42050265482</v>
      </c>
      <c r="G139" s="5">
        <v>-11809919512</v>
      </c>
      <c r="I139" s="5">
        <v>-107613396855</v>
      </c>
      <c r="J139" s="5">
        <v>-28336252816</v>
      </c>
      <c r="K139" s="5">
        <v>200079184693</v>
      </c>
      <c r="L139" s="5">
        <v>8921350404</v>
      </c>
      <c r="M139" s="5">
        <v>-37609616246</v>
      </c>
    </row>
    <row r="140" spans="3:13" ht="15.5" x14ac:dyDescent="0.35">
      <c r="C140" t="s">
        <v>584</v>
      </c>
    </row>
    <row r="141" spans="3:13" ht="15.5" x14ac:dyDescent="0.35">
      <c r="C141" t="s">
        <v>465</v>
      </c>
      <c r="K141" s="5">
        <v>56831250000</v>
      </c>
      <c r="L141" s="5">
        <v>85000000000</v>
      </c>
      <c r="M141" s="5">
        <v>47400000000</v>
      </c>
    </row>
    <row r="142" spans="3:13" ht="15.5" x14ac:dyDescent="0.35">
      <c r="C142" t="s">
        <v>585</v>
      </c>
      <c r="J142" s="5">
        <v>8000000</v>
      </c>
      <c r="L142" s="5">
        <v>400000000</v>
      </c>
    </row>
    <row r="143" spans="3:13" ht="15.5" x14ac:dyDescent="0.35">
      <c r="C143" t="s">
        <v>586</v>
      </c>
      <c r="D143" s="5">
        <v>-7306842278</v>
      </c>
      <c r="E143" s="5">
        <v>-6531882052</v>
      </c>
      <c r="F143" s="5">
        <v>-14553703038</v>
      </c>
      <c r="G143" s="5">
        <v>-5471920760</v>
      </c>
      <c r="I143" s="5">
        <v>-31469401620</v>
      </c>
      <c r="J143" s="5">
        <v>-17149123703</v>
      </c>
      <c r="K143" s="5">
        <v>-8067633449</v>
      </c>
      <c r="L143" s="5">
        <v>-88195326963</v>
      </c>
      <c r="M143" s="5">
        <v>-25925512909</v>
      </c>
    </row>
    <row r="144" spans="3:13" ht="15.5" x14ac:dyDescent="0.35">
      <c r="C144" t="s">
        <v>587</v>
      </c>
      <c r="F144" s="5">
        <v>-100000000</v>
      </c>
      <c r="I144" s="5">
        <v>-4878400000</v>
      </c>
      <c r="J144" s="5">
        <v>-300000000</v>
      </c>
      <c r="K144" s="5">
        <v>-300000000</v>
      </c>
      <c r="L144" s="5">
        <v>-29780385154</v>
      </c>
      <c r="M144" s="5">
        <v>-53450046162</v>
      </c>
    </row>
    <row r="145" spans="2:13" ht="15.5" x14ac:dyDescent="0.35">
      <c r="C145" t="s">
        <v>588</v>
      </c>
      <c r="D145" s="5">
        <v>-3116809128</v>
      </c>
      <c r="E145" s="5">
        <v>-6501010958</v>
      </c>
      <c r="F145" s="5">
        <v>133503241</v>
      </c>
      <c r="G145" s="5">
        <v>-2503908721</v>
      </c>
      <c r="I145" s="5">
        <v>-11300738633</v>
      </c>
      <c r="J145" s="5">
        <v>-54038982749</v>
      </c>
      <c r="K145" s="5">
        <v>-6240314388</v>
      </c>
      <c r="L145" s="5">
        <v>-2346890219</v>
      </c>
      <c r="M145" s="5">
        <v>-1445140687</v>
      </c>
    </row>
    <row r="146" spans="2:13" ht="15.5" x14ac:dyDescent="0.35">
      <c r="C146" t="s">
        <v>589</v>
      </c>
      <c r="E146" s="5">
        <v>3310579856</v>
      </c>
      <c r="F146" s="5">
        <v>45619580870</v>
      </c>
      <c r="G146" s="5">
        <v>75861301121</v>
      </c>
      <c r="I146" s="5">
        <v>139708765775</v>
      </c>
      <c r="J146" s="5">
        <v>108738548636</v>
      </c>
      <c r="K146" s="5">
        <v>274986750900</v>
      </c>
      <c r="L146" s="5">
        <v>192414671037</v>
      </c>
      <c r="M146" s="5">
        <v>129339193924</v>
      </c>
    </row>
    <row r="147" spans="2:13" ht="15.5" x14ac:dyDescent="0.35">
      <c r="C147" t="s">
        <v>590</v>
      </c>
    </row>
    <row r="148" spans="2:13" ht="15.5" x14ac:dyDescent="0.35">
      <c r="C148" t="s">
        <v>432</v>
      </c>
      <c r="K148" s="5">
        <v>-126382160</v>
      </c>
    </row>
    <row r="149" spans="2:13" ht="15.5" x14ac:dyDescent="0.35">
      <c r="C149" t="s">
        <v>458</v>
      </c>
      <c r="F149" s="5">
        <v>-3447762500</v>
      </c>
      <c r="I149" s="5">
        <v>-3447762500</v>
      </c>
    </row>
    <row r="150" spans="2:13" ht="15.5" x14ac:dyDescent="0.35">
      <c r="C150" t="s">
        <v>591</v>
      </c>
      <c r="D150" s="5">
        <v>-22713235292</v>
      </c>
      <c r="E150" s="5">
        <v>-32566309560</v>
      </c>
      <c r="F150" s="5">
        <v>-69701884055</v>
      </c>
      <c r="G150" s="5">
        <v>-79695391152</v>
      </c>
      <c r="I150" s="5">
        <v>-196225859877</v>
      </c>
      <c r="J150" s="5">
        <v>-65586695000</v>
      </c>
      <c r="K150" s="5">
        <v>-60173236210</v>
      </c>
      <c r="L150" s="5">
        <v>-63170718297</v>
      </c>
      <c r="M150" s="5">
        <v>-86128110412</v>
      </c>
    </row>
    <row r="151" spans="2:13" ht="15.5" x14ac:dyDescent="0.35">
      <c r="C151" t="s">
        <v>592</v>
      </c>
      <c r="D151" s="5">
        <v>-33136886698</v>
      </c>
      <c r="E151" s="5">
        <v>-45599202570</v>
      </c>
      <c r="F151" s="5">
        <v>-87669846352</v>
      </c>
      <c r="G151" s="5">
        <v>-87671220633</v>
      </c>
      <c r="I151" s="5">
        <v>-247322162630</v>
      </c>
      <c r="J151" s="5">
        <v>-137074801452</v>
      </c>
      <c r="K151" s="5">
        <v>-74907566207</v>
      </c>
      <c r="L151" s="5">
        <v>-183493320633</v>
      </c>
      <c r="M151" s="5">
        <v>-166948810170</v>
      </c>
    </row>
    <row r="152" spans="2:13" ht="15.5" x14ac:dyDescent="0.35">
      <c r="C152" t="s">
        <v>593</v>
      </c>
      <c r="D152" s="5">
        <v>722943718</v>
      </c>
      <c r="E152" s="5">
        <v>5049812665</v>
      </c>
      <c r="F152" s="5">
        <v>544706538</v>
      </c>
      <c r="G152" s="5">
        <v>344687580</v>
      </c>
      <c r="I152" s="5">
        <v>-1576438704</v>
      </c>
      <c r="J152" s="5">
        <v>-7529138188</v>
      </c>
      <c r="K152" s="5">
        <v>50019181278</v>
      </c>
      <c r="L152" s="5">
        <v>-8472199929</v>
      </c>
      <c r="M152" s="5">
        <v>-30816598832</v>
      </c>
    </row>
    <row r="153" spans="2:13" ht="15.5" x14ac:dyDescent="0.35">
      <c r="C153" t="s">
        <v>165</v>
      </c>
      <c r="D153" s="5">
        <v>6951681241</v>
      </c>
      <c r="I153" s="5">
        <v>8528119944</v>
      </c>
      <c r="J153" s="5">
        <v>16057258132</v>
      </c>
      <c r="K153" s="5">
        <v>-33961923146</v>
      </c>
      <c r="L153" s="5">
        <v>-25489723217</v>
      </c>
      <c r="M153" s="5">
        <v>5326875615</v>
      </c>
    </row>
    <row r="154" spans="2:13" ht="15.5" x14ac:dyDescent="0.35">
      <c r="C154" t="s">
        <v>166</v>
      </c>
      <c r="D154" s="5">
        <v>7674624959</v>
      </c>
      <c r="E154" s="5">
        <v>5049812665</v>
      </c>
      <c r="F154" s="5">
        <v>544706538</v>
      </c>
      <c r="G154" s="5">
        <v>344687580</v>
      </c>
      <c r="I154" s="5">
        <v>6951681240</v>
      </c>
      <c r="J154" s="5">
        <v>8528119944</v>
      </c>
      <c r="K154" s="5">
        <v>16057258132</v>
      </c>
      <c r="L154" s="5">
        <v>-33961923146</v>
      </c>
      <c r="M154" s="5">
        <v>-25489723217</v>
      </c>
    </row>
    <row r="156" spans="2:13" ht="15.5" x14ac:dyDescent="0.35">
      <c r="B156" t="s">
        <v>167</v>
      </c>
      <c r="C156" t="s">
        <v>11</v>
      </c>
      <c r="D156" s="5">
        <v>1890000000</v>
      </c>
      <c r="E156" s="5">
        <v>1890000000</v>
      </c>
      <c r="F156" s="5">
        <v>1890000000</v>
      </c>
      <c r="G156" s="5">
        <v>1890000000</v>
      </c>
      <c r="I156" s="5">
        <v>1890000000</v>
      </c>
      <c r="J156" s="5">
        <v>1890000000</v>
      </c>
      <c r="K156" s="5">
        <v>1890000000</v>
      </c>
      <c r="L156" s="5">
        <v>1520000000</v>
      </c>
      <c r="M156" s="5">
        <v>670000000</v>
      </c>
    </row>
    <row r="157" spans="2:13" ht="15.5" x14ac:dyDescent="0.35">
      <c r="C157" t="s">
        <v>168</v>
      </c>
      <c r="D157" s="6">
        <v>10.6</v>
      </c>
      <c r="E157" s="6">
        <v>12.84</v>
      </c>
      <c r="F157" s="6">
        <v>8.19</v>
      </c>
      <c r="G157" s="6">
        <v>6.01</v>
      </c>
    </row>
    <row r="158" spans="2:13" ht="15.5" x14ac:dyDescent="0.35">
      <c r="C158" t="s">
        <v>169</v>
      </c>
      <c r="D158" s="6">
        <v>21.89</v>
      </c>
      <c r="E158" s="6">
        <v>22.9</v>
      </c>
      <c r="F158" s="6">
        <v>40.049999999999997</v>
      </c>
      <c r="G158" s="6">
        <v>21.63</v>
      </c>
    </row>
    <row r="159" spans="2:13" ht="15.5" x14ac:dyDescent="0.35">
      <c r="C159" t="s">
        <v>60</v>
      </c>
      <c r="D159" s="6">
        <v>2.2200000000000002</v>
      </c>
      <c r="E159" s="6">
        <v>2.76</v>
      </c>
      <c r="F159" s="6">
        <v>3.48</v>
      </c>
      <c r="G159" s="6">
        <v>1.76</v>
      </c>
    </row>
    <row r="160" spans="2:13" ht="15.5" x14ac:dyDescent="0.35">
      <c r="C160" t="s">
        <v>170</v>
      </c>
      <c r="D160" s="5">
        <v>63300000000</v>
      </c>
      <c r="E160" s="5">
        <v>62590000000</v>
      </c>
      <c r="F160" s="5">
        <v>48300000000</v>
      </c>
      <c r="G160" s="5">
        <v>40110000000</v>
      </c>
    </row>
    <row r="161" spans="3:7" ht="15.5" x14ac:dyDescent="0.35">
      <c r="C161" t="s">
        <v>171</v>
      </c>
      <c r="D161" s="6">
        <v>1.4199999999999999E-2</v>
      </c>
      <c r="E161" s="6">
        <v>1.9599999999999999E-2</v>
      </c>
      <c r="F161" s="6">
        <v>1.4199999999999999E-2</v>
      </c>
      <c r="G161" s="6">
        <v>1.11E-2</v>
      </c>
    </row>
    <row r="162" spans="3:7" ht="15.5" x14ac:dyDescent="0.35">
      <c r="C162" t="s">
        <v>172</v>
      </c>
      <c r="D162" s="6">
        <v>4.9400000000000006E-2</v>
      </c>
      <c r="E162" s="6">
        <v>6.2899999999999998E-2</v>
      </c>
      <c r="F162" s="6">
        <v>4.2900000000000001E-2</v>
      </c>
      <c r="G162" s="6">
        <v>3.2599999999999997E-2</v>
      </c>
    </row>
    <row r="163" spans="3:7" ht="15.5" x14ac:dyDescent="0.35">
      <c r="C163" t="s">
        <v>173</v>
      </c>
      <c r="D163" s="6">
        <v>4.5499999999999999E-2</v>
      </c>
      <c r="E163" s="6">
        <v>5.1299999999999998E-2</v>
      </c>
      <c r="F163" s="6">
        <v>4.1100000000000005E-2</v>
      </c>
      <c r="G163" s="6">
        <v>3.5200000000000002E-2</v>
      </c>
    </row>
    <row r="164" spans="3:7" ht="15.5" x14ac:dyDescent="0.35">
      <c r="C164" t="s">
        <v>174</v>
      </c>
      <c r="D164" s="6">
        <v>3.46</v>
      </c>
      <c r="E164" s="6">
        <v>4.25</v>
      </c>
      <c r="F164" s="6">
        <v>3.29</v>
      </c>
      <c r="G164" s="6">
        <v>2.71</v>
      </c>
    </row>
    <row r="165" spans="3:7" ht="15.5" x14ac:dyDescent="0.35">
      <c r="C165" t="s">
        <v>175</v>
      </c>
      <c r="D165" s="5">
        <v>407000000000</v>
      </c>
      <c r="E165" s="5">
        <v>387000000000</v>
      </c>
      <c r="F165" s="5">
        <v>362000000000</v>
      </c>
      <c r="G165" s="5">
        <v>350000000000</v>
      </c>
    </row>
    <row r="166" spans="3:7" ht="15.5" x14ac:dyDescent="0.35">
      <c r="C166" t="s">
        <v>176</v>
      </c>
      <c r="D166" s="6">
        <v>1.08</v>
      </c>
      <c r="E166" s="6">
        <v>1.44</v>
      </c>
      <c r="F166" s="6">
        <v>1.72</v>
      </c>
      <c r="G166" s="6">
        <v>0.7</v>
      </c>
    </row>
    <row r="167" spans="3:7" ht="15.5" x14ac:dyDescent="0.35">
      <c r="C167" t="s">
        <v>177</v>
      </c>
      <c r="D167" s="6">
        <v>214.52</v>
      </c>
      <c r="E167" s="6">
        <v>203.92</v>
      </c>
      <c r="F167" s="6">
        <v>190.92</v>
      </c>
      <c r="G167" s="6">
        <v>184.55</v>
      </c>
    </row>
    <row r="168" spans="3:7" ht="15.5" x14ac:dyDescent="0.35">
      <c r="C168" t="s">
        <v>178</v>
      </c>
      <c r="D168" s="6">
        <v>1.08</v>
      </c>
      <c r="E168" s="6">
        <v>1.44</v>
      </c>
      <c r="F168" s="6">
        <v>1.72</v>
      </c>
      <c r="G168" s="6">
        <v>0.7</v>
      </c>
    </row>
    <row r="169" spans="3:7" ht="15.5" x14ac:dyDescent="0.35">
      <c r="C169" t="s">
        <v>179</v>
      </c>
      <c r="D169" s="6">
        <v>214.52</v>
      </c>
      <c r="E169" s="6">
        <v>203.92</v>
      </c>
      <c r="F169" s="6">
        <v>190.92</v>
      </c>
      <c r="G169" s="6">
        <v>184.55</v>
      </c>
    </row>
    <row r="170" spans="3:7" ht="15.5" x14ac:dyDescent="0.35">
      <c r="C170" t="s">
        <v>180</v>
      </c>
      <c r="D170" s="5">
        <v>46000000000</v>
      </c>
      <c r="E170" s="5">
        <v>42000000000</v>
      </c>
      <c r="F170" s="5">
        <v>45000000000</v>
      </c>
      <c r="G170" s="5">
        <v>40000000000</v>
      </c>
    </row>
    <row r="171" spans="3:7" ht="15.5" x14ac:dyDescent="0.35">
      <c r="C171" t="s">
        <v>181</v>
      </c>
      <c r="D171" s="5">
        <v>160000000000</v>
      </c>
      <c r="E171" s="5">
        <v>171000000000</v>
      </c>
      <c r="F171" s="5">
        <v>156000000000</v>
      </c>
      <c r="G171" s="5">
        <v>103000000000</v>
      </c>
    </row>
    <row r="172" spans="3:7" ht="15.5" x14ac:dyDescent="0.35">
      <c r="C172" t="s">
        <v>182</v>
      </c>
      <c r="D172" s="5">
        <v>406000000000</v>
      </c>
      <c r="E172" s="5">
        <v>386000000000</v>
      </c>
      <c r="F172" s="5">
        <v>362000000000</v>
      </c>
      <c r="G172" s="5">
        <v>350000000000</v>
      </c>
    </row>
    <row r="173" spans="3:7" ht="15.5" x14ac:dyDescent="0.35">
      <c r="C173" t="s">
        <v>23</v>
      </c>
      <c r="D173" s="5">
        <v>206000000000</v>
      </c>
      <c r="E173" s="5">
        <v>213000000000</v>
      </c>
      <c r="F173" s="5">
        <v>200000000000</v>
      </c>
      <c r="G173" s="5">
        <v>143000000000</v>
      </c>
    </row>
    <row r="174" spans="3:7" ht="15.5" x14ac:dyDescent="0.35">
      <c r="C174" t="s">
        <v>20</v>
      </c>
      <c r="D174" s="5">
        <v>186000000000</v>
      </c>
      <c r="E174" s="5">
        <v>194000000000</v>
      </c>
      <c r="F174" s="5">
        <v>186000000000</v>
      </c>
      <c r="G174" s="5">
        <v>128000000000</v>
      </c>
    </row>
    <row r="175" spans="3:7" ht="15.5" x14ac:dyDescent="0.35">
      <c r="C175" t="s">
        <v>183</v>
      </c>
      <c r="D175" s="5">
        <v>89000000000</v>
      </c>
      <c r="E175" s="5">
        <v>111000000000</v>
      </c>
      <c r="F175" s="5">
        <v>87000000000</v>
      </c>
      <c r="G175" s="5">
        <v>83000000000</v>
      </c>
    </row>
    <row r="176" spans="3:7" ht="15.5" x14ac:dyDescent="0.35">
      <c r="C176" t="s">
        <v>184</v>
      </c>
      <c r="D176" s="5">
        <v>22000000000</v>
      </c>
      <c r="E176" s="5">
        <v>46000000000</v>
      </c>
      <c r="F176" s="5">
        <v>28000000000</v>
      </c>
      <c r="G176" s="5">
        <v>6000000000</v>
      </c>
    </row>
    <row r="177" spans="3:13" ht="15.5" x14ac:dyDescent="0.35">
      <c r="C177" t="s">
        <v>185</v>
      </c>
      <c r="D177" s="5">
        <v>-7000000000</v>
      </c>
      <c r="E177" s="5">
        <v>-17000000000</v>
      </c>
      <c r="F177" s="5">
        <v>-12000000000</v>
      </c>
      <c r="G177" s="5">
        <v>-12000000000</v>
      </c>
    </row>
    <row r="178" spans="3:13" ht="15.5" x14ac:dyDescent="0.35">
      <c r="C178" t="s">
        <v>12</v>
      </c>
      <c r="D178" s="5">
        <v>15000000000</v>
      </c>
      <c r="E178" s="5">
        <v>29000000000</v>
      </c>
      <c r="F178" s="5">
        <v>15000000000</v>
      </c>
      <c r="G178" s="5">
        <v>-6000000000</v>
      </c>
    </row>
    <row r="179" spans="3:13" ht="15.5" x14ac:dyDescent="0.35">
      <c r="C179" t="s">
        <v>15</v>
      </c>
      <c r="D179" s="6">
        <v>7.86</v>
      </c>
      <c r="E179" s="6">
        <v>15.39</v>
      </c>
      <c r="F179" s="6">
        <v>8.09</v>
      </c>
      <c r="G179" s="6">
        <v>-3.04</v>
      </c>
    </row>
    <row r="180" spans="3:13" ht="15.5" x14ac:dyDescent="0.35">
      <c r="C180" t="s">
        <v>45</v>
      </c>
      <c r="I180" s="6">
        <v>36.479999999999997</v>
      </c>
      <c r="J180" s="6">
        <v>20.81</v>
      </c>
      <c r="K180" s="6">
        <v>17.64</v>
      </c>
      <c r="L180" s="6">
        <v>10.45</v>
      </c>
      <c r="M180" s="6">
        <v>11.7</v>
      </c>
    </row>
    <row r="181" spans="3:13" ht="15.5" x14ac:dyDescent="0.35">
      <c r="C181" t="s">
        <v>59</v>
      </c>
      <c r="I181" s="6">
        <v>8.06</v>
      </c>
      <c r="J181" s="6">
        <v>5.57</v>
      </c>
      <c r="K181" s="6">
        <v>18.37</v>
      </c>
      <c r="L181" s="5">
        <v>0</v>
      </c>
      <c r="M181" s="5">
        <v>0</v>
      </c>
    </row>
    <row r="182" spans="3:13" ht="15.5" x14ac:dyDescent="0.35">
      <c r="C182" t="s">
        <v>62</v>
      </c>
      <c r="I182" s="6">
        <v>0.85</v>
      </c>
      <c r="J182" s="6">
        <v>0.51</v>
      </c>
      <c r="K182" s="6">
        <v>1.78</v>
      </c>
      <c r="L182" s="5">
        <v>0</v>
      </c>
      <c r="M182" s="5">
        <v>0</v>
      </c>
    </row>
    <row r="183" spans="3:13" ht="15.5" x14ac:dyDescent="0.35">
      <c r="C183" t="s">
        <v>186</v>
      </c>
      <c r="I183" s="5">
        <v>201060000000</v>
      </c>
      <c r="J183" s="5">
        <v>162840000000</v>
      </c>
      <c r="K183" s="5">
        <v>145570000000</v>
      </c>
      <c r="L183" s="5">
        <v>92450000000</v>
      </c>
      <c r="M183" s="5">
        <v>67840000000</v>
      </c>
    </row>
    <row r="184" spans="3:13" ht="15.5" x14ac:dyDescent="0.35">
      <c r="C184" t="s">
        <v>187</v>
      </c>
      <c r="I184" s="6">
        <v>5.5599999999999997E-2</v>
      </c>
      <c r="J184" s="6">
        <v>3.9800000000000002E-2</v>
      </c>
      <c r="K184" s="6">
        <v>3.5499999999999997E-2</v>
      </c>
      <c r="L184" s="6">
        <v>2.3099999999999999E-2</v>
      </c>
      <c r="M184" s="6">
        <v>1.7600000000000001E-2</v>
      </c>
    </row>
    <row r="185" spans="3:13" ht="15.5" x14ac:dyDescent="0.35">
      <c r="C185" t="s">
        <v>188</v>
      </c>
      <c r="I185" s="6">
        <v>0.1789</v>
      </c>
      <c r="J185" s="6">
        <v>0.1231</v>
      </c>
      <c r="K185" s="6">
        <v>0.11849999999999999</v>
      </c>
      <c r="L185" s="6">
        <v>8.0799999999999997E-2</v>
      </c>
      <c r="M185" s="6">
        <v>8.1500000000000003E-2</v>
      </c>
    </row>
    <row r="186" spans="3:13" ht="15.5" x14ac:dyDescent="0.35">
      <c r="C186" t="s">
        <v>189</v>
      </c>
      <c r="I186" s="6">
        <v>0.16500000000000001</v>
      </c>
      <c r="J186" s="6">
        <v>0.1532</v>
      </c>
      <c r="K186" s="6">
        <v>0.1575</v>
      </c>
      <c r="L186" s="6">
        <v>0.14760000000000001</v>
      </c>
      <c r="M186" s="6">
        <v>0.31059999999999999</v>
      </c>
    </row>
    <row r="187" spans="3:13" ht="15.5" x14ac:dyDescent="0.35">
      <c r="C187" t="s">
        <v>190</v>
      </c>
      <c r="I187" s="6">
        <v>3.39</v>
      </c>
      <c r="J187" s="6">
        <v>2.29</v>
      </c>
      <c r="K187" s="6">
        <v>1.93</v>
      </c>
      <c r="L187" s="6">
        <v>1.95</v>
      </c>
      <c r="M187" s="6">
        <v>1.45</v>
      </c>
    </row>
    <row r="188" spans="3:13" ht="15.5" x14ac:dyDescent="0.35">
      <c r="C188" t="s">
        <v>56</v>
      </c>
      <c r="I188" s="6">
        <v>1.44</v>
      </c>
      <c r="J188" s="6">
        <v>0.69</v>
      </c>
      <c r="K188" s="6">
        <v>2.1800000000000002</v>
      </c>
      <c r="L188" s="5">
        <v>0</v>
      </c>
      <c r="M188" s="5">
        <v>0</v>
      </c>
    </row>
    <row r="189" spans="3:13" ht="15.5" x14ac:dyDescent="0.35">
      <c r="C189" t="s">
        <v>53</v>
      </c>
      <c r="I189" s="6">
        <v>203.92</v>
      </c>
      <c r="J189" s="6">
        <v>169.09</v>
      </c>
      <c r="K189" s="6">
        <v>148.94</v>
      </c>
      <c r="L189" s="6">
        <v>129.31</v>
      </c>
      <c r="M189" s="6">
        <v>143.66999999999999</v>
      </c>
    </row>
    <row r="190" spans="3:13" ht="15.5" x14ac:dyDescent="0.35">
      <c r="C190" t="s">
        <v>191</v>
      </c>
      <c r="I190" s="6">
        <v>1.44</v>
      </c>
      <c r="J190" s="6">
        <v>0.69</v>
      </c>
      <c r="K190" s="6">
        <v>2.1800000000000002</v>
      </c>
      <c r="L190" s="5">
        <v>0</v>
      </c>
      <c r="M190" s="5">
        <v>0</v>
      </c>
    </row>
    <row r="191" spans="3:13" ht="15.5" x14ac:dyDescent="0.35">
      <c r="C191" t="s">
        <v>192</v>
      </c>
      <c r="I191" s="6">
        <v>203.92</v>
      </c>
      <c r="J191" s="6">
        <v>169.09</v>
      </c>
      <c r="K191" s="6">
        <v>148.94</v>
      </c>
      <c r="L191" s="6">
        <v>129.31</v>
      </c>
      <c r="M191" s="6">
        <v>143.66999999999999</v>
      </c>
    </row>
    <row r="192" spans="3:13" ht="15.5" x14ac:dyDescent="0.35">
      <c r="C192" t="s">
        <v>193</v>
      </c>
      <c r="I192" s="5">
        <v>42000000000</v>
      </c>
      <c r="J192" s="5">
        <v>24000000000</v>
      </c>
      <c r="K192" s="5">
        <v>17000000000</v>
      </c>
      <c r="L192" s="5">
        <v>5000000000</v>
      </c>
      <c r="M192" s="5">
        <v>36000000000</v>
      </c>
    </row>
    <row r="193" spans="2:13" ht="15.5" x14ac:dyDescent="0.35">
      <c r="C193" t="s">
        <v>194</v>
      </c>
      <c r="I193" s="5">
        <v>171000000000</v>
      </c>
      <c r="J193" s="5">
        <v>88000000000</v>
      </c>
      <c r="K193" s="5">
        <v>107000000000</v>
      </c>
      <c r="L193" s="5">
        <v>35000000000</v>
      </c>
      <c r="M193" s="5">
        <v>70000000000</v>
      </c>
    </row>
    <row r="194" spans="2:13" ht="15.5" x14ac:dyDescent="0.35">
      <c r="C194" t="s">
        <v>25</v>
      </c>
      <c r="I194" s="5">
        <v>213000000000</v>
      </c>
      <c r="J194" s="5">
        <v>112000000000</v>
      </c>
      <c r="K194" s="5">
        <v>124000000000</v>
      </c>
      <c r="L194" s="5">
        <v>41000000000</v>
      </c>
      <c r="M194" s="5">
        <v>106000000000</v>
      </c>
    </row>
    <row r="195" spans="2:13" ht="15.5" x14ac:dyDescent="0.35">
      <c r="C195" t="s">
        <v>22</v>
      </c>
      <c r="I195" s="5">
        <v>194000000000</v>
      </c>
      <c r="J195" s="5">
        <v>104000000000</v>
      </c>
      <c r="K195" s="5">
        <v>108000000000</v>
      </c>
      <c r="L195" s="5">
        <v>32000000000</v>
      </c>
      <c r="M195" s="5">
        <v>103000000000</v>
      </c>
    </row>
    <row r="196" spans="2:13" ht="15.5" x14ac:dyDescent="0.35">
      <c r="C196" t="s">
        <v>195</v>
      </c>
      <c r="I196" s="5">
        <v>111000000000</v>
      </c>
      <c r="J196" s="5">
        <v>30000000000</v>
      </c>
      <c r="K196" s="5">
        <v>0</v>
      </c>
      <c r="L196" s="5">
        <v>-43000000000</v>
      </c>
      <c r="M196" s="5">
        <v>-68000000000</v>
      </c>
    </row>
    <row r="197" spans="2:13" ht="15.5" x14ac:dyDescent="0.35">
      <c r="C197" t="s">
        <v>196</v>
      </c>
      <c r="I197" s="5">
        <v>93000000000</v>
      </c>
      <c r="J197" s="5">
        <v>34000000000</v>
      </c>
      <c r="K197" s="5">
        <v>60000000000</v>
      </c>
      <c r="L197" s="5">
        <v>28000000000</v>
      </c>
      <c r="M197" s="5">
        <v>21000000000</v>
      </c>
    </row>
    <row r="198" spans="2:13" ht="15.5" x14ac:dyDescent="0.35">
      <c r="C198" t="s">
        <v>197</v>
      </c>
      <c r="I198" s="5">
        <v>-61000000000</v>
      </c>
      <c r="J198" s="5">
        <v>-38000000000</v>
      </c>
      <c r="K198" s="5">
        <v>-106000000000</v>
      </c>
      <c r="L198" s="5">
        <v>-2000000000</v>
      </c>
      <c r="M198" s="5">
        <v>-13000000000</v>
      </c>
    </row>
    <row r="199" spans="2:13" ht="15.5" x14ac:dyDescent="0.35">
      <c r="C199" t="s">
        <v>14</v>
      </c>
      <c r="I199" s="5">
        <v>32000000000</v>
      </c>
      <c r="J199" s="5">
        <v>-4000000000</v>
      </c>
      <c r="K199" s="5">
        <v>-47000000000</v>
      </c>
      <c r="L199" s="5">
        <v>25000000000</v>
      </c>
      <c r="M199" s="5">
        <v>8000000000</v>
      </c>
    </row>
    <row r="200" spans="2:13" ht="15.5" x14ac:dyDescent="0.35">
      <c r="C200" t="s">
        <v>16</v>
      </c>
      <c r="I200" s="6">
        <v>17.09</v>
      </c>
      <c r="J200" s="6">
        <v>-1.92</v>
      </c>
      <c r="K200" s="6">
        <v>-24.59</v>
      </c>
      <c r="L200" s="6">
        <v>16.59</v>
      </c>
      <c r="M200" s="6">
        <v>11.66</v>
      </c>
    </row>
    <row r="202" spans="2:13" ht="15.5" x14ac:dyDescent="0.35">
      <c r="B202" t="s">
        <v>198</v>
      </c>
      <c r="C202" t="s">
        <v>199</v>
      </c>
      <c r="D202" s="5">
        <v>20000000000</v>
      </c>
      <c r="E202" s="5">
        <v>24000000000</v>
      </c>
      <c r="F202" s="5">
        <v>16000000000</v>
      </c>
      <c r="G202" s="5">
        <v>11000000000</v>
      </c>
      <c r="H202" s="5">
        <v>80000000000</v>
      </c>
      <c r="I202" s="5">
        <v>69000000000</v>
      </c>
      <c r="J202" s="5">
        <v>39000000000</v>
      </c>
      <c r="K202" s="5">
        <v>33000000000</v>
      </c>
      <c r="L202" s="5">
        <v>16000000000</v>
      </c>
      <c r="M202" s="5">
        <v>8000000000</v>
      </c>
    </row>
    <row r="203" spans="2:13" ht="15.5" x14ac:dyDescent="0.35">
      <c r="C203" t="s">
        <v>317</v>
      </c>
      <c r="H203" s="5">
        <v>71000000000</v>
      </c>
      <c r="I203" s="5">
        <v>69000000000</v>
      </c>
      <c r="J203" s="5">
        <v>39000000000</v>
      </c>
      <c r="K203" s="5">
        <v>33000000000</v>
      </c>
      <c r="L203" s="5">
        <v>16000000000</v>
      </c>
    </row>
    <row r="204" spans="2:13" ht="15.5" x14ac:dyDescent="0.35">
      <c r="C204" t="s">
        <v>200</v>
      </c>
      <c r="H204" s="6">
        <v>1.82</v>
      </c>
      <c r="I204" s="6">
        <v>1.82</v>
      </c>
      <c r="J204" s="6">
        <v>1.82</v>
      </c>
    </row>
    <row r="205" spans="2:13" ht="15.5" x14ac:dyDescent="0.35">
      <c r="C205" t="s">
        <v>64</v>
      </c>
      <c r="H205" s="6">
        <v>4.2900000000000001E-2</v>
      </c>
      <c r="I205" s="6">
        <v>4.99E-2</v>
      </c>
      <c r="J205" s="6">
        <v>8.7499999999999994E-2</v>
      </c>
    </row>
    <row r="206" spans="2:13" ht="15.5" x14ac:dyDescent="0.35">
      <c r="C206" t="s">
        <v>201</v>
      </c>
      <c r="H206" s="6">
        <v>9.3999999999999986E-3</v>
      </c>
      <c r="I206" s="6">
        <v>1.37E-2</v>
      </c>
      <c r="J206" s="6">
        <v>1.37E-2</v>
      </c>
    </row>
    <row r="207" spans="2:13" ht="15.5" x14ac:dyDescent="0.35">
      <c r="C207" t="s">
        <v>44</v>
      </c>
      <c r="D207" s="6">
        <v>10.6</v>
      </c>
      <c r="E207" s="6">
        <v>12.84</v>
      </c>
      <c r="F207" s="6">
        <v>8.19</v>
      </c>
      <c r="G207" s="6">
        <v>6.01</v>
      </c>
      <c r="H207" s="6">
        <v>42.4</v>
      </c>
      <c r="I207" s="6">
        <v>36.479999999999997</v>
      </c>
      <c r="J207" s="6">
        <v>20.81</v>
      </c>
      <c r="K207" s="6">
        <v>17.64</v>
      </c>
      <c r="L207" s="6">
        <v>8.36</v>
      </c>
      <c r="M207" s="6">
        <v>4.1100000000000003</v>
      </c>
    </row>
    <row r="208" spans="2:13" ht="15.5" x14ac:dyDescent="0.35">
      <c r="C208" t="s">
        <v>318</v>
      </c>
      <c r="H208" s="6">
        <v>37.630000000000003</v>
      </c>
      <c r="I208" s="6">
        <v>36.479999999999997</v>
      </c>
      <c r="J208" s="6">
        <v>20.81</v>
      </c>
      <c r="K208" s="6">
        <v>17.64</v>
      </c>
      <c r="L208" s="6">
        <v>8.36</v>
      </c>
    </row>
    <row r="209" spans="3:13" ht="15.5" x14ac:dyDescent="0.35">
      <c r="C209" t="s">
        <v>66</v>
      </c>
      <c r="H209" s="6">
        <v>1.82</v>
      </c>
      <c r="I209" s="6">
        <v>1.82</v>
      </c>
      <c r="J209" s="6">
        <v>1.82</v>
      </c>
    </row>
    <row r="210" spans="3:13" ht="15.5" x14ac:dyDescent="0.35">
      <c r="C210" t="s">
        <v>202</v>
      </c>
      <c r="H210" s="6">
        <v>4.2900000000000001E-2</v>
      </c>
      <c r="I210" s="6">
        <v>4.99E-2</v>
      </c>
      <c r="J210" s="6">
        <v>8.7499999999999994E-2</v>
      </c>
    </row>
    <row r="211" spans="3:13" ht="15.5" x14ac:dyDescent="0.35">
      <c r="C211" t="s">
        <v>203</v>
      </c>
      <c r="H211" s="6">
        <v>9.3999999999999986E-3</v>
      </c>
      <c r="I211" s="6">
        <v>1.37E-2</v>
      </c>
      <c r="J211" s="6">
        <v>1.37E-2</v>
      </c>
    </row>
    <row r="212" spans="3:13" ht="15.5" x14ac:dyDescent="0.35">
      <c r="C212" t="s">
        <v>204</v>
      </c>
      <c r="D212" s="5">
        <v>198000000000</v>
      </c>
      <c r="E212" s="5">
        <v>202000000000</v>
      </c>
      <c r="F212" s="5">
        <v>179000000000</v>
      </c>
      <c r="G212" s="5">
        <v>140000000000</v>
      </c>
      <c r="H212" s="5">
        <v>793000000000</v>
      </c>
      <c r="I212" s="5">
        <v>656000000000</v>
      </c>
      <c r="J212" s="5">
        <v>429000000000</v>
      </c>
      <c r="K212" s="5">
        <v>345000000000</v>
      </c>
      <c r="L212" s="5">
        <v>216000000000</v>
      </c>
      <c r="M212" s="5">
        <v>147000000000</v>
      </c>
    </row>
    <row r="213" spans="3:13" ht="15.5" x14ac:dyDescent="0.35">
      <c r="C213" t="s">
        <v>319</v>
      </c>
      <c r="H213" s="5">
        <v>718000000000</v>
      </c>
      <c r="I213" s="5">
        <v>656000000000</v>
      </c>
      <c r="J213" s="5">
        <v>429000000000</v>
      </c>
      <c r="K213" s="5">
        <v>345000000000</v>
      </c>
      <c r="L213" s="5">
        <v>216000000000</v>
      </c>
    </row>
    <row r="214" spans="3:13" ht="15.5" x14ac:dyDescent="0.35">
      <c r="C214" t="s">
        <v>205</v>
      </c>
      <c r="H214" s="6">
        <v>1.82</v>
      </c>
      <c r="I214" s="6">
        <v>1.82</v>
      </c>
      <c r="J214" s="6">
        <v>1.82</v>
      </c>
    </row>
    <row r="215" spans="3:13" ht="15.5" x14ac:dyDescent="0.35">
      <c r="C215" t="s">
        <v>206</v>
      </c>
      <c r="H215" s="6">
        <v>4.2900000000000001E-2</v>
      </c>
      <c r="I215" s="6">
        <v>4.99E-2</v>
      </c>
      <c r="J215" s="6">
        <v>8.7499999999999994E-2</v>
      </c>
    </row>
    <row r="216" spans="3:13" ht="15.5" x14ac:dyDescent="0.35">
      <c r="C216" t="s">
        <v>207</v>
      </c>
      <c r="H216" s="6">
        <v>9.3999999999999986E-3</v>
      </c>
      <c r="I216" s="6">
        <v>1.37E-2</v>
      </c>
      <c r="J216" s="6">
        <v>1.37E-2</v>
      </c>
    </row>
    <row r="217" spans="3:13" ht="15.5" x14ac:dyDescent="0.35">
      <c r="C217" t="s">
        <v>208</v>
      </c>
      <c r="I217" s="6">
        <v>4.55</v>
      </c>
    </row>
    <row r="218" spans="3:13" ht="15.5" x14ac:dyDescent="0.35">
      <c r="C218" t="s">
        <v>320</v>
      </c>
      <c r="I218" s="6">
        <v>5.13</v>
      </c>
    </row>
    <row r="219" spans="3:13" ht="15.5" x14ac:dyDescent="0.35">
      <c r="C219" t="s">
        <v>209</v>
      </c>
      <c r="I219" s="6">
        <v>7.42</v>
      </c>
    </row>
    <row r="220" spans="3:13" ht="15.5" x14ac:dyDescent="0.35">
      <c r="C220" t="s">
        <v>321</v>
      </c>
      <c r="I220" s="6">
        <v>0.19500000000000001</v>
      </c>
    </row>
    <row r="221" spans="3:13" ht="15.5" x14ac:dyDescent="0.35">
      <c r="C221" t="s">
        <v>322</v>
      </c>
      <c r="I221" s="6">
        <v>0.51</v>
      </c>
    </row>
    <row r="222" spans="3:13" ht="15.5" x14ac:dyDescent="0.35">
      <c r="C222" t="s">
        <v>210</v>
      </c>
      <c r="I222" s="6">
        <v>0.9</v>
      </c>
    </row>
    <row r="223" spans="3:13" ht="15.5" x14ac:dyDescent="0.35">
      <c r="C223" t="s">
        <v>323</v>
      </c>
      <c r="I223" s="6">
        <v>3.59</v>
      </c>
    </row>
    <row r="224" spans="3:13" ht="15.5" x14ac:dyDescent="0.35">
      <c r="C224" t="s">
        <v>324</v>
      </c>
      <c r="I224" s="6">
        <v>6.82</v>
      </c>
    </row>
    <row r="225" spans="3:9" ht="15.5" x14ac:dyDescent="0.35">
      <c r="C225" t="s">
        <v>325</v>
      </c>
      <c r="I225" s="6">
        <v>3.24</v>
      </c>
    </row>
    <row r="226" spans="3:9" ht="15.5" x14ac:dyDescent="0.35">
      <c r="C226" t="s">
        <v>326</v>
      </c>
      <c r="I226" s="6">
        <v>2.57</v>
      </c>
    </row>
    <row r="227" spans="3:9" ht="15.5" x14ac:dyDescent="0.35">
      <c r="C227" t="s">
        <v>327</v>
      </c>
      <c r="I227" s="6">
        <v>7.0000000000000007E-2</v>
      </c>
    </row>
    <row r="228" spans="3:9" ht="15.5" x14ac:dyDescent="0.35">
      <c r="C228" t="s">
        <v>328</v>
      </c>
      <c r="I228" s="6">
        <v>0.1</v>
      </c>
    </row>
    <row r="229" spans="3:9" ht="15.5" x14ac:dyDescent="0.35">
      <c r="C229" t="s">
        <v>329</v>
      </c>
      <c r="I229" s="6">
        <v>37.630000000000003</v>
      </c>
    </row>
    <row r="230" spans="3:9" ht="15.5" x14ac:dyDescent="0.35">
      <c r="C230" t="s">
        <v>211</v>
      </c>
      <c r="I230" s="6">
        <v>42.4</v>
      </c>
    </row>
    <row r="231" spans="3:9" ht="15.5" x14ac:dyDescent="0.35">
      <c r="C231" t="s">
        <v>330</v>
      </c>
      <c r="I231" s="6">
        <v>379.07</v>
      </c>
    </row>
    <row r="232" spans="3:9" ht="15.5" x14ac:dyDescent="0.35">
      <c r="C232" t="s">
        <v>212</v>
      </c>
      <c r="D232" s="6">
        <v>10.77</v>
      </c>
    </row>
    <row r="233" spans="3:9" ht="15.5" x14ac:dyDescent="0.35">
      <c r="C233" t="s">
        <v>213</v>
      </c>
      <c r="I233" s="6">
        <v>214.52</v>
      </c>
    </row>
    <row r="234" spans="3:9" ht="15.5" x14ac:dyDescent="0.35">
      <c r="C234" t="s">
        <v>331</v>
      </c>
      <c r="I234" s="6">
        <v>28.31</v>
      </c>
    </row>
    <row r="235" spans="3:9" ht="15.5" x14ac:dyDescent="0.35">
      <c r="C235" t="s">
        <v>214</v>
      </c>
      <c r="D235" s="6">
        <v>1.47</v>
      </c>
    </row>
    <row r="236" spans="3:9" ht="15.5" x14ac:dyDescent="0.35">
      <c r="C236" t="s">
        <v>215</v>
      </c>
      <c r="D236" s="6">
        <v>1.37</v>
      </c>
    </row>
    <row r="237" spans="3:9" ht="15.5" x14ac:dyDescent="0.35">
      <c r="C237" t="s">
        <v>216</v>
      </c>
      <c r="D237" s="6">
        <v>0.51</v>
      </c>
    </row>
    <row r="238" spans="3:9" ht="15.5" x14ac:dyDescent="0.35">
      <c r="C238" t="s">
        <v>332</v>
      </c>
      <c r="D238" s="6">
        <v>0.39</v>
      </c>
    </row>
    <row r="239" spans="3:9" ht="15.5" x14ac:dyDescent="0.35">
      <c r="C239" t="s">
        <v>217</v>
      </c>
      <c r="D239" s="6">
        <v>2.48</v>
      </c>
    </row>
    <row r="240" spans="3:9" ht="15.5" x14ac:dyDescent="0.35">
      <c r="C240" t="s">
        <v>218</v>
      </c>
      <c r="D240" s="6">
        <v>0.15</v>
      </c>
    </row>
    <row r="241" spans="3:9" ht="15.5" x14ac:dyDescent="0.35">
      <c r="C241" t="s">
        <v>219</v>
      </c>
      <c r="D241" s="6">
        <v>3.48</v>
      </c>
    </row>
    <row r="242" spans="3:9" ht="15.5" x14ac:dyDescent="0.35">
      <c r="C242" t="s">
        <v>333</v>
      </c>
      <c r="I242" s="6">
        <v>3.44</v>
      </c>
    </row>
    <row r="243" spans="3:9" ht="15.5" x14ac:dyDescent="0.35">
      <c r="C243" t="s">
        <v>12</v>
      </c>
      <c r="D243" s="5">
        <v>15000000000</v>
      </c>
    </row>
    <row r="244" spans="3:9" ht="15.5" x14ac:dyDescent="0.35">
      <c r="C244" t="s">
        <v>220</v>
      </c>
      <c r="I244" s="6">
        <v>2.11</v>
      </c>
    </row>
    <row r="245" spans="3:9" ht="15.5" x14ac:dyDescent="0.35">
      <c r="C245" t="s">
        <v>221</v>
      </c>
      <c r="I245" s="6">
        <v>5.04E-2</v>
      </c>
    </row>
    <row r="246" spans="3:9" ht="15.5" x14ac:dyDescent="0.35">
      <c r="C246" t="s">
        <v>222</v>
      </c>
      <c r="I246" s="6">
        <v>0.1754</v>
      </c>
    </row>
    <row r="247" spans="3:9" ht="15.5" x14ac:dyDescent="0.35">
      <c r="C247" t="s">
        <v>223</v>
      </c>
      <c r="I247" s="6">
        <v>0.14829999999999999</v>
      </c>
    </row>
    <row r="248" spans="3:9" ht="15.5" x14ac:dyDescent="0.35">
      <c r="C248" t="s">
        <v>334</v>
      </c>
      <c r="I248" s="6">
        <v>0.2059</v>
      </c>
    </row>
    <row r="249" spans="3:9" ht="15.5" x14ac:dyDescent="0.35">
      <c r="C249" t="s">
        <v>224</v>
      </c>
      <c r="D249" s="6">
        <v>85.31</v>
      </c>
    </row>
    <row r="250" spans="3:9" ht="15.5" x14ac:dyDescent="0.35">
      <c r="C250" t="s">
        <v>225</v>
      </c>
      <c r="D250" s="6">
        <v>14.89</v>
      </c>
    </row>
    <row r="251" spans="3:9" ht="15.5" x14ac:dyDescent="0.35">
      <c r="C251" t="s">
        <v>226</v>
      </c>
      <c r="D251" s="6">
        <v>21.1</v>
      </c>
    </row>
    <row r="252" spans="3:9" ht="15.5" x14ac:dyDescent="0.35">
      <c r="C252" t="s">
        <v>227</v>
      </c>
      <c r="D252" s="6">
        <v>79.099999999999994</v>
      </c>
    </row>
    <row r="253" spans="3:9" ht="15.5" x14ac:dyDescent="0.35">
      <c r="C253" t="s">
        <v>228</v>
      </c>
      <c r="D253" s="6">
        <v>1.07</v>
      </c>
    </row>
    <row r="254" spans="3:9" ht="15.5" x14ac:dyDescent="0.35">
      <c r="C254" t="s">
        <v>335</v>
      </c>
      <c r="I254" s="6">
        <v>0.54</v>
      </c>
    </row>
    <row r="255" spans="3:9" ht="15.5" x14ac:dyDescent="0.35">
      <c r="C255" t="s">
        <v>336</v>
      </c>
      <c r="I255" s="6">
        <v>23.46</v>
      </c>
    </row>
    <row r="256" spans="3:9" ht="15.5" x14ac:dyDescent="0.35">
      <c r="C256" t="s">
        <v>40</v>
      </c>
      <c r="I256" s="5">
        <v>366000000000</v>
      </c>
    </row>
    <row r="257" spans="3:9" ht="15.5" x14ac:dyDescent="0.35">
      <c r="C257" t="s">
        <v>229</v>
      </c>
      <c r="I257" s="5">
        <v>552000000000</v>
      </c>
    </row>
    <row r="258" spans="3:9" ht="15.5" x14ac:dyDescent="0.35">
      <c r="C258" t="s">
        <v>230</v>
      </c>
      <c r="I258" s="5">
        <v>1890000000</v>
      </c>
    </row>
    <row r="259" spans="3:9" ht="15.5" x14ac:dyDescent="0.35">
      <c r="C259" t="s">
        <v>231</v>
      </c>
      <c r="I259" s="6">
        <v>0.2</v>
      </c>
    </row>
    <row r="260" spans="3:9" ht="15.5" x14ac:dyDescent="0.35">
      <c r="C260" t="s">
        <v>232</v>
      </c>
      <c r="D260" s="6">
        <v>0.3765</v>
      </c>
    </row>
    <row r="261" spans="3:9" ht="15.5" x14ac:dyDescent="0.35">
      <c r="C261" t="s">
        <v>233</v>
      </c>
      <c r="D261" s="6">
        <v>0.26319999999999999</v>
      </c>
    </row>
    <row r="262" spans="3:9" ht="15.5" x14ac:dyDescent="0.35">
      <c r="C262" t="s">
        <v>234</v>
      </c>
      <c r="D262" s="6">
        <v>0.1013</v>
      </c>
    </row>
    <row r="263" spans="3:9" ht="15.5" x14ac:dyDescent="0.35">
      <c r="C263" t="s">
        <v>235</v>
      </c>
      <c r="D263" s="6">
        <v>0.45299999999999996</v>
      </c>
    </row>
    <row r="264" spans="3:9" ht="15.5" x14ac:dyDescent="0.35">
      <c r="C264" t="s">
        <v>236</v>
      </c>
      <c r="D264" s="6">
        <v>0.34659999999999996</v>
      </c>
    </row>
    <row r="265" spans="3:9" ht="15.5" x14ac:dyDescent="0.35">
      <c r="C265" t="s">
        <v>237</v>
      </c>
      <c r="D265" s="6">
        <v>0.12189999999999999</v>
      </c>
    </row>
    <row r="266" spans="3:9" ht="15.5" x14ac:dyDescent="0.35">
      <c r="C266" t="s">
        <v>238</v>
      </c>
      <c r="I266" s="6">
        <v>1.82</v>
      </c>
    </row>
    <row r="267" spans="3:9" ht="15.5" x14ac:dyDescent="0.35">
      <c r="C267" t="s">
        <v>239</v>
      </c>
      <c r="I267" s="6">
        <v>1.82</v>
      </c>
    </row>
    <row r="268" spans="3:9" ht="15.5" x14ac:dyDescent="0.35">
      <c r="C268" t="s">
        <v>240</v>
      </c>
      <c r="I268" s="6">
        <v>4.2900000000000001E-2</v>
      </c>
    </row>
    <row r="269" spans="3:9" ht="15.5" x14ac:dyDescent="0.35">
      <c r="C269" t="s">
        <v>241</v>
      </c>
      <c r="I269" s="6">
        <v>9.3999999999999986E-3</v>
      </c>
    </row>
    <row r="270" spans="3:9" ht="15.5" x14ac:dyDescent="0.35">
      <c r="C270" t="s">
        <v>242</v>
      </c>
      <c r="I270" t="s">
        <v>594</v>
      </c>
    </row>
    <row r="271" spans="3:9" ht="15.5" x14ac:dyDescent="0.35">
      <c r="C271" t="s">
        <v>244</v>
      </c>
      <c r="I271" s="5">
        <v>7</v>
      </c>
    </row>
    <row r="272" spans="3:9" ht="15.5" x14ac:dyDescent="0.35">
      <c r="C272" t="s">
        <v>245</v>
      </c>
      <c r="I272" s="6">
        <v>0.52</v>
      </c>
    </row>
    <row r="273" spans="3:9" ht="15.5" x14ac:dyDescent="0.35">
      <c r="C273" t="s">
        <v>246</v>
      </c>
      <c r="I273" s="6">
        <v>0.32</v>
      </c>
    </row>
    <row r="274" spans="3:9" ht="15.5" x14ac:dyDescent="0.35">
      <c r="C274" t="s">
        <v>247</v>
      </c>
      <c r="I274" s="6">
        <v>0.92</v>
      </c>
    </row>
    <row r="275" spans="3:9" ht="15.5" x14ac:dyDescent="0.35">
      <c r="C275" t="s">
        <v>248</v>
      </c>
      <c r="I275" s="6">
        <v>0.6</v>
      </c>
    </row>
    <row r="276" spans="3:9" ht="15.5" x14ac:dyDescent="0.35">
      <c r="C276" t="s">
        <v>249</v>
      </c>
      <c r="I276" s="6">
        <v>0.76</v>
      </c>
    </row>
    <row r="277" spans="3:9" ht="15.5" x14ac:dyDescent="0.35">
      <c r="C277" t="s">
        <v>250</v>
      </c>
      <c r="I277" s="6">
        <v>0.6</v>
      </c>
    </row>
    <row r="278" spans="3:9" ht="15.5" x14ac:dyDescent="0.35">
      <c r="C278" t="s">
        <v>251</v>
      </c>
      <c r="I278" s="6">
        <v>0.28999999999999998</v>
      </c>
    </row>
    <row r="279" spans="3:9" ht="15.5" x14ac:dyDescent="0.35">
      <c r="C279" t="s">
        <v>337</v>
      </c>
      <c r="I279" s="5">
        <v>718000000000</v>
      </c>
    </row>
    <row r="280" spans="3:9" ht="15.5" x14ac:dyDescent="0.35">
      <c r="C280" t="s">
        <v>338</v>
      </c>
      <c r="I280" s="5">
        <v>244000000000</v>
      </c>
    </row>
    <row r="281" spans="3:9" ht="15.5" x14ac:dyDescent="0.35">
      <c r="C281" t="s">
        <v>339</v>
      </c>
      <c r="I281" s="5">
        <v>214000000000</v>
      </c>
    </row>
    <row r="282" spans="3:9" ht="15.5" x14ac:dyDescent="0.35">
      <c r="C282" t="s">
        <v>340</v>
      </c>
      <c r="I282" s="5">
        <v>71000000000</v>
      </c>
    </row>
    <row r="283" spans="3:9" ht="15.5" x14ac:dyDescent="0.35">
      <c r="C283" t="s">
        <v>252</v>
      </c>
      <c r="D283" s="5">
        <v>20000000000</v>
      </c>
    </row>
    <row r="284" spans="3:9" ht="15.5" x14ac:dyDescent="0.35">
      <c r="C284" t="s">
        <v>253</v>
      </c>
      <c r="D284" s="5">
        <v>1415000000000</v>
      </c>
    </row>
    <row r="285" spans="3:9" ht="15.5" x14ac:dyDescent="0.35">
      <c r="C285" t="s">
        <v>254</v>
      </c>
      <c r="D285" s="5">
        <v>1008000000000</v>
      </c>
    </row>
    <row r="286" spans="3:9" ht="15.5" x14ac:dyDescent="0.35">
      <c r="C286" t="s">
        <v>183</v>
      </c>
      <c r="D286" s="5">
        <v>89000000000</v>
      </c>
    </row>
    <row r="287" spans="3:9" ht="15.5" x14ac:dyDescent="0.35">
      <c r="C287" t="s">
        <v>182</v>
      </c>
      <c r="I287" s="5">
        <v>406000000000</v>
      </c>
    </row>
    <row r="288" spans="3:9" ht="15.5" x14ac:dyDescent="0.35">
      <c r="C288" t="s">
        <v>181</v>
      </c>
      <c r="D288" s="5">
        <v>160000000000</v>
      </c>
    </row>
    <row r="289" spans="3:9" ht="15.5" x14ac:dyDescent="0.35">
      <c r="C289" t="s">
        <v>180</v>
      </c>
      <c r="D289" s="5">
        <v>46000000000</v>
      </c>
    </row>
    <row r="290" spans="3:9" ht="15.5" x14ac:dyDescent="0.35">
      <c r="C290" t="s">
        <v>23</v>
      </c>
      <c r="D290" s="5">
        <v>206000000000</v>
      </c>
    </row>
    <row r="291" spans="3:9" ht="15.5" x14ac:dyDescent="0.35">
      <c r="C291" t="s">
        <v>20</v>
      </c>
      <c r="D291" s="5">
        <v>186000000000</v>
      </c>
    </row>
    <row r="292" spans="3:9" ht="15.5" x14ac:dyDescent="0.35">
      <c r="C292" t="s">
        <v>255</v>
      </c>
      <c r="I292" s="5">
        <v>407000000000</v>
      </c>
    </row>
    <row r="293" spans="3:9" ht="15.5" x14ac:dyDescent="0.35">
      <c r="C293" t="s">
        <v>341</v>
      </c>
      <c r="I293" s="5">
        <v>102000000000</v>
      </c>
    </row>
    <row r="294" spans="3:9" ht="15.5" x14ac:dyDescent="0.35">
      <c r="C294" t="s">
        <v>342</v>
      </c>
      <c r="I294" s="5">
        <v>34000000000</v>
      </c>
    </row>
    <row r="295" spans="3:9" ht="15.5" x14ac:dyDescent="0.35">
      <c r="C295" t="s">
        <v>343</v>
      </c>
      <c r="I295" s="5">
        <v>-129000000000</v>
      </c>
    </row>
    <row r="296" spans="3:9" ht="15.5" x14ac:dyDescent="0.35">
      <c r="C296" t="s">
        <v>344</v>
      </c>
      <c r="I296" s="5">
        <v>-48000000000</v>
      </c>
    </row>
    <row r="297" spans="3:9" ht="15.5" x14ac:dyDescent="0.35">
      <c r="C297" t="s">
        <v>345</v>
      </c>
      <c r="I297" s="5">
        <v>54000000000</v>
      </c>
    </row>
  </sheetData>
  <pageMargins left="0.7" right="0.7" top="0.75" bottom="0.75" header="0.3" footer="0.3"/>
  <ignoredErrors>
    <ignoredError sqref="A1:M298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595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596</v>
      </c>
      <c r="D2" s="2" vm="33">
        <f ca="1">IFERROR(_xlfn.STOCKHISTORY("XIDX:" &amp; $C$1, D3, , 0, 0, 1), "Libur")</f>
        <v>120</v>
      </c>
      <c r="H2" s="2" vm="33">
        <f ca="1">IFERROR(INDEX(D2:G2,COUNT(D2:G2)),"")</f>
        <v>120</v>
      </c>
      <c r="I2" s="2" vm="35">
        <f t="shared" ref="I2:N2" ca="1" si="0">IFERROR(_xlfn.STOCKHISTORY("XIDX:" &amp; $C$1, I1, , 0, 0, 1), "Libur")</f>
        <v>126</v>
      </c>
      <c r="J2" s="2" vm="47">
        <f t="shared" ca="1" si="0"/>
        <v>140</v>
      </c>
      <c r="K2" s="2" vm="48">
        <f t="shared" ca="1" si="0"/>
        <v>128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287643957260</v>
      </c>
      <c r="H4" s="2">
        <f>IFERROR(SUM(D4:G4)*(4/MAX(1,COUNT(D4:G4))),"")</f>
        <v>1150575829040</v>
      </c>
      <c r="I4" s="2">
        <f t="shared" ref="I4:N4" si="1">IFERROR(INDEX(I51:I500,MATCH($C$4,$C$51:$C$500,0)),"")</f>
        <v>944959440504</v>
      </c>
      <c r="J4" s="2">
        <f t="shared" si="1"/>
        <v>860617629281</v>
      </c>
      <c r="K4" s="2">
        <f t="shared" si="1"/>
        <v>501533657580</v>
      </c>
      <c r="L4" s="2">
        <f t="shared" si="1"/>
        <v>318192911020</v>
      </c>
      <c r="M4" s="2">
        <f t="shared" si="1"/>
        <v>252860000</v>
      </c>
      <c r="N4" s="2">
        <f t="shared" si="1"/>
        <v>10353982967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27709568400</v>
      </c>
      <c r="H5" s="2">
        <f>IFERROR(SUM(D5:G5)*(4/MAX(1,COUNT(D5:G5))),"")</f>
        <v>110838273600</v>
      </c>
      <c r="I5" s="2">
        <f t="shared" ref="I5:N5" si="2">IFERROR(INDEX(I51:I500,MATCH($C$5,$C$51:$C$500,0)),"")</f>
        <v>10187733264</v>
      </c>
      <c r="J5" s="2">
        <f t="shared" si="2"/>
        <v>7389359599</v>
      </c>
      <c r="K5" s="2">
        <f t="shared" si="2"/>
        <v>4523709983</v>
      </c>
      <c r="L5" s="2">
        <f t="shared" si="2"/>
        <v>2338721507</v>
      </c>
      <c r="M5" s="2">
        <f t="shared" si="2"/>
        <v>-2139878602</v>
      </c>
      <c r="N5" s="2">
        <f t="shared" si="2"/>
        <v>484916876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223066387221</v>
      </c>
      <c r="H6" s="2">
        <f>IFERROR(INDEX(D6:G6,COUNT(D6:G6)),"")</f>
        <v>223066387221</v>
      </c>
      <c r="I6" s="2">
        <f t="shared" ref="I6:N6" si="3">IFERROR(INDEX(I51:I500,MATCH($C$6,$C$51:$C$500,0)),"")</f>
        <v>185152474719</v>
      </c>
      <c r="J6" s="2">
        <f t="shared" si="3"/>
        <v>147958815549</v>
      </c>
      <c r="K6" s="2">
        <f t="shared" si="3"/>
        <v>146653526483</v>
      </c>
      <c r="L6" s="2">
        <f t="shared" si="3"/>
        <v>48729015367</v>
      </c>
      <c r="M6" s="2">
        <f t="shared" si="3"/>
        <v>46390293860</v>
      </c>
      <c r="N6" s="2">
        <f t="shared" si="3"/>
        <v>48530172462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2.4700000000000002</v>
      </c>
      <c r="H7" s="3">
        <f>IFERROR(INDEX(D7:G7,COUNT(D7:G7)),"")</f>
        <v>2.4700000000000002</v>
      </c>
      <c r="I7" s="3">
        <f t="shared" ref="I7:N7" si="4">IFERROR(INDEX(I51:I500,MATCH($C$7,$C$51:$C$500,0))/1000000000,"")</f>
        <v>2.4700000000000002</v>
      </c>
      <c r="J7" s="3">
        <f t="shared" si="4"/>
        <v>2.29</v>
      </c>
      <c r="K7" s="3">
        <f t="shared" si="4"/>
        <v>2.29</v>
      </c>
      <c r="L7" s="3">
        <f t="shared" si="4"/>
        <v>1.6</v>
      </c>
      <c r="M7" s="3">
        <f t="shared" si="4"/>
        <v>1.6</v>
      </c>
      <c r="N7" s="3">
        <f t="shared" si="4"/>
        <v>1.6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25000000000</v>
      </c>
      <c r="H8" s="2">
        <f>IFERROR(INDEX(D8:G8,COUNT(D8:G8)),"")</f>
        <v>25000000000</v>
      </c>
      <c r="I8" s="2">
        <f t="shared" ref="I8:N8" si="5">IFERROR(INDEX(I51:I500,MATCH($C$8,$C$51:$C$500,0)),"")</f>
        <v>-33000000000</v>
      </c>
      <c r="J8" s="2">
        <f t="shared" si="5"/>
        <v>-79000000000</v>
      </c>
      <c r="K8" s="2">
        <f t="shared" si="5"/>
        <v>-101000000000</v>
      </c>
      <c r="L8" s="2">
        <f t="shared" si="5"/>
        <v>-11000000000</v>
      </c>
      <c r="M8" s="2">
        <f t="shared" si="5"/>
        <v>-3000000000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10.039999999999999</v>
      </c>
      <c r="H9" s="3">
        <f>IFERROR(INDEX(D9:G9,COUNT(D9:G9)),"")</f>
        <v>10.039999999999999</v>
      </c>
      <c r="I9" s="3">
        <f t="shared" ref="I9:N9" si="6">IFERROR(INDEX(I51:I500,MATCH($C$9,$C$51:$C$500,0)),"")</f>
        <v>-13.18</v>
      </c>
      <c r="J9" s="3">
        <f t="shared" si="6"/>
        <v>-34.42</v>
      </c>
      <c r="K9" s="3">
        <f t="shared" si="6"/>
        <v>-43.97</v>
      </c>
      <c r="L9" s="3">
        <f t="shared" si="6"/>
        <v>-6.73</v>
      </c>
      <c r="M9" s="3">
        <f t="shared" si="6"/>
        <v>-1.63</v>
      </c>
      <c r="N9" s="3">
        <f t="shared" si="6"/>
        <v>0.28999999999999998</v>
      </c>
    </row>
    <row r="10" spans="1:14" ht="15.5" x14ac:dyDescent="0.35">
      <c r="C10" t="s">
        <v>17</v>
      </c>
      <c r="D10" s="3">
        <f ca="1">IFERROR(IF(D9=0,"",D2/D9),"")</f>
        <v>11.952191235059763</v>
      </c>
      <c r="I10" s="3">
        <f t="shared" ref="I10:N10" ca="1" si="7">IFERROR(IF(I9=0,"",I2/I9),"")</f>
        <v>-9.5599393019726868</v>
      </c>
      <c r="J10" s="3">
        <f t="shared" ca="1" si="7"/>
        <v>-4.0674026728646133</v>
      </c>
      <c r="K10" s="3">
        <f t="shared" ca="1" si="7"/>
        <v>-2.9110757334546284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61481601582</v>
      </c>
      <c r="H11" s="2">
        <f>IFERROR(INDEX(D11:G11,COUNT(D11:G11)),"")</f>
        <v>61481601582</v>
      </c>
      <c r="I11" s="2">
        <f t="shared" ref="I11:N11" si="8">IFERROR(INDEX(I51:I500,MATCH($C$11,$C$51:$C$500,0)),"")</f>
        <v>51860721677</v>
      </c>
      <c r="J11" s="2">
        <f t="shared" si="8"/>
        <v>6774149230</v>
      </c>
      <c r="K11" s="2">
        <f t="shared" si="8"/>
        <v>978505607</v>
      </c>
      <c r="L11" s="2">
        <f t="shared" si="8"/>
        <v>3429751466</v>
      </c>
      <c r="M11" s="2">
        <f t="shared" si="8"/>
        <v>1272832403</v>
      </c>
      <c r="N11" s="2">
        <f t="shared" si="8"/>
        <v>8113939111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-43000000000</v>
      </c>
      <c r="H12" s="2">
        <f>IFERROR(INDEX(D12:G12,COUNT(D12:G12)),"")</f>
        <v>-43000000000</v>
      </c>
      <c r="I12" s="2">
        <f t="shared" ref="I12:N12" si="9">IFERROR(INDEX(I51:I500,MATCH($C$12,$C$51:$C$500,0)),"")</f>
        <v>-23000000000</v>
      </c>
      <c r="J12" s="2">
        <f t="shared" si="9"/>
        <v>12000000000</v>
      </c>
      <c r="K12" s="2">
        <f t="shared" si="9"/>
        <v>15000000000</v>
      </c>
      <c r="L12" s="2">
        <f t="shared" si="9"/>
        <v>-2000000000</v>
      </c>
      <c r="M12" s="2">
        <f t="shared" si="9"/>
        <v>-1000000000</v>
      </c>
      <c r="N12" s="2">
        <f t="shared" si="9"/>
        <v>-8000000000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19000000000</v>
      </c>
      <c r="H13" s="2">
        <f>IFERROR(INDEX(D13:G13,COUNT(D13:G13)),"")</f>
        <v>19000000000</v>
      </c>
      <c r="I13" s="2">
        <f t="shared" ref="I13:N13" si="10">IFERROR(INDEX(I51:I500,MATCH($C$13,$C$51:$C$500,0)),"")</f>
        <v>29000000000</v>
      </c>
      <c r="J13" s="2">
        <f t="shared" si="10"/>
        <v>18000000000</v>
      </c>
      <c r="K13" s="2">
        <f t="shared" si="10"/>
        <v>16000000000</v>
      </c>
      <c r="L13" s="2">
        <f t="shared" si="10"/>
        <v>2000000000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-4906050103</v>
      </c>
      <c r="H14" s="2">
        <f>IFERROR(SUM(D14:G14)*(4/MAX(1,COUNT(D14:G14))),"")</f>
        <v>-19624200412</v>
      </c>
      <c r="I14" s="2">
        <f t="shared" ref="I14:N14" si="11">IFERROR(INDEX(I51:I500,MATCH($C$14,$C$51:$C$500,0)),"")</f>
        <v>-14579919119</v>
      </c>
      <c r="J14" s="2">
        <f t="shared" si="11"/>
        <v>-10273696909</v>
      </c>
      <c r="K14" s="2">
        <f t="shared" si="11"/>
        <v>-810013182</v>
      </c>
      <c r="L14" s="2">
        <f t="shared" si="11"/>
        <v>-771526558</v>
      </c>
      <c r="M14" s="2">
        <f t="shared" si="11"/>
        <v>-87676920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-7733123637</v>
      </c>
      <c r="H15" s="2">
        <f>IFERROR(SUM(D15:G15)*(4/MAX(1,COUNT(D15:G15))),"")</f>
        <v>-30932494548</v>
      </c>
      <c r="I15" s="2">
        <f t="shared" ref="I15:N15" si="12">IFERROR(INDEX(I51:I500,MATCH($C$15,$C$51:$C$500,0)),"")</f>
        <v>-2520435493</v>
      </c>
      <c r="J15" s="2">
        <f t="shared" si="12"/>
        <v>-2018697485</v>
      </c>
      <c r="K15" s="2">
        <f t="shared" si="12"/>
        <v>-1572906470</v>
      </c>
      <c r="L15" s="2">
        <f t="shared" si="12"/>
        <v>-796427861</v>
      </c>
      <c r="M15" s="2">
        <f t="shared" si="12"/>
        <v>547774759</v>
      </c>
      <c r="N15" s="2">
        <f t="shared" si="12"/>
        <v>-117350890</v>
      </c>
    </row>
    <row r="16" spans="1:14" ht="15.5" x14ac:dyDescent="0.35">
      <c r="C16" t="s">
        <v>28</v>
      </c>
      <c r="D16" s="2">
        <f>IFERROR(INDEX(D51:D500,MATCH($C$16,$C$51:$C$500,0)),"")</f>
        <v>29821330605</v>
      </c>
      <c r="H16" s="2">
        <f>IFERROR(SUM(D16:G16)*(4/MAX(1,COUNT(D16:G16))),"")</f>
        <v>119285322420</v>
      </c>
      <c r="I16" s="2">
        <f t="shared" ref="I16:N16" si="13">IFERROR(INDEX(I51:I500,MATCH($C$16,$C$51:$C$500,0)),"")</f>
        <v>8561831440</v>
      </c>
      <c r="J16" s="2">
        <f t="shared" si="13"/>
        <v>3275626687</v>
      </c>
      <c r="K16" s="2">
        <f t="shared" si="13"/>
        <v>6397722821</v>
      </c>
      <c r="L16" s="2">
        <f t="shared" si="13"/>
        <v>3279588051</v>
      </c>
      <c r="M16" s="2">
        <f t="shared" si="13"/>
        <v>-2523054366</v>
      </c>
      <c r="N16" s="2">
        <f t="shared" si="13"/>
        <v>559748552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296400000000</v>
      </c>
      <c r="H20" s="2">
        <f t="shared" ref="H20:N20" ca="1" si="14">IFERROR(H21*H2,"")</f>
        <v>296400000000</v>
      </c>
      <c r="I20" s="2">
        <f t="shared" ca="1" si="14"/>
        <v>311220000000</v>
      </c>
      <c r="J20" s="2">
        <f t="shared" ca="1" si="14"/>
        <v>320600000000</v>
      </c>
      <c r="K20" s="2">
        <f t="shared" ca="1" si="14"/>
        <v>293120000000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2470000000</v>
      </c>
      <c r="H21" s="2">
        <f>IFERROR(INDEX(D21:G21,COUNT(D21:G21)),"")</f>
        <v>2470000000</v>
      </c>
      <c r="I21" s="2">
        <f t="shared" ref="I21:N21" si="15">IFERROR(INDEX(I51:I500,MATCH($C$7,$C$51:$C$500,0)),"")</f>
        <v>2470000000</v>
      </c>
      <c r="J21" s="2">
        <f t="shared" si="15"/>
        <v>2290000000</v>
      </c>
      <c r="K21" s="2">
        <f t="shared" si="15"/>
        <v>2290000000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</row>
    <row r="23" spans="1:14" ht="15.5" x14ac:dyDescent="0.35">
      <c r="B23" t="s">
        <v>41</v>
      </c>
      <c r="C23" t="s">
        <v>42</v>
      </c>
      <c r="D23" s="3">
        <f>IFERROR(D5/D6*100,"")</f>
        <v>12.422117354932153</v>
      </c>
      <c r="H23" s="3">
        <f t="shared" ref="H23:N23" si="16">IFERROR(H5/H6*100,"")</f>
        <v>49.688469419728612</v>
      </c>
      <c r="I23" s="3">
        <f t="shared" si="16"/>
        <v>5.5023478781267157</v>
      </c>
      <c r="J23" s="3">
        <f t="shared" si="16"/>
        <v>4.9942002925488689</v>
      </c>
      <c r="K23" s="3">
        <f t="shared" si="16"/>
        <v>3.0846240738195858</v>
      </c>
      <c r="L23" s="3">
        <f t="shared" si="16"/>
        <v>4.7994433899105964</v>
      </c>
      <c r="M23" s="3">
        <f t="shared" si="16"/>
        <v>-4.6127722502855466</v>
      </c>
      <c r="N23" s="3">
        <f t="shared" si="16"/>
        <v>0.99920699103160748</v>
      </c>
    </row>
    <row r="24" spans="1:14" ht="15.5" x14ac:dyDescent="0.35">
      <c r="C24" t="s">
        <v>43</v>
      </c>
      <c r="D24" s="4">
        <f>IFERROR(_xlfn.RRI(5,I23,D23),"")</f>
        <v>0.17687277599358975</v>
      </c>
      <c r="H24" s="4" t="str">
        <f t="shared" ref="H24:N24" si="17">IFERROR(_xlfn.RRI(5,M23,H23),"")</f>
        <v/>
      </c>
      <c r="I24" s="4">
        <f t="shared" si="17"/>
        <v>0.40662559674853571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8.9499999999999993</v>
      </c>
      <c r="H25" s="3">
        <f>IFERROR(INDEX(D25:G25,COUNT(D25:G25)),"")</f>
        <v>8.9499999999999993</v>
      </c>
      <c r="I25" s="3">
        <f t="shared" ref="I25:N25" si="18">IFERROR(INDEX(I51:I500,MATCH($C$25,$C$51:$C$500,0)),"")</f>
        <v>2.4500000000000002</v>
      </c>
      <c r="J25" s="3">
        <f t="shared" si="18"/>
        <v>0.55000000000000004</v>
      </c>
      <c r="K25" s="3">
        <f t="shared" si="18"/>
        <v>2.11</v>
      </c>
      <c r="L25" s="3">
        <f t="shared" si="18"/>
        <v>1.55</v>
      </c>
      <c r="M25" s="3">
        <f t="shared" si="18"/>
        <v>-1.23</v>
      </c>
      <c r="N25" s="3">
        <f t="shared" si="18"/>
        <v>0.28000000000000003</v>
      </c>
    </row>
    <row r="26" spans="1:14" ht="15.5" x14ac:dyDescent="0.35">
      <c r="C26" t="s">
        <v>46</v>
      </c>
      <c r="D26" s="4">
        <f>IFERROR(_xlfn.RRI(5,I25,D25),"")</f>
        <v>0.29578035130161773</v>
      </c>
      <c r="H26" s="4" t="str">
        <f t="shared" ref="H26:N26" si="19">IFERROR(_xlfn.RRI(5,M25,H25),"")</f>
        <v/>
      </c>
      <c r="I26" s="4">
        <f t="shared" si="19"/>
        <v>0.54312678841593631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116.45504342510121</v>
      </c>
      <c r="H27" s="3">
        <f t="shared" ref="H27:N27" si="20">IFERROR(H4/H21,"")</f>
        <v>465.82017370040484</v>
      </c>
      <c r="I27" s="3">
        <f t="shared" si="20"/>
        <v>382.57467226882591</v>
      </c>
      <c r="J27" s="3">
        <f t="shared" si="20"/>
        <v>375.81555863799127</v>
      </c>
      <c r="K27" s="3">
        <f t="shared" si="20"/>
        <v>219.01033082096069</v>
      </c>
      <c r="L27" s="3">
        <f t="shared" si="20"/>
        <v>198.87056938750001</v>
      </c>
      <c r="M27" s="3">
        <f t="shared" si="20"/>
        <v>0.1580375</v>
      </c>
      <c r="N27" s="3">
        <f t="shared" si="20"/>
        <v>6.4712393543750002</v>
      </c>
    </row>
    <row r="28" spans="1:14" ht="15.5" x14ac:dyDescent="0.35">
      <c r="C28" t="s">
        <v>48</v>
      </c>
      <c r="D28" s="4">
        <f>IFERROR(_xlfn.RRI(5,I27,D27),"")</f>
        <v>-0.2117056435876925</v>
      </c>
      <c r="H28" s="4">
        <f t="shared" ref="H28:N28" si="21">IFERROR(_xlfn.RRI(5,M27,H27),"")</f>
        <v>3.9418735465272956</v>
      </c>
      <c r="I28" s="4">
        <f t="shared" si="21"/>
        <v>1.261235267111696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2.6530612244897953</v>
      </c>
      <c r="I29" s="4">
        <f t="shared" si="22"/>
        <v>3.4545454545454546</v>
      </c>
      <c r="J29" s="4">
        <f t="shared" si="22"/>
        <v>-0.73933649289099523</v>
      </c>
      <c r="K29" s="4">
        <f t="shared" si="22"/>
        <v>0.36129032258064503</v>
      </c>
      <c r="L29" s="4">
        <f t="shared" si="22"/>
        <v>-2.2601626016260163</v>
      </c>
      <c r="M29" s="4">
        <f t="shared" si="22"/>
        <v>-5.3928571428571423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0.21759281903817287</v>
      </c>
      <c r="I30" s="4">
        <f t="shared" si="23"/>
        <v>1.7985188413514909E-2</v>
      </c>
      <c r="J30" s="4">
        <f t="shared" si="23"/>
        <v>0.71597183214712223</v>
      </c>
      <c r="K30" s="4">
        <f t="shared" si="23"/>
        <v>0.1012706983013574</v>
      </c>
      <c r="L30" s="4">
        <f t="shared" si="23"/>
        <v>1257.3758246460493</v>
      </c>
      <c r="M30" s="4">
        <f t="shared" si="23"/>
        <v>-0.97557848020361726</v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90.37</v>
      </c>
      <c r="H32" s="3">
        <f>IFERROR(INDEX(D32:G32,COUNT(D32:G32)),"")</f>
        <v>90.37</v>
      </c>
      <c r="I32" s="3">
        <f t="shared" ref="I32:N32" si="24">IFERROR(INDEX(I51:I500,MATCH($C$32,$C$51:$C$500,0)),"")</f>
        <v>79.14</v>
      </c>
      <c r="J32" s="3">
        <f t="shared" si="24"/>
        <v>67.25</v>
      </c>
      <c r="K32" s="3">
        <f t="shared" si="24"/>
        <v>64.03</v>
      </c>
      <c r="L32" s="3">
        <f t="shared" si="24"/>
        <v>30.39</v>
      </c>
      <c r="M32" s="3">
        <f t="shared" si="24"/>
        <v>28.93</v>
      </c>
      <c r="N32" s="3">
        <f t="shared" si="24"/>
        <v>30.27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1.32</v>
      </c>
      <c r="H33" s="3">
        <f>IFERROR(INDEX(D33:G33,COUNT(D33:G33)),"")</f>
        <v>1.32</v>
      </c>
      <c r="I33" s="3">
        <f t="shared" ref="I33:N33" si="25">IFERROR(INDEX(I51:I500,MATCH($C$33,$C$51:$C$500,0)),"")</f>
        <v>1.59</v>
      </c>
      <c r="J33" s="3">
        <f t="shared" si="25"/>
        <v>2.08</v>
      </c>
      <c r="K33" s="3">
        <f t="shared" si="25"/>
        <v>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13.3</v>
      </c>
      <c r="H34" s="3">
        <f>IFERROR(INDEX(D34:G34,COUNT(D34:G34)),"")</f>
        <v>13.3</v>
      </c>
      <c r="I34" s="3">
        <f t="shared" ref="I34:N34" si="26">IFERROR(INDEX(I51:I500,MATCH($C$34,$C$51:$C$500,0)),"")</f>
        <v>51.43</v>
      </c>
      <c r="J34" s="3">
        <f t="shared" si="26"/>
        <v>254.55</v>
      </c>
      <c r="K34" s="3">
        <f t="shared" si="26"/>
        <v>60.66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1.02</v>
      </c>
      <c r="H35" s="3">
        <f>IFERROR(INDEX(D35:G35,COUNT(D35:G35)),"")</f>
        <v>1.02</v>
      </c>
      <c r="I35" s="3">
        <f t="shared" ref="I35:N35" si="27">IFERROR(INDEX(I51:I500,MATCH($C$35,$C$51:$C$500,0)),"")</f>
        <v>0.33</v>
      </c>
      <c r="J35" s="3">
        <f t="shared" si="27"/>
        <v>0.37</v>
      </c>
      <c r="K35" s="3">
        <f t="shared" si="27"/>
        <v>0.57999999999999996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287643957260</v>
      </c>
      <c r="E51" s="5">
        <v>217708308352</v>
      </c>
      <c r="F51" s="5">
        <v>205485446892</v>
      </c>
      <c r="G51" s="5">
        <v>196627044644</v>
      </c>
      <c r="I51" s="5">
        <v>944959440504</v>
      </c>
      <c r="J51" s="5">
        <v>860617629281</v>
      </c>
      <c r="K51" s="5">
        <v>501533657580</v>
      </c>
      <c r="L51" s="5">
        <v>318192911020</v>
      </c>
      <c r="M51" s="5">
        <v>252860000</v>
      </c>
      <c r="N51" s="5">
        <v>10353982967</v>
      </c>
    </row>
    <row r="52" spans="2:14" ht="15.5" x14ac:dyDescent="0.35">
      <c r="C52" t="s">
        <v>73</v>
      </c>
      <c r="D52" s="5">
        <v>-223842496254</v>
      </c>
      <c r="E52" s="5">
        <v>-218175580790</v>
      </c>
      <c r="F52" s="5">
        <v>-184010726810</v>
      </c>
      <c r="G52" s="5">
        <v>-167904076517</v>
      </c>
      <c r="I52" s="5">
        <v>-854195990832</v>
      </c>
      <c r="J52" s="5">
        <v>-830192060390</v>
      </c>
      <c r="K52" s="5">
        <v>-475526968968</v>
      </c>
      <c r="L52" s="5">
        <v>-308109012854</v>
      </c>
      <c r="M52" s="5">
        <v>-256420000</v>
      </c>
      <c r="N52" s="5">
        <v>-8873637872</v>
      </c>
    </row>
    <row r="53" spans="2:14" ht="15.5" x14ac:dyDescent="0.35">
      <c r="C53" t="s">
        <v>74</v>
      </c>
      <c r="D53" s="5">
        <v>63801461006</v>
      </c>
      <c r="E53" s="5">
        <v>-467272438</v>
      </c>
      <c r="F53" s="5">
        <v>21474720082</v>
      </c>
      <c r="G53" s="5">
        <v>28722968127</v>
      </c>
      <c r="I53" s="5">
        <v>90763449672</v>
      </c>
      <c r="J53" s="5">
        <v>30425568891</v>
      </c>
      <c r="K53" s="5">
        <v>26006688612</v>
      </c>
      <c r="L53" s="5">
        <v>10083898166</v>
      </c>
      <c r="M53" s="5">
        <v>-3560000</v>
      </c>
      <c r="N53" s="5">
        <v>1480345095</v>
      </c>
    </row>
    <row r="54" spans="2:14" ht="15.5" x14ac:dyDescent="0.35">
      <c r="C54" t="s">
        <v>75</v>
      </c>
      <c r="D54" s="5">
        <v>-29074080298</v>
      </c>
      <c r="E54" s="5">
        <v>-44162379812</v>
      </c>
      <c r="F54" s="5">
        <v>4045303189</v>
      </c>
      <c r="G54" s="5">
        <v>-24243568418</v>
      </c>
      <c r="I54" s="5">
        <v>-67621699113</v>
      </c>
      <c r="J54" s="5">
        <v>-16876245295</v>
      </c>
      <c r="K54" s="5">
        <v>-18798952609</v>
      </c>
      <c r="L54" s="5">
        <v>-6032783557</v>
      </c>
      <c r="M54" s="5">
        <v>-2431817446</v>
      </c>
      <c r="N54" s="5">
        <v>-920596543</v>
      </c>
    </row>
    <row r="55" spans="2:14" ht="15.5" x14ac:dyDescent="0.35">
      <c r="C55" t="s">
        <v>77</v>
      </c>
      <c r="D55" s="5">
        <v>-11384651756</v>
      </c>
      <c r="E55" s="5">
        <v>-31516119165</v>
      </c>
      <c r="F55" s="5">
        <v>6624434098</v>
      </c>
      <c r="G55" s="5">
        <v>-24728709862</v>
      </c>
      <c r="I55" s="5">
        <v>-54740291643</v>
      </c>
      <c r="J55" s="5">
        <v>-16588107089</v>
      </c>
      <c r="K55" s="5">
        <v>-10383191608</v>
      </c>
      <c r="L55" s="5">
        <v>-5600337105</v>
      </c>
      <c r="M55" s="5">
        <v>-2971819206</v>
      </c>
      <c r="N55" s="5">
        <v>-985179910</v>
      </c>
    </row>
    <row r="56" spans="2:14" ht="15.5" x14ac:dyDescent="0.35">
      <c r="C56" t="s">
        <v>80</v>
      </c>
    </row>
    <row r="57" spans="2:14" ht="15.5" x14ac:dyDescent="0.35">
      <c r="C57" t="s">
        <v>78</v>
      </c>
      <c r="D57" s="5">
        <v>34727380708</v>
      </c>
      <c r="E57" s="5">
        <v>-44629652250</v>
      </c>
      <c r="F57" s="5">
        <v>25520023271</v>
      </c>
      <c r="G57" s="5">
        <v>4479399709</v>
      </c>
      <c r="I57" s="5">
        <v>23141750559</v>
      </c>
      <c r="J57" s="5">
        <v>13549323596</v>
      </c>
      <c r="K57" s="5">
        <v>7207736003</v>
      </c>
      <c r="L57" s="5">
        <v>4051114609</v>
      </c>
      <c r="M57" s="5">
        <v>-2435377446</v>
      </c>
      <c r="N57" s="5">
        <v>559748552</v>
      </c>
    </row>
    <row r="58" spans="2:14" ht="15.5" x14ac:dyDescent="0.35">
      <c r="C58" t="s">
        <v>79</v>
      </c>
      <c r="D58" s="5">
        <v>-4906050103</v>
      </c>
      <c r="E58" s="5">
        <v>6717458578</v>
      </c>
      <c r="F58" s="5">
        <v>-12841620614</v>
      </c>
      <c r="G58" s="5">
        <v>-2441690837</v>
      </c>
      <c r="I58" s="5">
        <v>-14579919119</v>
      </c>
      <c r="J58" s="5">
        <v>-10273696909</v>
      </c>
      <c r="K58" s="5">
        <v>-810013182</v>
      </c>
      <c r="L58" s="5">
        <v>-771526558</v>
      </c>
      <c r="M58" s="5">
        <v>-87676920</v>
      </c>
    </row>
    <row r="59" spans="2:14" ht="15.5" x14ac:dyDescent="0.35">
      <c r="C59" t="s">
        <v>26</v>
      </c>
      <c r="D59" s="5">
        <v>-4906050103</v>
      </c>
      <c r="E59" s="5">
        <v>6717458578</v>
      </c>
      <c r="F59" s="5">
        <v>-12841620614</v>
      </c>
      <c r="G59" s="5">
        <v>-2441690837</v>
      </c>
      <c r="I59" s="5">
        <v>-14579919119</v>
      </c>
      <c r="J59" s="5">
        <v>-10273696909</v>
      </c>
      <c r="K59" s="5">
        <v>-810013182</v>
      </c>
      <c r="L59" s="5">
        <v>-771526558</v>
      </c>
      <c r="M59" s="5">
        <v>-87676920</v>
      </c>
    </row>
    <row r="60" spans="2:14" ht="15.5" x14ac:dyDescent="0.35">
      <c r="C60" t="s">
        <v>81</v>
      </c>
      <c r="D60" s="5">
        <v>-4906050103</v>
      </c>
      <c r="E60" s="5">
        <v>6717458578</v>
      </c>
      <c r="F60" s="5">
        <v>-12841620614</v>
      </c>
      <c r="G60" s="5">
        <v>-2441690837</v>
      </c>
      <c r="I60" s="5">
        <v>-14579919119</v>
      </c>
      <c r="J60" s="5">
        <v>-10273696909</v>
      </c>
      <c r="K60" s="5">
        <v>-810013182</v>
      </c>
      <c r="L60" s="5">
        <v>-771526558</v>
      </c>
      <c r="M60" s="5">
        <v>-87676920</v>
      </c>
    </row>
    <row r="61" spans="2:14" ht="15.5" x14ac:dyDescent="0.35">
      <c r="C61" t="s">
        <v>28</v>
      </c>
      <c r="D61" s="5">
        <v>29821330605</v>
      </c>
      <c r="E61" s="5">
        <v>-37912193672</v>
      </c>
      <c r="F61" s="5">
        <v>12678402657</v>
      </c>
      <c r="G61" s="5">
        <v>2037708872</v>
      </c>
      <c r="I61" s="5">
        <v>8561831440</v>
      </c>
      <c r="J61" s="5">
        <v>3275626687</v>
      </c>
      <c r="K61" s="5">
        <v>6397722821</v>
      </c>
      <c r="L61" s="5">
        <v>3279588051</v>
      </c>
      <c r="M61" s="5">
        <v>-2523054366</v>
      </c>
      <c r="N61" s="5">
        <v>559748552</v>
      </c>
    </row>
    <row r="62" spans="2:14" ht="15.5" x14ac:dyDescent="0.35">
      <c r="C62" t="s">
        <v>27</v>
      </c>
      <c r="D62" s="5">
        <v>-7733123637</v>
      </c>
      <c r="E62" s="5">
        <v>8455950181</v>
      </c>
      <c r="F62" s="5">
        <v>-3876618644</v>
      </c>
      <c r="G62" s="5">
        <v>-2182253276</v>
      </c>
      <c r="I62" s="5">
        <v>-2520435493</v>
      </c>
      <c r="J62" s="5">
        <v>-2018697485</v>
      </c>
      <c r="K62" s="5">
        <v>-1572906470</v>
      </c>
      <c r="L62" s="5">
        <v>-796427861</v>
      </c>
      <c r="M62" s="5">
        <v>547774759</v>
      </c>
      <c r="N62" s="5">
        <v>-117350890</v>
      </c>
    </row>
    <row r="63" spans="2:14" ht="15.5" x14ac:dyDescent="0.35">
      <c r="C63" t="s">
        <v>82</v>
      </c>
      <c r="D63" s="5">
        <v>-7765071962</v>
      </c>
      <c r="E63" s="5">
        <v>8403898385</v>
      </c>
      <c r="F63" s="5">
        <v>-3903392625</v>
      </c>
      <c r="G63" s="5">
        <v>-2208177436</v>
      </c>
      <c r="I63" s="5">
        <v>-2651111460</v>
      </c>
      <c r="J63" s="5">
        <v>-2135533795</v>
      </c>
      <c r="K63" s="5">
        <v>-2073338837</v>
      </c>
      <c r="L63" s="5">
        <v>-355340612</v>
      </c>
      <c r="N63" s="5">
        <v>-135596906</v>
      </c>
    </row>
    <row r="64" spans="2:14" ht="15.5" x14ac:dyDescent="0.35">
      <c r="C64" t="s">
        <v>83</v>
      </c>
      <c r="D64" s="5">
        <v>31948325</v>
      </c>
      <c r="E64" s="5">
        <v>52051796</v>
      </c>
      <c r="F64" s="5">
        <v>26773981</v>
      </c>
      <c r="G64" s="5">
        <v>25924160</v>
      </c>
      <c r="I64" s="5">
        <v>130675967</v>
      </c>
      <c r="J64" s="5">
        <v>116836310</v>
      </c>
      <c r="K64" s="5">
        <v>500432367</v>
      </c>
      <c r="L64" s="5">
        <v>-441087249</v>
      </c>
      <c r="M64" s="5">
        <v>547774759</v>
      </c>
      <c r="N64" s="5">
        <v>18246016</v>
      </c>
    </row>
    <row r="65" spans="2:14" ht="15.5" x14ac:dyDescent="0.35">
      <c r="C65" t="s">
        <v>84</v>
      </c>
      <c r="D65" s="5">
        <v>-7733123637</v>
      </c>
      <c r="E65" s="5">
        <v>8455950181</v>
      </c>
      <c r="F65" s="5">
        <v>-3876618644</v>
      </c>
      <c r="G65" s="5">
        <v>-2182253276</v>
      </c>
      <c r="I65" s="5">
        <v>-2520435493</v>
      </c>
      <c r="J65" s="5">
        <v>-2018697485</v>
      </c>
      <c r="K65" s="5">
        <v>-1572906470</v>
      </c>
      <c r="L65" s="5">
        <v>-796427861</v>
      </c>
      <c r="M65" s="5">
        <v>547774759</v>
      </c>
      <c r="N65" s="5">
        <v>-117350890</v>
      </c>
    </row>
    <row r="66" spans="2:14" ht="15.5" x14ac:dyDescent="0.35">
      <c r="C66" t="s">
        <v>85</v>
      </c>
      <c r="D66" s="5">
        <v>22088206968</v>
      </c>
      <c r="E66" s="5">
        <v>-29456243491</v>
      </c>
      <c r="F66" s="5">
        <v>8801784013</v>
      </c>
      <c r="G66" s="5">
        <v>-144544404</v>
      </c>
      <c r="I66" s="5">
        <v>6041395947</v>
      </c>
      <c r="J66" s="5">
        <v>1256929202</v>
      </c>
      <c r="K66" s="5">
        <v>4824816351</v>
      </c>
      <c r="L66" s="5">
        <v>2483160190</v>
      </c>
      <c r="M66" s="5">
        <v>-1975279607</v>
      </c>
      <c r="N66" s="5">
        <v>442397662</v>
      </c>
    </row>
    <row r="67" spans="2:14" ht="15.5" x14ac:dyDescent="0.35">
      <c r="C67" t="s">
        <v>86</v>
      </c>
      <c r="D67" s="5">
        <v>5621361432</v>
      </c>
      <c r="E67" s="5">
        <v>88762460</v>
      </c>
      <c r="F67" s="5">
        <v>3827715299</v>
      </c>
      <c r="G67" s="5">
        <v>8360009517</v>
      </c>
      <c r="I67" s="5">
        <v>4146337317</v>
      </c>
      <c r="J67" s="5">
        <v>6132430397</v>
      </c>
      <c r="K67" s="5">
        <v>-301106368</v>
      </c>
      <c r="L67" s="5">
        <v>-144438683</v>
      </c>
      <c r="M67" s="5">
        <v>-164598995</v>
      </c>
      <c r="N67" s="5">
        <v>42519214</v>
      </c>
    </row>
    <row r="68" spans="2:14" ht="15.5" x14ac:dyDescent="0.35">
      <c r="C68" t="s">
        <v>88</v>
      </c>
      <c r="D68" s="5">
        <v>27709568400</v>
      </c>
      <c r="E68" s="5">
        <v>-29367481031</v>
      </c>
      <c r="F68" s="5">
        <v>12629499312</v>
      </c>
      <c r="G68" s="5">
        <v>8215465113</v>
      </c>
      <c r="I68" s="5">
        <v>10187733264</v>
      </c>
      <c r="J68" s="5">
        <v>7389359599</v>
      </c>
      <c r="K68" s="5">
        <v>4523709983</v>
      </c>
      <c r="L68" s="5">
        <v>2338721507</v>
      </c>
      <c r="M68" s="5">
        <v>-2139878602</v>
      </c>
      <c r="N68" s="5">
        <v>484916876</v>
      </c>
    </row>
    <row r="69" spans="2:14" ht="15.5" x14ac:dyDescent="0.35">
      <c r="C69" t="s">
        <v>89</v>
      </c>
      <c r="D69" s="5">
        <v>22088206968</v>
      </c>
      <c r="E69" s="5">
        <v>-29456243491</v>
      </c>
      <c r="F69" s="5">
        <v>8801784013</v>
      </c>
      <c r="G69" s="5">
        <v>-144544404</v>
      </c>
      <c r="I69" s="5">
        <v>6041395947</v>
      </c>
      <c r="J69" s="5">
        <v>1256929202</v>
      </c>
      <c r="K69" s="5">
        <v>4824816351</v>
      </c>
      <c r="L69" s="5">
        <v>2483160190</v>
      </c>
      <c r="M69" s="5">
        <v>-1975279607</v>
      </c>
      <c r="N69" s="5">
        <v>442397662</v>
      </c>
    </row>
    <row r="70" spans="2:14" ht="15.5" x14ac:dyDescent="0.35">
      <c r="C70" t="s">
        <v>7</v>
      </c>
      <c r="D70" s="5">
        <v>27709568400</v>
      </c>
      <c r="E70" s="5">
        <v>-29367481031</v>
      </c>
      <c r="F70" s="5">
        <v>12629499312</v>
      </c>
      <c r="G70" s="5">
        <v>8215465113</v>
      </c>
      <c r="I70" s="5">
        <v>10187733264</v>
      </c>
      <c r="J70" s="5">
        <v>7389359599</v>
      </c>
      <c r="K70" s="5">
        <v>4523709983</v>
      </c>
      <c r="L70" s="5">
        <v>2338721507</v>
      </c>
      <c r="M70" s="5">
        <v>-2139878602</v>
      </c>
      <c r="N70" s="5">
        <v>484916876</v>
      </c>
    </row>
    <row r="71" spans="2:14" ht="15.5" x14ac:dyDescent="0.35">
      <c r="C71" t="s">
        <v>90</v>
      </c>
      <c r="D71" s="5">
        <v>22088206968</v>
      </c>
      <c r="E71" s="5">
        <v>-29456243491</v>
      </c>
      <c r="F71" s="5">
        <v>8801784013</v>
      </c>
      <c r="G71" s="5">
        <v>-144544404</v>
      </c>
      <c r="I71" s="5">
        <v>6041395947</v>
      </c>
      <c r="J71" s="5">
        <v>1256929202</v>
      </c>
      <c r="K71" s="5">
        <v>4824816351</v>
      </c>
      <c r="L71" s="5">
        <v>2483160190</v>
      </c>
      <c r="M71" s="5">
        <v>-1975279607</v>
      </c>
      <c r="N71" s="5">
        <v>442397662</v>
      </c>
    </row>
    <row r="72" spans="2:14" ht="15.5" x14ac:dyDescent="0.35">
      <c r="C72" t="s">
        <v>91</v>
      </c>
      <c r="D72" s="5">
        <v>27709568400</v>
      </c>
      <c r="E72" s="5">
        <v>-29367481031</v>
      </c>
      <c r="F72" s="5">
        <v>12629499312</v>
      </c>
      <c r="G72" s="5">
        <v>8215465113</v>
      </c>
      <c r="I72" s="5">
        <v>10187733264</v>
      </c>
      <c r="J72" s="5">
        <v>7389359599</v>
      </c>
      <c r="K72" s="5">
        <v>4523709983</v>
      </c>
      <c r="L72" s="5">
        <v>2338721507</v>
      </c>
      <c r="M72" s="5">
        <v>-2139878602</v>
      </c>
      <c r="N72" s="5">
        <v>484916876</v>
      </c>
    </row>
    <row r="73" spans="2:14" ht="15.5" x14ac:dyDescent="0.35">
      <c r="C73" t="s">
        <v>92</v>
      </c>
      <c r="D73" s="5">
        <v>27709568400</v>
      </c>
      <c r="E73" s="5">
        <v>-29367481031</v>
      </c>
      <c r="F73" s="5">
        <v>12629499312</v>
      </c>
      <c r="G73" s="5">
        <v>8215465113</v>
      </c>
      <c r="I73" s="5">
        <v>10187733264</v>
      </c>
      <c r="J73" s="5">
        <v>7389359599</v>
      </c>
      <c r="K73" s="5">
        <v>4523709983</v>
      </c>
      <c r="L73" s="5">
        <v>2338721507</v>
      </c>
      <c r="M73" s="5">
        <v>-2139878602</v>
      </c>
      <c r="N73" s="5">
        <v>484916876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61481601582</v>
      </c>
      <c r="E77" s="5">
        <v>51860721677</v>
      </c>
      <c r="F77" s="5">
        <v>19756737734</v>
      </c>
      <c r="G77" s="5">
        <v>1456935654</v>
      </c>
      <c r="I77" s="5">
        <v>51860721677</v>
      </c>
      <c r="J77" s="5">
        <v>6774149230</v>
      </c>
      <c r="K77" s="5">
        <v>978505607</v>
      </c>
      <c r="L77" s="5">
        <v>3429751466</v>
      </c>
      <c r="M77" s="5">
        <v>1272832403</v>
      </c>
      <c r="N77" s="5">
        <v>8113939111</v>
      </c>
    </row>
    <row r="78" spans="2:14" ht="15.5" x14ac:dyDescent="0.35">
      <c r="C78" t="s">
        <v>597</v>
      </c>
      <c r="D78" s="5">
        <v>4000000000</v>
      </c>
      <c r="E78" s="5">
        <v>5000000000</v>
      </c>
      <c r="F78" s="5">
        <v>5000000000</v>
      </c>
      <c r="G78" s="5">
        <v>9500000000</v>
      </c>
      <c r="I78" s="5">
        <v>5000000000</v>
      </c>
    </row>
    <row r="79" spans="2:14" ht="15.5" x14ac:dyDescent="0.35">
      <c r="C79" t="s">
        <v>96</v>
      </c>
      <c r="D79" s="5">
        <v>248885564908</v>
      </c>
      <c r="E79" s="5">
        <v>239115612935</v>
      </c>
      <c r="F79" s="5">
        <v>231462520906</v>
      </c>
      <c r="G79" s="5">
        <v>194056905795</v>
      </c>
      <c r="I79" s="5">
        <v>239115612935</v>
      </c>
      <c r="J79" s="5">
        <v>230522520910</v>
      </c>
      <c r="K79" s="5">
        <v>28704482899</v>
      </c>
      <c r="L79" s="5">
        <v>10333173842</v>
      </c>
      <c r="M79" s="5">
        <v>457420000</v>
      </c>
    </row>
    <row r="80" spans="2:14" ht="15.5" x14ac:dyDescent="0.35">
      <c r="C80" t="s">
        <v>270</v>
      </c>
      <c r="D80" s="5">
        <v>5222749451</v>
      </c>
      <c r="E80" s="5">
        <v>5175258209</v>
      </c>
      <c r="F80" s="5">
        <v>5127766967</v>
      </c>
      <c r="G80" s="5">
        <v>5080275725</v>
      </c>
      <c r="I80" s="5">
        <v>5175258209</v>
      </c>
      <c r="J80" s="5">
        <v>4985293241</v>
      </c>
      <c r="K80" s="5">
        <v>1908548266</v>
      </c>
      <c r="L80" s="5">
        <v>10663314956</v>
      </c>
      <c r="M80" s="5">
        <v>6438256100</v>
      </c>
      <c r="N80" s="5">
        <v>10212187293</v>
      </c>
    </row>
    <row r="81" spans="3:14" ht="15.5" x14ac:dyDescent="0.35">
      <c r="C81" t="s">
        <v>97</v>
      </c>
      <c r="M81" s="5">
        <v>11209363</v>
      </c>
    </row>
    <row r="82" spans="3:14" ht="15.5" x14ac:dyDescent="0.35">
      <c r="C82" t="s">
        <v>98</v>
      </c>
      <c r="D82" s="5">
        <v>248885564908</v>
      </c>
      <c r="E82" s="5">
        <v>239115612935</v>
      </c>
      <c r="F82" s="5">
        <v>231462520906</v>
      </c>
      <c r="G82" s="5">
        <v>194056905795</v>
      </c>
      <c r="I82" s="5">
        <v>239115612935</v>
      </c>
      <c r="J82" s="5">
        <v>230522520910</v>
      </c>
      <c r="K82" s="5">
        <v>28704482899</v>
      </c>
      <c r="L82" s="5">
        <v>10333173842</v>
      </c>
      <c r="M82" s="5">
        <v>457420000</v>
      </c>
    </row>
    <row r="83" spans="3:14" ht="15.5" x14ac:dyDescent="0.35">
      <c r="C83" t="s">
        <v>99</v>
      </c>
      <c r="D83" s="5">
        <v>64767745</v>
      </c>
      <c r="E83" s="5">
        <v>6499248110</v>
      </c>
      <c r="F83" s="5">
        <v>15723076</v>
      </c>
      <c r="G83" s="5">
        <v>16323076</v>
      </c>
      <c r="I83" s="5">
        <v>6499248110</v>
      </c>
      <c r="J83" s="5">
        <v>27423076</v>
      </c>
      <c r="K83" s="5">
        <v>7000000</v>
      </c>
      <c r="L83" s="5">
        <v>3700000</v>
      </c>
      <c r="M83" s="5">
        <v>22850000</v>
      </c>
    </row>
    <row r="84" spans="3:14" ht="15.5" x14ac:dyDescent="0.35">
      <c r="C84" t="s">
        <v>100</v>
      </c>
      <c r="D84" s="5">
        <v>64767745</v>
      </c>
      <c r="E84" s="5">
        <v>6499248110</v>
      </c>
      <c r="F84" s="5">
        <v>15723076</v>
      </c>
      <c r="G84" s="5">
        <v>16323076</v>
      </c>
      <c r="I84" s="5">
        <v>6499248110</v>
      </c>
      <c r="J84" s="5">
        <v>27423076</v>
      </c>
      <c r="K84" s="5">
        <v>7000000</v>
      </c>
      <c r="L84" s="5">
        <v>3700000</v>
      </c>
      <c r="M84" s="5">
        <v>22850000</v>
      </c>
    </row>
    <row r="85" spans="3:14" ht="15.5" x14ac:dyDescent="0.35">
      <c r="C85" t="s">
        <v>101</v>
      </c>
      <c r="D85" s="5">
        <v>56830877992</v>
      </c>
      <c r="E85" s="5">
        <v>170680596894</v>
      </c>
      <c r="F85" s="5">
        <v>334705134520</v>
      </c>
      <c r="G85" s="5">
        <v>18790385884</v>
      </c>
      <c r="I85" s="5">
        <v>170680596894</v>
      </c>
      <c r="J85" s="5">
        <v>316010187011</v>
      </c>
      <c r="K85" s="5">
        <v>2340951800</v>
      </c>
      <c r="L85" s="5">
        <v>2879400000</v>
      </c>
    </row>
    <row r="86" spans="3:14" ht="15.5" x14ac:dyDescent="0.35">
      <c r="C86" t="s">
        <v>80</v>
      </c>
      <c r="D86" s="5">
        <v>15332504314</v>
      </c>
      <c r="E86" s="5">
        <v>9711142882</v>
      </c>
      <c r="F86" s="5">
        <v>9622380422</v>
      </c>
      <c r="G86" s="5">
        <v>5794665123</v>
      </c>
      <c r="I86" s="5">
        <v>9711142882</v>
      </c>
      <c r="J86" s="5">
        <v>5564805565</v>
      </c>
      <c r="K86" s="5">
        <v>-567624832</v>
      </c>
      <c r="L86" s="5">
        <v>-266518464</v>
      </c>
      <c r="M86" s="5">
        <v>-122079781</v>
      </c>
      <c r="N86" s="5">
        <v>42519214</v>
      </c>
    </row>
    <row r="87" spans="3:14" ht="15.5" x14ac:dyDescent="0.35">
      <c r="C87" t="s">
        <v>102</v>
      </c>
      <c r="D87" s="5">
        <v>439407393637</v>
      </c>
      <c r="E87" s="5">
        <v>574143779772</v>
      </c>
      <c r="F87" s="5">
        <v>654287891316</v>
      </c>
      <c r="G87" s="5">
        <v>339004458598</v>
      </c>
      <c r="I87" s="5">
        <v>574143779772</v>
      </c>
      <c r="J87" s="5">
        <v>634215082846</v>
      </c>
      <c r="K87" s="5">
        <v>177008178164</v>
      </c>
      <c r="L87" s="5">
        <v>67211679913</v>
      </c>
      <c r="M87" s="5">
        <v>39210186403</v>
      </c>
      <c r="N87" s="5">
        <v>46400068726</v>
      </c>
    </row>
    <row r="88" spans="3:14" ht="15.5" x14ac:dyDescent="0.35">
      <c r="C88" t="s">
        <v>103</v>
      </c>
    </row>
    <row r="89" spans="3:14" ht="15.5" x14ac:dyDescent="0.35">
      <c r="C89" t="s">
        <v>556</v>
      </c>
      <c r="M89" s="5">
        <v>3305625000</v>
      </c>
      <c r="N89" s="5">
        <v>1620000000</v>
      </c>
    </row>
    <row r="90" spans="3:14" ht="15.5" x14ac:dyDescent="0.35">
      <c r="C90" t="s">
        <v>105</v>
      </c>
      <c r="D90" s="5">
        <v>1042785339</v>
      </c>
      <c r="E90" s="5">
        <v>1010837014</v>
      </c>
      <c r="F90" s="5">
        <v>971452839</v>
      </c>
      <c r="G90" s="5">
        <v>944678858</v>
      </c>
      <c r="I90" s="5">
        <v>1010837014</v>
      </c>
      <c r="J90" s="5">
        <v>892828668</v>
      </c>
      <c r="K90" s="5">
        <v>788463055</v>
      </c>
      <c r="L90" s="5">
        <v>203103250</v>
      </c>
      <c r="M90" s="5">
        <v>603451385</v>
      </c>
      <c r="N90" s="5">
        <v>9251268</v>
      </c>
    </row>
    <row r="91" spans="3:14" ht="15.5" x14ac:dyDescent="0.35">
      <c r="C91" t="s">
        <v>104</v>
      </c>
      <c r="D91" s="5">
        <v>4243739017</v>
      </c>
      <c r="E91" s="5">
        <v>4301329187</v>
      </c>
      <c r="F91" s="5">
        <v>4414936631</v>
      </c>
      <c r="G91" s="5">
        <v>4423781387</v>
      </c>
      <c r="I91" s="5">
        <v>4301329187</v>
      </c>
      <c r="J91" s="5">
        <v>4636262028</v>
      </c>
      <c r="K91" s="5">
        <v>5138839879</v>
      </c>
      <c r="L91" s="5">
        <v>3865051307</v>
      </c>
      <c r="M91" s="5">
        <v>3873993973</v>
      </c>
      <c r="N91" s="5">
        <v>3215359550</v>
      </c>
    </row>
    <row r="92" spans="3:14" ht="15.5" x14ac:dyDescent="0.35">
      <c r="C92" t="s">
        <v>425</v>
      </c>
      <c r="D92" s="5">
        <v>5966205833</v>
      </c>
      <c r="E92" s="5">
        <v>6004924167</v>
      </c>
      <c r="F92" s="5">
        <v>6082360833</v>
      </c>
      <c r="G92" s="5">
        <v>6101720000</v>
      </c>
      <c r="I92" s="5">
        <v>6004924167</v>
      </c>
      <c r="J92" s="5">
        <v>6217875000</v>
      </c>
      <c r="K92" s="5">
        <v>6450185000</v>
      </c>
      <c r="L92" s="5">
        <v>6682495000</v>
      </c>
      <c r="M92" s="5">
        <v>6914805000</v>
      </c>
      <c r="N92" s="5">
        <v>7147115000</v>
      </c>
    </row>
    <row r="93" spans="3:14" ht="15.5" x14ac:dyDescent="0.35">
      <c r="C93" t="s">
        <v>349</v>
      </c>
      <c r="D93" s="5">
        <v>406933333</v>
      </c>
      <c r="E93" s="5">
        <v>432366667</v>
      </c>
      <c r="F93" s="5">
        <v>483233333</v>
      </c>
      <c r="G93" s="5">
        <v>495950000</v>
      </c>
      <c r="I93" s="5">
        <v>432366667</v>
      </c>
      <c r="M93" s="5">
        <v>73333333</v>
      </c>
      <c r="N93" s="5">
        <v>100833333</v>
      </c>
    </row>
    <row r="94" spans="3:14" ht="15.5" x14ac:dyDescent="0.35">
      <c r="C94" t="s">
        <v>106</v>
      </c>
      <c r="D94" s="5">
        <v>11659663522</v>
      </c>
      <c r="E94" s="5">
        <v>11749457035</v>
      </c>
      <c r="F94" s="5">
        <v>11951983636</v>
      </c>
      <c r="G94" s="5">
        <v>11966130245</v>
      </c>
      <c r="I94" s="5">
        <v>11749457035</v>
      </c>
      <c r="J94" s="5">
        <v>11746965696</v>
      </c>
      <c r="K94" s="5">
        <v>12377487934</v>
      </c>
      <c r="L94" s="5">
        <v>11343779557</v>
      </c>
      <c r="M94" s="5">
        <v>15364338691</v>
      </c>
      <c r="N94" s="5">
        <v>12685689151</v>
      </c>
    </row>
    <row r="95" spans="3:14" ht="15.5" x14ac:dyDescent="0.35">
      <c r="C95" t="s">
        <v>107</v>
      </c>
      <c r="D95" s="5">
        <v>451067057159</v>
      </c>
      <c r="E95" s="5">
        <v>585893236807</v>
      </c>
      <c r="F95" s="5">
        <v>666239874952</v>
      </c>
      <c r="G95" s="5">
        <v>350970588843</v>
      </c>
      <c r="I95" s="5">
        <v>585893236807</v>
      </c>
      <c r="J95" s="5">
        <v>645962048542</v>
      </c>
      <c r="K95" s="5">
        <v>189385666098</v>
      </c>
      <c r="L95" s="5">
        <v>78555459470</v>
      </c>
      <c r="M95" s="5">
        <v>54574525094</v>
      </c>
      <c r="N95" s="5">
        <v>59085757877</v>
      </c>
    </row>
    <row r="96" spans="3:14" ht="15.5" x14ac:dyDescent="0.35">
      <c r="C96" t="s">
        <v>108</v>
      </c>
    </row>
    <row r="97" spans="3:14" ht="15.5" x14ac:dyDescent="0.35">
      <c r="C97" t="s">
        <v>109</v>
      </c>
    </row>
    <row r="98" spans="3:14" ht="15.5" x14ac:dyDescent="0.35">
      <c r="C98" t="s">
        <v>110</v>
      </c>
      <c r="D98" s="5">
        <v>133739785334</v>
      </c>
      <c r="E98" s="5">
        <v>279971221480</v>
      </c>
      <c r="F98" s="5">
        <v>345120088793</v>
      </c>
      <c r="G98" s="5">
        <v>44641903290</v>
      </c>
      <c r="I98" s="5">
        <v>279971221480</v>
      </c>
      <c r="J98" s="5">
        <v>398769408891</v>
      </c>
      <c r="K98" s="5">
        <v>38847286654</v>
      </c>
      <c r="L98" s="5">
        <v>18302414093</v>
      </c>
      <c r="M98" s="5">
        <v>1270650755</v>
      </c>
      <c r="N98" s="5">
        <v>301346906</v>
      </c>
    </row>
    <row r="99" spans="3:14" ht="15.5" x14ac:dyDescent="0.35">
      <c r="C99" t="s">
        <v>273</v>
      </c>
      <c r="D99" s="5">
        <v>18505297103</v>
      </c>
      <c r="E99" s="5">
        <v>28515361540</v>
      </c>
      <c r="F99" s="5">
        <v>28621579532</v>
      </c>
      <c r="G99" s="5">
        <v>28592732532</v>
      </c>
      <c r="I99" s="5">
        <v>28515361540</v>
      </c>
      <c r="J99" s="5">
        <v>18225000000</v>
      </c>
      <c r="K99" s="5">
        <v>16000000000</v>
      </c>
      <c r="L99" s="5">
        <v>1667769469</v>
      </c>
    </row>
    <row r="100" spans="3:14" ht="15.5" x14ac:dyDescent="0.35">
      <c r="C100" t="s">
        <v>111</v>
      </c>
    </row>
    <row r="101" spans="3:14" ht="15.5" x14ac:dyDescent="0.35">
      <c r="C101" t="s">
        <v>112</v>
      </c>
      <c r="D101" s="5">
        <v>69963497248</v>
      </c>
      <c r="E101" s="5">
        <v>203608669284</v>
      </c>
      <c r="F101" s="5">
        <v>264116202262</v>
      </c>
      <c r="G101" s="5">
        <v>47802650</v>
      </c>
      <c r="I101" s="5">
        <v>203608669284</v>
      </c>
      <c r="J101" s="5">
        <v>372392920850</v>
      </c>
      <c r="K101" s="5">
        <v>2978492254</v>
      </c>
      <c r="L101" s="5">
        <v>13216935101</v>
      </c>
    </row>
    <row r="102" spans="3:14" ht="15.5" x14ac:dyDescent="0.35">
      <c r="C102" t="s">
        <v>113</v>
      </c>
    </row>
    <row r="103" spans="3:14" ht="15.5" x14ac:dyDescent="0.35">
      <c r="C103" t="s">
        <v>114</v>
      </c>
      <c r="D103" s="5">
        <v>5222749451</v>
      </c>
      <c r="E103" s="5">
        <v>5175258209</v>
      </c>
      <c r="F103" s="5">
        <v>5127766967</v>
      </c>
      <c r="G103" s="5">
        <v>5080275725</v>
      </c>
      <c r="I103" s="5">
        <v>5175258209</v>
      </c>
      <c r="J103" s="5">
        <v>4985293241</v>
      </c>
      <c r="K103" s="5">
        <v>1908548266</v>
      </c>
      <c r="L103" s="5">
        <v>10663314956</v>
      </c>
      <c r="M103" s="5">
        <v>6438256100</v>
      </c>
      <c r="N103" s="5">
        <v>10212187293</v>
      </c>
    </row>
    <row r="104" spans="3:14" ht="15.5" x14ac:dyDescent="0.35">
      <c r="C104" t="s">
        <v>115</v>
      </c>
      <c r="D104" s="5">
        <v>8683236175</v>
      </c>
      <c r="E104" s="5">
        <v>803388354</v>
      </c>
      <c r="F104" s="5">
        <v>9761966540</v>
      </c>
      <c r="G104" s="5">
        <v>6380938813</v>
      </c>
      <c r="I104" s="5">
        <v>803388354</v>
      </c>
      <c r="J104" s="5">
        <v>787414452</v>
      </c>
      <c r="K104" s="5">
        <v>1883837933</v>
      </c>
      <c r="L104" s="5">
        <v>373268693</v>
      </c>
      <c r="M104" s="5">
        <v>30000000</v>
      </c>
      <c r="N104" s="5">
        <v>151346906</v>
      </c>
    </row>
    <row r="105" spans="3:14" ht="15.5" x14ac:dyDescent="0.35">
      <c r="C105" t="s">
        <v>116</v>
      </c>
      <c r="D105" s="5">
        <v>3626819144</v>
      </c>
      <c r="E105" s="5">
        <v>3763890517</v>
      </c>
      <c r="F105" s="5">
        <v>1024059260</v>
      </c>
      <c r="G105" s="5">
        <v>689582901</v>
      </c>
      <c r="I105" s="5">
        <v>3763890517</v>
      </c>
      <c r="J105" s="5">
        <v>121976855</v>
      </c>
      <c r="K105" s="5">
        <v>3624330609</v>
      </c>
    </row>
    <row r="106" spans="3:14" ht="15.5" x14ac:dyDescent="0.35">
      <c r="C106" t="s">
        <v>121</v>
      </c>
      <c r="D106" s="5">
        <v>94260884604</v>
      </c>
      <c r="E106" s="5">
        <v>110579899656</v>
      </c>
      <c r="F106" s="5">
        <v>96412100457</v>
      </c>
      <c r="G106" s="5">
        <v>94252102513</v>
      </c>
      <c r="I106" s="5">
        <v>110579899656</v>
      </c>
      <c r="J106" s="5">
        <v>93145607994</v>
      </c>
      <c r="K106" s="5">
        <v>3884852961</v>
      </c>
      <c r="L106" s="5">
        <v>11524030010</v>
      </c>
      <c r="M106" s="5">
        <v>6913580479</v>
      </c>
      <c r="N106" s="5">
        <v>10254238509</v>
      </c>
    </row>
    <row r="107" spans="3:14" ht="15.5" x14ac:dyDescent="0.35">
      <c r="C107" t="s">
        <v>122</v>
      </c>
      <c r="D107" s="5">
        <v>94260884604</v>
      </c>
      <c r="E107" s="5">
        <v>110579899656</v>
      </c>
      <c r="F107" s="5">
        <v>96412100457</v>
      </c>
      <c r="G107" s="5">
        <v>94252102513</v>
      </c>
      <c r="I107" s="5">
        <v>110579899656</v>
      </c>
      <c r="J107" s="5">
        <v>93145607994</v>
      </c>
      <c r="K107" s="5">
        <v>3884852961</v>
      </c>
      <c r="L107" s="5">
        <v>11524030010</v>
      </c>
      <c r="M107" s="5">
        <v>6913580479</v>
      </c>
      <c r="N107" s="5">
        <v>10254238509</v>
      </c>
    </row>
    <row r="108" spans="3:14" ht="15.5" x14ac:dyDescent="0.35">
      <c r="C108" t="s">
        <v>124</v>
      </c>
    </row>
    <row r="109" spans="3:14" ht="15.5" x14ac:dyDescent="0.35">
      <c r="C109" t="s">
        <v>350</v>
      </c>
      <c r="J109" s="5">
        <v>94918035</v>
      </c>
      <c r="K109" s="5">
        <v>376591067</v>
      </c>
      <c r="L109" s="5">
        <v>80091172</v>
      </c>
      <c r="M109" s="5">
        <v>108538602</v>
      </c>
    </row>
    <row r="110" spans="3:14" ht="15.5" x14ac:dyDescent="0.35">
      <c r="C110" t="s">
        <v>125</v>
      </c>
      <c r="D110" s="5">
        <v>86398300000</v>
      </c>
      <c r="E110" s="5">
        <v>102907750000</v>
      </c>
      <c r="F110" s="5">
        <v>88948100000</v>
      </c>
      <c r="G110" s="5">
        <v>86953438889</v>
      </c>
      <c r="I110" s="5">
        <v>102907750000</v>
      </c>
      <c r="J110" s="5">
        <v>86177618035</v>
      </c>
      <c r="K110" s="5">
        <v>376591067</v>
      </c>
      <c r="L110" s="5">
        <v>80091172</v>
      </c>
      <c r="M110" s="5">
        <v>108538602</v>
      </c>
    </row>
    <row r="111" spans="3:14" ht="15.5" x14ac:dyDescent="0.35">
      <c r="C111" t="s">
        <v>126</v>
      </c>
      <c r="D111" s="5">
        <v>228000669938</v>
      </c>
      <c r="E111" s="5">
        <v>390551121136</v>
      </c>
      <c r="F111" s="5">
        <v>441532189250</v>
      </c>
      <c r="G111" s="5">
        <v>138894005803</v>
      </c>
      <c r="I111" s="5">
        <v>390551121136</v>
      </c>
      <c r="J111" s="5">
        <v>491915016885</v>
      </c>
      <c r="K111" s="5">
        <v>42732139615</v>
      </c>
      <c r="L111" s="5">
        <v>29826444103</v>
      </c>
      <c r="M111" s="5">
        <v>8184231234</v>
      </c>
      <c r="N111" s="5">
        <v>10555585415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74051311590</v>
      </c>
      <c r="E113" s="5">
        <v>74048791050</v>
      </c>
      <c r="F113" s="5">
        <v>74048463450</v>
      </c>
      <c r="G113" s="5">
        <v>74048188590</v>
      </c>
      <c r="I113" s="5">
        <v>74048791050</v>
      </c>
      <c r="J113" s="5">
        <v>68716102350</v>
      </c>
      <c r="K113" s="5">
        <v>68715391680</v>
      </c>
      <c r="L113" s="5">
        <v>48102000000</v>
      </c>
      <c r="M113" s="5">
        <v>48102000000</v>
      </c>
      <c r="N113" s="5">
        <v>48102000000</v>
      </c>
    </row>
    <row r="114" spans="2:14" ht="15.5" x14ac:dyDescent="0.35">
      <c r="C114" t="s">
        <v>129</v>
      </c>
      <c r="D114" s="5">
        <v>98577689018</v>
      </c>
      <c r="E114" s="5">
        <v>98565506408</v>
      </c>
      <c r="F114" s="5">
        <v>98563923008</v>
      </c>
      <c r="G114" s="5">
        <v>98562594518</v>
      </c>
      <c r="I114" s="5">
        <v>98565506408</v>
      </c>
      <c r="J114" s="5">
        <v>72790844358</v>
      </c>
      <c r="K114" s="5">
        <v>72787409453</v>
      </c>
    </row>
    <row r="115" spans="2:14" ht="15.5" x14ac:dyDescent="0.35">
      <c r="C115" t="s">
        <v>130</v>
      </c>
      <c r="D115" s="5">
        <v>35104882299</v>
      </c>
      <c r="E115" s="5">
        <v>13016675331</v>
      </c>
      <c r="F115" s="5">
        <v>42472918822</v>
      </c>
      <c r="G115" s="5">
        <v>33671134809</v>
      </c>
      <c r="I115" s="5">
        <v>13016675331</v>
      </c>
      <c r="J115" s="5">
        <v>6975279384</v>
      </c>
      <c r="K115" s="5">
        <v>5718350182</v>
      </c>
      <c r="L115" s="5">
        <v>893533831</v>
      </c>
      <c r="M115" s="5">
        <v>-1589626359</v>
      </c>
      <c r="N115" s="5">
        <v>385653248</v>
      </c>
    </row>
    <row r="116" spans="2:14" ht="15.5" x14ac:dyDescent="0.35">
      <c r="C116" t="s">
        <v>132</v>
      </c>
      <c r="D116" s="5">
        <v>35104882299</v>
      </c>
      <c r="E116" s="5">
        <v>13016675331</v>
      </c>
      <c r="F116" s="5">
        <v>42472918822</v>
      </c>
      <c r="G116" s="5">
        <v>33671134809</v>
      </c>
      <c r="I116" s="5">
        <v>13016675331</v>
      </c>
      <c r="J116" s="5">
        <v>6975279384</v>
      </c>
      <c r="K116" s="5">
        <v>5718350182</v>
      </c>
      <c r="L116" s="5">
        <v>893533831</v>
      </c>
      <c r="M116" s="5">
        <v>-1589626359</v>
      </c>
      <c r="N116" s="5">
        <v>385653248</v>
      </c>
    </row>
    <row r="117" spans="2:14" ht="15.5" x14ac:dyDescent="0.35">
      <c r="C117" t="s">
        <v>133</v>
      </c>
      <c r="D117" s="5">
        <v>35104882299</v>
      </c>
      <c r="E117" s="5">
        <v>13016675331</v>
      </c>
      <c r="F117" s="5">
        <v>42472918822</v>
      </c>
      <c r="G117" s="5">
        <v>33671134809</v>
      </c>
      <c r="I117" s="5">
        <v>13016675331</v>
      </c>
      <c r="J117" s="5">
        <v>6975279384</v>
      </c>
      <c r="K117" s="5">
        <v>5718350182</v>
      </c>
      <c r="L117" s="5">
        <v>893533831</v>
      </c>
      <c r="M117" s="5">
        <v>-1589626359</v>
      </c>
      <c r="N117" s="5">
        <v>385653248</v>
      </c>
    </row>
    <row r="118" spans="2:14" ht="15.5" x14ac:dyDescent="0.35">
      <c r="C118" t="s">
        <v>134</v>
      </c>
    </row>
    <row r="119" spans="2:14" ht="15.5" x14ac:dyDescent="0.35">
      <c r="C119" t="s">
        <v>9</v>
      </c>
      <c r="D119" s="5">
        <v>223066387221</v>
      </c>
      <c r="E119" s="5">
        <v>195342115671</v>
      </c>
      <c r="F119" s="5">
        <v>224707685702</v>
      </c>
      <c r="G119" s="5">
        <v>212076583040</v>
      </c>
      <c r="I119" s="5">
        <v>185152474719</v>
      </c>
      <c r="J119" s="5">
        <v>147958815549</v>
      </c>
      <c r="K119" s="5">
        <v>146653526483</v>
      </c>
      <c r="L119" s="5">
        <v>48729015367</v>
      </c>
      <c r="M119" s="5">
        <v>46390293860</v>
      </c>
      <c r="N119" s="5">
        <v>48530172462</v>
      </c>
    </row>
    <row r="120" spans="2:14" ht="15.5" x14ac:dyDescent="0.35">
      <c r="C120" t="s">
        <v>135</v>
      </c>
      <c r="D120" s="5">
        <v>451067057159</v>
      </c>
      <c r="E120" s="5">
        <v>585893236807</v>
      </c>
      <c r="F120" s="5">
        <v>666239874952</v>
      </c>
      <c r="G120" s="5">
        <v>350970588843</v>
      </c>
      <c r="I120" s="5">
        <v>575703595855</v>
      </c>
      <c r="J120" s="5">
        <v>639873832434</v>
      </c>
      <c r="K120" s="5">
        <v>189385666098</v>
      </c>
      <c r="L120" s="5">
        <v>78555459470</v>
      </c>
      <c r="M120" s="5">
        <v>54574525094</v>
      </c>
      <c r="N120" s="5">
        <v>59085757877</v>
      </c>
    </row>
    <row r="121" spans="2:14" ht="15.5" x14ac:dyDescent="0.35">
      <c r="C121" t="s">
        <v>136</v>
      </c>
      <c r="D121" s="5">
        <v>2468377053</v>
      </c>
      <c r="E121" s="5">
        <v>2468293035</v>
      </c>
      <c r="F121" s="5">
        <v>2468282115</v>
      </c>
      <c r="G121" s="5">
        <v>2468272953</v>
      </c>
      <c r="I121" s="5">
        <v>2468293035</v>
      </c>
      <c r="J121" s="5">
        <v>2290536745</v>
      </c>
      <c r="K121" s="5">
        <v>2290513056</v>
      </c>
      <c r="L121" s="5">
        <v>1603400000</v>
      </c>
      <c r="M121" s="5">
        <v>1603400000</v>
      </c>
      <c r="N121" s="5">
        <v>1603400000</v>
      </c>
    </row>
    <row r="123" spans="2:14" ht="15.5" x14ac:dyDescent="0.35">
      <c r="B123" t="s">
        <v>137</v>
      </c>
      <c r="C123" t="s">
        <v>138</v>
      </c>
      <c r="D123" s="5">
        <v>24773342805</v>
      </c>
      <c r="E123" s="5">
        <v>28074706418</v>
      </c>
      <c r="F123" s="5">
        <v>-23726153778</v>
      </c>
      <c r="G123" s="5">
        <v>-34770637463</v>
      </c>
      <c r="I123" s="5">
        <v>-32456585666</v>
      </c>
      <c r="J123" s="5">
        <v>-78821814673</v>
      </c>
      <c r="K123" s="5">
        <v>-100081540497</v>
      </c>
      <c r="L123" s="5">
        <v>-10565398917</v>
      </c>
      <c r="M123" s="5">
        <v>-1944355666</v>
      </c>
      <c r="N123" s="5">
        <v>902266434</v>
      </c>
    </row>
    <row r="124" spans="2:14" ht="15.5" x14ac:dyDescent="0.35">
      <c r="C124" t="s">
        <v>139</v>
      </c>
      <c r="D124" s="5">
        <v>269967927387</v>
      </c>
      <c r="E124" s="5">
        <v>216072096523</v>
      </c>
      <c r="F124" s="5">
        <v>165235573431</v>
      </c>
      <c r="G124" s="5">
        <v>208300781631</v>
      </c>
      <c r="I124" s="5">
        <v>941271168529</v>
      </c>
      <c r="J124" s="5">
        <v>651662062369</v>
      </c>
      <c r="K124" s="5">
        <v>496200821366</v>
      </c>
      <c r="L124" s="5">
        <v>317905846570</v>
      </c>
      <c r="M124" s="5">
        <v>850052000</v>
      </c>
      <c r="N124" s="5">
        <v>12057082967</v>
      </c>
    </row>
    <row r="125" spans="2:14" ht="15.5" x14ac:dyDescent="0.35">
      <c r="C125" t="s">
        <v>598</v>
      </c>
      <c r="D125" s="5">
        <v>-214338872546</v>
      </c>
      <c r="E125" s="5">
        <v>-152629552971</v>
      </c>
      <c r="F125" s="5">
        <v>-184350236189</v>
      </c>
      <c r="G125" s="5">
        <v>-215248474461</v>
      </c>
      <c r="I125" s="5">
        <v>-895587107060</v>
      </c>
      <c r="J125" s="5">
        <v>-704196675898</v>
      </c>
      <c r="K125" s="5">
        <v>-578924366868</v>
      </c>
      <c r="L125" s="5">
        <v>-322534000006</v>
      </c>
      <c r="M125" s="5">
        <v>-1398950000</v>
      </c>
      <c r="N125" s="5">
        <v>-8873637872</v>
      </c>
    </row>
    <row r="126" spans="2:14" ht="15.5" x14ac:dyDescent="0.35">
      <c r="C126" t="s">
        <v>142</v>
      </c>
      <c r="D126" s="5">
        <v>-19223191371</v>
      </c>
      <c r="E126" s="5">
        <v>-41653879982</v>
      </c>
      <c r="F126" s="5">
        <v>8693765528</v>
      </c>
      <c r="G126" s="5">
        <v>-25120397399</v>
      </c>
      <c r="I126" s="5">
        <v>-61948217956</v>
      </c>
      <c r="J126" s="5">
        <v>-13253256882</v>
      </c>
      <c r="K126" s="5">
        <v>-16121187292</v>
      </c>
      <c r="L126" s="5">
        <v>-5201581448</v>
      </c>
      <c r="M126" s="5">
        <v>-1243163014</v>
      </c>
      <c r="N126" s="5">
        <v>-2363972650</v>
      </c>
    </row>
    <row r="127" spans="2:14" ht="15.5" x14ac:dyDescent="0.35">
      <c r="C127" t="s">
        <v>282</v>
      </c>
      <c r="D127" s="5">
        <v>329513704</v>
      </c>
      <c r="E127" s="5">
        <v>102467675</v>
      </c>
      <c r="F127" s="5">
        <v>70247471</v>
      </c>
      <c r="G127" s="5">
        <v>95065873</v>
      </c>
      <c r="I127" s="5">
        <v>329513704</v>
      </c>
      <c r="J127" s="5">
        <v>85127322</v>
      </c>
      <c r="K127" s="5">
        <v>135425076</v>
      </c>
      <c r="L127" s="5">
        <v>35862525</v>
      </c>
      <c r="M127" s="5">
        <v>70979174</v>
      </c>
      <c r="N127" s="5">
        <v>82793989</v>
      </c>
    </row>
    <row r="128" spans="2:14" ht="15.5" x14ac:dyDescent="0.35">
      <c r="C128" t="s">
        <v>284</v>
      </c>
      <c r="D128" s="5">
        <v>-7055984266</v>
      </c>
      <c r="E128" s="5">
        <v>-533883405</v>
      </c>
      <c r="F128" s="5">
        <v>-533883405</v>
      </c>
      <c r="G128" s="5">
        <v>-355922270</v>
      </c>
      <c r="I128" s="5">
        <v>-1942023764</v>
      </c>
      <c r="J128" s="5">
        <v>-2845374675</v>
      </c>
      <c r="K128" s="5">
        <v>-562219597</v>
      </c>
      <c r="M128" s="5">
        <v>-135596906</v>
      </c>
    </row>
    <row r="129" spans="3:14" ht="15.5" x14ac:dyDescent="0.35">
      <c r="C129" t="s">
        <v>355</v>
      </c>
      <c r="D129" s="5">
        <v>-4906050103</v>
      </c>
      <c r="E129" s="5">
        <v>6717458578</v>
      </c>
      <c r="F129" s="5">
        <v>-12841620614</v>
      </c>
      <c r="G129" s="5">
        <v>-2441690837</v>
      </c>
      <c r="I129" s="5">
        <v>-14579919119</v>
      </c>
      <c r="J129" s="5">
        <v>-10273696909</v>
      </c>
      <c r="K129" s="5">
        <v>-810013182</v>
      </c>
      <c r="L129" s="5">
        <v>-771526558</v>
      </c>
      <c r="M129" s="5">
        <v>-87676920</v>
      </c>
    </row>
    <row r="130" spans="3:14" ht="15.5" x14ac:dyDescent="0.35">
      <c r="C130" t="s">
        <v>145</v>
      </c>
      <c r="D130" s="5">
        <v>-28870218266</v>
      </c>
      <c r="E130" s="5">
        <v>12569584636</v>
      </c>
      <c r="F130" s="5">
        <v>37582295858</v>
      </c>
      <c r="G130" s="5">
        <v>29380547704</v>
      </c>
      <c r="I130" s="5">
        <v>92450804224</v>
      </c>
      <c r="J130" s="5">
        <v>94125917295</v>
      </c>
      <c r="K130" s="5">
        <v>82381490696</v>
      </c>
      <c r="L130" s="5">
        <v>9639856573</v>
      </c>
      <c r="M130" s="5">
        <v>-2545928584</v>
      </c>
      <c r="N130" s="5">
        <v>10000000000</v>
      </c>
    </row>
    <row r="131" spans="3:14" ht="15.5" x14ac:dyDescent="0.35">
      <c r="C131" t="s">
        <v>146</v>
      </c>
      <c r="D131" s="5">
        <v>13717755366</v>
      </c>
      <c r="E131" s="5">
        <v>-2040307110</v>
      </c>
      <c r="F131" s="5">
        <v>4443660000</v>
      </c>
      <c r="G131" s="5">
        <v>-9525499000</v>
      </c>
      <c r="I131" s="5">
        <v>-11907646110</v>
      </c>
      <c r="J131" s="5">
        <v>-6508459000</v>
      </c>
      <c r="K131" s="5">
        <v>-751196058</v>
      </c>
      <c r="L131" s="5">
        <v>3082461407</v>
      </c>
      <c r="M131" s="5">
        <v>-2350822458</v>
      </c>
      <c r="N131" s="5">
        <v>-2874220000</v>
      </c>
    </row>
    <row r="132" spans="3:14" ht="15.5" x14ac:dyDescent="0.35">
      <c r="C132" t="s">
        <v>148</v>
      </c>
      <c r="D132" s="5">
        <v>-1475000</v>
      </c>
      <c r="E132" s="5">
        <v>-3459000</v>
      </c>
      <c r="F132" s="5">
        <v>-56340000</v>
      </c>
      <c r="G132" s="5">
        <v>-25499000</v>
      </c>
      <c r="I132" s="5">
        <v>-85298000</v>
      </c>
      <c r="J132" s="5">
        <v>-8459000</v>
      </c>
      <c r="K132" s="5">
        <v>-626296058</v>
      </c>
      <c r="L132" s="5">
        <v>-223163593</v>
      </c>
      <c r="M132" s="5">
        <v>-665197458</v>
      </c>
      <c r="N132" s="5">
        <v>-444220000</v>
      </c>
    </row>
    <row r="133" spans="3:14" ht="15.5" x14ac:dyDescent="0.35">
      <c r="C133" t="s">
        <v>599</v>
      </c>
      <c r="K133" s="5">
        <v>-124900000</v>
      </c>
    </row>
    <row r="134" spans="3:14" ht="15.5" x14ac:dyDescent="0.35">
      <c r="C134" t="s">
        <v>600</v>
      </c>
      <c r="D134" s="5">
        <v>1000000000</v>
      </c>
      <c r="I134" s="5">
        <v>-4300000000</v>
      </c>
      <c r="J134" s="5">
        <v>-6500000000</v>
      </c>
    </row>
    <row r="135" spans="3:14" ht="15.5" x14ac:dyDescent="0.35">
      <c r="C135" t="s">
        <v>601</v>
      </c>
      <c r="D135" s="5">
        <v>10800000000</v>
      </c>
      <c r="F135" s="5">
        <v>-5000000000</v>
      </c>
      <c r="I135" s="5">
        <v>-5000000000</v>
      </c>
    </row>
    <row r="136" spans="3:14" ht="15.5" x14ac:dyDescent="0.35">
      <c r="C136" t="s">
        <v>533</v>
      </c>
      <c r="D136" s="5">
        <v>2033680365</v>
      </c>
      <c r="F136" s="5">
        <v>9500000000</v>
      </c>
      <c r="G136" s="5">
        <v>-9500000000</v>
      </c>
      <c r="L136" s="5">
        <v>3305625000</v>
      </c>
    </row>
    <row r="137" spans="3:14" ht="15.5" x14ac:dyDescent="0.35">
      <c r="C137" t="s">
        <v>581</v>
      </c>
      <c r="E137" s="5">
        <v>-2036848110</v>
      </c>
      <c r="I137" s="5">
        <v>-2036848110</v>
      </c>
      <c r="M137" s="5">
        <v>-1685625000</v>
      </c>
      <c r="N137" s="5">
        <v>-1620000000</v>
      </c>
    </row>
    <row r="138" spans="3:14" ht="15.5" x14ac:dyDescent="0.35">
      <c r="C138" t="s">
        <v>602</v>
      </c>
      <c r="N138" s="5">
        <v>-700000000</v>
      </c>
    </row>
    <row r="139" spans="3:14" ht="15.5" x14ac:dyDescent="0.35">
      <c r="C139" t="s">
        <v>290</v>
      </c>
      <c r="D139" s="5">
        <v>-114449999</v>
      </c>
      <c r="I139" s="5">
        <v>-485500000</v>
      </c>
      <c r="N139" s="5">
        <v>-110000000</v>
      </c>
    </row>
    <row r="140" spans="3:14" ht="15.5" x14ac:dyDescent="0.35">
      <c r="C140" t="s">
        <v>149</v>
      </c>
      <c r="D140" s="5">
        <v>-28870218266</v>
      </c>
      <c r="E140" s="5">
        <v>12569584636</v>
      </c>
      <c r="F140" s="5">
        <v>37582295858</v>
      </c>
      <c r="G140" s="5">
        <v>29380547704</v>
      </c>
      <c r="I140" s="5">
        <v>92450804224</v>
      </c>
      <c r="J140" s="5">
        <v>94125917295</v>
      </c>
      <c r="K140" s="5">
        <v>82381490696</v>
      </c>
      <c r="L140" s="5">
        <v>9639856573</v>
      </c>
      <c r="M140" s="5">
        <v>-2545928584</v>
      </c>
      <c r="N140" s="5">
        <v>10000000000</v>
      </c>
    </row>
    <row r="141" spans="3:14" ht="15.5" x14ac:dyDescent="0.35">
      <c r="C141" t="s">
        <v>156</v>
      </c>
      <c r="D141" s="5">
        <v>47491242</v>
      </c>
      <c r="E141" s="5">
        <v>47491242</v>
      </c>
      <c r="F141" s="5">
        <v>47491242</v>
      </c>
      <c r="G141" s="5">
        <v>47491242</v>
      </c>
      <c r="I141" s="5">
        <v>189964968</v>
      </c>
      <c r="J141" s="5">
        <v>3076744975</v>
      </c>
      <c r="L141" s="5">
        <v>13837298477</v>
      </c>
      <c r="M141" s="5">
        <v>73036712</v>
      </c>
    </row>
    <row r="142" spans="3:14" ht="15.5" x14ac:dyDescent="0.35">
      <c r="C142" t="s">
        <v>603</v>
      </c>
      <c r="D142" s="5">
        <v>-13422750000</v>
      </c>
    </row>
    <row r="143" spans="3:14" ht="15.5" x14ac:dyDescent="0.35">
      <c r="C143" t="s">
        <v>604</v>
      </c>
    </row>
    <row r="144" spans="3:14" ht="15.5" x14ac:dyDescent="0.35">
      <c r="C144" t="s">
        <v>605</v>
      </c>
      <c r="E144" s="5">
        <v>-5332361100</v>
      </c>
      <c r="F144" s="5">
        <v>5332361100</v>
      </c>
    </row>
    <row r="145" spans="3:14" ht="15.5" x14ac:dyDescent="0.35">
      <c r="C145" t="s">
        <v>360</v>
      </c>
      <c r="E145" s="5">
        <v>-25773078650</v>
      </c>
      <c r="F145" s="5">
        <v>25773078650</v>
      </c>
    </row>
    <row r="146" spans="3:14" ht="15.5" x14ac:dyDescent="0.35">
      <c r="C146" t="s">
        <v>606</v>
      </c>
      <c r="F146" s="5">
        <v>-25771750160</v>
      </c>
      <c r="G146" s="5">
        <v>25771750160</v>
      </c>
    </row>
    <row r="147" spans="3:14" ht="15.5" x14ac:dyDescent="0.35">
      <c r="C147" t="s">
        <v>157</v>
      </c>
      <c r="K147" s="5">
        <v>-8754766690</v>
      </c>
      <c r="L147" s="5">
        <v>-4172612512</v>
      </c>
      <c r="M147" s="5">
        <v>-2529733290</v>
      </c>
    </row>
    <row r="148" spans="3:14" ht="15.5" x14ac:dyDescent="0.35">
      <c r="C148" t="s">
        <v>312</v>
      </c>
      <c r="K148" s="5">
        <v>-2795483667</v>
      </c>
    </row>
    <row r="149" spans="3:14" ht="15.5" x14ac:dyDescent="0.35">
      <c r="C149" t="s">
        <v>314</v>
      </c>
      <c r="D149" s="5">
        <v>-73568221</v>
      </c>
      <c r="E149" s="5">
        <v>-72283076</v>
      </c>
      <c r="F149" s="5">
        <v>-71023383</v>
      </c>
      <c r="G149" s="5">
        <v>-69788556</v>
      </c>
      <c r="I149" s="5">
        <v>-281673034</v>
      </c>
      <c r="J149" s="5">
        <v>-262673255</v>
      </c>
      <c r="K149" s="5">
        <v>-596774278</v>
      </c>
      <c r="L149" s="5">
        <v>-24829392</v>
      </c>
      <c r="M149" s="5">
        <v>-89232006</v>
      </c>
    </row>
    <row r="150" spans="3:14" ht="15.5" x14ac:dyDescent="0.35">
      <c r="C150" t="s">
        <v>396</v>
      </c>
      <c r="E150" s="5">
        <v>-106217992</v>
      </c>
      <c r="F150" s="5">
        <v>28847000</v>
      </c>
      <c r="G150" s="5">
        <v>89696129</v>
      </c>
      <c r="I150" s="5">
        <v>18515361540</v>
      </c>
      <c r="J150" s="5">
        <v>14225000000</v>
      </c>
      <c r="K150" s="5">
        <v>1672650000</v>
      </c>
    </row>
    <row r="151" spans="3:14" ht="15.5" x14ac:dyDescent="0.35">
      <c r="C151" t="s">
        <v>607</v>
      </c>
      <c r="E151" s="5">
        <v>9698683462</v>
      </c>
      <c r="F151" s="5">
        <v>37575377649</v>
      </c>
      <c r="G151" s="5">
        <v>-1482861111</v>
      </c>
      <c r="I151" s="5">
        <v>48144800000</v>
      </c>
      <c r="J151" s="5">
        <v>86082700000</v>
      </c>
    </row>
    <row r="152" spans="3:14" ht="15.5" x14ac:dyDescent="0.35">
      <c r="C152" t="s">
        <v>608</v>
      </c>
      <c r="D152" s="5">
        <v>-5426030000</v>
      </c>
    </row>
    <row r="153" spans="3:14" ht="15.5" x14ac:dyDescent="0.35">
      <c r="C153" t="s">
        <v>397</v>
      </c>
      <c r="D153" s="5">
        <v>-10010064437</v>
      </c>
      <c r="E153" s="5">
        <v>3000000000</v>
      </c>
      <c r="I153" s="5">
        <v>-5225000000</v>
      </c>
      <c r="J153" s="5">
        <v>-9000000000</v>
      </c>
      <c r="K153" s="5">
        <v>-3340419469</v>
      </c>
    </row>
    <row r="154" spans="3:14" ht="15.5" x14ac:dyDescent="0.35">
      <c r="C154" t="s">
        <v>609</v>
      </c>
    </row>
    <row r="155" spans="3:14" ht="15.5" x14ac:dyDescent="0.35">
      <c r="C155" t="s">
        <v>610</v>
      </c>
      <c r="D155" s="5">
        <v>14703150</v>
      </c>
      <c r="E155" s="5">
        <v>31107350750</v>
      </c>
      <c r="G155" s="5">
        <v>-1405250</v>
      </c>
      <c r="I155" s="5">
        <v>31107350750</v>
      </c>
      <c r="J155" s="5">
        <v>4145575</v>
      </c>
      <c r="K155" s="5">
        <v>2284800</v>
      </c>
    </row>
    <row r="156" spans="3:14" ht="15.5" x14ac:dyDescent="0.35">
      <c r="C156" t="s">
        <v>611</v>
      </c>
      <c r="F156" s="5">
        <v>-5332086240</v>
      </c>
      <c r="G156" s="5">
        <v>5025665090</v>
      </c>
      <c r="K156" s="5">
        <v>96194000000</v>
      </c>
      <c r="N156" s="5">
        <v>10000000000</v>
      </c>
    </row>
    <row r="157" spans="3:14" ht="15.5" x14ac:dyDescent="0.35">
      <c r="C157" t="s">
        <v>164</v>
      </c>
      <c r="D157" s="5">
        <v>9620879905</v>
      </c>
      <c r="E157" s="5">
        <v>38603983944</v>
      </c>
      <c r="F157" s="5">
        <v>18299802080</v>
      </c>
      <c r="G157" s="5">
        <v>-14915588759</v>
      </c>
      <c r="I157" s="5">
        <v>48086572448</v>
      </c>
      <c r="J157" s="5">
        <v>8795643622</v>
      </c>
      <c r="K157" s="5">
        <v>-18451245859</v>
      </c>
      <c r="L157" s="5">
        <v>2156919063</v>
      </c>
      <c r="M157" s="5">
        <v>-6841106708</v>
      </c>
      <c r="N157" s="5">
        <v>8028046434</v>
      </c>
    </row>
    <row r="158" spans="3:14" ht="15.5" x14ac:dyDescent="0.35">
      <c r="C158" t="s">
        <v>165</v>
      </c>
      <c r="D158" s="5">
        <v>41860721677</v>
      </c>
      <c r="E158" s="5">
        <v>-6500000001</v>
      </c>
      <c r="I158" s="5">
        <v>-6225850771</v>
      </c>
      <c r="J158" s="5">
        <v>-15021494393</v>
      </c>
      <c r="K158" s="5">
        <v>3429751466</v>
      </c>
      <c r="L158" s="5">
        <v>1272832403</v>
      </c>
      <c r="M158" s="5">
        <v>8113939111</v>
      </c>
      <c r="N158" s="5">
        <v>85892677</v>
      </c>
    </row>
    <row r="159" spans="3:14" ht="15.5" x14ac:dyDescent="0.35">
      <c r="C159" t="s">
        <v>166</v>
      </c>
      <c r="D159" s="5">
        <v>51481601582</v>
      </c>
      <c r="E159" s="5">
        <v>32103983943</v>
      </c>
      <c r="F159" s="5">
        <v>18299802080</v>
      </c>
      <c r="G159" s="5">
        <v>-14915588759</v>
      </c>
      <c r="I159" s="5">
        <v>41860721677</v>
      </c>
      <c r="J159" s="5">
        <v>-6225850771</v>
      </c>
      <c r="K159" s="5">
        <v>-15021494393</v>
      </c>
      <c r="L159" s="5">
        <v>3429751466</v>
      </c>
      <c r="M159" s="5">
        <v>1272832403</v>
      </c>
      <c r="N159" s="5">
        <v>8113939111</v>
      </c>
    </row>
    <row r="161" spans="2:14" ht="15.5" x14ac:dyDescent="0.35">
      <c r="B161" t="s">
        <v>167</v>
      </c>
      <c r="C161" t="s">
        <v>11</v>
      </c>
      <c r="D161" s="5">
        <v>2470000000</v>
      </c>
      <c r="E161" s="5">
        <v>2470000000</v>
      </c>
      <c r="F161" s="5">
        <v>2470000000</v>
      </c>
      <c r="G161" s="5">
        <v>2470000000</v>
      </c>
      <c r="I161" s="5">
        <v>2470000000</v>
      </c>
      <c r="J161" s="5">
        <v>2290000000</v>
      </c>
      <c r="K161" s="5">
        <v>2290000000</v>
      </c>
      <c r="L161" s="5">
        <v>1600000000</v>
      </c>
      <c r="M161" s="5">
        <v>1600000000</v>
      </c>
      <c r="N161" s="5">
        <v>1600000000</v>
      </c>
    </row>
    <row r="162" spans="2:14" ht="15.5" x14ac:dyDescent="0.35">
      <c r="C162" t="s">
        <v>168</v>
      </c>
      <c r="D162" s="6">
        <v>8.9499999999999993</v>
      </c>
      <c r="E162" s="6">
        <v>-11.93</v>
      </c>
      <c r="F162" s="6">
        <v>3.57</v>
      </c>
      <c r="G162" s="6">
        <v>-0.06</v>
      </c>
    </row>
    <row r="163" spans="2:14" ht="15.5" x14ac:dyDescent="0.35">
      <c r="C163" t="s">
        <v>169</v>
      </c>
      <c r="D163" s="6">
        <v>13.3</v>
      </c>
      <c r="E163" s="6">
        <v>-10.56</v>
      </c>
      <c r="F163" s="6">
        <v>36.69</v>
      </c>
      <c r="G163" s="5">
        <v>0</v>
      </c>
    </row>
    <row r="164" spans="2:14" ht="15.5" x14ac:dyDescent="0.35">
      <c r="C164" t="s">
        <v>60</v>
      </c>
      <c r="D164" s="6">
        <v>1.02</v>
      </c>
      <c r="E164" s="6">
        <v>1.43</v>
      </c>
      <c r="F164" s="6">
        <v>1.57</v>
      </c>
      <c r="G164" s="6">
        <v>1.52</v>
      </c>
    </row>
    <row r="165" spans="2:14" ht="15.5" x14ac:dyDescent="0.35">
      <c r="C165" t="s">
        <v>170</v>
      </c>
    </row>
    <row r="166" spans="2:14" ht="15.5" x14ac:dyDescent="0.35">
      <c r="C166" t="s">
        <v>171</v>
      </c>
      <c r="D166" s="6">
        <v>4.9000000000000002E-2</v>
      </c>
      <c r="E166" s="6">
        <v>-5.0300000000000004E-2</v>
      </c>
      <c r="F166" s="6">
        <v>1.32E-2</v>
      </c>
      <c r="G166" s="6">
        <v>-4.0000000000000002E-4</v>
      </c>
    </row>
    <row r="167" spans="2:14" ht="15.5" x14ac:dyDescent="0.35">
      <c r="C167" t="s">
        <v>172</v>
      </c>
      <c r="D167" s="6">
        <v>9.9000000000000005E-2</v>
      </c>
      <c r="E167" s="6">
        <v>-0.15079999999999999</v>
      </c>
      <c r="F167" s="6">
        <v>3.9199999999999999E-2</v>
      </c>
      <c r="G167" s="6">
        <v>-7.000000000000001E-4</v>
      </c>
    </row>
    <row r="168" spans="2:14" ht="15.5" x14ac:dyDescent="0.35">
      <c r="C168" t="s">
        <v>173</v>
      </c>
      <c r="D168" s="6">
        <v>0.1114</v>
      </c>
      <c r="E168" s="6">
        <v>-0.14230000000000001</v>
      </c>
      <c r="F168" s="6">
        <v>8.1300000000000011E-2</v>
      </c>
      <c r="G168" s="6">
        <v>1.5600000000000001E-2</v>
      </c>
    </row>
    <row r="169" spans="2:14" ht="15.5" x14ac:dyDescent="0.35">
      <c r="C169" t="s">
        <v>174</v>
      </c>
      <c r="D169" s="6">
        <v>7.08</v>
      </c>
      <c r="E169" s="6">
        <v>-6.64</v>
      </c>
      <c r="F169" s="6">
        <v>1.99</v>
      </c>
      <c r="G169" s="6">
        <v>1.83</v>
      </c>
    </row>
    <row r="170" spans="2:14" ht="15.5" x14ac:dyDescent="0.35">
      <c r="C170" t="s">
        <v>175</v>
      </c>
      <c r="D170" s="5">
        <v>223000000000</v>
      </c>
      <c r="E170" s="5">
        <v>195000000000</v>
      </c>
      <c r="F170" s="5">
        <v>225000000000</v>
      </c>
      <c r="G170" s="5">
        <v>212000000000</v>
      </c>
    </row>
    <row r="171" spans="2:14" ht="15.5" x14ac:dyDescent="0.35">
      <c r="C171" t="s">
        <v>176</v>
      </c>
      <c r="D171" s="6">
        <v>1.32</v>
      </c>
      <c r="E171" s="6">
        <v>1.59</v>
      </c>
      <c r="F171" s="6">
        <v>1.44</v>
      </c>
      <c r="G171" s="6">
        <v>1.41</v>
      </c>
    </row>
    <row r="172" spans="2:14" ht="15.5" x14ac:dyDescent="0.35">
      <c r="C172" t="s">
        <v>177</v>
      </c>
      <c r="D172" s="6">
        <v>90.37</v>
      </c>
      <c r="E172" s="6">
        <v>79.14</v>
      </c>
      <c r="F172" s="6">
        <v>91.04</v>
      </c>
      <c r="G172" s="6">
        <v>85.92</v>
      </c>
    </row>
    <row r="173" spans="2:14" ht="15.5" x14ac:dyDescent="0.35">
      <c r="C173" t="s">
        <v>178</v>
      </c>
      <c r="D173" s="6">
        <v>1.32</v>
      </c>
      <c r="E173" s="6">
        <v>1.6</v>
      </c>
      <c r="F173" s="6">
        <v>1.44</v>
      </c>
      <c r="G173" s="6">
        <v>1.41</v>
      </c>
    </row>
    <row r="174" spans="2:14" ht="15.5" x14ac:dyDescent="0.35">
      <c r="C174" t="s">
        <v>179</v>
      </c>
      <c r="D174" s="6">
        <v>90.2</v>
      </c>
      <c r="E174" s="6">
        <v>78.97</v>
      </c>
      <c r="F174" s="6">
        <v>90.84</v>
      </c>
      <c r="G174" s="6">
        <v>85.72</v>
      </c>
    </row>
    <row r="175" spans="2:14" ht="15.5" x14ac:dyDescent="0.35">
      <c r="C175" t="s">
        <v>180</v>
      </c>
      <c r="D175" s="5">
        <v>19000000000</v>
      </c>
      <c r="E175" s="5">
        <v>29000000000</v>
      </c>
      <c r="F175" s="5">
        <v>29000000000</v>
      </c>
      <c r="G175" s="5">
        <v>29000000000</v>
      </c>
    </row>
    <row r="176" spans="2:14" ht="15.5" x14ac:dyDescent="0.35">
      <c r="C176" t="s">
        <v>181</v>
      </c>
    </row>
    <row r="177" spans="3:14" ht="15.5" x14ac:dyDescent="0.35">
      <c r="C177" t="s">
        <v>182</v>
      </c>
      <c r="D177" s="5">
        <v>223000000000</v>
      </c>
      <c r="E177" s="5">
        <v>195000000000</v>
      </c>
      <c r="F177" s="5">
        <v>225000000000</v>
      </c>
      <c r="G177" s="5">
        <v>212000000000</v>
      </c>
    </row>
    <row r="178" spans="3:14" ht="15.5" x14ac:dyDescent="0.35">
      <c r="C178" t="s">
        <v>23</v>
      </c>
      <c r="D178" s="5">
        <v>19000000000</v>
      </c>
      <c r="E178" s="5">
        <v>29000000000</v>
      </c>
      <c r="F178" s="5">
        <v>29000000000</v>
      </c>
      <c r="G178" s="5">
        <v>29000000000</v>
      </c>
    </row>
    <row r="179" spans="3:14" ht="15.5" x14ac:dyDescent="0.35">
      <c r="C179" t="s">
        <v>20</v>
      </c>
      <c r="D179" s="5">
        <v>-43000000000</v>
      </c>
      <c r="E179" s="5">
        <v>-23000000000</v>
      </c>
      <c r="F179" s="5">
        <v>9000000000</v>
      </c>
      <c r="G179" s="5">
        <v>27000000000</v>
      </c>
    </row>
    <row r="180" spans="3:14" ht="15.5" x14ac:dyDescent="0.35">
      <c r="C180" t="s">
        <v>183</v>
      </c>
      <c r="D180" s="5">
        <v>306000000000</v>
      </c>
      <c r="E180" s="5">
        <v>294000000000</v>
      </c>
      <c r="F180" s="5">
        <v>309000000000</v>
      </c>
      <c r="G180" s="5">
        <v>294000000000</v>
      </c>
    </row>
    <row r="181" spans="3:14" ht="15.5" x14ac:dyDescent="0.35">
      <c r="C181" t="s">
        <v>184</v>
      </c>
      <c r="D181" s="5">
        <v>25000000000</v>
      </c>
      <c r="E181" s="5">
        <v>28000000000</v>
      </c>
      <c r="F181" s="5">
        <v>-24000000000</v>
      </c>
      <c r="G181" s="5">
        <v>-35000000000</v>
      </c>
    </row>
    <row r="182" spans="3:14" ht="15.5" x14ac:dyDescent="0.35">
      <c r="C182" t="s">
        <v>185</v>
      </c>
      <c r="D182" s="5">
        <v>0</v>
      </c>
      <c r="E182" s="5">
        <v>0</v>
      </c>
      <c r="F182" s="5">
        <v>0</v>
      </c>
      <c r="G182" s="5">
        <v>0</v>
      </c>
    </row>
    <row r="183" spans="3:14" ht="15.5" x14ac:dyDescent="0.35">
      <c r="C183" t="s">
        <v>12</v>
      </c>
      <c r="D183" s="5">
        <v>25000000000</v>
      </c>
      <c r="E183" s="5">
        <v>28000000000</v>
      </c>
      <c r="F183" s="5">
        <v>-24000000000</v>
      </c>
      <c r="G183" s="5">
        <v>-35000000000</v>
      </c>
    </row>
    <row r="184" spans="3:14" ht="15.5" x14ac:dyDescent="0.35">
      <c r="C184" t="s">
        <v>15</v>
      </c>
      <c r="D184" s="6">
        <v>10.039999999999999</v>
      </c>
      <c r="E184" s="6">
        <v>11.37</v>
      </c>
      <c r="F184" s="6">
        <v>-9.64</v>
      </c>
      <c r="G184" s="6">
        <v>-14.1</v>
      </c>
    </row>
    <row r="185" spans="3:14" ht="15.5" x14ac:dyDescent="0.35">
      <c r="C185" t="s">
        <v>45</v>
      </c>
      <c r="I185" s="6">
        <v>2.4500000000000002</v>
      </c>
      <c r="J185" s="6">
        <v>0.55000000000000004</v>
      </c>
      <c r="K185" s="6">
        <v>2.11</v>
      </c>
      <c r="L185" s="6">
        <v>1.55</v>
      </c>
      <c r="M185" s="6">
        <v>-1.23</v>
      </c>
      <c r="N185" s="6">
        <v>0.28000000000000003</v>
      </c>
    </row>
    <row r="186" spans="3:14" ht="15.5" x14ac:dyDescent="0.35">
      <c r="C186" t="s">
        <v>59</v>
      </c>
      <c r="I186" s="6">
        <v>51.43</v>
      </c>
      <c r="J186" s="6">
        <v>254.55</v>
      </c>
      <c r="K186" s="6">
        <v>60.66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62</v>
      </c>
      <c r="I187" s="6">
        <v>0.33</v>
      </c>
      <c r="J187" s="6">
        <v>0.37</v>
      </c>
      <c r="K187" s="6">
        <v>0.57999999999999996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186</v>
      </c>
    </row>
    <row r="189" spans="3:14" ht="15.5" x14ac:dyDescent="0.35">
      <c r="C189" t="s">
        <v>187</v>
      </c>
      <c r="I189" s="6">
        <v>1.03E-2</v>
      </c>
      <c r="J189" s="6">
        <v>1.9E-3</v>
      </c>
      <c r="K189" s="6">
        <v>2.5499999999999998E-2</v>
      </c>
      <c r="L189" s="6">
        <v>3.1600000000000003E-2</v>
      </c>
      <c r="M189" s="6">
        <v>-3.6200000000000003E-2</v>
      </c>
      <c r="N189" s="6">
        <v>7.4999999999999997E-3</v>
      </c>
    </row>
    <row r="190" spans="3:14" ht="15.5" x14ac:dyDescent="0.35">
      <c r="C190" t="s">
        <v>188</v>
      </c>
      <c r="I190" s="6">
        <v>3.0899999999999997E-2</v>
      </c>
      <c r="J190" s="6">
        <v>8.199999999999999E-3</v>
      </c>
      <c r="K190" s="6">
        <v>3.2899999999999999E-2</v>
      </c>
      <c r="L190" s="6">
        <v>5.0999999999999997E-2</v>
      </c>
      <c r="M190" s="6">
        <v>-4.2599999999999999E-2</v>
      </c>
      <c r="N190" s="6">
        <v>9.1000000000000004E-3</v>
      </c>
    </row>
    <row r="191" spans="3:14" ht="15.5" x14ac:dyDescent="0.35">
      <c r="C191" t="s">
        <v>189</v>
      </c>
      <c r="I191" s="6">
        <v>8.3699999999999997E-2</v>
      </c>
      <c r="J191" s="6">
        <v>6.8099999999999994E-2</v>
      </c>
      <c r="K191" s="6">
        <v>6.8400000000000002E-2</v>
      </c>
      <c r="L191" s="6">
        <v>7.1300000000000002E-2</v>
      </c>
      <c r="M191" s="6">
        <v>-4.3499999999999997E-2</v>
      </c>
      <c r="N191" s="6">
        <v>1.9E-2</v>
      </c>
    </row>
    <row r="192" spans="3:14" ht="15.5" x14ac:dyDescent="0.35">
      <c r="C192" t="s">
        <v>190</v>
      </c>
      <c r="I192" s="6">
        <v>1.59</v>
      </c>
      <c r="J192" s="6">
        <v>1.32</v>
      </c>
      <c r="K192" s="6">
        <v>8.9</v>
      </c>
      <c r="L192" s="6">
        <v>5.25</v>
      </c>
      <c r="M192" s="6">
        <v>-27.78</v>
      </c>
    </row>
    <row r="193" spans="2:14" ht="15.5" x14ac:dyDescent="0.35">
      <c r="C193" t="s">
        <v>56</v>
      </c>
      <c r="I193" s="6">
        <v>1.59</v>
      </c>
      <c r="J193" s="6">
        <v>2.08</v>
      </c>
      <c r="K193" s="5">
        <v>2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53</v>
      </c>
      <c r="I194" s="6">
        <v>79.14</v>
      </c>
      <c r="J194" s="6">
        <v>67.25</v>
      </c>
      <c r="K194" s="6">
        <v>64.03</v>
      </c>
      <c r="L194" s="6">
        <v>30.39</v>
      </c>
      <c r="M194" s="6">
        <v>28.93</v>
      </c>
      <c r="N194" s="6">
        <v>30.27</v>
      </c>
    </row>
    <row r="195" spans="2:14" ht="15.5" x14ac:dyDescent="0.35">
      <c r="C195" t="s">
        <v>191</v>
      </c>
      <c r="I195" s="6">
        <v>1.6</v>
      </c>
      <c r="J195" s="6">
        <v>2.08</v>
      </c>
      <c r="K195" s="5">
        <v>2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192</v>
      </c>
      <c r="I196" s="6">
        <v>78.97</v>
      </c>
      <c r="J196" s="6">
        <v>67.25</v>
      </c>
      <c r="K196" s="6">
        <v>64.03</v>
      </c>
      <c r="L196" s="6">
        <v>30.39</v>
      </c>
      <c r="M196" s="6">
        <v>28.89</v>
      </c>
      <c r="N196" s="6">
        <v>30.2</v>
      </c>
    </row>
    <row r="197" spans="2:14" ht="15.5" x14ac:dyDescent="0.35">
      <c r="C197" t="s">
        <v>193</v>
      </c>
      <c r="I197" s="5">
        <v>29000000000</v>
      </c>
      <c r="J197" s="5">
        <v>18000000000</v>
      </c>
      <c r="K197" s="5">
        <v>16000000000</v>
      </c>
      <c r="L197" s="5">
        <v>2000000000</v>
      </c>
    </row>
    <row r="198" spans="2:14" ht="15.5" x14ac:dyDescent="0.35">
      <c r="C198" t="s">
        <v>194</v>
      </c>
      <c r="J198" s="5">
        <v>0</v>
      </c>
      <c r="K198" s="5">
        <v>0</v>
      </c>
      <c r="L198" s="5">
        <v>0</v>
      </c>
      <c r="M198" s="5">
        <v>0</v>
      </c>
    </row>
    <row r="199" spans="2:14" ht="15.5" x14ac:dyDescent="0.35">
      <c r="C199" t="s">
        <v>25</v>
      </c>
      <c r="I199" s="5">
        <v>29000000000</v>
      </c>
      <c r="J199" s="5">
        <v>18000000000</v>
      </c>
      <c r="K199" s="5">
        <v>16000000000</v>
      </c>
      <c r="L199" s="5">
        <v>2000000000</v>
      </c>
      <c r="M199" s="5">
        <v>0</v>
      </c>
    </row>
    <row r="200" spans="2:14" ht="15.5" x14ac:dyDescent="0.35">
      <c r="C200" t="s">
        <v>22</v>
      </c>
      <c r="I200" s="5">
        <v>-23000000000</v>
      </c>
      <c r="J200" s="5">
        <v>12000000000</v>
      </c>
      <c r="K200" s="5">
        <v>15000000000</v>
      </c>
      <c r="L200" s="5">
        <v>-2000000000</v>
      </c>
      <c r="M200" s="5">
        <v>-1000000000</v>
      </c>
      <c r="N200" s="5">
        <v>-8000000000</v>
      </c>
    </row>
    <row r="201" spans="2:14" ht="15.5" x14ac:dyDescent="0.35">
      <c r="C201" t="s">
        <v>195</v>
      </c>
      <c r="I201" s="5">
        <v>294000000000</v>
      </c>
      <c r="J201" s="5">
        <v>235000000000</v>
      </c>
      <c r="K201" s="5">
        <v>138000000000</v>
      </c>
      <c r="L201" s="5">
        <v>49000000000</v>
      </c>
      <c r="M201" s="5">
        <v>38000000000</v>
      </c>
      <c r="N201" s="5">
        <v>46000000000</v>
      </c>
    </row>
    <row r="202" spans="2:14" ht="15.5" x14ac:dyDescent="0.35">
      <c r="C202" t="s">
        <v>196</v>
      </c>
      <c r="I202" s="5">
        <v>-32000000000</v>
      </c>
      <c r="J202" s="5">
        <v>-79000000000</v>
      </c>
      <c r="K202" s="5">
        <v>-100000000000</v>
      </c>
      <c r="L202" s="5">
        <v>-11000000000</v>
      </c>
      <c r="M202" s="5">
        <v>-2000000000</v>
      </c>
      <c r="N202" s="5">
        <v>1000000000</v>
      </c>
    </row>
    <row r="203" spans="2:14" ht="15.5" x14ac:dyDescent="0.35">
      <c r="C203" t="s">
        <v>197</v>
      </c>
      <c r="I203" s="5">
        <v>0</v>
      </c>
      <c r="J203" s="5">
        <v>0</v>
      </c>
      <c r="K203" s="5">
        <v>-1000000000</v>
      </c>
      <c r="L203" s="5">
        <v>0</v>
      </c>
      <c r="M203" s="5">
        <v>-1000000000</v>
      </c>
      <c r="N203" s="5">
        <v>0</v>
      </c>
    </row>
    <row r="204" spans="2:14" ht="15.5" x14ac:dyDescent="0.35">
      <c r="C204" t="s">
        <v>14</v>
      </c>
      <c r="I204" s="5">
        <v>-33000000000</v>
      </c>
      <c r="J204" s="5">
        <v>-79000000000</v>
      </c>
      <c r="K204" s="5">
        <v>-101000000000</v>
      </c>
      <c r="L204" s="5">
        <v>-11000000000</v>
      </c>
      <c r="M204" s="5">
        <v>-3000000000</v>
      </c>
      <c r="N204" s="5">
        <v>0</v>
      </c>
    </row>
    <row r="205" spans="2:14" ht="15.5" x14ac:dyDescent="0.35">
      <c r="C205" t="s">
        <v>16</v>
      </c>
      <c r="I205" s="6">
        <v>-13.18</v>
      </c>
      <c r="J205" s="6">
        <v>-34.42</v>
      </c>
      <c r="K205" s="6">
        <v>-43.97</v>
      </c>
      <c r="L205" s="6">
        <v>-6.73</v>
      </c>
      <c r="M205" s="6">
        <v>-1.63</v>
      </c>
      <c r="N205" s="6">
        <v>0.28999999999999998</v>
      </c>
    </row>
    <row r="207" spans="2:14" ht="15.5" x14ac:dyDescent="0.35">
      <c r="B207" t="s">
        <v>198</v>
      </c>
      <c r="C207" t="s">
        <v>199</v>
      </c>
      <c r="D207" s="5">
        <v>22000000000</v>
      </c>
      <c r="E207" s="5">
        <v>-29000000000</v>
      </c>
      <c r="F207" s="5">
        <v>9000000000</v>
      </c>
      <c r="G207" s="5">
        <v>-145000000</v>
      </c>
      <c r="H207" s="5">
        <v>88000000000</v>
      </c>
      <c r="I207" s="5">
        <v>6000000000</v>
      </c>
      <c r="J207" s="5">
        <v>1000000000</v>
      </c>
      <c r="K207" s="5">
        <v>5000000000</v>
      </c>
      <c r="L207" s="5">
        <v>2000000000</v>
      </c>
      <c r="M207" s="5">
        <v>-2000000000</v>
      </c>
      <c r="N207" s="5">
        <v>442000000</v>
      </c>
    </row>
    <row r="208" spans="2:14" ht="15.5" x14ac:dyDescent="0.35">
      <c r="C208" t="s">
        <v>317</v>
      </c>
      <c r="H208" s="5">
        <v>1000000000</v>
      </c>
      <c r="I208" s="5">
        <v>6000000000</v>
      </c>
      <c r="J208" s="5">
        <v>1000000000</v>
      </c>
      <c r="K208" s="5">
        <v>5000000000</v>
      </c>
    </row>
    <row r="209" spans="3:14" ht="15.5" x14ac:dyDescent="0.35">
      <c r="C209" t="s">
        <v>44</v>
      </c>
      <c r="D209" s="6">
        <v>8.9499999999999993</v>
      </c>
      <c r="E209" s="6">
        <v>-11.93</v>
      </c>
      <c r="F209" s="6">
        <v>3.57</v>
      </c>
      <c r="G209" s="6">
        <v>-0.06</v>
      </c>
      <c r="H209" s="6">
        <v>35.79</v>
      </c>
      <c r="I209" s="6">
        <v>2.4500000000000002</v>
      </c>
      <c r="J209" s="6">
        <v>0.51</v>
      </c>
      <c r="K209" s="6">
        <v>1.95</v>
      </c>
      <c r="L209" s="6">
        <v>1.01</v>
      </c>
      <c r="M209" s="6">
        <v>-0.8</v>
      </c>
      <c r="N209" s="6">
        <v>0.18</v>
      </c>
    </row>
    <row r="210" spans="3:14" ht="15.5" x14ac:dyDescent="0.35">
      <c r="C210" t="s">
        <v>318</v>
      </c>
      <c r="H210" s="6">
        <v>0.52</v>
      </c>
      <c r="I210" s="6">
        <v>2.4500000000000002</v>
      </c>
      <c r="J210" s="6">
        <v>0.51</v>
      </c>
      <c r="K210" s="6">
        <v>1.95</v>
      </c>
    </row>
    <row r="211" spans="3:14" ht="15.5" x14ac:dyDescent="0.35">
      <c r="C211" t="s">
        <v>204</v>
      </c>
      <c r="D211" s="5">
        <v>288000000000</v>
      </c>
      <c r="E211" s="5">
        <v>218000000000</v>
      </c>
      <c r="F211" s="5">
        <v>205000000000</v>
      </c>
      <c r="G211" s="5">
        <v>197000000000</v>
      </c>
      <c r="H211" s="5">
        <v>1151000000000</v>
      </c>
      <c r="I211" s="5">
        <v>945000000000</v>
      </c>
      <c r="J211" s="5">
        <v>861000000000</v>
      </c>
      <c r="K211" s="5">
        <v>502000000000</v>
      </c>
      <c r="L211" s="5">
        <v>318000000000</v>
      </c>
      <c r="M211" s="5">
        <v>253000000</v>
      </c>
      <c r="N211" s="5">
        <v>10000000000</v>
      </c>
    </row>
    <row r="212" spans="3:14" ht="15.5" x14ac:dyDescent="0.35">
      <c r="C212" t="s">
        <v>319</v>
      </c>
      <c r="H212" s="5">
        <v>907000000000</v>
      </c>
      <c r="I212" s="5">
        <v>945000000000</v>
      </c>
      <c r="J212" s="5">
        <v>861000000000</v>
      </c>
      <c r="K212" s="5">
        <v>502000000000</v>
      </c>
    </row>
    <row r="213" spans="3:14" ht="15.5" x14ac:dyDescent="0.35">
      <c r="C213" t="s">
        <v>208</v>
      </c>
      <c r="I213" s="6">
        <v>2.96</v>
      </c>
    </row>
    <row r="214" spans="3:14" ht="15.5" x14ac:dyDescent="0.35">
      <c r="C214" t="s">
        <v>320</v>
      </c>
      <c r="I214" s="6">
        <v>202.97</v>
      </c>
    </row>
    <row r="215" spans="3:14" ht="15.5" x14ac:dyDescent="0.35">
      <c r="C215" t="s">
        <v>209</v>
      </c>
      <c r="I215" s="6">
        <v>7.42</v>
      </c>
    </row>
    <row r="216" spans="3:14" ht="15.5" x14ac:dyDescent="0.35">
      <c r="C216" t="s">
        <v>321</v>
      </c>
      <c r="I216" s="6">
        <v>4.8999999999999998E-3</v>
      </c>
    </row>
    <row r="217" spans="3:14" ht="15.5" x14ac:dyDescent="0.35">
      <c r="C217" t="s">
        <v>322</v>
      </c>
      <c r="I217" s="6">
        <v>0.28999999999999998</v>
      </c>
    </row>
    <row r="218" spans="3:14" ht="15.5" x14ac:dyDescent="0.35">
      <c r="C218" t="s">
        <v>210</v>
      </c>
      <c r="I218" s="6">
        <v>1.17</v>
      </c>
    </row>
    <row r="219" spans="3:14" ht="15.5" x14ac:dyDescent="0.35">
      <c r="C219" t="s">
        <v>323</v>
      </c>
      <c r="I219" s="6">
        <v>-46.32</v>
      </c>
    </row>
    <row r="220" spans="3:14" ht="15.5" x14ac:dyDescent="0.35">
      <c r="C220" t="s">
        <v>324</v>
      </c>
      <c r="I220" s="6">
        <v>-45.62</v>
      </c>
    </row>
    <row r="221" spans="3:14" ht="15.5" x14ac:dyDescent="0.35">
      <c r="C221" t="s">
        <v>325</v>
      </c>
      <c r="I221" s="6">
        <v>10.88</v>
      </c>
    </row>
    <row r="222" spans="3:14" ht="15.5" x14ac:dyDescent="0.35">
      <c r="C222" t="s">
        <v>327</v>
      </c>
      <c r="I222" s="6">
        <v>0.59</v>
      </c>
    </row>
    <row r="223" spans="3:14" ht="15.5" x14ac:dyDescent="0.35">
      <c r="C223" t="s">
        <v>328</v>
      </c>
      <c r="I223" s="6">
        <v>12.31</v>
      </c>
    </row>
    <row r="224" spans="3:14" ht="15.5" x14ac:dyDescent="0.35">
      <c r="C224" t="s">
        <v>329</v>
      </c>
      <c r="I224" s="6">
        <v>0.52</v>
      </c>
    </row>
    <row r="225" spans="3:9" ht="15.5" x14ac:dyDescent="0.35">
      <c r="C225" t="s">
        <v>211</v>
      </c>
      <c r="I225" s="6">
        <v>35.79</v>
      </c>
    </row>
    <row r="226" spans="3:9" ht="15.5" x14ac:dyDescent="0.35">
      <c r="C226" t="s">
        <v>330</v>
      </c>
      <c r="I226" s="6">
        <v>367.61</v>
      </c>
    </row>
    <row r="227" spans="3:9" ht="15.5" x14ac:dyDescent="0.35">
      <c r="C227" t="s">
        <v>212</v>
      </c>
      <c r="D227" s="6">
        <v>24.91</v>
      </c>
    </row>
    <row r="228" spans="3:9" ht="15.5" x14ac:dyDescent="0.35">
      <c r="C228" t="s">
        <v>213</v>
      </c>
      <c r="I228" s="6">
        <v>90.36</v>
      </c>
    </row>
    <row r="229" spans="3:9" ht="15.5" x14ac:dyDescent="0.35">
      <c r="C229" t="s">
        <v>331</v>
      </c>
      <c r="I229" s="6">
        <v>-2.3199999999999998</v>
      </c>
    </row>
    <row r="230" spans="3:9" ht="15.5" x14ac:dyDescent="0.35">
      <c r="C230" t="s">
        <v>214</v>
      </c>
      <c r="D230" s="6">
        <v>3.29</v>
      </c>
    </row>
    <row r="231" spans="3:9" ht="15.5" x14ac:dyDescent="0.35">
      <c r="C231" t="s">
        <v>215</v>
      </c>
      <c r="D231" s="6">
        <v>2.86</v>
      </c>
    </row>
    <row r="232" spans="3:9" ht="15.5" x14ac:dyDescent="0.35">
      <c r="C232" t="s">
        <v>216</v>
      </c>
      <c r="D232" s="6">
        <v>0.08</v>
      </c>
    </row>
    <row r="233" spans="3:9" ht="15.5" x14ac:dyDescent="0.35">
      <c r="C233" t="s">
        <v>217</v>
      </c>
      <c r="D233" s="6">
        <v>1.02</v>
      </c>
    </row>
    <row r="234" spans="3:9" ht="15.5" x14ac:dyDescent="0.35">
      <c r="C234" t="s">
        <v>218</v>
      </c>
      <c r="D234" s="6">
        <v>0.04</v>
      </c>
    </row>
    <row r="235" spans="3:9" ht="15.5" x14ac:dyDescent="0.35">
      <c r="C235" t="s">
        <v>219</v>
      </c>
      <c r="D235" s="6">
        <v>2.02</v>
      </c>
    </row>
    <row r="236" spans="3:9" ht="15.5" x14ac:dyDescent="0.35">
      <c r="C236" t="s">
        <v>333</v>
      </c>
      <c r="I236" s="6">
        <v>1.49</v>
      </c>
    </row>
    <row r="237" spans="3:9" ht="15.5" x14ac:dyDescent="0.35">
      <c r="C237" t="s">
        <v>12</v>
      </c>
      <c r="D237" s="5">
        <v>25000000000</v>
      </c>
    </row>
    <row r="238" spans="3:9" ht="15.5" x14ac:dyDescent="0.35">
      <c r="C238" t="s">
        <v>220</v>
      </c>
      <c r="I238" s="6">
        <v>6.03</v>
      </c>
    </row>
    <row r="239" spans="3:9" ht="15.5" x14ac:dyDescent="0.35">
      <c r="C239" t="s">
        <v>221</v>
      </c>
      <c r="I239" s="6">
        <v>2.8999999999999998E-3</v>
      </c>
    </row>
    <row r="240" spans="3:9" ht="15.5" x14ac:dyDescent="0.35">
      <c r="C240" t="s">
        <v>222</v>
      </c>
      <c r="I240" s="6">
        <v>5.7999999999999996E-3</v>
      </c>
    </row>
    <row r="241" spans="3:9" ht="15.5" x14ac:dyDescent="0.35">
      <c r="C241" t="s">
        <v>223</v>
      </c>
      <c r="I241" s="6">
        <v>6.4500000000000002E-2</v>
      </c>
    </row>
    <row r="242" spans="3:9" ht="15.5" x14ac:dyDescent="0.35">
      <c r="C242" t="s">
        <v>334</v>
      </c>
      <c r="I242" s="6">
        <v>1.6799999999999999E-2</v>
      </c>
    </row>
    <row r="243" spans="3:9" ht="15.5" x14ac:dyDescent="0.35">
      <c r="C243" t="s">
        <v>224</v>
      </c>
      <c r="D243" s="6">
        <v>77.19</v>
      </c>
    </row>
    <row r="244" spans="3:9" ht="15.5" x14ac:dyDescent="0.35">
      <c r="C244" t="s">
        <v>225</v>
      </c>
      <c r="D244" s="6">
        <v>46.25</v>
      </c>
    </row>
    <row r="245" spans="3:9" ht="15.5" x14ac:dyDescent="0.35">
      <c r="C245" t="s">
        <v>226</v>
      </c>
      <c r="D245" s="6">
        <v>55.61</v>
      </c>
    </row>
    <row r="246" spans="3:9" ht="15.5" x14ac:dyDescent="0.35">
      <c r="C246" t="s">
        <v>227</v>
      </c>
      <c r="D246" s="6">
        <v>67.83</v>
      </c>
    </row>
    <row r="247" spans="3:9" ht="15.5" x14ac:dyDescent="0.35">
      <c r="C247" t="s">
        <v>228</v>
      </c>
      <c r="D247" s="6">
        <v>1.18</v>
      </c>
    </row>
    <row r="248" spans="3:9" ht="15.5" x14ac:dyDescent="0.35">
      <c r="C248" t="s">
        <v>335</v>
      </c>
      <c r="I248" s="6">
        <v>1.75</v>
      </c>
    </row>
    <row r="249" spans="3:9" ht="15.5" x14ac:dyDescent="0.35">
      <c r="C249" t="s">
        <v>336</v>
      </c>
      <c r="I249" s="6">
        <v>6.98</v>
      </c>
    </row>
    <row r="250" spans="3:9" ht="15.5" x14ac:dyDescent="0.35">
      <c r="C250" t="s">
        <v>40</v>
      </c>
      <c r="I250" s="5">
        <v>262000000000</v>
      </c>
    </row>
    <row r="251" spans="3:9" ht="15.5" x14ac:dyDescent="0.35">
      <c r="C251" t="s">
        <v>229</v>
      </c>
      <c r="I251" s="5">
        <v>219000000000</v>
      </c>
    </row>
    <row r="252" spans="3:9" ht="15.5" x14ac:dyDescent="0.35">
      <c r="C252" t="s">
        <v>230</v>
      </c>
      <c r="I252" s="5">
        <v>2470000000</v>
      </c>
    </row>
    <row r="253" spans="3:9" ht="15.5" x14ac:dyDescent="0.35">
      <c r="C253" t="s">
        <v>231</v>
      </c>
      <c r="I253" s="6">
        <v>0.28489999999999999</v>
      </c>
    </row>
    <row r="254" spans="3:9" ht="15.5" x14ac:dyDescent="0.35">
      <c r="C254" t="s">
        <v>232</v>
      </c>
      <c r="D254" s="6">
        <v>0.2218</v>
      </c>
    </row>
    <row r="255" spans="3:9" ht="15.5" x14ac:dyDescent="0.35">
      <c r="C255" t="s">
        <v>233</v>
      </c>
      <c r="D255" s="6">
        <v>0.1207</v>
      </c>
    </row>
    <row r="256" spans="3:9" ht="15.5" x14ac:dyDescent="0.35">
      <c r="C256" t="s">
        <v>234</v>
      </c>
      <c r="D256" s="6">
        <v>7.6799999999999993E-2</v>
      </c>
    </row>
    <row r="257" spans="3:9" ht="15.5" x14ac:dyDescent="0.35">
      <c r="C257" t="s">
        <v>235</v>
      </c>
      <c r="D257" s="6">
        <v>-0.1153</v>
      </c>
    </row>
    <row r="258" spans="3:9" ht="15.5" x14ac:dyDescent="0.35">
      <c r="C258" t="s">
        <v>236</v>
      </c>
      <c r="D258" s="6">
        <v>0.55490000000000006</v>
      </c>
    </row>
    <row r="259" spans="3:9" ht="15.5" x14ac:dyDescent="0.35">
      <c r="C259" t="s">
        <v>237</v>
      </c>
      <c r="D259" s="6">
        <v>-0.17710000000000001</v>
      </c>
    </row>
    <row r="260" spans="3:9" ht="15.5" x14ac:dyDescent="0.35">
      <c r="C260" t="s">
        <v>244</v>
      </c>
      <c r="I260" s="5">
        <v>6</v>
      </c>
    </row>
    <row r="261" spans="3:9" ht="15.5" x14ac:dyDescent="0.35">
      <c r="C261" t="s">
        <v>245</v>
      </c>
      <c r="I261" s="6">
        <v>0.34</v>
      </c>
    </row>
    <row r="262" spans="3:9" ht="15.5" x14ac:dyDescent="0.35">
      <c r="C262" t="s">
        <v>246</v>
      </c>
      <c r="I262" s="6">
        <v>0.25</v>
      </c>
    </row>
    <row r="263" spans="3:9" ht="15.5" x14ac:dyDescent="0.35">
      <c r="C263" t="s">
        <v>247</v>
      </c>
      <c r="I263" s="6">
        <v>0.06</v>
      </c>
    </row>
    <row r="264" spans="3:9" ht="15.5" x14ac:dyDescent="0.35">
      <c r="C264" t="s">
        <v>248</v>
      </c>
      <c r="I264" s="6">
        <v>0.54</v>
      </c>
    </row>
    <row r="265" spans="3:9" ht="15.5" x14ac:dyDescent="0.35">
      <c r="C265" t="s">
        <v>249</v>
      </c>
      <c r="I265" s="6">
        <v>0.87</v>
      </c>
    </row>
    <row r="266" spans="3:9" ht="15.5" x14ac:dyDescent="0.35">
      <c r="C266" t="s">
        <v>250</v>
      </c>
      <c r="I266" s="6">
        <v>0.51</v>
      </c>
    </row>
    <row r="267" spans="3:9" ht="15.5" x14ac:dyDescent="0.35">
      <c r="C267" t="s">
        <v>251</v>
      </c>
      <c r="I267" s="6">
        <v>0.56999999999999995</v>
      </c>
    </row>
    <row r="268" spans="3:9" ht="15.5" x14ac:dyDescent="0.35">
      <c r="C268" t="s">
        <v>337</v>
      </c>
      <c r="I268" s="5">
        <v>907000000000</v>
      </c>
    </row>
    <row r="269" spans="3:9" ht="15.5" x14ac:dyDescent="0.35">
      <c r="C269" t="s">
        <v>338</v>
      </c>
      <c r="I269" s="5">
        <v>114000000000</v>
      </c>
    </row>
    <row r="270" spans="3:9" ht="15.5" x14ac:dyDescent="0.35">
      <c r="C270" t="s">
        <v>340</v>
      </c>
      <c r="I270" s="5">
        <v>1000000000</v>
      </c>
    </row>
    <row r="271" spans="3:9" ht="15.5" x14ac:dyDescent="0.35">
      <c r="C271" t="s">
        <v>252</v>
      </c>
      <c r="D271" s="5">
        <v>61000000000</v>
      </c>
    </row>
    <row r="272" spans="3:9" ht="15.5" x14ac:dyDescent="0.35">
      <c r="C272" t="s">
        <v>253</v>
      </c>
      <c r="D272" s="5">
        <v>451000000000</v>
      </c>
    </row>
    <row r="273" spans="3:9" ht="15.5" x14ac:dyDescent="0.35">
      <c r="C273" t="s">
        <v>254</v>
      </c>
      <c r="D273" s="5">
        <v>228000000000</v>
      </c>
    </row>
    <row r="274" spans="3:9" ht="15.5" x14ac:dyDescent="0.35">
      <c r="C274" t="s">
        <v>183</v>
      </c>
      <c r="D274" s="5">
        <v>306000000000</v>
      </c>
    </row>
    <row r="275" spans="3:9" ht="15.5" x14ac:dyDescent="0.35">
      <c r="C275" t="s">
        <v>182</v>
      </c>
      <c r="I275" s="5">
        <v>223000000000</v>
      </c>
    </row>
    <row r="276" spans="3:9" ht="15.5" x14ac:dyDescent="0.35">
      <c r="C276" t="s">
        <v>180</v>
      </c>
      <c r="D276" s="5">
        <v>19000000000</v>
      </c>
    </row>
    <row r="277" spans="3:9" ht="15.5" x14ac:dyDescent="0.35">
      <c r="C277" t="s">
        <v>23</v>
      </c>
      <c r="D277" s="5">
        <v>19000000000</v>
      </c>
    </row>
    <row r="278" spans="3:9" ht="15.5" x14ac:dyDescent="0.35">
      <c r="C278" t="s">
        <v>20</v>
      </c>
      <c r="D278" s="5">
        <v>-43000000000</v>
      </c>
    </row>
    <row r="279" spans="3:9" ht="15.5" x14ac:dyDescent="0.35">
      <c r="C279" t="s">
        <v>255</v>
      </c>
      <c r="I279" s="5">
        <v>223000000000</v>
      </c>
    </row>
    <row r="280" spans="3:9" ht="15.5" x14ac:dyDescent="0.35">
      <c r="C280" t="s">
        <v>341</v>
      </c>
      <c r="I280" s="5">
        <v>-6000000000</v>
      </c>
    </row>
    <row r="281" spans="3:9" ht="15.5" x14ac:dyDescent="0.35">
      <c r="C281" t="s">
        <v>342</v>
      </c>
      <c r="I281" s="5">
        <v>7000000000</v>
      </c>
    </row>
    <row r="282" spans="3:9" ht="15.5" x14ac:dyDescent="0.35">
      <c r="C282" t="s">
        <v>343</v>
      </c>
      <c r="I282" s="5">
        <v>51000000000</v>
      </c>
    </row>
    <row r="283" spans="3:9" ht="15.5" x14ac:dyDescent="0.35">
      <c r="C283" t="s">
        <v>344</v>
      </c>
      <c r="I283" s="5">
        <v>0</v>
      </c>
    </row>
    <row r="284" spans="3:9" ht="15.5" x14ac:dyDescent="0.35">
      <c r="C284" t="s">
        <v>345</v>
      </c>
      <c r="I284" s="5">
        <v>-6000000000</v>
      </c>
    </row>
  </sheetData>
  <pageMargins left="0.7" right="0.7" top="0.75" bottom="0.75" header="0.3" footer="0.3"/>
  <ignoredErrors>
    <ignoredError sqref="A1:N285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612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613</v>
      </c>
      <c r="D2" s="2" vm="49">
        <f ca="1">IFERROR(_xlfn.STOCKHISTORY("XIDX:" &amp; $C$1, D3, , 0, 0, 1), "Libur")</f>
        <v>106</v>
      </c>
      <c r="H2" s="2" vm="49">
        <f ca="1">IFERROR(INDEX(D2:G2,COUNT(D2:G2)),"")</f>
        <v>106</v>
      </c>
      <c r="I2" s="2" vm="50">
        <f ca="1">IFERROR(_xlfn.STOCKHISTORY("XIDX:" &amp; $C$1, I1, , 0, 0, 1), "Libur")</f>
        <v>130</v>
      </c>
      <c r="J2" s="2" vm="8">
        <f ca="1">IFERROR(_xlfn.STOCKHISTORY("XIDX:" &amp; $C$1, J1, , 0, 0, 1), "Libur")</f>
        <v>50</v>
      </c>
      <c r="K2" s="2" vm="8">
        <f ca="1">IFERROR(_xlfn.STOCKHISTORY("XIDX:" &amp; $C$1, K1, , 0, 0, 1), "Libur")</f>
        <v>50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184437286493</v>
      </c>
      <c r="H4" s="2">
        <f>IFERROR(SUM(D4:G4)*(4/MAX(1,COUNT(D4:G4))),"")</f>
        <v>737749145972</v>
      </c>
      <c r="I4" s="2">
        <f>IFERROR(INDEX(I51:I500,MATCH($C$4,$C$51:$C$500,0)),"")</f>
        <v>634943344152</v>
      </c>
      <c r="J4" s="2">
        <f>IFERROR(INDEX(J51:J500,MATCH($C$4,$C$51:$C$500,0)),"")</f>
        <v>534453966633</v>
      </c>
      <c r="K4" s="2">
        <f>IFERROR(INDEX(K51:K500,MATCH($C$4,$C$51:$C$500,0)),"")</f>
        <v>468953507777</v>
      </c>
      <c r="L4" s="2">
        <f>IFERROR(INDEX(L51:L500,MATCH($C$4,$C$51:$C$500,0)),"")</f>
        <v>507347976514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4062083679</v>
      </c>
      <c r="H5" s="2">
        <f>IFERROR(SUM(D5:G5)*(4/MAX(1,COUNT(D5:G5))),"")</f>
        <v>16248334716</v>
      </c>
      <c r="I5" s="2">
        <f>IFERROR(INDEX(I51:I500,MATCH($C$5,$C$51:$C$500,0)),"")</f>
        <v>20890004272</v>
      </c>
      <c r="J5" s="2">
        <f>IFERROR(INDEX(J51:J500,MATCH($C$5,$C$51:$C$500,0)),"")</f>
        <v>9078119861</v>
      </c>
      <c r="K5" s="2">
        <f>IFERROR(INDEX(K51:K500,MATCH($C$5,$C$51:$C$500,0)),"")</f>
        <v>2505696381</v>
      </c>
      <c r="L5" s="2">
        <f>IFERROR(INDEX(L51:L500,MATCH($C$5,$C$51:$C$500,0)),"")</f>
        <v>57148264720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140922223886</v>
      </c>
      <c r="H6" s="2">
        <f>IFERROR(INDEX(D6:G6,COUNT(D6:G6)),"")</f>
        <v>140922223886</v>
      </c>
      <c r="I6" s="2">
        <f>IFERROR(INDEX(I51:I500,MATCH($C$6,$C$51:$C$500,0)),"")</f>
        <v>139847819139</v>
      </c>
      <c r="J6" s="2">
        <f>IFERROR(INDEX(J51:J500,MATCH($C$6,$C$51:$C$500,0)),"")</f>
        <v>120479937671</v>
      </c>
      <c r="K6" s="2">
        <f>IFERROR(INDEX(K51:K500,MATCH($C$6,$C$51:$C$500,0)),"")</f>
        <v>112206919841</v>
      </c>
      <c r="L6" s="2">
        <f>IFERROR(INDEX(L51:L500,MATCH($C$6,$C$51:$C$500,0)),"")</f>
        <v>96651037460</v>
      </c>
      <c r="M6" s="2">
        <f>IFERROR(INDEX(M51:M500,MATCH($C$6,$C$51:$C$500,0)),"")</f>
        <v>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3.26</v>
      </c>
      <c r="H7" s="3">
        <f>IFERROR(INDEX(D7:G7,COUNT(D7:G7)),"")</f>
        <v>3.26</v>
      </c>
      <c r="I7" s="3">
        <f>IFERROR(INDEX(I51:I500,MATCH($C$7,$C$51:$C$500,0))/1000000000,"")</f>
        <v>3.26</v>
      </c>
      <c r="J7" s="3">
        <f>IFERROR(INDEX(J51:J500,MATCH($C$7,$C$51:$C$500,0))/1000000000,"")</f>
        <v>3.26</v>
      </c>
      <c r="K7" s="3">
        <f>IFERROR(INDEX(K51:K500,MATCH($C$7,$C$51:$C$500,0))/1000000000,"")</f>
        <v>3.26</v>
      </c>
      <c r="L7" s="3">
        <f>IFERROR(INDEX(L51:L500,MATCH($C$7,$C$51:$C$500,0))/1000000000,"")</f>
        <v>2.61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-16000000000</v>
      </c>
      <c r="H8" s="2">
        <f>IFERROR(INDEX(D8:G8,COUNT(D8:G8)),"")</f>
        <v>-16000000000</v>
      </c>
      <c r="I8" s="2">
        <f>IFERROR(INDEX(I51:I500,MATCH($C$8,$C$51:$C$500,0)),"")</f>
        <v>18000000000</v>
      </c>
      <c r="J8" s="2">
        <f>IFERROR(INDEX(J51:J500,MATCH($C$8,$C$51:$C$500,0)),"")</f>
        <v>-36000000000</v>
      </c>
      <c r="K8" s="2">
        <f>IFERROR(INDEX(K51:K500,MATCH($C$8,$C$51:$C$500,0)),"")</f>
        <v>-33000000000</v>
      </c>
      <c r="L8" s="2">
        <f>IFERROR(INDEX(L51:L500,MATCH($C$8,$C$51:$C$500,0)),"")</f>
        <v>46000000000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-4.87</v>
      </c>
      <c r="H9" s="3">
        <f>IFERROR(INDEX(D9:G9,COUNT(D9:G9)),"")</f>
        <v>-4.87</v>
      </c>
      <c r="I9" s="3">
        <f>IFERROR(INDEX(I51:I500,MATCH($C$9,$C$51:$C$500,0)),"")</f>
        <v>5.56</v>
      </c>
      <c r="J9" s="3">
        <f>IFERROR(INDEX(J51:J500,MATCH($C$9,$C$51:$C$500,0)),"")</f>
        <v>-11.11</v>
      </c>
      <c r="K9" s="3">
        <f>IFERROR(INDEX(K51:K500,MATCH($C$9,$C$51:$C$500,0)),"")</f>
        <v>-9.9600000000000009</v>
      </c>
      <c r="L9" s="3">
        <f>IFERROR(INDEX(L51:L500,MATCH($C$9,$C$51:$C$500,0)),"")</f>
        <v>17.68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-21.765913757700204</v>
      </c>
      <c r="I10" s="3">
        <f ca="1">IFERROR(IF(I9=0,"",I2/I9),"")</f>
        <v>23.381294964028779</v>
      </c>
      <c r="J10" s="3">
        <f ca="1">IFERROR(IF(J9=0,"",J2/J9),"")</f>
        <v>-4.5004500450045004</v>
      </c>
      <c r="K10" s="3">
        <f ca="1">IFERROR(IF(K9=0,"",K2/K9),"")</f>
        <v>-5.0200803212851399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67405111677</v>
      </c>
      <c r="H11" s="2">
        <f>IFERROR(INDEX(D11:G11,COUNT(D11:G11)),"")</f>
        <v>67405111677</v>
      </c>
      <c r="I11" s="2">
        <f>IFERROR(INDEX(I51:I500,MATCH($C$11,$C$51:$C$500,0)),"")</f>
        <v>61642337036</v>
      </c>
      <c r="J11" s="2">
        <f>IFERROR(INDEX(J51:J500,MATCH($C$11,$C$51:$C$500,0)),"")</f>
        <v>27272887784</v>
      </c>
      <c r="K11" s="2">
        <f>IFERROR(INDEX(K51:K500,MATCH($C$11,$C$51:$C$500,0)),"")</f>
        <v>72547578014</v>
      </c>
      <c r="L11" s="2">
        <f>IFERROR(INDEX(L51:L500,MATCH($C$11,$C$51:$C$500,0)),"")</f>
        <v>81542958883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25000000000</v>
      </c>
      <c r="H12" s="2">
        <f>IFERROR(INDEX(D12:G12,COUNT(D12:G12)),"")</f>
        <v>25000000000</v>
      </c>
      <c r="I12" s="2">
        <f>IFERROR(INDEX(I51:I500,MATCH($C$12,$C$51:$C$500,0)),"")</f>
        <v>-24000000000</v>
      </c>
      <c r="J12" s="2">
        <f>IFERROR(INDEX(J51:J500,MATCH($C$12,$C$51:$C$500,0)),"")</f>
        <v>-8000000000</v>
      </c>
      <c r="K12" s="2">
        <f>IFERROR(INDEX(K51:K500,MATCH($C$12,$C$51:$C$500,0)),"")</f>
        <v>-47000000000</v>
      </c>
      <c r="L12" s="2">
        <f>IFERROR(INDEX(L51:L500,MATCH($C$12,$C$51:$C$500,0)),"")</f>
        <v>-74000000000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93000000000</v>
      </c>
      <c r="H13" s="2">
        <f>IFERROR(INDEX(D13:G13,COUNT(D13:G13)),"")</f>
        <v>93000000000</v>
      </c>
      <c r="I13" s="2">
        <f>IFERROR(INDEX(I51:I500,MATCH($C$13,$C$51:$C$500,0)),"")</f>
        <v>38000000000</v>
      </c>
      <c r="J13" s="2">
        <f>IFERROR(INDEX(J51:J500,MATCH($C$13,$C$51:$C$500,0)),"")</f>
        <v>20000000000</v>
      </c>
      <c r="K13" s="2">
        <f>IFERROR(INDEX(K51:K500,MATCH($C$13,$C$51:$C$500,0)),"")</f>
        <v>25000000000</v>
      </c>
      <c r="L13" s="2">
        <f>IFERROR(INDEX(L51:L500,MATCH($C$13,$C$51:$C$500,0)),"")</f>
        <v>8000000000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-1009923882</v>
      </c>
      <c r="H14" s="2">
        <f>IFERROR(SUM(D14:G14)*(4/MAX(1,COUNT(D14:G14))),"")</f>
        <v>-4039695528</v>
      </c>
      <c r="I14" s="2">
        <f>IFERROR(INDEX(I51:I500,MATCH($C$14,$C$51:$C$500,0)),"")</f>
        <v>-1706013384</v>
      </c>
      <c r="J14" s="2">
        <f>IFERROR(INDEX(J51:J500,MATCH($C$14,$C$51:$C$500,0)),"")</f>
        <v>-1354958304</v>
      </c>
      <c r="K14" s="2">
        <f>IFERROR(INDEX(K51:K500,MATCH($C$14,$C$51:$C$500,0)),"")</f>
        <v>-1580792533</v>
      </c>
      <c r="L14" s="2">
        <f>IFERROR(INDEX(L51:L500,MATCH($C$14,$C$51:$C$500,0)),"")</f>
        <v>-774466172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-1489307388</v>
      </c>
      <c r="H15" s="2">
        <f>IFERROR(SUM(D15:G15)*(4/MAX(1,COUNT(D15:G15))),"")</f>
        <v>-5957229552</v>
      </c>
      <c r="I15" s="2">
        <f>IFERROR(INDEX(I51:I500,MATCH($C$15,$C$51:$C$500,0)),"")</f>
        <v>-6514371699</v>
      </c>
      <c r="J15" s="2">
        <f>IFERROR(INDEX(J51:J500,MATCH($C$15,$C$51:$C$500,0)),"")</f>
        <v>-2037043898</v>
      </c>
      <c r="K15" s="2">
        <f>IFERROR(INDEX(K51:K500,MATCH($C$15,$C$51:$C$500,0)),"")</f>
        <v>-1013668062</v>
      </c>
      <c r="L15" s="2">
        <f>IFERROR(INDEX(L51:L500,MATCH($C$15,$C$51:$C$500,0)),"")</f>
        <v>-7514861791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5551391067</v>
      </c>
      <c r="H16" s="2">
        <f>IFERROR(SUM(D16:G16)*(4/MAX(1,COUNT(D16:G16))),"")</f>
        <v>22205564268</v>
      </c>
      <c r="I16" s="2">
        <f>IFERROR(INDEX(I51:I500,MATCH($C$16,$C$51:$C$500,0)),"")</f>
        <v>27324144391</v>
      </c>
      <c r="J16" s="2">
        <f>IFERROR(INDEX(J51:J500,MATCH($C$16,$C$51:$C$500,0)),"")</f>
        <v>7115089949</v>
      </c>
      <c r="K16" s="2">
        <f>IFERROR(INDEX(K51:K500,MATCH($C$16,$C$51:$C$500,0)),"")</f>
        <v>3694942443</v>
      </c>
      <c r="L16" s="2">
        <f>IFERROR(INDEX(L51:L500,MATCH($C$16,$C$51:$C$500,0)),"")</f>
        <v>32068402405</v>
      </c>
      <c r="M16" s="2">
        <f>IFERROR(INDEX(M51:M500,MATCH($C$16,$C$51:$C$500,0)),"")</f>
        <v>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406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345560000000</v>
      </c>
      <c r="H20" s="2">
        <f t="shared" ref="H20:M20" ca="1" si="0">IFERROR(H21*H2,"")</f>
        <v>345560000000</v>
      </c>
      <c r="I20" s="2">
        <f t="shared" ca="1" si="0"/>
        <v>423800000000</v>
      </c>
      <c r="J20" s="2">
        <f t="shared" ca="1" si="0"/>
        <v>163000000000</v>
      </c>
      <c r="K20" s="2">
        <f t="shared" ca="1" si="0"/>
        <v>163000000000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3260000000</v>
      </c>
      <c r="H21" s="2">
        <f>IFERROR(INDEX(D21:G21,COUNT(D21:G21)),"")</f>
        <v>3260000000</v>
      </c>
      <c r="I21" s="2">
        <f>IFERROR(INDEX(I51:I500,MATCH($C$7,$C$51:$C$500,0)),"")</f>
        <v>3260000000</v>
      </c>
      <c r="J21" s="2">
        <f>IFERROR(INDEX(J51:J500,MATCH($C$7,$C$51:$C$500,0)),"")</f>
        <v>3260000000</v>
      </c>
      <c r="K21" s="2">
        <f>IFERROR(INDEX(K51:K500,MATCH($C$7,$C$51:$C$500,0)),"")</f>
        <v>3260000000</v>
      </c>
      <c r="L21" s="2">
        <f>IFERROR(INDEX(L51:L500,MATCH($C$7,$C$51:$C$500,0)),"")</f>
        <v>2610000000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2.8825004083713939</v>
      </c>
      <c r="H23" s="3">
        <f t="shared" ref="H23:M23" si="1">IFERROR(H5/H6*100,"")</f>
        <v>11.530001633485575</v>
      </c>
      <c r="I23" s="3">
        <f t="shared" si="1"/>
        <v>14.937668960884288</v>
      </c>
      <c r="J23" s="3">
        <f t="shared" si="1"/>
        <v>7.5349639421212453</v>
      </c>
      <c r="K23" s="3">
        <f t="shared" si="1"/>
        <v>2.2331032565109479</v>
      </c>
      <c r="L23" s="3">
        <f t="shared" si="1"/>
        <v>59.128454512090869</v>
      </c>
      <c r="M23" s="3" t="str">
        <f t="shared" si="1"/>
        <v/>
      </c>
    </row>
    <row r="24" spans="1:13" ht="15.5" x14ac:dyDescent="0.35">
      <c r="C24" t="s">
        <v>43</v>
      </c>
      <c r="D24" s="4">
        <f>IFERROR(_xlfn.RRI(5,I23,D23),"")</f>
        <v>-0.28038980196582108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1.25</v>
      </c>
      <c r="H25" s="3">
        <f>IFERROR(INDEX(D25:G25,COUNT(D25:G25)),"")</f>
        <v>1.25</v>
      </c>
      <c r="I25" s="3">
        <f>IFERROR(INDEX(I51:I500,MATCH($C$25,$C$51:$C$500,0)),"")</f>
        <v>6.38</v>
      </c>
      <c r="J25" s="3">
        <f>IFERROR(INDEX(J51:J500,MATCH($C$25,$C$51:$C$500,0)),"")</f>
        <v>1.56</v>
      </c>
      <c r="K25" s="3">
        <f>IFERROR(INDEX(K51:K500,MATCH($C$25,$C$51:$C$500,0)),"")</f>
        <v>0.82</v>
      </c>
      <c r="L25" s="3">
        <f>IFERROR(INDEX(L51:L500,MATCH($C$25,$C$51:$C$500,0)),"")</f>
        <v>9.41</v>
      </c>
      <c r="M25" s="3">
        <f>IFERROR(INDEX(M51:M500,MATCH($C$25,$C$51:$C$500,0)),"")</f>
        <v>0</v>
      </c>
    </row>
    <row r="26" spans="1:13" ht="15.5" x14ac:dyDescent="0.35">
      <c r="C26" t="s">
        <v>46</v>
      </c>
      <c r="D26" s="4">
        <f>IFERROR(_xlfn.RRI(5,I25,D25),"")</f>
        <v>-0.27819835605174625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47</v>
      </c>
      <c r="D27" s="3">
        <f>IFERROR(D4/D21,"")</f>
        <v>56.575854752453985</v>
      </c>
      <c r="H27" s="3">
        <f t="shared" ref="H27:M27" si="4">IFERROR(H4/H21,"")</f>
        <v>226.30341900981594</v>
      </c>
      <c r="I27" s="3">
        <f t="shared" si="4"/>
        <v>194.76789697914111</v>
      </c>
      <c r="J27" s="3">
        <f t="shared" si="4"/>
        <v>163.94293454999999</v>
      </c>
      <c r="K27" s="3">
        <f t="shared" si="4"/>
        <v>143.85076925674846</v>
      </c>
      <c r="L27" s="3">
        <f t="shared" si="4"/>
        <v>194.3861978980843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-0.21905086210919944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-0.8040752351097179</v>
      </c>
      <c r="I29" s="4">
        <f t="shared" si="6"/>
        <v>3.0897435897435899</v>
      </c>
      <c r="J29" s="4">
        <f t="shared" si="6"/>
        <v>0.90243902439024404</v>
      </c>
      <c r="K29" s="4">
        <f t="shared" si="6"/>
        <v>-0.91285866099893731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0.16191334670544888</v>
      </c>
      <c r="I30" s="4">
        <f t="shared" si="7"/>
        <v>0.18802251230741512</v>
      </c>
      <c r="J30" s="4">
        <f t="shared" si="7"/>
        <v>0.13967367291161664</v>
      </c>
      <c r="K30" s="4">
        <f t="shared" si="7"/>
        <v>-0.25997436643023036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>IFERROR(INDEX(I51:I500,MATCH($C$32,$C$51:$C$500,0)),"")</f>
        <v>57.83</v>
      </c>
      <c r="J32" s="3">
        <f>IFERROR(INDEX(J51:J500,MATCH($C$32,$C$51:$C$500,0)),"")</f>
        <v>51.9</v>
      </c>
      <c r="K32" s="3">
        <f>IFERROR(INDEX(K51:K500,MATCH($C$32,$C$51:$C$500,0)),"")</f>
        <v>49.36</v>
      </c>
      <c r="L32" s="3">
        <f>IFERROR(INDEX(L51:L500,MATCH($C$32,$C$51:$C$500,0)),"")</f>
        <v>37.03</v>
      </c>
      <c r="M32" s="3">
        <f>IFERROR(INDEX(M51:M500,MATCH($C$32,$C$51:$C$500,0)),"")</f>
        <v>0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1.82</v>
      </c>
      <c r="H33" s="3">
        <f>IFERROR(INDEX(D33:G33,COUNT(D33:G33)),"")</f>
        <v>1.82</v>
      </c>
      <c r="I33" s="3">
        <f>IFERROR(INDEX(I51:I500,MATCH($C$33,$C$51:$C$500,0)),"")</f>
        <v>2.25</v>
      </c>
      <c r="J33" s="3">
        <f>IFERROR(INDEX(J51:J500,MATCH($C$33,$C$51:$C$500,0)),"")</f>
        <v>0.96</v>
      </c>
      <c r="K33" s="3">
        <f>IFERROR(INDEX(K51:K500,MATCH($C$33,$C$51:$C$500,0)),"")</f>
        <v>1.01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84.8</v>
      </c>
      <c r="H34" s="3">
        <f>IFERROR(INDEX(D34:G34,COUNT(D34:G34)),"")</f>
        <v>84.8</v>
      </c>
      <c r="I34" s="3">
        <f>IFERROR(INDEX(I51:I500,MATCH($C$34,$C$51:$C$500,0)),"")</f>
        <v>20.38</v>
      </c>
      <c r="J34" s="3">
        <f>IFERROR(INDEX(J51:J500,MATCH($C$34,$C$51:$C$500,0)),"")</f>
        <v>32.049999999999997</v>
      </c>
      <c r="K34" s="3">
        <f>IFERROR(INDEX(K51:K500,MATCH($C$34,$C$51:$C$500,0)),"")</f>
        <v>60.98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1.88</v>
      </c>
      <c r="H35" s="3">
        <f>IFERROR(INDEX(D35:G35,COUNT(D35:G35)),"")</f>
        <v>1.88</v>
      </c>
      <c r="I35" s="3">
        <f>IFERROR(INDEX(I51:I500,MATCH($C$35,$C$51:$C$500,0)),"")</f>
        <v>0.67</v>
      </c>
      <c r="J35" s="3">
        <f>IFERROR(INDEX(J51:J500,MATCH($C$35,$C$51:$C$500,0)),"")</f>
        <v>0.31</v>
      </c>
      <c r="K35" s="3">
        <f>IFERROR(INDEX(K51:K500,MATCH($C$35,$C$51:$C$500,0)),"")</f>
        <v>0.35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0.38350000000000001</v>
      </c>
      <c r="I36" s="4">
        <f t="shared" si="8"/>
        <v>0.3</v>
      </c>
      <c r="J36" s="4">
        <f t="shared" si="8"/>
        <v>0.3</v>
      </c>
      <c r="K36" s="4">
        <f t="shared" si="8"/>
        <v>0.30420000000000003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1.91</v>
      </c>
      <c r="I37" s="3">
        <f t="shared" si="9"/>
        <v>1.91</v>
      </c>
      <c r="J37" s="3">
        <f t="shared" si="9"/>
        <v>0.47</v>
      </c>
      <c r="K37" s="3">
        <f t="shared" si="9"/>
        <v>0.25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406</v>
      </c>
    </row>
    <row r="51" spans="2:13" ht="15.5" x14ac:dyDescent="0.35">
      <c r="B51" t="s">
        <v>72</v>
      </c>
      <c r="C51" t="s">
        <v>5</v>
      </c>
      <c r="D51" s="5">
        <v>184437286493</v>
      </c>
      <c r="E51" s="5">
        <v>182671057289</v>
      </c>
      <c r="F51" s="5">
        <v>171504136889</v>
      </c>
      <c r="G51" s="5">
        <v>137415767707</v>
      </c>
      <c r="I51" s="5">
        <v>634943344152</v>
      </c>
      <c r="J51" s="5">
        <v>534453966633</v>
      </c>
      <c r="K51" s="5">
        <v>468953507777</v>
      </c>
      <c r="L51" s="5">
        <v>507347976514</v>
      </c>
    </row>
    <row r="52" spans="2:13" ht="15.5" x14ac:dyDescent="0.35">
      <c r="C52" t="s">
        <v>73</v>
      </c>
      <c r="D52" s="5">
        <v>-154958848674</v>
      </c>
      <c r="E52" s="5">
        <v>-154544541724</v>
      </c>
      <c r="F52" s="5">
        <v>-142565804750</v>
      </c>
      <c r="G52" s="5">
        <v>-114296230215</v>
      </c>
      <c r="I52" s="5">
        <v>-530818045624</v>
      </c>
      <c r="J52" s="5">
        <v>-465872610216</v>
      </c>
      <c r="K52" s="5">
        <v>-406384845121</v>
      </c>
      <c r="L52" s="5">
        <v>-420409811266</v>
      </c>
    </row>
    <row r="53" spans="2:13" ht="15.5" x14ac:dyDescent="0.35">
      <c r="C53" t="s">
        <v>74</v>
      </c>
      <c r="D53" s="5">
        <v>29478437819</v>
      </c>
      <c r="E53" s="5">
        <v>28126515565</v>
      </c>
      <c r="F53" s="5">
        <v>28938332139</v>
      </c>
      <c r="G53" s="5">
        <v>23119537492</v>
      </c>
      <c r="I53" s="5">
        <v>104125298528</v>
      </c>
      <c r="J53" s="5">
        <v>68581356417</v>
      </c>
      <c r="K53" s="5">
        <v>62568662656</v>
      </c>
      <c r="L53" s="5">
        <v>86938165248</v>
      </c>
    </row>
    <row r="54" spans="2:13" ht="15.5" x14ac:dyDescent="0.35">
      <c r="C54" t="s">
        <v>75</v>
      </c>
      <c r="D54" s="5">
        <v>-19351454694</v>
      </c>
      <c r="E54" s="5">
        <v>-24911336682</v>
      </c>
      <c r="F54" s="5">
        <v>-19082880823</v>
      </c>
      <c r="G54" s="5">
        <v>-16161574045</v>
      </c>
      <c r="I54" s="5">
        <v>-76058455682</v>
      </c>
      <c r="J54" s="5">
        <v>-60742887108</v>
      </c>
      <c r="K54" s="5">
        <v>-58421700217</v>
      </c>
      <c r="L54" s="5">
        <v>-54736641255</v>
      </c>
    </row>
    <row r="55" spans="2:13" ht="15.5" x14ac:dyDescent="0.35">
      <c r="C55" t="s">
        <v>77</v>
      </c>
      <c r="D55" s="5">
        <v>-18637953846</v>
      </c>
      <c r="E55" s="5">
        <v>-25241432657</v>
      </c>
      <c r="F55" s="5">
        <v>-18158349502</v>
      </c>
      <c r="G55" s="5">
        <v>-15261278444</v>
      </c>
      <c r="I55" s="5">
        <v>-73829982730</v>
      </c>
      <c r="J55" s="5">
        <v>-58110987494</v>
      </c>
      <c r="K55" s="5">
        <v>-57740116403</v>
      </c>
      <c r="L55" s="5">
        <v>-54055057441</v>
      </c>
    </row>
    <row r="56" spans="2:13" ht="15.5" x14ac:dyDescent="0.35">
      <c r="C56" t="s">
        <v>80</v>
      </c>
    </row>
    <row r="57" spans="2:13" ht="15.5" x14ac:dyDescent="0.35">
      <c r="C57" t="s">
        <v>78</v>
      </c>
      <c r="D57" s="5">
        <v>10126983125</v>
      </c>
      <c r="E57" s="5">
        <v>3215178883</v>
      </c>
      <c r="F57" s="5">
        <v>9855451316</v>
      </c>
      <c r="G57" s="5">
        <v>6957963447</v>
      </c>
      <c r="I57" s="5">
        <v>28066842846</v>
      </c>
      <c r="J57" s="5">
        <v>7838469309</v>
      </c>
      <c r="K57" s="5">
        <v>4146962439</v>
      </c>
      <c r="L57" s="5">
        <v>32201523993</v>
      </c>
    </row>
    <row r="58" spans="2:13" ht="15.5" x14ac:dyDescent="0.35">
      <c r="C58" t="s">
        <v>79</v>
      </c>
      <c r="D58" s="5">
        <v>-4575592058</v>
      </c>
      <c r="E58" s="5">
        <v>3088343000</v>
      </c>
      <c r="F58" s="5">
        <v>-2057193336</v>
      </c>
      <c r="G58" s="5">
        <v>-868290962</v>
      </c>
      <c r="I58" s="5">
        <v>-742698455</v>
      </c>
      <c r="J58" s="5">
        <v>-723379360</v>
      </c>
      <c r="K58" s="5">
        <v>-452019996</v>
      </c>
      <c r="L58" s="5">
        <v>-133121588</v>
      </c>
    </row>
    <row r="59" spans="2:13" ht="15.5" x14ac:dyDescent="0.35">
      <c r="C59" t="s">
        <v>261</v>
      </c>
      <c r="D59" s="5">
        <v>155842013</v>
      </c>
      <c r="E59" s="5">
        <v>841997704</v>
      </c>
      <c r="F59" s="5">
        <v>38879479</v>
      </c>
      <c r="G59" s="5">
        <v>42797171</v>
      </c>
      <c r="I59" s="5">
        <v>963314929</v>
      </c>
      <c r="J59" s="5">
        <v>631578944</v>
      </c>
      <c r="K59" s="5">
        <v>1128772537</v>
      </c>
      <c r="L59" s="5">
        <v>641344584</v>
      </c>
    </row>
    <row r="60" spans="2:13" ht="15.5" x14ac:dyDescent="0.35">
      <c r="C60" t="s">
        <v>26</v>
      </c>
      <c r="D60" s="5">
        <v>-1009923882</v>
      </c>
      <c r="E60" s="5">
        <v>-899963495</v>
      </c>
      <c r="F60" s="5">
        <v>-339852944</v>
      </c>
      <c r="G60" s="5">
        <v>-221850315</v>
      </c>
      <c r="I60" s="5">
        <v>-1706013384</v>
      </c>
      <c r="J60" s="5">
        <v>-1354958304</v>
      </c>
      <c r="K60" s="5">
        <v>-1580792533</v>
      </c>
      <c r="L60" s="5">
        <v>-774466172</v>
      </c>
    </row>
    <row r="61" spans="2:13" ht="15.5" x14ac:dyDescent="0.35">
      <c r="C61" t="s">
        <v>81</v>
      </c>
      <c r="D61" s="5">
        <v>-4575592058</v>
      </c>
      <c r="E61" s="5">
        <v>3088343000</v>
      </c>
      <c r="F61" s="5">
        <v>-2057193336</v>
      </c>
      <c r="G61" s="5">
        <v>-868290962</v>
      </c>
      <c r="I61" s="5">
        <v>-742698455</v>
      </c>
      <c r="J61" s="5">
        <v>-723379360</v>
      </c>
      <c r="K61" s="5">
        <v>-452019996</v>
      </c>
      <c r="L61" s="5">
        <v>-133121588</v>
      </c>
    </row>
    <row r="62" spans="2:13" ht="15.5" x14ac:dyDescent="0.35">
      <c r="C62" t="s">
        <v>28</v>
      </c>
      <c r="D62" s="5">
        <v>5551391067</v>
      </c>
      <c r="E62" s="5">
        <v>6303521883</v>
      </c>
      <c r="F62" s="5">
        <v>7798257980</v>
      </c>
      <c r="G62" s="5">
        <v>6089672485</v>
      </c>
      <c r="I62" s="5">
        <v>27324144391</v>
      </c>
      <c r="J62" s="5">
        <v>7115089949</v>
      </c>
      <c r="K62" s="5">
        <v>3694942443</v>
      </c>
      <c r="L62" s="5">
        <v>32068402405</v>
      </c>
    </row>
    <row r="63" spans="2:13" ht="15.5" x14ac:dyDescent="0.35">
      <c r="C63" t="s">
        <v>27</v>
      </c>
      <c r="D63" s="5">
        <v>-1489307388</v>
      </c>
      <c r="E63" s="5">
        <v>-1323210166</v>
      </c>
      <c r="F63" s="5">
        <v>-2074119494</v>
      </c>
      <c r="G63" s="5">
        <v>-1476575041</v>
      </c>
      <c r="I63" s="5">
        <v>-6514371699</v>
      </c>
      <c r="J63" s="5">
        <v>-2037043898</v>
      </c>
      <c r="K63" s="5">
        <v>-1013668062</v>
      </c>
      <c r="L63" s="5">
        <v>-7514861791</v>
      </c>
    </row>
    <row r="64" spans="2:13" ht="15.5" x14ac:dyDescent="0.35">
      <c r="C64" t="s">
        <v>82</v>
      </c>
    </row>
    <row r="65" spans="2:12" ht="15.5" x14ac:dyDescent="0.35">
      <c r="C65" t="s">
        <v>83</v>
      </c>
    </row>
    <row r="66" spans="2:12" ht="15.5" x14ac:dyDescent="0.35">
      <c r="C66" t="s">
        <v>84</v>
      </c>
      <c r="D66" s="5">
        <v>-1489307388</v>
      </c>
      <c r="E66" s="5">
        <v>-1323210166</v>
      </c>
      <c r="F66" s="5">
        <v>-2074119494</v>
      </c>
      <c r="G66" s="5">
        <v>-1476575041</v>
      </c>
      <c r="I66" s="5">
        <v>-6514371699</v>
      </c>
      <c r="J66" s="5">
        <v>-2037043898</v>
      </c>
      <c r="K66" s="5">
        <v>-1013668062</v>
      </c>
      <c r="L66" s="5">
        <v>-7514861791</v>
      </c>
    </row>
    <row r="67" spans="2:12" ht="15.5" x14ac:dyDescent="0.35">
      <c r="C67" t="s">
        <v>265</v>
      </c>
      <c r="D67" s="5">
        <v>4062083679</v>
      </c>
      <c r="E67" s="5">
        <v>4980311717</v>
      </c>
      <c r="F67" s="5">
        <v>5724138486</v>
      </c>
      <c r="G67" s="5">
        <v>4613097444</v>
      </c>
      <c r="I67" s="5">
        <v>20809772692</v>
      </c>
      <c r="J67" s="5">
        <v>5078046051</v>
      </c>
      <c r="K67" s="5">
        <v>2681274381</v>
      </c>
      <c r="L67" s="5">
        <v>24553540614</v>
      </c>
    </row>
    <row r="68" spans="2:12" ht="15.5" x14ac:dyDescent="0.35">
      <c r="C68" t="s">
        <v>85</v>
      </c>
      <c r="D68" s="5">
        <v>4062083679</v>
      </c>
      <c r="E68" s="5">
        <v>4980311717</v>
      </c>
      <c r="F68" s="5">
        <v>5724138486</v>
      </c>
      <c r="G68" s="5">
        <v>4613097444</v>
      </c>
      <c r="I68" s="5">
        <v>20809772692</v>
      </c>
      <c r="J68" s="5">
        <v>5078046051</v>
      </c>
      <c r="K68" s="5">
        <v>2681274381</v>
      </c>
      <c r="L68" s="5">
        <v>24553540614</v>
      </c>
    </row>
    <row r="69" spans="2:12" ht="15.5" x14ac:dyDescent="0.35">
      <c r="C69" t="s">
        <v>86</v>
      </c>
      <c r="E69" s="5">
        <v>80231580</v>
      </c>
      <c r="I69" s="5">
        <v>80231580</v>
      </c>
      <c r="J69" s="5">
        <v>4000073810</v>
      </c>
      <c r="K69" s="5">
        <v>-175578000</v>
      </c>
      <c r="L69" s="5">
        <v>32594724106</v>
      </c>
    </row>
    <row r="70" spans="2:12" ht="15.5" x14ac:dyDescent="0.35">
      <c r="C70" t="s">
        <v>87</v>
      </c>
      <c r="E70" s="5">
        <v>80231580</v>
      </c>
      <c r="I70" s="5">
        <v>80231580</v>
      </c>
      <c r="J70" s="5">
        <v>4000073810</v>
      </c>
      <c r="K70" s="5">
        <v>-175578000</v>
      </c>
      <c r="L70" s="5">
        <v>32594724106</v>
      </c>
    </row>
    <row r="71" spans="2:12" ht="15.5" x14ac:dyDescent="0.35">
      <c r="C71" t="s">
        <v>88</v>
      </c>
      <c r="D71" s="5">
        <v>4062083679</v>
      </c>
      <c r="E71" s="5">
        <v>5060543297</v>
      </c>
      <c r="F71" s="5">
        <v>5724138486</v>
      </c>
      <c r="G71" s="5">
        <v>4613097444</v>
      </c>
      <c r="I71" s="5">
        <v>20890004272</v>
      </c>
      <c r="J71" s="5">
        <v>9078119861</v>
      </c>
      <c r="K71" s="5">
        <v>2505696381</v>
      </c>
      <c r="L71" s="5">
        <v>57148264720</v>
      </c>
    </row>
    <row r="72" spans="2:12" ht="15.5" x14ac:dyDescent="0.35">
      <c r="C72" t="s">
        <v>89</v>
      </c>
      <c r="D72" s="5">
        <v>4062083679</v>
      </c>
      <c r="E72" s="5">
        <v>4980311717</v>
      </c>
      <c r="F72" s="5">
        <v>5724138486</v>
      </c>
      <c r="G72" s="5">
        <v>4613097444</v>
      </c>
      <c r="I72" s="5">
        <v>20809772692</v>
      </c>
      <c r="J72" s="5">
        <v>5078046051</v>
      </c>
      <c r="K72" s="5">
        <v>2681274381</v>
      </c>
      <c r="L72" s="5">
        <v>24553540614</v>
      </c>
    </row>
    <row r="73" spans="2:12" ht="15.5" x14ac:dyDescent="0.35">
      <c r="C73" t="s">
        <v>7</v>
      </c>
      <c r="D73" s="5">
        <v>4062083679</v>
      </c>
      <c r="E73" s="5">
        <v>5060543297</v>
      </c>
      <c r="F73" s="5">
        <v>5724138486</v>
      </c>
      <c r="G73" s="5">
        <v>4613097444</v>
      </c>
      <c r="I73" s="5">
        <v>20890004272</v>
      </c>
      <c r="J73" s="5">
        <v>9078119861</v>
      </c>
      <c r="K73" s="5">
        <v>2505696381</v>
      </c>
      <c r="L73" s="5">
        <v>57148264720</v>
      </c>
    </row>
    <row r="74" spans="2:12" ht="15.5" x14ac:dyDescent="0.35">
      <c r="C74" t="s">
        <v>90</v>
      </c>
      <c r="D74" s="5">
        <v>4062083679</v>
      </c>
      <c r="E74" s="5">
        <v>4980311717</v>
      </c>
      <c r="F74" s="5">
        <v>5724138486</v>
      </c>
      <c r="G74" s="5">
        <v>4613097444</v>
      </c>
      <c r="I74" s="5">
        <v>20809772692</v>
      </c>
      <c r="J74" s="5">
        <v>5078046051</v>
      </c>
      <c r="K74" s="5">
        <v>2681274381</v>
      </c>
      <c r="L74" s="5">
        <v>24553540614</v>
      </c>
    </row>
    <row r="75" spans="2:12" ht="15.5" x14ac:dyDescent="0.35">
      <c r="C75" t="s">
        <v>91</v>
      </c>
      <c r="D75" s="5">
        <v>4062083679</v>
      </c>
      <c r="E75" s="5">
        <v>5060543297</v>
      </c>
      <c r="F75" s="5">
        <v>5724138486</v>
      </c>
      <c r="G75" s="5">
        <v>4613097444</v>
      </c>
      <c r="I75" s="5">
        <v>20890004272</v>
      </c>
      <c r="J75" s="5">
        <v>9078119861</v>
      </c>
      <c r="K75" s="5">
        <v>2505696381</v>
      </c>
      <c r="L75" s="5">
        <v>57148264720</v>
      </c>
    </row>
    <row r="76" spans="2:12" ht="15.5" x14ac:dyDescent="0.35">
      <c r="C76" t="s">
        <v>92</v>
      </c>
      <c r="D76" s="5">
        <v>4062083679</v>
      </c>
      <c r="E76" s="5">
        <v>5060543297</v>
      </c>
      <c r="F76" s="5">
        <v>5724138486</v>
      </c>
      <c r="G76" s="5">
        <v>4613097444</v>
      </c>
      <c r="I76" s="5">
        <v>20890004272</v>
      </c>
      <c r="J76" s="5">
        <v>9078119861</v>
      </c>
      <c r="K76" s="5">
        <v>2505696381</v>
      </c>
      <c r="L76" s="5">
        <v>57148264720</v>
      </c>
    </row>
    <row r="78" spans="2:12" ht="15.5" x14ac:dyDescent="0.35">
      <c r="B78" t="s">
        <v>93</v>
      </c>
      <c r="C78" t="s">
        <v>94</v>
      </c>
    </row>
    <row r="79" spans="2:12" ht="15.5" x14ac:dyDescent="0.35">
      <c r="C79" t="s">
        <v>95</v>
      </c>
    </row>
    <row r="80" spans="2:12" ht="15.5" x14ac:dyDescent="0.35">
      <c r="C80" t="s">
        <v>19</v>
      </c>
      <c r="D80" s="5">
        <v>67405111677</v>
      </c>
      <c r="E80" s="5">
        <v>61642337036</v>
      </c>
      <c r="F80" s="5">
        <v>36127803899</v>
      </c>
      <c r="G80" s="5">
        <v>20683903473</v>
      </c>
      <c r="I80" s="5">
        <v>61642337036</v>
      </c>
      <c r="J80" s="5">
        <v>27272887784</v>
      </c>
      <c r="K80" s="5">
        <v>72547578014</v>
      </c>
      <c r="L80" s="5">
        <v>81542958883</v>
      </c>
    </row>
    <row r="81" spans="3:12" ht="15.5" x14ac:dyDescent="0.35">
      <c r="C81" t="s">
        <v>96</v>
      </c>
      <c r="D81" s="5">
        <v>219574991969</v>
      </c>
      <c r="E81" s="5">
        <v>205078826650</v>
      </c>
      <c r="F81" s="5">
        <v>191750096757</v>
      </c>
      <c r="G81" s="5">
        <v>167757953363</v>
      </c>
      <c r="I81" s="5">
        <v>205078826650</v>
      </c>
      <c r="J81" s="5">
        <v>158071035830</v>
      </c>
      <c r="K81" s="5">
        <v>135067770168</v>
      </c>
      <c r="L81" s="5">
        <v>118572083774</v>
      </c>
    </row>
    <row r="82" spans="3:12" ht="15.5" x14ac:dyDescent="0.35">
      <c r="C82" t="s">
        <v>270</v>
      </c>
      <c r="D82" s="5">
        <v>302007234</v>
      </c>
      <c r="E82" s="5">
        <v>26806500</v>
      </c>
      <c r="F82" s="5">
        <v>528468507</v>
      </c>
      <c r="G82" s="5">
        <v>302007234</v>
      </c>
      <c r="I82" s="5">
        <v>26806500</v>
      </c>
      <c r="J82" s="5">
        <v>518109739</v>
      </c>
      <c r="K82" s="5">
        <v>687973504</v>
      </c>
    </row>
    <row r="83" spans="3:12" ht="15.5" x14ac:dyDescent="0.35">
      <c r="C83" t="s">
        <v>97</v>
      </c>
      <c r="D83" s="5">
        <v>4146389246</v>
      </c>
      <c r="E83" s="5">
        <v>5471967343</v>
      </c>
      <c r="F83" s="5">
        <v>3537359770</v>
      </c>
      <c r="G83" s="5">
        <v>3391505034</v>
      </c>
      <c r="I83" s="5">
        <v>5471967343</v>
      </c>
      <c r="J83" s="5">
        <v>2208506379</v>
      </c>
      <c r="K83" s="5">
        <v>1692567129</v>
      </c>
      <c r="L83" s="5">
        <v>3863345156</v>
      </c>
    </row>
    <row r="84" spans="3:12" ht="15.5" x14ac:dyDescent="0.35">
      <c r="C84" t="s">
        <v>98</v>
      </c>
      <c r="D84" s="5">
        <v>219574991969</v>
      </c>
      <c r="E84" s="5">
        <v>205078826650</v>
      </c>
      <c r="F84" s="5">
        <v>191750096757</v>
      </c>
      <c r="G84" s="5">
        <v>167757953363</v>
      </c>
      <c r="I84" s="5">
        <v>205078826650</v>
      </c>
      <c r="J84" s="5">
        <v>158071035830</v>
      </c>
      <c r="K84" s="5">
        <v>135067770168</v>
      </c>
      <c r="L84" s="5">
        <v>118572083774</v>
      </c>
    </row>
    <row r="85" spans="3:12" ht="15.5" x14ac:dyDescent="0.35">
      <c r="C85" t="s">
        <v>99</v>
      </c>
      <c r="D85" s="5">
        <v>277391839</v>
      </c>
      <c r="E85" s="5">
        <v>95228795</v>
      </c>
      <c r="F85" s="5">
        <v>276462429</v>
      </c>
      <c r="G85" s="5">
        <v>321497724</v>
      </c>
      <c r="I85" s="5">
        <v>95228795</v>
      </c>
      <c r="J85" s="5">
        <v>287568314</v>
      </c>
      <c r="K85" s="5">
        <v>587199774</v>
      </c>
      <c r="L85" s="5">
        <v>2057289610</v>
      </c>
    </row>
    <row r="86" spans="3:12" ht="15.5" x14ac:dyDescent="0.35">
      <c r="C86" t="s">
        <v>100</v>
      </c>
      <c r="D86" s="5">
        <v>277391839</v>
      </c>
      <c r="E86" s="5">
        <v>95228795</v>
      </c>
      <c r="F86" s="5">
        <v>276462429</v>
      </c>
      <c r="G86" s="5">
        <v>321497724</v>
      </c>
      <c r="I86" s="5">
        <v>95228795</v>
      </c>
      <c r="J86" s="5">
        <v>287568314</v>
      </c>
      <c r="K86" s="5">
        <v>587199774</v>
      </c>
      <c r="L86" s="5">
        <v>2057289610</v>
      </c>
    </row>
    <row r="87" spans="3:12" ht="15.5" x14ac:dyDescent="0.35">
      <c r="C87" t="s">
        <v>101</v>
      </c>
      <c r="D87" s="5">
        <v>65077517565</v>
      </c>
      <c r="E87" s="5">
        <v>725997535</v>
      </c>
      <c r="F87" s="5">
        <v>930965960</v>
      </c>
      <c r="G87" s="5">
        <v>778912230</v>
      </c>
      <c r="I87" s="5">
        <v>725997535</v>
      </c>
      <c r="J87" s="5">
        <v>1508479985</v>
      </c>
      <c r="K87" s="5">
        <v>4051150644</v>
      </c>
      <c r="L87" s="5">
        <v>5229791823</v>
      </c>
    </row>
    <row r="88" spans="3:12" ht="15.5" x14ac:dyDescent="0.35">
      <c r="C88" t="s">
        <v>268</v>
      </c>
    </row>
    <row r="89" spans="3:12" ht="15.5" x14ac:dyDescent="0.35">
      <c r="C89" t="s">
        <v>80</v>
      </c>
      <c r="D89" s="5">
        <v>35241376829</v>
      </c>
      <c r="E89" s="5">
        <v>38229055761</v>
      </c>
      <c r="F89" s="5">
        <v>38148824181</v>
      </c>
      <c r="G89" s="5">
        <v>38829619375</v>
      </c>
      <c r="I89" s="5">
        <v>38229055761</v>
      </c>
      <c r="J89" s="5">
        <v>38148824181</v>
      </c>
      <c r="K89" s="5">
        <v>34148750371</v>
      </c>
      <c r="L89" s="5">
        <v>34324328371</v>
      </c>
    </row>
    <row r="90" spans="3:12" ht="15.5" x14ac:dyDescent="0.35">
      <c r="C90" t="s">
        <v>102</v>
      </c>
      <c r="D90" s="5">
        <v>364568321577</v>
      </c>
      <c r="E90" s="5">
        <v>269759151117</v>
      </c>
      <c r="F90" s="5">
        <v>274915881704</v>
      </c>
      <c r="G90" s="5">
        <v>227145972012</v>
      </c>
      <c r="I90" s="5">
        <v>269759151117</v>
      </c>
      <c r="J90" s="5">
        <v>208354665855</v>
      </c>
      <c r="K90" s="5">
        <v>220392221174</v>
      </c>
      <c r="L90" s="5">
        <v>212104062956</v>
      </c>
    </row>
    <row r="91" spans="3:12" ht="15.5" x14ac:dyDescent="0.35">
      <c r="C91" t="s">
        <v>103</v>
      </c>
    </row>
    <row r="92" spans="3:12" ht="15.5" x14ac:dyDescent="0.35">
      <c r="C92" t="s">
        <v>104</v>
      </c>
      <c r="D92" s="5">
        <v>40765695837</v>
      </c>
      <c r="E92" s="5">
        <v>41292542832</v>
      </c>
      <c r="F92" s="5">
        <v>41973979456</v>
      </c>
      <c r="G92" s="5">
        <v>40860769678</v>
      </c>
      <c r="I92" s="5">
        <v>41292542832</v>
      </c>
      <c r="J92" s="5">
        <v>41917361698</v>
      </c>
      <c r="K92" s="5">
        <v>40530249449</v>
      </c>
      <c r="L92" s="5">
        <v>41905579993</v>
      </c>
    </row>
    <row r="93" spans="3:12" ht="15.5" x14ac:dyDescent="0.35">
      <c r="C93" t="s">
        <v>105</v>
      </c>
      <c r="D93" s="5">
        <v>3117372391</v>
      </c>
      <c r="E93" s="5">
        <v>3549098082</v>
      </c>
      <c r="F93" s="5">
        <v>3117372391</v>
      </c>
      <c r="G93" s="5">
        <v>3004191247</v>
      </c>
      <c r="I93" s="5">
        <v>3549098082</v>
      </c>
      <c r="J93" s="5">
        <v>3117372391</v>
      </c>
      <c r="K93" s="5">
        <v>3004191248</v>
      </c>
      <c r="L93" s="5">
        <v>2536250743</v>
      </c>
    </row>
    <row r="94" spans="3:12" ht="15.5" x14ac:dyDescent="0.35">
      <c r="C94" t="s">
        <v>106</v>
      </c>
      <c r="D94" s="5">
        <v>145981877961</v>
      </c>
      <c r="E94" s="5">
        <v>143075632709</v>
      </c>
      <c r="F94" s="5">
        <v>106447171230</v>
      </c>
      <c r="G94" s="5">
        <v>106239592102</v>
      </c>
      <c r="I94" s="5">
        <v>143075632709</v>
      </c>
      <c r="J94" s="5">
        <v>107409365267</v>
      </c>
      <c r="K94" s="5">
        <v>95265118025</v>
      </c>
      <c r="L94" s="5">
        <v>46099545297</v>
      </c>
    </row>
    <row r="95" spans="3:12" ht="15.5" x14ac:dyDescent="0.35">
      <c r="C95" t="s">
        <v>107</v>
      </c>
      <c r="D95" s="5">
        <v>510550199538</v>
      </c>
      <c r="E95" s="5">
        <v>412834783826</v>
      </c>
      <c r="F95" s="5">
        <v>381363052934</v>
      </c>
      <c r="G95" s="5">
        <v>333385564114</v>
      </c>
      <c r="I95" s="5">
        <v>412834783826</v>
      </c>
      <c r="J95" s="5">
        <v>315764031122</v>
      </c>
      <c r="K95" s="5">
        <v>315657339199</v>
      </c>
      <c r="L95" s="5">
        <v>258203608253</v>
      </c>
    </row>
    <row r="96" spans="3:12" ht="15.5" x14ac:dyDescent="0.35">
      <c r="C96" t="s">
        <v>108</v>
      </c>
    </row>
    <row r="97" spans="3:12" ht="15.5" x14ac:dyDescent="0.35">
      <c r="C97" t="s">
        <v>109</v>
      </c>
    </row>
    <row r="98" spans="3:12" ht="15.5" x14ac:dyDescent="0.35">
      <c r="C98" t="s">
        <v>110</v>
      </c>
      <c r="D98" s="5">
        <v>298840480150</v>
      </c>
      <c r="E98" s="5">
        <v>198575428297</v>
      </c>
      <c r="F98" s="5">
        <v>179934991934</v>
      </c>
      <c r="G98" s="5">
        <v>135610101865</v>
      </c>
      <c r="I98" s="5">
        <v>198575428297</v>
      </c>
      <c r="J98" s="5">
        <v>136952524599</v>
      </c>
      <c r="K98" s="5">
        <v>138028150791</v>
      </c>
      <c r="L98" s="5">
        <v>148915165352</v>
      </c>
    </row>
    <row r="99" spans="3:12" ht="15.5" x14ac:dyDescent="0.35">
      <c r="C99" t="s">
        <v>276</v>
      </c>
      <c r="D99" s="5">
        <v>14931722558</v>
      </c>
      <c r="F99" s="5">
        <v>14557533928</v>
      </c>
      <c r="G99" s="5">
        <v>14986705249</v>
      </c>
      <c r="J99" s="5">
        <v>12744505819</v>
      </c>
      <c r="K99" s="5">
        <v>7510650654</v>
      </c>
    </row>
    <row r="100" spans="3:12" ht="15.5" x14ac:dyDescent="0.35">
      <c r="C100" t="s">
        <v>111</v>
      </c>
    </row>
    <row r="101" spans="3:12" ht="15.5" x14ac:dyDescent="0.35">
      <c r="C101" t="s">
        <v>112</v>
      </c>
      <c r="D101" s="5">
        <v>118380824546</v>
      </c>
      <c r="E101" s="5">
        <v>114168770712</v>
      </c>
      <c r="F101" s="5">
        <v>88190162879</v>
      </c>
      <c r="G101" s="5">
        <v>103511166798</v>
      </c>
      <c r="I101" s="5">
        <v>114168770712</v>
      </c>
      <c r="J101" s="5">
        <v>109492875257</v>
      </c>
      <c r="K101" s="5">
        <v>40812882226</v>
      </c>
      <c r="L101" s="5">
        <v>68329985733</v>
      </c>
    </row>
    <row r="102" spans="3:12" ht="15.5" x14ac:dyDescent="0.35">
      <c r="C102" t="s">
        <v>113</v>
      </c>
    </row>
    <row r="103" spans="3:12" ht="15.5" x14ac:dyDescent="0.35">
      <c r="C103" t="s">
        <v>114</v>
      </c>
      <c r="D103" s="5">
        <v>4146389246</v>
      </c>
      <c r="E103" s="5">
        <v>5471967343</v>
      </c>
      <c r="F103" s="5">
        <v>3537359770</v>
      </c>
      <c r="G103" s="5">
        <v>3391505034</v>
      </c>
      <c r="I103" s="5">
        <v>5471967343</v>
      </c>
      <c r="J103" s="5">
        <v>2208506379</v>
      </c>
      <c r="K103" s="5">
        <v>1692567129</v>
      </c>
      <c r="L103" s="5">
        <v>3863345156</v>
      </c>
    </row>
    <row r="104" spans="3:12" ht="15.5" x14ac:dyDescent="0.35">
      <c r="C104" t="s">
        <v>115</v>
      </c>
      <c r="D104" s="5">
        <v>38464965674</v>
      </c>
      <c r="E104" s="5">
        <v>4475893008</v>
      </c>
      <c r="F104" s="5">
        <v>14725890244</v>
      </c>
      <c r="G104" s="5">
        <v>8406877649</v>
      </c>
      <c r="I104" s="5">
        <v>4475893008</v>
      </c>
      <c r="J104" s="5">
        <v>3134977979</v>
      </c>
      <c r="K104" s="5">
        <v>2127630384</v>
      </c>
      <c r="L104" s="5">
        <v>1721377622</v>
      </c>
    </row>
    <row r="105" spans="3:12" ht="15.5" x14ac:dyDescent="0.35">
      <c r="C105" t="s">
        <v>116</v>
      </c>
      <c r="D105" s="5">
        <v>57124908009</v>
      </c>
      <c r="E105" s="5">
        <v>49768063423</v>
      </c>
      <c r="F105" s="5">
        <v>39461141568</v>
      </c>
      <c r="G105" s="5">
        <v>428210079</v>
      </c>
      <c r="I105" s="5">
        <v>49768063423</v>
      </c>
      <c r="J105" s="5">
        <v>298018461</v>
      </c>
      <c r="K105" s="5">
        <v>73624872452</v>
      </c>
      <c r="L105" s="5">
        <v>62290825091</v>
      </c>
    </row>
    <row r="106" spans="3:12" ht="15.5" x14ac:dyDescent="0.35">
      <c r="C106" t="s">
        <v>410</v>
      </c>
    </row>
    <row r="107" spans="3:12" ht="15.5" x14ac:dyDescent="0.35">
      <c r="C107" t="s">
        <v>118</v>
      </c>
    </row>
    <row r="108" spans="3:12" ht="15.5" x14ac:dyDescent="0.35">
      <c r="C108" t="s">
        <v>442</v>
      </c>
      <c r="D108" s="5">
        <v>13247870479</v>
      </c>
      <c r="E108" s="5">
        <v>15011523697</v>
      </c>
      <c r="F108" s="5">
        <v>6135648800</v>
      </c>
      <c r="G108" s="5">
        <v>8503005202</v>
      </c>
      <c r="I108" s="5">
        <v>15011523697</v>
      </c>
      <c r="K108" s="5">
        <v>6828298254</v>
      </c>
      <c r="L108" s="5">
        <v>4426831196</v>
      </c>
    </row>
    <row r="109" spans="3:12" ht="15.5" x14ac:dyDescent="0.35">
      <c r="C109" t="s">
        <v>120</v>
      </c>
      <c r="D109" s="5">
        <v>64458750666</v>
      </c>
      <c r="E109" s="5">
        <v>23357814360</v>
      </c>
      <c r="F109" s="5">
        <v>18116889662</v>
      </c>
      <c r="G109" s="5">
        <v>3496284249</v>
      </c>
      <c r="I109" s="5">
        <v>23357814360</v>
      </c>
      <c r="J109" s="5">
        <v>7727626821</v>
      </c>
      <c r="K109" s="5">
        <v>10870195139</v>
      </c>
      <c r="L109" s="5">
        <v>3270278943</v>
      </c>
    </row>
    <row r="110" spans="3:12" ht="15.5" x14ac:dyDescent="0.35">
      <c r="C110" t="s">
        <v>121</v>
      </c>
      <c r="D110" s="5">
        <v>21950319054</v>
      </c>
      <c r="E110" s="5">
        <v>25574359942</v>
      </c>
      <c r="F110" s="5">
        <v>15304874045</v>
      </c>
      <c r="G110" s="5">
        <v>17672230447</v>
      </c>
      <c r="I110" s="5">
        <v>25574359942</v>
      </c>
      <c r="J110" s="5">
        <v>9494392404</v>
      </c>
      <c r="K110" s="5">
        <v>16587577499</v>
      </c>
      <c r="L110" s="5">
        <v>12637405441</v>
      </c>
    </row>
    <row r="111" spans="3:12" ht="15.5" x14ac:dyDescent="0.35">
      <c r="C111" t="s">
        <v>122</v>
      </c>
      <c r="D111" s="5">
        <v>21950319054</v>
      </c>
      <c r="E111" s="5">
        <v>25574359942</v>
      </c>
      <c r="F111" s="5">
        <v>15304874045</v>
      </c>
      <c r="G111" s="5">
        <v>17672230447</v>
      </c>
      <c r="I111" s="5">
        <v>25574359942</v>
      </c>
      <c r="J111" s="5">
        <v>9494392404</v>
      </c>
      <c r="K111" s="5">
        <v>16587577499</v>
      </c>
      <c r="L111" s="5">
        <v>12637405441</v>
      </c>
    </row>
    <row r="112" spans="3:12" ht="15.5" x14ac:dyDescent="0.35">
      <c r="C112" t="s">
        <v>124</v>
      </c>
    </row>
    <row r="113" spans="2:12" ht="15.5" x14ac:dyDescent="0.35">
      <c r="C113" t="s">
        <v>125</v>
      </c>
      <c r="D113" s="5">
        <v>13247870479</v>
      </c>
      <c r="E113" s="5">
        <v>15011523697</v>
      </c>
      <c r="F113" s="5">
        <v>6135648800</v>
      </c>
      <c r="G113" s="5">
        <v>8503005202</v>
      </c>
      <c r="I113" s="5">
        <v>15011523697</v>
      </c>
      <c r="J113" s="5">
        <v>325167159</v>
      </c>
      <c r="K113" s="5">
        <v>6828298254</v>
      </c>
      <c r="L113" s="5">
        <v>4426831196</v>
      </c>
    </row>
    <row r="114" spans="2:12" ht="15.5" x14ac:dyDescent="0.35">
      <c r="C114" t="s">
        <v>126</v>
      </c>
      <c r="D114" s="5">
        <v>320790799204</v>
      </c>
      <c r="E114" s="5">
        <v>224149788239</v>
      </c>
      <c r="F114" s="5">
        <v>195239865979</v>
      </c>
      <c r="G114" s="5">
        <v>153282332312</v>
      </c>
      <c r="I114" s="5">
        <v>224149788239</v>
      </c>
      <c r="J114" s="5">
        <v>146446917003</v>
      </c>
      <c r="K114" s="5">
        <v>154615728290</v>
      </c>
      <c r="L114" s="5">
        <v>161552570793</v>
      </c>
    </row>
    <row r="115" spans="2:12" ht="15.5" x14ac:dyDescent="0.35">
      <c r="C115" t="s">
        <v>127</v>
      </c>
    </row>
    <row r="116" spans="2:12" ht="15.5" x14ac:dyDescent="0.35">
      <c r="C116" t="s">
        <v>128</v>
      </c>
      <c r="D116" s="5">
        <v>65250402120</v>
      </c>
      <c r="E116" s="5">
        <v>65250402120</v>
      </c>
      <c r="F116" s="5">
        <v>65250402120</v>
      </c>
      <c r="G116" s="5">
        <v>65250402120</v>
      </c>
      <c r="I116" s="5">
        <v>65250402120</v>
      </c>
      <c r="J116" s="5">
        <v>65250402120</v>
      </c>
      <c r="K116" s="5">
        <v>65250186000</v>
      </c>
      <c r="L116" s="5">
        <v>52200000000</v>
      </c>
    </row>
    <row r="117" spans="2:12" ht="15.5" x14ac:dyDescent="0.35">
      <c r="C117" t="s">
        <v>129</v>
      </c>
    </row>
    <row r="118" spans="2:12" ht="15.5" x14ac:dyDescent="0.35">
      <c r="C118" t="s">
        <v>130</v>
      </c>
      <c r="D118" s="5">
        <v>40430444937</v>
      </c>
      <c r="E118" s="5">
        <v>36368361258</v>
      </c>
      <c r="F118" s="5">
        <v>33886784206</v>
      </c>
      <c r="G118" s="5">
        <v>27186033859</v>
      </c>
      <c r="I118" s="5">
        <v>36368361258</v>
      </c>
      <c r="J118" s="5">
        <v>17080711370</v>
      </c>
      <c r="K118" s="5">
        <v>12807983470</v>
      </c>
      <c r="L118" s="5">
        <v>10126709089</v>
      </c>
    </row>
    <row r="119" spans="2:12" ht="15.5" x14ac:dyDescent="0.35">
      <c r="C119" t="s">
        <v>131</v>
      </c>
    </row>
    <row r="120" spans="2:12" ht="15.5" x14ac:dyDescent="0.35">
      <c r="C120" t="s">
        <v>132</v>
      </c>
    </row>
    <row r="121" spans="2:12" ht="15.5" x14ac:dyDescent="0.35">
      <c r="C121" t="s">
        <v>133</v>
      </c>
      <c r="D121" s="5">
        <v>40430444937</v>
      </c>
      <c r="E121" s="5">
        <v>36368361258</v>
      </c>
      <c r="F121" s="5">
        <v>33886784206</v>
      </c>
      <c r="G121" s="5">
        <v>27186033859</v>
      </c>
      <c r="I121" s="5">
        <v>36368361258</v>
      </c>
      <c r="J121" s="5">
        <v>17080711370</v>
      </c>
      <c r="K121" s="5">
        <v>12807983470</v>
      </c>
      <c r="L121" s="5">
        <v>10126709089</v>
      </c>
    </row>
    <row r="122" spans="2:12" ht="15.5" x14ac:dyDescent="0.35">
      <c r="C122" t="s">
        <v>134</v>
      </c>
    </row>
    <row r="123" spans="2:12" ht="15.5" x14ac:dyDescent="0.35">
      <c r="C123" t="s">
        <v>9</v>
      </c>
      <c r="D123" s="5">
        <v>140922223886</v>
      </c>
      <c r="E123" s="5">
        <v>139847819139</v>
      </c>
      <c r="F123" s="5">
        <v>137286010507</v>
      </c>
      <c r="G123" s="5">
        <v>131266055354</v>
      </c>
      <c r="I123" s="5">
        <v>139847819139</v>
      </c>
      <c r="J123" s="5">
        <v>120479937671</v>
      </c>
      <c r="K123" s="5">
        <v>112206919841</v>
      </c>
      <c r="L123" s="5">
        <v>96651037460</v>
      </c>
    </row>
    <row r="124" spans="2:12" ht="15.5" x14ac:dyDescent="0.35">
      <c r="C124" t="s">
        <v>135</v>
      </c>
      <c r="D124" s="5">
        <v>461713023090</v>
      </c>
      <c r="E124" s="5">
        <v>363997607378</v>
      </c>
      <c r="F124" s="5">
        <v>332525876486</v>
      </c>
      <c r="G124" s="5">
        <v>284548387666</v>
      </c>
      <c r="I124" s="5">
        <v>363997607378</v>
      </c>
      <c r="J124" s="5">
        <v>266926854674</v>
      </c>
      <c r="K124" s="5">
        <v>266822648131</v>
      </c>
      <c r="L124" s="5">
        <v>258203608253</v>
      </c>
    </row>
    <row r="125" spans="2:12" ht="15.5" x14ac:dyDescent="0.35">
      <c r="C125" t="s">
        <v>136</v>
      </c>
      <c r="D125" s="5">
        <v>3262520106</v>
      </c>
      <c r="E125" s="5">
        <v>3262520106</v>
      </c>
      <c r="F125" s="5">
        <v>3262520106</v>
      </c>
      <c r="G125" s="5">
        <v>3262520106</v>
      </c>
      <c r="I125" s="5">
        <v>3262520106</v>
      </c>
      <c r="J125" s="5">
        <v>3262520106</v>
      </c>
      <c r="K125" s="5">
        <v>3262509300</v>
      </c>
      <c r="L125" s="5">
        <v>2610000000</v>
      </c>
    </row>
    <row r="127" spans="2:12" ht="15.5" x14ac:dyDescent="0.35">
      <c r="B127" t="s">
        <v>137</v>
      </c>
      <c r="C127" t="s">
        <v>138</v>
      </c>
      <c r="D127" s="5">
        <v>-15759817325</v>
      </c>
      <c r="E127" s="5">
        <v>13034437206</v>
      </c>
      <c r="F127" s="5">
        <v>2799427181</v>
      </c>
      <c r="G127" s="5">
        <v>252208411</v>
      </c>
      <c r="I127" s="5">
        <v>20418473836</v>
      </c>
      <c r="J127" s="5">
        <v>-33589616268</v>
      </c>
      <c r="K127" s="5">
        <v>-30862925558</v>
      </c>
      <c r="L127" s="5">
        <v>50023182273</v>
      </c>
    </row>
    <row r="128" spans="2:12" ht="15.5" x14ac:dyDescent="0.35">
      <c r="C128" t="s">
        <v>279</v>
      </c>
      <c r="D128" s="5">
        <v>216463158588</v>
      </c>
      <c r="E128" s="5">
        <v>95668115675</v>
      </c>
      <c r="F128" s="5">
        <v>146796331071</v>
      </c>
      <c r="G128" s="5">
        <v>201105956492</v>
      </c>
      <c r="I128" s="5">
        <v>587935553333</v>
      </c>
      <c r="J128" s="5">
        <v>511438146975</v>
      </c>
      <c r="K128" s="5">
        <v>460507821378</v>
      </c>
      <c r="L128" s="5">
        <v>468315699306</v>
      </c>
    </row>
    <row r="129" spans="3:12" ht="15.5" x14ac:dyDescent="0.35">
      <c r="C129" t="s">
        <v>614</v>
      </c>
      <c r="D129" s="5">
        <v>155842013</v>
      </c>
      <c r="E129" s="5">
        <v>841997704</v>
      </c>
      <c r="F129" s="5">
        <v>38879479</v>
      </c>
      <c r="G129" s="5">
        <v>42797171</v>
      </c>
      <c r="I129" s="5">
        <v>963314929</v>
      </c>
      <c r="J129" s="5">
        <v>631578944</v>
      </c>
      <c r="K129" s="5">
        <v>1128772537</v>
      </c>
      <c r="L129" s="5">
        <v>641344584</v>
      </c>
    </row>
    <row r="130" spans="3:12" ht="15.5" x14ac:dyDescent="0.35">
      <c r="C130" t="s">
        <v>615</v>
      </c>
      <c r="L130" s="5">
        <v>2070011473</v>
      </c>
    </row>
    <row r="131" spans="3:12" ht="15.5" x14ac:dyDescent="0.35">
      <c r="C131" t="s">
        <v>616</v>
      </c>
      <c r="D131" s="5">
        <v>-1009923881</v>
      </c>
      <c r="E131" s="5">
        <v>-899963495</v>
      </c>
      <c r="F131" s="5">
        <v>-339852944</v>
      </c>
      <c r="G131" s="5">
        <v>-221850315</v>
      </c>
      <c r="I131" s="5">
        <v>-1706013384</v>
      </c>
      <c r="J131" s="5">
        <v>-1354958304</v>
      </c>
      <c r="K131" s="5">
        <v>-1580792533</v>
      </c>
      <c r="L131" s="5">
        <v>-774466172</v>
      </c>
    </row>
    <row r="132" spans="3:12" ht="15.5" x14ac:dyDescent="0.35">
      <c r="C132" t="s">
        <v>140</v>
      </c>
      <c r="D132" s="5">
        <v>-208499731062</v>
      </c>
      <c r="E132" s="5">
        <v>-91826916134</v>
      </c>
      <c r="F132" s="5">
        <v>-107899957508</v>
      </c>
      <c r="G132" s="5">
        <v>-177392261613</v>
      </c>
      <c r="I132" s="5">
        <v>-496344084257</v>
      </c>
      <c r="J132" s="5">
        <v>-466462134651</v>
      </c>
      <c r="K132" s="5">
        <v>-444057354804</v>
      </c>
      <c r="L132" s="5">
        <v>-368026559396</v>
      </c>
    </row>
    <row r="133" spans="3:12" ht="15.5" x14ac:dyDescent="0.35">
      <c r="C133" t="s">
        <v>142</v>
      </c>
      <c r="D133" s="5">
        <v>-13770667606</v>
      </c>
      <c r="E133" s="5">
        <v>-15423832000</v>
      </c>
      <c r="F133" s="5">
        <v>-9812844485</v>
      </c>
      <c r="G133" s="5">
        <v>-13883736288</v>
      </c>
      <c r="I133" s="5">
        <v>-50447958527</v>
      </c>
      <c r="J133" s="5">
        <v>-41093724881</v>
      </c>
      <c r="K133" s="5">
        <v>-43760605113</v>
      </c>
      <c r="L133" s="5">
        <v>-38242307659</v>
      </c>
    </row>
    <row r="134" spans="3:12" ht="15.5" x14ac:dyDescent="0.35">
      <c r="C134" t="s">
        <v>285</v>
      </c>
      <c r="D134" s="5">
        <v>-9098495377</v>
      </c>
      <c r="E134" s="5">
        <v>12199508653</v>
      </c>
      <c r="F134" s="5">
        <v>-2018821645</v>
      </c>
      <c r="G134" s="5">
        <v>-9398697036</v>
      </c>
      <c r="I134" s="5">
        <v>-8493558274</v>
      </c>
      <c r="J134" s="5">
        <v>-9793138573</v>
      </c>
      <c r="K134" s="5">
        <v>-8087293223</v>
      </c>
      <c r="L134" s="5">
        <v>-7305902962</v>
      </c>
    </row>
    <row r="135" spans="3:12" ht="15.5" x14ac:dyDescent="0.35">
      <c r="C135" t="s">
        <v>561</v>
      </c>
      <c r="E135" s="5">
        <v>12475526803</v>
      </c>
      <c r="F135" s="5">
        <v>-23964306787</v>
      </c>
      <c r="I135" s="5">
        <v>-11488779984</v>
      </c>
      <c r="J135" s="5">
        <v>-26955385778</v>
      </c>
      <c r="K135" s="5">
        <v>4986526200</v>
      </c>
      <c r="L135" s="5">
        <v>-6654636901</v>
      </c>
    </row>
    <row r="136" spans="3:12" ht="15.5" x14ac:dyDescent="0.35">
      <c r="C136" t="s">
        <v>145</v>
      </c>
      <c r="D136" s="5">
        <v>36593479524</v>
      </c>
      <c r="E136" s="5">
        <v>11384191398</v>
      </c>
      <c r="F136" s="5">
        <v>12244357534</v>
      </c>
      <c r="G136" s="5">
        <v>8024028925</v>
      </c>
      <c r="I136" s="5">
        <v>28794421273</v>
      </c>
      <c r="J136" s="5">
        <v>-11667692934</v>
      </c>
      <c r="K136" s="5">
        <v>75242664409</v>
      </c>
      <c r="L136" s="5">
        <v>11697110139</v>
      </c>
    </row>
    <row r="137" spans="3:12" ht="15.5" x14ac:dyDescent="0.35">
      <c r="C137" t="s">
        <v>146</v>
      </c>
      <c r="D137" s="5">
        <v>-139165000</v>
      </c>
      <c r="E137" s="5">
        <v>-717123576</v>
      </c>
      <c r="F137" s="5">
        <v>-29055609</v>
      </c>
      <c r="G137" s="5">
        <v>-43246000</v>
      </c>
      <c r="I137" s="5">
        <v>-2098940038</v>
      </c>
      <c r="J137" s="5">
        <v>-5251236193</v>
      </c>
      <c r="K137" s="5">
        <v>-45864469066</v>
      </c>
      <c r="L137" s="5">
        <v>-3701847135</v>
      </c>
    </row>
    <row r="138" spans="3:12" ht="15.5" x14ac:dyDescent="0.35">
      <c r="C138" t="s">
        <v>148</v>
      </c>
      <c r="D138" s="5">
        <v>-139165000</v>
      </c>
      <c r="E138" s="5">
        <v>-1873314140</v>
      </c>
      <c r="F138" s="5">
        <v>-56758312</v>
      </c>
      <c r="G138" s="5">
        <v>-43246000</v>
      </c>
      <c r="I138" s="5">
        <v>-2263569352</v>
      </c>
      <c r="J138" s="5">
        <v>-2667236193</v>
      </c>
      <c r="K138" s="5">
        <v>-1641443273</v>
      </c>
      <c r="L138" s="5">
        <v>-3874836158</v>
      </c>
    </row>
    <row r="139" spans="3:12" ht="15.5" x14ac:dyDescent="0.35">
      <c r="C139" t="s">
        <v>290</v>
      </c>
      <c r="E139" s="5">
        <v>1019263953</v>
      </c>
      <c r="J139" s="5">
        <v>-2584000000</v>
      </c>
      <c r="K139" s="5">
        <v>-44664467234</v>
      </c>
      <c r="L139" s="5">
        <v>-322506472</v>
      </c>
    </row>
    <row r="140" spans="3:12" ht="15.5" x14ac:dyDescent="0.35">
      <c r="C140" t="s">
        <v>447</v>
      </c>
      <c r="E140" s="5">
        <v>136926611</v>
      </c>
      <c r="F140" s="5">
        <v>27702703</v>
      </c>
      <c r="I140" s="5">
        <v>164629314</v>
      </c>
      <c r="K140" s="5">
        <v>441441441</v>
      </c>
      <c r="L140" s="5">
        <v>495495495</v>
      </c>
    </row>
    <row r="141" spans="3:12" ht="15.5" x14ac:dyDescent="0.35">
      <c r="C141" t="s">
        <v>617</v>
      </c>
    </row>
    <row r="142" spans="3:12" ht="15.5" x14ac:dyDescent="0.35">
      <c r="C142" t="s">
        <v>149</v>
      </c>
      <c r="D142" s="5">
        <v>36593479524</v>
      </c>
      <c r="E142" s="5">
        <v>11384191398</v>
      </c>
      <c r="F142" s="5">
        <v>12244357534</v>
      </c>
      <c r="G142" s="5">
        <v>8024028925</v>
      </c>
      <c r="I142" s="5">
        <v>28794421273</v>
      </c>
      <c r="J142" s="5">
        <v>-11667692934</v>
      </c>
      <c r="K142" s="5">
        <v>75242664409</v>
      </c>
      <c r="L142" s="5">
        <v>11697110139</v>
      </c>
    </row>
    <row r="143" spans="3:12" ht="15.5" x14ac:dyDescent="0.35">
      <c r="C143" t="s">
        <v>431</v>
      </c>
      <c r="K143" s="5">
        <v>65250000000</v>
      </c>
    </row>
    <row r="144" spans="3:12" ht="15.5" x14ac:dyDescent="0.35">
      <c r="C144" t="s">
        <v>618</v>
      </c>
    </row>
    <row r="145" spans="2:12" ht="15.5" x14ac:dyDescent="0.35">
      <c r="C145" t="s">
        <v>305</v>
      </c>
    </row>
    <row r="146" spans="2:12" ht="15.5" x14ac:dyDescent="0.35">
      <c r="C146" t="s">
        <v>619</v>
      </c>
      <c r="E146" s="5">
        <v>-975501502</v>
      </c>
      <c r="I146" s="5">
        <v>-975501502</v>
      </c>
    </row>
    <row r="147" spans="2:12" ht="15.5" x14ac:dyDescent="0.35">
      <c r="C147" t="s">
        <v>620</v>
      </c>
      <c r="D147" s="5">
        <v>-2987678932</v>
      </c>
    </row>
    <row r="148" spans="2:12" ht="15.5" x14ac:dyDescent="0.35">
      <c r="C148" t="s">
        <v>129</v>
      </c>
      <c r="L148" s="5">
        <v>10000000000</v>
      </c>
    </row>
    <row r="149" spans="2:12" ht="15.5" x14ac:dyDescent="0.35">
      <c r="C149" t="s">
        <v>489</v>
      </c>
      <c r="D149" s="5">
        <v>77574377762</v>
      </c>
      <c r="E149" s="5">
        <v>15000000000</v>
      </c>
      <c r="F149" s="5">
        <v>15000000000</v>
      </c>
      <c r="G149" s="5">
        <v>10000000000</v>
      </c>
      <c r="I149" s="5">
        <v>40000000000</v>
      </c>
      <c r="K149" s="5">
        <v>37403612453</v>
      </c>
      <c r="L149" s="5">
        <v>10000000000</v>
      </c>
    </row>
    <row r="150" spans="2:12" ht="15.5" x14ac:dyDescent="0.35">
      <c r="C150" t="s">
        <v>311</v>
      </c>
      <c r="D150" s="5">
        <v>-37993219306</v>
      </c>
      <c r="E150" s="5">
        <v>-1118184296</v>
      </c>
      <c r="F150" s="5">
        <v>-2755642466</v>
      </c>
      <c r="G150" s="5">
        <v>-1975971075</v>
      </c>
      <c r="I150" s="5">
        <v>-8707954421</v>
      </c>
      <c r="J150" s="5">
        <v>-10865076283</v>
      </c>
      <c r="K150" s="5">
        <v>-27413087044</v>
      </c>
      <c r="L150" s="5">
        <v>-8302889861</v>
      </c>
    </row>
    <row r="151" spans="2:12" ht="15.5" x14ac:dyDescent="0.35">
      <c r="C151" t="s">
        <v>621</v>
      </c>
      <c r="J151" s="5">
        <v>2701500</v>
      </c>
      <c r="K151" s="5">
        <v>2139000</v>
      </c>
    </row>
    <row r="152" spans="2:12" ht="15.5" x14ac:dyDescent="0.35">
      <c r="C152" t="s">
        <v>458</v>
      </c>
      <c r="E152" s="5">
        <v>-1522122804</v>
      </c>
      <c r="I152" s="5">
        <v>-1522122804</v>
      </c>
      <c r="J152" s="5">
        <v>-805318151</v>
      </c>
    </row>
    <row r="153" spans="2:12" ht="15.5" x14ac:dyDescent="0.35">
      <c r="C153" t="s">
        <v>164</v>
      </c>
      <c r="D153" s="5">
        <v>20694497199</v>
      </c>
      <c r="E153" s="5">
        <v>23701505028</v>
      </c>
      <c r="F153" s="5">
        <v>15014729106</v>
      </c>
      <c r="G153" s="5">
        <v>8232991336</v>
      </c>
      <c r="I153" s="5">
        <v>47113955071</v>
      </c>
      <c r="J153" s="5">
        <v>-50508545395</v>
      </c>
      <c r="K153" s="5">
        <v>-1484730215</v>
      </c>
      <c r="L153" s="5">
        <v>58018445277</v>
      </c>
    </row>
    <row r="154" spans="2:12" ht="15.5" x14ac:dyDescent="0.35">
      <c r="C154" t="s">
        <v>622</v>
      </c>
      <c r="D154" s="5">
        <v>-14931722558</v>
      </c>
      <c r="E154" s="5">
        <v>1813028109</v>
      </c>
      <c r="F154" s="5">
        <v>429171321</v>
      </c>
      <c r="G154" s="5">
        <v>-14986705249</v>
      </c>
      <c r="I154" s="5">
        <v>-12744505819</v>
      </c>
      <c r="J154" s="5">
        <v>5233855165</v>
      </c>
      <c r="K154" s="5">
        <v>-7510650654</v>
      </c>
    </row>
    <row r="155" spans="2:12" ht="15.5" x14ac:dyDescent="0.35">
      <c r="C155" t="s">
        <v>165</v>
      </c>
      <c r="D155" s="5">
        <v>61642337036</v>
      </c>
      <c r="I155" s="5">
        <v>27272887784</v>
      </c>
      <c r="J155" s="5">
        <v>72547578014</v>
      </c>
      <c r="K155" s="5">
        <v>81542958883</v>
      </c>
      <c r="L155" s="5">
        <v>23524513606</v>
      </c>
    </row>
    <row r="156" spans="2:12" ht="15.5" x14ac:dyDescent="0.35">
      <c r="C156" t="s">
        <v>512</v>
      </c>
      <c r="D156" s="5">
        <v>67405111677</v>
      </c>
      <c r="E156" s="5">
        <v>25514533137</v>
      </c>
      <c r="F156" s="5">
        <v>15443900427</v>
      </c>
      <c r="G156" s="5">
        <v>-6753713913</v>
      </c>
      <c r="I156" s="5">
        <v>61642337036</v>
      </c>
      <c r="J156" s="5">
        <v>27272887784</v>
      </c>
      <c r="K156" s="5">
        <v>72547578014</v>
      </c>
      <c r="L156" s="5">
        <v>81542958883</v>
      </c>
    </row>
    <row r="158" spans="2:12" ht="15.5" x14ac:dyDescent="0.35">
      <c r="B158" t="s">
        <v>167</v>
      </c>
      <c r="C158" t="s">
        <v>11</v>
      </c>
      <c r="D158" s="5">
        <v>3260000000</v>
      </c>
      <c r="E158" s="5">
        <v>3260000000</v>
      </c>
      <c r="F158" s="5">
        <v>3260000000</v>
      </c>
      <c r="G158" s="5">
        <v>3260000000</v>
      </c>
      <c r="I158" s="5">
        <v>3260000000</v>
      </c>
      <c r="J158" s="5">
        <v>3260000000</v>
      </c>
      <c r="K158" s="5">
        <v>3260000000</v>
      </c>
      <c r="L158" s="5">
        <v>2610000000</v>
      </c>
    </row>
    <row r="159" spans="2:12" ht="15.5" x14ac:dyDescent="0.35">
      <c r="C159" t="s">
        <v>168</v>
      </c>
      <c r="D159" s="6">
        <v>1.25</v>
      </c>
      <c r="E159" s="6">
        <v>1.53</v>
      </c>
      <c r="F159" s="6">
        <v>1.75</v>
      </c>
      <c r="G159" s="6">
        <v>1.41</v>
      </c>
    </row>
    <row r="160" spans="2:12" ht="15.5" x14ac:dyDescent="0.35">
      <c r="C160" t="s">
        <v>169</v>
      </c>
      <c r="D160" s="6">
        <v>84.8</v>
      </c>
      <c r="E160" s="6">
        <v>84.97</v>
      </c>
      <c r="F160" s="6">
        <v>69.14</v>
      </c>
      <c r="G160" s="6">
        <v>110.64</v>
      </c>
    </row>
    <row r="161" spans="3:7" ht="15.5" x14ac:dyDescent="0.35">
      <c r="C161" t="s">
        <v>60</v>
      </c>
      <c r="D161" s="6">
        <v>1.88</v>
      </c>
      <c r="E161" s="6">
        <v>2.3199999999999998</v>
      </c>
      <c r="F161" s="6">
        <v>2.2999999999999998</v>
      </c>
      <c r="G161" s="6">
        <v>3.7</v>
      </c>
    </row>
    <row r="162" spans="3:7" ht="15.5" x14ac:dyDescent="0.35">
      <c r="C162" t="s">
        <v>170</v>
      </c>
      <c r="D162" s="5">
        <v>13850000000</v>
      </c>
      <c r="E162" s="5">
        <v>6960000000</v>
      </c>
      <c r="F162" s="5">
        <v>11610000000</v>
      </c>
      <c r="G162" s="5">
        <v>7650000000</v>
      </c>
    </row>
    <row r="163" spans="3:7" ht="15.5" x14ac:dyDescent="0.35">
      <c r="C163" t="s">
        <v>171</v>
      </c>
      <c r="D163" s="6">
        <v>8.0000000000000002E-3</v>
      </c>
      <c r="E163" s="6">
        <v>1.21E-2</v>
      </c>
      <c r="F163" s="6">
        <v>1.4999999999999999E-2</v>
      </c>
      <c r="G163" s="6">
        <v>1.38E-2</v>
      </c>
    </row>
    <row r="164" spans="3:7" ht="15.5" x14ac:dyDescent="0.35">
      <c r="C164" t="s">
        <v>172</v>
      </c>
      <c r="D164" s="6">
        <v>2.1400000000000002E-2</v>
      </c>
      <c r="E164" s="6">
        <v>2.64E-2</v>
      </c>
      <c r="F164" s="6">
        <v>3.0800000000000001E-2</v>
      </c>
      <c r="G164" s="6">
        <v>2.5600000000000001E-2</v>
      </c>
    </row>
    <row r="165" spans="3:7" ht="15.5" x14ac:dyDescent="0.35">
      <c r="C165" t="s">
        <v>173</v>
      </c>
      <c r="D165" s="6">
        <v>4.7500000000000001E-2</v>
      </c>
      <c r="E165" s="6">
        <v>1.55E-2</v>
      </c>
      <c r="F165" s="6">
        <v>4.9400000000000006E-2</v>
      </c>
      <c r="G165" s="6">
        <v>3.6200000000000003E-2</v>
      </c>
    </row>
    <row r="166" spans="3:7" ht="15.5" x14ac:dyDescent="0.35">
      <c r="C166" t="s">
        <v>174</v>
      </c>
      <c r="D166" s="6">
        <v>10.029999999999999</v>
      </c>
      <c r="E166" s="6">
        <v>3.57</v>
      </c>
      <c r="F166" s="5">
        <v>29</v>
      </c>
      <c r="G166" s="6">
        <v>31.36</v>
      </c>
    </row>
    <row r="167" spans="3:7" ht="15.5" x14ac:dyDescent="0.35">
      <c r="C167" t="s">
        <v>175</v>
      </c>
      <c r="D167" s="5">
        <v>190000000000</v>
      </c>
      <c r="E167" s="5">
        <v>189000000000</v>
      </c>
      <c r="F167" s="5">
        <v>186000000000</v>
      </c>
      <c r="G167" s="5">
        <v>180000000000</v>
      </c>
    </row>
    <row r="168" spans="3:7" ht="15.5" x14ac:dyDescent="0.35">
      <c r="C168" t="s">
        <v>176</v>
      </c>
      <c r="D168" s="6">
        <v>1.82</v>
      </c>
      <c r="E168" s="6">
        <v>2.25</v>
      </c>
      <c r="F168" s="6">
        <v>2.12</v>
      </c>
      <c r="G168" s="6">
        <v>2.83</v>
      </c>
    </row>
    <row r="169" spans="3:7" ht="15.5" x14ac:dyDescent="0.35">
      <c r="C169" t="s">
        <v>177</v>
      </c>
      <c r="D169" s="5">
        <v>0</v>
      </c>
      <c r="E169" s="6">
        <v>57.83</v>
      </c>
      <c r="F169" s="6">
        <v>57.05</v>
      </c>
      <c r="G169" s="6">
        <v>55.2</v>
      </c>
    </row>
    <row r="170" spans="3:7" ht="15.5" x14ac:dyDescent="0.35">
      <c r="C170" t="s">
        <v>178</v>
      </c>
      <c r="D170" s="6">
        <v>1.82</v>
      </c>
      <c r="E170" s="6">
        <v>2.25</v>
      </c>
      <c r="F170" s="6">
        <v>2.12</v>
      </c>
      <c r="G170" s="6">
        <v>2.83</v>
      </c>
    </row>
    <row r="171" spans="3:7" ht="15.5" x14ac:dyDescent="0.35">
      <c r="C171" t="s">
        <v>179</v>
      </c>
      <c r="D171" s="6">
        <v>58.16</v>
      </c>
      <c r="E171" s="6">
        <v>57.83</v>
      </c>
      <c r="F171" s="6">
        <v>57.05</v>
      </c>
      <c r="G171" s="6">
        <v>55.2</v>
      </c>
    </row>
    <row r="172" spans="3:7" ht="15.5" x14ac:dyDescent="0.35">
      <c r="C172" t="s">
        <v>180</v>
      </c>
      <c r="D172" s="5">
        <v>79000000000</v>
      </c>
      <c r="E172" s="5">
        <v>23000000000</v>
      </c>
      <c r="F172" s="5">
        <v>33000000000</v>
      </c>
      <c r="G172" s="5">
        <v>18000000000</v>
      </c>
    </row>
    <row r="173" spans="3:7" ht="15.5" x14ac:dyDescent="0.35">
      <c r="C173" t="s">
        <v>181</v>
      </c>
      <c r="D173" s="5">
        <v>13000000000</v>
      </c>
      <c r="E173" s="5">
        <v>15000000000</v>
      </c>
      <c r="F173" s="5">
        <v>6000000000</v>
      </c>
      <c r="G173" s="5">
        <v>9000000000</v>
      </c>
    </row>
    <row r="174" spans="3:7" ht="15.5" x14ac:dyDescent="0.35">
      <c r="C174" t="s">
        <v>182</v>
      </c>
      <c r="D174" s="5">
        <v>190000000000</v>
      </c>
      <c r="E174" s="5">
        <v>189000000000</v>
      </c>
      <c r="F174" s="5">
        <v>186000000000</v>
      </c>
      <c r="G174" s="5">
        <v>180000000000</v>
      </c>
    </row>
    <row r="175" spans="3:7" ht="15.5" x14ac:dyDescent="0.35">
      <c r="C175" t="s">
        <v>23</v>
      </c>
      <c r="D175" s="5">
        <v>93000000000</v>
      </c>
      <c r="E175" s="5">
        <v>38000000000</v>
      </c>
      <c r="F175" s="5">
        <v>39000000000</v>
      </c>
      <c r="G175" s="5">
        <v>27000000000</v>
      </c>
    </row>
    <row r="176" spans="3:7" ht="15.5" x14ac:dyDescent="0.35">
      <c r="C176" t="s">
        <v>20</v>
      </c>
      <c r="D176" s="5">
        <v>25000000000</v>
      </c>
      <c r="E176" s="5">
        <v>-24000000000</v>
      </c>
      <c r="F176" s="5">
        <v>3000000000</v>
      </c>
      <c r="G176" s="5">
        <v>6000000000</v>
      </c>
    </row>
    <row r="177" spans="3:12" ht="15.5" x14ac:dyDescent="0.35">
      <c r="C177" t="s">
        <v>183</v>
      </c>
      <c r="D177" s="5">
        <v>66000000000</v>
      </c>
      <c r="E177" s="5">
        <v>71000000000</v>
      </c>
      <c r="F177" s="5">
        <v>95000000000</v>
      </c>
      <c r="G177" s="5">
        <v>92000000000</v>
      </c>
    </row>
    <row r="178" spans="3:12" ht="15.5" x14ac:dyDescent="0.35">
      <c r="C178" t="s">
        <v>184</v>
      </c>
      <c r="D178" s="5">
        <v>-16000000000</v>
      </c>
      <c r="E178" s="5">
        <v>13000000000</v>
      </c>
      <c r="F178" s="5">
        <v>3000000000</v>
      </c>
      <c r="G178" s="5">
        <v>0</v>
      </c>
    </row>
    <row r="179" spans="3:12" ht="15.5" x14ac:dyDescent="0.35">
      <c r="C179" t="s">
        <v>185</v>
      </c>
      <c r="D179" s="5">
        <v>0</v>
      </c>
      <c r="E179" s="5">
        <v>-2000000000</v>
      </c>
      <c r="F179" s="5">
        <v>0</v>
      </c>
      <c r="G179" s="5">
        <v>0</v>
      </c>
    </row>
    <row r="180" spans="3:12" ht="15.5" x14ac:dyDescent="0.35">
      <c r="C180" t="s">
        <v>12</v>
      </c>
      <c r="D180" s="5">
        <v>-16000000000</v>
      </c>
      <c r="E180" s="5">
        <v>11000000000</v>
      </c>
      <c r="F180" s="5">
        <v>3000000000</v>
      </c>
      <c r="G180" s="5">
        <v>0</v>
      </c>
    </row>
    <row r="181" spans="3:12" ht="15.5" x14ac:dyDescent="0.35">
      <c r="C181" t="s">
        <v>15</v>
      </c>
      <c r="D181" s="6">
        <v>-4.87</v>
      </c>
      <c r="E181" s="6">
        <v>3.42</v>
      </c>
      <c r="F181" s="6">
        <v>0.84</v>
      </c>
      <c r="G181" s="6">
        <v>0.06</v>
      </c>
    </row>
    <row r="182" spans="3:12" ht="15.5" x14ac:dyDescent="0.35">
      <c r="C182" t="s">
        <v>45</v>
      </c>
      <c r="I182" s="6">
        <v>6.38</v>
      </c>
      <c r="J182" s="6">
        <v>1.56</v>
      </c>
      <c r="K182" s="6">
        <v>0.82</v>
      </c>
      <c r="L182" s="6">
        <v>9.41</v>
      </c>
    </row>
    <row r="183" spans="3:12" ht="15.5" x14ac:dyDescent="0.35">
      <c r="C183" t="s">
        <v>59</v>
      </c>
      <c r="I183" s="6">
        <v>20.38</v>
      </c>
      <c r="J183" s="6">
        <v>32.049999999999997</v>
      </c>
      <c r="K183" s="6">
        <v>60.98</v>
      </c>
      <c r="L183" s="5">
        <v>0</v>
      </c>
    </row>
    <row r="184" spans="3:12" ht="15.5" x14ac:dyDescent="0.35">
      <c r="C184" t="s">
        <v>62</v>
      </c>
      <c r="I184" s="6">
        <v>0.67</v>
      </c>
      <c r="J184" s="6">
        <v>0.31</v>
      </c>
      <c r="K184" s="6">
        <v>0.35</v>
      </c>
      <c r="L184" s="5">
        <v>0</v>
      </c>
    </row>
    <row r="185" spans="3:12" ht="15.5" x14ac:dyDescent="0.35">
      <c r="C185" t="s">
        <v>186</v>
      </c>
      <c r="I185" s="5">
        <v>34960000000</v>
      </c>
      <c r="J185" s="5">
        <v>12010000000</v>
      </c>
      <c r="K185" s="5">
        <v>7000000000</v>
      </c>
      <c r="L185" s="5">
        <v>34670000000</v>
      </c>
    </row>
    <row r="186" spans="3:12" ht="15.5" x14ac:dyDescent="0.35">
      <c r="C186" t="s">
        <v>187</v>
      </c>
      <c r="I186" s="6">
        <v>5.04E-2</v>
      </c>
      <c r="J186" s="6">
        <v>1.61E-2</v>
      </c>
      <c r="K186" s="5">
        <v>0</v>
      </c>
      <c r="L186" s="6">
        <v>9.5100000000000004E-2</v>
      </c>
    </row>
    <row r="187" spans="3:12" ht="15.5" x14ac:dyDescent="0.35">
      <c r="C187" t="s">
        <v>188</v>
      </c>
      <c r="I187" s="6">
        <v>0.1103</v>
      </c>
      <c r="J187" s="6">
        <v>0.03</v>
      </c>
      <c r="K187" s="6">
        <v>1.66E-2</v>
      </c>
      <c r="L187" s="6">
        <v>0.254</v>
      </c>
    </row>
    <row r="188" spans="3:12" ht="15.5" x14ac:dyDescent="0.35">
      <c r="C188" t="s">
        <v>189</v>
      </c>
      <c r="I188" s="6">
        <v>0.14279999999999998</v>
      </c>
      <c r="J188" s="6">
        <v>4.4000000000000004E-2</v>
      </c>
      <c r="K188" s="6">
        <v>2.8900000000000002E-2</v>
      </c>
      <c r="L188" s="6">
        <v>0.4194</v>
      </c>
    </row>
    <row r="189" spans="3:12" ht="15.5" x14ac:dyDescent="0.35">
      <c r="C189" t="s">
        <v>190</v>
      </c>
      <c r="I189" s="6">
        <v>16.45</v>
      </c>
      <c r="J189" s="6">
        <v>5.79</v>
      </c>
      <c r="K189" s="6">
        <v>2.62</v>
      </c>
      <c r="L189" s="6">
        <v>41.58</v>
      </c>
    </row>
    <row r="190" spans="3:12" ht="15.5" x14ac:dyDescent="0.35">
      <c r="C190" t="s">
        <v>56</v>
      </c>
      <c r="I190" s="6">
        <v>2.25</v>
      </c>
      <c r="J190" s="6">
        <v>0.96</v>
      </c>
      <c r="K190" s="6">
        <v>1.01</v>
      </c>
      <c r="L190" s="5">
        <v>0</v>
      </c>
    </row>
    <row r="191" spans="3:12" ht="15.5" x14ac:dyDescent="0.35">
      <c r="C191" t="s">
        <v>53</v>
      </c>
      <c r="I191" s="6">
        <v>57.83</v>
      </c>
      <c r="J191" s="6">
        <v>51.9</v>
      </c>
      <c r="K191" s="6">
        <v>49.36</v>
      </c>
      <c r="L191" s="6">
        <v>37.03</v>
      </c>
    </row>
    <row r="192" spans="3:12" ht="15.5" x14ac:dyDescent="0.35">
      <c r="C192" t="s">
        <v>191</v>
      </c>
      <c r="I192" s="6">
        <v>2.25</v>
      </c>
      <c r="J192" s="6">
        <v>0.96</v>
      </c>
      <c r="K192" s="6">
        <v>1.01</v>
      </c>
      <c r="L192" s="5">
        <v>0</v>
      </c>
    </row>
    <row r="193" spans="2:13" ht="15.5" x14ac:dyDescent="0.35">
      <c r="C193" t="s">
        <v>192</v>
      </c>
      <c r="I193" s="6">
        <v>57.83</v>
      </c>
      <c r="J193" s="6">
        <v>51.9</v>
      </c>
      <c r="K193" s="6">
        <v>49.36</v>
      </c>
      <c r="L193" s="6">
        <v>37.03</v>
      </c>
    </row>
    <row r="194" spans="2:13" ht="15.5" x14ac:dyDescent="0.35">
      <c r="C194" t="s">
        <v>193</v>
      </c>
      <c r="I194" s="5">
        <v>23000000000</v>
      </c>
      <c r="J194" s="5">
        <v>20000000000</v>
      </c>
      <c r="K194" s="5">
        <v>18000000000</v>
      </c>
      <c r="L194" s="5">
        <v>3000000000</v>
      </c>
    </row>
    <row r="195" spans="2:13" ht="15.5" x14ac:dyDescent="0.35">
      <c r="C195" t="s">
        <v>194</v>
      </c>
      <c r="I195" s="5">
        <v>15000000000</v>
      </c>
      <c r="K195" s="5">
        <v>7000000000</v>
      </c>
      <c r="L195" s="5">
        <v>4000000000</v>
      </c>
    </row>
    <row r="196" spans="2:13" ht="15.5" x14ac:dyDescent="0.35">
      <c r="C196" t="s">
        <v>25</v>
      </c>
      <c r="I196" s="5">
        <v>38000000000</v>
      </c>
      <c r="J196" s="5">
        <v>20000000000</v>
      </c>
      <c r="K196" s="5">
        <v>25000000000</v>
      </c>
      <c r="L196" s="5">
        <v>8000000000</v>
      </c>
    </row>
    <row r="197" spans="2:13" ht="15.5" x14ac:dyDescent="0.35">
      <c r="C197" t="s">
        <v>22</v>
      </c>
      <c r="I197" s="5">
        <v>-24000000000</v>
      </c>
      <c r="J197" s="5">
        <v>-8000000000</v>
      </c>
      <c r="K197" s="5">
        <v>-47000000000</v>
      </c>
      <c r="L197" s="5">
        <v>-74000000000</v>
      </c>
    </row>
    <row r="198" spans="2:13" ht="15.5" x14ac:dyDescent="0.35">
      <c r="C198" t="s">
        <v>195</v>
      </c>
      <c r="I198" s="5">
        <v>71000000000</v>
      </c>
      <c r="J198" s="5">
        <v>71000000000</v>
      </c>
      <c r="K198" s="5">
        <v>82000000000</v>
      </c>
      <c r="L198" s="5">
        <v>63000000000</v>
      </c>
    </row>
    <row r="199" spans="2:13" ht="15.5" x14ac:dyDescent="0.35">
      <c r="C199" t="s">
        <v>196</v>
      </c>
      <c r="I199" s="5">
        <v>20000000000</v>
      </c>
      <c r="J199" s="5">
        <v>-34000000000</v>
      </c>
      <c r="K199" s="5">
        <v>-31000000000</v>
      </c>
      <c r="L199" s="5">
        <v>50000000000</v>
      </c>
    </row>
    <row r="200" spans="2:13" ht="15.5" x14ac:dyDescent="0.35">
      <c r="C200" t="s">
        <v>197</v>
      </c>
      <c r="I200" s="5">
        <v>-2000000000</v>
      </c>
      <c r="J200" s="5">
        <v>-3000000000</v>
      </c>
      <c r="K200" s="5">
        <v>-2000000000</v>
      </c>
      <c r="L200" s="5">
        <v>-4000000000</v>
      </c>
    </row>
    <row r="201" spans="2:13" ht="15.5" x14ac:dyDescent="0.35">
      <c r="C201" t="s">
        <v>14</v>
      </c>
      <c r="I201" s="5">
        <v>18000000000</v>
      </c>
      <c r="J201" s="5">
        <v>-36000000000</v>
      </c>
      <c r="K201" s="5">
        <v>-33000000000</v>
      </c>
      <c r="L201" s="5">
        <v>46000000000</v>
      </c>
    </row>
    <row r="202" spans="2:13" ht="15.5" x14ac:dyDescent="0.35">
      <c r="C202" t="s">
        <v>16</v>
      </c>
      <c r="I202" s="6">
        <v>5.56</v>
      </c>
      <c r="J202" s="6">
        <v>-11.11</v>
      </c>
      <c r="K202" s="6">
        <v>-9.9600000000000009</v>
      </c>
      <c r="L202" s="6">
        <v>17.68</v>
      </c>
    </row>
    <row r="204" spans="2:13" ht="15.5" x14ac:dyDescent="0.35">
      <c r="B204" t="s">
        <v>198</v>
      </c>
      <c r="C204" t="s">
        <v>199</v>
      </c>
      <c r="D204" s="5">
        <v>4000000000</v>
      </c>
      <c r="E204" s="5">
        <v>5000000000</v>
      </c>
      <c r="F204" s="5">
        <v>6000000000</v>
      </c>
      <c r="G204" s="5">
        <v>5000000000</v>
      </c>
      <c r="H204" s="5">
        <v>16000000000</v>
      </c>
      <c r="I204" s="5">
        <v>21000000000</v>
      </c>
      <c r="J204" s="5">
        <v>5000000000</v>
      </c>
      <c r="K204" s="5">
        <v>3000000000</v>
      </c>
      <c r="L204" s="5">
        <v>25000000000</v>
      </c>
      <c r="M204" s="5">
        <v>8000000000</v>
      </c>
    </row>
    <row r="205" spans="2:13" ht="15.5" x14ac:dyDescent="0.35">
      <c r="C205" t="s">
        <v>317</v>
      </c>
      <c r="H205" s="5">
        <v>19000000000</v>
      </c>
      <c r="I205" s="5">
        <v>21000000000</v>
      </c>
      <c r="J205" s="5">
        <v>5000000000</v>
      </c>
      <c r="K205" s="5">
        <v>3000000000</v>
      </c>
    </row>
    <row r="206" spans="2:13" ht="15.5" x14ac:dyDescent="0.35">
      <c r="C206" t="s">
        <v>200</v>
      </c>
      <c r="H206" s="6">
        <v>1.91</v>
      </c>
      <c r="I206" s="6">
        <v>1.91</v>
      </c>
      <c r="J206" s="6">
        <v>0.47</v>
      </c>
      <c r="K206" s="6">
        <v>0.25</v>
      </c>
    </row>
    <row r="207" spans="2:13" ht="15.5" x14ac:dyDescent="0.35">
      <c r="C207" t="s">
        <v>64</v>
      </c>
      <c r="H207" s="6">
        <v>0.38350000000000001</v>
      </c>
      <c r="I207" s="6">
        <v>0.3</v>
      </c>
      <c r="J207" s="6">
        <v>0.3</v>
      </c>
      <c r="K207" s="6">
        <v>0.30420000000000003</v>
      </c>
    </row>
    <row r="208" spans="2:13" ht="15.5" x14ac:dyDescent="0.35">
      <c r="C208" t="s">
        <v>201</v>
      </c>
      <c r="H208" s="6">
        <v>1.9299999999999998E-2</v>
      </c>
      <c r="I208" s="6">
        <v>1.8799999999999997E-2</v>
      </c>
      <c r="J208" s="6">
        <v>2.5999999999999999E-3</v>
      </c>
      <c r="K208" s="6">
        <v>5.0000000000000001E-3</v>
      </c>
    </row>
    <row r="209" spans="3:13" ht="15.5" x14ac:dyDescent="0.35">
      <c r="C209" t="s">
        <v>44</v>
      </c>
      <c r="D209" s="6">
        <v>1.25</v>
      </c>
      <c r="E209" s="6">
        <v>1.53</v>
      </c>
      <c r="F209" s="6">
        <v>1.75</v>
      </c>
      <c r="G209" s="6">
        <v>1.41</v>
      </c>
      <c r="H209" s="6">
        <v>4.9800000000000004</v>
      </c>
      <c r="I209" s="6">
        <v>6.38</v>
      </c>
      <c r="J209" s="6">
        <v>1.56</v>
      </c>
      <c r="K209" s="6">
        <v>0.82</v>
      </c>
      <c r="L209" s="6">
        <v>7.53</v>
      </c>
      <c r="M209" s="6">
        <v>2.52</v>
      </c>
    </row>
    <row r="210" spans="3:13" ht="15.5" x14ac:dyDescent="0.35">
      <c r="C210" t="s">
        <v>318</v>
      </c>
      <c r="H210" s="6">
        <v>5.94</v>
      </c>
      <c r="I210" s="6">
        <v>6.38</v>
      </c>
      <c r="J210" s="6">
        <v>1.56</v>
      </c>
      <c r="K210" s="6">
        <v>0.82</v>
      </c>
    </row>
    <row r="211" spans="3:13" ht="15.5" x14ac:dyDescent="0.35">
      <c r="C211" t="s">
        <v>66</v>
      </c>
      <c r="H211" s="6">
        <v>1.91</v>
      </c>
      <c r="I211" s="6">
        <v>1.91</v>
      </c>
      <c r="J211" s="6">
        <v>0.47</v>
      </c>
      <c r="K211" s="6">
        <v>0.25</v>
      </c>
    </row>
    <row r="212" spans="3:13" ht="15.5" x14ac:dyDescent="0.35">
      <c r="C212" t="s">
        <v>202</v>
      </c>
      <c r="H212" s="6">
        <v>0.38350000000000001</v>
      </c>
      <c r="I212" s="6">
        <v>0.3</v>
      </c>
      <c r="J212" s="6">
        <v>0.3</v>
      </c>
      <c r="K212" s="6">
        <v>0.30420000000000003</v>
      </c>
    </row>
    <row r="213" spans="3:13" ht="15.5" x14ac:dyDescent="0.35">
      <c r="C213" t="s">
        <v>203</v>
      </c>
      <c r="H213" s="6">
        <v>1.9299999999999998E-2</v>
      </c>
      <c r="I213" s="6">
        <v>1.8799999999999997E-2</v>
      </c>
      <c r="J213" s="6">
        <v>2.5999999999999999E-3</v>
      </c>
      <c r="K213" s="6">
        <v>5.0000000000000001E-3</v>
      </c>
    </row>
    <row r="214" spans="3:13" ht="15.5" x14ac:dyDescent="0.35">
      <c r="C214" t="s">
        <v>204</v>
      </c>
      <c r="D214" s="5">
        <v>184000000000</v>
      </c>
      <c r="E214" s="5">
        <v>183000000000</v>
      </c>
      <c r="F214" s="5">
        <v>172000000000</v>
      </c>
      <c r="G214" s="5">
        <v>137000000000</v>
      </c>
      <c r="H214" s="5">
        <v>738000000000</v>
      </c>
      <c r="I214" s="5">
        <v>635000000000</v>
      </c>
      <c r="J214" s="5">
        <v>534000000000</v>
      </c>
      <c r="K214" s="5">
        <v>469000000000</v>
      </c>
      <c r="L214" s="5">
        <v>507000000000</v>
      </c>
      <c r="M214" s="5">
        <v>249000000000</v>
      </c>
    </row>
    <row r="215" spans="3:13" ht="15.5" x14ac:dyDescent="0.35">
      <c r="C215" t="s">
        <v>319</v>
      </c>
      <c r="H215" s="5">
        <v>676000000000</v>
      </c>
      <c r="I215" s="5">
        <v>635000000000</v>
      </c>
      <c r="J215" s="5">
        <v>534000000000</v>
      </c>
      <c r="K215" s="5">
        <v>469000000000</v>
      </c>
    </row>
    <row r="216" spans="3:13" ht="15.5" x14ac:dyDescent="0.35">
      <c r="C216" t="s">
        <v>205</v>
      </c>
      <c r="H216" s="6">
        <v>1.91</v>
      </c>
      <c r="I216" s="6">
        <v>1.91</v>
      </c>
      <c r="J216" s="6">
        <v>0.47</v>
      </c>
      <c r="K216" s="6">
        <v>0.25</v>
      </c>
    </row>
    <row r="217" spans="3:13" ht="15.5" x14ac:dyDescent="0.35">
      <c r="C217" t="s">
        <v>206</v>
      </c>
      <c r="H217" s="6">
        <v>0.38350000000000001</v>
      </c>
      <c r="I217" s="6">
        <v>0.3</v>
      </c>
      <c r="J217" s="6">
        <v>0.3</v>
      </c>
      <c r="K217" s="6">
        <v>0.30420000000000003</v>
      </c>
    </row>
    <row r="218" spans="3:13" ht="15.5" x14ac:dyDescent="0.35">
      <c r="C218" t="s">
        <v>207</v>
      </c>
      <c r="H218" s="6">
        <v>1.9299999999999998E-2</v>
      </c>
      <c r="I218" s="6">
        <v>1.8799999999999997E-2</v>
      </c>
      <c r="J218" s="6">
        <v>2.5999999999999999E-3</v>
      </c>
      <c r="K218" s="6">
        <v>5.0000000000000001E-3</v>
      </c>
    </row>
    <row r="219" spans="3:13" ht="15.5" x14ac:dyDescent="0.35">
      <c r="C219" t="s">
        <v>208</v>
      </c>
      <c r="I219" s="6">
        <v>19.88</v>
      </c>
    </row>
    <row r="220" spans="3:13" ht="15.5" x14ac:dyDescent="0.35">
      <c r="C220" t="s">
        <v>320</v>
      </c>
      <c r="I220" s="6">
        <v>16.670000000000002</v>
      </c>
    </row>
    <row r="221" spans="3:13" ht="15.5" x14ac:dyDescent="0.35">
      <c r="C221" t="s">
        <v>209</v>
      </c>
      <c r="I221" s="6">
        <v>7.42</v>
      </c>
    </row>
    <row r="222" spans="3:13" ht="15.5" x14ac:dyDescent="0.35">
      <c r="C222" t="s">
        <v>321</v>
      </c>
      <c r="I222" s="6">
        <v>0.06</v>
      </c>
    </row>
    <row r="223" spans="3:13" ht="15.5" x14ac:dyDescent="0.35">
      <c r="C223" t="s">
        <v>322</v>
      </c>
      <c r="I223" s="6">
        <v>0.48</v>
      </c>
    </row>
    <row r="224" spans="3:13" ht="15.5" x14ac:dyDescent="0.35">
      <c r="C224" t="s">
        <v>210</v>
      </c>
      <c r="I224" s="6">
        <v>1.7</v>
      </c>
    </row>
    <row r="225" spans="3:9" ht="15.5" x14ac:dyDescent="0.35">
      <c r="C225" t="s">
        <v>323</v>
      </c>
      <c r="I225" s="6">
        <v>989.99</v>
      </c>
    </row>
    <row r="226" spans="3:9" ht="15.5" x14ac:dyDescent="0.35">
      <c r="C226" t="s">
        <v>324</v>
      </c>
      <c r="I226" s="6">
        <v>-180.82</v>
      </c>
    </row>
    <row r="227" spans="3:9" ht="15.5" x14ac:dyDescent="0.35">
      <c r="C227" t="s">
        <v>325</v>
      </c>
      <c r="I227" s="6">
        <v>11.55</v>
      </c>
    </row>
    <row r="228" spans="3:9" ht="15.5" x14ac:dyDescent="0.35">
      <c r="C228" t="s">
        <v>326</v>
      </c>
      <c r="I228" s="6">
        <v>8.69</v>
      </c>
    </row>
    <row r="229" spans="3:9" ht="15.5" x14ac:dyDescent="0.35">
      <c r="C229" t="s">
        <v>327</v>
      </c>
      <c r="I229" s="6">
        <v>0.05</v>
      </c>
    </row>
    <row r="230" spans="3:9" ht="15.5" x14ac:dyDescent="0.35">
      <c r="C230" t="s">
        <v>328</v>
      </c>
      <c r="I230" s="6">
        <v>-1.37</v>
      </c>
    </row>
    <row r="231" spans="3:9" ht="15.5" x14ac:dyDescent="0.35">
      <c r="C231" t="s">
        <v>329</v>
      </c>
      <c r="I231" s="6">
        <v>5.94</v>
      </c>
    </row>
    <row r="232" spans="3:9" ht="15.5" x14ac:dyDescent="0.35">
      <c r="C232" t="s">
        <v>211</v>
      </c>
      <c r="I232" s="6">
        <v>4.9800000000000004</v>
      </c>
    </row>
    <row r="233" spans="3:9" ht="15.5" x14ac:dyDescent="0.35">
      <c r="C233" t="s">
        <v>330</v>
      </c>
      <c r="I233" s="6">
        <v>207.21</v>
      </c>
    </row>
    <row r="234" spans="3:9" ht="15.5" x14ac:dyDescent="0.35">
      <c r="C234" t="s">
        <v>212</v>
      </c>
      <c r="D234" s="6">
        <v>20.66</v>
      </c>
    </row>
    <row r="235" spans="3:9" ht="15.5" x14ac:dyDescent="0.35">
      <c r="C235" t="s">
        <v>213</v>
      </c>
      <c r="I235" s="6">
        <v>58.16</v>
      </c>
    </row>
    <row r="236" spans="3:9" ht="15.5" x14ac:dyDescent="0.35">
      <c r="C236" t="s">
        <v>331</v>
      </c>
      <c r="I236" s="6">
        <v>-0.55000000000000004</v>
      </c>
    </row>
    <row r="237" spans="3:9" ht="15.5" x14ac:dyDescent="0.35">
      <c r="C237" t="s">
        <v>214</v>
      </c>
      <c r="D237" s="6">
        <v>1.22</v>
      </c>
    </row>
    <row r="238" spans="3:9" ht="15.5" x14ac:dyDescent="0.35">
      <c r="C238" t="s">
        <v>215</v>
      </c>
      <c r="D238" s="5">
        <v>1</v>
      </c>
    </row>
    <row r="239" spans="3:9" ht="15.5" x14ac:dyDescent="0.35">
      <c r="C239" t="s">
        <v>216</v>
      </c>
      <c r="D239" s="6">
        <v>0.49</v>
      </c>
    </row>
    <row r="240" spans="3:9" ht="15.5" x14ac:dyDescent="0.35">
      <c r="C240" t="s">
        <v>332</v>
      </c>
      <c r="D240" s="6">
        <v>7.0000000000000007E-2</v>
      </c>
    </row>
    <row r="241" spans="3:9" ht="15.5" x14ac:dyDescent="0.35">
      <c r="C241" t="s">
        <v>217</v>
      </c>
      <c r="D241" s="6">
        <v>1.69</v>
      </c>
    </row>
    <row r="242" spans="3:9" ht="15.5" x14ac:dyDescent="0.35">
      <c r="C242" t="s">
        <v>218</v>
      </c>
      <c r="D242" s="6">
        <v>0.18</v>
      </c>
    </row>
    <row r="243" spans="3:9" ht="15.5" x14ac:dyDescent="0.35">
      <c r="C243" t="s">
        <v>219</v>
      </c>
      <c r="D243" s="6">
        <v>2.69</v>
      </c>
    </row>
    <row r="244" spans="3:9" ht="15.5" x14ac:dyDescent="0.35">
      <c r="C244" t="s">
        <v>333</v>
      </c>
      <c r="I244" s="6">
        <v>12.2</v>
      </c>
    </row>
    <row r="245" spans="3:9" ht="15.5" x14ac:dyDescent="0.35">
      <c r="C245" t="s">
        <v>12</v>
      </c>
      <c r="D245" s="5">
        <v>-16000000000</v>
      </c>
    </row>
    <row r="246" spans="3:9" ht="15.5" x14ac:dyDescent="0.35">
      <c r="C246" t="s">
        <v>220</v>
      </c>
      <c r="I246" s="6">
        <v>2.12</v>
      </c>
    </row>
    <row r="247" spans="3:9" ht="15.5" x14ac:dyDescent="0.35">
      <c r="C247" t="s">
        <v>221</v>
      </c>
      <c r="I247" s="6">
        <v>3.7999999999999999E-2</v>
      </c>
    </row>
    <row r="248" spans="3:9" ht="15.5" x14ac:dyDescent="0.35">
      <c r="C248" t="s">
        <v>222</v>
      </c>
      <c r="I248" s="6">
        <v>0.10210000000000001</v>
      </c>
    </row>
    <row r="249" spans="3:9" ht="15.5" x14ac:dyDescent="0.35">
      <c r="C249" t="s">
        <v>223</v>
      </c>
      <c r="I249" s="6">
        <v>0.1416</v>
      </c>
    </row>
    <row r="250" spans="3:9" ht="15.5" x14ac:dyDescent="0.35">
      <c r="C250" t="s">
        <v>334</v>
      </c>
      <c r="I250" s="6">
        <v>8.9200000000000002E-2</v>
      </c>
    </row>
    <row r="251" spans="3:9" ht="15.5" x14ac:dyDescent="0.35">
      <c r="C251" t="s">
        <v>224</v>
      </c>
      <c r="D251" s="6">
        <v>104.76</v>
      </c>
    </row>
    <row r="252" spans="3:9" ht="15.5" x14ac:dyDescent="0.35">
      <c r="C252" t="s">
        <v>225</v>
      </c>
      <c r="D252" s="6">
        <v>19.32</v>
      </c>
    </row>
    <row r="253" spans="3:9" ht="15.5" x14ac:dyDescent="0.35">
      <c r="C253" t="s">
        <v>226</v>
      </c>
      <c r="D253" s="6">
        <v>68.28</v>
      </c>
    </row>
    <row r="254" spans="3:9" ht="15.5" x14ac:dyDescent="0.35">
      <c r="C254" t="s">
        <v>227</v>
      </c>
      <c r="D254" s="6">
        <v>55.8</v>
      </c>
    </row>
    <row r="255" spans="3:9" ht="15.5" x14ac:dyDescent="0.35">
      <c r="C255" t="s">
        <v>228</v>
      </c>
      <c r="D255" s="6">
        <v>0.87</v>
      </c>
    </row>
    <row r="256" spans="3:9" ht="15.5" x14ac:dyDescent="0.35">
      <c r="C256" t="s">
        <v>335</v>
      </c>
      <c r="I256" s="6">
        <v>1.46</v>
      </c>
    </row>
    <row r="257" spans="3:9" ht="15.5" x14ac:dyDescent="0.35">
      <c r="C257" t="s">
        <v>336</v>
      </c>
      <c r="I257" s="6">
        <v>17.21</v>
      </c>
    </row>
    <row r="258" spans="3:9" ht="15.5" x14ac:dyDescent="0.35">
      <c r="C258" t="s">
        <v>40</v>
      </c>
      <c r="I258" s="5">
        <v>323000000000</v>
      </c>
    </row>
    <row r="259" spans="3:9" ht="15.5" x14ac:dyDescent="0.35">
      <c r="C259" t="s">
        <v>229</v>
      </c>
      <c r="I259" s="5">
        <v>348000000000</v>
      </c>
    </row>
    <row r="260" spans="3:9" ht="15.5" x14ac:dyDescent="0.35">
      <c r="C260" t="s">
        <v>230</v>
      </c>
      <c r="I260" s="5">
        <v>3260000000</v>
      </c>
    </row>
    <row r="261" spans="3:9" ht="15.5" x14ac:dyDescent="0.35">
      <c r="C261" t="s">
        <v>231</v>
      </c>
      <c r="I261" s="6">
        <v>0.17960000000000001</v>
      </c>
    </row>
    <row r="262" spans="3:9" ht="15.5" x14ac:dyDescent="0.35">
      <c r="C262" t="s">
        <v>232</v>
      </c>
      <c r="D262" s="6">
        <v>0.1598</v>
      </c>
    </row>
    <row r="263" spans="3:9" ht="15.5" x14ac:dyDescent="0.35">
      <c r="C263" t="s">
        <v>233</v>
      </c>
      <c r="D263" s="6">
        <v>5.4900000000000004E-2</v>
      </c>
    </row>
    <row r="264" spans="3:9" ht="15.5" x14ac:dyDescent="0.35">
      <c r="C264" t="s">
        <v>234</v>
      </c>
      <c r="D264" s="6">
        <v>2.2000000000000002E-2</v>
      </c>
    </row>
    <row r="265" spans="3:9" ht="15.5" x14ac:dyDescent="0.35">
      <c r="C265" t="s">
        <v>235</v>
      </c>
      <c r="D265" s="6">
        <v>0.28660000000000002</v>
      </c>
    </row>
    <row r="266" spans="3:9" ht="15.5" x14ac:dyDescent="0.35">
      <c r="C266" t="s">
        <v>236</v>
      </c>
      <c r="D266" s="6">
        <v>0.23129999999999998</v>
      </c>
    </row>
    <row r="267" spans="3:9" ht="15.5" x14ac:dyDescent="0.35">
      <c r="C267" t="s">
        <v>237</v>
      </c>
      <c r="D267" s="6">
        <v>-0.26039999999999996</v>
      </c>
    </row>
    <row r="268" spans="3:9" ht="15.5" x14ac:dyDescent="0.35">
      <c r="C268" t="s">
        <v>238</v>
      </c>
      <c r="I268" s="6">
        <v>1.91</v>
      </c>
    </row>
    <row r="269" spans="3:9" ht="15.5" x14ac:dyDescent="0.35">
      <c r="C269" t="s">
        <v>239</v>
      </c>
      <c r="I269" s="6">
        <v>1.91</v>
      </c>
    </row>
    <row r="270" spans="3:9" ht="15.5" x14ac:dyDescent="0.35">
      <c r="C270" t="s">
        <v>240</v>
      </c>
      <c r="I270" s="6">
        <v>0.38350000000000001</v>
      </c>
    </row>
    <row r="271" spans="3:9" ht="15.5" x14ac:dyDescent="0.35">
      <c r="C271" t="s">
        <v>241</v>
      </c>
      <c r="I271" s="6">
        <v>1.9299999999999998E-2</v>
      </c>
    </row>
    <row r="272" spans="3:9" ht="15.5" x14ac:dyDescent="0.35">
      <c r="C272" t="s">
        <v>242</v>
      </c>
      <c r="I272" t="s">
        <v>623</v>
      </c>
    </row>
    <row r="273" spans="3:9" ht="15.5" x14ac:dyDescent="0.35">
      <c r="C273" t="s">
        <v>244</v>
      </c>
      <c r="I273" s="5">
        <v>5</v>
      </c>
    </row>
    <row r="274" spans="3:9" ht="15.5" x14ac:dyDescent="0.35">
      <c r="C274" t="s">
        <v>245</v>
      </c>
      <c r="I274" s="6">
        <v>0.32</v>
      </c>
    </row>
    <row r="275" spans="3:9" ht="15.5" x14ac:dyDescent="0.35">
      <c r="C275" t="s">
        <v>246</v>
      </c>
      <c r="I275" s="6">
        <v>0.28999999999999998</v>
      </c>
    </row>
    <row r="276" spans="3:9" ht="15.5" x14ac:dyDescent="0.35">
      <c r="C276" t="s">
        <v>247</v>
      </c>
      <c r="I276" s="6">
        <v>0.46</v>
      </c>
    </row>
    <row r="277" spans="3:9" ht="15.5" x14ac:dyDescent="0.35">
      <c r="C277" t="s">
        <v>248</v>
      </c>
      <c r="I277" s="6">
        <v>0.34</v>
      </c>
    </row>
    <row r="278" spans="3:9" ht="15.5" x14ac:dyDescent="0.35">
      <c r="C278" t="s">
        <v>249</v>
      </c>
      <c r="I278" s="6">
        <v>0.78</v>
      </c>
    </row>
    <row r="279" spans="3:9" ht="15.5" x14ac:dyDescent="0.35">
      <c r="C279" t="s">
        <v>250</v>
      </c>
      <c r="I279" s="6">
        <v>0.37</v>
      </c>
    </row>
    <row r="280" spans="3:9" ht="15.5" x14ac:dyDescent="0.35">
      <c r="C280" t="s">
        <v>251</v>
      </c>
      <c r="I280" s="6">
        <v>0.39</v>
      </c>
    </row>
    <row r="281" spans="3:9" ht="15.5" x14ac:dyDescent="0.35">
      <c r="C281" t="s">
        <v>337</v>
      </c>
      <c r="I281" s="5">
        <v>676000000000</v>
      </c>
    </row>
    <row r="282" spans="3:9" ht="15.5" x14ac:dyDescent="0.35">
      <c r="C282" t="s">
        <v>338</v>
      </c>
      <c r="I282" s="5">
        <v>110000000000</v>
      </c>
    </row>
    <row r="283" spans="3:9" ht="15.5" x14ac:dyDescent="0.35">
      <c r="C283" t="s">
        <v>339</v>
      </c>
      <c r="I283" s="5">
        <v>40000000000</v>
      </c>
    </row>
    <row r="284" spans="3:9" ht="15.5" x14ac:dyDescent="0.35">
      <c r="C284" t="s">
        <v>340</v>
      </c>
      <c r="I284" s="5">
        <v>19000000000</v>
      </c>
    </row>
    <row r="285" spans="3:9" ht="15.5" x14ac:dyDescent="0.35">
      <c r="C285" t="s">
        <v>252</v>
      </c>
      <c r="D285" s="5">
        <v>67000000000</v>
      </c>
    </row>
    <row r="286" spans="3:9" ht="15.5" x14ac:dyDescent="0.35">
      <c r="C286" t="s">
        <v>253</v>
      </c>
      <c r="D286" s="5">
        <v>511000000000</v>
      </c>
    </row>
    <row r="287" spans="3:9" ht="15.5" x14ac:dyDescent="0.35">
      <c r="C287" t="s">
        <v>254</v>
      </c>
      <c r="D287" s="5">
        <v>321000000000</v>
      </c>
    </row>
    <row r="288" spans="3:9" ht="15.5" x14ac:dyDescent="0.35">
      <c r="C288" t="s">
        <v>183</v>
      </c>
      <c r="D288" s="5">
        <v>66000000000</v>
      </c>
    </row>
    <row r="289" spans="3:9" ht="15.5" x14ac:dyDescent="0.35">
      <c r="C289" t="s">
        <v>182</v>
      </c>
      <c r="I289" s="5">
        <v>190000000000</v>
      </c>
    </row>
    <row r="290" spans="3:9" ht="15.5" x14ac:dyDescent="0.35">
      <c r="C290" t="s">
        <v>181</v>
      </c>
      <c r="D290" s="5">
        <v>13000000000</v>
      </c>
    </row>
    <row r="291" spans="3:9" ht="15.5" x14ac:dyDescent="0.35">
      <c r="C291" t="s">
        <v>180</v>
      </c>
      <c r="D291" s="5">
        <v>79000000000</v>
      </c>
    </row>
    <row r="292" spans="3:9" ht="15.5" x14ac:dyDescent="0.35">
      <c r="C292" t="s">
        <v>23</v>
      </c>
      <c r="D292" s="5">
        <v>93000000000</v>
      </c>
    </row>
    <row r="293" spans="3:9" ht="15.5" x14ac:dyDescent="0.35">
      <c r="C293" t="s">
        <v>20</v>
      </c>
      <c r="D293" s="5">
        <v>25000000000</v>
      </c>
    </row>
    <row r="294" spans="3:9" ht="15.5" x14ac:dyDescent="0.35">
      <c r="C294" t="s">
        <v>255</v>
      </c>
      <c r="I294" s="5">
        <v>190000000000</v>
      </c>
    </row>
    <row r="295" spans="3:9" ht="15.5" x14ac:dyDescent="0.35">
      <c r="C295" t="s">
        <v>341</v>
      </c>
      <c r="I295" s="5">
        <v>0</v>
      </c>
    </row>
    <row r="296" spans="3:9" ht="15.5" x14ac:dyDescent="0.35">
      <c r="C296" t="s">
        <v>342</v>
      </c>
      <c r="I296" s="5">
        <v>-1000000000</v>
      </c>
    </row>
    <row r="297" spans="3:9" ht="15.5" x14ac:dyDescent="0.35">
      <c r="C297" t="s">
        <v>343</v>
      </c>
      <c r="I297" s="5">
        <v>68000000000</v>
      </c>
    </row>
    <row r="298" spans="3:9" ht="15.5" x14ac:dyDescent="0.35">
      <c r="C298" t="s">
        <v>344</v>
      </c>
      <c r="I298" s="5">
        <v>-2000000000</v>
      </c>
    </row>
    <row r="299" spans="3:9" ht="15.5" x14ac:dyDescent="0.35">
      <c r="C299" t="s">
        <v>345</v>
      </c>
      <c r="I299" s="5">
        <v>-2000000000</v>
      </c>
    </row>
  </sheetData>
  <pageMargins left="0.7" right="0.7" top="0.75" bottom="0.75" header="0.3" footer="0.3"/>
  <ignoredErrors>
    <ignoredError sqref="A1:M30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624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625</v>
      </c>
      <c r="D2" s="2" vm="51">
        <f ca="1">IFERROR(_xlfn.STOCKHISTORY("XIDX:" &amp; $C$1, D3, , 0, 0, 1), "Libur")</f>
        <v>114</v>
      </c>
      <c r="H2" s="2" vm="51">
        <f ca="1">IFERROR(INDEX(D2:G2,COUNT(D2:G2)),"")</f>
        <v>114</v>
      </c>
      <c r="I2" s="2" vm="52">
        <f ca="1">IFERROR(_xlfn.STOCKHISTORY("XIDX:" &amp; $C$1, I1, , 0, 0, 1), "Libur")</f>
        <v>123</v>
      </c>
      <c r="J2" s="2" vm="48">
        <f ca="1">IFERROR(_xlfn.STOCKHISTORY("XIDX:" &amp; $C$1, J1, , 0, 0, 1), "Libur")</f>
        <v>128</v>
      </c>
      <c r="K2" s="2" vm="52">
        <f ca="1">IFERROR(_xlfn.STOCKHISTORY("XIDX:" &amp; $C$1, K1, , 0, 0, 1), "Libur")</f>
        <v>123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132966335708</v>
      </c>
      <c r="H4" s="2">
        <f>IFERROR(SUM(D4:G4)*(4/MAX(1,COUNT(D4:G4))),"")</f>
        <v>531865342832</v>
      </c>
      <c r="I4" s="2">
        <f>IFERROR(INDEX(I51:I500,MATCH($C$4,$C$51:$C$500,0)),"")</f>
        <v>620368982239</v>
      </c>
      <c r="J4" s="2">
        <f>IFERROR(INDEX(J51:J500,MATCH($C$4,$C$51:$C$500,0)),"")</f>
        <v>592245382192</v>
      </c>
      <c r="K4" s="2">
        <f>IFERROR(INDEX(K51:K500,MATCH($C$4,$C$51:$C$500,0)),"")</f>
        <v>515679963404</v>
      </c>
      <c r="L4" s="2">
        <f>IFERROR(INDEX(L51:L500,MATCH($C$4,$C$51:$C$500,0)),"")</f>
        <v>506432465665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5593356770</v>
      </c>
      <c r="H5" s="2">
        <f>IFERROR(SUM(D5:G5)*(4/MAX(1,COUNT(D5:G5))),"")</f>
        <v>22373427080</v>
      </c>
      <c r="I5" s="2">
        <f>IFERROR(INDEX(I51:I500,MATCH($C$5,$C$51:$C$500,0)),"")</f>
        <v>24293580732</v>
      </c>
      <c r="J5" s="2">
        <f>IFERROR(INDEX(J51:J500,MATCH($C$5,$C$51:$C$500,0)),"")</f>
        <v>22763659146</v>
      </c>
      <c r="K5" s="2">
        <f>IFERROR(INDEX(K51:K500,MATCH($C$5,$C$51:$C$500,0)),"")</f>
        <v>19123257778</v>
      </c>
      <c r="L5" s="2">
        <f>IFERROR(INDEX(L51:L500,MATCH($C$5,$C$51:$C$500,0)),"")</f>
        <v>19463376434</v>
      </c>
      <c r="M5" s="2">
        <f>IFERROR(INDEX(M51:M500,MATCH($C$5,$C$51:$C$500,0)),"")</f>
        <v>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352649244610</v>
      </c>
      <c r="H6" s="2">
        <f>IFERROR(INDEX(D6:G6,COUNT(D6:G6)),"")</f>
        <v>352649244610</v>
      </c>
      <c r="I6" s="2">
        <f>IFERROR(INDEX(I51:I500,MATCH($C$6,$C$51:$C$500,0)),"")</f>
        <v>346782303555</v>
      </c>
      <c r="J6" s="2">
        <f>IFERROR(INDEX(J51:J500,MATCH($C$6,$C$51:$C$500,0)),"")</f>
        <v>321171275262</v>
      </c>
      <c r="K6" s="2">
        <f>IFERROR(INDEX(K51:K500,MATCH($C$6,$C$51:$C$500,0)),"")</f>
        <v>304208297067</v>
      </c>
      <c r="L6" s="2">
        <f>IFERROR(INDEX(L51:L500,MATCH($C$6,$C$51:$C$500,0)),"")</f>
        <v>189925695633</v>
      </c>
      <c r="M6" s="2">
        <f>IFERROR(INDEX(M51:M500,MATCH($C$6,$C$51:$C$500,0)),"")</f>
        <v>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3.48</v>
      </c>
      <c r="H7" s="3">
        <f>IFERROR(INDEX(D7:G7,COUNT(D7:G7)),"")</f>
        <v>3.48</v>
      </c>
      <c r="I7" s="3">
        <f>IFERROR(INDEX(I51:I500,MATCH($C$7,$C$51:$C$500,0))/1000000000,"")</f>
        <v>3.48</v>
      </c>
      <c r="J7" s="3">
        <f>IFERROR(INDEX(J51:J500,MATCH($C$7,$C$51:$C$500,0))/1000000000,"")</f>
        <v>3.48</v>
      </c>
      <c r="K7" s="3">
        <f>IFERROR(INDEX(K51:K500,MATCH($C$7,$C$51:$C$500,0))/1000000000,"")</f>
        <v>3.48</v>
      </c>
      <c r="L7" s="3">
        <f>IFERROR(INDEX(L51:L500,MATCH($C$7,$C$51:$C$500,0))/1000000000,"")</f>
        <v>2.78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>IFERROR(INDEX(I51:I500,MATCH($C$8,$C$51:$C$500,0)),"")</f>
        <v>-49000000000</v>
      </c>
      <c r="J8" s="2">
        <f>IFERROR(INDEX(J51:J500,MATCH($C$8,$C$51:$C$500,0)),"")</f>
        <v>-29000000000</v>
      </c>
      <c r="K8" s="2">
        <f>IFERROR(INDEX(K51:K500,MATCH($C$8,$C$51:$C$500,0)),"")</f>
        <v>-65000000000</v>
      </c>
      <c r="L8" s="2">
        <f>IFERROR(INDEX(L51:L500,MATCH($C$8,$C$51:$C$500,0)),"")</f>
        <v>-8000000000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-5.38</v>
      </c>
      <c r="H9" s="3">
        <f>IFERROR(INDEX(D9:G9,COUNT(D9:G9)),"")</f>
        <v>-5.38</v>
      </c>
      <c r="I9" s="3">
        <f>IFERROR(INDEX(I51:I500,MATCH($C$9,$C$51:$C$500,0)),"")</f>
        <v>-14.15</v>
      </c>
      <c r="J9" s="3">
        <f>IFERROR(INDEX(J51:J500,MATCH($C$9,$C$51:$C$500,0)),"")</f>
        <v>-8.1999999999999993</v>
      </c>
      <c r="K9" s="3">
        <f>IFERROR(INDEX(K51:K500,MATCH($C$9,$C$51:$C$500,0)),"")</f>
        <v>-18.59</v>
      </c>
      <c r="L9" s="3">
        <f>IFERROR(INDEX(L51:L500,MATCH($C$9,$C$51:$C$500,0)),"")</f>
        <v>-2.9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-21.189591078066915</v>
      </c>
      <c r="I10" s="3">
        <f ca="1">IFERROR(IF(I9=0,"",I2/I9),"")</f>
        <v>-8.6925795053003529</v>
      </c>
      <c r="J10" s="3">
        <f ca="1">IFERROR(IF(J9=0,"",J2/J9),"")</f>
        <v>-15.609756097560977</v>
      </c>
      <c r="K10" s="3">
        <f ca="1">IFERROR(IF(K9=0,"",K2/K9),"")</f>
        <v>-6.6164604626143086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18778425181</v>
      </c>
      <c r="H11" s="2">
        <f>IFERROR(INDEX(D11:G11,COUNT(D11:G11)),"")</f>
        <v>18778425181</v>
      </c>
      <c r="I11" s="2">
        <f>IFERROR(INDEX(I51:I500,MATCH($C$11,$C$51:$C$500,0)),"")</f>
        <v>15639907299</v>
      </c>
      <c r="J11" s="2">
        <f>IFERROR(INDEX(J51:J500,MATCH($C$11,$C$51:$C$500,0)),"")</f>
        <v>38304211801</v>
      </c>
      <c r="K11" s="2">
        <f>IFERROR(INDEX(K51:K500,MATCH($C$11,$C$51:$C$500,0)),"")</f>
        <v>23388177415</v>
      </c>
      <c r="L11" s="2">
        <f>IFERROR(INDEX(L51:L500,MATCH($C$11,$C$51:$C$500,0)),"")</f>
        <v>7409980626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201000000000</v>
      </c>
      <c r="H12" s="2">
        <f>IFERROR(INDEX(D12:G12,COUNT(D12:G12)),"")</f>
        <v>201000000000</v>
      </c>
      <c r="I12" s="2">
        <f>IFERROR(INDEX(I51:I500,MATCH($C$12,$C$51:$C$500,0)),"")</f>
        <v>182000000000</v>
      </c>
      <c r="J12" s="2">
        <f>IFERROR(INDEX(J51:J500,MATCH($C$12,$C$51:$C$500,0)),"")</f>
        <v>136000000000</v>
      </c>
      <c r="K12" s="2">
        <f>IFERROR(INDEX(K51:K500,MATCH($C$12,$C$51:$C$500,0)),"")</f>
        <v>89000000000</v>
      </c>
      <c r="L12" s="2">
        <f>IFERROR(INDEX(L51:L500,MATCH($C$12,$C$51:$C$500,0)),"")</f>
        <v>105000000000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220000000000</v>
      </c>
      <c r="H13" s="2">
        <f>IFERROR(INDEX(D13:G13,COUNT(D13:G13)),"")</f>
        <v>220000000000</v>
      </c>
      <c r="I13" s="2">
        <f>IFERROR(INDEX(I51:I500,MATCH($C$13,$C$51:$C$500,0)),"")</f>
        <v>198000000000</v>
      </c>
      <c r="J13" s="2">
        <f>IFERROR(INDEX(J51:J500,MATCH($C$13,$C$51:$C$500,0)),"")</f>
        <v>174000000000</v>
      </c>
      <c r="K13" s="2">
        <f>IFERROR(INDEX(K51:K500,MATCH($C$13,$C$51:$C$500,0)),"")</f>
        <v>113000000000</v>
      </c>
      <c r="L13" s="2">
        <f>IFERROR(INDEX(L51:L500,MATCH($C$13,$C$51:$C$500,0)),"")</f>
        <v>113000000000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>IFERROR(INDEX(I51:I500,MATCH($C$14,$C$51:$C$500,0)),"")</f>
        <v>-12237247741</v>
      </c>
      <c r="J14" s="2">
        <f>IFERROR(INDEX(J51:J500,MATCH($C$14,$C$51:$C$500,0)),"")</f>
        <v>-8499427931</v>
      </c>
      <c r="K14" s="2">
        <f>IFERROR(INDEX(K51:K500,MATCH($C$14,$C$51:$C$500,0)),"")</f>
        <v>-7382160230</v>
      </c>
      <c r="L14" s="2">
        <f>IFERROR(INDEX(L51:L500,MATCH($C$14,$C$51:$C$500,0)),"")</f>
        <v>-5231433558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-1629223250</v>
      </c>
      <c r="H15" s="2">
        <f>IFERROR(SUM(D15:G15)*(4/MAX(1,COUNT(D15:G15))),"")</f>
        <v>-6516893000</v>
      </c>
      <c r="I15" s="2">
        <f>IFERROR(INDEX(I51:I500,MATCH($C$15,$C$51:$C$500,0)),"")</f>
        <v>-8195270905</v>
      </c>
      <c r="J15" s="2">
        <f>IFERROR(INDEX(J51:J500,MATCH($C$15,$C$51:$C$500,0)),"")</f>
        <v>-6658707272</v>
      </c>
      <c r="K15" s="2">
        <f>IFERROR(INDEX(K51:K500,MATCH($C$15,$C$51:$C$500,0)),"")</f>
        <v>-6341649584</v>
      </c>
      <c r="L15" s="2">
        <f>IFERROR(INDEX(L51:L500,MATCH($C$15,$C$51:$C$500,0)),"")</f>
        <v>-6615523113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7287083998</v>
      </c>
      <c r="H16" s="2">
        <f>IFERROR(SUM(D16:G16)*(4/MAX(1,COUNT(D16:G16))),"")</f>
        <v>29148335992</v>
      </c>
      <c r="I16" s="2">
        <f>IFERROR(INDEX(I51:I500,MATCH($C$16,$C$51:$C$500,0)),"")</f>
        <v>32590106718</v>
      </c>
      <c r="J16" s="2">
        <f>IFERROR(INDEX(J51:J500,MATCH($C$16,$C$51:$C$500,0)),"")</f>
        <v>30459848422</v>
      </c>
      <c r="K16" s="2">
        <f>IFERROR(INDEX(K51:K500,MATCH($C$16,$C$51:$C$500,0)),"")</f>
        <v>26974284011</v>
      </c>
      <c r="L16" s="2">
        <f>IFERROR(INDEX(L51:L500,MATCH($C$16,$C$51:$C$500,0)),"")</f>
        <v>28681299407</v>
      </c>
      <c r="M16" s="2">
        <f>IFERROR(INDEX(M51:M500,MATCH($C$16,$C$51:$C$500,0)),"")</f>
        <v>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406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396720000000</v>
      </c>
      <c r="H20" s="2">
        <f t="shared" ref="H20:M20" ca="1" si="0">IFERROR(H21*H2,"")</f>
        <v>396720000000</v>
      </c>
      <c r="I20" s="2">
        <f t="shared" ca="1" si="0"/>
        <v>428040000000</v>
      </c>
      <c r="J20" s="2">
        <f t="shared" ca="1" si="0"/>
        <v>445440000000</v>
      </c>
      <c r="K20" s="2">
        <f t="shared" ca="1" si="0"/>
        <v>428040000000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3480000000</v>
      </c>
      <c r="H21" s="2">
        <f>IFERROR(INDEX(D21:G21,COUNT(D21:G21)),"")</f>
        <v>3480000000</v>
      </c>
      <c r="I21" s="2">
        <f>IFERROR(INDEX(I51:I500,MATCH($C$7,$C$51:$C$500,0)),"")</f>
        <v>3480000000</v>
      </c>
      <c r="J21" s="2">
        <f>IFERROR(INDEX(J51:J500,MATCH($C$7,$C$51:$C$500,0)),"")</f>
        <v>3480000000</v>
      </c>
      <c r="K21" s="2">
        <f>IFERROR(INDEX(K51:K500,MATCH($C$7,$C$51:$C$500,0)),"")</f>
        <v>3480000000</v>
      </c>
      <c r="L21" s="2">
        <f>IFERROR(INDEX(L51:L500,MATCH($C$7,$C$51:$C$500,0)),"")</f>
        <v>2780000000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1.5860963423261476</v>
      </c>
      <c r="H23" s="3">
        <f t="shared" ref="H23:M23" si="1">IFERROR(H5/H6*100,"")</f>
        <v>6.3443853693045904</v>
      </c>
      <c r="I23" s="3">
        <f t="shared" si="1"/>
        <v>7.0054268868270011</v>
      </c>
      <c r="J23" s="3">
        <f t="shared" si="1"/>
        <v>7.0877008311002356</v>
      </c>
      <c r="K23" s="3">
        <f t="shared" si="1"/>
        <v>6.2862380685784576</v>
      </c>
      <c r="L23" s="3">
        <f t="shared" si="1"/>
        <v>10.247890033589639</v>
      </c>
      <c r="M23" s="3" t="str">
        <f t="shared" si="1"/>
        <v/>
      </c>
    </row>
    <row r="24" spans="1:13" ht="15.5" x14ac:dyDescent="0.35">
      <c r="C24" t="s">
        <v>43</v>
      </c>
      <c r="D24" s="4">
        <f>IFERROR(_xlfn.RRI(5,I23,D23),"")</f>
        <v>-0.25701680350830503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1.55</v>
      </c>
      <c r="H25" s="3">
        <f>IFERROR(INDEX(D25:G25,COUNT(D25:G25)),"")</f>
        <v>1.55</v>
      </c>
      <c r="I25" s="3">
        <f>IFERROR(INDEX(I51:I500,MATCH($C$25,$C$51:$C$500,0)),"")</f>
        <v>6.74</v>
      </c>
      <c r="J25" s="3">
        <f>IFERROR(INDEX(J51:J500,MATCH($C$25,$C$51:$C$500,0)),"")</f>
        <v>6.52</v>
      </c>
      <c r="K25" s="3">
        <f>IFERROR(INDEX(K51:K500,MATCH($C$25,$C$51:$C$500,0)),"")</f>
        <v>5.67</v>
      </c>
      <c r="L25" s="3">
        <f>IFERROR(INDEX(L51:L500,MATCH($C$25,$C$51:$C$500,0)),"")</f>
        <v>7.21</v>
      </c>
      <c r="M25" s="3">
        <f>IFERROR(INDEX(M51:M500,MATCH($C$25,$C$51:$C$500,0)),"")</f>
        <v>0</v>
      </c>
    </row>
    <row r="26" spans="1:13" ht="15.5" x14ac:dyDescent="0.35">
      <c r="C26" t="s">
        <v>46</v>
      </c>
      <c r="D26" s="4">
        <f>IFERROR(_xlfn.RRI(5,I25,D25),"")</f>
        <v>-0.25469444131135388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47</v>
      </c>
      <c r="D27" s="3">
        <f>IFERROR(D4/D21,"")</f>
        <v>38.208717157471263</v>
      </c>
      <c r="H27" s="3">
        <f t="shared" ref="H27:M27" si="4">IFERROR(H4/H21,"")</f>
        <v>152.83486862988505</v>
      </c>
      <c r="I27" s="3">
        <f t="shared" si="4"/>
        <v>178.26694891925288</v>
      </c>
      <c r="J27" s="3">
        <f t="shared" si="4"/>
        <v>170.18545465287357</v>
      </c>
      <c r="K27" s="3">
        <f t="shared" si="4"/>
        <v>148.18389752988506</v>
      </c>
      <c r="L27" s="3">
        <f t="shared" si="4"/>
        <v>182.16995167805754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-0.26511679010077682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-0.77002967359050445</v>
      </c>
      <c r="I29" s="4">
        <f t="shared" si="6"/>
        <v>3.3742331288343662E-2</v>
      </c>
      <c r="J29" s="4">
        <f t="shared" si="6"/>
        <v>0.14991181657848318</v>
      </c>
      <c r="K29" s="4">
        <f t="shared" si="6"/>
        <v>-0.21359223300970875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-0.14266290214507149</v>
      </c>
      <c r="I30" s="4">
        <f t="shared" si="7"/>
        <v>4.7486398193447805E-2</v>
      </c>
      <c r="J30" s="4">
        <f t="shared" si="7"/>
        <v>0.14847468240300091</v>
      </c>
      <c r="K30" s="4">
        <f t="shared" si="7"/>
        <v>-0.18656234925194923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97.5</v>
      </c>
      <c r="H32" s="3">
        <f>IFERROR(INDEX(D32:G32,COUNT(D32:G32)),"")</f>
        <v>97.5</v>
      </c>
      <c r="I32" s="3">
        <f>IFERROR(INDEX(I51:I500,MATCH($C$32,$C$51:$C$500,0)),"")</f>
        <v>95.89</v>
      </c>
      <c r="J32" s="3">
        <f>IFERROR(INDEX(J51:J500,MATCH($C$32,$C$51:$C$500,0)),"")</f>
        <v>88.86</v>
      </c>
      <c r="K32" s="3">
        <f>IFERROR(INDEX(K51:K500,MATCH($C$32,$C$51:$C$500,0)),"")</f>
        <v>84.32</v>
      </c>
      <c r="L32" s="3">
        <f>IFERROR(INDEX(L51:L500,MATCH($C$32,$C$51:$C$500,0)),"")</f>
        <v>64.75</v>
      </c>
      <c r="M32" s="3">
        <f>IFERROR(INDEX(M51:M500,MATCH($C$32,$C$51:$C$500,0)),"")</f>
        <v>0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1.18</v>
      </c>
      <c r="H33" s="3">
        <f>IFERROR(INDEX(D33:G33,COUNT(D33:G33)),"")</f>
        <v>1.18</v>
      </c>
      <c r="I33" s="3">
        <f>IFERROR(INDEX(I51:I500,MATCH($C$33,$C$51:$C$500,0)),"")</f>
        <v>1.28</v>
      </c>
      <c r="J33" s="3">
        <f>IFERROR(INDEX(J51:J500,MATCH($C$33,$C$51:$C$500,0)),"")</f>
        <v>1.44</v>
      </c>
      <c r="K33" s="3">
        <f>IFERROR(INDEX(K51:K500,MATCH($C$33,$C$51:$C$500,0)),"")</f>
        <v>1.46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74.19</v>
      </c>
      <c r="H34" s="3">
        <f>IFERROR(INDEX(D34:G34,COUNT(D34:G34)),"")</f>
        <v>74.19</v>
      </c>
      <c r="I34" s="3">
        <f>IFERROR(INDEX(I51:I500,MATCH($C$34,$C$51:$C$500,0)),"")</f>
        <v>18.25</v>
      </c>
      <c r="J34" s="3">
        <f>IFERROR(INDEX(J51:J500,MATCH($C$34,$C$51:$C$500,0)),"")</f>
        <v>19.63</v>
      </c>
      <c r="K34" s="3">
        <f>IFERROR(INDEX(K51:K500,MATCH($C$34,$C$51:$C$500,0)),"")</f>
        <v>21.69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3.01</v>
      </c>
      <c r="H35" s="3">
        <f>IFERROR(INDEX(D35:G35,COUNT(D35:G35)),"")</f>
        <v>3.01</v>
      </c>
      <c r="I35" s="3">
        <f>IFERROR(INDEX(I51:I500,MATCH($C$35,$C$51:$C$500,0)),"")</f>
        <v>0.69</v>
      </c>
      <c r="J35" s="3">
        <f>IFERROR(INDEX(J51:J500,MATCH($C$35,$C$51:$C$500,0)),"")</f>
        <v>0.75</v>
      </c>
      <c r="K35" s="3">
        <f>IFERROR(INDEX(K51:K500,MATCH($C$35,$C$51:$C$500,0)),"")</f>
        <v>0.83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</v>
      </c>
      <c r="I36" s="4">
        <f t="shared" si="8"/>
        <v>0.30670000000000003</v>
      </c>
      <c r="J36" s="4">
        <f t="shared" si="8"/>
        <v>0</v>
      </c>
      <c r="K36" s="4">
        <f t="shared" si="8"/>
        <v>0.35270000000000001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0</v>
      </c>
      <c r="I37" s="3">
        <f t="shared" si="9"/>
        <v>0</v>
      </c>
      <c r="J37" s="3">
        <f t="shared" si="9"/>
        <v>0</v>
      </c>
      <c r="K37" s="3">
        <f t="shared" si="9"/>
        <v>2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406</v>
      </c>
    </row>
    <row r="51" spans="2:13" ht="15.5" x14ac:dyDescent="0.35">
      <c r="B51" t="s">
        <v>72</v>
      </c>
      <c r="C51" t="s">
        <v>5</v>
      </c>
      <c r="D51" s="5">
        <v>132966335708</v>
      </c>
      <c r="E51" s="5">
        <v>168625945646</v>
      </c>
      <c r="F51" s="5">
        <v>147293323124</v>
      </c>
      <c r="G51" s="5">
        <v>144114576567</v>
      </c>
      <c r="I51" s="5">
        <v>620368982239</v>
      </c>
      <c r="J51" s="5">
        <v>592245382192</v>
      </c>
      <c r="K51" s="5">
        <v>515679963404</v>
      </c>
      <c r="L51" s="5">
        <v>506432465665</v>
      </c>
    </row>
    <row r="52" spans="2:13" ht="15.5" x14ac:dyDescent="0.35">
      <c r="C52" t="s">
        <v>73</v>
      </c>
      <c r="D52" s="5">
        <v>-109750726553</v>
      </c>
      <c r="E52" s="5">
        <v>-138440109746</v>
      </c>
      <c r="F52" s="5">
        <v>-124656609434</v>
      </c>
      <c r="G52" s="5">
        <v>-115786201087</v>
      </c>
      <c r="I52" s="5">
        <v>-513876085745</v>
      </c>
      <c r="J52" s="5">
        <v>-490198973165</v>
      </c>
      <c r="K52" s="5">
        <v>-429618941705</v>
      </c>
      <c r="L52" s="5">
        <v>-420416083167</v>
      </c>
    </row>
    <row r="53" spans="2:13" ht="15.5" x14ac:dyDescent="0.35">
      <c r="C53" t="s">
        <v>74</v>
      </c>
      <c r="D53" s="5">
        <v>23215609155</v>
      </c>
      <c r="E53" s="5">
        <v>30185835900</v>
      </c>
      <c r="F53" s="5">
        <v>22636713690</v>
      </c>
      <c r="G53" s="5">
        <v>28328375480</v>
      </c>
      <c r="I53" s="5">
        <v>106492896494</v>
      </c>
      <c r="J53" s="5">
        <v>102046409027</v>
      </c>
      <c r="K53" s="5">
        <v>86061021699</v>
      </c>
      <c r="L53" s="5">
        <v>86016382498</v>
      </c>
    </row>
    <row r="54" spans="2:13" ht="15.5" x14ac:dyDescent="0.35">
      <c r="C54" t="s">
        <v>75</v>
      </c>
      <c r="D54" s="5">
        <v>-15928525157</v>
      </c>
      <c r="E54" s="5">
        <v>-10435924819</v>
      </c>
      <c r="F54" s="5">
        <v>-16698652018</v>
      </c>
      <c r="G54" s="5">
        <v>-20278426662</v>
      </c>
      <c r="I54" s="5">
        <v>-61753669391</v>
      </c>
      <c r="J54" s="5">
        <v>-63214427232</v>
      </c>
      <c r="K54" s="5">
        <v>-52781859180</v>
      </c>
      <c r="L54" s="5">
        <v>-52166225710</v>
      </c>
    </row>
    <row r="55" spans="2:13" ht="15.5" x14ac:dyDescent="0.35">
      <c r="C55" t="s">
        <v>76</v>
      </c>
      <c r="D55" s="5">
        <v>-6579335877</v>
      </c>
      <c r="E55" s="5">
        <v>-13131715753</v>
      </c>
      <c r="F55" s="5">
        <v>-8097156178</v>
      </c>
      <c r="G55" s="5">
        <v>-13777678710</v>
      </c>
      <c r="I55" s="5">
        <v>-40594352846</v>
      </c>
      <c r="J55" s="5">
        <v>-40821795819</v>
      </c>
      <c r="K55" s="5">
        <v>-34494859376</v>
      </c>
      <c r="L55" s="5">
        <v>-29117601958</v>
      </c>
    </row>
    <row r="56" spans="2:13" ht="15.5" x14ac:dyDescent="0.35">
      <c r="C56" t="s">
        <v>77</v>
      </c>
      <c r="D56" s="5">
        <v>-5274259011</v>
      </c>
      <c r="E56" s="5">
        <v>-5533598021</v>
      </c>
      <c r="F56" s="5">
        <v>-4688957849</v>
      </c>
      <c r="G56" s="5">
        <v>-5048760055</v>
      </c>
      <c r="I56" s="5">
        <v>-20926251063</v>
      </c>
      <c r="J56" s="5">
        <v>-18800556049</v>
      </c>
      <c r="K56" s="5">
        <v>-19993885770</v>
      </c>
      <c r="L56" s="5">
        <v>-16774279556</v>
      </c>
    </row>
    <row r="57" spans="2:13" ht="15.5" x14ac:dyDescent="0.35">
      <c r="C57" t="s">
        <v>80</v>
      </c>
      <c r="D57" s="5">
        <v>273584285</v>
      </c>
      <c r="E57" s="5">
        <v>175223007</v>
      </c>
      <c r="F57" s="5">
        <v>47857819</v>
      </c>
      <c r="G57" s="5">
        <v>412811108</v>
      </c>
      <c r="I57" s="5">
        <v>937576311</v>
      </c>
      <c r="J57" s="5">
        <v>1152348237</v>
      </c>
      <c r="K57" s="5">
        <v>891507856</v>
      </c>
      <c r="L57" s="5">
        <v>1109630918</v>
      </c>
    </row>
    <row r="58" spans="2:13" ht="15.5" x14ac:dyDescent="0.35">
      <c r="C58" t="s">
        <v>78</v>
      </c>
      <c r="D58" s="5">
        <v>7287083998</v>
      </c>
      <c r="E58" s="5">
        <v>19749911081</v>
      </c>
      <c r="F58" s="5">
        <v>5938061672</v>
      </c>
      <c r="G58" s="5">
        <v>8049948818</v>
      </c>
      <c r="I58" s="5">
        <v>44739227103</v>
      </c>
      <c r="J58" s="5">
        <v>38831981795</v>
      </c>
      <c r="K58" s="5">
        <v>33279162519</v>
      </c>
      <c r="L58" s="5">
        <v>33850156788</v>
      </c>
    </row>
    <row r="59" spans="2:13" ht="15.5" x14ac:dyDescent="0.35">
      <c r="C59" t="s">
        <v>79</v>
      </c>
      <c r="E59" s="5">
        <v>-12149120385</v>
      </c>
      <c r="I59" s="5">
        <v>-12149120385</v>
      </c>
      <c r="J59" s="5">
        <v>-8372133373</v>
      </c>
      <c r="K59" s="5">
        <v>-6304878508</v>
      </c>
      <c r="L59" s="5">
        <v>-5168857381</v>
      </c>
    </row>
    <row r="60" spans="2:13" ht="15.5" x14ac:dyDescent="0.35">
      <c r="C60" t="s">
        <v>261</v>
      </c>
      <c r="E60" s="5">
        <v>88127356</v>
      </c>
      <c r="I60" s="5">
        <v>88127356</v>
      </c>
      <c r="J60" s="5">
        <v>127294558</v>
      </c>
      <c r="K60" s="5">
        <v>1077281722</v>
      </c>
      <c r="L60" s="5">
        <v>62576177</v>
      </c>
    </row>
    <row r="61" spans="2:13" ht="15.5" x14ac:dyDescent="0.35">
      <c r="C61" t="s">
        <v>26</v>
      </c>
      <c r="E61" s="5">
        <v>-12237247741</v>
      </c>
      <c r="I61" s="5">
        <v>-12237247741</v>
      </c>
      <c r="J61" s="5">
        <v>-8499427931</v>
      </c>
      <c r="K61" s="5">
        <v>-7382160230</v>
      </c>
      <c r="L61" s="5">
        <v>-5231433558</v>
      </c>
    </row>
    <row r="62" spans="2:13" ht="15.5" x14ac:dyDescent="0.35">
      <c r="C62" t="s">
        <v>81</v>
      </c>
      <c r="E62" s="5">
        <v>-12149120385</v>
      </c>
      <c r="I62" s="5">
        <v>-12149120385</v>
      </c>
      <c r="J62" s="5">
        <v>-8372133373</v>
      </c>
      <c r="K62" s="5">
        <v>-6304878508</v>
      </c>
      <c r="L62" s="5">
        <v>-5168857381</v>
      </c>
    </row>
    <row r="63" spans="2:13" ht="15.5" x14ac:dyDescent="0.35">
      <c r="C63" t="s">
        <v>28</v>
      </c>
      <c r="D63" s="5">
        <v>7287083998</v>
      </c>
      <c r="E63" s="5">
        <v>7600790696</v>
      </c>
      <c r="F63" s="5">
        <v>5938061672</v>
      </c>
      <c r="G63" s="5">
        <v>8049948818</v>
      </c>
      <c r="I63" s="5">
        <v>32590106718</v>
      </c>
      <c r="J63" s="5">
        <v>30459848422</v>
      </c>
      <c r="K63" s="5">
        <v>26974284011</v>
      </c>
      <c r="L63" s="5">
        <v>28681299407</v>
      </c>
    </row>
    <row r="64" spans="2:13" ht="15.5" x14ac:dyDescent="0.35">
      <c r="C64" t="s">
        <v>27</v>
      </c>
      <c r="D64" s="5">
        <v>-1629223250</v>
      </c>
      <c r="E64" s="5">
        <v>-2752193249</v>
      </c>
      <c r="F64" s="5">
        <v>-1517589096</v>
      </c>
      <c r="G64" s="5">
        <v>-1526183102</v>
      </c>
      <c r="I64" s="5">
        <v>-8195270905</v>
      </c>
      <c r="J64" s="5">
        <v>-6658707272</v>
      </c>
      <c r="K64" s="5">
        <v>-6341649584</v>
      </c>
      <c r="L64" s="5">
        <v>-6615523113</v>
      </c>
    </row>
    <row r="65" spans="2:12" ht="15.5" x14ac:dyDescent="0.35">
      <c r="C65" t="s">
        <v>82</v>
      </c>
      <c r="D65" s="5">
        <v>-1627598499</v>
      </c>
      <c r="E65" s="5">
        <v>-2708190760</v>
      </c>
      <c r="F65" s="5">
        <v>-1477915717</v>
      </c>
      <c r="G65" s="5">
        <v>-1604149863</v>
      </c>
      <c r="I65" s="5">
        <v>-8045957040</v>
      </c>
      <c r="J65" s="5">
        <v>-6190222060</v>
      </c>
      <c r="K65" s="5">
        <v>-6011687220</v>
      </c>
      <c r="L65" s="5">
        <v>-6080160239</v>
      </c>
    </row>
    <row r="66" spans="2:12" ht="15.5" x14ac:dyDescent="0.35">
      <c r="C66" t="s">
        <v>83</v>
      </c>
      <c r="D66" s="5">
        <v>-1624751</v>
      </c>
      <c r="E66" s="5">
        <v>-44002489</v>
      </c>
      <c r="F66" s="5">
        <v>-39673379</v>
      </c>
      <c r="G66" s="5">
        <v>77966761</v>
      </c>
      <c r="I66" s="5">
        <v>-149313865</v>
      </c>
      <c r="J66" s="5">
        <v>-468485212</v>
      </c>
      <c r="K66" s="5">
        <v>-329962364</v>
      </c>
      <c r="L66" s="5">
        <v>-535362874</v>
      </c>
    </row>
    <row r="67" spans="2:12" ht="15.5" x14ac:dyDescent="0.35">
      <c r="C67" t="s">
        <v>84</v>
      </c>
      <c r="D67" s="5">
        <v>-1629223250</v>
      </c>
      <c r="E67" s="5">
        <v>-2752193249</v>
      </c>
      <c r="F67" s="5">
        <v>-1517589096</v>
      </c>
      <c r="G67" s="5">
        <v>-1526183102</v>
      </c>
      <c r="I67" s="5">
        <v>-8195270905</v>
      </c>
      <c r="J67" s="5">
        <v>-6658707272</v>
      </c>
      <c r="K67" s="5">
        <v>-6341649584</v>
      </c>
      <c r="L67" s="5">
        <v>-6615523113</v>
      </c>
    </row>
    <row r="68" spans="2:12" ht="15.5" x14ac:dyDescent="0.35">
      <c r="C68" t="s">
        <v>265</v>
      </c>
      <c r="D68" s="5">
        <v>5657860748</v>
      </c>
      <c r="E68" s="5">
        <v>4848597447</v>
      </c>
      <c r="F68" s="5">
        <v>4420472576</v>
      </c>
      <c r="G68" s="5">
        <v>6523765716</v>
      </c>
      <c r="I68" s="5">
        <v>24394835813</v>
      </c>
      <c r="J68" s="5">
        <v>23801141150</v>
      </c>
      <c r="K68" s="5">
        <v>20632634427</v>
      </c>
      <c r="L68" s="5">
        <v>22065776294</v>
      </c>
    </row>
    <row r="69" spans="2:12" ht="15.5" x14ac:dyDescent="0.35">
      <c r="C69" t="s">
        <v>462</v>
      </c>
      <c r="L69" s="5">
        <v>-858337990</v>
      </c>
    </row>
    <row r="70" spans="2:12" ht="15.5" x14ac:dyDescent="0.35">
      <c r="C70" t="s">
        <v>85</v>
      </c>
      <c r="D70" s="5">
        <v>5657860748</v>
      </c>
      <c r="E70" s="5">
        <v>4848597447</v>
      </c>
      <c r="F70" s="5">
        <v>4420472576</v>
      </c>
      <c r="G70" s="5">
        <v>6523765716</v>
      </c>
      <c r="I70" s="5">
        <v>24394835813</v>
      </c>
      <c r="J70" s="5">
        <v>23801141150</v>
      </c>
      <c r="K70" s="5">
        <v>20632634427</v>
      </c>
      <c r="L70" s="5">
        <v>21207438304</v>
      </c>
    </row>
    <row r="71" spans="2:12" ht="15.5" x14ac:dyDescent="0.35">
      <c r="C71" t="s">
        <v>86</v>
      </c>
    </row>
    <row r="72" spans="2:12" ht="15.5" x14ac:dyDescent="0.35">
      <c r="C72" t="s">
        <v>88</v>
      </c>
      <c r="D72" s="5">
        <v>5866941056</v>
      </c>
      <c r="E72" s="5">
        <v>5598769001</v>
      </c>
      <c r="F72" s="5">
        <v>4449189136</v>
      </c>
      <c r="G72" s="5">
        <v>6552482273</v>
      </c>
      <c r="I72" s="5">
        <v>25231157043</v>
      </c>
      <c r="J72" s="5">
        <v>23916007383</v>
      </c>
      <c r="K72" s="5">
        <v>20014765634</v>
      </c>
      <c r="L72" s="5">
        <v>20573007352</v>
      </c>
    </row>
    <row r="73" spans="2:12" ht="15.5" x14ac:dyDescent="0.35">
      <c r="C73" t="s">
        <v>89</v>
      </c>
      <c r="D73" s="5">
        <v>5657860748</v>
      </c>
      <c r="E73" s="5">
        <v>4848597447</v>
      </c>
      <c r="F73" s="5">
        <v>4420472576</v>
      </c>
      <c r="G73" s="5">
        <v>6523765716</v>
      </c>
      <c r="I73" s="5">
        <v>24394835813</v>
      </c>
      <c r="J73" s="5">
        <v>23801141150</v>
      </c>
      <c r="K73" s="5">
        <v>20632634427</v>
      </c>
      <c r="L73" s="5">
        <v>21207438304</v>
      </c>
    </row>
    <row r="74" spans="2:12" ht="15.5" x14ac:dyDescent="0.35">
      <c r="C74" t="s">
        <v>7</v>
      </c>
      <c r="D74" s="5">
        <v>5593356770</v>
      </c>
      <c r="E74" s="5">
        <v>5423545994</v>
      </c>
      <c r="F74" s="5">
        <v>4401331317</v>
      </c>
      <c r="G74" s="5">
        <v>6139671086</v>
      </c>
      <c r="I74" s="5">
        <v>24293580732</v>
      </c>
      <c r="J74" s="5">
        <v>22763659146</v>
      </c>
      <c r="K74" s="5">
        <v>19123257778</v>
      </c>
      <c r="L74" s="5">
        <v>19463376434</v>
      </c>
    </row>
    <row r="75" spans="2:12" ht="15.5" x14ac:dyDescent="0.35">
      <c r="C75" t="s">
        <v>90</v>
      </c>
      <c r="D75" s="5">
        <v>5657860748</v>
      </c>
      <c r="E75" s="5">
        <v>4848597447</v>
      </c>
      <c r="F75" s="5">
        <v>4420472576</v>
      </c>
      <c r="G75" s="5">
        <v>6523765716</v>
      </c>
      <c r="I75" s="5">
        <v>24394835813</v>
      </c>
      <c r="J75" s="5">
        <v>23801141150</v>
      </c>
      <c r="K75" s="5">
        <v>20632634427</v>
      </c>
      <c r="L75" s="5">
        <v>21207438304</v>
      </c>
    </row>
    <row r="76" spans="2:12" ht="15.5" x14ac:dyDescent="0.35">
      <c r="C76" t="s">
        <v>91</v>
      </c>
      <c r="D76" s="5">
        <v>5866941055</v>
      </c>
      <c r="E76" s="5">
        <v>5598769001</v>
      </c>
      <c r="F76" s="5">
        <v>4449189136</v>
      </c>
      <c r="G76" s="5">
        <v>6552482194</v>
      </c>
      <c r="I76" s="5">
        <v>25231157043</v>
      </c>
      <c r="J76" s="5">
        <v>23916007383</v>
      </c>
      <c r="K76" s="5">
        <v>20014765634</v>
      </c>
      <c r="L76" s="5">
        <v>20573007352</v>
      </c>
    </row>
    <row r="77" spans="2:12" ht="15.5" x14ac:dyDescent="0.35">
      <c r="C77" t="s">
        <v>92</v>
      </c>
      <c r="D77" s="5">
        <v>5866941055</v>
      </c>
      <c r="E77" s="5">
        <v>5598769001</v>
      </c>
      <c r="F77" s="5">
        <v>4449189136</v>
      </c>
      <c r="G77" s="5">
        <v>6552482194</v>
      </c>
      <c r="I77" s="5">
        <v>25231157043</v>
      </c>
      <c r="J77" s="5">
        <v>23916007383</v>
      </c>
      <c r="K77" s="5">
        <v>20014765634</v>
      </c>
      <c r="L77" s="5">
        <v>20573007352</v>
      </c>
    </row>
    <row r="79" spans="2:12" ht="15.5" x14ac:dyDescent="0.35">
      <c r="B79" t="s">
        <v>93</v>
      </c>
      <c r="C79" t="s">
        <v>94</v>
      </c>
    </row>
    <row r="80" spans="2:12" ht="15.5" x14ac:dyDescent="0.35">
      <c r="C80" t="s">
        <v>95</v>
      </c>
    </row>
    <row r="81" spans="3:12" ht="15.5" x14ac:dyDescent="0.35">
      <c r="C81" t="s">
        <v>19</v>
      </c>
      <c r="D81" s="5">
        <v>18778425181</v>
      </c>
      <c r="E81" s="5">
        <v>15639907299</v>
      </c>
      <c r="F81" s="5">
        <v>21760936798</v>
      </c>
      <c r="G81" s="5">
        <v>14791293538</v>
      </c>
      <c r="I81" s="5">
        <v>15639907299</v>
      </c>
      <c r="J81" s="5">
        <v>38304211801</v>
      </c>
      <c r="K81" s="5">
        <v>23388177415</v>
      </c>
      <c r="L81" s="5">
        <v>7409980626</v>
      </c>
    </row>
    <row r="82" spans="3:12" ht="15.5" x14ac:dyDescent="0.35">
      <c r="C82" t="s">
        <v>96</v>
      </c>
      <c r="D82" s="5">
        <v>88511439641</v>
      </c>
      <c r="E82" s="5">
        <v>111629212296</v>
      </c>
      <c r="F82" s="5">
        <v>86346190573</v>
      </c>
      <c r="G82" s="5">
        <v>103099493183</v>
      </c>
      <c r="I82" s="5">
        <v>111629212296</v>
      </c>
      <c r="J82" s="5">
        <v>112189081285</v>
      </c>
      <c r="K82" s="5">
        <v>102583243883</v>
      </c>
      <c r="L82" s="5">
        <v>79325014914</v>
      </c>
    </row>
    <row r="83" spans="3:12" ht="15.5" x14ac:dyDescent="0.35">
      <c r="C83" t="s">
        <v>97</v>
      </c>
      <c r="D83" s="5">
        <v>5133227394</v>
      </c>
      <c r="E83" s="5">
        <v>8962295521</v>
      </c>
      <c r="F83" s="5">
        <v>10538711747</v>
      </c>
      <c r="G83" s="5">
        <v>10252416375</v>
      </c>
      <c r="I83" s="5">
        <v>8962295521</v>
      </c>
      <c r="J83" s="5">
        <v>4023686057</v>
      </c>
      <c r="K83" s="5">
        <v>433898736</v>
      </c>
      <c r="L83" s="5">
        <v>12266939413</v>
      </c>
    </row>
    <row r="84" spans="3:12" ht="15.5" x14ac:dyDescent="0.35">
      <c r="C84" t="s">
        <v>98</v>
      </c>
      <c r="D84" s="5">
        <v>88511439641</v>
      </c>
      <c r="E84" s="5">
        <v>111629212296</v>
      </c>
      <c r="F84" s="5">
        <v>86346190573</v>
      </c>
      <c r="G84" s="5">
        <v>103099493183</v>
      </c>
      <c r="I84" s="5">
        <v>111629212296</v>
      </c>
      <c r="J84" s="5">
        <v>112189081285</v>
      </c>
      <c r="K84" s="5">
        <v>102583243883</v>
      </c>
      <c r="L84" s="5">
        <v>79325014914</v>
      </c>
    </row>
    <row r="85" spans="3:12" ht="15.5" x14ac:dyDescent="0.35">
      <c r="C85" t="s">
        <v>99</v>
      </c>
      <c r="E85" s="5">
        <v>67721027</v>
      </c>
      <c r="I85" s="5">
        <v>67721027</v>
      </c>
      <c r="K85" s="5">
        <v>195000000</v>
      </c>
      <c r="L85" s="5">
        <v>250000000</v>
      </c>
    </row>
    <row r="86" spans="3:12" ht="15.5" x14ac:dyDescent="0.35">
      <c r="C86" t="s">
        <v>270</v>
      </c>
    </row>
    <row r="87" spans="3:12" ht="15.5" x14ac:dyDescent="0.35">
      <c r="C87" t="s">
        <v>100</v>
      </c>
      <c r="E87" s="5">
        <v>67721027</v>
      </c>
      <c r="I87" s="5">
        <v>67721027</v>
      </c>
      <c r="K87" s="5">
        <v>195000000</v>
      </c>
      <c r="L87" s="5">
        <v>250000000</v>
      </c>
    </row>
    <row r="88" spans="3:12" ht="15.5" x14ac:dyDescent="0.35">
      <c r="C88" t="s">
        <v>101</v>
      </c>
      <c r="D88" s="5">
        <v>134964903864</v>
      </c>
      <c r="E88" s="5">
        <v>105578011010</v>
      </c>
      <c r="F88" s="5">
        <v>107818217065</v>
      </c>
      <c r="G88" s="5">
        <v>107071441060</v>
      </c>
      <c r="I88" s="5">
        <v>105578011010</v>
      </c>
      <c r="J88" s="5">
        <v>118992294532</v>
      </c>
      <c r="K88" s="5">
        <v>114841517264</v>
      </c>
      <c r="L88" s="5">
        <v>150825578701</v>
      </c>
    </row>
    <row r="89" spans="3:12" ht="15.5" x14ac:dyDescent="0.35">
      <c r="C89" t="s">
        <v>80</v>
      </c>
      <c r="D89" s="5">
        <v>66909096754</v>
      </c>
      <c r="E89" s="5">
        <v>66700708481</v>
      </c>
      <c r="F89" s="5">
        <v>65919287637</v>
      </c>
      <c r="G89" s="5">
        <v>65901910219</v>
      </c>
      <c r="I89" s="5">
        <v>66700708481</v>
      </c>
      <c r="J89" s="5">
        <v>65613907888</v>
      </c>
      <c r="K89" s="5">
        <v>65542363024</v>
      </c>
      <c r="L89" s="5">
        <v>6885716220</v>
      </c>
    </row>
    <row r="90" spans="3:12" ht="15.5" x14ac:dyDescent="0.35">
      <c r="C90" t="s">
        <v>102</v>
      </c>
      <c r="D90" s="5">
        <v>259603419802</v>
      </c>
      <c r="E90" s="5">
        <v>241137322594</v>
      </c>
      <c r="F90" s="5">
        <v>236026414217</v>
      </c>
      <c r="G90" s="5">
        <v>237270306050</v>
      </c>
      <c r="I90" s="5">
        <v>241137322594</v>
      </c>
      <c r="J90" s="5">
        <v>281626304168</v>
      </c>
      <c r="K90" s="5">
        <v>268737193108</v>
      </c>
      <c r="L90" s="5">
        <v>242429413561</v>
      </c>
    </row>
    <row r="91" spans="3:12" ht="15.5" x14ac:dyDescent="0.35">
      <c r="C91" t="s">
        <v>103</v>
      </c>
    </row>
    <row r="92" spans="3:12" ht="15.5" x14ac:dyDescent="0.35">
      <c r="C92" t="s">
        <v>105</v>
      </c>
      <c r="D92" s="5">
        <v>837817421</v>
      </c>
      <c r="E92" s="5">
        <v>842257605</v>
      </c>
      <c r="F92" s="5">
        <v>774271397</v>
      </c>
      <c r="G92" s="5">
        <v>745942088</v>
      </c>
      <c r="I92" s="5">
        <v>842257605</v>
      </c>
      <c r="J92" s="5">
        <v>857359221</v>
      </c>
      <c r="K92" s="5">
        <v>1260894224</v>
      </c>
      <c r="L92" s="5">
        <v>1261524763</v>
      </c>
    </row>
    <row r="93" spans="3:12" ht="15.5" x14ac:dyDescent="0.35">
      <c r="C93" t="s">
        <v>104</v>
      </c>
      <c r="D93" s="5">
        <v>355073037269</v>
      </c>
      <c r="E93" s="5">
        <v>355743702345</v>
      </c>
      <c r="F93" s="5">
        <v>341446567182</v>
      </c>
      <c r="G93" s="5">
        <v>320580477905</v>
      </c>
      <c r="I93" s="5">
        <v>355743702345</v>
      </c>
      <c r="J93" s="5">
        <v>264177620299</v>
      </c>
      <c r="K93" s="5">
        <v>163380770216</v>
      </c>
      <c r="L93" s="5">
        <v>104767758460</v>
      </c>
    </row>
    <row r="94" spans="3:12" ht="15.5" x14ac:dyDescent="0.35">
      <c r="C94" t="s">
        <v>349</v>
      </c>
      <c r="D94" s="5">
        <v>712696000</v>
      </c>
      <c r="E94" s="5">
        <v>795968500</v>
      </c>
      <c r="F94" s="5">
        <v>876241000</v>
      </c>
      <c r="G94" s="5">
        <v>959326000</v>
      </c>
      <c r="I94" s="5">
        <v>795968500</v>
      </c>
      <c r="J94" s="5">
        <v>1051121000</v>
      </c>
      <c r="L94" s="5">
        <v>3270833</v>
      </c>
    </row>
    <row r="95" spans="3:12" ht="15.5" x14ac:dyDescent="0.35">
      <c r="C95" t="s">
        <v>106</v>
      </c>
      <c r="D95" s="5">
        <v>365061448904</v>
      </c>
      <c r="E95" s="5">
        <v>366041595272</v>
      </c>
      <c r="F95" s="5">
        <v>352174463399</v>
      </c>
      <c r="G95" s="5">
        <v>332987540629</v>
      </c>
      <c r="I95" s="5">
        <v>366041595272</v>
      </c>
      <c r="J95" s="5">
        <v>280714383946</v>
      </c>
      <c r="K95" s="5">
        <v>192398854694</v>
      </c>
      <c r="L95" s="5">
        <v>122354952364</v>
      </c>
    </row>
    <row r="96" spans="3:12" ht="15.5" x14ac:dyDescent="0.35">
      <c r="C96" t="s">
        <v>107</v>
      </c>
      <c r="D96" s="5">
        <v>624664868706</v>
      </c>
      <c r="E96" s="5">
        <v>607178917866</v>
      </c>
      <c r="F96" s="5">
        <v>588200877616</v>
      </c>
      <c r="G96" s="5">
        <v>570257846679</v>
      </c>
      <c r="I96" s="5">
        <v>607178917866</v>
      </c>
      <c r="J96" s="5">
        <v>562340688114</v>
      </c>
      <c r="K96" s="5">
        <v>461136047802</v>
      </c>
      <c r="L96" s="5">
        <v>364784365925</v>
      </c>
    </row>
    <row r="97" spans="3:12" ht="15.5" x14ac:dyDescent="0.35">
      <c r="C97" t="s">
        <v>108</v>
      </c>
    </row>
    <row r="98" spans="3:12" ht="15.5" x14ac:dyDescent="0.35">
      <c r="C98" t="s">
        <v>109</v>
      </c>
    </row>
    <row r="99" spans="3:12" ht="15.5" x14ac:dyDescent="0.35">
      <c r="C99" t="s">
        <v>110</v>
      </c>
      <c r="D99" s="5">
        <v>256791771168</v>
      </c>
      <c r="E99" s="5">
        <v>244821678722</v>
      </c>
      <c r="F99" s="5">
        <v>201579215134</v>
      </c>
      <c r="G99" s="5">
        <v>211233655713</v>
      </c>
      <c r="I99" s="5">
        <v>244821678722</v>
      </c>
      <c r="J99" s="5">
        <v>218334589272</v>
      </c>
      <c r="K99" s="5">
        <v>139379245987</v>
      </c>
      <c r="L99" s="5">
        <v>158603482545</v>
      </c>
    </row>
    <row r="100" spans="3:12" ht="15.5" x14ac:dyDescent="0.35">
      <c r="C100" t="s">
        <v>273</v>
      </c>
      <c r="D100" s="5">
        <v>193256508792</v>
      </c>
      <c r="E100" s="5">
        <v>163097254624</v>
      </c>
      <c r="F100" s="5">
        <v>161369043549</v>
      </c>
      <c r="G100" s="5">
        <v>160008509340</v>
      </c>
      <c r="I100" s="5">
        <v>163097254624</v>
      </c>
      <c r="J100" s="5">
        <v>161535515574</v>
      </c>
      <c r="K100" s="5">
        <v>112561133694</v>
      </c>
      <c r="L100" s="5">
        <v>112647754257</v>
      </c>
    </row>
    <row r="101" spans="3:12" ht="15.5" x14ac:dyDescent="0.35">
      <c r="C101" t="s">
        <v>111</v>
      </c>
    </row>
    <row r="102" spans="3:12" ht="15.5" x14ac:dyDescent="0.35">
      <c r="C102" t="s">
        <v>112</v>
      </c>
      <c r="D102" s="5">
        <v>26813679481</v>
      </c>
      <c r="E102" s="5">
        <v>27063528292</v>
      </c>
      <c r="F102" s="5">
        <v>23798094966</v>
      </c>
      <c r="G102" s="5">
        <v>32019903949</v>
      </c>
      <c r="I102" s="5">
        <v>27063528292</v>
      </c>
      <c r="J102" s="5">
        <v>38141793973</v>
      </c>
      <c r="K102" s="5">
        <v>17312725662</v>
      </c>
      <c r="L102" s="5">
        <v>21493618335</v>
      </c>
    </row>
    <row r="103" spans="3:12" ht="15.5" x14ac:dyDescent="0.35">
      <c r="C103" t="s">
        <v>113</v>
      </c>
    </row>
    <row r="104" spans="3:12" ht="15.5" x14ac:dyDescent="0.35">
      <c r="C104" t="s">
        <v>114</v>
      </c>
      <c r="D104" s="5">
        <v>5133227394</v>
      </c>
      <c r="E104" s="5">
        <v>8962295521</v>
      </c>
      <c r="F104" s="5">
        <v>10538711747</v>
      </c>
      <c r="G104" s="5">
        <v>10252416375</v>
      </c>
      <c r="I104" s="5">
        <v>8962295521</v>
      </c>
      <c r="J104" s="5">
        <v>4023686057</v>
      </c>
      <c r="K104" s="5">
        <v>433898736</v>
      </c>
      <c r="L104" s="5">
        <v>12266939413</v>
      </c>
    </row>
    <row r="105" spans="3:12" ht="15.5" x14ac:dyDescent="0.35">
      <c r="C105" t="s">
        <v>115</v>
      </c>
      <c r="D105" s="5">
        <v>692717686</v>
      </c>
      <c r="E105" s="5">
        <v>3947817956</v>
      </c>
      <c r="F105" s="5">
        <v>623646780</v>
      </c>
      <c r="G105" s="5">
        <v>917119408</v>
      </c>
      <c r="I105" s="5">
        <v>3947817956</v>
      </c>
      <c r="J105" s="5">
        <v>2645975797</v>
      </c>
      <c r="K105" s="5">
        <v>4532250305</v>
      </c>
      <c r="L105" s="5">
        <v>3986895565</v>
      </c>
    </row>
    <row r="106" spans="3:12" ht="15.5" x14ac:dyDescent="0.35">
      <c r="C106" t="s">
        <v>116</v>
      </c>
      <c r="D106" s="5">
        <v>4220174512</v>
      </c>
      <c r="E106" s="5">
        <v>6401767011</v>
      </c>
      <c r="F106" s="5">
        <v>4983173058</v>
      </c>
      <c r="G106" s="5">
        <v>4725123844</v>
      </c>
      <c r="I106" s="5">
        <v>6401767011</v>
      </c>
      <c r="J106" s="5">
        <v>5443395374</v>
      </c>
      <c r="K106" s="5">
        <v>4087694404</v>
      </c>
      <c r="L106" s="5">
        <v>6247878175</v>
      </c>
    </row>
    <row r="107" spans="3:12" ht="15.5" x14ac:dyDescent="0.35">
      <c r="C107" t="s">
        <v>118</v>
      </c>
    </row>
    <row r="108" spans="3:12" ht="15.5" x14ac:dyDescent="0.35">
      <c r="C108" t="s">
        <v>442</v>
      </c>
      <c r="F108" s="5">
        <v>29479166671</v>
      </c>
      <c r="G108" s="5">
        <v>6250000000</v>
      </c>
      <c r="J108" s="5">
        <v>6250000000</v>
      </c>
    </row>
    <row r="109" spans="3:12" ht="15.5" x14ac:dyDescent="0.35">
      <c r="C109" t="s">
        <v>120</v>
      </c>
      <c r="D109" s="5">
        <v>26649039303</v>
      </c>
      <c r="E109" s="5">
        <v>34873848963</v>
      </c>
      <c r="F109" s="5">
        <v>266545034</v>
      </c>
      <c r="G109" s="5">
        <v>3310582797</v>
      </c>
      <c r="I109" s="5">
        <v>34873848963</v>
      </c>
      <c r="J109" s="5">
        <v>6544222497</v>
      </c>
      <c r="K109" s="5">
        <v>451543186</v>
      </c>
      <c r="L109" s="5">
        <v>1960396800</v>
      </c>
    </row>
    <row r="110" spans="3:12" ht="15.5" x14ac:dyDescent="0.35">
      <c r="C110" t="s">
        <v>121</v>
      </c>
      <c r="D110" s="5">
        <v>15223852928</v>
      </c>
      <c r="E110" s="5">
        <v>15574935589</v>
      </c>
      <c r="F110" s="5">
        <v>45438127928</v>
      </c>
      <c r="G110" s="5">
        <v>22289845548</v>
      </c>
      <c r="I110" s="5">
        <v>15574935589</v>
      </c>
      <c r="J110" s="5">
        <v>22834823580</v>
      </c>
      <c r="K110" s="5">
        <v>17548504748</v>
      </c>
      <c r="L110" s="5">
        <v>16255187747</v>
      </c>
    </row>
    <row r="111" spans="3:12" ht="15.5" x14ac:dyDescent="0.35">
      <c r="C111" t="s">
        <v>122</v>
      </c>
      <c r="D111" s="5">
        <v>15223852928</v>
      </c>
      <c r="E111" s="5">
        <v>15574935589</v>
      </c>
      <c r="F111" s="5">
        <v>45438127928</v>
      </c>
      <c r="G111" s="5">
        <v>22289845548</v>
      </c>
      <c r="I111" s="5">
        <v>15574935589</v>
      </c>
      <c r="J111" s="5">
        <v>22834823580</v>
      </c>
      <c r="K111" s="5">
        <v>17548504748</v>
      </c>
      <c r="L111" s="5">
        <v>16255187747</v>
      </c>
    </row>
    <row r="112" spans="3:12" ht="15.5" x14ac:dyDescent="0.35">
      <c r="C112" t="s">
        <v>124</v>
      </c>
    </row>
    <row r="113" spans="2:12" ht="15.5" x14ac:dyDescent="0.35">
      <c r="C113" t="s">
        <v>125</v>
      </c>
      <c r="D113" s="5">
        <v>7845123903</v>
      </c>
      <c r="E113" s="5">
        <v>7979980460</v>
      </c>
      <c r="F113" s="5">
        <v>37535024522</v>
      </c>
      <c r="G113" s="5">
        <v>14386820090</v>
      </c>
      <c r="I113" s="5">
        <v>7979980460</v>
      </c>
      <c r="J113" s="5">
        <v>14548744567</v>
      </c>
      <c r="K113" s="5">
        <v>6879831521</v>
      </c>
      <c r="L113" s="5">
        <v>7219799440</v>
      </c>
    </row>
    <row r="114" spans="2:12" ht="15.5" x14ac:dyDescent="0.35">
      <c r="C114" t="s">
        <v>123</v>
      </c>
      <c r="D114" s="5">
        <v>1038470333</v>
      </c>
      <c r="E114" s="5">
        <v>982314397</v>
      </c>
      <c r="F114" s="5">
        <v>658738852</v>
      </c>
      <c r="G114" s="5">
        <v>582636621</v>
      </c>
      <c r="I114" s="5">
        <v>982314397</v>
      </c>
      <c r="J114" s="5">
        <v>612216673</v>
      </c>
      <c r="K114" s="5">
        <v>514868295</v>
      </c>
      <c r="L114" s="5">
        <v>359807155</v>
      </c>
    </row>
    <row r="115" spans="2:12" ht="15.5" x14ac:dyDescent="0.35">
      <c r="C115" t="s">
        <v>126</v>
      </c>
      <c r="D115" s="5">
        <v>272015624096</v>
      </c>
      <c r="E115" s="5">
        <v>260396614311</v>
      </c>
      <c r="F115" s="5">
        <v>247017343062</v>
      </c>
      <c r="G115" s="5">
        <v>233523501261</v>
      </c>
      <c r="I115" s="5">
        <v>260396614311</v>
      </c>
      <c r="J115" s="5">
        <v>241169412852</v>
      </c>
      <c r="K115" s="5">
        <v>156927750735</v>
      </c>
      <c r="L115" s="5">
        <v>174858670292</v>
      </c>
    </row>
    <row r="116" spans="2:12" ht="15.5" x14ac:dyDescent="0.35">
      <c r="C116" t="s">
        <v>127</v>
      </c>
    </row>
    <row r="117" spans="2:12" ht="15.5" x14ac:dyDescent="0.35">
      <c r="C117" t="s">
        <v>128</v>
      </c>
      <c r="D117" s="5">
        <v>174029086350</v>
      </c>
      <c r="E117" s="5">
        <v>174029086350</v>
      </c>
      <c r="F117" s="5">
        <v>174029086350</v>
      </c>
      <c r="G117" s="5">
        <v>174029086350</v>
      </c>
      <c r="I117" s="5">
        <v>174029086350</v>
      </c>
      <c r="J117" s="5">
        <v>173902462600</v>
      </c>
      <c r="K117" s="5">
        <v>173901445000</v>
      </c>
      <c r="L117" s="5">
        <v>138901000000</v>
      </c>
    </row>
    <row r="118" spans="2:12" ht="15.5" x14ac:dyDescent="0.35">
      <c r="C118" t="s">
        <v>129</v>
      </c>
    </row>
    <row r="119" spans="2:12" ht="15.5" x14ac:dyDescent="0.35">
      <c r="C119" t="s">
        <v>130</v>
      </c>
      <c r="D119" s="5">
        <v>98404948420</v>
      </c>
      <c r="E119" s="5">
        <v>93019979923</v>
      </c>
      <c r="F119" s="5">
        <v>88377854773</v>
      </c>
      <c r="G119" s="5">
        <v>83993900874</v>
      </c>
      <c r="I119" s="5">
        <v>93019979923</v>
      </c>
      <c r="J119" s="5">
        <v>69559952284</v>
      </c>
      <c r="K119" s="5">
        <v>53821884790</v>
      </c>
      <c r="L119" s="5">
        <v>34087883015</v>
      </c>
    </row>
    <row r="120" spans="2:12" ht="15.5" x14ac:dyDescent="0.35">
      <c r="C120" t="s">
        <v>131</v>
      </c>
      <c r="D120" s="5">
        <v>13229716984</v>
      </c>
      <c r="E120" s="5">
        <v>13229716984</v>
      </c>
      <c r="F120" s="5">
        <v>13229716984</v>
      </c>
      <c r="G120" s="5">
        <v>14433948590</v>
      </c>
      <c r="I120" s="5">
        <v>13229716984</v>
      </c>
      <c r="J120" s="5">
        <v>12229716984</v>
      </c>
      <c r="K120" s="5">
        <v>11229716984</v>
      </c>
      <c r="L120" s="5">
        <v>10229716984</v>
      </c>
    </row>
    <row r="121" spans="2:12" ht="15.5" x14ac:dyDescent="0.35">
      <c r="C121" t="s">
        <v>132</v>
      </c>
      <c r="D121" s="5">
        <v>85175231436</v>
      </c>
      <c r="E121" s="5">
        <v>79790262939</v>
      </c>
      <c r="F121" s="5">
        <v>75148137789</v>
      </c>
      <c r="G121" s="5">
        <v>69559952284</v>
      </c>
      <c r="I121" s="5">
        <v>79790262939</v>
      </c>
      <c r="J121" s="5">
        <v>57330235300</v>
      </c>
      <c r="K121" s="5">
        <v>42592167806</v>
      </c>
      <c r="L121" s="5">
        <v>23858166031</v>
      </c>
    </row>
    <row r="122" spans="2:12" ht="15.5" x14ac:dyDescent="0.35">
      <c r="C122" t="s">
        <v>133</v>
      </c>
      <c r="D122" s="5">
        <v>98404948420</v>
      </c>
      <c r="E122" s="5">
        <v>93019979923</v>
      </c>
      <c r="F122" s="5">
        <v>88377854773</v>
      </c>
      <c r="G122" s="5">
        <v>83993900874</v>
      </c>
      <c r="I122" s="5">
        <v>93019979923</v>
      </c>
      <c r="J122" s="5">
        <v>69559952284</v>
      </c>
      <c r="K122" s="5">
        <v>53821884790</v>
      </c>
      <c r="L122" s="5">
        <v>34087883015</v>
      </c>
    </row>
    <row r="123" spans="2:12" ht="15.5" x14ac:dyDescent="0.35">
      <c r="C123" t="s">
        <v>134</v>
      </c>
      <c r="D123" s="5">
        <v>13306113086</v>
      </c>
      <c r="E123" s="5">
        <v>13032528801</v>
      </c>
      <c r="F123" s="5">
        <v>12857305794</v>
      </c>
      <c r="G123" s="5">
        <v>12809447975</v>
      </c>
      <c r="I123" s="5">
        <v>13032528801</v>
      </c>
      <c r="J123" s="5">
        <v>12094952490</v>
      </c>
      <c r="K123" s="5">
        <v>10942604253</v>
      </c>
      <c r="L123" s="5">
        <v>10051096398</v>
      </c>
    </row>
    <row r="124" spans="2:12" ht="15.5" x14ac:dyDescent="0.35">
      <c r="C124" t="s">
        <v>9</v>
      </c>
      <c r="D124" s="5">
        <v>352649244610</v>
      </c>
      <c r="E124" s="5">
        <v>346782303555</v>
      </c>
      <c r="F124" s="5">
        <v>341183534554</v>
      </c>
      <c r="G124" s="5">
        <v>336734345418</v>
      </c>
      <c r="I124" s="5">
        <v>346782303555</v>
      </c>
      <c r="J124" s="5">
        <v>321171275262</v>
      </c>
      <c r="K124" s="5">
        <v>304208297067</v>
      </c>
      <c r="L124" s="5">
        <v>189925695633</v>
      </c>
    </row>
    <row r="125" spans="2:12" ht="15.5" x14ac:dyDescent="0.35">
      <c r="C125" t="s">
        <v>135</v>
      </c>
      <c r="D125" s="5">
        <v>624664868706</v>
      </c>
      <c r="E125" s="5">
        <v>607178917866</v>
      </c>
      <c r="F125" s="5">
        <v>588200877616</v>
      </c>
      <c r="G125" s="5">
        <v>570257846679</v>
      </c>
      <c r="I125" s="5">
        <v>607178917866</v>
      </c>
      <c r="J125" s="5">
        <v>562340688114</v>
      </c>
      <c r="K125" s="5">
        <v>461136047802</v>
      </c>
      <c r="L125" s="5">
        <v>364784365925</v>
      </c>
    </row>
    <row r="126" spans="2:12" ht="15.5" x14ac:dyDescent="0.35">
      <c r="C126" t="s">
        <v>136</v>
      </c>
      <c r="D126" s="5">
        <v>3480581727</v>
      </c>
      <c r="E126" s="5">
        <v>3480581727</v>
      </c>
      <c r="F126" s="5">
        <v>3480581727</v>
      </c>
      <c r="G126" s="5">
        <v>3480581727</v>
      </c>
      <c r="I126" s="5">
        <v>3480581727</v>
      </c>
      <c r="J126" s="5">
        <v>3478049252</v>
      </c>
      <c r="K126" s="5">
        <v>3478028900</v>
      </c>
      <c r="L126" s="5">
        <v>2778020000</v>
      </c>
    </row>
    <row r="128" spans="2:12" ht="15.5" x14ac:dyDescent="0.35">
      <c r="B128" t="s">
        <v>137</v>
      </c>
      <c r="C128" t="s">
        <v>138</v>
      </c>
      <c r="D128" s="5">
        <v>-12695369427</v>
      </c>
      <c r="E128" s="5">
        <v>1009445091</v>
      </c>
      <c r="F128" s="5">
        <v>9402756586</v>
      </c>
      <c r="G128" s="5">
        <v>29793042468</v>
      </c>
      <c r="I128" s="5">
        <v>54299177063</v>
      </c>
      <c r="J128" s="5">
        <v>65872114823</v>
      </c>
      <c r="K128" s="5">
        <v>7029182207</v>
      </c>
      <c r="L128" s="5">
        <v>2872578534</v>
      </c>
    </row>
    <row r="129" spans="3:12" ht="15.5" x14ac:dyDescent="0.35">
      <c r="C129" t="s">
        <v>279</v>
      </c>
      <c r="D129" s="5">
        <v>156084108363</v>
      </c>
      <c r="E129" s="5">
        <v>143641709993</v>
      </c>
      <c r="F129" s="5">
        <v>164046625735</v>
      </c>
      <c r="G129" s="5">
        <v>151717074172</v>
      </c>
      <c r="I129" s="5">
        <v>621227637297</v>
      </c>
      <c r="J129" s="5">
        <v>583108737996</v>
      </c>
      <c r="K129" s="5">
        <v>492041541229</v>
      </c>
      <c r="L129" s="5">
        <v>504012360868</v>
      </c>
    </row>
    <row r="130" spans="3:12" ht="15.5" x14ac:dyDescent="0.35">
      <c r="C130" t="s">
        <v>280</v>
      </c>
      <c r="D130" s="5">
        <v>-124052701591</v>
      </c>
      <c r="E130" s="5">
        <v>-95875513725</v>
      </c>
      <c r="F130" s="5">
        <v>-120621215772</v>
      </c>
      <c r="G130" s="5">
        <v>-91824222313</v>
      </c>
      <c r="I130" s="5">
        <v>-421119742654</v>
      </c>
      <c r="J130" s="5">
        <v>-383996185030</v>
      </c>
      <c r="K130" s="5">
        <v>-357851377058</v>
      </c>
      <c r="L130" s="5">
        <v>-381405949397</v>
      </c>
    </row>
    <row r="131" spans="3:12" ht="15.5" x14ac:dyDescent="0.35">
      <c r="C131" t="s">
        <v>281</v>
      </c>
      <c r="D131" s="5">
        <v>-23096957017</v>
      </c>
      <c r="E131" s="5">
        <v>-22192314083</v>
      </c>
      <c r="F131" s="5">
        <v>-17664778585</v>
      </c>
      <c r="G131" s="5">
        <v>-14467015545</v>
      </c>
      <c r="I131" s="5">
        <v>-77055589044</v>
      </c>
      <c r="J131" s="5">
        <v>-70257993542</v>
      </c>
      <c r="K131" s="5">
        <v>-81435531478</v>
      </c>
      <c r="L131" s="5">
        <v>-68726764207</v>
      </c>
    </row>
    <row r="132" spans="3:12" ht="15.5" x14ac:dyDescent="0.35">
      <c r="C132" t="s">
        <v>626</v>
      </c>
      <c r="D132" s="5">
        <v>-11526464261</v>
      </c>
      <c r="E132" s="5">
        <v>-12196512896</v>
      </c>
      <c r="F132" s="5">
        <v>-9806111236</v>
      </c>
      <c r="G132" s="5">
        <v>-15423873184</v>
      </c>
      <c r="I132" s="5">
        <v>-47623505991</v>
      </c>
      <c r="J132" s="5">
        <v>-46656201968</v>
      </c>
      <c r="K132" s="5">
        <v>-24065594987</v>
      </c>
      <c r="L132" s="5">
        <v>-35178833660</v>
      </c>
    </row>
    <row r="133" spans="3:12" ht="15.5" x14ac:dyDescent="0.35">
      <c r="C133" t="s">
        <v>627</v>
      </c>
      <c r="D133" s="5">
        <v>1046520357</v>
      </c>
      <c r="E133" s="5">
        <v>-10370037386</v>
      </c>
      <c r="F133" s="5">
        <v>430799522</v>
      </c>
      <c r="G133" s="5">
        <v>7437231559</v>
      </c>
    </row>
    <row r="134" spans="3:12" ht="15.5" x14ac:dyDescent="0.35">
      <c r="C134" t="s">
        <v>411</v>
      </c>
      <c r="D134" s="5">
        <v>-6063068331</v>
      </c>
      <c r="E134" s="5">
        <v>3947875302</v>
      </c>
      <c r="F134" s="5">
        <v>-2346598674</v>
      </c>
      <c r="G134" s="5">
        <v>-2476900917</v>
      </c>
      <c r="I134" s="5">
        <v>-875624289</v>
      </c>
      <c r="J134" s="5">
        <v>-125852997</v>
      </c>
      <c r="K134" s="5">
        <v>-11788680435</v>
      </c>
      <c r="L134" s="5">
        <v>-4504480980</v>
      </c>
    </row>
    <row r="135" spans="3:12" ht="15.5" x14ac:dyDescent="0.35">
      <c r="C135" t="s">
        <v>628</v>
      </c>
    </row>
    <row r="136" spans="3:12" ht="15.5" x14ac:dyDescent="0.35">
      <c r="C136" t="s">
        <v>144</v>
      </c>
      <c r="D136" s="5">
        <v>-1508850743</v>
      </c>
      <c r="E136" s="5">
        <v>-2356990947</v>
      </c>
      <c r="F136" s="5">
        <v>-1807287522</v>
      </c>
      <c r="G136" s="5">
        <v>-2041701598</v>
      </c>
      <c r="I136" s="5">
        <v>-8104877871</v>
      </c>
      <c r="J136" s="5">
        <v>-7828256263</v>
      </c>
      <c r="K136" s="5">
        <v>-4085089487</v>
      </c>
      <c r="L136" s="5">
        <v>-6154896709</v>
      </c>
    </row>
    <row r="137" spans="3:12" ht="15.5" x14ac:dyDescent="0.35">
      <c r="C137" t="s">
        <v>282</v>
      </c>
      <c r="D137" s="5">
        <v>17151319</v>
      </c>
      <c r="E137" s="5">
        <v>20950573</v>
      </c>
      <c r="F137" s="5">
        <v>24014759</v>
      </c>
      <c r="G137" s="5">
        <v>22465570</v>
      </c>
      <c r="I137" s="5">
        <v>88127356</v>
      </c>
      <c r="J137" s="5">
        <v>127294558</v>
      </c>
      <c r="K137" s="5">
        <v>1077281722</v>
      </c>
      <c r="L137" s="5">
        <v>62576177</v>
      </c>
    </row>
    <row r="138" spans="3:12" ht="15.5" x14ac:dyDescent="0.35">
      <c r="C138" t="s">
        <v>287</v>
      </c>
      <c r="D138" s="5">
        <v>-3595107523</v>
      </c>
      <c r="E138" s="5">
        <v>-3609721740</v>
      </c>
      <c r="F138" s="5">
        <v>-2852691641</v>
      </c>
      <c r="G138" s="5">
        <v>-3150015276</v>
      </c>
      <c r="I138" s="5">
        <v>-12237247741</v>
      </c>
      <c r="J138" s="5">
        <v>-8499427931</v>
      </c>
      <c r="K138" s="5">
        <v>-6863367299</v>
      </c>
      <c r="L138" s="5">
        <v>-5231433558</v>
      </c>
    </row>
    <row r="139" spans="3:12" ht="15.5" x14ac:dyDescent="0.35">
      <c r="C139" t="s">
        <v>145</v>
      </c>
      <c r="D139" s="5">
        <v>21799587951</v>
      </c>
      <c r="E139" s="5">
        <v>4412044412</v>
      </c>
      <c r="F139" s="5">
        <v>21464700879</v>
      </c>
      <c r="G139" s="5">
        <v>-4232540998</v>
      </c>
      <c r="I139" s="5">
        <v>21334046130</v>
      </c>
      <c r="J139" s="5">
        <v>51405629083</v>
      </c>
      <c r="K139" s="5">
        <v>92573193704</v>
      </c>
      <c r="L139" s="5">
        <v>27096036098</v>
      </c>
    </row>
    <row r="140" spans="3:12" ht="15.5" x14ac:dyDescent="0.35">
      <c r="C140" t="s">
        <v>146</v>
      </c>
      <c r="D140" s="5">
        <v>-5965700642</v>
      </c>
      <c r="E140" s="5">
        <v>-11562275984</v>
      </c>
      <c r="F140" s="5">
        <v>-23897814205</v>
      </c>
      <c r="G140" s="5">
        <v>-21268256845</v>
      </c>
      <c r="I140" s="5">
        <v>-98317284677</v>
      </c>
      <c r="J140" s="5">
        <v>-102389850923</v>
      </c>
      <c r="K140" s="5">
        <v>-83610281322</v>
      </c>
      <c r="L140" s="5">
        <v>-41243456380</v>
      </c>
    </row>
    <row r="141" spans="3:12" ht="15.5" x14ac:dyDescent="0.35">
      <c r="C141" t="s">
        <v>447</v>
      </c>
      <c r="E141" s="5">
        <v>5529655613</v>
      </c>
      <c r="I141" s="5">
        <v>5529655613</v>
      </c>
      <c r="L141" s="5">
        <v>425000000</v>
      </c>
    </row>
    <row r="142" spans="3:12" ht="15.5" x14ac:dyDescent="0.35">
      <c r="C142" t="s">
        <v>629</v>
      </c>
      <c r="D142" s="5">
        <v>79043950</v>
      </c>
      <c r="E142" s="5">
        <v>-6459817655</v>
      </c>
      <c r="F142" s="5">
        <v>2546983500</v>
      </c>
      <c r="G142" s="5">
        <v>3807190155</v>
      </c>
      <c r="I142" s="5">
        <v>-231000000</v>
      </c>
      <c r="J142" s="5">
        <v>-7194502257</v>
      </c>
      <c r="K142" s="5">
        <v>-11908211530</v>
      </c>
      <c r="L142" s="5">
        <v>-7753402478</v>
      </c>
    </row>
    <row r="143" spans="3:12" ht="15.5" x14ac:dyDescent="0.35">
      <c r="C143" t="s">
        <v>364</v>
      </c>
      <c r="L143" s="5">
        <v>7000000000</v>
      </c>
    </row>
    <row r="144" spans="3:12" ht="15.5" x14ac:dyDescent="0.35">
      <c r="C144" t="s">
        <v>630</v>
      </c>
      <c r="L144" s="5">
        <v>-30000000000</v>
      </c>
    </row>
    <row r="145" spans="3:12" ht="15.5" x14ac:dyDescent="0.35">
      <c r="C145" t="s">
        <v>148</v>
      </c>
      <c r="D145" s="5">
        <v>-6044744592</v>
      </c>
      <c r="E145" s="5">
        <v>-10559113942</v>
      </c>
      <c r="F145" s="5">
        <v>-26444797705</v>
      </c>
      <c r="G145" s="5">
        <v>-25075447000</v>
      </c>
      <c r="I145" s="5">
        <v>-103542940290</v>
      </c>
      <c r="J145" s="5">
        <v>-94375988666</v>
      </c>
      <c r="K145" s="5">
        <v>-71702069792</v>
      </c>
      <c r="L145" s="5">
        <v>-10915053902</v>
      </c>
    </row>
    <row r="146" spans="3:12" ht="15.5" x14ac:dyDescent="0.35">
      <c r="C146" t="s">
        <v>290</v>
      </c>
      <c r="E146" s="5">
        <v>-73000000</v>
      </c>
      <c r="I146" s="5">
        <v>-73000000</v>
      </c>
      <c r="J146" s="5">
        <v>-819360000</v>
      </c>
    </row>
    <row r="147" spans="3:12" ht="15.5" x14ac:dyDescent="0.35">
      <c r="C147" t="s">
        <v>149</v>
      </c>
      <c r="D147" s="5">
        <v>21799587951</v>
      </c>
      <c r="E147" s="5">
        <v>4412044412</v>
      </c>
      <c r="F147" s="5">
        <v>21464700879</v>
      </c>
      <c r="G147" s="5">
        <v>-4232540998</v>
      </c>
      <c r="I147" s="5">
        <v>21334046130</v>
      </c>
      <c r="J147" s="5">
        <v>51405629083</v>
      </c>
      <c r="K147" s="5">
        <v>92573193704</v>
      </c>
      <c r="L147" s="5">
        <v>27096036098</v>
      </c>
    </row>
    <row r="148" spans="3:12" ht="15.5" x14ac:dyDescent="0.35">
      <c r="C148" t="s">
        <v>416</v>
      </c>
      <c r="E148" s="5">
        <v>-253247500</v>
      </c>
      <c r="G148" s="5">
        <v>379348200</v>
      </c>
      <c r="I148" s="5">
        <v>126623750</v>
      </c>
      <c r="J148" s="5">
        <v>1017600</v>
      </c>
      <c r="K148" s="5">
        <v>35000445000</v>
      </c>
      <c r="L148" s="5">
        <v>55000000000</v>
      </c>
    </row>
    <row r="149" spans="3:12" ht="15.5" x14ac:dyDescent="0.35">
      <c r="C149" t="s">
        <v>458</v>
      </c>
      <c r="J149" s="5">
        <v>-6956081988</v>
      </c>
    </row>
    <row r="150" spans="3:12" ht="15.5" x14ac:dyDescent="0.35">
      <c r="C150" t="s">
        <v>631</v>
      </c>
    </row>
    <row r="151" spans="3:12" ht="15.5" x14ac:dyDescent="0.35">
      <c r="C151" t="s">
        <v>454</v>
      </c>
    </row>
    <row r="152" spans="3:12" ht="15.5" x14ac:dyDescent="0.35">
      <c r="C152" t="s">
        <v>153</v>
      </c>
      <c r="D152" s="5">
        <v>-8049999997</v>
      </c>
      <c r="E152" s="5">
        <v>-26304435822</v>
      </c>
      <c r="F152" s="5">
        <v>2854435820</v>
      </c>
      <c r="G152" s="5">
        <v>-3124999998</v>
      </c>
      <c r="I152" s="5">
        <v>-26575000000</v>
      </c>
      <c r="L152" s="5">
        <v>-4041360228</v>
      </c>
    </row>
    <row r="153" spans="3:12" ht="15.5" x14ac:dyDescent="0.35">
      <c r="C153" t="s">
        <v>152</v>
      </c>
      <c r="E153" s="5">
        <v>31645833337</v>
      </c>
      <c r="F153" s="5">
        <v>16979166671</v>
      </c>
      <c r="I153" s="5">
        <v>48625000008</v>
      </c>
      <c r="J153" s="5">
        <v>12500000000</v>
      </c>
    </row>
    <row r="154" spans="3:12" ht="15.5" x14ac:dyDescent="0.35">
      <c r="C154" t="s">
        <v>453</v>
      </c>
      <c r="D154" s="5">
        <v>-8049999997</v>
      </c>
      <c r="E154" s="5">
        <v>5341397515</v>
      </c>
      <c r="F154" s="5">
        <v>19833602491</v>
      </c>
      <c r="G154" s="5">
        <v>-3124999998</v>
      </c>
      <c r="I154" s="5">
        <v>22050000008</v>
      </c>
      <c r="J154" s="5">
        <v>12500000000</v>
      </c>
      <c r="L154" s="5">
        <v>-4041360228</v>
      </c>
    </row>
    <row r="155" spans="3:12" ht="15.5" x14ac:dyDescent="0.35">
      <c r="C155" t="s">
        <v>308</v>
      </c>
    </row>
    <row r="156" spans="3:12" ht="15.5" x14ac:dyDescent="0.35">
      <c r="C156" t="s">
        <v>632</v>
      </c>
      <c r="E156" s="5">
        <v>253247500</v>
      </c>
      <c r="I156" s="5">
        <v>253247500</v>
      </c>
      <c r="J156" s="5">
        <v>2035200</v>
      </c>
    </row>
    <row r="157" spans="3:12" ht="15.5" x14ac:dyDescent="0.35">
      <c r="C157" t="s">
        <v>633</v>
      </c>
      <c r="K157" s="5">
        <v>61600890000</v>
      </c>
    </row>
    <row r="158" spans="3:12" ht="15.5" x14ac:dyDescent="0.35">
      <c r="C158" t="s">
        <v>634</v>
      </c>
      <c r="E158" s="5">
        <v>253247500</v>
      </c>
      <c r="I158" s="5">
        <v>253247500</v>
      </c>
      <c r="J158" s="5">
        <v>2035200</v>
      </c>
      <c r="K158" s="5">
        <v>61600890000</v>
      </c>
    </row>
    <row r="159" spans="3:12" ht="15.5" x14ac:dyDescent="0.35">
      <c r="C159" t="s">
        <v>155</v>
      </c>
      <c r="D159" s="5">
        <v>-309666220</v>
      </c>
      <c r="E159" s="5">
        <v>-270564178</v>
      </c>
      <c r="F159" s="5">
        <v>270564178</v>
      </c>
      <c r="G159" s="5">
        <v>267977822</v>
      </c>
      <c r="I159" s="5">
        <v>-270564178</v>
      </c>
      <c r="J159" s="5">
        <v>-243623609</v>
      </c>
      <c r="K159" s="5">
        <v>-1848821533</v>
      </c>
      <c r="L159" s="5">
        <v>-223984200</v>
      </c>
    </row>
    <row r="160" spans="3:12" ht="15.5" x14ac:dyDescent="0.35">
      <c r="C160" t="s">
        <v>312</v>
      </c>
      <c r="K160" s="5">
        <v>-1462699200</v>
      </c>
      <c r="L160" s="5">
        <v>-870800000</v>
      </c>
    </row>
    <row r="161" spans="2:12" ht="15.5" x14ac:dyDescent="0.35">
      <c r="C161" t="s">
        <v>635</v>
      </c>
      <c r="E161" s="5">
        <v>-81318112703</v>
      </c>
      <c r="F161" s="5">
        <v>1360534210</v>
      </c>
      <c r="G161" s="5">
        <v>-1527006235</v>
      </c>
      <c r="I161" s="5">
        <v>-81484584728</v>
      </c>
      <c r="K161" s="5">
        <v>-716620563</v>
      </c>
    </row>
    <row r="162" spans="2:12" ht="15.5" x14ac:dyDescent="0.35">
      <c r="C162" t="s">
        <v>636</v>
      </c>
      <c r="D162" s="5">
        <v>30159254168</v>
      </c>
      <c r="E162" s="5">
        <v>80659323778</v>
      </c>
      <c r="G162" s="5">
        <v>-227860787</v>
      </c>
      <c r="I162" s="5">
        <v>80659323778</v>
      </c>
      <c r="J162" s="5">
        <v>46102281880</v>
      </c>
      <c r="L162" s="5">
        <v>2232180526</v>
      </c>
    </row>
    <row r="163" spans="2:12" ht="15.5" x14ac:dyDescent="0.35">
      <c r="C163" t="s">
        <v>164</v>
      </c>
      <c r="D163" s="5">
        <v>3138517882</v>
      </c>
      <c r="E163" s="5">
        <v>-6140786481</v>
      </c>
      <c r="F163" s="5">
        <v>6969643260</v>
      </c>
      <c r="G163" s="5">
        <v>4292244625</v>
      </c>
      <c r="I163" s="5">
        <v>-22684061484</v>
      </c>
      <c r="J163" s="5">
        <v>14887892983</v>
      </c>
      <c r="K163" s="5">
        <v>15992094589</v>
      </c>
      <c r="L163" s="5">
        <v>-11274841748</v>
      </c>
    </row>
    <row r="164" spans="2:12" ht="15.5" x14ac:dyDescent="0.35">
      <c r="C164" t="s">
        <v>165</v>
      </c>
      <c r="D164" s="5">
        <v>15639907299</v>
      </c>
      <c r="I164" s="5">
        <v>38304211801</v>
      </c>
      <c r="J164" s="5">
        <v>23388177415</v>
      </c>
      <c r="K164" s="5">
        <v>7409980626</v>
      </c>
      <c r="L164" s="5">
        <v>18524154422</v>
      </c>
    </row>
    <row r="165" spans="2:12" ht="15.5" x14ac:dyDescent="0.35">
      <c r="C165" t="s">
        <v>637</v>
      </c>
      <c r="E165" s="5">
        <v>19756982</v>
      </c>
      <c r="I165" s="5">
        <v>19756982</v>
      </c>
      <c r="J165" s="5">
        <v>28141403</v>
      </c>
      <c r="K165" s="5">
        <v>-13897800</v>
      </c>
      <c r="L165" s="5">
        <v>160667952</v>
      </c>
    </row>
    <row r="166" spans="2:12" ht="15.5" x14ac:dyDescent="0.35">
      <c r="C166" t="s">
        <v>166</v>
      </c>
      <c r="D166" s="5">
        <v>18778425181</v>
      </c>
      <c r="E166" s="5">
        <v>-6121029499</v>
      </c>
      <c r="F166" s="5">
        <v>6969643260</v>
      </c>
      <c r="G166" s="5">
        <v>4292244625</v>
      </c>
      <c r="I166" s="5">
        <v>15639907299</v>
      </c>
      <c r="J166" s="5">
        <v>38304211801</v>
      </c>
      <c r="K166" s="5">
        <v>23388177415</v>
      </c>
      <c r="L166" s="5">
        <v>7409980626</v>
      </c>
    </row>
    <row r="168" spans="2:12" ht="15.5" x14ac:dyDescent="0.35">
      <c r="B168" t="s">
        <v>167</v>
      </c>
      <c r="C168" t="s">
        <v>11</v>
      </c>
      <c r="D168" s="5">
        <v>3480000000</v>
      </c>
      <c r="E168" s="5">
        <v>3480000000</v>
      </c>
      <c r="F168" s="5">
        <v>3480000000</v>
      </c>
      <c r="G168" s="5">
        <v>3480000000</v>
      </c>
      <c r="I168" s="5">
        <v>3480000000</v>
      </c>
      <c r="J168" s="5">
        <v>3480000000</v>
      </c>
      <c r="K168" s="5">
        <v>3480000000</v>
      </c>
      <c r="L168" s="5">
        <v>2780000000</v>
      </c>
    </row>
    <row r="169" spans="2:12" ht="15.5" x14ac:dyDescent="0.35">
      <c r="C169" t="s">
        <v>168</v>
      </c>
      <c r="D169" s="6">
        <v>1.55</v>
      </c>
      <c r="E169" s="6">
        <v>1.33</v>
      </c>
      <c r="F169" s="6">
        <v>1.26</v>
      </c>
      <c r="G169" s="6">
        <v>1.76</v>
      </c>
    </row>
    <row r="170" spans="2:12" ht="15.5" x14ac:dyDescent="0.35">
      <c r="C170" t="s">
        <v>169</v>
      </c>
      <c r="D170" s="6">
        <v>74.19</v>
      </c>
      <c r="E170" s="6">
        <v>92.48</v>
      </c>
      <c r="F170" s="6">
        <v>101.59</v>
      </c>
      <c r="G170" s="6">
        <v>70.45</v>
      </c>
    </row>
    <row r="171" spans="2:12" ht="15.5" x14ac:dyDescent="0.35">
      <c r="C171" t="s">
        <v>60</v>
      </c>
      <c r="D171" s="6">
        <v>3.01</v>
      </c>
      <c r="E171" s="6">
        <v>2.54</v>
      </c>
      <c r="F171" s="6">
        <v>3.02</v>
      </c>
      <c r="G171" s="6">
        <v>2.99</v>
      </c>
    </row>
    <row r="172" spans="2:12" ht="15.5" x14ac:dyDescent="0.35">
      <c r="C172" t="s">
        <v>170</v>
      </c>
      <c r="D172" s="5">
        <v>14150000000</v>
      </c>
      <c r="E172" s="5">
        <v>25650000000</v>
      </c>
      <c r="F172" s="5">
        <v>11520000000</v>
      </c>
      <c r="G172" s="5">
        <v>13770000000</v>
      </c>
    </row>
    <row r="173" spans="2:12" ht="15.5" x14ac:dyDescent="0.35">
      <c r="C173" t="s">
        <v>171</v>
      </c>
      <c r="D173" s="6">
        <v>8.6E-3</v>
      </c>
      <c r="E173" s="6">
        <v>7.6E-3</v>
      </c>
      <c r="F173" s="6">
        <v>7.4999999999999997E-3</v>
      </c>
      <c r="G173" s="6">
        <v>1.0700000000000001E-2</v>
      </c>
    </row>
    <row r="174" spans="2:12" ht="15.5" x14ac:dyDescent="0.35">
      <c r="C174" t="s">
        <v>172</v>
      </c>
      <c r="D174" s="6">
        <v>1.5900000000000001E-2</v>
      </c>
      <c r="E174" s="6">
        <v>1.3899999999999999E-2</v>
      </c>
      <c r="F174" s="6">
        <v>1.34E-2</v>
      </c>
      <c r="G174" s="6">
        <v>1.89E-2</v>
      </c>
    </row>
    <row r="175" spans="2:12" ht="15.5" x14ac:dyDescent="0.35">
      <c r="C175" t="s">
        <v>173</v>
      </c>
      <c r="D175" s="6">
        <v>0.02</v>
      </c>
      <c r="E175" s="6">
        <v>5.2699999999999997E-2</v>
      </c>
      <c r="F175" s="6">
        <v>1.5900000000000001E-2</v>
      </c>
      <c r="G175" s="6">
        <v>2.2700000000000001E-2</v>
      </c>
    </row>
    <row r="176" spans="2:12" ht="15.5" x14ac:dyDescent="0.35">
      <c r="C176" t="s">
        <v>174</v>
      </c>
      <c r="E176" s="6">
        <v>1.61</v>
      </c>
    </row>
    <row r="177" spans="3:12" ht="15.5" x14ac:dyDescent="0.35">
      <c r="C177" t="s">
        <v>175</v>
      </c>
      <c r="D177" s="5">
        <v>353000000000</v>
      </c>
      <c r="E177" s="5">
        <v>347000000000</v>
      </c>
      <c r="F177" s="5">
        <v>341000000000</v>
      </c>
      <c r="G177" s="5">
        <v>337000000000</v>
      </c>
    </row>
    <row r="178" spans="3:12" ht="15.5" x14ac:dyDescent="0.35">
      <c r="C178" t="s">
        <v>176</v>
      </c>
      <c r="D178" s="6">
        <v>1.18</v>
      </c>
      <c r="E178" s="6">
        <v>1.28</v>
      </c>
      <c r="F178" s="6">
        <v>1.36</v>
      </c>
      <c r="G178" s="6">
        <v>1.33</v>
      </c>
    </row>
    <row r="179" spans="3:12" ht="15.5" x14ac:dyDescent="0.35">
      <c r="C179" t="s">
        <v>177</v>
      </c>
      <c r="D179" s="6">
        <v>97.5</v>
      </c>
      <c r="E179" s="6">
        <v>95.89</v>
      </c>
      <c r="F179" s="6">
        <v>94.33</v>
      </c>
      <c r="G179" s="6">
        <v>93.07</v>
      </c>
    </row>
    <row r="180" spans="3:12" ht="15.5" x14ac:dyDescent="0.35">
      <c r="C180" t="s">
        <v>178</v>
      </c>
      <c r="D180" s="6">
        <v>1.18</v>
      </c>
      <c r="E180" s="6">
        <v>1.29</v>
      </c>
      <c r="F180" s="6">
        <v>1.36</v>
      </c>
      <c r="G180" s="6">
        <v>1.34</v>
      </c>
    </row>
    <row r="181" spans="3:12" ht="15.5" x14ac:dyDescent="0.35">
      <c r="C181" t="s">
        <v>179</v>
      </c>
      <c r="D181" s="6">
        <v>97.29</v>
      </c>
      <c r="E181" s="6">
        <v>95.66</v>
      </c>
      <c r="F181" s="6">
        <v>94.08</v>
      </c>
      <c r="G181" s="6">
        <v>92.79</v>
      </c>
    </row>
    <row r="182" spans="3:12" ht="15.5" x14ac:dyDescent="0.35">
      <c r="C182" t="s">
        <v>180</v>
      </c>
      <c r="D182" s="5">
        <v>220000000000</v>
      </c>
      <c r="E182" s="5">
        <v>198000000000</v>
      </c>
      <c r="F182" s="5">
        <v>161000000000</v>
      </c>
      <c r="G182" s="5">
        <v>163000000000</v>
      </c>
    </row>
    <row r="183" spans="3:12" ht="15.5" x14ac:dyDescent="0.35">
      <c r="C183" t="s">
        <v>181</v>
      </c>
      <c r="F183" s="5">
        <v>29000000000</v>
      </c>
      <c r="G183" s="5">
        <v>6000000000</v>
      </c>
    </row>
    <row r="184" spans="3:12" ht="15.5" x14ac:dyDescent="0.35">
      <c r="C184" t="s">
        <v>182</v>
      </c>
      <c r="D184" s="5">
        <v>339000000000</v>
      </c>
      <c r="E184" s="5">
        <v>334000000000</v>
      </c>
      <c r="F184" s="5">
        <v>328000000000</v>
      </c>
      <c r="G184" s="5">
        <v>324000000000</v>
      </c>
    </row>
    <row r="185" spans="3:12" ht="15.5" x14ac:dyDescent="0.35">
      <c r="C185" t="s">
        <v>23</v>
      </c>
      <c r="D185" s="5">
        <v>220000000000</v>
      </c>
      <c r="E185" s="5">
        <v>198000000000</v>
      </c>
      <c r="F185" s="5">
        <v>191000000000</v>
      </c>
      <c r="G185" s="5">
        <v>169000000000</v>
      </c>
    </row>
    <row r="186" spans="3:12" ht="15.5" x14ac:dyDescent="0.35">
      <c r="C186" t="s">
        <v>20</v>
      </c>
      <c r="D186" s="5">
        <v>201000000000</v>
      </c>
      <c r="E186" s="5">
        <v>182000000000</v>
      </c>
      <c r="F186" s="5">
        <v>169000000000</v>
      </c>
      <c r="G186" s="5">
        <v>155000000000</v>
      </c>
    </row>
    <row r="187" spans="3:12" ht="15.5" x14ac:dyDescent="0.35">
      <c r="C187" t="s">
        <v>183</v>
      </c>
      <c r="D187" s="5">
        <v>3000000000</v>
      </c>
      <c r="E187" s="5">
        <v>-4000000000</v>
      </c>
      <c r="F187" s="5">
        <v>34000000000</v>
      </c>
      <c r="G187" s="5">
        <v>26000000000</v>
      </c>
    </row>
    <row r="188" spans="3:12" ht="15.5" x14ac:dyDescent="0.35">
      <c r="C188" t="s">
        <v>184</v>
      </c>
      <c r="D188" s="5">
        <v>-13000000000</v>
      </c>
      <c r="E188" s="5">
        <v>1000000000</v>
      </c>
      <c r="F188" s="5">
        <v>9000000000</v>
      </c>
      <c r="G188" s="5">
        <v>30000000000</v>
      </c>
    </row>
    <row r="189" spans="3:12" ht="15.5" x14ac:dyDescent="0.35">
      <c r="C189" t="s">
        <v>185</v>
      </c>
      <c r="D189" s="5">
        <v>-6000000000</v>
      </c>
      <c r="E189" s="5">
        <v>-11000000000</v>
      </c>
      <c r="F189" s="5">
        <v>-26000000000</v>
      </c>
      <c r="G189" s="5">
        <v>-25000000000</v>
      </c>
    </row>
    <row r="190" spans="3:12" ht="15.5" x14ac:dyDescent="0.35">
      <c r="C190" t="s">
        <v>12</v>
      </c>
      <c r="D190" s="5">
        <v>-19000000000</v>
      </c>
      <c r="E190" s="5">
        <v>-10000000000</v>
      </c>
      <c r="F190" s="5">
        <v>-17000000000</v>
      </c>
      <c r="G190" s="5">
        <v>5000000000</v>
      </c>
    </row>
    <row r="191" spans="3:12" ht="15.5" x14ac:dyDescent="0.35">
      <c r="C191" t="s">
        <v>15</v>
      </c>
      <c r="D191" s="6">
        <v>-5.38</v>
      </c>
      <c r="E191" s="6">
        <v>-2.74</v>
      </c>
      <c r="F191" s="6">
        <v>-4.9000000000000004</v>
      </c>
      <c r="G191" s="6">
        <v>1.36</v>
      </c>
    </row>
    <row r="192" spans="3:12" ht="15.5" x14ac:dyDescent="0.35">
      <c r="C192" t="s">
        <v>45</v>
      </c>
      <c r="I192" s="6">
        <v>6.74</v>
      </c>
      <c r="J192" s="6">
        <v>6.52</v>
      </c>
      <c r="K192" s="6">
        <v>5.67</v>
      </c>
      <c r="L192" s="6">
        <v>7.21</v>
      </c>
    </row>
    <row r="193" spans="3:12" ht="15.5" x14ac:dyDescent="0.35">
      <c r="C193" t="s">
        <v>59</v>
      </c>
      <c r="I193" s="6">
        <v>18.25</v>
      </c>
      <c r="J193" s="6">
        <v>19.63</v>
      </c>
      <c r="K193" s="6">
        <v>21.69</v>
      </c>
      <c r="L193" s="5">
        <v>0</v>
      </c>
    </row>
    <row r="194" spans="3:12" ht="15.5" x14ac:dyDescent="0.35">
      <c r="C194" t="s">
        <v>62</v>
      </c>
      <c r="I194" s="6">
        <v>0.69</v>
      </c>
      <c r="J194" s="6">
        <v>0.75</v>
      </c>
      <c r="K194" s="6">
        <v>0.83</v>
      </c>
      <c r="L194" s="5">
        <v>0</v>
      </c>
    </row>
    <row r="195" spans="3:12" ht="15.5" x14ac:dyDescent="0.35">
      <c r="C195" t="s">
        <v>186</v>
      </c>
      <c r="I195" s="6">
        <v>67459999999.999992</v>
      </c>
      <c r="J195" s="5">
        <v>56820000000</v>
      </c>
      <c r="K195" s="5">
        <v>46840000000</v>
      </c>
      <c r="L195" s="5">
        <v>46820000000</v>
      </c>
    </row>
    <row r="196" spans="3:12" ht="15.5" x14ac:dyDescent="0.35">
      <c r="C196" t="s">
        <v>187</v>
      </c>
      <c r="I196" s="6">
        <v>3.8599999999999995E-2</v>
      </c>
      <c r="J196" s="6">
        <v>4.0399999999999998E-2</v>
      </c>
      <c r="K196" s="6">
        <v>4.2800000000000005E-2</v>
      </c>
      <c r="L196" s="6">
        <v>5.4900000000000004E-2</v>
      </c>
    </row>
    <row r="197" spans="3:12" ht="15.5" x14ac:dyDescent="0.35">
      <c r="C197" t="s">
        <v>188</v>
      </c>
      <c r="I197" s="6">
        <v>7.0300000000000001E-2</v>
      </c>
      <c r="J197" s="6">
        <v>7.3399999999999993E-2</v>
      </c>
      <c r="K197" s="6">
        <v>6.7299999999999999E-2</v>
      </c>
      <c r="L197" s="6">
        <v>0.11130000000000001</v>
      </c>
    </row>
    <row r="198" spans="3:12" ht="15.5" x14ac:dyDescent="0.35">
      <c r="C198" t="s">
        <v>189</v>
      </c>
      <c r="I198" s="6">
        <v>0.12670000000000001</v>
      </c>
      <c r="J198" s="6">
        <v>0.1167</v>
      </c>
      <c r="K198" s="6">
        <v>0.12609999999999999</v>
      </c>
      <c r="L198" s="6">
        <v>0.17120000000000002</v>
      </c>
    </row>
    <row r="199" spans="3:12" ht="15.5" x14ac:dyDescent="0.35">
      <c r="C199" t="s">
        <v>190</v>
      </c>
      <c r="I199" s="6">
        <v>3.66</v>
      </c>
      <c r="J199" s="6">
        <v>4.57</v>
      </c>
      <c r="K199" s="6">
        <v>4.51</v>
      </c>
      <c r="L199" s="6">
        <v>6.47</v>
      </c>
    </row>
    <row r="200" spans="3:12" ht="15.5" x14ac:dyDescent="0.35">
      <c r="C200" t="s">
        <v>56</v>
      </c>
      <c r="I200" s="6">
        <v>1.28</v>
      </c>
      <c r="J200" s="6">
        <v>1.44</v>
      </c>
      <c r="K200" s="6">
        <v>1.46</v>
      </c>
      <c r="L200" s="5">
        <v>0</v>
      </c>
    </row>
    <row r="201" spans="3:12" ht="15.5" x14ac:dyDescent="0.35">
      <c r="C201" t="s">
        <v>53</v>
      </c>
      <c r="I201" s="6">
        <v>95.89</v>
      </c>
      <c r="J201" s="6">
        <v>88.86</v>
      </c>
      <c r="K201" s="6">
        <v>84.32</v>
      </c>
      <c r="L201" s="6">
        <v>64.75</v>
      </c>
    </row>
    <row r="202" spans="3:12" ht="15.5" x14ac:dyDescent="0.35">
      <c r="C202" t="s">
        <v>191</v>
      </c>
      <c r="I202" s="6">
        <v>1.29</v>
      </c>
      <c r="J202" s="6">
        <v>1.45</v>
      </c>
      <c r="K202" s="6">
        <v>1.46</v>
      </c>
      <c r="L202" s="5">
        <v>0</v>
      </c>
    </row>
    <row r="203" spans="3:12" ht="15.5" x14ac:dyDescent="0.35">
      <c r="C203" t="s">
        <v>192</v>
      </c>
      <c r="I203" s="6">
        <v>95.66</v>
      </c>
      <c r="J203" s="6">
        <v>88.56</v>
      </c>
      <c r="K203" s="6">
        <v>84.32</v>
      </c>
      <c r="L203" s="6">
        <v>64.75</v>
      </c>
    </row>
    <row r="204" spans="3:12" ht="15.5" x14ac:dyDescent="0.35">
      <c r="C204" t="s">
        <v>193</v>
      </c>
      <c r="I204" s="5">
        <v>198000000000</v>
      </c>
      <c r="J204" s="5">
        <v>168000000000</v>
      </c>
      <c r="K204" s="5">
        <v>113000000000</v>
      </c>
      <c r="L204" s="5">
        <v>113000000000</v>
      </c>
    </row>
    <row r="205" spans="3:12" ht="15.5" x14ac:dyDescent="0.35">
      <c r="C205" t="s">
        <v>194</v>
      </c>
      <c r="J205" s="5">
        <v>6000000000</v>
      </c>
    </row>
    <row r="206" spans="3:12" ht="15.5" x14ac:dyDescent="0.35">
      <c r="C206" t="s">
        <v>25</v>
      </c>
      <c r="I206" s="5">
        <v>198000000000</v>
      </c>
      <c r="J206" s="5">
        <v>174000000000</v>
      </c>
      <c r="K206" s="5">
        <v>113000000000</v>
      </c>
      <c r="L206" s="5">
        <v>113000000000</v>
      </c>
    </row>
    <row r="207" spans="3:12" ht="15.5" x14ac:dyDescent="0.35">
      <c r="C207" t="s">
        <v>22</v>
      </c>
      <c r="I207" s="5">
        <v>182000000000</v>
      </c>
      <c r="J207" s="5">
        <v>136000000000</v>
      </c>
      <c r="K207" s="5">
        <v>89000000000</v>
      </c>
      <c r="L207" s="5">
        <v>105000000000</v>
      </c>
    </row>
    <row r="208" spans="3:12" ht="15.5" x14ac:dyDescent="0.35">
      <c r="C208" t="s">
        <v>195</v>
      </c>
      <c r="I208" s="5">
        <v>-4000000000</v>
      </c>
      <c r="J208" s="5">
        <v>63000000000</v>
      </c>
      <c r="K208" s="5">
        <v>129000000000</v>
      </c>
      <c r="L208" s="5">
        <v>84000000000</v>
      </c>
    </row>
    <row r="209" spans="2:13" ht="15.5" x14ac:dyDescent="0.35">
      <c r="C209" t="s">
        <v>196</v>
      </c>
      <c r="I209" s="5">
        <v>54000000000</v>
      </c>
      <c r="J209" s="5">
        <v>66000000000</v>
      </c>
      <c r="K209" s="5">
        <v>7000000000</v>
      </c>
      <c r="L209" s="5">
        <v>3000000000</v>
      </c>
    </row>
    <row r="210" spans="2:13" ht="15.5" x14ac:dyDescent="0.35">
      <c r="C210" t="s">
        <v>197</v>
      </c>
      <c r="I210" s="5">
        <v>-104000000000</v>
      </c>
      <c r="J210" s="5">
        <v>-94000000000</v>
      </c>
      <c r="K210" s="5">
        <v>-72000000000</v>
      </c>
      <c r="L210" s="5">
        <v>-11000000000</v>
      </c>
    </row>
    <row r="211" spans="2:13" ht="15.5" x14ac:dyDescent="0.35">
      <c r="C211" t="s">
        <v>14</v>
      </c>
      <c r="I211" s="5">
        <v>-49000000000</v>
      </c>
      <c r="J211" s="5">
        <v>-29000000000</v>
      </c>
      <c r="K211" s="5">
        <v>-65000000000</v>
      </c>
      <c r="L211" s="5">
        <v>-8000000000</v>
      </c>
    </row>
    <row r="212" spans="2:13" ht="15.5" x14ac:dyDescent="0.35">
      <c r="C212" t="s">
        <v>16</v>
      </c>
      <c r="I212" s="6">
        <v>-14.15</v>
      </c>
      <c r="J212" s="6">
        <v>-8.1999999999999993</v>
      </c>
      <c r="K212" s="6">
        <v>-18.59</v>
      </c>
      <c r="L212" s="6">
        <v>-2.9</v>
      </c>
    </row>
    <row r="214" spans="2:13" ht="15.5" x14ac:dyDescent="0.35">
      <c r="B214" t="s">
        <v>198</v>
      </c>
      <c r="C214" t="s">
        <v>199</v>
      </c>
      <c r="D214" s="5">
        <v>5000000000</v>
      </c>
      <c r="E214" s="5">
        <v>5000000000</v>
      </c>
      <c r="F214" s="5">
        <v>4000000000</v>
      </c>
      <c r="G214" s="5">
        <v>6000000000</v>
      </c>
      <c r="H214" s="5">
        <v>22000000000</v>
      </c>
      <c r="I214" s="5">
        <v>23000000000</v>
      </c>
      <c r="J214" s="5">
        <v>23000000000</v>
      </c>
      <c r="K214" s="5">
        <v>20000000000</v>
      </c>
      <c r="L214" s="5">
        <v>20000000000</v>
      </c>
      <c r="M214" s="5">
        <v>9000000000</v>
      </c>
    </row>
    <row r="215" spans="2:13" ht="15.5" x14ac:dyDescent="0.35">
      <c r="C215" t="s">
        <v>317</v>
      </c>
      <c r="H215" s="5">
        <v>21000000000</v>
      </c>
      <c r="I215" s="5">
        <v>23000000000</v>
      </c>
      <c r="J215" s="5">
        <v>23000000000</v>
      </c>
      <c r="K215" s="5">
        <v>20000000000</v>
      </c>
    </row>
    <row r="216" spans="2:13" ht="15.5" x14ac:dyDescent="0.35">
      <c r="C216" t="s">
        <v>200</v>
      </c>
      <c r="K216" s="5">
        <v>2</v>
      </c>
    </row>
    <row r="217" spans="2:13" ht="15.5" x14ac:dyDescent="0.35">
      <c r="C217" t="s">
        <v>64</v>
      </c>
      <c r="I217" s="6">
        <v>0.30670000000000003</v>
      </c>
      <c r="K217" s="6">
        <v>0.35270000000000001</v>
      </c>
    </row>
    <row r="218" spans="2:13" ht="15.5" x14ac:dyDescent="0.35">
      <c r="C218" t="s">
        <v>201</v>
      </c>
      <c r="I218" s="6">
        <v>1.4999999999999999E-2</v>
      </c>
      <c r="K218" s="6">
        <v>1.4999999999999999E-2</v>
      </c>
    </row>
    <row r="219" spans="2:13" ht="15.5" x14ac:dyDescent="0.35">
      <c r="C219" t="s">
        <v>44</v>
      </c>
      <c r="D219" s="6">
        <v>1.55</v>
      </c>
      <c r="E219" s="6">
        <v>1.33</v>
      </c>
      <c r="F219" s="6">
        <v>1.26</v>
      </c>
      <c r="G219" s="6">
        <v>1.76</v>
      </c>
      <c r="H219" s="6">
        <v>6.19</v>
      </c>
      <c r="I219" s="6">
        <v>6.74</v>
      </c>
      <c r="J219" s="6">
        <v>6.52</v>
      </c>
      <c r="K219" s="6">
        <v>5.67</v>
      </c>
      <c r="L219" s="6">
        <v>5.75</v>
      </c>
      <c r="M219" s="6">
        <v>2.6</v>
      </c>
    </row>
    <row r="220" spans="2:13" ht="15.5" x14ac:dyDescent="0.35">
      <c r="C220" t="s">
        <v>318</v>
      </c>
      <c r="H220" s="6">
        <v>5.9</v>
      </c>
      <c r="I220" s="6">
        <v>6.74</v>
      </c>
      <c r="J220" s="6">
        <v>6.52</v>
      </c>
      <c r="K220" s="6">
        <v>5.67</v>
      </c>
    </row>
    <row r="221" spans="2:13" ht="15.5" x14ac:dyDescent="0.35">
      <c r="C221" t="s">
        <v>66</v>
      </c>
      <c r="K221" s="5">
        <v>2</v>
      </c>
    </row>
    <row r="222" spans="2:13" ht="15.5" x14ac:dyDescent="0.35">
      <c r="C222" t="s">
        <v>202</v>
      </c>
      <c r="I222" s="6">
        <v>0.30670000000000003</v>
      </c>
      <c r="K222" s="6">
        <v>0.35270000000000001</v>
      </c>
    </row>
    <row r="223" spans="2:13" ht="15.5" x14ac:dyDescent="0.35">
      <c r="C223" t="s">
        <v>203</v>
      </c>
      <c r="I223" s="6">
        <v>1.4999999999999999E-2</v>
      </c>
      <c r="K223" s="6">
        <v>1.4999999999999999E-2</v>
      </c>
    </row>
    <row r="224" spans="2:13" ht="15.5" x14ac:dyDescent="0.35">
      <c r="C224" t="s">
        <v>204</v>
      </c>
      <c r="D224" s="5">
        <v>133000000000</v>
      </c>
      <c r="E224" s="5">
        <v>169000000000</v>
      </c>
      <c r="F224" s="5">
        <v>147000000000</v>
      </c>
      <c r="G224" s="5">
        <v>144000000000</v>
      </c>
      <c r="H224" s="5">
        <v>532000000000</v>
      </c>
      <c r="I224" s="5">
        <v>620000000000</v>
      </c>
      <c r="J224" s="5">
        <v>592000000000</v>
      </c>
      <c r="K224" s="5">
        <v>516000000000</v>
      </c>
      <c r="L224" s="5">
        <v>506000000000</v>
      </c>
      <c r="M224" s="5">
        <v>271000000000</v>
      </c>
    </row>
    <row r="225" spans="3:11" ht="15.5" x14ac:dyDescent="0.35">
      <c r="C225" t="s">
        <v>319</v>
      </c>
      <c r="H225" s="5">
        <v>593000000000</v>
      </c>
      <c r="I225" s="5">
        <v>620000000000</v>
      </c>
      <c r="J225" s="5">
        <v>592000000000</v>
      </c>
      <c r="K225" s="5">
        <v>516000000000</v>
      </c>
    </row>
    <row r="226" spans="3:11" ht="15.5" x14ac:dyDescent="0.35">
      <c r="C226" t="s">
        <v>205</v>
      </c>
      <c r="K226" s="5">
        <v>2</v>
      </c>
    </row>
    <row r="227" spans="3:11" ht="15.5" x14ac:dyDescent="0.35">
      <c r="C227" t="s">
        <v>206</v>
      </c>
      <c r="I227" s="6">
        <v>0.30670000000000003</v>
      </c>
      <c r="K227" s="6">
        <v>0.35270000000000001</v>
      </c>
    </row>
    <row r="228" spans="3:11" ht="15.5" x14ac:dyDescent="0.35">
      <c r="C228" t="s">
        <v>207</v>
      </c>
      <c r="I228" s="6">
        <v>1.4999999999999999E-2</v>
      </c>
      <c r="K228" s="6">
        <v>1.4999999999999999E-2</v>
      </c>
    </row>
    <row r="229" spans="3:11" ht="15.5" x14ac:dyDescent="0.35">
      <c r="C229" t="s">
        <v>208</v>
      </c>
      <c r="I229" s="6">
        <v>17.45</v>
      </c>
    </row>
    <row r="230" spans="3:11" ht="15.5" x14ac:dyDescent="0.35">
      <c r="C230" t="s">
        <v>320</v>
      </c>
      <c r="I230" s="6">
        <v>18.309999999999999</v>
      </c>
    </row>
    <row r="231" spans="3:11" ht="15.5" x14ac:dyDescent="0.35">
      <c r="C231" t="s">
        <v>209</v>
      </c>
      <c r="I231" s="6">
        <v>7.42</v>
      </c>
    </row>
    <row r="232" spans="3:11" ht="15.5" x14ac:dyDescent="0.35">
      <c r="C232" t="s">
        <v>321</v>
      </c>
      <c r="I232" s="6">
        <v>5.4600000000000003E-2</v>
      </c>
    </row>
    <row r="233" spans="3:11" ht="15.5" x14ac:dyDescent="0.35">
      <c r="C233" t="s">
        <v>322</v>
      </c>
      <c r="I233" s="6">
        <v>0.63</v>
      </c>
    </row>
    <row r="234" spans="3:11" ht="15.5" x14ac:dyDescent="0.35">
      <c r="C234" t="s">
        <v>210</v>
      </c>
      <c r="I234" s="6">
        <v>1.1100000000000001</v>
      </c>
    </row>
    <row r="235" spans="3:11" ht="15.5" x14ac:dyDescent="0.35">
      <c r="C235" t="s">
        <v>323</v>
      </c>
      <c r="I235" s="6">
        <v>13.66</v>
      </c>
    </row>
    <row r="236" spans="3:11" ht="15.5" x14ac:dyDescent="0.35">
      <c r="C236" t="s">
        <v>324</v>
      </c>
      <c r="I236" s="6">
        <v>-9.26</v>
      </c>
    </row>
    <row r="237" spans="3:11" ht="15.5" x14ac:dyDescent="0.35">
      <c r="C237" t="s">
        <v>325</v>
      </c>
      <c r="I237" s="6">
        <v>14.39</v>
      </c>
    </row>
    <row r="238" spans="3:11" ht="15.5" x14ac:dyDescent="0.35">
      <c r="C238" t="s">
        <v>326</v>
      </c>
      <c r="I238" s="6">
        <v>9.07</v>
      </c>
    </row>
    <row r="239" spans="3:11" ht="15.5" x14ac:dyDescent="0.35">
      <c r="C239" t="s">
        <v>327</v>
      </c>
      <c r="I239" s="6">
        <v>5.43</v>
      </c>
    </row>
    <row r="240" spans="3:11" ht="15.5" x14ac:dyDescent="0.35">
      <c r="C240" t="s">
        <v>328</v>
      </c>
      <c r="I240" s="6">
        <v>-8.25</v>
      </c>
    </row>
    <row r="241" spans="3:9" ht="15.5" x14ac:dyDescent="0.35">
      <c r="C241" t="s">
        <v>329</v>
      </c>
      <c r="I241" s="6">
        <v>5.9</v>
      </c>
    </row>
    <row r="242" spans="3:9" ht="15.5" x14ac:dyDescent="0.35">
      <c r="C242" t="s">
        <v>211</v>
      </c>
      <c r="I242" s="6">
        <v>6.19</v>
      </c>
    </row>
    <row r="243" spans="3:9" ht="15.5" x14ac:dyDescent="0.35">
      <c r="C243" t="s">
        <v>330</v>
      </c>
      <c r="I243" s="6">
        <v>170.37</v>
      </c>
    </row>
    <row r="244" spans="3:9" ht="15.5" x14ac:dyDescent="0.35">
      <c r="C244" t="s">
        <v>212</v>
      </c>
      <c r="D244" s="6">
        <v>5.4</v>
      </c>
    </row>
    <row r="245" spans="3:9" ht="15.5" x14ac:dyDescent="0.35">
      <c r="C245" t="s">
        <v>213</v>
      </c>
      <c r="I245" s="6">
        <v>97.5</v>
      </c>
    </row>
    <row r="246" spans="3:9" ht="15.5" x14ac:dyDescent="0.35">
      <c r="C246" t="s">
        <v>331</v>
      </c>
      <c r="I246" s="6">
        <v>-11.67</v>
      </c>
    </row>
    <row r="247" spans="3:9" ht="15.5" x14ac:dyDescent="0.35">
      <c r="C247" t="s">
        <v>214</v>
      </c>
      <c r="D247" s="6">
        <v>1.01</v>
      </c>
    </row>
    <row r="248" spans="3:9" ht="15.5" x14ac:dyDescent="0.35">
      <c r="C248" t="s">
        <v>215</v>
      </c>
      <c r="D248" s="6">
        <v>0.49</v>
      </c>
    </row>
    <row r="249" spans="3:9" ht="15.5" x14ac:dyDescent="0.35">
      <c r="C249" t="s">
        <v>216</v>
      </c>
      <c r="D249" s="6">
        <v>0.65</v>
      </c>
    </row>
    <row r="250" spans="3:9" ht="15.5" x14ac:dyDescent="0.35">
      <c r="C250" t="s">
        <v>217</v>
      </c>
      <c r="D250" s="6">
        <v>0.8</v>
      </c>
    </row>
    <row r="251" spans="3:9" ht="15.5" x14ac:dyDescent="0.35">
      <c r="C251" t="s">
        <v>218</v>
      </c>
      <c r="D251" s="6">
        <v>0.35</v>
      </c>
    </row>
    <row r="252" spans="3:9" ht="15.5" x14ac:dyDescent="0.35">
      <c r="C252" t="s">
        <v>219</v>
      </c>
      <c r="D252" s="6">
        <v>1.84</v>
      </c>
    </row>
    <row r="253" spans="3:9" ht="15.5" x14ac:dyDescent="0.35">
      <c r="C253" t="s">
        <v>333</v>
      </c>
      <c r="I253" s="6">
        <v>3.35</v>
      </c>
    </row>
    <row r="254" spans="3:9" ht="15.5" x14ac:dyDescent="0.35">
      <c r="C254" t="s">
        <v>12</v>
      </c>
      <c r="D254" s="5">
        <v>-19000000000</v>
      </c>
    </row>
    <row r="255" spans="3:9" ht="15.5" x14ac:dyDescent="0.35">
      <c r="C255" t="s">
        <v>220</v>
      </c>
      <c r="I255" s="6">
        <v>2.29</v>
      </c>
    </row>
    <row r="256" spans="3:9" ht="15.5" x14ac:dyDescent="0.35">
      <c r="C256" t="s">
        <v>221</v>
      </c>
      <c r="I256" s="6">
        <v>3.2899999999999999E-2</v>
      </c>
    </row>
    <row r="257" spans="3:9" ht="15.5" x14ac:dyDescent="0.35">
      <c r="C257" t="s">
        <v>222</v>
      </c>
      <c r="I257" s="6">
        <v>6.0499999999999998E-2</v>
      </c>
    </row>
    <row r="258" spans="3:9" ht="15.5" x14ac:dyDescent="0.35">
      <c r="C258" t="s">
        <v>223</v>
      </c>
      <c r="I258" s="6">
        <v>0.1124</v>
      </c>
    </row>
    <row r="259" spans="3:9" ht="15.5" x14ac:dyDescent="0.35">
      <c r="C259" t="s">
        <v>334</v>
      </c>
      <c r="I259" s="6">
        <v>5.4600000000000003E-2</v>
      </c>
    </row>
    <row r="260" spans="3:9" ht="15.5" x14ac:dyDescent="0.35">
      <c r="C260" t="s">
        <v>224</v>
      </c>
      <c r="D260" s="6">
        <v>68.489999999999995</v>
      </c>
    </row>
    <row r="261" spans="3:9" ht="15.5" x14ac:dyDescent="0.35">
      <c r="C261" t="s">
        <v>225</v>
      </c>
      <c r="D261" s="6">
        <v>99.72</v>
      </c>
    </row>
    <row r="262" spans="3:9" ht="15.5" x14ac:dyDescent="0.35">
      <c r="C262" t="s">
        <v>226</v>
      </c>
      <c r="D262" s="6">
        <v>22.34</v>
      </c>
    </row>
    <row r="263" spans="3:9" ht="15.5" x14ac:dyDescent="0.35">
      <c r="C263" t="s">
        <v>227</v>
      </c>
      <c r="D263" s="6">
        <v>145.87</v>
      </c>
    </row>
    <row r="264" spans="3:9" ht="15.5" x14ac:dyDescent="0.35">
      <c r="C264" t="s">
        <v>228</v>
      </c>
      <c r="D264" s="6">
        <v>1.33</v>
      </c>
    </row>
    <row r="265" spans="3:9" ht="15.5" x14ac:dyDescent="0.35">
      <c r="C265" t="s">
        <v>335</v>
      </c>
      <c r="I265" s="6">
        <v>0.96</v>
      </c>
    </row>
    <row r="266" spans="3:9" ht="15.5" x14ac:dyDescent="0.35">
      <c r="C266" t="s">
        <v>336</v>
      </c>
      <c r="I266" s="6">
        <v>4.0599999999999996</v>
      </c>
    </row>
    <row r="267" spans="3:9" ht="15.5" x14ac:dyDescent="0.35">
      <c r="C267" t="s">
        <v>40</v>
      </c>
      <c r="I267" s="5">
        <v>376000000000</v>
      </c>
    </row>
    <row r="268" spans="3:9" ht="15.5" x14ac:dyDescent="0.35">
      <c r="C268" t="s">
        <v>229</v>
      </c>
      <c r="I268" s="5">
        <v>590000000000</v>
      </c>
    </row>
    <row r="269" spans="3:9" ht="15.5" x14ac:dyDescent="0.35">
      <c r="C269" t="s">
        <v>230</v>
      </c>
      <c r="I269" s="5">
        <v>3480000000</v>
      </c>
    </row>
    <row r="270" spans="3:9" ht="15.5" x14ac:dyDescent="0.35">
      <c r="C270" t="s">
        <v>231</v>
      </c>
      <c r="I270" s="6">
        <v>0.18410000000000001</v>
      </c>
    </row>
    <row r="271" spans="3:9" ht="15.5" x14ac:dyDescent="0.35">
      <c r="C271" t="s">
        <v>232</v>
      </c>
      <c r="D271" s="6">
        <v>0.17460000000000001</v>
      </c>
    </row>
    <row r="272" spans="3:9" ht="15.5" x14ac:dyDescent="0.35">
      <c r="C272" t="s">
        <v>233</v>
      </c>
      <c r="D272" s="6">
        <v>5.4800000000000001E-2</v>
      </c>
    </row>
    <row r="273" spans="3:9" ht="15.5" x14ac:dyDescent="0.35">
      <c r="C273" t="s">
        <v>234</v>
      </c>
      <c r="D273" s="6">
        <v>4.0500000000000001E-2</v>
      </c>
    </row>
    <row r="274" spans="3:9" ht="15.5" x14ac:dyDescent="0.35">
      <c r="C274" t="s">
        <v>235</v>
      </c>
      <c r="D274" s="6">
        <v>-0.17069999999999999</v>
      </c>
    </row>
    <row r="275" spans="3:9" ht="15.5" x14ac:dyDescent="0.35">
      <c r="C275" t="s">
        <v>236</v>
      </c>
      <c r="D275" s="6">
        <v>-8.3900000000000002E-2</v>
      </c>
    </row>
    <row r="276" spans="3:9" ht="15.5" x14ac:dyDescent="0.35">
      <c r="C276" t="s">
        <v>237</v>
      </c>
      <c r="D276" s="6">
        <v>-0.35210000000000002</v>
      </c>
    </row>
    <row r="277" spans="3:9" ht="15.5" x14ac:dyDescent="0.35">
      <c r="C277" t="s">
        <v>238</v>
      </c>
      <c r="I277" s="5">
        <v>2</v>
      </c>
    </row>
    <row r="278" spans="3:9" ht="15.5" x14ac:dyDescent="0.35">
      <c r="C278" t="s">
        <v>242</v>
      </c>
      <c r="I278" t="s">
        <v>638</v>
      </c>
    </row>
    <row r="279" spans="3:9" ht="15.5" x14ac:dyDescent="0.35">
      <c r="C279" t="s">
        <v>244</v>
      </c>
      <c r="I279" s="5">
        <v>6</v>
      </c>
    </row>
    <row r="280" spans="3:9" ht="15.5" x14ac:dyDescent="0.35">
      <c r="C280" t="s">
        <v>245</v>
      </c>
      <c r="I280" s="6">
        <v>0.39</v>
      </c>
    </row>
    <row r="281" spans="3:9" ht="15.5" x14ac:dyDescent="0.35">
      <c r="C281" t="s">
        <v>246</v>
      </c>
      <c r="I281" s="6">
        <v>0.32</v>
      </c>
    </row>
    <row r="282" spans="3:9" ht="15.5" x14ac:dyDescent="0.35">
      <c r="C282" t="s">
        <v>247</v>
      </c>
      <c r="I282" s="6">
        <v>0.41</v>
      </c>
    </row>
    <row r="283" spans="3:9" ht="15.5" x14ac:dyDescent="0.35">
      <c r="C283" t="s">
        <v>248</v>
      </c>
      <c r="I283" s="6">
        <v>0.56000000000000005</v>
      </c>
    </row>
    <row r="284" spans="3:9" ht="15.5" x14ac:dyDescent="0.35">
      <c r="C284" t="s">
        <v>249</v>
      </c>
      <c r="I284" s="6">
        <v>0.7</v>
      </c>
    </row>
    <row r="285" spans="3:9" ht="15.5" x14ac:dyDescent="0.35">
      <c r="C285" t="s">
        <v>250</v>
      </c>
      <c r="I285" s="6">
        <v>0.52</v>
      </c>
    </row>
    <row r="286" spans="3:9" ht="15.5" x14ac:dyDescent="0.35">
      <c r="C286" t="s">
        <v>251</v>
      </c>
      <c r="I286" s="6">
        <v>0.74</v>
      </c>
    </row>
    <row r="287" spans="3:9" ht="15.5" x14ac:dyDescent="0.35">
      <c r="C287" t="s">
        <v>337</v>
      </c>
      <c r="I287" s="5">
        <v>593000000000</v>
      </c>
    </row>
    <row r="288" spans="3:9" ht="15.5" x14ac:dyDescent="0.35">
      <c r="C288" t="s">
        <v>338</v>
      </c>
      <c r="I288" s="5">
        <v>104000000000</v>
      </c>
    </row>
    <row r="289" spans="3:9" ht="15.5" x14ac:dyDescent="0.35">
      <c r="C289" t="s">
        <v>339</v>
      </c>
      <c r="I289" s="5">
        <v>65000000000</v>
      </c>
    </row>
    <row r="290" spans="3:9" ht="15.5" x14ac:dyDescent="0.35">
      <c r="C290" t="s">
        <v>340</v>
      </c>
      <c r="I290" s="5">
        <v>21000000000</v>
      </c>
    </row>
    <row r="291" spans="3:9" ht="15.5" x14ac:dyDescent="0.35">
      <c r="C291" t="s">
        <v>252</v>
      </c>
      <c r="D291" s="5">
        <v>19000000000</v>
      </c>
    </row>
    <row r="292" spans="3:9" ht="15.5" x14ac:dyDescent="0.35">
      <c r="C292" t="s">
        <v>253</v>
      </c>
      <c r="D292" s="5">
        <v>625000000000</v>
      </c>
    </row>
    <row r="293" spans="3:9" ht="15.5" x14ac:dyDescent="0.35">
      <c r="C293" t="s">
        <v>254</v>
      </c>
      <c r="D293" s="5">
        <v>272000000000</v>
      </c>
    </row>
    <row r="294" spans="3:9" ht="15.5" x14ac:dyDescent="0.35">
      <c r="C294" t="s">
        <v>183</v>
      </c>
      <c r="D294" s="5">
        <v>3000000000</v>
      </c>
    </row>
    <row r="295" spans="3:9" ht="15.5" x14ac:dyDescent="0.35">
      <c r="C295" t="s">
        <v>182</v>
      </c>
      <c r="I295" s="5">
        <v>339000000000</v>
      </c>
    </row>
    <row r="296" spans="3:9" ht="15.5" x14ac:dyDescent="0.35">
      <c r="C296" t="s">
        <v>180</v>
      </c>
      <c r="D296" s="5">
        <v>220000000000</v>
      </c>
    </row>
    <row r="297" spans="3:9" ht="15.5" x14ac:dyDescent="0.35">
      <c r="C297" t="s">
        <v>23</v>
      </c>
      <c r="D297" s="5">
        <v>220000000000</v>
      </c>
    </row>
    <row r="298" spans="3:9" ht="15.5" x14ac:dyDescent="0.35">
      <c r="C298" t="s">
        <v>20</v>
      </c>
      <c r="D298" s="5">
        <v>201000000000</v>
      </c>
    </row>
    <row r="299" spans="3:9" ht="15.5" x14ac:dyDescent="0.35">
      <c r="C299" t="s">
        <v>255</v>
      </c>
      <c r="I299" s="5">
        <v>353000000000</v>
      </c>
    </row>
    <row r="300" spans="3:9" ht="15.5" x14ac:dyDescent="0.35">
      <c r="C300" t="s">
        <v>341</v>
      </c>
      <c r="I300" s="5">
        <v>28000000000</v>
      </c>
    </row>
    <row r="301" spans="3:9" ht="15.5" x14ac:dyDescent="0.35">
      <c r="C301" t="s">
        <v>342</v>
      </c>
      <c r="I301" s="5">
        <v>-63000000000</v>
      </c>
    </row>
    <row r="302" spans="3:9" ht="15.5" x14ac:dyDescent="0.35">
      <c r="C302" t="s">
        <v>343</v>
      </c>
      <c r="I302" s="5">
        <v>43000000000</v>
      </c>
    </row>
    <row r="303" spans="3:9" ht="15.5" x14ac:dyDescent="0.35">
      <c r="C303" t="s">
        <v>344</v>
      </c>
      <c r="I303" s="5">
        <v>-68000000000</v>
      </c>
    </row>
    <row r="304" spans="3:9" ht="15.5" x14ac:dyDescent="0.35">
      <c r="C304" t="s">
        <v>345</v>
      </c>
      <c r="I304" s="5">
        <v>-41000000000</v>
      </c>
    </row>
  </sheetData>
  <pageMargins left="0.7" right="0.7" top="0.75" bottom="0.75" header="0.3" footer="0.3"/>
  <ignoredErrors>
    <ignoredError sqref="A1:M305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640</v>
      </c>
      <c r="D2" s="2" vm="53">
        <f ca="1">IFERROR(_xlfn.STOCKHISTORY("XIDX:" &amp; $C$1, D3, , 0, 0, 1), "Libur")</f>
        <v>150</v>
      </c>
      <c r="H2" s="2" vm="53">
        <f ca="1">IFERROR(INDEX(D2:G2,COUNT(D2:G2)),"")</f>
        <v>150</v>
      </c>
      <c r="I2" s="2" vm="54">
        <f t="shared" ref="I2:O2" ca="1" si="0">IFERROR(_xlfn.STOCKHISTORY("XIDX:" &amp; $C$1, I1, , 0, 0, 1), "Libur")</f>
        <v>264</v>
      </c>
      <c r="J2" s="2" vm="55">
        <f t="shared" ca="1" si="0"/>
        <v>107</v>
      </c>
      <c r="K2" s="2" vm="56">
        <f t="shared" ca="1" si="0"/>
        <v>220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35617864393</v>
      </c>
      <c r="H4" s="2">
        <f>IFERROR(SUM(D4:G4)*(4/MAX(1,COUNT(D4:G4))),"")</f>
        <v>142471457572</v>
      </c>
      <c r="I4" s="2">
        <f t="shared" ref="I4:O4" si="1">IFERROR(INDEX(I51:I500,MATCH($C$4,$C$51:$C$500,0)),"")</f>
        <v>127142468512</v>
      </c>
      <c r="J4" s="2">
        <f t="shared" si="1"/>
        <v>200679631591</v>
      </c>
      <c r="K4" s="2">
        <f t="shared" si="1"/>
        <v>140258234773</v>
      </c>
      <c r="L4" s="2">
        <f t="shared" si="1"/>
        <v>116969873169</v>
      </c>
      <c r="M4" s="2">
        <f t="shared" si="1"/>
        <v>142780339618</v>
      </c>
      <c r="N4" s="2">
        <f t="shared" si="1"/>
        <v>73282999492</v>
      </c>
      <c r="O4" s="2">
        <f t="shared" si="1"/>
        <v>70813739582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1184755058</v>
      </c>
      <c r="H5" s="2">
        <f>IFERROR(SUM(D5:G5)*(4/MAX(1,COUNT(D5:G5))),"")</f>
        <v>4739020232</v>
      </c>
      <c r="I5" s="2">
        <f t="shared" ref="I5:O5" si="2">IFERROR(INDEX(I51:I500,MATCH($C$5,$C$51:$C$500,0)),"")</f>
        <v>-8615544338</v>
      </c>
      <c r="J5" s="2">
        <f t="shared" si="2"/>
        <v>12375358172</v>
      </c>
      <c r="K5" s="2">
        <f t="shared" si="2"/>
        <v>9463417561</v>
      </c>
      <c r="L5" s="2">
        <f t="shared" si="2"/>
        <v>5975850279</v>
      </c>
      <c r="M5" s="2">
        <f t="shared" si="2"/>
        <v>10496310301</v>
      </c>
      <c r="N5" s="2">
        <f t="shared" si="2"/>
        <v>3883547602</v>
      </c>
      <c r="O5" s="2">
        <f t="shared" si="2"/>
        <v>634483026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89954235374</v>
      </c>
      <c r="H6" s="2">
        <f>IFERROR(INDEX(D6:G6,COUNT(D6:G6)),"")</f>
        <v>89954235374</v>
      </c>
      <c r="I6" s="2">
        <f t="shared" ref="I6:O6" si="3">IFERROR(INDEX(I51:I500,MATCH($C$6,$C$51:$C$500,0)),"")</f>
        <v>88769833563</v>
      </c>
      <c r="J6" s="2">
        <f t="shared" si="3"/>
        <v>99363630313</v>
      </c>
      <c r="K6" s="2">
        <f t="shared" si="3"/>
        <v>89483140328</v>
      </c>
      <c r="L6" s="2">
        <f t="shared" si="3"/>
        <v>42847548123</v>
      </c>
      <c r="M6" s="2">
        <f t="shared" si="3"/>
        <v>30371697844</v>
      </c>
      <c r="N6" s="2">
        <f t="shared" si="3"/>
        <v>15875387543</v>
      </c>
      <c r="O6" s="2">
        <f t="shared" si="3"/>
        <v>12354700688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1.6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13000000000</v>
      </c>
      <c r="H8" s="2">
        <f>IFERROR(INDEX(D8:G8,COUNT(D8:G8)),"")</f>
        <v>13000000000</v>
      </c>
      <c r="I8" s="2">
        <f t="shared" ref="I8:O8" si="5">IFERROR(INDEX(I51:I500,MATCH($C$8,$C$51:$C$500,0)),"")</f>
        <v>8000000000</v>
      </c>
      <c r="J8" s="2">
        <f t="shared" si="5"/>
        <v>10000000000</v>
      </c>
      <c r="K8" s="2">
        <f t="shared" si="5"/>
        <v>-22000000000</v>
      </c>
      <c r="L8" s="2">
        <f t="shared" si="5"/>
        <v>8000000000</v>
      </c>
      <c r="M8" s="2">
        <f t="shared" si="5"/>
        <v>18000000000</v>
      </c>
      <c r="N8" s="2">
        <f t="shared" si="5"/>
        <v>8000000000</v>
      </c>
      <c r="O8" s="2">
        <f t="shared" si="5"/>
        <v>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6.71</v>
      </c>
      <c r="H9" s="3">
        <f>IFERROR(INDEX(D9:G9,COUNT(D9:G9)),"")</f>
        <v>6.71</v>
      </c>
      <c r="I9" s="3">
        <f t="shared" ref="I9:O9" si="6">IFERROR(INDEX(I51:I500,MATCH($C$9,$C$51:$C$500,0)),"")</f>
        <v>4.08</v>
      </c>
      <c r="J9" s="3">
        <f t="shared" si="6"/>
        <v>4.87</v>
      </c>
      <c r="K9" s="3">
        <f t="shared" si="6"/>
        <v>-10.97</v>
      </c>
      <c r="L9" s="3">
        <f t="shared" si="6"/>
        <v>5.0199999999999996</v>
      </c>
      <c r="M9" s="3">
        <f t="shared" si="6"/>
        <v>1511188.2</v>
      </c>
      <c r="N9" s="3">
        <f t="shared" si="6"/>
        <v>1042594.53</v>
      </c>
      <c r="O9" s="3">
        <f t="shared" si="6"/>
        <v>111860.16</v>
      </c>
    </row>
    <row r="10" spans="1:15" ht="15.5" x14ac:dyDescent="0.35">
      <c r="C10" t="s">
        <v>17</v>
      </c>
      <c r="D10" s="3">
        <f ca="1">IFERROR(IF(D9=0,"",D2/D9),"")</f>
        <v>22.354694485842028</v>
      </c>
      <c r="I10" s="3">
        <f t="shared" ref="I10:O10" ca="1" si="7">IFERROR(IF(I9=0,"",I2/I9),"")</f>
        <v>64.705882352941174</v>
      </c>
      <c r="J10" s="3">
        <f t="shared" ca="1" si="7"/>
        <v>21.971252566735114</v>
      </c>
      <c r="K10" s="3">
        <f t="shared" ca="1" si="7"/>
        <v>-20.054694621695532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9672789252</v>
      </c>
      <c r="H11" s="2">
        <f>IFERROR(INDEX(D11:G11,COUNT(D11:G11)),"")</f>
        <v>9672789252</v>
      </c>
      <c r="I11" s="2">
        <f t="shared" ref="I11:O11" si="8">IFERROR(INDEX(I51:I500,MATCH($C$11,$C$51:$C$500,0)),"")</f>
        <v>8374194711</v>
      </c>
      <c r="J11" s="2">
        <f t="shared" si="8"/>
        <v>6089736466</v>
      </c>
      <c r="K11" s="2">
        <f t="shared" si="8"/>
        <v>5277024881</v>
      </c>
      <c r="L11" s="2">
        <f t="shared" si="8"/>
        <v>2219025878</v>
      </c>
      <c r="M11" s="2">
        <f t="shared" si="8"/>
        <v>2521589367</v>
      </c>
      <c r="N11" s="2">
        <f t="shared" si="8"/>
        <v>630017281</v>
      </c>
      <c r="O11" s="2">
        <f t="shared" si="8"/>
        <v>376522408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89000000000</v>
      </c>
      <c r="H12" s="2">
        <f>IFERROR(INDEX(D12:G12,COUNT(D12:G12)),"")</f>
        <v>89000000000</v>
      </c>
      <c r="I12" s="2">
        <f t="shared" ref="I12:O12" si="9">IFERROR(INDEX(I51:I500,MATCH($C$12,$C$51:$C$500,0)),"")</f>
        <v>103000000000</v>
      </c>
      <c r="J12" s="2">
        <f t="shared" si="9"/>
        <v>92000000000</v>
      </c>
      <c r="K12" s="2">
        <f t="shared" si="9"/>
        <v>45000000000</v>
      </c>
      <c r="L12" s="2">
        <f t="shared" si="9"/>
        <v>9000000000</v>
      </c>
      <c r="M12" s="2">
        <f t="shared" si="9"/>
        <v>10000000000</v>
      </c>
      <c r="N12" s="2">
        <f t="shared" si="9"/>
        <v>26000000000</v>
      </c>
      <c r="O12" s="2">
        <f t="shared" si="9"/>
        <v>34000000000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98000000000</v>
      </c>
      <c r="H13" s="2">
        <f>IFERROR(INDEX(D13:G13,COUNT(D13:G13)),"")</f>
        <v>98000000000</v>
      </c>
      <c r="I13" s="2">
        <f t="shared" ref="I13:O13" si="10">IFERROR(INDEX(I51:I500,MATCH($C$13,$C$51:$C$500,0)),"")</f>
        <v>111000000000</v>
      </c>
      <c r="J13" s="2">
        <f t="shared" si="10"/>
        <v>98000000000</v>
      </c>
      <c r="K13" s="2">
        <f t="shared" si="10"/>
        <v>50000000000</v>
      </c>
      <c r="L13" s="2">
        <f t="shared" si="10"/>
        <v>11000000000</v>
      </c>
      <c r="M13" s="2">
        <f t="shared" si="10"/>
        <v>13000000000</v>
      </c>
      <c r="N13" s="2">
        <f t="shared" si="10"/>
        <v>27000000000</v>
      </c>
      <c r="O13" s="2">
        <f t="shared" si="10"/>
        <v>34000000000</v>
      </c>
    </row>
    <row r="14" spans="1:15" ht="15.5" x14ac:dyDescent="0.35">
      <c r="C14" t="s">
        <v>26</v>
      </c>
      <c r="D14" s="2">
        <f>IFERROR(INDEX(D51:D500,MATCH($C$14,$C$51:$C$500,0)),"")</f>
        <v>-1863445051</v>
      </c>
      <c r="H14" s="2">
        <f>IFERROR(SUM(D14:G14)*(4/MAX(1,COUNT(D14:G14))),"")</f>
        <v>-7453780204</v>
      </c>
      <c r="I14" s="2">
        <f t="shared" ref="I14:O14" si="11">IFERROR(INDEX(I51:I500,MATCH($C$14,$C$51:$C$500,0)),"")</f>
        <v>-10579763332</v>
      </c>
      <c r="J14" s="2">
        <f t="shared" si="11"/>
        <v>-7530509528</v>
      </c>
      <c r="K14" s="2">
        <f t="shared" si="11"/>
        <v>-2356735503</v>
      </c>
      <c r="L14" s="2">
        <f t="shared" si="11"/>
        <v>-1726285415</v>
      </c>
      <c r="M14" s="2">
        <f t="shared" si="11"/>
        <v>-2401677596</v>
      </c>
      <c r="N14" s="2">
        <f t="shared" si="11"/>
        <v>-3451663591</v>
      </c>
      <c r="O14" s="2">
        <f t="shared" si="11"/>
        <v>-3839971475</v>
      </c>
    </row>
    <row r="15" spans="1:15" ht="15.5" x14ac:dyDescent="0.35">
      <c r="C15" t="s">
        <v>27</v>
      </c>
      <c r="D15" s="2">
        <f>IFERROR(INDEX(D51:D500,MATCH($C$15,$C$51:$C$500,0)),"")</f>
        <v>-329767410</v>
      </c>
      <c r="H15" s="2">
        <f>IFERROR(SUM(D15:G15)*(4/MAX(1,COUNT(D15:G15))),"")</f>
        <v>-1319069640</v>
      </c>
      <c r="I15" s="2">
        <f t="shared" ref="I15:O15" si="12">IFERROR(INDEX(I51:I500,MATCH($C$15,$C$51:$C$500,0)),"")</f>
        <v>-1815270634</v>
      </c>
      <c r="J15" s="2">
        <f t="shared" si="12"/>
        <v>-3813019803</v>
      </c>
      <c r="K15" s="2">
        <f t="shared" si="12"/>
        <v>-2818335200</v>
      </c>
      <c r="L15" s="2">
        <f t="shared" si="12"/>
        <v>-2562563647</v>
      </c>
      <c r="M15" s="2">
        <f t="shared" si="12"/>
        <v>-2985485477</v>
      </c>
      <c r="N15" s="2">
        <f t="shared" si="12"/>
        <v>-1310960249</v>
      </c>
      <c r="O15" s="2">
        <f t="shared" si="12"/>
        <v>-1272977981</v>
      </c>
    </row>
    <row r="16" spans="1:15" ht="15.5" x14ac:dyDescent="0.35">
      <c r="C16" t="s">
        <v>28</v>
      </c>
      <c r="D16" s="2">
        <f>IFERROR(INDEX(D51:D500,MATCH($C$16,$C$51:$C$500,0)),"")</f>
        <v>1513268048</v>
      </c>
      <c r="H16" s="2">
        <f>IFERROR(SUM(D16:G16)*(4/MAX(1,COUNT(D16:G16))),"")</f>
        <v>6053072192</v>
      </c>
      <c r="I16" s="2">
        <f t="shared" ref="I16:O16" si="13">IFERROR(INDEX(I51:I500,MATCH($C$16,$C$51:$C$500,0)),"")</f>
        <v>-6814325521</v>
      </c>
      <c r="J16" s="2">
        <f t="shared" si="13"/>
        <v>16249696577</v>
      </c>
      <c r="K16" s="2">
        <f t="shared" si="13"/>
        <v>12249153797</v>
      </c>
      <c r="L16" s="2">
        <f t="shared" si="13"/>
        <v>8576436790</v>
      </c>
      <c r="M16" s="2">
        <f t="shared" si="13"/>
        <v>13539860994</v>
      </c>
      <c r="N16" s="2">
        <f t="shared" si="13"/>
        <v>5196530612</v>
      </c>
      <c r="O16" s="2">
        <f t="shared" si="13"/>
        <v>1907461007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300000000000</v>
      </c>
      <c r="H20" s="2">
        <f t="shared" ref="H20:O20" ca="1" si="14">IFERROR(H21*H2,"")</f>
        <v>300000000000</v>
      </c>
      <c r="I20" s="2">
        <f t="shared" ca="1" si="14"/>
        <v>528000000000</v>
      </c>
      <c r="J20" s="2">
        <f t="shared" ca="1" si="14"/>
        <v>214000000000</v>
      </c>
      <c r="K20" s="2">
        <f t="shared" ca="1" si="14"/>
        <v>440000000000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1600000000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1.3170642305770037</v>
      </c>
      <c r="H23" s="3">
        <f t="shared" ref="H23:O23" si="16">IFERROR(H5/H6*100,"")</f>
        <v>5.2682569223080149</v>
      </c>
      <c r="I23" s="3">
        <f t="shared" si="16"/>
        <v>-9.7054866413436987</v>
      </c>
      <c r="J23" s="3">
        <f t="shared" si="16"/>
        <v>12.454615570120628</v>
      </c>
      <c r="K23" s="3">
        <f t="shared" si="16"/>
        <v>10.575643105854232</v>
      </c>
      <c r="L23" s="3">
        <f t="shared" si="16"/>
        <v>13.946773014515252</v>
      </c>
      <c r="M23" s="3">
        <f t="shared" si="16"/>
        <v>34.559511143936824</v>
      </c>
      <c r="N23" s="3">
        <f t="shared" si="16"/>
        <v>24.46269479394466</v>
      </c>
      <c r="O23" s="3">
        <f t="shared" si="16"/>
        <v>5.1355596709539642</v>
      </c>
    </row>
    <row r="24" spans="1:15" ht="15.5" x14ac:dyDescent="0.35">
      <c r="C24" t="s">
        <v>43</v>
      </c>
      <c r="D24" s="4" t="str">
        <f>IFERROR(_xlfn.RRI(5,I23,D23),"")</f>
        <v/>
      </c>
      <c r="H24" s="4">
        <f t="shared" ref="H24:O24" si="17">IFERROR(_xlfn.RRI(5,M23,H23),"")</f>
        <v>-0.31353267343199598</v>
      </c>
      <c r="I24" s="4" t="str">
        <f t="shared" si="17"/>
        <v/>
      </c>
      <c r="J24" s="4">
        <f t="shared" si="17"/>
        <v>0.19384655197007516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0.59</v>
      </c>
      <c r="H25" s="3">
        <f>IFERROR(INDEX(D25:G25,COUNT(D25:G25)),"")</f>
        <v>0.59</v>
      </c>
      <c r="I25" s="3">
        <f t="shared" ref="I25:O25" si="18">IFERROR(INDEX(I51:I500,MATCH($C$25,$C$51:$C$500,0)),"")</f>
        <v>-4.3099999999999996</v>
      </c>
      <c r="J25" s="3">
        <f t="shared" si="18"/>
        <v>6.22</v>
      </c>
      <c r="K25" s="3">
        <f t="shared" si="18"/>
        <v>4.72</v>
      </c>
      <c r="L25" s="3">
        <f t="shared" si="18"/>
        <v>3.76</v>
      </c>
      <c r="M25" s="3">
        <f t="shared" si="18"/>
        <v>879531.29</v>
      </c>
      <c r="N25" s="3">
        <f t="shared" si="18"/>
        <v>485696.3</v>
      </c>
      <c r="O25" s="3">
        <f t="shared" si="18"/>
        <v>79310.38</v>
      </c>
    </row>
    <row r="26" spans="1:15" ht="15.5" x14ac:dyDescent="0.35">
      <c r="C26" t="s">
        <v>46</v>
      </c>
      <c r="D26" s="4" t="str">
        <f>IFERROR(_xlfn.RRI(5,I25,D25),"")</f>
        <v/>
      </c>
      <c r="H26" s="4">
        <f t="shared" ref="H26:O26" si="19">IFERROR(_xlfn.RRI(5,M25,H25),"")</f>
        <v>-0.94174675222684689</v>
      </c>
      <c r="I26" s="4" t="str">
        <f t="shared" si="19"/>
        <v/>
      </c>
      <c r="J26" s="4">
        <f t="shared" si="19"/>
        <v>-0.84902950785594511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17.808932196499999</v>
      </c>
      <c r="H27" s="3">
        <f t="shared" ref="H27:O27" si="20">IFERROR(H4/H21,"")</f>
        <v>71.235728785999996</v>
      </c>
      <c r="I27" s="3">
        <f t="shared" si="20"/>
        <v>63.571234255999997</v>
      </c>
      <c r="J27" s="3">
        <f t="shared" si="20"/>
        <v>100.3398157955</v>
      </c>
      <c r="K27" s="3">
        <f t="shared" si="20"/>
        <v>70.129117386499999</v>
      </c>
      <c r="L27" s="3">
        <f t="shared" si="20"/>
        <v>73.106170730624996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-0.22468988962616299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-1.1368909512761021</v>
      </c>
      <c r="I29" s="4">
        <f t="shared" si="22"/>
        <v>-1.6929260450160772</v>
      </c>
      <c r="J29" s="4">
        <f t="shared" si="22"/>
        <v>0.31779661016949157</v>
      </c>
      <c r="K29" s="4">
        <f t="shared" si="22"/>
        <v>0.25531914893617019</v>
      </c>
      <c r="L29" s="4">
        <f t="shared" si="22"/>
        <v>-0.99999572499575318</v>
      </c>
      <c r="M29" s="4">
        <f t="shared" si="22"/>
        <v>0.81086677003716123</v>
      </c>
      <c r="N29" s="4">
        <f t="shared" si="22"/>
        <v>5.1239941102286988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0.1205654510204292</v>
      </c>
      <c r="I30" s="4">
        <f t="shared" si="23"/>
        <v>-0.36644059238096577</v>
      </c>
      <c r="J30" s="4">
        <f t="shared" si="23"/>
        <v>0.43078680489447635</v>
      </c>
      <c r="K30" s="4">
        <f t="shared" si="23"/>
        <v>-4.0722326369610762E-2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44.96</v>
      </c>
      <c r="H32" s="3">
        <f>IFERROR(INDEX(D32:G32,COUNT(D32:G32)),"")</f>
        <v>44.96</v>
      </c>
      <c r="I32" s="3">
        <f t="shared" ref="I32:O32" si="24">IFERROR(INDEX(I51:I500,MATCH($C$32,$C$51:$C$500,0)),"")</f>
        <v>44.37</v>
      </c>
      <c r="J32" s="3">
        <f t="shared" si="24"/>
        <v>49.68</v>
      </c>
      <c r="K32" s="3">
        <f t="shared" si="24"/>
        <v>44.74</v>
      </c>
      <c r="L32" s="3">
        <f t="shared" si="24"/>
        <v>26.78</v>
      </c>
      <c r="M32" s="3">
        <f t="shared" si="24"/>
        <v>2530974.8199999998</v>
      </c>
      <c r="N32" s="3">
        <f t="shared" si="24"/>
        <v>1984423.44</v>
      </c>
      <c r="O32" s="3">
        <f t="shared" si="24"/>
        <v>1544337.59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3.45</v>
      </c>
      <c r="H33" s="3">
        <f>IFERROR(INDEX(D33:G33,COUNT(D33:G33)),"")</f>
        <v>3.45</v>
      </c>
      <c r="I33" s="3">
        <f t="shared" ref="I33:O33" si="25">IFERROR(INDEX(I51:I500,MATCH($C$33,$C$51:$C$500,0)),"")</f>
        <v>5.95</v>
      </c>
      <c r="J33" s="3">
        <f t="shared" si="25"/>
        <v>2.15</v>
      </c>
      <c r="K33" s="3">
        <f t="shared" si="25"/>
        <v>4.92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262.70999999999998</v>
      </c>
      <c r="H34" s="3">
        <f>IFERROR(INDEX(D34:G34,COUNT(D34:G34)),"")</f>
        <v>262.70999999999998</v>
      </c>
      <c r="I34" s="3">
        <f t="shared" ref="I34:O34" si="26">IFERROR(INDEX(I51:I500,MATCH($C$34,$C$51:$C$500,0)),"")</f>
        <v>-61.25</v>
      </c>
      <c r="J34" s="3">
        <f t="shared" si="26"/>
        <v>17.2</v>
      </c>
      <c r="K34" s="3">
        <f t="shared" si="26"/>
        <v>46.61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8.6999999999999993</v>
      </c>
      <c r="H35" s="3">
        <f>IFERROR(INDEX(D35:G35,COUNT(D35:G35)),"")</f>
        <v>8.6999999999999993</v>
      </c>
      <c r="I35" s="3">
        <f t="shared" ref="I35:O35" si="27">IFERROR(INDEX(I51:I500,MATCH($C$35,$C$51:$C$500,0)),"")</f>
        <v>4.1500000000000004</v>
      </c>
      <c r="J35" s="3">
        <f t="shared" si="27"/>
        <v>1.07</v>
      </c>
      <c r="K35" s="3">
        <f t="shared" si="27"/>
        <v>3.14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0.4224</v>
      </c>
      <c r="I36" s="4">
        <f t="shared" si="28"/>
        <v>-0.23180000000000001</v>
      </c>
      <c r="J36" s="4">
        <f t="shared" si="28"/>
        <v>0.28149999999999997</v>
      </c>
      <c r="K36" s="4">
        <f t="shared" si="28"/>
        <v>0.31809999999999999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1.75</v>
      </c>
      <c r="K37" s="3">
        <f t="shared" si="29"/>
        <v>1.5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35617864393</v>
      </c>
      <c r="E51" s="5">
        <v>35720244687</v>
      </c>
      <c r="F51" s="5">
        <v>34653545394</v>
      </c>
      <c r="G51" s="5">
        <v>24262151660</v>
      </c>
      <c r="I51" s="5">
        <v>127142468512</v>
      </c>
      <c r="J51" s="5">
        <v>200679631591</v>
      </c>
      <c r="K51" s="5">
        <v>140258234773</v>
      </c>
      <c r="L51" s="5">
        <v>116969873169</v>
      </c>
      <c r="M51" s="5">
        <v>142780339618</v>
      </c>
      <c r="N51" s="5">
        <v>73282999492</v>
      </c>
      <c r="O51" s="5">
        <v>70813739582</v>
      </c>
    </row>
    <row r="52" spans="2:15" ht="15.5" x14ac:dyDescent="0.35">
      <c r="C52" t="s">
        <v>73</v>
      </c>
      <c r="D52" s="5">
        <v>-29068804734</v>
      </c>
      <c r="E52" s="5">
        <v>-28639398010</v>
      </c>
      <c r="F52" s="5">
        <v>-29136885156</v>
      </c>
      <c r="G52" s="5">
        <v>-23364821596</v>
      </c>
      <c r="I52" s="5">
        <v>-106868090070</v>
      </c>
      <c r="J52" s="5">
        <v>-163838870244</v>
      </c>
      <c r="K52" s="5">
        <v>-114835297973</v>
      </c>
      <c r="L52" s="5">
        <v>-102103715735</v>
      </c>
      <c r="M52" s="5">
        <v>-123525385391</v>
      </c>
      <c r="N52" s="5">
        <v>-61035241113</v>
      </c>
      <c r="O52" s="5">
        <v>-61159094784</v>
      </c>
    </row>
    <row r="53" spans="2:15" ht="15.5" x14ac:dyDescent="0.35">
      <c r="C53" t="s">
        <v>74</v>
      </c>
      <c r="D53" s="5">
        <v>6549059659</v>
      </c>
      <c r="E53" s="5">
        <v>7080846677</v>
      </c>
      <c r="F53" s="5">
        <v>5516660238</v>
      </c>
      <c r="G53" s="5">
        <v>897330064</v>
      </c>
      <c r="I53" s="5">
        <v>20274378442</v>
      </c>
      <c r="J53" s="5">
        <v>36840761347</v>
      </c>
      <c r="K53" s="5">
        <v>25422936800</v>
      </c>
      <c r="L53" s="5">
        <v>14866157434</v>
      </c>
      <c r="M53" s="5">
        <v>19254954227</v>
      </c>
      <c r="N53" s="5">
        <v>12247758379</v>
      </c>
      <c r="O53" s="5">
        <v>9654644798</v>
      </c>
    </row>
    <row r="54" spans="2:15" ht="15.5" x14ac:dyDescent="0.35">
      <c r="C54" t="s">
        <v>75</v>
      </c>
      <c r="D54" s="5">
        <v>-3387106131</v>
      </c>
      <c r="E54" s="5">
        <v>-4311449631</v>
      </c>
      <c r="F54" s="5">
        <v>-4441844498</v>
      </c>
      <c r="G54" s="5">
        <v>-2828177611</v>
      </c>
      <c r="I54" s="5">
        <v>-15374334672</v>
      </c>
      <c r="J54" s="5">
        <v>-14008989820</v>
      </c>
      <c r="K54" s="5">
        <v>-10664246645</v>
      </c>
      <c r="L54" s="5">
        <v>-4590228249</v>
      </c>
      <c r="M54" s="5">
        <v>-3537072917</v>
      </c>
      <c r="N54" s="5">
        <v>-3627015053</v>
      </c>
      <c r="O54" s="5">
        <v>-3900250353</v>
      </c>
    </row>
    <row r="55" spans="2:15" ht="15.5" x14ac:dyDescent="0.35">
      <c r="C55" t="s">
        <v>77</v>
      </c>
      <c r="D55" s="5">
        <v>-3387106131</v>
      </c>
      <c r="E55" s="5">
        <v>-4311449631</v>
      </c>
      <c r="F55" s="5">
        <v>-4441844498</v>
      </c>
      <c r="G55" s="5">
        <v>-2828177611</v>
      </c>
      <c r="I55" s="5">
        <v>-15374334672</v>
      </c>
      <c r="J55" s="5">
        <v>-14008989820</v>
      </c>
      <c r="K55" s="5">
        <v>-10664246645</v>
      </c>
      <c r="L55" s="5">
        <v>-4590228249</v>
      </c>
      <c r="M55" s="5">
        <v>-3537072917</v>
      </c>
      <c r="N55" s="5">
        <v>-3627015053</v>
      </c>
      <c r="O55" s="5">
        <v>-3900250353</v>
      </c>
    </row>
    <row r="56" spans="2:15" ht="15.5" x14ac:dyDescent="0.35">
      <c r="C56" t="s">
        <v>78</v>
      </c>
      <c r="D56" s="5">
        <v>3161953528</v>
      </c>
      <c r="E56" s="5">
        <v>2769397046</v>
      </c>
      <c r="F56" s="5">
        <v>1074815740</v>
      </c>
      <c r="G56" s="5">
        <v>-1930847547</v>
      </c>
      <c r="I56" s="5">
        <v>4900043770</v>
      </c>
      <c r="J56" s="5">
        <v>22831771527</v>
      </c>
      <c r="K56" s="5">
        <v>14758690155</v>
      </c>
      <c r="L56" s="5">
        <v>10275929185</v>
      </c>
      <c r="M56" s="5">
        <v>15717881310</v>
      </c>
      <c r="N56" s="5">
        <v>8620743326</v>
      </c>
      <c r="O56" s="5">
        <v>5754394445</v>
      </c>
    </row>
    <row r="57" spans="2:15" ht="15.5" x14ac:dyDescent="0.35">
      <c r="C57" t="s">
        <v>79</v>
      </c>
      <c r="D57" s="5">
        <v>-1648685480</v>
      </c>
      <c r="E57" s="5">
        <v>-4464437910</v>
      </c>
      <c r="F57" s="5">
        <v>-3191450936</v>
      </c>
      <c r="G57" s="5">
        <v>-1679780838</v>
      </c>
      <c r="I57" s="5">
        <v>-11714369291</v>
      </c>
      <c r="J57" s="5">
        <v>-6582074950</v>
      </c>
      <c r="K57" s="5">
        <v>-2509536358</v>
      </c>
      <c r="L57" s="5">
        <v>-1699492395</v>
      </c>
      <c r="M57" s="5">
        <v>-2178020316</v>
      </c>
      <c r="N57" s="5">
        <v>-3424212714</v>
      </c>
      <c r="O57" s="5">
        <v>-3846933438</v>
      </c>
    </row>
    <row r="58" spans="2:15" ht="15.5" x14ac:dyDescent="0.35">
      <c r="C58" t="s">
        <v>261</v>
      </c>
      <c r="D58" s="5">
        <v>6488993</v>
      </c>
      <c r="E58" s="5">
        <v>7656241</v>
      </c>
      <c r="F58" s="5">
        <v>9801695</v>
      </c>
      <c r="G58" s="5">
        <v>13869272</v>
      </c>
      <c r="I58" s="5">
        <v>50510979</v>
      </c>
      <c r="J58" s="5">
        <v>27075691</v>
      </c>
      <c r="K58" s="5">
        <v>7010532</v>
      </c>
      <c r="L58" s="5">
        <v>17965089</v>
      </c>
      <c r="M58" s="5">
        <v>19209737</v>
      </c>
      <c r="N58" s="5">
        <v>4521610</v>
      </c>
      <c r="O58" s="5">
        <v>5294397</v>
      </c>
    </row>
    <row r="59" spans="2:15" ht="15.5" x14ac:dyDescent="0.35">
      <c r="C59" t="s">
        <v>26</v>
      </c>
      <c r="D59" s="5">
        <v>-1863445051</v>
      </c>
      <c r="E59" s="5">
        <v>-3064921357</v>
      </c>
      <c r="F59" s="5">
        <v>-3301036117</v>
      </c>
      <c r="G59" s="5">
        <v>-1636546523</v>
      </c>
      <c r="I59" s="5">
        <v>-10579763332</v>
      </c>
      <c r="J59" s="5">
        <v>-7530509528</v>
      </c>
      <c r="K59" s="5">
        <v>-2356735503</v>
      </c>
      <c r="L59" s="5">
        <v>-1726285415</v>
      </c>
      <c r="M59" s="5">
        <v>-2401677596</v>
      </c>
      <c r="N59" s="5">
        <v>-3451663591</v>
      </c>
      <c r="O59" s="5">
        <v>-3839971475</v>
      </c>
    </row>
    <row r="60" spans="2:15" ht="15.5" x14ac:dyDescent="0.35">
      <c r="C60" t="s">
        <v>80</v>
      </c>
      <c r="D60" s="5">
        <v>208270578</v>
      </c>
      <c r="E60" s="5">
        <v>-1407172794</v>
      </c>
      <c r="F60" s="5">
        <v>99783486</v>
      </c>
      <c r="G60" s="5">
        <v>-57103587</v>
      </c>
      <c r="I60" s="5">
        <v>-1185116938</v>
      </c>
      <c r="J60" s="5">
        <v>921358887</v>
      </c>
      <c r="K60" s="5">
        <v>-159811387</v>
      </c>
      <c r="L60" s="5">
        <v>8827931</v>
      </c>
      <c r="M60" s="5">
        <v>204447543</v>
      </c>
      <c r="N60" s="5">
        <v>22929267</v>
      </c>
      <c r="O60" s="5">
        <v>-12256360</v>
      </c>
    </row>
    <row r="61" spans="2:15" ht="15.5" x14ac:dyDescent="0.35">
      <c r="C61" t="s">
        <v>81</v>
      </c>
      <c r="D61" s="5">
        <v>-1648685480</v>
      </c>
      <c r="E61" s="5">
        <v>-4464437910</v>
      </c>
      <c r="F61" s="5">
        <v>-3191450936</v>
      </c>
      <c r="G61" s="5">
        <v>-1679780838</v>
      </c>
      <c r="I61" s="5">
        <v>-11714369291</v>
      </c>
      <c r="J61" s="5">
        <v>-6582074950</v>
      </c>
      <c r="K61" s="5">
        <v>-2509536358</v>
      </c>
      <c r="L61" s="5">
        <v>-1699492395</v>
      </c>
      <c r="M61" s="5">
        <v>-2178020316</v>
      </c>
      <c r="N61" s="5">
        <v>-3424212714</v>
      </c>
      <c r="O61" s="5">
        <v>-3846933438</v>
      </c>
    </row>
    <row r="62" spans="2:15" ht="15.5" x14ac:dyDescent="0.35">
      <c r="C62" t="s">
        <v>28</v>
      </c>
      <c r="D62" s="5">
        <v>1513268048</v>
      </c>
      <c r="E62" s="5">
        <v>-1695040864</v>
      </c>
      <c r="F62" s="5">
        <v>-2116635196</v>
      </c>
      <c r="G62" s="5">
        <v>-3610628385</v>
      </c>
      <c r="I62" s="5">
        <v>-6814325521</v>
      </c>
      <c r="J62" s="5">
        <v>16249696577</v>
      </c>
      <c r="K62" s="5">
        <v>12249153797</v>
      </c>
      <c r="L62" s="5">
        <v>8576436790</v>
      </c>
      <c r="M62" s="5">
        <v>13539860994</v>
      </c>
      <c r="N62" s="5">
        <v>5196530612</v>
      </c>
      <c r="O62" s="5">
        <v>1907461007</v>
      </c>
    </row>
    <row r="63" spans="2:15" ht="15.5" x14ac:dyDescent="0.35">
      <c r="C63" t="s">
        <v>27</v>
      </c>
      <c r="D63" s="5">
        <v>-329767410</v>
      </c>
      <c r="E63" s="5">
        <v>-1230333557</v>
      </c>
      <c r="F63" s="5">
        <v>-78687956</v>
      </c>
      <c r="G63" s="5">
        <v>57940915</v>
      </c>
      <c r="I63" s="5">
        <v>-1815270634</v>
      </c>
      <c r="J63" s="5">
        <v>-3813019803</v>
      </c>
      <c r="K63" s="5">
        <v>-2818335200</v>
      </c>
      <c r="L63" s="5">
        <v>-2562563647</v>
      </c>
      <c r="M63" s="5">
        <v>-2985485477</v>
      </c>
      <c r="N63" s="5">
        <v>-1310960249</v>
      </c>
      <c r="O63" s="5">
        <v>-1272977981</v>
      </c>
    </row>
    <row r="64" spans="2:15" ht="15.5" x14ac:dyDescent="0.35">
      <c r="C64" t="s">
        <v>82</v>
      </c>
      <c r="J64" s="5">
        <v>-2567188690</v>
      </c>
      <c r="K64" s="5">
        <v>-2187873160</v>
      </c>
      <c r="L64" s="5">
        <v>-1759550760</v>
      </c>
      <c r="M64" s="5">
        <v>-2687871120</v>
      </c>
      <c r="N64" s="5">
        <v>-1053100840</v>
      </c>
      <c r="O64" s="5">
        <v>-977646750</v>
      </c>
    </row>
    <row r="65" spans="2:15" ht="15.5" x14ac:dyDescent="0.35">
      <c r="C65" t="s">
        <v>83</v>
      </c>
      <c r="D65" s="5">
        <v>-329767410</v>
      </c>
      <c r="E65" s="5">
        <v>-1230333557</v>
      </c>
      <c r="F65" s="5">
        <v>-78687956</v>
      </c>
      <c r="G65" s="5">
        <v>57940915</v>
      </c>
      <c r="I65" s="5">
        <v>-1815270634</v>
      </c>
      <c r="J65" s="5">
        <v>-1245831113</v>
      </c>
      <c r="K65" s="5">
        <v>-630462040</v>
      </c>
      <c r="L65" s="5">
        <v>-803012887</v>
      </c>
      <c r="M65" s="5">
        <v>-297614357</v>
      </c>
      <c r="N65" s="5">
        <v>-257859409</v>
      </c>
      <c r="O65" s="5">
        <v>-295331231</v>
      </c>
    </row>
    <row r="66" spans="2:15" ht="15.5" x14ac:dyDescent="0.35">
      <c r="C66" t="s">
        <v>84</v>
      </c>
      <c r="D66" s="5">
        <v>-329767410</v>
      </c>
      <c r="E66" s="5">
        <v>-1230333557</v>
      </c>
      <c r="F66" s="5">
        <v>-78687956</v>
      </c>
      <c r="G66" s="5">
        <v>57940915</v>
      </c>
      <c r="I66" s="5">
        <v>-1815270634</v>
      </c>
      <c r="J66" s="5">
        <v>-3813019803</v>
      </c>
      <c r="K66" s="5">
        <v>-2818335200</v>
      </c>
      <c r="L66" s="5">
        <v>-2562563647</v>
      </c>
      <c r="M66" s="5">
        <v>-2985485477</v>
      </c>
      <c r="N66" s="5">
        <v>-1310960249</v>
      </c>
      <c r="O66" s="5">
        <v>-1272977981</v>
      </c>
    </row>
    <row r="67" spans="2:15" ht="15.5" x14ac:dyDescent="0.35">
      <c r="C67" t="s">
        <v>85</v>
      </c>
      <c r="D67" s="5">
        <v>1183500638</v>
      </c>
      <c r="E67" s="5">
        <v>-2925374421</v>
      </c>
      <c r="F67" s="5">
        <v>-2195323152</v>
      </c>
      <c r="G67" s="5">
        <v>-3552687470</v>
      </c>
      <c r="I67" s="5">
        <v>-8629596155</v>
      </c>
      <c r="J67" s="5">
        <v>12436676774</v>
      </c>
      <c r="K67" s="5">
        <v>9430818597</v>
      </c>
      <c r="L67" s="5">
        <v>6013873143</v>
      </c>
      <c r="M67" s="5">
        <v>10554375517</v>
      </c>
      <c r="N67" s="5">
        <v>3885570363</v>
      </c>
      <c r="O67" s="5">
        <v>634483026</v>
      </c>
    </row>
    <row r="68" spans="2:15" ht="15.5" x14ac:dyDescent="0.35">
      <c r="C68" t="s">
        <v>86</v>
      </c>
      <c r="D68" s="5">
        <v>901173</v>
      </c>
      <c r="E68" s="5">
        <v>55941154</v>
      </c>
      <c r="F68" s="5">
        <v>-15042361</v>
      </c>
      <c r="G68" s="5">
        <v>-22842361</v>
      </c>
      <c r="I68" s="5">
        <v>10814072</v>
      </c>
      <c r="J68" s="5">
        <v>-60169442</v>
      </c>
      <c r="K68" s="5">
        <v>32598964</v>
      </c>
      <c r="L68" s="5">
        <v>-38022864</v>
      </c>
      <c r="M68" s="5">
        <v>-58065216</v>
      </c>
      <c r="N68" s="5">
        <v>-2022761</v>
      </c>
    </row>
    <row r="69" spans="2:15" ht="15.5" x14ac:dyDescent="0.35">
      <c r="C69" t="s">
        <v>88</v>
      </c>
      <c r="D69" s="5">
        <v>1184401811</v>
      </c>
      <c r="E69" s="5">
        <v>-2869433267</v>
      </c>
      <c r="F69" s="5">
        <v>-2210365513</v>
      </c>
      <c r="G69" s="5">
        <v>-3575529831</v>
      </c>
      <c r="I69" s="5">
        <v>-8618782083</v>
      </c>
      <c r="J69" s="5">
        <v>12376507332</v>
      </c>
      <c r="K69" s="5">
        <v>9463417561</v>
      </c>
      <c r="L69" s="5">
        <v>5975850279</v>
      </c>
      <c r="M69" s="5">
        <v>10496310301</v>
      </c>
      <c r="N69" s="5">
        <v>3883547602</v>
      </c>
      <c r="O69" s="5">
        <v>634483026</v>
      </c>
    </row>
    <row r="70" spans="2:15" ht="15.5" x14ac:dyDescent="0.35">
      <c r="C70" t="s">
        <v>89</v>
      </c>
      <c r="D70" s="5">
        <v>1183500638</v>
      </c>
      <c r="E70" s="5">
        <v>-2925374421</v>
      </c>
      <c r="F70" s="5">
        <v>-2195323152</v>
      </c>
      <c r="G70" s="5">
        <v>-3552687470</v>
      </c>
      <c r="I70" s="5">
        <v>-8629596155</v>
      </c>
      <c r="J70" s="5">
        <v>12436676774</v>
      </c>
      <c r="K70" s="5">
        <v>9430818597</v>
      </c>
      <c r="L70" s="5">
        <v>6013873143</v>
      </c>
      <c r="M70" s="5">
        <v>10554375517</v>
      </c>
      <c r="N70" s="5">
        <v>3885570363</v>
      </c>
      <c r="O70" s="5">
        <v>634483026</v>
      </c>
    </row>
    <row r="71" spans="2:15" ht="15.5" x14ac:dyDescent="0.35">
      <c r="C71" t="s">
        <v>7</v>
      </c>
      <c r="D71" s="5">
        <v>1184755058</v>
      </c>
      <c r="E71" s="5">
        <v>-2867318583</v>
      </c>
      <c r="F71" s="5">
        <v>-2209060052</v>
      </c>
      <c r="G71" s="5">
        <v>-3575547469</v>
      </c>
      <c r="I71" s="5">
        <v>-8615544338</v>
      </c>
      <c r="J71" s="5">
        <v>12375358172</v>
      </c>
      <c r="K71" s="5">
        <v>9463417561</v>
      </c>
      <c r="L71" s="5">
        <v>5975850279</v>
      </c>
      <c r="M71" s="5">
        <v>10496310301</v>
      </c>
      <c r="N71" s="5">
        <v>3883547602</v>
      </c>
      <c r="O71" s="5">
        <v>634483026</v>
      </c>
    </row>
    <row r="72" spans="2:15" ht="15.5" x14ac:dyDescent="0.35">
      <c r="C72" t="s">
        <v>267</v>
      </c>
      <c r="D72" s="5">
        <v>-353247</v>
      </c>
      <c r="E72" s="5">
        <v>-2114684</v>
      </c>
      <c r="F72" s="5">
        <v>-1305461</v>
      </c>
      <c r="G72" s="5">
        <v>17638</v>
      </c>
      <c r="I72" s="5">
        <v>-3237745</v>
      </c>
      <c r="J72" s="5">
        <v>1149160</v>
      </c>
    </row>
    <row r="73" spans="2:15" ht="15.5" x14ac:dyDescent="0.35">
      <c r="C73" t="s">
        <v>90</v>
      </c>
      <c r="D73" s="5">
        <v>1183500638</v>
      </c>
      <c r="E73" s="5">
        <v>-2925374421</v>
      </c>
      <c r="F73" s="5">
        <v>-2195323152</v>
      </c>
      <c r="G73" s="5">
        <v>-3552687470</v>
      </c>
      <c r="I73" s="5">
        <v>-8629596155</v>
      </c>
      <c r="J73" s="5">
        <v>12436676774</v>
      </c>
      <c r="K73" s="5">
        <v>9430818597</v>
      </c>
      <c r="L73" s="5">
        <v>6013873143</v>
      </c>
      <c r="M73" s="5">
        <v>10554375517</v>
      </c>
      <c r="N73" s="5">
        <v>3885570363</v>
      </c>
      <c r="O73" s="5">
        <v>634483026</v>
      </c>
    </row>
    <row r="74" spans="2:15" ht="15.5" x14ac:dyDescent="0.35">
      <c r="C74" t="s">
        <v>91</v>
      </c>
      <c r="D74" s="5">
        <v>1184401811</v>
      </c>
      <c r="E74" s="5">
        <v>-2869433267</v>
      </c>
      <c r="F74" s="5">
        <v>-2210365513</v>
      </c>
      <c r="G74" s="5">
        <v>-3575529831</v>
      </c>
      <c r="I74" s="5">
        <v>-8618782083</v>
      </c>
      <c r="J74" s="5">
        <v>12376507332</v>
      </c>
      <c r="K74" s="5">
        <v>9463417561</v>
      </c>
      <c r="L74" s="5">
        <v>5975850279</v>
      </c>
      <c r="M74" s="5">
        <v>10496310301</v>
      </c>
      <c r="N74" s="5">
        <v>3883547602</v>
      </c>
      <c r="O74" s="5">
        <v>634483026</v>
      </c>
    </row>
    <row r="75" spans="2:15" ht="15.5" x14ac:dyDescent="0.35">
      <c r="C75" t="s">
        <v>92</v>
      </c>
      <c r="D75" s="5">
        <v>1184401811</v>
      </c>
      <c r="E75" s="5">
        <v>-2869433267</v>
      </c>
      <c r="F75" s="5">
        <v>-2210365513</v>
      </c>
      <c r="G75" s="5">
        <v>-3575529831</v>
      </c>
      <c r="I75" s="5">
        <v>-8618782083</v>
      </c>
      <c r="J75" s="5">
        <v>12376507332</v>
      </c>
      <c r="K75" s="5">
        <v>9463417561</v>
      </c>
      <c r="L75" s="5">
        <v>5975850279</v>
      </c>
      <c r="M75" s="5">
        <v>10496310301</v>
      </c>
      <c r="N75" s="5">
        <v>3883547602</v>
      </c>
      <c r="O75" s="5">
        <v>634483026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9672789252</v>
      </c>
      <c r="E79" s="5">
        <v>8374194711</v>
      </c>
      <c r="F79" s="5">
        <v>8125564167</v>
      </c>
      <c r="G79" s="5">
        <v>6369964787</v>
      </c>
      <c r="I79" s="5">
        <v>8374194711</v>
      </c>
      <c r="J79" s="5">
        <v>6089736466</v>
      </c>
      <c r="K79" s="5">
        <v>5277024881</v>
      </c>
      <c r="L79" s="5">
        <v>2219025878</v>
      </c>
      <c r="M79" s="5">
        <v>2521589367</v>
      </c>
      <c r="N79" s="5">
        <v>630017281</v>
      </c>
      <c r="O79" s="5">
        <v>376522408</v>
      </c>
    </row>
    <row r="80" spans="2:15" ht="15.5" x14ac:dyDescent="0.35">
      <c r="C80" t="s">
        <v>96</v>
      </c>
      <c r="D80" s="5">
        <v>24138686914</v>
      </c>
      <c r="E80" s="5">
        <v>26657089060</v>
      </c>
      <c r="F80" s="5">
        <v>25500820847</v>
      </c>
      <c r="G80" s="5">
        <v>28774004046</v>
      </c>
      <c r="I80" s="5">
        <v>26657089060</v>
      </c>
      <c r="J80" s="5">
        <v>28687499564</v>
      </c>
      <c r="K80" s="5">
        <v>20218183091</v>
      </c>
      <c r="L80" s="5">
        <v>7944194418</v>
      </c>
      <c r="M80" s="5">
        <v>11978460514</v>
      </c>
      <c r="N80" s="5">
        <v>11831139775</v>
      </c>
      <c r="O80" s="5">
        <v>14607226064</v>
      </c>
    </row>
    <row r="81" spans="3:15" ht="15.5" x14ac:dyDescent="0.35">
      <c r="C81" t="s">
        <v>97</v>
      </c>
      <c r="J81" s="5">
        <v>5989739049</v>
      </c>
      <c r="K81" s="5">
        <v>7486090660</v>
      </c>
      <c r="L81" s="5">
        <v>576542031</v>
      </c>
      <c r="M81" s="5">
        <v>595950000</v>
      </c>
      <c r="N81" s="5">
        <v>293552000</v>
      </c>
    </row>
    <row r="82" spans="3:15" ht="15.5" x14ac:dyDescent="0.35">
      <c r="C82" t="s">
        <v>270</v>
      </c>
      <c r="M82" s="5">
        <v>1565193591</v>
      </c>
      <c r="N82" s="5">
        <v>7825766044</v>
      </c>
      <c r="O82" s="5">
        <v>7995770395</v>
      </c>
    </row>
    <row r="83" spans="3:15" ht="15.5" x14ac:dyDescent="0.35">
      <c r="C83" t="s">
        <v>98</v>
      </c>
      <c r="D83" s="5">
        <v>24138686914</v>
      </c>
      <c r="E83" s="5">
        <v>26657089060</v>
      </c>
      <c r="F83" s="5">
        <v>25500820847</v>
      </c>
      <c r="G83" s="5">
        <v>28774004046</v>
      </c>
      <c r="I83" s="5">
        <v>26657089060</v>
      </c>
      <c r="J83" s="5">
        <v>28687499564</v>
      </c>
      <c r="K83" s="5">
        <v>20218183091</v>
      </c>
      <c r="L83" s="5">
        <v>7944194418</v>
      </c>
      <c r="M83" s="5">
        <v>11978460514</v>
      </c>
      <c r="N83" s="5">
        <v>11831139775</v>
      </c>
      <c r="O83" s="5">
        <v>14607226064</v>
      </c>
    </row>
    <row r="84" spans="3:15" ht="15.5" x14ac:dyDescent="0.35">
      <c r="C84" t="s">
        <v>99</v>
      </c>
      <c r="D84" s="5">
        <v>4195960243</v>
      </c>
      <c r="E84" s="5">
        <v>3483353752</v>
      </c>
      <c r="F84" s="5">
        <v>12657812402</v>
      </c>
      <c r="G84" s="5">
        <v>5461054823</v>
      </c>
      <c r="I84" s="5">
        <v>3483353752</v>
      </c>
      <c r="J84" s="5">
        <v>719146577</v>
      </c>
      <c r="K84" s="5">
        <v>490357742</v>
      </c>
      <c r="L84" s="5">
        <v>422761142</v>
      </c>
      <c r="M84" s="5">
        <v>222886066</v>
      </c>
      <c r="N84" s="5">
        <v>24079007</v>
      </c>
    </row>
    <row r="85" spans="3:15" ht="15.5" x14ac:dyDescent="0.35">
      <c r="C85" t="s">
        <v>101</v>
      </c>
      <c r="D85" s="5">
        <v>1610955519</v>
      </c>
      <c r="E85" s="5">
        <v>1588571270</v>
      </c>
      <c r="F85" s="5">
        <v>2108527493</v>
      </c>
      <c r="G85" s="5">
        <v>1952438280</v>
      </c>
      <c r="I85" s="5">
        <v>1588571270</v>
      </c>
      <c r="J85" s="5">
        <v>2527456337</v>
      </c>
      <c r="K85" s="5">
        <v>1700479383</v>
      </c>
      <c r="L85" s="5">
        <v>413735374</v>
      </c>
      <c r="M85" s="5">
        <v>201019273</v>
      </c>
      <c r="N85" s="5">
        <v>193144937</v>
      </c>
      <c r="O85" s="5">
        <v>64799462</v>
      </c>
    </row>
    <row r="86" spans="3:15" ht="15.5" x14ac:dyDescent="0.35">
      <c r="C86" t="s">
        <v>80</v>
      </c>
      <c r="D86" s="5">
        <v>-113966074</v>
      </c>
      <c r="E86" s="5">
        <v>-114867247</v>
      </c>
      <c r="F86" s="5">
        <v>-170808401</v>
      </c>
      <c r="G86" s="5">
        <v>-155766040</v>
      </c>
      <c r="I86" s="5">
        <v>-114867247</v>
      </c>
      <c r="J86" s="5">
        <v>-125681319</v>
      </c>
      <c r="K86" s="5">
        <v>-65511877</v>
      </c>
      <c r="L86" s="5">
        <v>-98110841</v>
      </c>
      <c r="M86" s="5">
        <v>-60087977</v>
      </c>
      <c r="N86" s="5">
        <v>-2022761</v>
      </c>
    </row>
    <row r="87" spans="3:15" ht="15.5" x14ac:dyDescent="0.35">
      <c r="C87" t="s">
        <v>102</v>
      </c>
      <c r="D87" s="5">
        <v>43049106027</v>
      </c>
      <c r="E87" s="5">
        <v>49334490256</v>
      </c>
      <c r="F87" s="5">
        <v>56051322703</v>
      </c>
      <c r="G87" s="5">
        <v>48809241330</v>
      </c>
      <c r="I87" s="5">
        <v>49334490256</v>
      </c>
      <c r="J87" s="5">
        <v>46879205416</v>
      </c>
      <c r="K87" s="5">
        <v>33391677035</v>
      </c>
      <c r="L87" s="5">
        <v>12228039294</v>
      </c>
      <c r="M87" s="5">
        <v>16376229228</v>
      </c>
      <c r="N87" s="5">
        <v>13686111600</v>
      </c>
      <c r="O87" s="5">
        <v>15448674804</v>
      </c>
    </row>
    <row r="88" spans="3:15" ht="15.5" x14ac:dyDescent="0.35">
      <c r="C88" t="s">
        <v>103</v>
      </c>
    </row>
    <row r="89" spans="3:15" ht="15.5" x14ac:dyDescent="0.35">
      <c r="C89" t="s">
        <v>104</v>
      </c>
      <c r="D89" s="5">
        <v>153031909949</v>
      </c>
      <c r="E89" s="5">
        <v>157275839088</v>
      </c>
      <c r="F89" s="5">
        <v>161329344591</v>
      </c>
      <c r="G89" s="5">
        <v>165537001865</v>
      </c>
      <c r="I89" s="5">
        <v>157275839088</v>
      </c>
      <c r="J89" s="5">
        <v>161388676668</v>
      </c>
      <c r="K89" s="5">
        <v>118386435605</v>
      </c>
      <c r="L89" s="5">
        <v>46080863287</v>
      </c>
      <c r="M89" s="5">
        <v>35512562852</v>
      </c>
      <c r="N89" s="5">
        <v>40626129777</v>
      </c>
      <c r="O89" s="5">
        <v>45976551851</v>
      </c>
    </row>
    <row r="90" spans="3:15" ht="15.5" x14ac:dyDescent="0.35">
      <c r="C90" t="s">
        <v>105</v>
      </c>
      <c r="D90" s="5">
        <v>5482290</v>
      </c>
      <c r="E90" s="5">
        <v>37913693</v>
      </c>
      <c r="I90" s="5">
        <v>37913693</v>
      </c>
    </row>
    <row r="91" spans="3:15" ht="15.5" x14ac:dyDescent="0.35">
      <c r="C91" t="s">
        <v>106</v>
      </c>
      <c r="D91" s="5">
        <v>157706438391</v>
      </c>
      <c r="E91" s="5">
        <v>161946826331</v>
      </c>
      <c r="F91" s="5">
        <v>163857949260</v>
      </c>
      <c r="G91" s="5">
        <v>169868936189</v>
      </c>
      <c r="I91" s="5">
        <v>161946826331</v>
      </c>
      <c r="J91" s="5">
        <v>164404387780</v>
      </c>
      <c r="K91" s="5">
        <v>121719435605</v>
      </c>
      <c r="L91" s="5">
        <v>47513252240</v>
      </c>
      <c r="M91" s="5">
        <v>35685085767</v>
      </c>
      <c r="N91" s="5">
        <v>40913667969</v>
      </c>
      <c r="O91" s="5">
        <v>45976551851</v>
      </c>
    </row>
    <row r="92" spans="3:15" ht="15.5" x14ac:dyDescent="0.35">
      <c r="C92" t="s">
        <v>107</v>
      </c>
      <c r="D92" s="5">
        <v>200755544418</v>
      </c>
      <c r="E92" s="5">
        <v>211281316587</v>
      </c>
      <c r="F92" s="5">
        <v>219909271963</v>
      </c>
      <c r="G92" s="5">
        <v>218678177519</v>
      </c>
      <c r="I92" s="5">
        <v>211281316587</v>
      </c>
      <c r="J92" s="5">
        <v>211283593196</v>
      </c>
      <c r="K92" s="5">
        <v>155111112640</v>
      </c>
      <c r="L92" s="5">
        <v>59741291534</v>
      </c>
      <c r="M92" s="5">
        <v>52061314995</v>
      </c>
      <c r="N92" s="5">
        <v>54599779569</v>
      </c>
      <c r="O92" s="5">
        <v>61425226655</v>
      </c>
    </row>
    <row r="93" spans="3:15" ht="15.5" x14ac:dyDescent="0.35">
      <c r="C93" t="s">
        <v>108</v>
      </c>
    </row>
    <row r="94" spans="3:15" ht="15.5" x14ac:dyDescent="0.35">
      <c r="C94" t="s">
        <v>109</v>
      </c>
    </row>
    <row r="95" spans="3:15" ht="15.5" x14ac:dyDescent="0.35">
      <c r="C95" t="s">
        <v>110</v>
      </c>
      <c r="D95" s="5">
        <v>46479704593</v>
      </c>
      <c r="E95" s="5">
        <v>74398253471</v>
      </c>
      <c r="F95" s="5">
        <v>53005026866</v>
      </c>
      <c r="G95" s="5">
        <v>41443320139</v>
      </c>
      <c r="I95" s="5">
        <v>74398253471</v>
      </c>
      <c r="J95" s="5">
        <v>71105108084</v>
      </c>
      <c r="K95" s="5">
        <v>24515968803</v>
      </c>
      <c r="L95" s="5">
        <v>12419405907</v>
      </c>
      <c r="M95" s="5">
        <v>16719113576</v>
      </c>
      <c r="N95" s="5">
        <v>25550054249</v>
      </c>
      <c r="O95" s="5">
        <v>22225853818</v>
      </c>
    </row>
    <row r="96" spans="3:15" ht="15.5" x14ac:dyDescent="0.35">
      <c r="C96" t="s">
        <v>273</v>
      </c>
      <c r="D96" s="5">
        <v>16494481174</v>
      </c>
      <c r="E96" s="5">
        <v>22735469842</v>
      </c>
      <c r="F96" s="5">
        <v>22701947300</v>
      </c>
      <c r="G96" s="5">
        <v>13949944756</v>
      </c>
      <c r="I96" s="5">
        <v>22735469842</v>
      </c>
      <c r="J96" s="5">
        <v>4973513331</v>
      </c>
      <c r="K96" s="5">
        <v>197723024</v>
      </c>
      <c r="L96" s="5">
        <v>141562830</v>
      </c>
    </row>
    <row r="97" spans="3:15" ht="15.5" x14ac:dyDescent="0.35">
      <c r="C97" t="s">
        <v>111</v>
      </c>
    </row>
    <row r="98" spans="3:15" ht="15.5" x14ac:dyDescent="0.35">
      <c r="C98" t="s">
        <v>112</v>
      </c>
      <c r="D98" s="5">
        <v>3286864587</v>
      </c>
      <c r="E98" s="5">
        <v>2721437245</v>
      </c>
      <c r="F98" s="5">
        <v>3755284969</v>
      </c>
      <c r="G98" s="5">
        <v>1186662643</v>
      </c>
      <c r="I98" s="5">
        <v>2721437245</v>
      </c>
      <c r="J98" s="5">
        <v>1895463640</v>
      </c>
      <c r="K98" s="5">
        <v>4154658321</v>
      </c>
      <c r="L98" s="5">
        <v>2247913876</v>
      </c>
      <c r="M98" s="5">
        <v>2710048089</v>
      </c>
      <c r="N98" s="5">
        <v>2141125082</v>
      </c>
      <c r="O98" s="5">
        <v>4236359144</v>
      </c>
    </row>
    <row r="99" spans="3:15" ht="15.5" x14ac:dyDescent="0.35">
      <c r="C99" t="s">
        <v>113</v>
      </c>
    </row>
    <row r="100" spans="3:15" ht="15.5" x14ac:dyDescent="0.35">
      <c r="C100" t="s">
        <v>114</v>
      </c>
      <c r="J100" s="5">
        <v>5989739049</v>
      </c>
      <c r="K100" s="5">
        <v>7486090660</v>
      </c>
      <c r="L100" s="5">
        <v>576542031</v>
      </c>
      <c r="M100" s="5">
        <v>2161143591</v>
      </c>
      <c r="N100" s="5">
        <v>8119318044</v>
      </c>
      <c r="O100" s="5">
        <v>7995770395</v>
      </c>
    </row>
    <row r="101" spans="3:15" ht="15.5" x14ac:dyDescent="0.35">
      <c r="C101" t="s">
        <v>116</v>
      </c>
      <c r="D101" s="5">
        <v>166500000</v>
      </c>
      <c r="E101" s="5">
        <v>395983367</v>
      </c>
      <c r="I101" s="5">
        <v>395983367</v>
      </c>
      <c r="J101" s="5">
        <v>668645260</v>
      </c>
      <c r="K101" s="5">
        <v>331749579</v>
      </c>
      <c r="N101" s="5">
        <v>20010727</v>
      </c>
      <c r="O101" s="5">
        <v>198916947</v>
      </c>
    </row>
    <row r="102" spans="3:15" ht="15.5" x14ac:dyDescent="0.35">
      <c r="C102" t="s">
        <v>115</v>
      </c>
      <c r="D102" s="5">
        <v>948945172</v>
      </c>
      <c r="E102" s="5">
        <v>620549905</v>
      </c>
      <c r="F102" s="5">
        <v>804495117</v>
      </c>
      <c r="G102" s="5">
        <v>839505875</v>
      </c>
      <c r="I102" s="5">
        <v>620549905</v>
      </c>
      <c r="J102" s="5">
        <v>284093799</v>
      </c>
      <c r="K102" s="5">
        <v>275831954</v>
      </c>
      <c r="L102" s="5">
        <v>834472647</v>
      </c>
      <c r="M102" s="5">
        <v>2972898777</v>
      </c>
      <c r="N102" s="5">
        <v>780220773</v>
      </c>
      <c r="O102" s="5">
        <v>1890102990</v>
      </c>
    </row>
    <row r="103" spans="3:15" ht="15.5" x14ac:dyDescent="0.35">
      <c r="C103" t="s">
        <v>118</v>
      </c>
    </row>
    <row r="104" spans="3:15" ht="15.5" x14ac:dyDescent="0.35">
      <c r="C104" t="s">
        <v>378</v>
      </c>
      <c r="F104" s="5">
        <v>96000000</v>
      </c>
      <c r="M104" s="5">
        <v>22815963</v>
      </c>
      <c r="N104" s="5">
        <v>149744955</v>
      </c>
    </row>
    <row r="105" spans="3:15" ht="15.5" x14ac:dyDescent="0.35">
      <c r="C105" t="s">
        <v>641</v>
      </c>
      <c r="D105" s="5">
        <v>56385209615</v>
      </c>
      <c r="E105" s="5">
        <v>40535578183</v>
      </c>
      <c r="F105" s="5">
        <v>69876912503</v>
      </c>
      <c r="G105" s="5">
        <v>76429911223</v>
      </c>
      <c r="I105" s="5">
        <v>40535578183</v>
      </c>
      <c r="J105" s="5">
        <v>35827277274</v>
      </c>
      <c r="K105" s="5">
        <v>37922571740</v>
      </c>
      <c r="L105" s="5">
        <v>2255322141</v>
      </c>
      <c r="M105" s="5">
        <v>3652893507</v>
      </c>
      <c r="N105" s="5">
        <v>12215856705</v>
      </c>
      <c r="O105" s="5">
        <v>26251499175</v>
      </c>
    </row>
    <row r="106" spans="3:15" ht="15.5" x14ac:dyDescent="0.35">
      <c r="C106" t="s">
        <v>120</v>
      </c>
      <c r="D106" s="5">
        <v>25582913660</v>
      </c>
      <c r="E106" s="5">
        <v>47924813112</v>
      </c>
      <c r="F106" s="5">
        <v>25743299480</v>
      </c>
      <c r="G106" s="5">
        <v>25467206865</v>
      </c>
      <c r="I106" s="5">
        <v>47924813112</v>
      </c>
      <c r="J106" s="5">
        <v>57293653005</v>
      </c>
      <c r="K106" s="5">
        <v>12069915265</v>
      </c>
      <c r="L106" s="5">
        <v>8618914523</v>
      </c>
      <c r="M106" s="5">
        <v>8875023119</v>
      </c>
      <c r="N106" s="5">
        <v>14149753034</v>
      </c>
      <c r="O106" s="5">
        <v>7784757042</v>
      </c>
    </row>
    <row r="107" spans="3:15" ht="15.5" x14ac:dyDescent="0.35">
      <c r="C107" t="s">
        <v>121</v>
      </c>
      <c r="D107" s="5">
        <v>64321604452</v>
      </c>
      <c r="E107" s="5">
        <v>48113229553</v>
      </c>
      <c r="F107" s="5">
        <v>75289978267</v>
      </c>
      <c r="G107" s="5">
        <v>81410210370</v>
      </c>
      <c r="I107" s="5">
        <v>48113229553</v>
      </c>
      <c r="J107" s="5">
        <v>40814854799</v>
      </c>
      <c r="K107" s="5">
        <v>41112003509</v>
      </c>
      <c r="L107" s="5">
        <v>4474337504</v>
      </c>
      <c r="M107" s="5">
        <v>4970503575</v>
      </c>
      <c r="N107" s="5">
        <v>13174337777</v>
      </c>
      <c r="O107" s="5">
        <v>26844672149</v>
      </c>
    </row>
    <row r="108" spans="3:15" ht="15.5" x14ac:dyDescent="0.35">
      <c r="C108" t="s">
        <v>122</v>
      </c>
      <c r="D108" s="5">
        <v>64321604452</v>
      </c>
      <c r="E108" s="5">
        <v>48113229553</v>
      </c>
      <c r="F108" s="5">
        <v>75289978267</v>
      </c>
      <c r="G108" s="5">
        <v>81410210370</v>
      </c>
      <c r="I108" s="5">
        <v>48113229553</v>
      </c>
      <c r="J108" s="5">
        <v>40814854799</v>
      </c>
      <c r="K108" s="5">
        <v>41112003509</v>
      </c>
      <c r="L108" s="5">
        <v>4474337504</v>
      </c>
      <c r="M108" s="5">
        <v>4970503575</v>
      </c>
      <c r="N108" s="5">
        <v>13174337777</v>
      </c>
      <c r="O108" s="5">
        <v>26844672149</v>
      </c>
    </row>
    <row r="109" spans="3:15" ht="15.5" x14ac:dyDescent="0.35">
      <c r="C109" t="s">
        <v>124</v>
      </c>
    </row>
    <row r="110" spans="3:15" ht="15.5" x14ac:dyDescent="0.35">
      <c r="C110" t="s">
        <v>125</v>
      </c>
      <c r="D110" s="5">
        <v>56385209615</v>
      </c>
      <c r="E110" s="5">
        <v>40535578183</v>
      </c>
      <c r="F110" s="5">
        <v>69972912503</v>
      </c>
      <c r="G110" s="5">
        <v>76429911223</v>
      </c>
      <c r="I110" s="5">
        <v>40535578183</v>
      </c>
      <c r="J110" s="5">
        <v>35827277274</v>
      </c>
      <c r="K110" s="5">
        <v>37922571740</v>
      </c>
      <c r="L110" s="5">
        <v>2255322141</v>
      </c>
      <c r="M110" s="5">
        <v>3675709470</v>
      </c>
      <c r="N110" s="5">
        <v>12365601660</v>
      </c>
      <c r="O110" s="5">
        <v>26251499175</v>
      </c>
    </row>
    <row r="111" spans="3:15" ht="15.5" x14ac:dyDescent="0.35">
      <c r="C111" t="s">
        <v>123</v>
      </c>
      <c r="D111" s="5">
        <v>5786185127</v>
      </c>
      <c r="E111" s="5">
        <v>5488594943</v>
      </c>
      <c r="F111" s="5">
        <v>3534884599</v>
      </c>
      <c r="G111" s="5">
        <v>3460439360</v>
      </c>
      <c r="I111" s="5">
        <v>5488594943</v>
      </c>
      <c r="J111" s="5">
        <v>3632360493</v>
      </c>
      <c r="K111" s="5">
        <v>2403500247</v>
      </c>
      <c r="L111" s="5">
        <v>1763843628</v>
      </c>
      <c r="M111" s="5">
        <v>971555142</v>
      </c>
      <c r="N111" s="5">
        <v>690318154</v>
      </c>
      <c r="O111" s="5">
        <v>537518731</v>
      </c>
    </row>
    <row r="112" spans="3:15" ht="15.5" x14ac:dyDescent="0.35">
      <c r="C112" t="s">
        <v>126</v>
      </c>
      <c r="D112" s="5">
        <v>110801309045</v>
      </c>
      <c r="E112" s="5">
        <v>122511483024</v>
      </c>
      <c r="F112" s="5">
        <v>128295005133</v>
      </c>
      <c r="G112" s="5">
        <v>122853530509</v>
      </c>
      <c r="I112" s="5">
        <v>122511483024</v>
      </c>
      <c r="J112" s="5">
        <v>111919962883</v>
      </c>
      <c r="K112" s="5">
        <v>65627972312</v>
      </c>
      <c r="L112" s="5">
        <v>16893743411</v>
      </c>
      <c r="M112" s="5">
        <v>21689617151</v>
      </c>
      <c r="N112" s="5">
        <v>38724392026</v>
      </c>
      <c r="O112" s="5">
        <v>49070525967</v>
      </c>
    </row>
    <row r="113" spans="2:15" ht="15.5" x14ac:dyDescent="0.35">
      <c r="C113" t="s">
        <v>127</v>
      </c>
    </row>
    <row r="114" spans="2:15" ht="15.5" x14ac:dyDescent="0.35">
      <c r="C114" t="s">
        <v>128</v>
      </c>
      <c r="D114" s="5">
        <v>50000366675</v>
      </c>
      <c r="E114" s="5">
        <v>50000366675</v>
      </c>
      <c r="F114" s="5">
        <v>50000366675</v>
      </c>
      <c r="G114" s="5">
        <v>50000366675</v>
      </c>
      <c r="I114" s="5">
        <v>50000366675</v>
      </c>
      <c r="J114" s="5">
        <v>50000366675</v>
      </c>
      <c r="K114" s="5">
        <v>50000094875</v>
      </c>
      <c r="L114" s="5">
        <v>40000000000</v>
      </c>
      <c r="M114" s="5">
        <v>12000000000</v>
      </c>
      <c r="N114" s="5">
        <v>8000000000</v>
      </c>
      <c r="O114" s="5">
        <v>8000000000</v>
      </c>
    </row>
    <row r="115" spans="2:15" ht="15.5" x14ac:dyDescent="0.35">
      <c r="C115" t="s">
        <v>129</v>
      </c>
      <c r="D115" s="5">
        <v>29170808865</v>
      </c>
      <c r="E115" s="5">
        <v>29170808865</v>
      </c>
      <c r="F115" s="5">
        <v>29170808865</v>
      </c>
      <c r="G115" s="5">
        <v>29170808865</v>
      </c>
      <c r="I115" s="5">
        <v>29170808865</v>
      </c>
      <c r="J115" s="5">
        <v>29170808865</v>
      </c>
      <c r="K115" s="5">
        <v>29167079769</v>
      </c>
    </row>
    <row r="116" spans="2:15" ht="15.5" x14ac:dyDescent="0.35">
      <c r="C116" t="s">
        <v>130</v>
      </c>
      <c r="D116" s="5">
        <v>10870180249</v>
      </c>
      <c r="E116" s="5">
        <v>9685613749</v>
      </c>
      <c r="F116" s="5">
        <v>12608873486</v>
      </c>
      <c r="G116" s="5">
        <v>16802905844</v>
      </c>
      <c r="I116" s="5">
        <v>9685613749</v>
      </c>
      <c r="J116" s="5">
        <v>20311986826</v>
      </c>
      <c r="K116" s="5">
        <v>10376477455</v>
      </c>
      <c r="L116" s="5">
        <v>2945658964</v>
      </c>
      <c r="M116" s="5">
        <v>18431785821</v>
      </c>
      <c r="N116" s="5">
        <v>7877410304</v>
      </c>
      <c r="O116" s="5">
        <v>4354700688</v>
      </c>
    </row>
    <row r="117" spans="2:15" ht="15.5" x14ac:dyDescent="0.35">
      <c r="C117" t="s">
        <v>131</v>
      </c>
      <c r="D117" s="5">
        <v>400000000</v>
      </c>
      <c r="E117" s="5">
        <v>400000000</v>
      </c>
      <c r="F117" s="5">
        <v>400000000</v>
      </c>
      <c r="G117" s="5">
        <v>400000000</v>
      </c>
      <c r="I117" s="5">
        <v>400000000</v>
      </c>
      <c r="J117" s="5">
        <v>300000000</v>
      </c>
      <c r="K117" s="5">
        <v>200000000</v>
      </c>
      <c r="L117" s="5">
        <v>100000000</v>
      </c>
    </row>
    <row r="118" spans="2:15" ht="15.5" x14ac:dyDescent="0.35">
      <c r="C118" t="s">
        <v>132</v>
      </c>
      <c r="D118" s="5">
        <v>10470180249</v>
      </c>
      <c r="E118" s="5">
        <v>9285613749</v>
      </c>
      <c r="F118" s="5">
        <v>12208873486</v>
      </c>
      <c r="G118" s="5">
        <v>16402905844</v>
      </c>
      <c r="I118" s="5">
        <v>9285613749</v>
      </c>
      <c r="J118" s="5">
        <v>20011986826</v>
      </c>
      <c r="K118" s="5">
        <v>10176477455</v>
      </c>
      <c r="L118" s="5">
        <v>2845658964</v>
      </c>
      <c r="M118" s="5">
        <v>18431785821</v>
      </c>
      <c r="N118" s="5">
        <v>7877410304</v>
      </c>
      <c r="O118" s="5">
        <v>4354700688</v>
      </c>
    </row>
    <row r="119" spans="2:15" ht="15.5" x14ac:dyDescent="0.35">
      <c r="C119" t="s">
        <v>133</v>
      </c>
      <c r="D119" s="5">
        <v>10870180249</v>
      </c>
      <c r="E119" s="5">
        <v>9685613749</v>
      </c>
      <c r="F119" s="5">
        <v>12608873486</v>
      </c>
      <c r="G119" s="5">
        <v>16802905844</v>
      </c>
      <c r="I119" s="5">
        <v>9685613749</v>
      </c>
      <c r="J119" s="5">
        <v>20311986826</v>
      </c>
      <c r="K119" s="5">
        <v>10376477455</v>
      </c>
      <c r="L119" s="5">
        <v>2945658964</v>
      </c>
      <c r="M119" s="5">
        <v>18431785821</v>
      </c>
      <c r="N119" s="5">
        <v>7877410304</v>
      </c>
      <c r="O119" s="5">
        <v>4354700688</v>
      </c>
    </row>
    <row r="120" spans="2:15" ht="15.5" x14ac:dyDescent="0.35">
      <c r="C120" t="s">
        <v>134</v>
      </c>
      <c r="D120" s="5">
        <v>26845659</v>
      </c>
      <c r="E120" s="5">
        <v>27911521</v>
      </c>
      <c r="F120" s="5">
        <v>5026205</v>
      </c>
      <c r="G120" s="5">
        <v>6331666</v>
      </c>
      <c r="I120" s="5">
        <v>27911521</v>
      </c>
      <c r="J120" s="5">
        <v>6149266</v>
      </c>
      <c r="K120" s="5">
        <v>5000106</v>
      </c>
    </row>
    <row r="121" spans="2:15" ht="15.5" x14ac:dyDescent="0.35">
      <c r="C121" t="s">
        <v>9</v>
      </c>
      <c r="D121" s="5">
        <v>89954235374</v>
      </c>
      <c r="E121" s="5">
        <v>88769833563</v>
      </c>
      <c r="F121" s="5">
        <v>91614266830</v>
      </c>
      <c r="G121" s="5">
        <v>95824647010</v>
      </c>
      <c r="I121" s="5">
        <v>88769833563</v>
      </c>
      <c r="J121" s="5">
        <v>99363630313</v>
      </c>
      <c r="K121" s="5">
        <v>89483140328</v>
      </c>
      <c r="L121" s="5">
        <v>42847548123</v>
      </c>
      <c r="M121" s="5">
        <v>30371697844</v>
      </c>
      <c r="N121" s="5">
        <v>15875387543</v>
      </c>
      <c r="O121" s="5">
        <v>12354700688</v>
      </c>
    </row>
    <row r="122" spans="2:15" ht="15.5" x14ac:dyDescent="0.35">
      <c r="C122" t="s">
        <v>135</v>
      </c>
      <c r="D122" s="5">
        <v>200755544419</v>
      </c>
      <c r="E122" s="5">
        <v>211281316587</v>
      </c>
      <c r="F122" s="5">
        <v>219909271963</v>
      </c>
      <c r="G122" s="5">
        <v>218678177519</v>
      </c>
      <c r="I122" s="5">
        <v>211281316587</v>
      </c>
      <c r="J122" s="5">
        <v>211283593196</v>
      </c>
      <c r="K122" s="5">
        <v>155111112640</v>
      </c>
      <c r="L122" s="5">
        <v>59741291534</v>
      </c>
      <c r="M122" s="5">
        <v>52061314995</v>
      </c>
      <c r="N122" s="5">
        <v>54599779569</v>
      </c>
      <c r="O122" s="5">
        <v>61425226655</v>
      </c>
    </row>
    <row r="123" spans="2:15" ht="15.5" x14ac:dyDescent="0.35">
      <c r="C123" t="s">
        <v>136</v>
      </c>
      <c r="D123" s="5">
        <v>2000014667</v>
      </c>
      <c r="E123" s="5">
        <v>2000014667</v>
      </c>
      <c r="F123" s="5">
        <v>2000014667</v>
      </c>
      <c r="G123" s="5">
        <v>2000014667</v>
      </c>
      <c r="I123" s="5">
        <v>2000014667</v>
      </c>
      <c r="J123" s="5">
        <v>2000014667</v>
      </c>
      <c r="K123" s="5">
        <v>2000003795</v>
      </c>
      <c r="L123" s="5">
        <v>1600000000</v>
      </c>
      <c r="M123" s="5">
        <v>12000</v>
      </c>
      <c r="N123" s="5">
        <v>8000</v>
      </c>
      <c r="O123" s="5">
        <v>8000</v>
      </c>
    </row>
    <row r="125" spans="2:15" ht="15.5" x14ac:dyDescent="0.35">
      <c r="B125" t="s">
        <v>137</v>
      </c>
      <c r="C125" t="s">
        <v>138</v>
      </c>
      <c r="D125" s="5">
        <v>13585115644</v>
      </c>
      <c r="E125" s="5">
        <v>8543710372</v>
      </c>
      <c r="F125" s="5">
        <v>695213001</v>
      </c>
      <c r="G125" s="5">
        <v>-2743544603</v>
      </c>
      <c r="I125" s="5">
        <v>8874481604</v>
      </c>
      <c r="J125" s="5">
        <v>9888568519</v>
      </c>
      <c r="K125" s="5">
        <v>578350729</v>
      </c>
      <c r="L125" s="5">
        <v>12642594666</v>
      </c>
      <c r="M125" s="5">
        <v>18407627866</v>
      </c>
      <c r="N125" s="5">
        <v>8377515266</v>
      </c>
      <c r="O125" s="5">
        <v>2957519815</v>
      </c>
    </row>
    <row r="126" spans="2:15" ht="15.5" x14ac:dyDescent="0.35">
      <c r="C126" t="s">
        <v>279</v>
      </c>
      <c r="D126" s="5">
        <v>38265189420</v>
      </c>
      <c r="E126" s="5">
        <v>34348243682</v>
      </c>
      <c r="F126" s="5">
        <v>37740251295</v>
      </c>
      <c r="G126" s="5">
        <v>20715995175</v>
      </c>
      <c r="I126" s="5">
        <v>129021618523</v>
      </c>
      <c r="J126" s="5">
        <v>192074986969</v>
      </c>
      <c r="K126" s="5">
        <v>127621486252</v>
      </c>
      <c r="L126" s="5">
        <v>121079968124</v>
      </c>
      <c r="M126" s="5">
        <v>143054820279</v>
      </c>
      <c r="N126" s="5">
        <v>75197330979</v>
      </c>
      <c r="O126" s="5">
        <v>66458055699</v>
      </c>
    </row>
    <row r="127" spans="2:15" ht="15.5" x14ac:dyDescent="0.35">
      <c r="C127" t="s">
        <v>642</v>
      </c>
    </row>
    <row r="128" spans="2:15" ht="15.5" x14ac:dyDescent="0.35">
      <c r="C128" t="s">
        <v>643</v>
      </c>
      <c r="D128" s="5">
        <v>-19048786998</v>
      </c>
      <c r="E128" s="5">
        <v>-31102253424</v>
      </c>
      <c r="F128" s="5">
        <v>-24944557694</v>
      </c>
      <c r="G128" s="5">
        <v>-15690133343</v>
      </c>
      <c r="I128" s="5">
        <v>-95687868201</v>
      </c>
      <c r="J128" s="5">
        <v>-160714052163</v>
      </c>
      <c r="K128" s="5">
        <v>-112130567826</v>
      </c>
      <c r="L128" s="5">
        <v>-98472715863</v>
      </c>
      <c r="M128" s="5">
        <v>-118012919883</v>
      </c>
      <c r="N128" s="5">
        <v>-58622651825</v>
      </c>
      <c r="O128" s="5">
        <v>-55311569707</v>
      </c>
    </row>
    <row r="129" spans="3:15" ht="15.5" x14ac:dyDescent="0.35">
      <c r="C129" t="s">
        <v>644</v>
      </c>
      <c r="D129" s="5">
        <v>-2049683051</v>
      </c>
      <c r="E129" s="5">
        <v>-2130083267</v>
      </c>
      <c r="F129" s="5">
        <v>-2141573318</v>
      </c>
      <c r="G129" s="5">
        <v>-2120920261</v>
      </c>
      <c r="I129" s="5">
        <v>-8835431080</v>
      </c>
      <c r="J129" s="5">
        <v>-7227173144</v>
      </c>
      <c r="K129" s="5">
        <v>-6076873849</v>
      </c>
      <c r="L129" s="5">
        <v>-2717532192</v>
      </c>
      <c r="M129" s="5">
        <v>-1985293325</v>
      </c>
      <c r="N129" s="5">
        <v>-2324400208</v>
      </c>
      <c r="O129" s="5">
        <v>-2356968561</v>
      </c>
    </row>
    <row r="130" spans="3:15" ht="15.5" x14ac:dyDescent="0.35">
      <c r="C130" t="s">
        <v>645</v>
      </c>
      <c r="D130" s="5">
        <v>-1331617002</v>
      </c>
      <c r="E130" s="5">
        <v>11885409232</v>
      </c>
      <c r="F130" s="5">
        <v>-6667672859</v>
      </c>
      <c r="G130" s="5">
        <v>-3219716038</v>
      </c>
      <c r="I130" s="5">
        <v>-2497435450</v>
      </c>
      <c r="J130" s="5">
        <v>-4451780747</v>
      </c>
      <c r="K130" s="5">
        <v>-4427282361</v>
      </c>
      <c r="L130" s="5">
        <v>-1463498392</v>
      </c>
      <c r="M130" s="5">
        <v>-1614867555</v>
      </c>
      <c r="N130" s="5">
        <v>-1741017460</v>
      </c>
      <c r="O130" s="5">
        <v>-1082719760</v>
      </c>
    </row>
    <row r="131" spans="3:15" ht="15.5" x14ac:dyDescent="0.35">
      <c r="C131" t="s">
        <v>646</v>
      </c>
      <c r="D131" s="5">
        <v>-22430087051</v>
      </c>
      <c r="E131" s="5">
        <v>-21346927459</v>
      </c>
      <c r="F131" s="5">
        <v>-33753803871</v>
      </c>
      <c r="G131" s="5">
        <v>-21030769642</v>
      </c>
      <c r="I131" s="5">
        <v>-107020734731</v>
      </c>
      <c r="J131" s="5">
        <v>-172393006054</v>
      </c>
      <c r="K131" s="5">
        <v>-122634724036</v>
      </c>
      <c r="L131" s="5">
        <v>-102653746447</v>
      </c>
      <c r="M131" s="5">
        <v>-121613080763</v>
      </c>
      <c r="N131" s="5">
        <v>-62688069493</v>
      </c>
      <c r="O131" s="5">
        <v>-58751258028</v>
      </c>
    </row>
    <row r="132" spans="3:15" ht="15.5" x14ac:dyDescent="0.35">
      <c r="C132" t="s">
        <v>282</v>
      </c>
      <c r="D132" s="5">
        <v>6488993</v>
      </c>
      <c r="E132" s="5">
        <v>7656241</v>
      </c>
      <c r="F132" s="5">
        <v>9801695</v>
      </c>
      <c r="G132" s="5">
        <v>13869273</v>
      </c>
      <c r="I132" s="5">
        <v>50510979</v>
      </c>
      <c r="J132" s="5">
        <v>27075691</v>
      </c>
      <c r="K132" s="5">
        <v>7010532</v>
      </c>
      <c r="L132" s="5">
        <v>17965089</v>
      </c>
      <c r="M132" s="5">
        <v>19209737</v>
      </c>
      <c r="N132" s="5">
        <v>4521610</v>
      </c>
      <c r="O132" s="5">
        <v>5294397</v>
      </c>
    </row>
    <row r="133" spans="3:15" ht="15.5" x14ac:dyDescent="0.35">
      <c r="C133" t="s">
        <v>647</v>
      </c>
    </row>
    <row r="134" spans="3:15" ht="15.5" x14ac:dyDescent="0.35">
      <c r="C134" t="s">
        <v>408</v>
      </c>
      <c r="D134" s="5">
        <v>-2092928418</v>
      </c>
      <c r="E134" s="5">
        <v>-2668937990</v>
      </c>
      <c r="F134" s="5">
        <v>-3301036118</v>
      </c>
      <c r="G134" s="5">
        <v>-1636546523</v>
      </c>
      <c r="I134" s="5">
        <v>-10547996212</v>
      </c>
      <c r="J134" s="5">
        <v>-7259795137</v>
      </c>
      <c r="K134" s="5">
        <v>-2263233648</v>
      </c>
      <c r="L134" s="5">
        <v>-1716679210</v>
      </c>
      <c r="M134" s="5">
        <v>-2384185829</v>
      </c>
      <c r="N134" s="5">
        <v>-3423850397</v>
      </c>
      <c r="O134" s="5">
        <v>-3839971475</v>
      </c>
    </row>
    <row r="135" spans="3:15" ht="15.5" x14ac:dyDescent="0.35">
      <c r="C135" t="s">
        <v>648</v>
      </c>
      <c r="D135" s="5">
        <v>-163547300</v>
      </c>
      <c r="E135" s="5">
        <v>-1796324102</v>
      </c>
      <c r="G135" s="5">
        <v>-806092886</v>
      </c>
      <c r="I135" s="5">
        <v>-2628916955</v>
      </c>
      <c r="J135" s="5">
        <v>-2560692950</v>
      </c>
      <c r="K135" s="5">
        <v>-2152188371</v>
      </c>
      <c r="L135" s="5">
        <v>-4084912890</v>
      </c>
      <c r="M135" s="5">
        <v>-669135558</v>
      </c>
      <c r="N135" s="5">
        <v>-712417433</v>
      </c>
      <c r="O135" s="5">
        <v>-914600778</v>
      </c>
    </row>
    <row r="136" spans="3:15" ht="15.5" x14ac:dyDescent="0.35">
      <c r="C136" t="s">
        <v>649</v>
      </c>
      <c r="D136" s="5">
        <v>-2256475718</v>
      </c>
      <c r="E136" s="5">
        <v>-4465262092</v>
      </c>
      <c r="F136" s="5">
        <v>-3301036118</v>
      </c>
      <c r="G136" s="5">
        <v>-2442639409</v>
      </c>
      <c r="I136" s="5">
        <v>-13176913167</v>
      </c>
      <c r="J136" s="5">
        <v>-9820488087</v>
      </c>
      <c r="K136" s="5">
        <v>-4415422019</v>
      </c>
      <c r="L136" s="5">
        <v>-5801592100</v>
      </c>
      <c r="M136" s="5">
        <v>-3053321387</v>
      </c>
      <c r="N136" s="5">
        <v>-4136267830</v>
      </c>
      <c r="O136" s="5">
        <v>-4754572253</v>
      </c>
    </row>
    <row r="137" spans="3:15" ht="15.5" x14ac:dyDescent="0.35">
      <c r="C137" t="s">
        <v>145</v>
      </c>
      <c r="D137" s="5">
        <v>-12710256690</v>
      </c>
      <c r="E137" s="5">
        <v>-27257833110</v>
      </c>
      <c r="F137" s="5">
        <v>1236057791</v>
      </c>
      <c r="G137" s="5">
        <v>10424213302</v>
      </c>
      <c r="I137" s="5">
        <v>-8347725999</v>
      </c>
      <c r="J137" s="5">
        <v>-14706298385</v>
      </c>
      <c r="K137" s="5">
        <v>27674112116</v>
      </c>
      <c r="L137" s="5">
        <v>-7748192961</v>
      </c>
      <c r="M137" s="5">
        <v>-16242686325</v>
      </c>
      <c r="N137" s="5">
        <v>-8087261393</v>
      </c>
      <c r="O137" s="5">
        <v>-835855215</v>
      </c>
    </row>
    <row r="138" spans="3:15" ht="15.5" x14ac:dyDescent="0.35">
      <c r="C138" t="s">
        <v>146</v>
      </c>
      <c r="D138" s="5">
        <v>423735587</v>
      </c>
      <c r="E138" s="5">
        <v>18962753282</v>
      </c>
      <c r="F138" s="5">
        <v>-175671412</v>
      </c>
      <c r="G138" s="5">
        <v>-5911942976</v>
      </c>
      <c r="I138" s="5">
        <v>1757702640</v>
      </c>
      <c r="J138" s="5">
        <v>5630441451</v>
      </c>
      <c r="K138" s="5">
        <v>-25194463842</v>
      </c>
      <c r="L138" s="5">
        <v>-5196965194</v>
      </c>
      <c r="M138" s="5">
        <v>-273369455</v>
      </c>
      <c r="N138" s="5">
        <v>-36759000</v>
      </c>
      <c r="O138" s="5">
        <v>-2062638507</v>
      </c>
    </row>
    <row r="139" spans="3:15" ht="15.5" x14ac:dyDescent="0.35">
      <c r="C139" t="s">
        <v>148</v>
      </c>
      <c r="D139" s="5">
        <v>-161849999</v>
      </c>
      <c r="E139" s="5">
        <v>16634329358</v>
      </c>
      <c r="F139" s="5">
        <v>-839102673</v>
      </c>
      <c r="G139" s="5">
        <v>-7061942976</v>
      </c>
      <c r="I139" s="5">
        <v>-723444920</v>
      </c>
      <c r="J139" s="5">
        <v>-157463058</v>
      </c>
      <c r="K139" s="5">
        <v>-22523657342</v>
      </c>
      <c r="L139" s="5">
        <v>-4610316545</v>
      </c>
      <c r="M139" s="5">
        <v>-273369455</v>
      </c>
      <c r="N139" s="5">
        <v>-36759000</v>
      </c>
      <c r="O139" s="5">
        <v>-2062638507</v>
      </c>
    </row>
    <row r="140" spans="3:15" ht="15.5" x14ac:dyDescent="0.35">
      <c r="C140" t="s">
        <v>650</v>
      </c>
      <c r="D140" s="5">
        <v>585585586</v>
      </c>
      <c r="E140" s="5">
        <v>1817716299</v>
      </c>
      <c r="F140" s="5">
        <v>663431261</v>
      </c>
      <c r="I140" s="5">
        <v>2481147560</v>
      </c>
      <c r="J140" s="5">
        <v>5504504509</v>
      </c>
      <c r="K140" s="5">
        <v>569193500</v>
      </c>
    </row>
    <row r="141" spans="3:15" ht="15.5" x14ac:dyDescent="0.35">
      <c r="C141" t="s">
        <v>651</v>
      </c>
      <c r="E141" s="5">
        <v>510707625</v>
      </c>
      <c r="G141" s="5">
        <v>-510000000</v>
      </c>
      <c r="J141" s="5">
        <v>2730000000</v>
      </c>
      <c r="K141" s="5">
        <v>-3240000000</v>
      </c>
    </row>
    <row r="142" spans="3:15" ht="15.5" x14ac:dyDescent="0.35">
      <c r="C142" t="s">
        <v>652</v>
      </c>
      <c r="G142" s="5">
        <v>1660000000</v>
      </c>
      <c r="J142" s="5">
        <v>-2446600000</v>
      </c>
      <c r="L142" s="5">
        <v>-586648649</v>
      </c>
    </row>
    <row r="143" spans="3:15" ht="15.5" x14ac:dyDescent="0.35">
      <c r="C143" t="s">
        <v>149</v>
      </c>
      <c r="D143" s="5">
        <v>-12710256690</v>
      </c>
      <c r="E143" s="5">
        <v>-27257833110</v>
      </c>
      <c r="F143" s="5">
        <v>1236057791</v>
      </c>
      <c r="G143" s="5">
        <v>10424213302</v>
      </c>
      <c r="I143" s="5">
        <v>-8347725999</v>
      </c>
      <c r="J143" s="5">
        <v>-14706298385</v>
      </c>
      <c r="K143" s="5">
        <v>27674112116</v>
      </c>
      <c r="L143" s="5">
        <v>-7748192961</v>
      </c>
      <c r="M143" s="5">
        <v>-16242686325</v>
      </c>
      <c r="N143" s="5">
        <v>-8087261393</v>
      </c>
      <c r="O143" s="5">
        <v>-835855215</v>
      </c>
    </row>
    <row r="144" spans="3:15" ht="15.5" x14ac:dyDescent="0.35">
      <c r="C144" t="s">
        <v>653</v>
      </c>
      <c r="K144" s="5">
        <v>-3292838086</v>
      </c>
      <c r="L144" s="5">
        <v>-741383830</v>
      </c>
    </row>
    <row r="145" spans="3:15" ht="15.5" x14ac:dyDescent="0.35">
      <c r="C145" t="s">
        <v>654</v>
      </c>
      <c r="K145" s="5">
        <v>43200000000</v>
      </c>
    </row>
    <row r="146" spans="3:15" ht="15.5" x14ac:dyDescent="0.35">
      <c r="C146" t="s">
        <v>655</v>
      </c>
      <c r="D146" s="5">
        <v>62020795560</v>
      </c>
      <c r="E146" s="5">
        <v>141045095688</v>
      </c>
      <c r="F146" s="5">
        <v>29088794989</v>
      </c>
      <c r="I146" s="5">
        <v>170133890677</v>
      </c>
      <c r="J146" s="5">
        <v>143088642553</v>
      </c>
      <c r="K146" s="5">
        <v>194736525569</v>
      </c>
      <c r="L146" s="5">
        <v>141562830</v>
      </c>
    </row>
    <row r="147" spans="3:15" ht="15.5" x14ac:dyDescent="0.35">
      <c r="C147" t="s">
        <v>635</v>
      </c>
      <c r="D147" s="5">
        <v>-68261784229</v>
      </c>
      <c r="E147" s="5">
        <v>-141011573146</v>
      </c>
      <c r="F147" s="5">
        <v>-20336792445</v>
      </c>
      <c r="G147" s="5">
        <v>9895320597</v>
      </c>
      <c r="I147" s="5">
        <v>-152371934166</v>
      </c>
      <c r="J147" s="5">
        <v>-138312852246</v>
      </c>
      <c r="K147" s="5">
        <v>-194680365375</v>
      </c>
    </row>
    <row r="148" spans="3:15" ht="15.5" x14ac:dyDescent="0.35">
      <c r="C148" t="s">
        <v>163</v>
      </c>
      <c r="D148" s="5">
        <v>25000000</v>
      </c>
      <c r="K148" s="5">
        <v>5000000</v>
      </c>
    </row>
    <row r="149" spans="3:15" ht="15.5" x14ac:dyDescent="0.35">
      <c r="C149" t="s">
        <v>395</v>
      </c>
      <c r="F149" s="5">
        <v>-2000014667</v>
      </c>
      <c r="I149" s="5">
        <v>-2000014667</v>
      </c>
      <c r="J149" s="5">
        <v>-2500018243</v>
      </c>
      <c r="K149" s="5">
        <v>-2000000000</v>
      </c>
    </row>
    <row r="150" spans="3:15" ht="15.5" x14ac:dyDescent="0.35">
      <c r="C150" t="s">
        <v>157</v>
      </c>
      <c r="E150" s="5">
        <v>-5494500000</v>
      </c>
      <c r="I150" s="5">
        <v>-5494500000</v>
      </c>
      <c r="J150" s="5">
        <v>-610500000</v>
      </c>
      <c r="K150" s="5">
        <v>-613979640</v>
      </c>
    </row>
    <row r="151" spans="3:15" ht="15.5" x14ac:dyDescent="0.35">
      <c r="C151" t="s">
        <v>487</v>
      </c>
    </row>
    <row r="152" spans="3:15" ht="15.5" x14ac:dyDescent="0.35">
      <c r="C152" t="s">
        <v>656</v>
      </c>
    </row>
    <row r="153" spans="3:15" ht="15.5" x14ac:dyDescent="0.35">
      <c r="C153" t="s">
        <v>657</v>
      </c>
    </row>
    <row r="154" spans="3:15" ht="15.5" x14ac:dyDescent="0.35">
      <c r="C154" t="s">
        <v>152</v>
      </c>
      <c r="N154" s="5">
        <v>654995649</v>
      </c>
      <c r="O154" s="5">
        <v>5076311647</v>
      </c>
    </row>
    <row r="155" spans="3:15" ht="15.5" x14ac:dyDescent="0.35">
      <c r="C155" t="s">
        <v>153</v>
      </c>
      <c r="E155" s="5">
        <v>-3000000000</v>
      </c>
      <c r="I155" s="5">
        <v>-3000000000</v>
      </c>
      <c r="L155" s="5">
        <v>-1565193591</v>
      </c>
      <c r="M155" s="5">
        <v>-6260572453</v>
      </c>
      <c r="N155" s="5">
        <v>-825000000</v>
      </c>
      <c r="O155" s="5">
        <v>-1200000000</v>
      </c>
    </row>
    <row r="156" spans="3:15" ht="15.5" x14ac:dyDescent="0.35">
      <c r="C156" t="s">
        <v>658</v>
      </c>
      <c r="D156" s="5">
        <v>-6444268021</v>
      </c>
      <c r="E156" s="5">
        <v>-18796855652</v>
      </c>
      <c r="F156" s="5">
        <v>-5515930086</v>
      </c>
      <c r="G156" s="5">
        <v>528892705</v>
      </c>
      <c r="I156" s="5">
        <v>-15515167843</v>
      </c>
      <c r="J156" s="5">
        <v>-16375571345</v>
      </c>
      <c r="K156" s="5">
        <v>-9447626912</v>
      </c>
      <c r="L156" s="5">
        <v>-11854678370</v>
      </c>
      <c r="M156" s="5">
        <v>-13849613872</v>
      </c>
      <c r="N156" s="5">
        <v>-7784757042</v>
      </c>
      <c r="O156" s="5">
        <v>-8712166862</v>
      </c>
    </row>
    <row r="157" spans="3:15" ht="15.5" x14ac:dyDescent="0.35">
      <c r="C157" t="s">
        <v>410</v>
      </c>
    </row>
    <row r="158" spans="3:15" ht="15.5" x14ac:dyDescent="0.35">
      <c r="C158" t="s">
        <v>659</v>
      </c>
      <c r="E158" s="5">
        <v>-3000000000</v>
      </c>
      <c r="I158" s="5">
        <v>-3000000000</v>
      </c>
      <c r="L158" s="5">
        <v>-1565193591</v>
      </c>
      <c r="M158" s="5">
        <v>-6260572453</v>
      </c>
      <c r="N158" s="5">
        <v>-170004351</v>
      </c>
      <c r="O158" s="5">
        <v>3876311647</v>
      </c>
    </row>
    <row r="159" spans="3:15" ht="15.5" x14ac:dyDescent="0.35">
      <c r="C159" t="s">
        <v>155</v>
      </c>
      <c r="D159" s="5">
        <v>-50000000</v>
      </c>
      <c r="I159" s="5">
        <v>-100000000</v>
      </c>
      <c r="K159" s="5">
        <v>-234000000</v>
      </c>
      <c r="L159" s="5">
        <v>-228500000</v>
      </c>
      <c r="M159" s="5">
        <v>-132500000</v>
      </c>
      <c r="N159" s="5">
        <v>-132500000</v>
      </c>
    </row>
    <row r="160" spans="3:15" ht="15.5" x14ac:dyDescent="0.35">
      <c r="C160" t="s">
        <v>611</v>
      </c>
      <c r="L160" s="5">
        <v>6500000000</v>
      </c>
      <c r="M160" s="5">
        <v>4000000000</v>
      </c>
      <c r="O160" s="5">
        <v>4000000000</v>
      </c>
    </row>
    <row r="161" spans="2:15" ht="15.5" x14ac:dyDescent="0.35">
      <c r="C161" t="s">
        <v>164</v>
      </c>
      <c r="D161" s="5">
        <v>1298594541</v>
      </c>
      <c r="E161" s="5">
        <v>248630544</v>
      </c>
      <c r="F161" s="5">
        <v>1755599380</v>
      </c>
      <c r="G161" s="5">
        <v>1768725723</v>
      </c>
      <c r="I161" s="5">
        <v>2284458245</v>
      </c>
      <c r="J161" s="5">
        <v>812711585</v>
      </c>
      <c r="K161" s="5">
        <v>3057999003</v>
      </c>
      <c r="L161" s="5">
        <v>-302563489</v>
      </c>
      <c r="M161" s="5">
        <v>1891572086</v>
      </c>
      <c r="N161" s="5">
        <v>253494873</v>
      </c>
      <c r="O161" s="5">
        <v>59026093</v>
      </c>
    </row>
    <row r="162" spans="2:15" ht="15.5" x14ac:dyDescent="0.35">
      <c r="C162" t="s">
        <v>165</v>
      </c>
      <c r="D162" s="5">
        <v>8374194711</v>
      </c>
      <c r="I162" s="5">
        <v>6089736466</v>
      </c>
      <c r="J162" s="5">
        <v>5277024881</v>
      </c>
      <c r="K162" s="5">
        <v>2219025878</v>
      </c>
      <c r="L162" s="5">
        <v>2521589367</v>
      </c>
      <c r="M162" s="5">
        <v>630017281</v>
      </c>
      <c r="N162" s="5">
        <v>376522408</v>
      </c>
      <c r="O162" s="5">
        <v>317496315</v>
      </c>
    </row>
    <row r="163" spans="2:15" ht="15.5" x14ac:dyDescent="0.35">
      <c r="C163" t="s">
        <v>315</v>
      </c>
    </row>
    <row r="164" spans="2:15" ht="15.5" x14ac:dyDescent="0.35">
      <c r="C164" t="s">
        <v>166</v>
      </c>
      <c r="D164" s="5">
        <v>9672789252</v>
      </c>
      <c r="E164" s="5">
        <v>248630544</v>
      </c>
      <c r="F164" s="5">
        <v>1755599380</v>
      </c>
      <c r="G164" s="5">
        <v>1768725723</v>
      </c>
      <c r="I164" s="5">
        <v>8374194711</v>
      </c>
      <c r="J164" s="5">
        <v>6089736466</v>
      </c>
      <c r="K164" s="5">
        <v>5277024881</v>
      </c>
      <c r="L164" s="5">
        <v>2219025878</v>
      </c>
      <c r="M164" s="5">
        <v>2521589367</v>
      </c>
      <c r="N164" s="5">
        <v>630017281</v>
      </c>
      <c r="O164" s="5">
        <v>376522408</v>
      </c>
    </row>
    <row r="166" spans="2:15" ht="15.5" x14ac:dyDescent="0.35">
      <c r="B166" t="s">
        <v>167</v>
      </c>
      <c r="C166" t="s">
        <v>11</v>
      </c>
      <c r="D166" s="5">
        <v>2000000000</v>
      </c>
      <c r="E166" s="5">
        <v>2000000000</v>
      </c>
      <c r="F166" s="5">
        <v>2000000000</v>
      </c>
      <c r="G166" s="5">
        <v>2000000000</v>
      </c>
      <c r="I166" s="5">
        <v>2000000000</v>
      </c>
      <c r="J166" s="5">
        <v>2000000000</v>
      </c>
      <c r="K166" s="5">
        <v>2000000000</v>
      </c>
      <c r="L166" s="5">
        <v>1600000000</v>
      </c>
      <c r="M166" s="5">
        <v>0</v>
      </c>
      <c r="N166" s="5">
        <v>0</v>
      </c>
      <c r="O166" s="5">
        <v>0</v>
      </c>
    </row>
    <row r="167" spans="2:15" ht="15.5" x14ac:dyDescent="0.35">
      <c r="C167" t="s">
        <v>168</v>
      </c>
      <c r="D167" s="6">
        <v>0.59</v>
      </c>
      <c r="E167" s="6">
        <v>-1.46</v>
      </c>
      <c r="F167" s="6">
        <v>-1.1000000000000001</v>
      </c>
      <c r="G167" s="6">
        <v>-1.78</v>
      </c>
    </row>
    <row r="168" spans="2:15" ht="15.5" x14ac:dyDescent="0.35">
      <c r="C168" t="s">
        <v>169</v>
      </c>
      <c r="D168" s="6">
        <v>262.70999999999998</v>
      </c>
      <c r="E168" s="6">
        <v>-180.82</v>
      </c>
      <c r="F168" s="6">
        <v>-174.55</v>
      </c>
      <c r="G168" s="6">
        <v>-71.349999999999994</v>
      </c>
    </row>
    <row r="169" spans="2:15" ht="15.5" x14ac:dyDescent="0.35">
      <c r="C169" t="s">
        <v>60</v>
      </c>
      <c r="D169" s="6">
        <v>8.6999999999999993</v>
      </c>
      <c r="E169" s="6">
        <v>14.78</v>
      </c>
      <c r="F169" s="6">
        <v>11.08</v>
      </c>
      <c r="G169" s="6">
        <v>10.47</v>
      </c>
    </row>
    <row r="170" spans="2:15" ht="15.5" x14ac:dyDescent="0.35">
      <c r="C170" t="s">
        <v>170</v>
      </c>
      <c r="D170" s="5">
        <v>7150000000</v>
      </c>
      <c r="E170" s="5">
        <v>6280000000</v>
      </c>
      <c r="F170" s="5">
        <v>5000000000</v>
      </c>
      <c r="G170" s="5">
        <v>1570000000</v>
      </c>
    </row>
    <row r="171" spans="2:15" ht="15.5" x14ac:dyDescent="0.35">
      <c r="C171" t="s">
        <v>171</v>
      </c>
      <c r="D171" s="6">
        <v>5.8999999999999999E-3</v>
      </c>
      <c r="E171" s="6">
        <v>-1.38E-2</v>
      </c>
      <c r="F171" s="6">
        <v>-0.01</v>
      </c>
      <c r="G171" s="6">
        <v>-1.6200000000000003E-2</v>
      </c>
    </row>
    <row r="172" spans="2:15" ht="15.5" x14ac:dyDescent="0.35">
      <c r="C172" t="s">
        <v>172</v>
      </c>
      <c r="D172" s="6">
        <v>1.32E-2</v>
      </c>
      <c r="E172" s="6">
        <v>-3.2899999999999999E-2</v>
      </c>
      <c r="F172" s="6">
        <v>-2.3900000000000001E-2</v>
      </c>
      <c r="G172" s="6">
        <v>-3.7100000000000001E-2</v>
      </c>
    </row>
    <row r="173" spans="2:15" ht="15.5" x14ac:dyDescent="0.35">
      <c r="C173" t="s">
        <v>173</v>
      </c>
      <c r="D173" s="6">
        <v>2.1700000000000001E-2</v>
      </c>
      <c r="E173" s="6">
        <v>1.8200000000000001E-2</v>
      </c>
      <c r="F173" s="6">
        <v>6.1999999999999998E-3</v>
      </c>
      <c r="G173" s="6">
        <v>-1.06E-2</v>
      </c>
    </row>
    <row r="174" spans="2:15" ht="15.5" x14ac:dyDescent="0.35">
      <c r="C174" t="s">
        <v>174</v>
      </c>
      <c r="D174" s="6">
        <v>1.7</v>
      </c>
      <c r="E174" s="6">
        <v>0.9</v>
      </c>
      <c r="F174" s="6">
        <v>0.33</v>
      </c>
      <c r="G174" s="6">
        <v>-1.18</v>
      </c>
    </row>
    <row r="175" spans="2:15" ht="15.5" x14ac:dyDescent="0.35">
      <c r="C175" t="s">
        <v>175</v>
      </c>
      <c r="D175" s="5">
        <v>90000000000</v>
      </c>
      <c r="E175" s="5">
        <v>89000000000</v>
      </c>
      <c r="F175" s="5">
        <v>92000000000</v>
      </c>
      <c r="G175" s="5">
        <v>96000000000</v>
      </c>
    </row>
    <row r="176" spans="2:15" ht="15.5" x14ac:dyDescent="0.35">
      <c r="C176" t="s">
        <v>176</v>
      </c>
      <c r="D176" s="6">
        <v>3.45</v>
      </c>
      <c r="E176" s="6">
        <v>5.95</v>
      </c>
      <c r="F176" s="6">
        <v>4.1900000000000004</v>
      </c>
      <c r="G176" s="6">
        <v>2.65</v>
      </c>
    </row>
    <row r="177" spans="3:15" ht="15.5" x14ac:dyDescent="0.35">
      <c r="C177" t="s">
        <v>177</v>
      </c>
      <c r="D177" s="6">
        <v>44.96</v>
      </c>
      <c r="E177" s="6">
        <v>44.37</v>
      </c>
      <c r="F177" s="6">
        <v>45.8</v>
      </c>
      <c r="G177" s="6">
        <v>47.91</v>
      </c>
    </row>
    <row r="178" spans="3:15" ht="15.5" x14ac:dyDescent="0.35">
      <c r="C178" t="s">
        <v>178</v>
      </c>
      <c r="D178" s="6">
        <v>3.45</v>
      </c>
      <c r="E178" s="6">
        <v>5.95</v>
      </c>
      <c r="F178" s="6">
        <v>4.1900000000000004</v>
      </c>
      <c r="G178" s="6">
        <v>2.65</v>
      </c>
    </row>
    <row r="179" spans="3:15" ht="15.5" x14ac:dyDescent="0.35">
      <c r="C179" t="s">
        <v>179</v>
      </c>
      <c r="D179" s="6">
        <v>44.96</v>
      </c>
      <c r="E179" s="6">
        <v>44.37</v>
      </c>
      <c r="F179" s="6">
        <v>45.8</v>
      </c>
      <c r="G179" s="6">
        <v>47.91</v>
      </c>
    </row>
    <row r="180" spans="3:15" ht="15.5" x14ac:dyDescent="0.35">
      <c r="C180" t="s">
        <v>180</v>
      </c>
      <c r="D180" s="5">
        <v>42000000000</v>
      </c>
      <c r="E180" s="5">
        <v>71000000000</v>
      </c>
      <c r="F180" s="5">
        <v>48000000000</v>
      </c>
      <c r="G180" s="5">
        <v>39000000000</v>
      </c>
    </row>
    <row r="181" spans="3:15" ht="15.5" x14ac:dyDescent="0.35">
      <c r="C181" t="s">
        <v>181</v>
      </c>
      <c r="D181" s="5">
        <v>56000000000</v>
      </c>
      <c r="E181" s="5">
        <v>41000000000</v>
      </c>
      <c r="F181" s="5">
        <v>70000000000</v>
      </c>
      <c r="G181" s="5">
        <v>76000000000</v>
      </c>
    </row>
    <row r="182" spans="3:15" ht="15.5" x14ac:dyDescent="0.35">
      <c r="C182" t="s">
        <v>182</v>
      </c>
      <c r="D182" s="5">
        <v>90000000000</v>
      </c>
      <c r="E182" s="5">
        <v>89000000000</v>
      </c>
      <c r="F182" s="5">
        <v>92000000000</v>
      </c>
      <c r="G182" s="5">
        <v>96000000000</v>
      </c>
    </row>
    <row r="183" spans="3:15" ht="15.5" x14ac:dyDescent="0.35">
      <c r="C183" t="s">
        <v>23</v>
      </c>
      <c r="D183" s="5">
        <v>98000000000</v>
      </c>
      <c r="E183" s="5">
        <v>111000000000</v>
      </c>
      <c r="F183" s="5">
        <v>118000000000</v>
      </c>
      <c r="G183" s="5">
        <v>116000000000</v>
      </c>
    </row>
    <row r="184" spans="3:15" ht="15.5" x14ac:dyDescent="0.35">
      <c r="C184" t="s">
        <v>20</v>
      </c>
      <c r="D184" s="5">
        <v>89000000000</v>
      </c>
      <c r="E184" s="5">
        <v>103000000000</v>
      </c>
      <c r="F184" s="5">
        <v>110000000000</v>
      </c>
      <c r="G184" s="5">
        <v>109000000000</v>
      </c>
    </row>
    <row r="185" spans="3:15" ht="15.5" x14ac:dyDescent="0.35">
      <c r="C185" t="s">
        <v>183</v>
      </c>
      <c r="D185" s="5">
        <v>-3000000000</v>
      </c>
      <c r="E185" s="5">
        <v>-25000000000</v>
      </c>
      <c r="F185" s="5">
        <v>3000000000</v>
      </c>
      <c r="G185" s="5">
        <v>7000000000</v>
      </c>
    </row>
    <row r="186" spans="3:15" ht="15.5" x14ac:dyDescent="0.35">
      <c r="C186" t="s">
        <v>184</v>
      </c>
      <c r="D186" s="5">
        <v>14000000000</v>
      </c>
      <c r="E186" s="5">
        <v>9000000000</v>
      </c>
      <c r="F186" s="5">
        <v>1000000000</v>
      </c>
      <c r="G186" s="5">
        <v>-3000000000</v>
      </c>
    </row>
    <row r="187" spans="3:15" ht="15.5" x14ac:dyDescent="0.35">
      <c r="C187" t="s">
        <v>185</v>
      </c>
      <c r="D187" s="5">
        <v>0</v>
      </c>
      <c r="E187" s="5">
        <v>17000000000</v>
      </c>
      <c r="F187" s="5">
        <v>-1000000000</v>
      </c>
      <c r="G187" s="5">
        <v>-7000000000</v>
      </c>
    </row>
    <row r="188" spans="3:15" ht="15.5" x14ac:dyDescent="0.35">
      <c r="C188" t="s">
        <v>12</v>
      </c>
      <c r="D188" s="5">
        <v>13000000000</v>
      </c>
      <c r="E188" s="5">
        <v>25000000000</v>
      </c>
      <c r="F188" s="5">
        <v>0</v>
      </c>
      <c r="G188" s="5">
        <v>-10000000000</v>
      </c>
    </row>
    <row r="189" spans="3:15" ht="15.5" x14ac:dyDescent="0.35">
      <c r="C189" t="s">
        <v>15</v>
      </c>
      <c r="D189" s="6">
        <v>6.71</v>
      </c>
      <c r="E189" s="6">
        <v>12.59</v>
      </c>
      <c r="F189" s="6">
        <v>-7.0000000000000007E-2</v>
      </c>
      <c r="G189" s="6">
        <v>-4.9000000000000004</v>
      </c>
    </row>
    <row r="190" spans="3:15" ht="15.5" x14ac:dyDescent="0.35">
      <c r="C190" t="s">
        <v>45</v>
      </c>
      <c r="I190" s="6">
        <v>-4.3099999999999996</v>
      </c>
      <c r="J190" s="6">
        <v>6.22</v>
      </c>
      <c r="K190" s="6">
        <v>4.72</v>
      </c>
      <c r="L190" s="6">
        <v>3.76</v>
      </c>
      <c r="M190" s="6">
        <v>879531.29</v>
      </c>
      <c r="N190" s="6">
        <v>485696.3</v>
      </c>
      <c r="O190" s="6">
        <v>79310.38</v>
      </c>
    </row>
    <row r="191" spans="3:15" ht="15.5" x14ac:dyDescent="0.35">
      <c r="C191" t="s">
        <v>59</v>
      </c>
      <c r="I191" s="6">
        <v>-61.25</v>
      </c>
      <c r="J191" s="6">
        <v>17.2</v>
      </c>
      <c r="K191" s="6">
        <v>46.61</v>
      </c>
      <c r="L191" s="5">
        <v>0</v>
      </c>
      <c r="M191" s="5">
        <v>0</v>
      </c>
      <c r="N191" s="5">
        <v>0</v>
      </c>
      <c r="O191" s="5">
        <v>0</v>
      </c>
    </row>
    <row r="192" spans="3:15" ht="15.5" x14ac:dyDescent="0.35">
      <c r="C192" t="s">
        <v>62</v>
      </c>
      <c r="I192" s="6">
        <v>4.1500000000000004</v>
      </c>
      <c r="J192" s="6">
        <v>1.07</v>
      </c>
      <c r="K192" s="6">
        <v>3.14</v>
      </c>
      <c r="L192" s="5">
        <v>0</v>
      </c>
      <c r="M192" s="5">
        <v>0</v>
      </c>
      <c r="N192" s="5">
        <v>0</v>
      </c>
      <c r="O192" s="5">
        <v>0</v>
      </c>
    </row>
    <row r="193" spans="3:15" ht="15.5" x14ac:dyDescent="0.35">
      <c r="C193" t="s">
        <v>186</v>
      </c>
      <c r="I193" s="5">
        <v>19290000000</v>
      </c>
      <c r="J193" s="6">
        <v>34229999999.999996</v>
      </c>
      <c r="K193" s="5">
        <v>19830000000</v>
      </c>
      <c r="L193" s="5">
        <v>14780000000</v>
      </c>
      <c r="M193" s="5">
        <v>21220000000</v>
      </c>
      <c r="N193" s="5">
        <v>14120000000</v>
      </c>
      <c r="O193" s="5">
        <v>10530000000</v>
      </c>
    </row>
    <row r="194" spans="3:15" ht="15.5" x14ac:dyDescent="0.35">
      <c r="C194" t="s">
        <v>187</v>
      </c>
      <c r="I194" s="6">
        <v>-4.0800000000000003E-2</v>
      </c>
      <c r="J194" s="6">
        <v>5.8899999999999994E-2</v>
      </c>
      <c r="K194" s="6">
        <v>6.08E-2</v>
      </c>
      <c r="L194" s="6">
        <v>0.1007</v>
      </c>
      <c r="M194" s="6">
        <v>0.20269999999999999</v>
      </c>
      <c r="N194" s="6">
        <v>7.1199999999999999E-2</v>
      </c>
      <c r="O194" s="6">
        <v>1.03E-2</v>
      </c>
    </row>
    <row r="195" spans="3:15" ht="15.5" x14ac:dyDescent="0.35">
      <c r="C195" t="s">
        <v>188</v>
      </c>
      <c r="I195" s="6">
        <v>-9.7200000000000009E-2</v>
      </c>
      <c r="J195" s="6">
        <v>0.12520000000000001</v>
      </c>
      <c r="K195" s="6">
        <v>0.10539999999999999</v>
      </c>
      <c r="L195" s="6">
        <v>0.1404</v>
      </c>
      <c r="M195" s="6">
        <v>0.34749999999999998</v>
      </c>
      <c r="N195" s="6">
        <v>0.24480000000000002</v>
      </c>
      <c r="O195" s="6">
        <v>5.1399999999999994E-2</v>
      </c>
    </row>
    <row r="196" spans="3:15" ht="15.5" x14ac:dyDescent="0.35">
      <c r="C196" t="s">
        <v>189</v>
      </c>
      <c r="I196" s="6">
        <v>3.5400000000000001E-2</v>
      </c>
      <c r="J196" s="6">
        <v>0.1686</v>
      </c>
      <c r="K196" s="6">
        <v>0.16589999999999999</v>
      </c>
      <c r="L196" s="6">
        <v>0.24859999999999999</v>
      </c>
      <c r="M196" s="6">
        <v>0.48820000000000002</v>
      </c>
      <c r="N196" s="6">
        <v>0.25259999999999999</v>
      </c>
      <c r="O196" s="6">
        <v>0.29359999999999997</v>
      </c>
    </row>
    <row r="197" spans="3:15" ht="15.5" x14ac:dyDescent="0.35">
      <c r="C197" t="s">
        <v>190</v>
      </c>
      <c r="I197" s="6">
        <v>0.46</v>
      </c>
      <c r="J197" s="6">
        <v>3.03</v>
      </c>
      <c r="K197" s="6">
        <v>6.26</v>
      </c>
      <c r="L197" s="6">
        <v>5.95</v>
      </c>
      <c r="M197" s="6">
        <v>6.54</v>
      </c>
      <c r="N197" s="6">
        <v>2.5</v>
      </c>
      <c r="O197" s="6">
        <v>1.5</v>
      </c>
    </row>
    <row r="198" spans="3:15" ht="15.5" x14ac:dyDescent="0.35">
      <c r="C198" t="s">
        <v>56</v>
      </c>
      <c r="I198" s="6">
        <v>5.95</v>
      </c>
      <c r="J198" s="6">
        <v>2.15</v>
      </c>
      <c r="K198" s="6">
        <v>4.92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53</v>
      </c>
      <c r="I199" s="6">
        <v>44.37</v>
      </c>
      <c r="J199" s="6">
        <v>49.68</v>
      </c>
      <c r="K199" s="6">
        <v>44.74</v>
      </c>
      <c r="L199" s="6">
        <v>26.78</v>
      </c>
      <c r="M199" s="6">
        <v>2530974.8199999998</v>
      </c>
      <c r="N199" s="6">
        <v>1984423.44</v>
      </c>
      <c r="O199" s="6">
        <v>1544337.59</v>
      </c>
    </row>
    <row r="200" spans="3:15" ht="15.5" x14ac:dyDescent="0.35">
      <c r="C200" t="s">
        <v>191</v>
      </c>
      <c r="I200" s="6">
        <v>5.95</v>
      </c>
      <c r="J200" s="6">
        <v>2.15</v>
      </c>
      <c r="K200" s="6">
        <v>4.92</v>
      </c>
      <c r="L200" s="5">
        <v>0</v>
      </c>
      <c r="M200" s="5">
        <v>0</v>
      </c>
      <c r="N200" s="5">
        <v>0</v>
      </c>
      <c r="O200" s="5">
        <v>0</v>
      </c>
    </row>
    <row r="201" spans="3:15" ht="15.5" x14ac:dyDescent="0.35">
      <c r="C201" t="s">
        <v>192</v>
      </c>
      <c r="I201" s="6">
        <v>44.37</v>
      </c>
      <c r="J201" s="6">
        <v>49.68</v>
      </c>
      <c r="K201" s="6">
        <v>44.74</v>
      </c>
      <c r="L201" s="6">
        <v>26.78</v>
      </c>
      <c r="M201" s="6">
        <v>2530974.8199999998</v>
      </c>
      <c r="N201" s="6">
        <v>1984423.44</v>
      </c>
      <c r="O201" s="6">
        <v>1544337.59</v>
      </c>
    </row>
    <row r="202" spans="3:15" ht="15.5" x14ac:dyDescent="0.35">
      <c r="C202" t="s">
        <v>193</v>
      </c>
      <c r="I202" s="5">
        <v>71000000000</v>
      </c>
      <c r="J202" s="5">
        <v>62000000000</v>
      </c>
      <c r="K202" s="5">
        <v>12000000000</v>
      </c>
      <c r="L202" s="5">
        <v>9000000000</v>
      </c>
      <c r="M202" s="5">
        <v>9000000000</v>
      </c>
      <c r="N202" s="5">
        <v>14000000000</v>
      </c>
      <c r="O202" s="5">
        <v>8000000000</v>
      </c>
    </row>
    <row r="203" spans="3:15" ht="15.5" x14ac:dyDescent="0.35">
      <c r="C203" t="s">
        <v>194</v>
      </c>
      <c r="I203" s="5">
        <v>41000000000</v>
      </c>
      <c r="J203" s="5">
        <v>36000000000</v>
      </c>
      <c r="K203" s="5">
        <v>38000000000</v>
      </c>
      <c r="L203" s="5">
        <v>2000000000</v>
      </c>
      <c r="M203" s="5">
        <v>4000000000</v>
      </c>
      <c r="N203" s="5">
        <v>12000000000</v>
      </c>
      <c r="O203" s="5">
        <v>26000000000</v>
      </c>
    </row>
    <row r="204" spans="3:15" ht="15.5" x14ac:dyDescent="0.35">
      <c r="C204" t="s">
        <v>25</v>
      </c>
      <c r="I204" s="5">
        <v>111000000000</v>
      </c>
      <c r="J204" s="5">
        <v>98000000000</v>
      </c>
      <c r="K204" s="5">
        <v>50000000000</v>
      </c>
      <c r="L204" s="5">
        <v>11000000000</v>
      </c>
      <c r="M204" s="5">
        <v>13000000000</v>
      </c>
      <c r="N204" s="5">
        <v>27000000000</v>
      </c>
      <c r="O204" s="5">
        <v>34000000000</v>
      </c>
    </row>
    <row r="205" spans="3:15" ht="15.5" x14ac:dyDescent="0.35">
      <c r="C205" t="s">
        <v>22</v>
      </c>
      <c r="I205" s="5">
        <v>103000000000</v>
      </c>
      <c r="J205" s="5">
        <v>92000000000</v>
      </c>
      <c r="K205" s="5">
        <v>45000000000</v>
      </c>
      <c r="L205" s="5">
        <v>9000000000</v>
      </c>
      <c r="M205" s="5">
        <v>10000000000</v>
      </c>
      <c r="N205" s="5">
        <v>26000000000</v>
      </c>
      <c r="O205" s="5">
        <v>34000000000</v>
      </c>
    </row>
    <row r="206" spans="3:15" ht="15.5" x14ac:dyDescent="0.35">
      <c r="C206" t="s">
        <v>195</v>
      </c>
      <c r="I206" s="5">
        <v>-25000000000</v>
      </c>
      <c r="J206" s="5">
        <v>-24000000000</v>
      </c>
      <c r="K206" s="5">
        <v>9000000000</v>
      </c>
      <c r="L206" s="5">
        <v>0</v>
      </c>
      <c r="M206" s="5">
        <v>0</v>
      </c>
      <c r="N206" s="5">
        <v>-12000000000</v>
      </c>
      <c r="O206" s="5">
        <v>-7000000000</v>
      </c>
    </row>
    <row r="207" spans="3:15" ht="15.5" x14ac:dyDescent="0.35">
      <c r="C207" t="s">
        <v>196</v>
      </c>
      <c r="I207" s="5">
        <v>9000000000</v>
      </c>
      <c r="J207" s="5">
        <v>10000000000</v>
      </c>
      <c r="K207" s="5">
        <v>1000000000</v>
      </c>
      <c r="L207" s="5">
        <v>13000000000</v>
      </c>
      <c r="M207" s="5">
        <v>18000000000</v>
      </c>
      <c r="N207" s="5">
        <v>8000000000</v>
      </c>
      <c r="O207" s="5">
        <v>3000000000</v>
      </c>
    </row>
    <row r="208" spans="3:15" ht="15.5" x14ac:dyDescent="0.35">
      <c r="C208" t="s">
        <v>197</v>
      </c>
      <c r="I208" s="5">
        <v>-1000000000</v>
      </c>
      <c r="J208" s="5">
        <v>0</v>
      </c>
      <c r="K208" s="5">
        <v>-23000000000</v>
      </c>
      <c r="L208" s="5">
        <v>-5000000000</v>
      </c>
      <c r="M208" s="5">
        <v>0</v>
      </c>
      <c r="N208" s="5">
        <v>0</v>
      </c>
      <c r="O208" s="5">
        <v>-2000000000</v>
      </c>
    </row>
    <row r="209" spans="2:15" ht="15.5" x14ac:dyDescent="0.35">
      <c r="C209" t="s">
        <v>14</v>
      </c>
      <c r="I209" s="5">
        <v>8000000000</v>
      </c>
      <c r="J209" s="5">
        <v>10000000000</v>
      </c>
      <c r="K209" s="5">
        <v>-22000000000</v>
      </c>
      <c r="L209" s="5">
        <v>8000000000</v>
      </c>
      <c r="M209" s="5">
        <v>18000000000</v>
      </c>
      <c r="N209" s="5">
        <v>8000000000</v>
      </c>
      <c r="O209" s="5">
        <v>1000000000</v>
      </c>
    </row>
    <row r="210" spans="2:15" ht="15.5" x14ac:dyDescent="0.35">
      <c r="C210" t="s">
        <v>16</v>
      </c>
      <c r="I210" s="6">
        <v>4.08</v>
      </c>
      <c r="J210" s="6">
        <v>4.87</v>
      </c>
      <c r="K210" s="6">
        <v>-10.97</v>
      </c>
      <c r="L210" s="6">
        <v>5.0199999999999996</v>
      </c>
      <c r="M210" s="6">
        <v>1511188.2</v>
      </c>
      <c r="N210" s="6">
        <v>1042594.53</v>
      </c>
      <c r="O210" s="6">
        <v>111860.16</v>
      </c>
    </row>
    <row r="212" spans="2:15" ht="15.5" x14ac:dyDescent="0.35">
      <c r="B212" t="s">
        <v>198</v>
      </c>
      <c r="C212" t="s">
        <v>199</v>
      </c>
      <c r="D212" s="5">
        <v>1000000000</v>
      </c>
      <c r="E212" s="5">
        <v>-3000000000</v>
      </c>
      <c r="F212" s="5">
        <v>-2000000000</v>
      </c>
      <c r="G212" s="5">
        <v>-4000000000</v>
      </c>
      <c r="H212" s="5">
        <v>5000000000</v>
      </c>
      <c r="I212" s="5">
        <v>-9000000000</v>
      </c>
      <c r="J212" s="5">
        <v>12000000000</v>
      </c>
      <c r="K212" s="5">
        <v>9000000000</v>
      </c>
      <c r="L212" s="5">
        <v>6000000000</v>
      </c>
      <c r="M212" s="5">
        <v>11000000000</v>
      </c>
      <c r="N212" s="5">
        <v>4000000000</v>
      </c>
      <c r="O212" s="5">
        <v>634000000</v>
      </c>
    </row>
    <row r="213" spans="2:15" ht="15.5" x14ac:dyDescent="0.35">
      <c r="C213" t="s">
        <v>317</v>
      </c>
      <c r="H213" s="5">
        <v>-7000000000</v>
      </c>
      <c r="I213" s="5">
        <v>-9000000000</v>
      </c>
      <c r="J213" s="5">
        <v>12000000000</v>
      </c>
      <c r="K213" s="5">
        <v>9000000000</v>
      </c>
    </row>
    <row r="214" spans="2:15" ht="15.5" x14ac:dyDescent="0.35">
      <c r="C214" t="s">
        <v>200</v>
      </c>
      <c r="H214" s="5">
        <v>1</v>
      </c>
      <c r="I214" s="5">
        <v>1</v>
      </c>
      <c r="J214" s="6">
        <v>1.75</v>
      </c>
      <c r="K214" s="6">
        <v>1.5</v>
      </c>
    </row>
    <row r="215" spans="2:15" ht="15.5" x14ac:dyDescent="0.35">
      <c r="C215" t="s">
        <v>64</v>
      </c>
      <c r="H215" s="6">
        <v>0.4224</v>
      </c>
      <c r="I215" s="6">
        <v>-0.23180000000000001</v>
      </c>
      <c r="J215" s="6">
        <v>0.28149999999999997</v>
      </c>
      <c r="K215" s="6">
        <v>0.31809999999999999</v>
      </c>
    </row>
    <row r="216" spans="2:15" ht="15.5" x14ac:dyDescent="0.35">
      <c r="C216" t="s">
        <v>201</v>
      </c>
      <c r="H216" s="6">
        <v>6.7000000000000002E-3</v>
      </c>
      <c r="I216" s="6">
        <v>7.9000000000000008E-3</v>
      </c>
      <c r="J216" s="6">
        <v>1.38E-2</v>
      </c>
      <c r="K216" s="6">
        <v>1.09E-2</v>
      </c>
    </row>
    <row r="217" spans="2:15" ht="15.5" x14ac:dyDescent="0.35">
      <c r="C217" t="s">
        <v>44</v>
      </c>
      <c r="D217" s="6">
        <v>0.59</v>
      </c>
      <c r="E217" s="6">
        <v>-1.46</v>
      </c>
      <c r="F217" s="6">
        <v>-1.1000000000000001</v>
      </c>
      <c r="G217" s="6">
        <v>-1.78</v>
      </c>
      <c r="H217" s="6">
        <v>2.37</v>
      </c>
      <c r="I217" s="6">
        <v>-4.3099999999999996</v>
      </c>
      <c r="J217" s="6">
        <v>6.22</v>
      </c>
      <c r="K217" s="6">
        <v>4.72</v>
      </c>
      <c r="L217" s="6">
        <v>3.01</v>
      </c>
      <c r="M217" s="6">
        <v>5.28</v>
      </c>
      <c r="N217" s="6">
        <v>1.94</v>
      </c>
      <c r="O217" s="6">
        <v>0.32</v>
      </c>
    </row>
    <row r="218" spans="2:15" ht="15.5" x14ac:dyDescent="0.35">
      <c r="C218" t="s">
        <v>318</v>
      </c>
      <c r="H218" s="6">
        <v>-3.74</v>
      </c>
      <c r="I218" s="6">
        <v>-4.3099999999999996</v>
      </c>
      <c r="J218" s="6">
        <v>6.22</v>
      </c>
      <c r="K218" s="6">
        <v>4.72</v>
      </c>
    </row>
    <row r="219" spans="2:15" ht="15.5" x14ac:dyDescent="0.35">
      <c r="C219" t="s">
        <v>66</v>
      </c>
      <c r="H219" s="5">
        <v>1</v>
      </c>
      <c r="I219" s="5">
        <v>1</v>
      </c>
      <c r="J219" s="6">
        <v>1.75</v>
      </c>
      <c r="K219" s="6">
        <v>1.5</v>
      </c>
    </row>
    <row r="220" spans="2:15" ht="15.5" x14ac:dyDescent="0.35">
      <c r="C220" t="s">
        <v>202</v>
      </c>
      <c r="H220" s="6">
        <v>0.4224</v>
      </c>
      <c r="I220" s="6">
        <v>-0.23180000000000001</v>
      </c>
      <c r="J220" s="6">
        <v>0.28149999999999997</v>
      </c>
      <c r="K220" s="6">
        <v>0.31809999999999999</v>
      </c>
    </row>
    <row r="221" spans="2:15" ht="15.5" x14ac:dyDescent="0.35">
      <c r="C221" t="s">
        <v>203</v>
      </c>
      <c r="H221" s="6">
        <v>6.7000000000000002E-3</v>
      </c>
      <c r="I221" s="6">
        <v>7.9000000000000008E-3</v>
      </c>
      <c r="J221" s="6">
        <v>1.38E-2</v>
      </c>
      <c r="K221" s="6">
        <v>1.09E-2</v>
      </c>
    </row>
    <row r="222" spans="2:15" ht="15.5" x14ac:dyDescent="0.35">
      <c r="C222" t="s">
        <v>204</v>
      </c>
      <c r="D222" s="5">
        <v>36000000000</v>
      </c>
      <c r="E222" s="5">
        <v>36000000000</v>
      </c>
      <c r="F222" s="5">
        <v>35000000000</v>
      </c>
      <c r="G222" s="5">
        <v>24000000000</v>
      </c>
      <c r="H222" s="5">
        <v>142000000000</v>
      </c>
      <c r="I222" s="5">
        <v>127000000000</v>
      </c>
      <c r="J222" s="5">
        <v>201000000000</v>
      </c>
      <c r="K222" s="5">
        <v>140000000000</v>
      </c>
      <c r="L222" s="5">
        <v>117000000000</v>
      </c>
      <c r="M222" s="5">
        <v>143000000000</v>
      </c>
      <c r="N222" s="5">
        <v>73000000000</v>
      </c>
      <c r="O222" s="5">
        <v>71000000000</v>
      </c>
    </row>
    <row r="223" spans="2:15" ht="15.5" x14ac:dyDescent="0.35">
      <c r="C223" t="s">
        <v>319</v>
      </c>
      <c r="H223" s="5">
        <v>130000000000</v>
      </c>
      <c r="I223" s="5">
        <v>127000000000</v>
      </c>
      <c r="J223" s="5">
        <v>201000000000</v>
      </c>
      <c r="K223" s="5">
        <v>140000000000</v>
      </c>
    </row>
    <row r="224" spans="2:15" ht="15.5" x14ac:dyDescent="0.35">
      <c r="C224" t="s">
        <v>205</v>
      </c>
      <c r="H224" s="5">
        <v>1</v>
      </c>
      <c r="I224" s="5">
        <v>1</v>
      </c>
      <c r="J224" s="6">
        <v>1.75</v>
      </c>
      <c r="K224" s="6">
        <v>1.5</v>
      </c>
    </row>
    <row r="225" spans="3:11" ht="15.5" x14ac:dyDescent="0.35">
      <c r="C225" t="s">
        <v>206</v>
      </c>
      <c r="H225" s="6">
        <v>0.4224</v>
      </c>
      <c r="I225" s="6">
        <v>-0.23180000000000001</v>
      </c>
      <c r="J225" s="6">
        <v>0.28149999999999997</v>
      </c>
      <c r="K225" s="6">
        <v>0.31809999999999999</v>
      </c>
    </row>
    <row r="226" spans="3:11" ht="15.5" x14ac:dyDescent="0.35">
      <c r="C226" t="s">
        <v>207</v>
      </c>
      <c r="H226" s="6">
        <v>6.7000000000000002E-3</v>
      </c>
      <c r="I226" s="6">
        <v>7.9000000000000008E-3</v>
      </c>
      <c r="J226" s="6">
        <v>1.38E-2</v>
      </c>
      <c r="K226" s="6">
        <v>1.09E-2</v>
      </c>
    </row>
    <row r="227" spans="3:11" ht="15.5" x14ac:dyDescent="0.35">
      <c r="C227" t="s">
        <v>208</v>
      </c>
      <c r="I227" s="6">
        <v>62.93</v>
      </c>
    </row>
    <row r="228" spans="3:11" ht="15.5" x14ac:dyDescent="0.35">
      <c r="C228" t="s">
        <v>320</v>
      </c>
      <c r="I228" s="6">
        <v>-39.81</v>
      </c>
    </row>
    <row r="229" spans="3:11" ht="15.5" x14ac:dyDescent="0.35">
      <c r="C229" t="s">
        <v>209</v>
      </c>
      <c r="I229" s="6">
        <v>7.42</v>
      </c>
    </row>
    <row r="230" spans="3:11" ht="15.5" x14ac:dyDescent="0.35">
      <c r="C230" t="s">
        <v>321</v>
      </c>
      <c r="I230" s="6">
        <v>-2.5099999999999997E-2</v>
      </c>
    </row>
    <row r="231" spans="3:11" ht="15.5" x14ac:dyDescent="0.35">
      <c r="C231" t="s">
        <v>322</v>
      </c>
      <c r="I231" s="6">
        <v>2.29</v>
      </c>
    </row>
    <row r="232" spans="3:11" ht="15.5" x14ac:dyDescent="0.35">
      <c r="C232" t="s">
        <v>210</v>
      </c>
      <c r="I232" s="6">
        <v>3.31</v>
      </c>
    </row>
    <row r="233" spans="3:11" ht="15.5" x14ac:dyDescent="0.35">
      <c r="C233" t="s">
        <v>323</v>
      </c>
      <c r="I233" s="6">
        <v>14.84</v>
      </c>
    </row>
    <row r="234" spans="3:11" ht="15.5" x14ac:dyDescent="0.35">
      <c r="C234" t="s">
        <v>324</v>
      </c>
      <c r="I234" s="6">
        <v>10.4</v>
      </c>
    </row>
    <row r="235" spans="3:11" ht="15.5" x14ac:dyDescent="0.35">
      <c r="C235" t="s">
        <v>325</v>
      </c>
      <c r="I235" s="6">
        <v>76.22</v>
      </c>
    </row>
    <row r="236" spans="3:11" ht="15.5" x14ac:dyDescent="0.35">
      <c r="C236" t="s">
        <v>326</v>
      </c>
      <c r="I236" s="6">
        <v>19.329999999999998</v>
      </c>
    </row>
    <row r="237" spans="3:11" ht="15.5" x14ac:dyDescent="0.35">
      <c r="C237" t="s">
        <v>328</v>
      </c>
      <c r="I237" s="6">
        <v>-8.5399999999999991</v>
      </c>
    </row>
    <row r="238" spans="3:11" ht="15.5" x14ac:dyDescent="0.35">
      <c r="C238" t="s">
        <v>329</v>
      </c>
      <c r="I238" s="6">
        <v>-3.74</v>
      </c>
    </row>
    <row r="239" spans="3:11" ht="15.5" x14ac:dyDescent="0.35">
      <c r="C239" t="s">
        <v>211</v>
      </c>
      <c r="I239" s="6">
        <v>2.37</v>
      </c>
    </row>
    <row r="240" spans="3:11" ht="15.5" x14ac:dyDescent="0.35">
      <c r="C240" t="s">
        <v>330</v>
      </c>
      <c r="I240" s="6">
        <v>65.13</v>
      </c>
    </row>
    <row r="241" spans="3:9" ht="15.5" x14ac:dyDescent="0.35">
      <c r="C241" t="s">
        <v>212</v>
      </c>
      <c r="D241" s="6">
        <v>4.84</v>
      </c>
    </row>
    <row r="242" spans="3:9" ht="15.5" x14ac:dyDescent="0.35">
      <c r="C242" t="s">
        <v>213</v>
      </c>
      <c r="I242" s="6">
        <v>44.96</v>
      </c>
    </row>
    <row r="243" spans="3:9" ht="15.5" x14ac:dyDescent="0.35">
      <c r="C243" t="s">
        <v>331</v>
      </c>
      <c r="I243" s="6">
        <v>14.33</v>
      </c>
    </row>
    <row r="244" spans="3:9" ht="15.5" x14ac:dyDescent="0.35">
      <c r="C244" t="s">
        <v>214</v>
      </c>
      <c r="D244" s="6">
        <v>0.93</v>
      </c>
    </row>
    <row r="245" spans="3:9" ht="15.5" x14ac:dyDescent="0.35">
      <c r="C245" t="s">
        <v>215</v>
      </c>
      <c r="D245" s="6">
        <v>0.89</v>
      </c>
    </row>
    <row r="246" spans="3:9" ht="15.5" x14ac:dyDescent="0.35">
      <c r="C246" t="s">
        <v>216</v>
      </c>
      <c r="D246" s="6">
        <v>1.0900000000000001</v>
      </c>
    </row>
    <row r="247" spans="3:9" ht="15.5" x14ac:dyDescent="0.35">
      <c r="C247" t="s">
        <v>332</v>
      </c>
      <c r="D247" s="6">
        <v>0.63</v>
      </c>
    </row>
    <row r="248" spans="3:9" ht="15.5" x14ac:dyDescent="0.35">
      <c r="C248" t="s">
        <v>217</v>
      </c>
      <c r="D248" s="6">
        <v>1.23</v>
      </c>
    </row>
    <row r="249" spans="3:9" ht="15.5" x14ac:dyDescent="0.35">
      <c r="C249" t="s">
        <v>218</v>
      </c>
      <c r="D249" s="6">
        <v>0.49</v>
      </c>
    </row>
    <row r="250" spans="3:9" ht="15.5" x14ac:dyDescent="0.35">
      <c r="C250" t="s">
        <v>219</v>
      </c>
      <c r="D250" s="6">
        <v>2.23</v>
      </c>
    </row>
    <row r="251" spans="3:9" ht="15.5" x14ac:dyDescent="0.35">
      <c r="C251" t="s">
        <v>333</v>
      </c>
      <c r="I251" s="6">
        <v>0.51</v>
      </c>
    </row>
    <row r="252" spans="3:9" ht="15.5" x14ac:dyDescent="0.35">
      <c r="C252" t="s">
        <v>12</v>
      </c>
      <c r="D252" s="5">
        <v>13000000000</v>
      </c>
    </row>
    <row r="253" spans="3:9" ht="15.5" x14ac:dyDescent="0.35">
      <c r="C253" t="s">
        <v>220</v>
      </c>
      <c r="I253" s="6">
        <v>1.0900000000000001</v>
      </c>
    </row>
    <row r="254" spans="3:9" ht="15.5" x14ac:dyDescent="0.35">
      <c r="C254" t="s">
        <v>221</v>
      </c>
      <c r="I254" s="6">
        <v>-3.73E-2</v>
      </c>
    </row>
    <row r="255" spans="3:9" ht="15.5" x14ac:dyDescent="0.35">
      <c r="C255" t="s">
        <v>222</v>
      </c>
      <c r="I255" s="6">
        <v>-8.3199999999999996E-2</v>
      </c>
    </row>
    <row r="256" spans="3:9" ht="15.5" x14ac:dyDescent="0.35">
      <c r="C256" t="s">
        <v>223</v>
      </c>
      <c r="I256" s="6">
        <v>3.49E-2</v>
      </c>
    </row>
    <row r="257" spans="3:9" ht="15.5" x14ac:dyDescent="0.35">
      <c r="C257" t="s">
        <v>334</v>
      </c>
      <c r="I257" s="6">
        <v>1.9099999999999999E-2</v>
      </c>
    </row>
    <row r="258" spans="3:9" ht="15.5" x14ac:dyDescent="0.35">
      <c r="C258" t="s">
        <v>224</v>
      </c>
      <c r="D258" s="6">
        <v>64.89</v>
      </c>
    </row>
    <row r="259" spans="3:9" ht="15.5" x14ac:dyDescent="0.35">
      <c r="C259" t="s">
        <v>225</v>
      </c>
      <c r="D259" s="6">
        <v>5.01</v>
      </c>
    </row>
    <row r="260" spans="3:9" ht="15.5" x14ac:dyDescent="0.35">
      <c r="C260" t="s">
        <v>226</v>
      </c>
      <c r="D260" s="6">
        <v>9.4</v>
      </c>
    </row>
    <row r="261" spans="3:9" ht="15.5" x14ac:dyDescent="0.35">
      <c r="C261" t="s">
        <v>227</v>
      </c>
      <c r="D261" s="6">
        <v>60.5</v>
      </c>
    </row>
    <row r="262" spans="3:9" ht="15.5" x14ac:dyDescent="0.35">
      <c r="C262" t="s">
        <v>228</v>
      </c>
      <c r="D262" s="6">
        <v>1.4</v>
      </c>
    </row>
    <row r="263" spans="3:9" ht="15.5" x14ac:dyDescent="0.35">
      <c r="C263" t="s">
        <v>335</v>
      </c>
      <c r="I263" s="6">
        <v>0.63</v>
      </c>
    </row>
    <row r="264" spans="3:9" ht="15.5" x14ac:dyDescent="0.35">
      <c r="C264" t="s">
        <v>336</v>
      </c>
      <c r="I264" s="6">
        <v>68.89</v>
      </c>
    </row>
    <row r="265" spans="3:9" ht="15.5" x14ac:dyDescent="0.35">
      <c r="C265" t="s">
        <v>40</v>
      </c>
      <c r="I265" s="5">
        <v>298000000000</v>
      </c>
    </row>
    <row r="266" spans="3:9" ht="15.5" x14ac:dyDescent="0.35">
      <c r="C266" t="s">
        <v>229</v>
      </c>
      <c r="I266" s="5">
        <v>387000000000</v>
      </c>
    </row>
    <row r="267" spans="3:9" ht="15.5" x14ac:dyDescent="0.35">
      <c r="C267" t="s">
        <v>230</v>
      </c>
      <c r="I267" s="5">
        <v>2000000000</v>
      </c>
    </row>
    <row r="268" spans="3:9" ht="15.5" x14ac:dyDescent="0.35">
      <c r="C268" t="s">
        <v>231</v>
      </c>
      <c r="I268" s="6">
        <v>0.18859999999999999</v>
      </c>
    </row>
    <row r="269" spans="3:9" ht="15.5" x14ac:dyDescent="0.35">
      <c r="C269" t="s">
        <v>232</v>
      </c>
      <c r="D269" s="6">
        <v>0.18390000000000001</v>
      </c>
    </row>
    <row r="270" spans="3:9" ht="15.5" x14ac:dyDescent="0.35">
      <c r="C270" t="s">
        <v>233</v>
      </c>
      <c r="D270" s="6">
        <v>8.8800000000000004E-2</v>
      </c>
    </row>
    <row r="271" spans="3:9" ht="15.5" x14ac:dyDescent="0.35">
      <c r="C271" t="s">
        <v>234</v>
      </c>
      <c r="D271" s="6">
        <v>3.32E-2</v>
      </c>
    </row>
    <row r="272" spans="3:9" ht="15.5" x14ac:dyDescent="0.35">
      <c r="C272" t="s">
        <v>235</v>
      </c>
      <c r="D272" s="6">
        <v>9.5700000000000007E-2</v>
      </c>
    </row>
    <row r="273" spans="3:9" ht="15.5" x14ac:dyDescent="0.35">
      <c r="C273" t="s">
        <v>236</v>
      </c>
      <c r="D273" s="6">
        <v>-3.4000000000000002E-2</v>
      </c>
    </row>
    <row r="274" spans="3:9" ht="15.5" x14ac:dyDescent="0.35">
      <c r="C274" t="s">
        <v>237</v>
      </c>
      <c r="D274" s="6">
        <v>26.137600000000003</v>
      </c>
    </row>
    <row r="275" spans="3:9" ht="15.5" x14ac:dyDescent="0.35">
      <c r="C275" t="s">
        <v>238</v>
      </c>
      <c r="I275" s="5">
        <v>1</v>
      </c>
    </row>
    <row r="276" spans="3:9" ht="15.5" x14ac:dyDescent="0.35">
      <c r="C276" t="s">
        <v>239</v>
      </c>
      <c r="I276" s="5">
        <v>1</v>
      </c>
    </row>
    <row r="277" spans="3:9" ht="15.5" x14ac:dyDescent="0.35">
      <c r="C277" t="s">
        <v>240</v>
      </c>
      <c r="I277" s="6">
        <v>0.4224</v>
      </c>
    </row>
    <row r="278" spans="3:9" ht="15.5" x14ac:dyDescent="0.35">
      <c r="C278" t="s">
        <v>241</v>
      </c>
      <c r="I278" s="6">
        <v>6.7000000000000002E-3</v>
      </c>
    </row>
    <row r="279" spans="3:9" ht="15.5" x14ac:dyDescent="0.35">
      <c r="C279" t="s">
        <v>242</v>
      </c>
      <c r="I279" t="s">
        <v>459</v>
      </c>
    </row>
    <row r="280" spans="3:9" ht="15.5" x14ac:dyDescent="0.35">
      <c r="C280" t="s">
        <v>244</v>
      </c>
      <c r="I280" s="5">
        <v>4</v>
      </c>
    </row>
    <row r="281" spans="3:9" ht="15.5" x14ac:dyDescent="0.35">
      <c r="C281" t="s">
        <v>245</v>
      </c>
      <c r="I281" s="6">
        <v>0.37</v>
      </c>
    </row>
    <row r="282" spans="3:9" ht="15.5" x14ac:dyDescent="0.35">
      <c r="C282" t="s">
        <v>246</v>
      </c>
      <c r="I282" s="6">
        <v>0.28000000000000003</v>
      </c>
    </row>
    <row r="283" spans="3:9" ht="15.5" x14ac:dyDescent="0.35">
      <c r="C283" t="s">
        <v>247</v>
      </c>
      <c r="I283" s="6">
        <v>0.04</v>
      </c>
    </row>
    <row r="284" spans="3:9" ht="15.5" x14ac:dyDescent="0.35">
      <c r="C284" t="s">
        <v>248</v>
      </c>
      <c r="I284" s="6">
        <v>0.48</v>
      </c>
    </row>
    <row r="285" spans="3:9" ht="15.5" x14ac:dyDescent="0.35">
      <c r="C285" t="s">
        <v>249</v>
      </c>
      <c r="I285" s="6">
        <v>0.37</v>
      </c>
    </row>
    <row r="286" spans="3:9" ht="15.5" x14ac:dyDescent="0.35">
      <c r="C286" t="s">
        <v>250</v>
      </c>
      <c r="I286" s="6">
        <v>0.2</v>
      </c>
    </row>
    <row r="287" spans="3:9" ht="15.5" x14ac:dyDescent="0.35">
      <c r="C287" t="s">
        <v>251</v>
      </c>
      <c r="I287" s="6">
        <v>0.34</v>
      </c>
    </row>
    <row r="288" spans="3:9" ht="15.5" x14ac:dyDescent="0.35">
      <c r="C288" t="s">
        <v>337</v>
      </c>
      <c r="I288" s="5">
        <v>130000000000</v>
      </c>
    </row>
    <row r="289" spans="3:9" ht="15.5" x14ac:dyDescent="0.35">
      <c r="C289" t="s">
        <v>338</v>
      </c>
      <c r="I289" s="5">
        <v>20000000000</v>
      </c>
    </row>
    <row r="290" spans="3:9" ht="15.5" x14ac:dyDescent="0.35">
      <c r="C290" t="s">
        <v>339</v>
      </c>
      <c r="I290" s="5">
        <v>20000000000</v>
      </c>
    </row>
    <row r="291" spans="3:9" ht="15.5" x14ac:dyDescent="0.35">
      <c r="C291" t="s">
        <v>340</v>
      </c>
      <c r="I291" s="5">
        <v>-7000000000</v>
      </c>
    </row>
    <row r="292" spans="3:9" ht="15.5" x14ac:dyDescent="0.35">
      <c r="C292" t="s">
        <v>252</v>
      </c>
      <c r="D292" s="5">
        <v>10000000000</v>
      </c>
    </row>
    <row r="293" spans="3:9" ht="15.5" x14ac:dyDescent="0.35">
      <c r="C293" t="s">
        <v>253</v>
      </c>
      <c r="D293" s="5">
        <v>201000000000</v>
      </c>
    </row>
    <row r="294" spans="3:9" ht="15.5" x14ac:dyDescent="0.35">
      <c r="C294" t="s">
        <v>254</v>
      </c>
      <c r="D294" s="5">
        <v>111000000000</v>
      </c>
    </row>
    <row r="295" spans="3:9" ht="15.5" x14ac:dyDescent="0.35">
      <c r="C295" t="s">
        <v>183</v>
      </c>
      <c r="D295" s="5">
        <v>-3000000000</v>
      </c>
    </row>
    <row r="296" spans="3:9" ht="15.5" x14ac:dyDescent="0.35">
      <c r="C296" t="s">
        <v>182</v>
      </c>
      <c r="I296" s="5">
        <v>90000000000</v>
      </c>
    </row>
    <row r="297" spans="3:9" ht="15.5" x14ac:dyDescent="0.35">
      <c r="C297" t="s">
        <v>181</v>
      </c>
      <c r="D297" s="5">
        <v>56000000000</v>
      </c>
    </row>
    <row r="298" spans="3:9" ht="15.5" x14ac:dyDescent="0.35">
      <c r="C298" t="s">
        <v>180</v>
      </c>
      <c r="D298" s="5">
        <v>42000000000</v>
      </c>
    </row>
    <row r="299" spans="3:9" ht="15.5" x14ac:dyDescent="0.35">
      <c r="C299" t="s">
        <v>23</v>
      </c>
      <c r="D299" s="5">
        <v>98000000000</v>
      </c>
    </row>
    <row r="300" spans="3:9" ht="15.5" x14ac:dyDescent="0.35">
      <c r="C300" t="s">
        <v>20</v>
      </c>
      <c r="D300" s="5">
        <v>89000000000</v>
      </c>
    </row>
    <row r="301" spans="3:9" ht="15.5" x14ac:dyDescent="0.35">
      <c r="C301" t="s">
        <v>255</v>
      </c>
      <c r="I301" s="5">
        <v>90000000000</v>
      </c>
    </row>
    <row r="302" spans="3:9" ht="15.5" x14ac:dyDescent="0.35">
      <c r="C302" t="s">
        <v>341</v>
      </c>
      <c r="I302" s="5">
        <v>20000000000</v>
      </c>
    </row>
    <row r="303" spans="3:9" ht="15.5" x14ac:dyDescent="0.35">
      <c r="C303" t="s">
        <v>342</v>
      </c>
      <c r="I303" s="5">
        <v>13000000000</v>
      </c>
    </row>
    <row r="304" spans="3:9" ht="15.5" x14ac:dyDescent="0.35">
      <c r="C304" t="s">
        <v>343</v>
      </c>
      <c r="I304" s="5">
        <v>-28000000000</v>
      </c>
    </row>
    <row r="305" spans="3:9" ht="15.5" x14ac:dyDescent="0.35">
      <c r="C305" t="s">
        <v>344</v>
      </c>
      <c r="I305" s="5">
        <v>9000000000</v>
      </c>
    </row>
    <row r="306" spans="3:9" ht="15.5" x14ac:dyDescent="0.35">
      <c r="C306" t="s">
        <v>345</v>
      </c>
      <c r="I306" s="5">
        <v>29000000000</v>
      </c>
    </row>
  </sheetData>
  <pageMargins left="0.7" right="0.7" top="0.75" bottom="0.75" header="0.3" footer="0.3"/>
  <ignoredErrors>
    <ignoredError sqref="A1:O30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2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661</v>
      </c>
      <c r="D2" s="2" vm="57">
        <f ca="1">IFERROR(_xlfn.STOCKHISTORY("XIDX:" &amp; $C$1, D3, , 0, 0, 1), "Libur")</f>
        <v>230</v>
      </c>
      <c r="H2" s="2" vm="57">
        <f ca="1">IFERROR(INDEX(D2:G2,COUNT(D2:G2)),"")</f>
        <v>230</v>
      </c>
      <c r="I2" s="2" vm="58">
        <f t="shared" ref="I2:O2" ca="1" si="0">IFERROR(_xlfn.STOCKHISTORY("XIDX:" &amp; $C$1, I1, , 0, 0, 1), "Libur")</f>
        <v>362</v>
      </c>
      <c r="J2" s="2" vm="59">
        <f t="shared" ca="1" si="0"/>
        <v>195</v>
      </c>
      <c r="K2" s="2" vm="60">
        <f t="shared" ca="1" si="0"/>
        <v>121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128828468852</v>
      </c>
      <c r="H4" s="2">
        <f>IFERROR(SUM(D4:G4)*(4/MAX(1,COUNT(D4:G4))),"")</f>
        <v>515313875408</v>
      </c>
      <c r="I4" s="2">
        <f t="shared" ref="I4:O4" si="1">IFERROR(INDEX(I51:I500,MATCH($C$4,$C$51:$C$500,0)),"")</f>
        <v>409278809028</v>
      </c>
      <c r="J4" s="2">
        <f t="shared" si="1"/>
        <v>365929419071</v>
      </c>
      <c r="K4" s="2">
        <f t="shared" si="1"/>
        <v>356997789075</v>
      </c>
      <c r="L4" s="2">
        <f t="shared" si="1"/>
        <v>263132511110</v>
      </c>
      <c r="M4" s="2">
        <f t="shared" si="1"/>
        <v>301146739153</v>
      </c>
      <c r="N4" s="2">
        <f t="shared" si="1"/>
        <v>277819774421</v>
      </c>
      <c r="O4" s="2">
        <f t="shared" si="1"/>
        <v>255056867634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30747802813</v>
      </c>
      <c r="H5" s="2">
        <f>IFERROR(SUM(D5:G5)*(4/MAX(1,COUNT(D5:G5))),"")</f>
        <v>122991211252</v>
      </c>
      <c r="I5" s="2">
        <f t="shared" ref="I5:O5" si="2">IFERROR(INDEX(I51:I500,MATCH($C$5,$C$51:$C$500,0)),"")</f>
        <v>65914559998</v>
      </c>
      <c r="J5" s="2">
        <f t="shared" si="2"/>
        <v>80769648305</v>
      </c>
      <c r="K5" s="2">
        <f t="shared" si="2"/>
        <v>82641114801</v>
      </c>
      <c r="L5" s="2">
        <f t="shared" si="2"/>
        <v>58487663860</v>
      </c>
      <c r="M5" s="2">
        <f t="shared" si="2"/>
        <v>74926858084</v>
      </c>
      <c r="N5" s="2">
        <f t="shared" si="2"/>
        <v>50490903558</v>
      </c>
      <c r="O5" s="2">
        <f t="shared" si="2"/>
        <v>34935003587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767156906982</v>
      </c>
      <c r="H6" s="2">
        <f>IFERROR(INDEX(D6:G6,COUNT(D6:G6)),"")</f>
        <v>767156906982</v>
      </c>
      <c r="I6" s="2">
        <f t="shared" ref="I6:O6" si="3">IFERROR(INDEX(I51:I500,MATCH($C$6,$C$51:$C$500,0)),"")</f>
        <v>736409104169</v>
      </c>
      <c r="J6" s="2">
        <f t="shared" si="3"/>
        <v>721879878465</v>
      </c>
      <c r="K6" s="2">
        <f t="shared" si="3"/>
        <v>657606908708</v>
      </c>
      <c r="L6" s="2">
        <f t="shared" si="3"/>
        <v>433239703653</v>
      </c>
      <c r="M6" s="2">
        <f t="shared" si="3"/>
        <v>374452039790</v>
      </c>
      <c r="N6" s="2">
        <f t="shared" si="3"/>
        <v>299525181707</v>
      </c>
      <c r="O6" s="2">
        <f t="shared" si="3"/>
        <v>249034278148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8.75</v>
      </c>
      <c r="H7" s="3">
        <f>IFERROR(INDEX(D7:G7,COUNT(D7:G7)),"")</f>
        <v>8.75</v>
      </c>
      <c r="I7" s="3">
        <f t="shared" ref="I7:O7" si="4">IFERROR(INDEX(I51:I500,MATCH($C$7,$C$51:$C$500,0))/1000000000,"")</f>
        <v>8.75</v>
      </c>
      <c r="J7" s="3">
        <f t="shared" si="4"/>
        <v>8.75</v>
      </c>
      <c r="K7" s="3">
        <f t="shared" si="4"/>
        <v>8.75</v>
      </c>
      <c r="L7" s="3">
        <f t="shared" si="4"/>
        <v>7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-6000000000</v>
      </c>
      <c r="H8" s="2">
        <f>IFERROR(INDEX(D8:G8,COUNT(D8:G8)),"")</f>
        <v>-6000000000</v>
      </c>
      <c r="I8" s="2">
        <f t="shared" ref="I8:O8" si="5">IFERROR(INDEX(I51:I500,MATCH($C$8,$C$51:$C$500,0)),"")</f>
        <v>-19000000000</v>
      </c>
      <c r="J8" s="2">
        <f t="shared" si="5"/>
        <v>46000000000</v>
      </c>
      <c r="K8" s="2">
        <f t="shared" si="5"/>
        <v>-76000000000</v>
      </c>
      <c r="L8" s="2">
        <f t="shared" si="5"/>
        <v>-12000000000</v>
      </c>
      <c r="M8" s="2">
        <f t="shared" si="5"/>
        <v>48000000000</v>
      </c>
      <c r="N8" s="2">
        <f t="shared" si="5"/>
        <v>49000000000</v>
      </c>
      <c r="O8" s="2">
        <f t="shared" si="5"/>
        <v>-78000000000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-0.64</v>
      </c>
      <c r="H9" s="3">
        <f>IFERROR(INDEX(D9:G9,COUNT(D9:G9)),"")</f>
        <v>-0.64</v>
      </c>
      <c r="I9" s="3">
        <f t="shared" ref="I9:O9" si="6">IFERROR(INDEX(I51:I500,MATCH($C$9,$C$51:$C$500,0)),"")</f>
        <v>-2.12</v>
      </c>
      <c r="J9" s="3">
        <f t="shared" si="6"/>
        <v>5.23</v>
      </c>
      <c r="K9" s="3">
        <f t="shared" si="6"/>
        <v>-8.64</v>
      </c>
      <c r="L9" s="3">
        <f t="shared" si="6"/>
        <v>-1.75</v>
      </c>
      <c r="M9" s="3">
        <f t="shared" si="6"/>
        <v>95848079.780000001</v>
      </c>
      <c r="N9" s="3">
        <f t="shared" si="6"/>
        <v>98486477.909999996</v>
      </c>
      <c r="O9" s="3">
        <f t="shared" si="6"/>
        <v>-156546204.24000001</v>
      </c>
    </row>
    <row r="10" spans="1:15" ht="15.5" x14ac:dyDescent="0.35">
      <c r="C10" t="s">
        <v>17</v>
      </c>
      <c r="D10" s="3">
        <f ca="1">IFERROR(IF(D9=0,"",D2/D9),"")</f>
        <v>-359.375</v>
      </c>
      <c r="I10" s="3">
        <f t="shared" ref="I10:O10" ca="1" si="7">IFERROR(IF(I9=0,"",I2/I9),"")</f>
        <v>-170.75471698113208</v>
      </c>
      <c r="J10" s="3">
        <f t="shared" ca="1" si="7"/>
        <v>37.284894837476095</v>
      </c>
      <c r="K10" s="3">
        <f t="shared" ca="1" si="7"/>
        <v>-14.004629629629628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25808981946</v>
      </c>
      <c r="H11" s="2">
        <f>IFERROR(INDEX(D11:G11,COUNT(D11:G11)),"")</f>
        <v>25808981946</v>
      </c>
      <c r="I11" s="2">
        <f t="shared" ref="I11:O11" si="8">IFERROR(INDEX(I51:I500,MATCH($C$11,$C$51:$C$500,0)),"")</f>
        <v>76731415105</v>
      </c>
      <c r="J11" s="2">
        <f t="shared" si="8"/>
        <v>249201512864</v>
      </c>
      <c r="K11" s="2">
        <f t="shared" si="8"/>
        <v>59110585027</v>
      </c>
      <c r="L11" s="2">
        <f t="shared" si="8"/>
        <v>42447530833</v>
      </c>
      <c r="M11" s="2">
        <f t="shared" si="8"/>
        <v>27952075976</v>
      </c>
      <c r="N11" s="2">
        <f t="shared" si="8"/>
        <v>17592809376</v>
      </c>
      <c r="O11" s="2">
        <f t="shared" si="8"/>
        <v>6151935636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357000000000</v>
      </c>
      <c r="H12" s="2">
        <f>IFERROR(INDEX(D12:G12,COUNT(D12:G12)),"")</f>
        <v>357000000000</v>
      </c>
      <c r="I12" s="2">
        <f t="shared" ref="I12:O12" si="9">IFERROR(INDEX(I51:I500,MATCH($C$12,$C$51:$C$500,0)),"")</f>
        <v>307000000000</v>
      </c>
      <c r="J12" s="2">
        <f t="shared" si="9"/>
        <v>61000000000</v>
      </c>
      <c r="K12" s="2">
        <f t="shared" si="9"/>
        <v>27000000000</v>
      </c>
      <c r="L12" s="2">
        <f t="shared" si="9"/>
        <v>-3000000000</v>
      </c>
      <c r="M12" s="2">
        <f t="shared" si="9"/>
        <v>15000000000</v>
      </c>
      <c r="N12" s="2">
        <f t="shared" si="9"/>
        <v>24000000000</v>
      </c>
      <c r="O12" s="2">
        <f t="shared" si="9"/>
        <v>39000000000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382000000000</v>
      </c>
      <c r="H13" s="2">
        <f>IFERROR(INDEX(D13:G13,COUNT(D13:G13)),"")</f>
        <v>382000000000</v>
      </c>
      <c r="I13" s="2">
        <f t="shared" ref="I13:O13" si="10">IFERROR(INDEX(I51:I500,MATCH($C$13,$C$51:$C$500,0)),"")</f>
        <v>384000000000</v>
      </c>
      <c r="J13" s="2">
        <f t="shared" si="10"/>
        <v>310000000000</v>
      </c>
      <c r="K13" s="2">
        <f t="shared" si="10"/>
        <v>86000000000</v>
      </c>
      <c r="L13" s="2">
        <f t="shared" si="10"/>
        <v>40000000000</v>
      </c>
      <c r="M13" s="2">
        <f t="shared" si="10"/>
        <v>43000000000</v>
      </c>
      <c r="N13" s="2">
        <f t="shared" si="10"/>
        <v>42000000000</v>
      </c>
      <c r="O13" s="2">
        <f t="shared" si="10"/>
        <v>45000000000</v>
      </c>
    </row>
    <row r="14" spans="1:15" ht="15.5" x14ac:dyDescent="0.35">
      <c r="C14" t="s">
        <v>26</v>
      </c>
      <c r="D14" s="2">
        <f>IFERROR(INDEX(D51:D500,MATCH($C$14,$C$51:$C$500,0)),"")</f>
        <v>-9891637035</v>
      </c>
      <c r="H14" s="2">
        <f>IFERROR(SUM(D14:G14)*(4/MAX(1,COUNT(D14:G14))),"")</f>
        <v>-39566548140</v>
      </c>
      <c r="I14" s="2">
        <f t="shared" ref="I14:O14" si="11">IFERROR(INDEX(I51:I500,MATCH($C$14,$C$51:$C$500,0)),"")</f>
        <v>-32794276153</v>
      </c>
      <c r="J14" s="2">
        <f t="shared" si="11"/>
        <v>-9602225254</v>
      </c>
      <c r="K14" s="2">
        <f t="shared" si="11"/>
        <v>-12040376467</v>
      </c>
      <c r="L14" s="2">
        <f t="shared" si="11"/>
        <v>-10645121413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-16025345194</v>
      </c>
      <c r="J15" s="2">
        <f t="shared" si="12"/>
        <v>-10236191821</v>
      </c>
      <c r="K15" s="2">
        <f t="shared" si="12"/>
        <v>-9538215523</v>
      </c>
      <c r="L15" s="2">
        <f t="shared" si="12"/>
        <v>1350620052</v>
      </c>
      <c r="M15" s="2">
        <f t="shared" si="12"/>
        <v>572360672</v>
      </c>
      <c r="N15" s="2">
        <f t="shared" si="12"/>
        <v>3561477552</v>
      </c>
      <c r="O15" s="2">
        <f t="shared" si="12"/>
        <v>1588835033</v>
      </c>
    </row>
    <row r="16" spans="1:15" ht="15.5" x14ac:dyDescent="0.35">
      <c r="C16" t="s">
        <v>28</v>
      </c>
      <c r="D16" s="2">
        <f>IFERROR(INDEX(D51:D500,MATCH($C$16,$C$51:$C$500,0)),"")</f>
        <v>30747802813</v>
      </c>
      <c r="H16" s="2">
        <f>IFERROR(SUM(D16:G16)*(4/MAX(1,COUNT(D16:G16))),"")</f>
        <v>122991211252</v>
      </c>
      <c r="I16" s="2">
        <f t="shared" ref="I16:O16" si="13">IFERROR(INDEX(I51:I500,MATCH($C$16,$C$51:$C$500,0)),"")</f>
        <v>82054147809</v>
      </c>
      <c r="J16" s="2">
        <f t="shared" si="13"/>
        <v>90848944380</v>
      </c>
      <c r="K16" s="2">
        <f t="shared" si="13"/>
        <v>92243078756</v>
      </c>
      <c r="L16" s="2">
        <f t="shared" si="13"/>
        <v>57148868103</v>
      </c>
      <c r="M16" s="2">
        <f t="shared" si="13"/>
        <v>74352727178</v>
      </c>
      <c r="N16" s="2">
        <f t="shared" si="13"/>
        <v>46954872258</v>
      </c>
      <c r="O16" s="2">
        <f t="shared" si="13"/>
        <v>34041140022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2012500000000</v>
      </c>
      <c r="H20" s="2">
        <f t="shared" ref="H20:O20" ca="1" si="14">IFERROR(H21*H2,"")</f>
        <v>2012500000000</v>
      </c>
      <c r="I20" s="2">
        <f t="shared" ca="1" si="14"/>
        <v>3167500000000</v>
      </c>
      <c r="J20" s="2">
        <f t="shared" ca="1" si="14"/>
        <v>1706250000000</v>
      </c>
      <c r="K20" s="2">
        <f t="shared" ca="1" si="14"/>
        <v>1058750000000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8750000000</v>
      </c>
      <c r="H21" s="2">
        <f>IFERROR(INDEX(D21:G21,COUNT(D21:G21)),"")</f>
        <v>8750000000</v>
      </c>
      <c r="I21" s="2">
        <f t="shared" ref="I21:O21" si="15">IFERROR(INDEX(I51:I500,MATCH($C$7,$C$51:$C$500,0)),"")</f>
        <v>8750000000</v>
      </c>
      <c r="J21" s="2">
        <f t="shared" si="15"/>
        <v>8750000000</v>
      </c>
      <c r="K21" s="2">
        <f t="shared" si="15"/>
        <v>8750000000</v>
      </c>
      <c r="L21" s="2">
        <f t="shared" si="15"/>
        <v>7000000000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4.0080200716646148</v>
      </c>
      <c r="H23" s="3">
        <f t="shared" ref="H23:O23" si="16">IFERROR(H5/H6*100,"")</f>
        <v>16.032080286658459</v>
      </c>
      <c r="I23" s="3">
        <f t="shared" si="16"/>
        <v>8.9508073195783222</v>
      </c>
      <c r="J23" s="3">
        <f t="shared" si="16"/>
        <v>11.188793414875059</v>
      </c>
      <c r="K23" s="3">
        <f t="shared" si="16"/>
        <v>12.566947473737002</v>
      </c>
      <c r="L23" s="3">
        <f t="shared" si="16"/>
        <v>13.500070138272749</v>
      </c>
      <c r="M23" s="3">
        <f t="shared" si="16"/>
        <v>20.009734257562179</v>
      </c>
      <c r="N23" s="3">
        <f t="shared" si="16"/>
        <v>16.856981196122252</v>
      </c>
      <c r="O23" s="3">
        <f t="shared" si="16"/>
        <v>14.028190756229261</v>
      </c>
    </row>
    <row r="24" spans="1:15" ht="15.5" x14ac:dyDescent="0.35">
      <c r="C24" t="s">
        <v>43</v>
      </c>
      <c r="D24" s="4">
        <f>IFERROR(_xlfn.RRI(5,I23,D23),"")</f>
        <v>-0.14844336748398212</v>
      </c>
      <c r="H24" s="4">
        <f t="shared" ref="H24:O24" si="17">IFERROR(_xlfn.RRI(5,M23,H23),"")</f>
        <v>-4.3357410561013832E-2</v>
      </c>
      <c r="I24" s="4">
        <f t="shared" si="17"/>
        <v>-0.1189176911179165</v>
      </c>
      <c r="J24" s="4">
        <f t="shared" si="17"/>
        <v>-4.4223565306857116E-2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3.51</v>
      </c>
      <c r="H25" s="3">
        <f>IFERROR(INDEX(D25:G25,COUNT(D25:G25)),"")</f>
        <v>3.51</v>
      </c>
      <c r="I25" s="3">
        <f t="shared" ref="I25:O25" si="18">IFERROR(INDEX(I51:I500,MATCH($C$25,$C$51:$C$500,0)),"")</f>
        <v>7.54</v>
      </c>
      <c r="J25" s="3">
        <f t="shared" si="18"/>
        <v>9.2100000000000009</v>
      </c>
      <c r="K25" s="3">
        <f t="shared" si="18"/>
        <v>9.4499999999999993</v>
      </c>
      <c r="L25" s="3">
        <f t="shared" si="18"/>
        <v>8.36</v>
      </c>
      <c r="M25" s="3">
        <f t="shared" si="18"/>
        <v>149850175.69999999</v>
      </c>
      <c r="N25" s="3">
        <f t="shared" si="18"/>
        <v>101032699.62</v>
      </c>
      <c r="O25" s="3">
        <f t="shared" si="18"/>
        <v>71259950.109999999</v>
      </c>
    </row>
    <row r="26" spans="1:15" ht="15.5" x14ac:dyDescent="0.35">
      <c r="C26" t="s">
        <v>46</v>
      </c>
      <c r="D26" s="4">
        <f>IFERROR(_xlfn.RRI(5,I25,D25),"")</f>
        <v>-0.14180267971133231</v>
      </c>
      <c r="H26" s="4">
        <f t="shared" ref="H26:O26" si="19">IFERROR(_xlfn.RRI(5,M25,H25),"")</f>
        <v>-0.9702196380405006</v>
      </c>
      <c r="I26" s="4">
        <f t="shared" si="19"/>
        <v>-0.96245242636611372</v>
      </c>
      <c r="J26" s="4">
        <f t="shared" si="19"/>
        <v>-0.95809336173898529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14.723253583085715</v>
      </c>
      <c r="H27" s="3">
        <f t="shared" ref="H27:O27" si="20">IFERROR(H4/H21,"")</f>
        <v>58.893014332342858</v>
      </c>
      <c r="I27" s="3">
        <f t="shared" si="20"/>
        <v>46.774721031771428</v>
      </c>
      <c r="J27" s="3">
        <f t="shared" si="20"/>
        <v>41.820505036685717</v>
      </c>
      <c r="K27" s="3">
        <f t="shared" si="20"/>
        <v>40.799747322857144</v>
      </c>
      <c r="L27" s="3">
        <f t="shared" si="20"/>
        <v>37.590358729999998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-0.20640574131065037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-0.53448275862068972</v>
      </c>
      <c r="I29" s="4">
        <f t="shared" si="22"/>
        <v>-0.18132464712269281</v>
      </c>
      <c r="J29" s="4">
        <f t="shared" si="22"/>
        <v>-2.5396825396825234E-2</v>
      </c>
      <c r="K29" s="4">
        <f t="shared" si="22"/>
        <v>0.13038277511961721</v>
      </c>
      <c r="L29" s="4">
        <f t="shared" si="22"/>
        <v>-0.99999994421094285</v>
      </c>
      <c r="M29" s="4">
        <f t="shared" si="22"/>
        <v>0.48318491204936864</v>
      </c>
      <c r="N29" s="4">
        <f t="shared" si="22"/>
        <v>0.4178048042980872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0.25907783164201359</v>
      </c>
      <c r="I30" s="4">
        <f t="shared" si="23"/>
        <v>0.11846380120803854</v>
      </c>
      <c r="J30" s="4">
        <f t="shared" si="23"/>
        <v>2.5018726360021261E-2</v>
      </c>
      <c r="K30" s="4">
        <f t="shared" si="23"/>
        <v>8.5377971939805036E-2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87.66</v>
      </c>
      <c r="H32" s="3">
        <f>IFERROR(INDEX(D32:G32,COUNT(D32:G32)),"")</f>
        <v>87.66</v>
      </c>
      <c r="I32" s="3">
        <f t="shared" ref="I32:O32" si="24">IFERROR(INDEX(I51:I500,MATCH($C$32,$C$51:$C$500,0)),"")</f>
        <v>84.14</v>
      </c>
      <c r="J32" s="3">
        <f t="shared" si="24"/>
        <v>82.48</v>
      </c>
      <c r="K32" s="3">
        <f t="shared" si="24"/>
        <v>75.16</v>
      </c>
      <c r="L32" s="3">
        <f t="shared" si="24"/>
        <v>61.89</v>
      </c>
      <c r="M32" s="3">
        <f t="shared" si="24"/>
        <v>748904079.58000004</v>
      </c>
      <c r="N32" s="3">
        <f t="shared" si="24"/>
        <v>599050363.40999997</v>
      </c>
      <c r="O32" s="3">
        <f t="shared" si="24"/>
        <v>498068556.30000001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2.62</v>
      </c>
      <c r="H33" s="3">
        <f>IFERROR(INDEX(D33:G33,COUNT(D33:G33)),"")</f>
        <v>2.62</v>
      </c>
      <c r="I33" s="3">
        <f t="shared" ref="I33:O33" si="25">IFERROR(INDEX(I51:I500,MATCH($C$33,$C$51:$C$500,0)),"")</f>
        <v>4.3</v>
      </c>
      <c r="J33" s="3">
        <f t="shared" si="25"/>
        <v>2.36</v>
      </c>
      <c r="K33" s="3">
        <f t="shared" si="25"/>
        <v>1.61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65.53</v>
      </c>
      <c r="H34" s="3">
        <f>IFERROR(INDEX(D34:G34,COUNT(D34:G34)),"")</f>
        <v>65.53</v>
      </c>
      <c r="I34" s="3">
        <f t="shared" ref="I34:O34" si="26">IFERROR(INDEX(I51:I500,MATCH($C$34,$C$51:$C$500,0)),"")</f>
        <v>48.01</v>
      </c>
      <c r="J34" s="3">
        <f t="shared" si="26"/>
        <v>21.17</v>
      </c>
      <c r="K34" s="3">
        <f t="shared" si="26"/>
        <v>12.8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15.62</v>
      </c>
      <c r="H35" s="3">
        <f>IFERROR(INDEX(D35:G35,COUNT(D35:G35)),"")</f>
        <v>15.62</v>
      </c>
      <c r="I35" s="3">
        <f t="shared" ref="I35:O35" si="27">IFERROR(INDEX(I51:I500,MATCH($C$35,$C$51:$C$500,0)),"")</f>
        <v>7.74</v>
      </c>
      <c r="J35" s="3">
        <f t="shared" si="27"/>
        <v>4.66</v>
      </c>
      <c r="K35" s="3">
        <f t="shared" si="27"/>
        <v>2.97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0.2626</v>
      </c>
      <c r="I36" s="4">
        <f t="shared" si="28"/>
        <v>0.48909999999999998</v>
      </c>
      <c r="J36" s="4">
        <f t="shared" si="28"/>
        <v>0.40060000000000001</v>
      </c>
      <c r="K36" s="4">
        <f t="shared" si="28"/>
        <v>0.2011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3.69</v>
      </c>
      <c r="I37" s="3">
        <f t="shared" si="29"/>
        <v>3.69</v>
      </c>
      <c r="J37" s="3">
        <f t="shared" si="29"/>
        <v>3.69</v>
      </c>
      <c r="K37" s="3">
        <f t="shared" si="29"/>
        <v>1.9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128828468852</v>
      </c>
      <c r="E51" s="5">
        <v>83833618061</v>
      </c>
      <c r="F51" s="5">
        <v>115190598625</v>
      </c>
      <c r="G51" s="5">
        <v>109806440112</v>
      </c>
      <c r="I51" s="5">
        <v>409278809028</v>
      </c>
      <c r="J51" s="5">
        <v>365929419071</v>
      </c>
      <c r="K51" s="5">
        <v>356997789075</v>
      </c>
      <c r="L51" s="5">
        <v>263132511110</v>
      </c>
      <c r="M51" s="5">
        <v>301146739153</v>
      </c>
      <c r="N51" s="5">
        <v>277819774421</v>
      </c>
      <c r="O51" s="5">
        <v>255056867634</v>
      </c>
    </row>
    <row r="52" spans="2:15" ht="15.5" x14ac:dyDescent="0.35">
      <c r="C52" t="s">
        <v>73</v>
      </c>
      <c r="D52" s="5">
        <v>-79723006219</v>
      </c>
      <c r="E52" s="5">
        <v>-73642142791</v>
      </c>
      <c r="F52" s="5">
        <v>-64224913256</v>
      </c>
      <c r="G52" s="5">
        <v>-55869939408</v>
      </c>
      <c r="I52" s="5">
        <v>-252185927919</v>
      </c>
      <c r="J52" s="5">
        <v>-227549380183</v>
      </c>
      <c r="K52" s="5">
        <v>-209800809365</v>
      </c>
      <c r="L52" s="5">
        <v>-160019226004</v>
      </c>
      <c r="M52" s="5">
        <v>-178448696981</v>
      </c>
      <c r="N52" s="5">
        <v>-179045087034</v>
      </c>
      <c r="O52" s="5">
        <v>-175426042065</v>
      </c>
    </row>
    <row r="53" spans="2:15" ht="15.5" x14ac:dyDescent="0.35">
      <c r="C53" t="s">
        <v>74</v>
      </c>
      <c r="D53" s="5">
        <v>49105462633</v>
      </c>
      <c r="E53" s="5">
        <v>10191475270</v>
      </c>
      <c r="F53" s="5">
        <v>50965685369</v>
      </c>
      <c r="G53" s="5">
        <v>53936500704</v>
      </c>
      <c r="I53" s="5">
        <v>157092881109</v>
      </c>
      <c r="J53" s="5">
        <v>138380038888</v>
      </c>
      <c r="K53" s="5">
        <v>147196979710</v>
      </c>
      <c r="L53" s="5">
        <v>103113285106</v>
      </c>
      <c r="M53" s="5">
        <v>122698042172</v>
      </c>
      <c r="N53" s="5">
        <v>98774687387</v>
      </c>
      <c r="O53" s="5">
        <v>79630825569</v>
      </c>
    </row>
    <row r="54" spans="2:15" ht="15.5" x14ac:dyDescent="0.35">
      <c r="C54" t="s">
        <v>75</v>
      </c>
      <c r="D54" s="5">
        <v>-10263964340</v>
      </c>
      <c r="E54" s="5">
        <v>-11021569057</v>
      </c>
      <c r="F54" s="5">
        <v>-16090721023</v>
      </c>
      <c r="G54" s="5">
        <v>-12455714192</v>
      </c>
      <c r="I54" s="5">
        <v>-47268823255</v>
      </c>
      <c r="J54" s="5">
        <v>-39574180908</v>
      </c>
      <c r="K54" s="5">
        <v>-43106419433</v>
      </c>
      <c r="L54" s="5">
        <v>-27740876373</v>
      </c>
      <c r="M54" s="5">
        <v>-24938321318</v>
      </c>
      <c r="N54" s="5">
        <v>-24858549147</v>
      </c>
      <c r="O54" s="5">
        <v>-23655884957</v>
      </c>
    </row>
    <row r="55" spans="2:15" ht="15.5" x14ac:dyDescent="0.35">
      <c r="C55" t="s">
        <v>76</v>
      </c>
      <c r="D55" s="5">
        <v>-441450211</v>
      </c>
      <c r="E55" s="5">
        <v>966342630</v>
      </c>
      <c r="F55" s="5">
        <v>-586883476</v>
      </c>
      <c r="G55" s="5">
        <v>-548469355</v>
      </c>
      <c r="I55" s="5">
        <v>-1017293991</v>
      </c>
      <c r="J55" s="5">
        <v>-2913948161</v>
      </c>
      <c r="K55" s="5">
        <v>-2712168446</v>
      </c>
      <c r="L55" s="5">
        <v>-1583974150</v>
      </c>
      <c r="M55" s="5">
        <v>-652131140</v>
      </c>
      <c r="N55" s="5">
        <v>-634546834</v>
      </c>
      <c r="O55" s="5">
        <v>-718008417</v>
      </c>
    </row>
    <row r="56" spans="2:15" ht="15.5" x14ac:dyDescent="0.35">
      <c r="C56" t="s">
        <v>77</v>
      </c>
      <c r="D56" s="5">
        <v>-13248117845</v>
      </c>
      <c r="E56" s="5">
        <v>-11770203253</v>
      </c>
      <c r="F56" s="5">
        <v>-13794193970</v>
      </c>
      <c r="G56" s="5">
        <v>-11026551362</v>
      </c>
      <c r="I56" s="5">
        <v>-47910932618</v>
      </c>
      <c r="J56" s="5">
        <v>-40302193324</v>
      </c>
      <c r="K56" s="5">
        <v>-33200379426</v>
      </c>
      <c r="L56" s="5">
        <v>-26156902223</v>
      </c>
      <c r="M56" s="5">
        <v>-18718734946</v>
      </c>
      <c r="N56" s="5">
        <v>-18859504079</v>
      </c>
      <c r="O56" s="5">
        <v>-17155665282</v>
      </c>
    </row>
    <row r="57" spans="2:15" ht="15.5" x14ac:dyDescent="0.35">
      <c r="C57" t="s">
        <v>80</v>
      </c>
    </row>
    <row r="58" spans="2:15" ht="15.5" x14ac:dyDescent="0.35">
      <c r="C58" t="s">
        <v>78</v>
      </c>
      <c r="D58" s="5">
        <v>38841498293</v>
      </c>
      <c r="E58" s="5">
        <v>-830093787</v>
      </c>
      <c r="F58" s="5">
        <v>34874964346</v>
      </c>
      <c r="G58" s="5">
        <v>41480786512</v>
      </c>
      <c r="I58" s="5">
        <v>109824057854</v>
      </c>
      <c r="J58" s="5">
        <v>98805857980</v>
      </c>
      <c r="K58" s="5">
        <v>104090560277</v>
      </c>
      <c r="L58" s="5">
        <v>75372408733</v>
      </c>
      <c r="M58" s="5">
        <v>97759720854</v>
      </c>
      <c r="N58" s="5">
        <v>73916138240</v>
      </c>
      <c r="O58" s="5">
        <v>55974940612</v>
      </c>
    </row>
    <row r="59" spans="2:15" ht="15.5" x14ac:dyDescent="0.35">
      <c r="C59" t="s">
        <v>79</v>
      </c>
      <c r="D59" s="5">
        <v>-8093695480</v>
      </c>
      <c r="E59" s="5">
        <v>-14558441118</v>
      </c>
      <c r="F59" s="5">
        <v>294469997</v>
      </c>
      <c r="G59" s="5">
        <v>-6307483499</v>
      </c>
      <c r="I59" s="5">
        <v>-27769910045</v>
      </c>
      <c r="J59" s="5">
        <v>-7956913600</v>
      </c>
      <c r="K59" s="5">
        <v>-11847481521</v>
      </c>
      <c r="L59" s="5">
        <v>-18223540630</v>
      </c>
      <c r="M59" s="5">
        <v>-23406993676</v>
      </c>
      <c r="N59" s="5">
        <v>-26961265982</v>
      </c>
      <c r="O59" s="5">
        <v>-21933800590</v>
      </c>
    </row>
    <row r="60" spans="2:15" ht="15.5" x14ac:dyDescent="0.35">
      <c r="C60" t="s">
        <v>261</v>
      </c>
      <c r="D60" s="5">
        <v>1797941555</v>
      </c>
      <c r="E60" s="5">
        <v>2459497772</v>
      </c>
      <c r="F60" s="5">
        <v>1188794016</v>
      </c>
      <c r="G60" s="5">
        <v>689914239</v>
      </c>
      <c r="I60" s="5">
        <v>5024366108</v>
      </c>
      <c r="J60" s="5">
        <v>1645311654</v>
      </c>
      <c r="K60" s="5">
        <v>192894946</v>
      </c>
      <c r="L60" s="5">
        <v>759237210</v>
      </c>
    </row>
    <row r="61" spans="2:15" ht="15.5" x14ac:dyDescent="0.35">
      <c r="C61" t="s">
        <v>26</v>
      </c>
      <c r="D61" s="5">
        <v>-9891637035</v>
      </c>
      <c r="E61" s="5">
        <v>-17017938890</v>
      </c>
      <c r="F61" s="5">
        <v>-894324019</v>
      </c>
      <c r="G61" s="5">
        <v>-6997397738</v>
      </c>
      <c r="I61" s="5">
        <v>-32794276153</v>
      </c>
      <c r="J61" s="5">
        <v>-9602225254</v>
      </c>
      <c r="K61" s="5">
        <v>-12040376467</v>
      </c>
      <c r="L61" s="5">
        <v>-10645121413</v>
      </c>
    </row>
    <row r="62" spans="2:15" ht="15.5" x14ac:dyDescent="0.35">
      <c r="C62" t="s">
        <v>81</v>
      </c>
      <c r="D62" s="5">
        <v>-8093695480</v>
      </c>
      <c r="E62" s="5">
        <v>-14558441118</v>
      </c>
      <c r="F62" s="5">
        <v>294469997</v>
      </c>
      <c r="G62" s="5">
        <v>-6307483499</v>
      </c>
      <c r="I62" s="5">
        <v>-27769910045</v>
      </c>
      <c r="J62" s="5">
        <v>-7956913600</v>
      </c>
      <c r="K62" s="5">
        <v>-11847481521</v>
      </c>
      <c r="L62" s="5">
        <v>-18223540630</v>
      </c>
      <c r="M62" s="5">
        <v>-23406993676</v>
      </c>
      <c r="N62" s="5">
        <v>-26961265982</v>
      </c>
      <c r="O62" s="5">
        <v>-21933800590</v>
      </c>
    </row>
    <row r="63" spans="2:15" ht="15.5" x14ac:dyDescent="0.35">
      <c r="C63" t="s">
        <v>28</v>
      </c>
      <c r="D63" s="5">
        <v>30747802813</v>
      </c>
      <c r="E63" s="5">
        <v>-15388534905</v>
      </c>
      <c r="F63" s="5">
        <v>35169434343</v>
      </c>
      <c r="G63" s="5">
        <v>35173303013</v>
      </c>
      <c r="I63" s="5">
        <v>82054147809</v>
      </c>
      <c r="J63" s="5">
        <v>90848944380</v>
      </c>
      <c r="K63" s="5">
        <v>92243078756</v>
      </c>
      <c r="L63" s="5">
        <v>57148868103</v>
      </c>
      <c r="M63" s="5">
        <v>74352727178</v>
      </c>
      <c r="N63" s="5">
        <v>46954872258</v>
      </c>
      <c r="O63" s="5">
        <v>34041140022</v>
      </c>
    </row>
    <row r="64" spans="2:15" ht="15.5" x14ac:dyDescent="0.35">
      <c r="C64" t="s">
        <v>27</v>
      </c>
      <c r="E64" s="5">
        <v>3474448038</v>
      </c>
      <c r="F64" s="5">
        <v>-7586026763</v>
      </c>
      <c r="G64" s="5">
        <v>-11913766469</v>
      </c>
      <c r="I64" s="5">
        <v>-16025345194</v>
      </c>
      <c r="J64" s="5">
        <v>-10236191821</v>
      </c>
      <c r="K64" s="5">
        <v>-9538215523</v>
      </c>
      <c r="L64" s="5">
        <v>1350620052</v>
      </c>
      <c r="M64" s="5">
        <v>572360672</v>
      </c>
      <c r="N64" s="5">
        <v>3561477552</v>
      </c>
      <c r="O64" s="5">
        <v>1588835033</v>
      </c>
    </row>
    <row r="65" spans="2:15" ht="15.5" x14ac:dyDescent="0.35">
      <c r="C65" t="s">
        <v>82</v>
      </c>
      <c r="I65" s="5">
        <v>-16025345194</v>
      </c>
      <c r="J65" s="5">
        <v>-10236191821</v>
      </c>
      <c r="K65" s="5">
        <v>-9538215523</v>
      </c>
      <c r="L65" s="5">
        <v>-6196089900</v>
      </c>
      <c r="M65" s="5">
        <v>-5520752380</v>
      </c>
      <c r="N65" s="5">
        <v>-5374264500</v>
      </c>
      <c r="O65" s="5">
        <v>-5491053500</v>
      </c>
    </row>
    <row r="66" spans="2:15" ht="15.5" x14ac:dyDescent="0.35">
      <c r="C66" t="s">
        <v>83</v>
      </c>
      <c r="L66" s="5">
        <v>7546709952</v>
      </c>
      <c r="M66" s="5">
        <v>6093113052</v>
      </c>
      <c r="N66" s="5">
        <v>8935742052</v>
      </c>
      <c r="O66" s="5">
        <v>7079888533</v>
      </c>
    </row>
    <row r="67" spans="2:15" ht="15.5" x14ac:dyDescent="0.35">
      <c r="C67" t="s">
        <v>84</v>
      </c>
      <c r="E67" s="5">
        <v>3474448038</v>
      </c>
      <c r="F67" s="5">
        <v>-7586026763</v>
      </c>
      <c r="G67" s="5">
        <v>-11913766469</v>
      </c>
      <c r="I67" s="5">
        <v>-16025345194</v>
      </c>
      <c r="J67" s="5">
        <v>-10236191821</v>
      </c>
      <c r="K67" s="5">
        <v>-9538215523</v>
      </c>
      <c r="L67" s="5">
        <v>1350620052</v>
      </c>
      <c r="M67" s="5">
        <v>572360672</v>
      </c>
      <c r="N67" s="5">
        <v>3561477552</v>
      </c>
      <c r="O67" s="5">
        <v>1588835033</v>
      </c>
    </row>
    <row r="68" spans="2:15" ht="15.5" x14ac:dyDescent="0.35">
      <c r="C68" t="s">
        <v>85</v>
      </c>
      <c r="D68" s="5">
        <v>30747802813</v>
      </c>
      <c r="E68" s="5">
        <v>-11914086867</v>
      </c>
      <c r="F68" s="5">
        <v>27583407580</v>
      </c>
      <c r="G68" s="5">
        <v>23259536544</v>
      </c>
      <c r="I68" s="5">
        <v>66028802615</v>
      </c>
      <c r="J68" s="5">
        <v>80612752559</v>
      </c>
      <c r="K68" s="5">
        <v>82704863233</v>
      </c>
      <c r="L68" s="5">
        <v>58499488155</v>
      </c>
      <c r="M68" s="5">
        <v>74925087850</v>
      </c>
      <c r="N68" s="5">
        <v>50516349810</v>
      </c>
      <c r="O68" s="5">
        <v>35629975055</v>
      </c>
    </row>
    <row r="69" spans="2:15" ht="15.5" x14ac:dyDescent="0.35">
      <c r="C69" t="s">
        <v>86</v>
      </c>
      <c r="E69" s="5">
        <v>-114242617</v>
      </c>
      <c r="I69" s="5">
        <v>-114242617</v>
      </c>
      <c r="J69" s="5">
        <v>156895746</v>
      </c>
      <c r="K69" s="5">
        <v>-63748432</v>
      </c>
      <c r="L69" s="5">
        <v>-11824295</v>
      </c>
      <c r="M69" s="5">
        <v>1770234</v>
      </c>
      <c r="N69" s="5">
        <v>-25446252</v>
      </c>
      <c r="O69" s="5">
        <v>-694971468</v>
      </c>
    </row>
    <row r="70" spans="2:15" ht="15.5" x14ac:dyDescent="0.35">
      <c r="C70" t="s">
        <v>88</v>
      </c>
      <c r="D70" s="5">
        <v>30747802813</v>
      </c>
      <c r="E70" s="5">
        <v>-12028329484</v>
      </c>
      <c r="F70" s="5">
        <v>27583407580</v>
      </c>
      <c r="G70" s="5">
        <v>23259536544</v>
      </c>
      <c r="I70" s="5">
        <v>65914559998</v>
      </c>
      <c r="J70" s="5">
        <v>80769648305</v>
      </c>
      <c r="K70" s="5">
        <v>82641114801</v>
      </c>
      <c r="L70" s="5">
        <v>58487663860</v>
      </c>
      <c r="M70" s="5">
        <v>74926858084</v>
      </c>
      <c r="N70" s="5">
        <v>50490903558</v>
      </c>
      <c r="O70" s="5">
        <v>34935003587</v>
      </c>
    </row>
    <row r="71" spans="2:15" ht="15.5" x14ac:dyDescent="0.35">
      <c r="C71" t="s">
        <v>89</v>
      </c>
      <c r="D71" s="5">
        <v>30747802813</v>
      </c>
      <c r="E71" s="5">
        <v>-11914086867</v>
      </c>
      <c r="F71" s="5">
        <v>27583407580</v>
      </c>
      <c r="G71" s="5">
        <v>23259536544</v>
      </c>
      <c r="I71" s="5">
        <v>66028802615</v>
      </c>
      <c r="J71" s="5">
        <v>80612752559</v>
      </c>
      <c r="K71" s="5">
        <v>82704863233</v>
      </c>
      <c r="L71" s="5">
        <v>58499488155</v>
      </c>
      <c r="M71" s="5">
        <v>74925087850</v>
      </c>
      <c r="N71" s="5">
        <v>50516349810</v>
      </c>
      <c r="O71" s="5">
        <v>35629975055</v>
      </c>
    </row>
    <row r="72" spans="2:15" ht="15.5" x14ac:dyDescent="0.35">
      <c r="C72" t="s">
        <v>7</v>
      </c>
      <c r="D72" s="5">
        <v>30747802813</v>
      </c>
      <c r="E72" s="5">
        <v>-12028329484</v>
      </c>
      <c r="F72" s="5">
        <v>27583407580</v>
      </c>
      <c r="G72" s="5">
        <v>23259536544</v>
      </c>
      <c r="I72" s="5">
        <v>65914559998</v>
      </c>
      <c r="J72" s="5">
        <v>80769648305</v>
      </c>
      <c r="K72" s="5">
        <v>82641114801</v>
      </c>
      <c r="L72" s="5">
        <v>58487663860</v>
      </c>
      <c r="M72" s="5">
        <v>74926858084</v>
      </c>
      <c r="N72" s="5">
        <v>50490903558</v>
      </c>
      <c r="O72" s="5">
        <v>34935003587</v>
      </c>
    </row>
    <row r="73" spans="2:15" ht="15.5" x14ac:dyDescent="0.35">
      <c r="C73" t="s">
        <v>90</v>
      </c>
      <c r="D73" s="5">
        <v>30747802813</v>
      </c>
      <c r="E73" s="5">
        <v>-11914086867</v>
      </c>
      <c r="F73" s="5">
        <v>27583407580</v>
      </c>
      <c r="G73" s="5">
        <v>23259536544</v>
      </c>
      <c r="I73" s="5">
        <v>66028802615</v>
      </c>
      <c r="J73" s="5">
        <v>80612752559</v>
      </c>
      <c r="K73" s="5">
        <v>82704863233</v>
      </c>
      <c r="L73" s="5">
        <v>58499488155</v>
      </c>
      <c r="M73" s="5">
        <v>74925087850</v>
      </c>
      <c r="N73" s="5">
        <v>50516349810</v>
      </c>
      <c r="O73" s="5">
        <v>35629975055</v>
      </c>
    </row>
    <row r="74" spans="2:15" ht="15.5" x14ac:dyDescent="0.35">
      <c r="C74" t="s">
        <v>91</v>
      </c>
      <c r="D74" s="5">
        <v>30747802813</v>
      </c>
      <c r="E74" s="5">
        <v>-12028329484</v>
      </c>
      <c r="F74" s="5">
        <v>27583407580</v>
      </c>
      <c r="G74" s="5">
        <v>23259536544</v>
      </c>
      <c r="I74" s="5">
        <v>65914559998</v>
      </c>
      <c r="J74" s="5">
        <v>80769648305</v>
      </c>
      <c r="K74" s="5">
        <v>82641114801</v>
      </c>
      <c r="L74" s="5">
        <v>58487663860</v>
      </c>
      <c r="M74" s="5">
        <v>74926858084</v>
      </c>
      <c r="N74" s="5">
        <v>50490903558</v>
      </c>
      <c r="O74" s="5">
        <v>34935003587</v>
      </c>
    </row>
    <row r="75" spans="2:15" ht="15.5" x14ac:dyDescent="0.35">
      <c r="C75" t="s">
        <v>92</v>
      </c>
      <c r="D75" s="5">
        <v>30747802813</v>
      </c>
      <c r="E75" s="5">
        <v>-12028329484</v>
      </c>
      <c r="F75" s="5">
        <v>27583407580</v>
      </c>
      <c r="G75" s="5">
        <v>23259536544</v>
      </c>
      <c r="I75" s="5">
        <v>65914559998</v>
      </c>
      <c r="J75" s="5">
        <v>80769648305</v>
      </c>
      <c r="K75" s="5">
        <v>82641114801</v>
      </c>
      <c r="L75" s="5">
        <v>58487663860</v>
      </c>
      <c r="M75" s="5">
        <v>74926858084</v>
      </c>
      <c r="N75" s="5">
        <v>50490903558</v>
      </c>
      <c r="O75" s="5">
        <v>34935003587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25808981946</v>
      </c>
      <c r="E79" s="5">
        <v>76731415105</v>
      </c>
      <c r="F79" s="5">
        <v>105284983403</v>
      </c>
      <c r="G79" s="5">
        <v>96218507554</v>
      </c>
      <c r="I79" s="5">
        <v>76731415105</v>
      </c>
      <c r="J79" s="5">
        <v>249201512864</v>
      </c>
      <c r="K79" s="5">
        <v>59110585027</v>
      </c>
      <c r="L79" s="5">
        <v>42447530833</v>
      </c>
      <c r="M79" s="5">
        <v>27952075976</v>
      </c>
      <c r="N79" s="5">
        <v>17592809376</v>
      </c>
      <c r="O79" s="5">
        <v>6151935636</v>
      </c>
    </row>
    <row r="80" spans="2:15" ht="15.5" x14ac:dyDescent="0.35">
      <c r="C80" t="s">
        <v>597</v>
      </c>
      <c r="D80" s="5">
        <v>65500000000</v>
      </c>
      <c r="E80" s="5">
        <v>65500000000</v>
      </c>
      <c r="F80" s="5">
        <v>65500000000</v>
      </c>
      <c r="G80" s="5">
        <v>165500000000</v>
      </c>
      <c r="I80" s="5">
        <v>65500000000</v>
      </c>
      <c r="J80" s="5">
        <v>25500000000</v>
      </c>
      <c r="K80" s="5">
        <v>25000000000</v>
      </c>
      <c r="L80" s="5">
        <v>5012500000</v>
      </c>
      <c r="M80" s="5">
        <v>5012500000</v>
      </c>
      <c r="N80" s="5">
        <v>5012500000</v>
      </c>
      <c r="O80" s="5">
        <v>5012500000</v>
      </c>
    </row>
    <row r="81" spans="3:15" ht="15.5" x14ac:dyDescent="0.35">
      <c r="C81" t="s">
        <v>96</v>
      </c>
      <c r="D81" s="5">
        <v>142719380537</v>
      </c>
      <c r="E81" s="5">
        <v>119001988118</v>
      </c>
      <c r="F81" s="5">
        <v>153951742473</v>
      </c>
      <c r="G81" s="5">
        <v>141019448728</v>
      </c>
      <c r="I81" s="5">
        <v>119001988118</v>
      </c>
      <c r="J81" s="5">
        <v>131209897295</v>
      </c>
      <c r="K81" s="5">
        <v>152869247257</v>
      </c>
      <c r="L81" s="5">
        <v>104637442081</v>
      </c>
      <c r="M81" s="5">
        <v>114816278916</v>
      </c>
      <c r="N81" s="5">
        <v>63546339104</v>
      </c>
      <c r="O81" s="5">
        <v>62017070171</v>
      </c>
    </row>
    <row r="82" spans="3:15" ht="15.5" x14ac:dyDescent="0.35">
      <c r="C82" t="s">
        <v>97</v>
      </c>
      <c r="D82" s="5">
        <v>5827590285</v>
      </c>
      <c r="E82" s="5">
        <v>5095123753</v>
      </c>
      <c r="F82" s="5">
        <v>3767567578</v>
      </c>
      <c r="G82" s="5">
        <v>5656306315</v>
      </c>
      <c r="I82" s="5">
        <v>5095123753</v>
      </c>
      <c r="J82" s="5">
        <v>7545045044</v>
      </c>
      <c r="K82" s="5">
        <v>828187724</v>
      </c>
      <c r="L82" s="5">
        <v>4350000000</v>
      </c>
      <c r="M82" s="5">
        <v>19920922989</v>
      </c>
    </row>
    <row r="83" spans="3:15" ht="15.5" x14ac:dyDescent="0.35">
      <c r="C83" t="s">
        <v>270</v>
      </c>
      <c r="D83" s="5">
        <v>1369275520</v>
      </c>
      <c r="E83" s="5">
        <v>1992682360</v>
      </c>
      <c r="F83" s="5">
        <v>321598976</v>
      </c>
      <c r="G83" s="5">
        <v>685555329</v>
      </c>
      <c r="I83" s="5">
        <v>1992682360</v>
      </c>
      <c r="J83" s="5">
        <v>808828775</v>
      </c>
      <c r="K83" s="5">
        <v>413550000</v>
      </c>
    </row>
    <row r="84" spans="3:15" ht="15.5" x14ac:dyDescent="0.35">
      <c r="C84" t="s">
        <v>98</v>
      </c>
      <c r="D84" s="5">
        <v>142719380537</v>
      </c>
      <c r="E84" s="5">
        <v>119001988118</v>
      </c>
      <c r="F84" s="5">
        <v>153951742473</v>
      </c>
      <c r="G84" s="5">
        <v>141019448728</v>
      </c>
      <c r="I84" s="5">
        <v>119001988118</v>
      </c>
      <c r="J84" s="5">
        <v>131209897295</v>
      </c>
      <c r="K84" s="5">
        <v>152869247257</v>
      </c>
      <c r="L84" s="5">
        <v>104637442081</v>
      </c>
      <c r="M84" s="5">
        <v>114816278916</v>
      </c>
      <c r="N84" s="5">
        <v>63546339104</v>
      </c>
      <c r="O84" s="5">
        <v>62017070171</v>
      </c>
    </row>
    <row r="85" spans="3:15" ht="15.5" x14ac:dyDescent="0.35">
      <c r="C85" t="s">
        <v>99</v>
      </c>
      <c r="D85" s="5">
        <v>1369275520</v>
      </c>
      <c r="E85" s="5">
        <v>1992682360</v>
      </c>
      <c r="F85" s="5">
        <v>321598976</v>
      </c>
      <c r="G85" s="5">
        <v>685555329</v>
      </c>
      <c r="I85" s="5">
        <v>1992682360</v>
      </c>
      <c r="J85" s="5">
        <v>808828775</v>
      </c>
      <c r="K85" s="5">
        <v>413550000</v>
      </c>
    </row>
    <row r="86" spans="3:15" ht="15.5" x14ac:dyDescent="0.35">
      <c r="C86" t="s">
        <v>100</v>
      </c>
      <c r="D86" s="5">
        <v>1369275520</v>
      </c>
      <c r="E86" s="5">
        <v>1992682360</v>
      </c>
      <c r="F86" s="5">
        <v>321598976</v>
      </c>
      <c r="G86" s="5">
        <v>685555329</v>
      </c>
      <c r="I86" s="5">
        <v>1992682360</v>
      </c>
      <c r="J86" s="5">
        <v>808828775</v>
      </c>
      <c r="K86" s="5">
        <v>413550000</v>
      </c>
    </row>
    <row r="87" spans="3:15" ht="15.5" x14ac:dyDescent="0.35">
      <c r="C87" t="s">
        <v>101</v>
      </c>
      <c r="D87" s="5">
        <v>96245439228</v>
      </c>
      <c r="E87" s="5">
        <v>86633470203</v>
      </c>
      <c r="F87" s="5">
        <v>112280489517</v>
      </c>
      <c r="G87" s="5">
        <v>100224977465</v>
      </c>
      <c r="I87" s="5">
        <v>86633470203</v>
      </c>
      <c r="J87" s="5">
        <v>99108741831</v>
      </c>
      <c r="K87" s="5">
        <v>4906480565</v>
      </c>
      <c r="L87" s="5">
        <v>4581157894</v>
      </c>
      <c r="M87" s="5">
        <v>4117539897</v>
      </c>
      <c r="N87" s="5">
        <v>7779201473</v>
      </c>
      <c r="O87" s="5">
        <v>5708808634</v>
      </c>
    </row>
    <row r="88" spans="3:15" ht="15.5" x14ac:dyDescent="0.35">
      <c r="C88" t="s">
        <v>80</v>
      </c>
      <c r="D88" s="5">
        <v>64627569919</v>
      </c>
      <c r="E88" s="5">
        <v>64627569919</v>
      </c>
      <c r="F88" s="5">
        <v>64627569919</v>
      </c>
      <c r="G88" s="5">
        <v>84547311050</v>
      </c>
      <c r="I88" s="5">
        <v>64627569919</v>
      </c>
      <c r="J88" s="5">
        <v>83873306000</v>
      </c>
      <c r="K88" s="5">
        <v>83796500000</v>
      </c>
      <c r="L88" s="5">
        <v>69528220</v>
      </c>
      <c r="M88" s="5">
        <v>-218647486</v>
      </c>
      <c r="N88" s="5">
        <v>-220417720</v>
      </c>
      <c r="O88" s="5">
        <v>-194971468</v>
      </c>
    </row>
    <row r="89" spans="3:15" ht="15.5" x14ac:dyDescent="0.35">
      <c r="C89" t="s">
        <v>102</v>
      </c>
      <c r="D89" s="5">
        <v>346721534466</v>
      </c>
      <c r="E89" s="5">
        <v>374464644598</v>
      </c>
      <c r="F89" s="5">
        <v>461417444795</v>
      </c>
      <c r="G89" s="5">
        <v>526386658903</v>
      </c>
      <c r="I89" s="5">
        <v>374464644598</v>
      </c>
      <c r="J89" s="5">
        <v>528493818341</v>
      </c>
      <c r="K89" s="5">
        <v>242299862849</v>
      </c>
      <c r="L89" s="5">
        <v>171272475832</v>
      </c>
      <c r="M89" s="5">
        <v>157472207153</v>
      </c>
      <c r="N89" s="5">
        <v>94957498021</v>
      </c>
      <c r="O89" s="5">
        <v>79915462510</v>
      </c>
    </row>
    <row r="90" spans="3:15" ht="15.5" x14ac:dyDescent="0.35">
      <c r="C90" t="s">
        <v>103</v>
      </c>
    </row>
    <row r="91" spans="3:15" ht="15.5" x14ac:dyDescent="0.35">
      <c r="C91" t="s">
        <v>104</v>
      </c>
      <c r="D91" s="5">
        <v>697390606629</v>
      </c>
      <c r="E91" s="5">
        <v>687972642633</v>
      </c>
      <c r="F91" s="5">
        <v>620601806913</v>
      </c>
      <c r="G91" s="5">
        <v>609393268718</v>
      </c>
      <c r="I91" s="5">
        <v>687972642633</v>
      </c>
      <c r="J91" s="5">
        <v>582804863642</v>
      </c>
      <c r="K91" s="5">
        <v>586702537609</v>
      </c>
      <c r="L91" s="5">
        <v>312187389183</v>
      </c>
      <c r="M91" s="5">
        <v>199321660231</v>
      </c>
      <c r="N91" s="5">
        <v>138344416222</v>
      </c>
      <c r="O91" s="5">
        <v>138735968670</v>
      </c>
    </row>
    <row r="92" spans="3:15" ht="15.5" x14ac:dyDescent="0.35">
      <c r="C92" t="s">
        <v>105</v>
      </c>
      <c r="D92" s="5">
        <v>2792467087</v>
      </c>
      <c r="E92" s="5">
        <v>2792467087</v>
      </c>
      <c r="F92" s="5">
        <v>2075255484</v>
      </c>
      <c r="G92" s="5">
        <v>2075255484</v>
      </c>
      <c r="I92" s="5">
        <v>2792467087</v>
      </c>
      <c r="J92" s="5">
        <v>2075255484</v>
      </c>
      <c r="K92" s="5">
        <v>1265959091</v>
      </c>
      <c r="L92" s="5">
        <v>29897123653</v>
      </c>
      <c r="M92" s="5">
        <v>22347078644</v>
      </c>
      <c r="N92" s="5">
        <v>16254464889</v>
      </c>
      <c r="O92" s="5">
        <v>7311545689</v>
      </c>
    </row>
    <row r="93" spans="3:15" ht="15.5" x14ac:dyDescent="0.35">
      <c r="C93" t="s">
        <v>106</v>
      </c>
      <c r="D93" s="5">
        <v>836434793444</v>
      </c>
      <c r="E93" s="5">
        <v>781329974172</v>
      </c>
      <c r="F93" s="5">
        <v>692865303251</v>
      </c>
      <c r="G93" s="5">
        <v>623401669425</v>
      </c>
      <c r="I93" s="5">
        <v>781329974172</v>
      </c>
      <c r="J93" s="5">
        <v>590097379437</v>
      </c>
      <c r="K93" s="5">
        <v>600336339592</v>
      </c>
      <c r="L93" s="5">
        <v>441518613838</v>
      </c>
      <c r="M93" s="5">
        <v>399672158858</v>
      </c>
      <c r="N93" s="5">
        <v>378976431974</v>
      </c>
      <c r="O93" s="5">
        <v>414244386429</v>
      </c>
    </row>
    <row r="94" spans="3:15" ht="15.5" x14ac:dyDescent="0.35">
      <c r="C94" t="s">
        <v>107</v>
      </c>
      <c r="D94" s="5">
        <v>1183156327910</v>
      </c>
      <c r="E94" s="5">
        <v>1155794618770</v>
      </c>
      <c r="F94" s="5">
        <v>1154282748046</v>
      </c>
      <c r="G94" s="5">
        <v>1149788328328</v>
      </c>
      <c r="I94" s="5">
        <v>1155794618770</v>
      </c>
      <c r="J94" s="5">
        <v>1118591197778</v>
      </c>
      <c r="K94" s="5">
        <v>842636202441</v>
      </c>
      <c r="L94" s="5">
        <v>612791089670</v>
      </c>
      <c r="M94" s="5">
        <v>557144366011</v>
      </c>
      <c r="N94" s="5">
        <v>473933929995</v>
      </c>
      <c r="O94" s="5">
        <v>494159848939</v>
      </c>
    </row>
    <row r="95" spans="3:15" ht="15.5" x14ac:dyDescent="0.35">
      <c r="C95" t="s">
        <v>108</v>
      </c>
    </row>
    <row r="96" spans="3:15" ht="15.5" x14ac:dyDescent="0.35">
      <c r="C96" t="s">
        <v>109</v>
      </c>
    </row>
    <row r="97" spans="3:15" ht="15.5" x14ac:dyDescent="0.35">
      <c r="C97" t="s">
        <v>110</v>
      </c>
      <c r="D97" s="5">
        <v>98725514960</v>
      </c>
      <c r="E97" s="5">
        <v>100968756629</v>
      </c>
      <c r="F97" s="5">
        <v>105314219091</v>
      </c>
      <c r="G97" s="5">
        <v>108786497532</v>
      </c>
      <c r="I97" s="5">
        <v>100968756629</v>
      </c>
      <c r="J97" s="5">
        <v>95064567058</v>
      </c>
      <c r="K97" s="5">
        <v>148298567941</v>
      </c>
      <c r="L97" s="5">
        <v>67694884750</v>
      </c>
      <c r="M97" s="5">
        <v>114501332346</v>
      </c>
      <c r="N97" s="5">
        <v>62657993331</v>
      </c>
      <c r="O97" s="5">
        <v>77367541740</v>
      </c>
    </row>
    <row r="98" spans="3:15" ht="15.5" x14ac:dyDescent="0.35">
      <c r="C98" t="s">
        <v>273</v>
      </c>
      <c r="D98" s="5">
        <v>70714490996</v>
      </c>
      <c r="E98" s="5">
        <v>71260393505</v>
      </c>
      <c r="F98" s="5">
        <v>64187555127</v>
      </c>
      <c r="G98" s="5">
        <v>37930212992</v>
      </c>
      <c r="I98" s="5">
        <v>71260393505</v>
      </c>
      <c r="J98" s="5">
        <v>13038854711</v>
      </c>
      <c r="K98" s="5">
        <v>45492796286</v>
      </c>
      <c r="L98" s="5">
        <v>37516003501</v>
      </c>
      <c r="M98" s="5">
        <v>35632181477</v>
      </c>
      <c r="N98" s="5">
        <v>33539741219</v>
      </c>
      <c r="O98" s="5">
        <v>36918898237</v>
      </c>
    </row>
    <row r="99" spans="3:15" ht="15.5" x14ac:dyDescent="0.35">
      <c r="C99" t="s">
        <v>111</v>
      </c>
      <c r="D99" s="5">
        <v>6429490062</v>
      </c>
      <c r="E99" s="5">
        <v>7361072946</v>
      </c>
      <c r="F99" s="5">
        <v>21226946933</v>
      </c>
      <c r="G99" s="5">
        <v>21596822266</v>
      </c>
      <c r="I99" s="5">
        <v>7361072946</v>
      </c>
      <c r="J99" s="5">
        <v>68222218128</v>
      </c>
      <c r="K99" s="5">
        <v>46771379759</v>
      </c>
    </row>
    <row r="100" spans="3:15" ht="15.5" x14ac:dyDescent="0.35">
      <c r="C100" t="s">
        <v>112</v>
      </c>
      <c r="D100" s="5">
        <v>6429490062</v>
      </c>
      <c r="E100" s="5">
        <v>7361072946</v>
      </c>
      <c r="F100" s="5">
        <v>21226946933</v>
      </c>
      <c r="G100" s="5">
        <v>21596822266</v>
      </c>
      <c r="I100" s="5">
        <v>7361072946</v>
      </c>
      <c r="J100" s="5">
        <v>68222218128</v>
      </c>
      <c r="K100" s="5">
        <v>46771379759</v>
      </c>
      <c r="L100" s="5">
        <v>15997418164</v>
      </c>
      <c r="M100" s="5">
        <v>27463593997</v>
      </c>
      <c r="N100" s="5">
        <v>8559579492</v>
      </c>
      <c r="O100" s="5">
        <v>27683916378</v>
      </c>
    </row>
    <row r="101" spans="3:15" ht="15.5" x14ac:dyDescent="0.35">
      <c r="C101" t="s">
        <v>116</v>
      </c>
      <c r="D101" s="5">
        <v>1385716575</v>
      </c>
      <c r="E101" s="5">
        <v>1385716575</v>
      </c>
      <c r="F101" s="5">
        <v>1245920548</v>
      </c>
      <c r="G101" s="5">
        <v>1275137361</v>
      </c>
      <c r="I101" s="5">
        <v>1385716575</v>
      </c>
      <c r="J101" s="5">
        <v>1709639501</v>
      </c>
      <c r="K101" s="5">
        <v>96555409</v>
      </c>
      <c r="L101" s="5">
        <v>5390000</v>
      </c>
      <c r="M101" s="5">
        <v>5390000</v>
      </c>
      <c r="N101" s="5">
        <v>5390000</v>
      </c>
      <c r="O101" s="5">
        <v>10780000</v>
      </c>
    </row>
    <row r="102" spans="3:15" ht="15.5" x14ac:dyDescent="0.35">
      <c r="C102" t="s">
        <v>115</v>
      </c>
      <c r="D102" s="5">
        <v>3740782517</v>
      </c>
      <c r="E102" s="5">
        <v>5180339983</v>
      </c>
      <c r="F102" s="5">
        <v>13420908750</v>
      </c>
      <c r="G102" s="5">
        <v>8652602596</v>
      </c>
      <c r="I102" s="5">
        <v>5180339983</v>
      </c>
      <c r="J102" s="5">
        <v>2309096902</v>
      </c>
      <c r="K102" s="5">
        <v>2290677837</v>
      </c>
      <c r="L102" s="5">
        <v>2958612614</v>
      </c>
      <c r="M102" s="5">
        <v>3336124634</v>
      </c>
      <c r="N102" s="5">
        <v>1455826464</v>
      </c>
      <c r="O102" s="5">
        <v>2157894864</v>
      </c>
    </row>
    <row r="103" spans="3:15" ht="15.5" x14ac:dyDescent="0.35">
      <c r="C103" t="s">
        <v>113</v>
      </c>
    </row>
    <row r="104" spans="3:15" ht="15.5" x14ac:dyDescent="0.35">
      <c r="C104" t="s">
        <v>114</v>
      </c>
      <c r="D104" s="5">
        <v>5827590285</v>
      </c>
      <c r="E104" s="5">
        <v>5095123753</v>
      </c>
      <c r="F104" s="5">
        <v>3767567578</v>
      </c>
      <c r="G104" s="5">
        <v>5656306315</v>
      </c>
      <c r="I104" s="5">
        <v>5095123753</v>
      </c>
      <c r="J104" s="5">
        <v>7545045044</v>
      </c>
      <c r="K104" s="5">
        <v>828187724</v>
      </c>
      <c r="L104" s="5">
        <v>4350000000</v>
      </c>
      <c r="M104" s="5">
        <v>19920922989</v>
      </c>
    </row>
    <row r="105" spans="3:15" ht="15.5" x14ac:dyDescent="0.35">
      <c r="C105" t="s">
        <v>118</v>
      </c>
    </row>
    <row r="106" spans="3:15" ht="15.5" x14ac:dyDescent="0.35">
      <c r="C106" t="s">
        <v>276</v>
      </c>
      <c r="L106" s="5">
        <v>2402669702</v>
      </c>
      <c r="M106" s="5">
        <v>7043411190</v>
      </c>
      <c r="N106" s="5">
        <v>5410615421</v>
      </c>
      <c r="O106" s="5">
        <v>5863561648</v>
      </c>
    </row>
    <row r="107" spans="3:15" ht="15.5" x14ac:dyDescent="0.35">
      <c r="C107" t="s">
        <v>120</v>
      </c>
      <c r="D107" s="5">
        <v>10627444525</v>
      </c>
      <c r="E107" s="5">
        <v>10686109867</v>
      </c>
      <c r="F107" s="5">
        <v>883507193</v>
      </c>
      <c r="G107" s="5">
        <v>921216765</v>
      </c>
      <c r="I107" s="5">
        <v>10686109867</v>
      </c>
      <c r="J107" s="5">
        <v>1056588772</v>
      </c>
      <c r="K107" s="5">
        <v>52278707376</v>
      </c>
      <c r="L107" s="5">
        <v>6867460471</v>
      </c>
      <c r="M107" s="5">
        <v>28143119249</v>
      </c>
      <c r="N107" s="5">
        <v>19097456156</v>
      </c>
      <c r="O107" s="5">
        <v>10596052261</v>
      </c>
    </row>
    <row r="108" spans="3:15" ht="15.5" x14ac:dyDescent="0.35">
      <c r="C108" t="s">
        <v>121</v>
      </c>
      <c r="D108" s="5">
        <v>317273905968</v>
      </c>
      <c r="E108" s="5">
        <v>318416757972</v>
      </c>
      <c r="F108" s="5">
        <v>300531095302</v>
      </c>
      <c r="G108" s="5">
        <v>300321435251</v>
      </c>
      <c r="I108" s="5">
        <v>318416757972</v>
      </c>
      <c r="J108" s="5">
        <v>301646752255</v>
      </c>
      <c r="K108" s="5">
        <v>41743225792</v>
      </c>
      <c r="L108" s="5">
        <v>111856501267</v>
      </c>
      <c r="M108" s="5">
        <v>68190993875</v>
      </c>
      <c r="N108" s="5">
        <v>111750754957</v>
      </c>
      <c r="O108" s="5">
        <v>167758029051</v>
      </c>
    </row>
    <row r="109" spans="3:15" ht="15.5" x14ac:dyDescent="0.35">
      <c r="C109" t="s">
        <v>122</v>
      </c>
      <c r="D109" s="5">
        <v>317273905968</v>
      </c>
      <c r="E109" s="5">
        <v>318416757972</v>
      </c>
      <c r="F109" s="5">
        <v>300531095302</v>
      </c>
      <c r="G109" s="5">
        <v>300321435251</v>
      </c>
      <c r="I109" s="5">
        <v>318416757972</v>
      </c>
      <c r="J109" s="5">
        <v>301646752255</v>
      </c>
      <c r="K109" s="5">
        <v>41743225792</v>
      </c>
      <c r="L109" s="5">
        <v>111856501267</v>
      </c>
      <c r="M109" s="5">
        <v>68190993875</v>
      </c>
      <c r="N109" s="5">
        <v>111750754957</v>
      </c>
      <c r="O109" s="5">
        <v>167758029051</v>
      </c>
    </row>
    <row r="110" spans="3:15" ht="15.5" x14ac:dyDescent="0.35">
      <c r="C110" t="s">
        <v>124</v>
      </c>
    </row>
    <row r="111" spans="3:15" ht="15.5" x14ac:dyDescent="0.35">
      <c r="C111" t="s">
        <v>119</v>
      </c>
      <c r="E111" s="5">
        <v>534397501</v>
      </c>
      <c r="I111" s="5">
        <v>534397501</v>
      </c>
      <c r="J111" s="5">
        <v>1888738745</v>
      </c>
    </row>
    <row r="112" spans="3:15" ht="15.5" x14ac:dyDescent="0.35">
      <c r="C112" t="s">
        <v>350</v>
      </c>
      <c r="D112" s="5">
        <v>15526852086</v>
      </c>
      <c r="E112" s="5">
        <v>16902613720</v>
      </c>
      <c r="F112" s="5">
        <v>257640749</v>
      </c>
      <c r="G112" s="5">
        <v>449267417</v>
      </c>
      <c r="I112" s="5">
        <v>16902613720</v>
      </c>
      <c r="J112" s="5">
        <v>908358721</v>
      </c>
      <c r="K112" s="5">
        <v>40006540001</v>
      </c>
    </row>
    <row r="113" spans="2:15" ht="15.5" x14ac:dyDescent="0.35">
      <c r="C113" t="s">
        <v>380</v>
      </c>
      <c r="D113" s="5">
        <v>296254152242</v>
      </c>
      <c r="E113" s="5">
        <v>295486845111</v>
      </c>
      <c r="F113" s="5">
        <v>295465245823</v>
      </c>
      <c r="G113" s="5">
        <v>295063959104</v>
      </c>
      <c r="I113" s="5">
        <v>295486845111</v>
      </c>
      <c r="J113" s="5">
        <v>294041446059</v>
      </c>
    </row>
    <row r="114" spans="2:15" ht="15.5" x14ac:dyDescent="0.35">
      <c r="C114" t="s">
        <v>125</v>
      </c>
      <c r="D114" s="5">
        <v>311781004328</v>
      </c>
      <c r="E114" s="5">
        <v>312923856332</v>
      </c>
      <c r="F114" s="5">
        <v>295722886572</v>
      </c>
      <c r="G114" s="5">
        <v>295513226521</v>
      </c>
      <c r="I114" s="5">
        <v>312923856332</v>
      </c>
      <c r="J114" s="5">
        <v>296838543525</v>
      </c>
      <c r="K114" s="5">
        <v>40006540001</v>
      </c>
      <c r="L114" s="5">
        <v>110459989641</v>
      </c>
      <c r="M114" s="5">
        <v>66733604755</v>
      </c>
      <c r="N114" s="5">
        <v>110486048404</v>
      </c>
      <c r="O114" s="5">
        <v>166668036256</v>
      </c>
    </row>
    <row r="115" spans="2:15" ht="15.5" x14ac:dyDescent="0.35">
      <c r="C115" t="s">
        <v>126</v>
      </c>
      <c r="D115" s="5">
        <v>415999420928</v>
      </c>
      <c r="E115" s="5">
        <v>419385514601</v>
      </c>
      <c r="F115" s="5">
        <v>405845314393</v>
      </c>
      <c r="G115" s="5">
        <v>409107932783</v>
      </c>
      <c r="I115" s="5">
        <v>419385514601</v>
      </c>
      <c r="J115" s="5">
        <v>396711319313</v>
      </c>
      <c r="K115" s="5">
        <v>190041793733</v>
      </c>
      <c r="L115" s="5">
        <v>179551386017</v>
      </c>
      <c r="M115" s="5">
        <v>182692326221</v>
      </c>
      <c r="N115" s="5">
        <v>174408748288</v>
      </c>
      <c r="O115" s="5">
        <v>245125570791</v>
      </c>
    </row>
    <row r="116" spans="2:15" ht="15.5" x14ac:dyDescent="0.35">
      <c r="C116" t="s">
        <v>127</v>
      </c>
    </row>
    <row r="117" spans="2:15" ht="15.5" x14ac:dyDescent="0.35">
      <c r="C117" t="s">
        <v>128</v>
      </c>
      <c r="D117" s="5">
        <v>437583423450</v>
      </c>
      <c r="E117" s="5">
        <v>437583423450</v>
      </c>
      <c r="F117" s="5">
        <v>437583423450</v>
      </c>
      <c r="G117" s="5">
        <v>437583423450</v>
      </c>
      <c r="I117" s="5">
        <v>437583423450</v>
      </c>
      <c r="J117" s="5">
        <v>437508534000</v>
      </c>
      <c r="K117" s="5">
        <v>437500000000</v>
      </c>
      <c r="L117" s="5">
        <v>350000000000</v>
      </c>
      <c r="M117" s="5">
        <v>500000000</v>
      </c>
      <c r="N117" s="5">
        <v>500000000</v>
      </c>
      <c r="O117" s="5">
        <v>500000000</v>
      </c>
    </row>
    <row r="118" spans="2:15" ht="15.5" x14ac:dyDescent="0.35">
      <c r="C118" t="s">
        <v>130</v>
      </c>
      <c r="D118" s="5">
        <v>264945913613</v>
      </c>
      <c r="E118" s="5">
        <v>234198110800</v>
      </c>
      <c r="F118" s="5">
        <v>246226440284</v>
      </c>
      <c r="G118" s="5">
        <v>218549661045</v>
      </c>
      <c r="I118" s="5">
        <v>234198110800</v>
      </c>
      <c r="J118" s="5">
        <v>200498038465</v>
      </c>
      <c r="K118" s="5">
        <v>136310408708</v>
      </c>
      <c r="L118" s="5">
        <v>83170175433</v>
      </c>
      <c r="M118" s="5">
        <v>374170687276</v>
      </c>
      <c r="N118" s="5">
        <v>299245599427</v>
      </c>
      <c r="O118" s="5">
        <v>248729249616</v>
      </c>
    </row>
    <row r="119" spans="2:15" ht="15.5" x14ac:dyDescent="0.35">
      <c r="C119" t="s">
        <v>131</v>
      </c>
      <c r="D119" s="5">
        <v>2500000000</v>
      </c>
      <c r="E119" s="5">
        <v>2500000000</v>
      </c>
      <c r="F119" s="5">
        <v>2500000000</v>
      </c>
      <c r="G119" s="5">
        <v>2500000000</v>
      </c>
      <c r="I119" s="5">
        <v>2500000000</v>
      </c>
      <c r="J119" s="5">
        <v>1500000000</v>
      </c>
      <c r="K119" s="5">
        <v>500000000</v>
      </c>
      <c r="L119" s="5">
        <v>500000000</v>
      </c>
    </row>
    <row r="120" spans="2:15" ht="15.5" x14ac:dyDescent="0.35">
      <c r="C120" t="s">
        <v>132</v>
      </c>
      <c r="D120" s="5">
        <v>262445913613</v>
      </c>
      <c r="E120" s="5">
        <v>231698110800</v>
      </c>
      <c r="F120" s="5">
        <v>243726440284</v>
      </c>
      <c r="G120" s="5">
        <v>216049661045</v>
      </c>
      <c r="I120" s="5">
        <v>231698110800</v>
      </c>
      <c r="J120" s="5">
        <v>198998038465</v>
      </c>
      <c r="K120" s="5">
        <v>135810408708</v>
      </c>
      <c r="L120" s="5">
        <v>82670175433</v>
      </c>
      <c r="M120" s="5">
        <v>374170687276</v>
      </c>
      <c r="N120" s="5">
        <v>299245599427</v>
      </c>
      <c r="O120" s="5">
        <v>248729249616</v>
      </c>
    </row>
    <row r="121" spans="2:15" ht="15.5" x14ac:dyDescent="0.35">
      <c r="C121" t="s">
        <v>133</v>
      </c>
      <c r="D121" s="5">
        <v>264945913613</v>
      </c>
      <c r="E121" s="5">
        <v>234198110800</v>
      </c>
      <c r="F121" s="5">
        <v>246226440284</v>
      </c>
      <c r="G121" s="5">
        <v>218549661045</v>
      </c>
      <c r="I121" s="5">
        <v>234198110800</v>
      </c>
      <c r="J121" s="5">
        <v>200498038465</v>
      </c>
      <c r="K121" s="5">
        <v>136310408708</v>
      </c>
      <c r="L121" s="5">
        <v>83170175433</v>
      </c>
      <c r="M121" s="5">
        <v>374170687276</v>
      </c>
      <c r="N121" s="5">
        <v>299245599427</v>
      </c>
      <c r="O121" s="5">
        <v>248729249616</v>
      </c>
    </row>
    <row r="122" spans="2:15" ht="15.5" x14ac:dyDescent="0.35">
      <c r="C122" t="s">
        <v>9</v>
      </c>
      <c r="D122" s="5">
        <v>767156906982</v>
      </c>
      <c r="E122" s="5">
        <v>736409104169</v>
      </c>
      <c r="F122" s="5">
        <v>748437433653</v>
      </c>
      <c r="G122" s="5">
        <v>740680395545</v>
      </c>
      <c r="I122" s="5">
        <v>736409104169</v>
      </c>
      <c r="J122" s="5">
        <v>721879878465</v>
      </c>
      <c r="K122" s="5">
        <v>657606908708</v>
      </c>
      <c r="L122" s="5">
        <v>433239703653</v>
      </c>
      <c r="M122" s="5">
        <v>374452039790</v>
      </c>
      <c r="N122" s="5">
        <v>299525181707</v>
      </c>
      <c r="O122" s="5">
        <v>249034278148</v>
      </c>
    </row>
    <row r="123" spans="2:15" ht="15.5" x14ac:dyDescent="0.35">
      <c r="C123" t="s">
        <v>135</v>
      </c>
      <c r="D123" s="5">
        <v>1183156327910</v>
      </c>
      <c r="E123" s="5">
        <v>1155794618770</v>
      </c>
      <c r="F123" s="5">
        <v>1154282748046</v>
      </c>
      <c r="G123" s="5">
        <v>1149788328328</v>
      </c>
      <c r="I123" s="5">
        <v>1155794618770</v>
      </c>
      <c r="J123" s="5">
        <v>1118591197778</v>
      </c>
      <c r="K123" s="5">
        <v>847648702441</v>
      </c>
      <c r="L123" s="5">
        <v>612791089670</v>
      </c>
      <c r="M123" s="5">
        <v>557144366011</v>
      </c>
      <c r="N123" s="5">
        <v>473933929995</v>
      </c>
      <c r="O123" s="5">
        <v>494159848939</v>
      </c>
    </row>
    <row r="124" spans="2:15" ht="15.5" x14ac:dyDescent="0.35">
      <c r="C124" t="s">
        <v>136</v>
      </c>
      <c r="D124" s="5">
        <v>8751668469</v>
      </c>
      <c r="E124" s="5">
        <v>8751668469</v>
      </c>
      <c r="F124" s="5">
        <v>8751668469</v>
      </c>
      <c r="G124" s="5">
        <v>8751668469</v>
      </c>
      <c r="I124" s="5">
        <v>8751668469</v>
      </c>
      <c r="J124" s="5">
        <v>8751668469</v>
      </c>
      <c r="K124" s="5">
        <v>8750000000</v>
      </c>
      <c r="L124" s="5">
        <v>7000000000</v>
      </c>
      <c r="M124" s="5">
        <v>500</v>
      </c>
      <c r="N124" s="5">
        <v>500</v>
      </c>
      <c r="O124" s="5">
        <v>500</v>
      </c>
    </row>
    <row r="126" spans="2:15" ht="15.5" x14ac:dyDescent="0.35">
      <c r="B126" t="s">
        <v>137</v>
      </c>
      <c r="C126" t="s">
        <v>138</v>
      </c>
      <c r="D126" s="5">
        <v>36898656309</v>
      </c>
      <c r="E126" s="5">
        <v>106523464232</v>
      </c>
      <c r="F126" s="5">
        <v>28284859207</v>
      </c>
      <c r="G126" s="5">
        <v>46440094785</v>
      </c>
      <c r="I126" s="5">
        <v>185328547980</v>
      </c>
      <c r="J126" s="5">
        <v>144113817549</v>
      </c>
      <c r="K126" s="5">
        <v>154066273425</v>
      </c>
      <c r="L126" s="5">
        <v>225545336099</v>
      </c>
      <c r="M126" s="5">
        <v>252266332319</v>
      </c>
      <c r="N126" s="5">
        <v>137254563121</v>
      </c>
      <c r="O126" s="5">
        <v>113720677693</v>
      </c>
    </row>
    <row r="127" spans="2:15" ht="15.5" x14ac:dyDescent="0.35">
      <c r="C127" t="s">
        <v>139</v>
      </c>
      <c r="D127" s="5">
        <v>105111076433</v>
      </c>
      <c r="E127" s="5">
        <v>115626199628</v>
      </c>
      <c r="F127" s="5">
        <v>102393777927</v>
      </c>
      <c r="G127" s="5">
        <v>102507843944</v>
      </c>
      <c r="I127" s="5">
        <v>417728234379</v>
      </c>
      <c r="J127" s="5">
        <v>387624532453</v>
      </c>
      <c r="K127" s="5">
        <v>309013488974</v>
      </c>
      <c r="L127" s="5">
        <v>273311347945</v>
      </c>
      <c r="M127" s="5">
        <v>249876799342</v>
      </c>
      <c r="N127" s="5">
        <v>276290505488</v>
      </c>
      <c r="O127" s="5">
        <v>237841080264</v>
      </c>
    </row>
    <row r="128" spans="2:15" ht="15.5" x14ac:dyDescent="0.35">
      <c r="C128" t="s">
        <v>662</v>
      </c>
      <c r="D128" s="5">
        <v>231033794</v>
      </c>
      <c r="E128" s="5">
        <v>832087222</v>
      </c>
      <c r="F128" s="5">
        <v>1327672671</v>
      </c>
      <c r="G128" s="5">
        <v>761206515</v>
      </c>
      <c r="I128" s="5">
        <v>3572803061</v>
      </c>
      <c r="J128" s="5">
        <v>1643945933</v>
      </c>
      <c r="K128" s="5">
        <v>192894946</v>
      </c>
      <c r="L128" s="5">
        <v>2084071817</v>
      </c>
      <c r="M128" s="5">
        <v>645907442</v>
      </c>
      <c r="N128" s="5">
        <v>943425092</v>
      </c>
      <c r="O128" s="5">
        <v>2125598243</v>
      </c>
    </row>
    <row r="129" spans="3:15" ht="15.5" x14ac:dyDescent="0.35">
      <c r="C129" t="s">
        <v>663</v>
      </c>
      <c r="D129" s="5">
        <v>-32889776575</v>
      </c>
      <c r="E129" s="5">
        <v>-137560700707</v>
      </c>
      <c r="F129" s="5">
        <v>79253110282</v>
      </c>
      <c r="G129" s="5">
        <v>-12660491508</v>
      </c>
      <c r="I129" s="5">
        <v>-137560700707</v>
      </c>
      <c r="J129" s="5">
        <v>-140731709251</v>
      </c>
      <c r="K129" s="5">
        <v>-54881042806</v>
      </c>
      <c r="L129" s="5">
        <v>-175469052494</v>
      </c>
      <c r="M129" s="5">
        <v>-155430185202</v>
      </c>
      <c r="N129" s="5">
        <v>-200241316753</v>
      </c>
      <c r="O129" s="5">
        <v>-169742836336</v>
      </c>
    </row>
    <row r="130" spans="3:15" ht="15.5" x14ac:dyDescent="0.35">
      <c r="C130" t="s">
        <v>141</v>
      </c>
      <c r="E130" s="5">
        <v>128515909304</v>
      </c>
      <c r="F130" s="5">
        <v>-128515909304</v>
      </c>
      <c r="L130" s="5">
        <v>193028604615</v>
      </c>
      <c r="M130" s="5">
        <v>183662708491</v>
      </c>
      <c r="N130" s="5">
        <v>113140490747</v>
      </c>
      <c r="O130" s="5">
        <v>89352211815</v>
      </c>
    </row>
    <row r="131" spans="3:15" ht="15.5" x14ac:dyDescent="0.35">
      <c r="C131" t="s">
        <v>664</v>
      </c>
      <c r="D131" s="5">
        <v>-33238859939</v>
      </c>
      <c r="E131" s="5">
        <v>-12468443082</v>
      </c>
      <c r="F131" s="5">
        <v>-22386166917</v>
      </c>
      <c r="G131" s="5">
        <v>-24766303937</v>
      </c>
      <c r="I131" s="5">
        <v>-86281449313</v>
      </c>
      <c r="J131" s="5">
        <v>-84826018122</v>
      </c>
      <c r="K131" s="5">
        <v>-79226816472</v>
      </c>
      <c r="L131" s="5">
        <v>-17395629128</v>
      </c>
      <c r="M131" s="5">
        <v>-18718734946</v>
      </c>
      <c r="N131" s="5">
        <v>-18859504079</v>
      </c>
      <c r="O131" s="5">
        <v>-17155665282</v>
      </c>
    </row>
    <row r="132" spans="3:15" ht="15.5" x14ac:dyDescent="0.35">
      <c r="C132" t="s">
        <v>426</v>
      </c>
      <c r="D132" s="5">
        <v>-2314817404</v>
      </c>
      <c r="E132" s="5">
        <v>14414833526</v>
      </c>
      <c r="F132" s="5">
        <v>-522254113</v>
      </c>
      <c r="G132" s="5">
        <v>-13373613787</v>
      </c>
      <c r="J132" s="5">
        <v>-8194569120</v>
      </c>
      <c r="K132" s="5">
        <v>-12040376467</v>
      </c>
      <c r="L132" s="5">
        <v>-10645121413</v>
      </c>
    </row>
    <row r="133" spans="3:15" ht="15.5" x14ac:dyDescent="0.35">
      <c r="C133" t="s">
        <v>665</v>
      </c>
      <c r="E133" s="5">
        <v>-2836421659</v>
      </c>
      <c r="F133" s="5">
        <v>-3265371339</v>
      </c>
      <c r="G133" s="5">
        <v>-6028546442</v>
      </c>
      <c r="I133" s="5">
        <v>-12130339440</v>
      </c>
      <c r="J133" s="5">
        <v>-11402364344</v>
      </c>
      <c r="K133" s="5">
        <v>-8991874750</v>
      </c>
      <c r="L133" s="5">
        <v>-14123646930</v>
      </c>
      <c r="M133" s="5">
        <v>-3639954913</v>
      </c>
      <c r="N133" s="5">
        <v>-6083510048</v>
      </c>
      <c r="O133" s="5">
        <v>-3956120710</v>
      </c>
    </row>
    <row r="134" spans="3:15" ht="15.5" x14ac:dyDescent="0.35">
      <c r="C134" t="s">
        <v>666</v>
      </c>
      <c r="L134" s="5">
        <v>-25245238313</v>
      </c>
      <c r="M134" s="5">
        <v>-4130207895</v>
      </c>
      <c r="N134" s="5">
        <v>-27935527326</v>
      </c>
      <c r="O134" s="5">
        <v>-24743590301</v>
      </c>
    </row>
    <row r="135" spans="3:15" ht="15.5" x14ac:dyDescent="0.35">
      <c r="C135" t="s">
        <v>268</v>
      </c>
      <c r="M135" s="5">
        <v>18</v>
      </c>
      <c r="N135" s="5">
        <v>8</v>
      </c>
      <c r="O135" s="5">
        <v>3</v>
      </c>
    </row>
    <row r="136" spans="3:15" ht="15.5" x14ac:dyDescent="0.35">
      <c r="C136" t="s">
        <v>145</v>
      </c>
      <c r="D136" s="5">
        <v>-10678580721</v>
      </c>
      <c r="E136" s="5">
        <v>-29205894401</v>
      </c>
      <c r="F136" s="5">
        <v>-27994961636</v>
      </c>
      <c r="G136" s="5">
        <v>5521428121</v>
      </c>
      <c r="I136" s="5">
        <v>-35932544041</v>
      </c>
      <c r="J136" s="5">
        <v>148681158769</v>
      </c>
      <c r="K136" s="5">
        <v>112002131629</v>
      </c>
      <c r="L136" s="5">
        <v>27995402143</v>
      </c>
      <c r="M136" s="5">
        <v>-32564773310</v>
      </c>
      <c r="N136" s="5">
        <v>-38232165223</v>
      </c>
      <c r="O136" s="5">
        <v>66002061151</v>
      </c>
    </row>
    <row r="137" spans="3:15" ht="15.5" x14ac:dyDescent="0.35">
      <c r="C137" t="s">
        <v>146</v>
      </c>
      <c r="D137" s="5">
        <v>-77142508747</v>
      </c>
      <c r="E137" s="5">
        <v>-105871138129</v>
      </c>
      <c r="F137" s="5">
        <v>8776578278</v>
      </c>
      <c r="G137" s="5">
        <v>-187162256391</v>
      </c>
      <c r="I137" s="5">
        <v>-321866101698</v>
      </c>
      <c r="J137" s="5">
        <v>-102704048481</v>
      </c>
      <c r="K137" s="5">
        <v>-249405350860</v>
      </c>
      <c r="L137" s="5">
        <v>-239045283385</v>
      </c>
      <c r="M137" s="5">
        <v>-209342292427</v>
      </c>
      <c r="N137" s="5">
        <v>-87581524166</v>
      </c>
      <c r="O137" s="5">
        <v>-185518543354</v>
      </c>
    </row>
    <row r="138" spans="3:15" ht="15.5" x14ac:dyDescent="0.35">
      <c r="C138" t="s">
        <v>597</v>
      </c>
    </row>
    <row r="139" spans="3:15" ht="15.5" x14ac:dyDescent="0.35">
      <c r="C139" t="s">
        <v>667</v>
      </c>
      <c r="D139" s="5">
        <v>9998672089</v>
      </c>
      <c r="J139" s="5">
        <v>10000000000</v>
      </c>
      <c r="K139" s="5">
        <v>10500000000</v>
      </c>
    </row>
    <row r="140" spans="3:15" ht="15.5" x14ac:dyDescent="0.35">
      <c r="C140" t="s">
        <v>668</v>
      </c>
      <c r="J140" s="5">
        <v>-29871514108</v>
      </c>
    </row>
    <row r="141" spans="3:15" ht="15.5" x14ac:dyDescent="0.35">
      <c r="C141" t="s">
        <v>669</v>
      </c>
      <c r="F141" s="5">
        <v>-40000000000</v>
      </c>
      <c r="I141" s="5">
        <v>-40000000000</v>
      </c>
      <c r="J141" s="5">
        <v>-491780824</v>
      </c>
      <c r="K141" s="5">
        <v>-25000000000</v>
      </c>
    </row>
    <row r="142" spans="3:15" ht="15.5" x14ac:dyDescent="0.35">
      <c r="C142" t="s">
        <v>670</v>
      </c>
      <c r="F142" s="5">
        <v>140000000000</v>
      </c>
      <c r="G142" s="5">
        <v>-140000000000</v>
      </c>
      <c r="L142" s="5">
        <v>-5500000000</v>
      </c>
      <c r="M142" s="5">
        <v>-5000000000</v>
      </c>
    </row>
    <row r="143" spans="3:15" ht="15.5" x14ac:dyDescent="0.35">
      <c r="C143" t="s">
        <v>671</v>
      </c>
    </row>
    <row r="144" spans="3:15" ht="15.5" x14ac:dyDescent="0.35">
      <c r="C144" t="s">
        <v>672</v>
      </c>
      <c r="E144" s="5">
        <v>49821450000</v>
      </c>
      <c r="F144" s="5">
        <v>-49821450000</v>
      </c>
      <c r="J144" s="5">
        <v>-7212000000</v>
      </c>
    </row>
    <row r="145" spans="3:15" ht="15.5" x14ac:dyDescent="0.35">
      <c r="C145" t="s">
        <v>673</v>
      </c>
      <c r="E145" s="5">
        <v>-2000000000</v>
      </c>
      <c r="F145" s="5">
        <v>2000000000</v>
      </c>
    </row>
    <row r="146" spans="3:15" ht="15.5" x14ac:dyDescent="0.35">
      <c r="C146" t="s">
        <v>674</v>
      </c>
      <c r="E146" s="5">
        <v>121450000</v>
      </c>
      <c r="F146" s="5">
        <v>-47821450000</v>
      </c>
      <c r="I146" s="5">
        <v>-47700000000</v>
      </c>
      <c r="J146" s="5">
        <v>-7212000000</v>
      </c>
    </row>
    <row r="147" spans="3:15" ht="15.5" x14ac:dyDescent="0.35">
      <c r="C147" t="s">
        <v>675</v>
      </c>
    </row>
    <row r="148" spans="3:15" ht="15.5" x14ac:dyDescent="0.35">
      <c r="C148" t="s">
        <v>676</v>
      </c>
      <c r="D148" s="5">
        <v>9998672089</v>
      </c>
      <c r="J148" s="5">
        <v>-19871514108</v>
      </c>
      <c r="K148" s="5">
        <v>10500000000</v>
      </c>
    </row>
    <row r="149" spans="3:15" ht="15.5" x14ac:dyDescent="0.35">
      <c r="C149" t="s">
        <v>677</v>
      </c>
      <c r="J149" s="5">
        <v>5012500000</v>
      </c>
    </row>
    <row r="150" spans="3:15" ht="15.5" x14ac:dyDescent="0.35">
      <c r="C150" t="s">
        <v>148</v>
      </c>
      <c r="D150" s="5">
        <v>-42522213624</v>
      </c>
      <c r="E150" s="5">
        <v>-106130809592</v>
      </c>
      <c r="F150" s="5">
        <v>-29260512161</v>
      </c>
      <c r="G150" s="5">
        <v>-37982098912</v>
      </c>
      <c r="I150" s="5">
        <v>-203897255306</v>
      </c>
      <c r="J150" s="5">
        <v>-98339524286</v>
      </c>
      <c r="K150" s="5">
        <v>-229665598447</v>
      </c>
      <c r="L150" s="5">
        <v>-237760840165</v>
      </c>
      <c r="M150" s="5">
        <v>-204342292427</v>
      </c>
      <c r="N150" s="5">
        <v>-88011324166</v>
      </c>
      <c r="O150" s="5">
        <v>-191993779814</v>
      </c>
    </row>
    <row r="151" spans="3:15" ht="15.5" x14ac:dyDescent="0.35">
      <c r="C151" t="s">
        <v>447</v>
      </c>
      <c r="D151" s="5">
        <v>1072260491</v>
      </c>
      <c r="E151" s="5">
        <v>4760467778</v>
      </c>
      <c r="F151" s="5">
        <v>1987167556</v>
      </c>
      <c r="G151" s="5">
        <v>605911046</v>
      </c>
      <c r="I151" s="5">
        <v>8536261000</v>
      </c>
      <c r="J151" s="5">
        <v>18276649673</v>
      </c>
      <c r="K151" s="5">
        <v>3034245455</v>
      </c>
      <c r="L151" s="5">
        <v>793825273</v>
      </c>
      <c r="N151" s="5">
        <v>429800000</v>
      </c>
      <c r="O151" s="5">
        <v>2327733500</v>
      </c>
    </row>
    <row r="152" spans="3:15" ht="15.5" x14ac:dyDescent="0.35">
      <c r="C152" t="s">
        <v>678</v>
      </c>
      <c r="D152" s="5">
        <v>-45691227703</v>
      </c>
      <c r="E152" s="5">
        <v>-4622246315</v>
      </c>
      <c r="F152" s="5">
        <v>-16128627117</v>
      </c>
      <c r="G152" s="5">
        <v>-9786068525</v>
      </c>
      <c r="I152" s="5">
        <v>-38805107392</v>
      </c>
      <c r="J152" s="5">
        <v>-78378936</v>
      </c>
      <c r="K152" s="5">
        <v>-8273997868</v>
      </c>
    </row>
    <row r="153" spans="3:15" ht="15.5" x14ac:dyDescent="0.35">
      <c r="C153" t="s">
        <v>679</v>
      </c>
      <c r="L153" s="5">
        <v>3421731507</v>
      </c>
      <c r="O153" s="5">
        <v>4147502960</v>
      </c>
    </row>
    <row r="154" spans="3:15" ht="15.5" x14ac:dyDescent="0.35">
      <c r="C154" t="s">
        <v>149</v>
      </c>
      <c r="D154" s="5">
        <v>-10678580721</v>
      </c>
      <c r="E154" s="5">
        <v>-29205894401</v>
      </c>
      <c r="F154" s="5">
        <v>-27994961636</v>
      </c>
      <c r="G154" s="5">
        <v>5521428121</v>
      </c>
      <c r="I154" s="5">
        <v>-35932544041</v>
      </c>
      <c r="J154" s="5">
        <v>148681158769</v>
      </c>
      <c r="K154" s="5">
        <v>112002131629</v>
      </c>
      <c r="L154" s="5">
        <v>27995402143</v>
      </c>
      <c r="M154" s="5">
        <v>-32564773310</v>
      </c>
      <c r="N154" s="5">
        <v>-38232165223</v>
      </c>
      <c r="O154" s="5">
        <v>66002061151</v>
      </c>
    </row>
    <row r="155" spans="3:15" ht="15.5" x14ac:dyDescent="0.35">
      <c r="C155" t="s">
        <v>680</v>
      </c>
      <c r="K155" s="5">
        <v>175000000000</v>
      </c>
      <c r="L155" s="5">
        <v>300000000</v>
      </c>
    </row>
    <row r="156" spans="3:15" ht="15.5" x14ac:dyDescent="0.35">
      <c r="C156" t="s">
        <v>681</v>
      </c>
    </row>
    <row r="157" spans="3:15" ht="15.5" x14ac:dyDescent="0.35">
      <c r="C157" t="s">
        <v>152</v>
      </c>
      <c r="J157" s="5">
        <v>300000000000</v>
      </c>
    </row>
    <row r="158" spans="3:15" ht="15.5" x14ac:dyDescent="0.35">
      <c r="C158" t="s">
        <v>682</v>
      </c>
      <c r="J158" s="5">
        <v>-6057993500</v>
      </c>
    </row>
    <row r="159" spans="3:15" ht="15.5" x14ac:dyDescent="0.35">
      <c r="C159" t="s">
        <v>683</v>
      </c>
      <c r="J159" s="5">
        <v>293942006500</v>
      </c>
    </row>
    <row r="160" spans="3:15" ht="15.5" x14ac:dyDescent="0.35">
      <c r="C160" t="s">
        <v>684</v>
      </c>
    </row>
    <row r="161" spans="3:15" ht="15.5" x14ac:dyDescent="0.35">
      <c r="C161" t="s">
        <v>432</v>
      </c>
      <c r="K161" s="5">
        <v>-4503500000</v>
      </c>
    </row>
    <row r="162" spans="3:15" ht="15.5" x14ac:dyDescent="0.35">
      <c r="C162" t="s">
        <v>470</v>
      </c>
      <c r="L162" s="5">
        <v>4680517481</v>
      </c>
      <c r="M162" s="5">
        <v>974229616</v>
      </c>
      <c r="N162" s="5">
        <v>19430915416</v>
      </c>
      <c r="O162" s="5">
        <v>19912277289</v>
      </c>
    </row>
    <row r="163" spans="3:15" ht="15.5" x14ac:dyDescent="0.35">
      <c r="C163" t="s">
        <v>685</v>
      </c>
      <c r="L163" s="5">
        <v>-1258785974</v>
      </c>
      <c r="M163" s="5">
        <v>-1117345200</v>
      </c>
      <c r="N163" s="5">
        <v>-6778053417</v>
      </c>
      <c r="O163" s="5">
        <v>-28835662831</v>
      </c>
    </row>
    <row r="164" spans="3:15" ht="15.5" x14ac:dyDescent="0.35">
      <c r="C164" t="s">
        <v>395</v>
      </c>
      <c r="F164" s="5">
        <v>-32214487663</v>
      </c>
      <c r="I164" s="5">
        <v>-32214487663</v>
      </c>
      <c r="J164" s="5">
        <v>-16582018548</v>
      </c>
    </row>
    <row r="165" spans="3:15" ht="15.5" x14ac:dyDescent="0.35">
      <c r="C165" t="s">
        <v>686</v>
      </c>
      <c r="D165" s="5">
        <v>-545902509</v>
      </c>
      <c r="E165" s="5">
        <v>-51148700416</v>
      </c>
      <c r="F165" s="5">
        <v>26257342135</v>
      </c>
      <c r="G165" s="5">
        <v>-97040575</v>
      </c>
      <c r="L165" s="5">
        <v>29993248105</v>
      </c>
      <c r="M165" s="5">
        <v>375492605972</v>
      </c>
      <c r="N165" s="5">
        <v>381323964526</v>
      </c>
      <c r="O165" s="5">
        <v>357334907792</v>
      </c>
    </row>
    <row r="166" spans="3:15" ht="15.5" x14ac:dyDescent="0.35">
      <c r="C166" t="s">
        <v>687</v>
      </c>
      <c r="D166" s="5">
        <v>-1888738736</v>
      </c>
      <c r="E166" s="5">
        <v>-3482021323</v>
      </c>
      <c r="F166" s="5">
        <v>-1888738737</v>
      </c>
      <c r="G166" s="5">
        <v>-1888738737</v>
      </c>
      <c r="I166" s="5">
        <v>-9148237534</v>
      </c>
      <c r="J166" s="5">
        <v>-828187724</v>
      </c>
      <c r="K166" s="5">
        <v>-3521812276</v>
      </c>
    </row>
    <row r="167" spans="3:15" ht="15.5" x14ac:dyDescent="0.35">
      <c r="C167" t="s">
        <v>688</v>
      </c>
      <c r="F167" s="5">
        <v>-19919741131</v>
      </c>
      <c r="I167" s="5">
        <v>-19919741131</v>
      </c>
    </row>
    <row r="168" spans="3:15" ht="15.5" x14ac:dyDescent="0.35">
      <c r="C168" t="s">
        <v>314</v>
      </c>
      <c r="D168" s="5">
        <v>-1434426976</v>
      </c>
      <c r="E168" s="5">
        <v>-1447834355</v>
      </c>
      <c r="F168" s="5">
        <v>-229336240</v>
      </c>
      <c r="G168" s="5">
        <v>-225935712</v>
      </c>
      <c r="I168" s="5">
        <v>-2271633906</v>
      </c>
      <c r="J168" s="5">
        <v>-95248281508</v>
      </c>
      <c r="K168" s="5">
        <v>-60780437554</v>
      </c>
    </row>
    <row r="169" spans="3:15" ht="15.5" x14ac:dyDescent="0.35">
      <c r="C169" t="s">
        <v>689</v>
      </c>
      <c r="D169" s="5">
        <v>-6809512500</v>
      </c>
      <c r="E169" s="5">
        <v>-31348877101</v>
      </c>
      <c r="G169" s="5">
        <v>6988352645</v>
      </c>
      <c r="I169" s="5">
        <v>-31348877101</v>
      </c>
    </row>
    <row r="170" spans="3:15" ht="15.5" x14ac:dyDescent="0.35">
      <c r="C170" t="s">
        <v>690</v>
      </c>
      <c r="E170" s="5">
        <v>58221538794</v>
      </c>
      <c r="I170" s="5">
        <v>58221538794</v>
      </c>
      <c r="J170" s="5">
        <v>-32453941575</v>
      </c>
      <c r="K170" s="5">
        <v>7976792785</v>
      </c>
      <c r="L170" s="5">
        <v>-32750167570</v>
      </c>
      <c r="M170" s="5">
        <v>-374485113791</v>
      </c>
      <c r="N170" s="5">
        <v>-385053410308</v>
      </c>
      <c r="O170" s="5">
        <v>-349569853145</v>
      </c>
    </row>
    <row r="171" spans="3:15" ht="15.5" x14ac:dyDescent="0.35">
      <c r="C171" t="s">
        <v>691</v>
      </c>
      <c r="L171" s="5">
        <v>97625974806</v>
      </c>
      <c r="M171" s="5">
        <v>46322283409</v>
      </c>
      <c r="N171" s="5">
        <v>38601881366</v>
      </c>
      <c r="O171" s="5">
        <v>135498495822</v>
      </c>
    </row>
    <row r="172" spans="3:15" ht="15.5" x14ac:dyDescent="0.35">
      <c r="C172" t="s">
        <v>635</v>
      </c>
      <c r="J172" s="5">
        <v>-233758376</v>
      </c>
      <c r="K172" s="5">
        <v>-2168911326</v>
      </c>
    </row>
    <row r="173" spans="3:15" ht="15.5" x14ac:dyDescent="0.35">
      <c r="C173" t="s">
        <v>692</v>
      </c>
      <c r="L173" s="5">
        <v>-70534507211</v>
      </c>
      <c r="M173" s="5">
        <v>-79944115883</v>
      </c>
      <c r="N173" s="5">
        <v>-85932176564</v>
      </c>
      <c r="O173" s="5">
        <v>-69428096571</v>
      </c>
    </row>
    <row r="174" spans="3:15" ht="15.5" x14ac:dyDescent="0.35">
      <c r="C174" t="s">
        <v>632</v>
      </c>
      <c r="G174" s="5">
        <v>744790500</v>
      </c>
      <c r="I174" s="5">
        <v>748894500</v>
      </c>
      <c r="J174" s="5">
        <v>85340000</v>
      </c>
    </row>
    <row r="175" spans="3:15" ht="15.5" x14ac:dyDescent="0.35">
      <c r="C175" t="s">
        <v>693</v>
      </c>
      <c r="L175" s="5">
        <v>-60877494</v>
      </c>
      <c r="M175" s="5">
        <v>192682567</v>
      </c>
      <c r="N175" s="5">
        <v>174713758</v>
      </c>
      <c r="O175" s="5">
        <v>1089992795</v>
      </c>
    </row>
    <row r="176" spans="3:15" ht="15.5" x14ac:dyDescent="0.35">
      <c r="C176" t="s">
        <v>694</v>
      </c>
    </row>
    <row r="177" spans="2:15" ht="15.5" x14ac:dyDescent="0.35">
      <c r="C177" t="s">
        <v>164</v>
      </c>
      <c r="D177" s="5">
        <v>-50922433159</v>
      </c>
      <c r="E177" s="5">
        <v>-28553568298</v>
      </c>
      <c r="F177" s="5">
        <v>9066475849</v>
      </c>
      <c r="G177" s="5">
        <v>-135200733485</v>
      </c>
      <c r="I177" s="5">
        <v>-172470097759</v>
      </c>
      <c r="J177" s="5">
        <v>190090927837</v>
      </c>
      <c r="K177" s="5">
        <v>16663054194</v>
      </c>
      <c r="L177" s="5">
        <v>14495454857</v>
      </c>
      <c r="M177" s="5">
        <v>10359266582</v>
      </c>
      <c r="N177" s="5">
        <v>11440873732</v>
      </c>
      <c r="O177" s="5">
        <v>-5795804510</v>
      </c>
    </row>
    <row r="178" spans="2:15" ht="15.5" x14ac:dyDescent="0.35">
      <c r="C178" t="s">
        <v>165</v>
      </c>
      <c r="D178" s="5">
        <v>76731415105</v>
      </c>
      <c r="I178" s="5">
        <v>249201512864</v>
      </c>
      <c r="J178" s="5">
        <v>59110585027</v>
      </c>
      <c r="K178" s="5">
        <v>42447530833</v>
      </c>
      <c r="L178" s="5">
        <v>27952075976</v>
      </c>
      <c r="M178" s="5">
        <v>17592809376</v>
      </c>
      <c r="N178" s="5">
        <v>6151935636</v>
      </c>
      <c r="O178" s="5">
        <v>11947740143</v>
      </c>
    </row>
    <row r="179" spans="2:15" ht="15.5" x14ac:dyDescent="0.35">
      <c r="C179" t="s">
        <v>166</v>
      </c>
      <c r="D179" s="5">
        <v>25808981946</v>
      </c>
      <c r="E179" s="5">
        <v>-28553568298</v>
      </c>
      <c r="F179" s="5">
        <v>9066475849</v>
      </c>
      <c r="G179" s="5">
        <v>-135200733485</v>
      </c>
      <c r="I179" s="5">
        <v>76731415105</v>
      </c>
      <c r="J179" s="5">
        <v>249201512864</v>
      </c>
      <c r="K179" s="5">
        <v>59110585027</v>
      </c>
      <c r="L179" s="5">
        <v>42447530833</v>
      </c>
      <c r="M179" s="5">
        <v>27952075976</v>
      </c>
      <c r="N179" s="5">
        <v>17592809376</v>
      </c>
      <c r="O179" s="5">
        <v>6151935636</v>
      </c>
    </row>
    <row r="181" spans="2:15" ht="15.5" x14ac:dyDescent="0.35">
      <c r="B181" t="s">
        <v>167</v>
      </c>
      <c r="C181" t="s">
        <v>11</v>
      </c>
      <c r="D181" s="5">
        <v>8750000000</v>
      </c>
      <c r="E181" s="5">
        <v>8750000000</v>
      </c>
      <c r="F181" s="5">
        <v>8750000000</v>
      </c>
      <c r="G181" s="5">
        <v>8750000000</v>
      </c>
      <c r="I181" s="5">
        <v>8750000000</v>
      </c>
      <c r="J181" s="5">
        <v>8750000000</v>
      </c>
      <c r="K181" s="5">
        <v>8750000000</v>
      </c>
      <c r="L181" s="5">
        <v>7000000000</v>
      </c>
      <c r="M181" s="5">
        <v>0</v>
      </c>
      <c r="N181" s="5">
        <v>0</v>
      </c>
      <c r="O181" s="5">
        <v>0</v>
      </c>
    </row>
    <row r="182" spans="2:15" ht="15.5" x14ac:dyDescent="0.35">
      <c r="C182" t="s">
        <v>168</v>
      </c>
      <c r="D182" s="6">
        <v>3.51</v>
      </c>
      <c r="E182" s="6">
        <v>-1.36</v>
      </c>
      <c r="F182" s="6">
        <v>3.15</v>
      </c>
      <c r="G182" s="6">
        <v>2.66</v>
      </c>
    </row>
    <row r="183" spans="2:15" ht="15.5" x14ac:dyDescent="0.35">
      <c r="C183" t="s">
        <v>169</v>
      </c>
      <c r="D183" s="6">
        <v>65.53</v>
      </c>
      <c r="E183" s="6">
        <v>-266.18</v>
      </c>
      <c r="F183" s="6">
        <v>236.51</v>
      </c>
      <c r="G183" s="6">
        <v>75.94</v>
      </c>
    </row>
    <row r="184" spans="2:15" ht="15.5" x14ac:dyDescent="0.35">
      <c r="C184" t="s">
        <v>60</v>
      </c>
      <c r="D184" s="6">
        <v>15.62</v>
      </c>
      <c r="E184" s="6">
        <v>37.79</v>
      </c>
      <c r="F184" s="6">
        <v>56.6</v>
      </c>
      <c r="G184" s="6">
        <v>16.100000000000001</v>
      </c>
    </row>
    <row r="185" spans="2:15" ht="15.5" x14ac:dyDescent="0.35">
      <c r="C185" t="s">
        <v>170</v>
      </c>
      <c r="D185" s="5">
        <v>71440000000</v>
      </c>
      <c r="E185" s="5">
        <v>53320000000</v>
      </c>
      <c r="F185" s="5">
        <v>55760000000</v>
      </c>
      <c r="G185" s="5">
        <v>67280000000</v>
      </c>
    </row>
    <row r="186" spans="2:15" ht="15.5" x14ac:dyDescent="0.35">
      <c r="C186" t="s">
        <v>171</v>
      </c>
      <c r="D186" s="6">
        <v>2.6000000000000002E-2</v>
      </c>
      <c r="E186" s="6">
        <v>-1.03E-2</v>
      </c>
      <c r="F186" s="6">
        <v>2.3900000000000001E-2</v>
      </c>
      <c r="G186" s="6">
        <v>2.0199999999999999E-2</v>
      </c>
    </row>
    <row r="187" spans="2:15" ht="15.5" x14ac:dyDescent="0.35">
      <c r="C187" t="s">
        <v>172</v>
      </c>
      <c r="D187" s="6">
        <v>4.0099999999999997E-2</v>
      </c>
      <c r="E187" s="6">
        <v>-1.6200000000000003E-2</v>
      </c>
      <c r="F187" s="6">
        <v>3.6900000000000002E-2</v>
      </c>
      <c r="G187" s="6">
        <v>3.1400000000000004E-2</v>
      </c>
    </row>
    <row r="188" spans="2:15" ht="15.5" x14ac:dyDescent="0.35">
      <c r="C188" t="s">
        <v>173</v>
      </c>
      <c r="D188" s="6">
        <v>3.6299999999999999E-2</v>
      </c>
      <c r="E188" s="6">
        <v>-8.0000000000000004E-4</v>
      </c>
      <c r="F188" s="6">
        <v>3.3399999999999999E-2</v>
      </c>
      <c r="G188" s="6">
        <v>3.9699999999999999E-2</v>
      </c>
    </row>
    <row r="189" spans="2:15" ht="15.5" x14ac:dyDescent="0.35">
      <c r="C189" t="s">
        <v>174</v>
      </c>
      <c r="D189" s="6">
        <v>3.93</v>
      </c>
      <c r="E189" s="6">
        <v>-0.05</v>
      </c>
      <c r="F189" s="5">
        <v>39</v>
      </c>
      <c r="G189" s="6">
        <v>5.93</v>
      </c>
    </row>
    <row r="190" spans="2:15" ht="15.5" x14ac:dyDescent="0.35">
      <c r="C190" t="s">
        <v>175</v>
      </c>
      <c r="D190" s="5">
        <v>767000000000</v>
      </c>
      <c r="E190" s="5">
        <v>736000000000</v>
      </c>
      <c r="F190" s="5">
        <v>748000000000</v>
      </c>
      <c r="G190" s="5">
        <v>741000000000</v>
      </c>
    </row>
    <row r="191" spans="2:15" ht="15.5" x14ac:dyDescent="0.35">
      <c r="C191" t="s">
        <v>176</v>
      </c>
      <c r="D191" s="6">
        <v>2.62</v>
      </c>
      <c r="E191" s="6">
        <v>4.3</v>
      </c>
      <c r="F191" s="6">
        <v>8.7100000000000009</v>
      </c>
      <c r="G191" s="6">
        <v>2.39</v>
      </c>
    </row>
    <row r="192" spans="2:15" ht="15.5" x14ac:dyDescent="0.35">
      <c r="C192" t="s">
        <v>177</v>
      </c>
      <c r="D192" s="6">
        <v>87.66</v>
      </c>
      <c r="E192" s="6">
        <v>84.14</v>
      </c>
      <c r="F192" s="6">
        <v>85.52</v>
      </c>
      <c r="G192" s="6">
        <v>84.63</v>
      </c>
    </row>
    <row r="193" spans="3:15" ht="15.5" x14ac:dyDescent="0.35">
      <c r="C193" t="s">
        <v>178</v>
      </c>
      <c r="D193" s="6">
        <v>2.62</v>
      </c>
      <c r="E193" s="6">
        <v>4.3</v>
      </c>
      <c r="F193" s="6">
        <v>8.7100000000000009</v>
      </c>
      <c r="G193" s="6">
        <v>2.39</v>
      </c>
    </row>
    <row r="194" spans="3:15" ht="15.5" x14ac:dyDescent="0.35">
      <c r="C194" t="s">
        <v>179</v>
      </c>
      <c r="D194" s="6">
        <v>87.66</v>
      </c>
      <c r="E194" s="6">
        <v>84.14</v>
      </c>
      <c r="F194" s="6">
        <v>85.52</v>
      </c>
      <c r="G194" s="6">
        <v>84.63</v>
      </c>
    </row>
    <row r="195" spans="3:15" ht="15.5" x14ac:dyDescent="0.35">
      <c r="C195" t="s">
        <v>180</v>
      </c>
      <c r="D195" s="5">
        <v>71000000000</v>
      </c>
      <c r="E195" s="5">
        <v>71000000000</v>
      </c>
      <c r="F195" s="5">
        <v>64000000000</v>
      </c>
      <c r="G195" s="5">
        <v>38000000000</v>
      </c>
    </row>
    <row r="196" spans="3:15" ht="15.5" x14ac:dyDescent="0.35">
      <c r="C196" t="s">
        <v>181</v>
      </c>
      <c r="D196" s="5">
        <v>312000000000</v>
      </c>
      <c r="E196" s="5">
        <v>313000000000</v>
      </c>
      <c r="F196" s="5">
        <v>296000000000</v>
      </c>
      <c r="G196" s="5">
        <v>296000000000</v>
      </c>
    </row>
    <row r="197" spans="3:15" ht="15.5" x14ac:dyDescent="0.35">
      <c r="C197" t="s">
        <v>182</v>
      </c>
      <c r="D197" s="5">
        <v>767000000000</v>
      </c>
      <c r="E197" s="5">
        <v>736000000000</v>
      </c>
      <c r="F197" s="5">
        <v>748000000000</v>
      </c>
      <c r="G197" s="5">
        <v>741000000000</v>
      </c>
    </row>
    <row r="198" spans="3:15" ht="15.5" x14ac:dyDescent="0.35">
      <c r="C198" t="s">
        <v>23</v>
      </c>
      <c r="D198" s="5">
        <v>382000000000</v>
      </c>
      <c r="E198" s="5">
        <v>384000000000</v>
      </c>
      <c r="F198" s="5">
        <v>360000000000</v>
      </c>
      <c r="G198" s="5">
        <v>333000000000</v>
      </c>
    </row>
    <row r="199" spans="3:15" ht="15.5" x14ac:dyDescent="0.35">
      <c r="C199" t="s">
        <v>20</v>
      </c>
      <c r="D199" s="5">
        <v>357000000000</v>
      </c>
      <c r="E199" s="5">
        <v>307000000000</v>
      </c>
      <c r="F199" s="5">
        <v>255000000000</v>
      </c>
      <c r="G199" s="5">
        <v>237000000000</v>
      </c>
    </row>
    <row r="200" spans="3:15" ht="15.5" x14ac:dyDescent="0.35">
      <c r="C200" t="s">
        <v>183</v>
      </c>
      <c r="D200" s="5">
        <v>248000000000</v>
      </c>
      <c r="E200" s="5">
        <v>273000000000</v>
      </c>
      <c r="F200" s="5">
        <v>356000000000</v>
      </c>
      <c r="G200" s="5">
        <v>418000000000</v>
      </c>
    </row>
    <row r="201" spans="3:15" ht="15.5" x14ac:dyDescent="0.35">
      <c r="C201" t="s">
        <v>184</v>
      </c>
      <c r="D201" s="5">
        <v>37000000000</v>
      </c>
      <c r="E201" s="5">
        <v>107000000000</v>
      </c>
      <c r="F201" s="5">
        <v>28000000000</v>
      </c>
      <c r="G201" s="5">
        <v>46000000000</v>
      </c>
    </row>
    <row r="202" spans="3:15" ht="15.5" x14ac:dyDescent="0.35">
      <c r="C202" t="s">
        <v>185</v>
      </c>
      <c r="D202" s="5">
        <v>-43000000000</v>
      </c>
      <c r="E202" s="5">
        <v>-106000000000</v>
      </c>
      <c r="F202" s="5">
        <v>-29000000000</v>
      </c>
      <c r="G202" s="5">
        <v>-38000000000</v>
      </c>
    </row>
    <row r="203" spans="3:15" ht="15.5" x14ac:dyDescent="0.35">
      <c r="C203" t="s">
        <v>12</v>
      </c>
      <c r="D203" s="5">
        <v>-6000000000</v>
      </c>
      <c r="E203" s="5">
        <v>0</v>
      </c>
      <c r="F203" s="5">
        <v>-1000000000</v>
      </c>
      <c r="G203" s="5">
        <v>8000000000</v>
      </c>
    </row>
    <row r="204" spans="3:15" ht="15.5" x14ac:dyDescent="0.35">
      <c r="C204" t="s">
        <v>15</v>
      </c>
      <c r="D204" s="6">
        <v>-0.64</v>
      </c>
      <c r="E204" s="6">
        <v>0.04</v>
      </c>
      <c r="F204" s="6">
        <v>-0.11</v>
      </c>
      <c r="G204" s="6">
        <v>0.97</v>
      </c>
    </row>
    <row r="205" spans="3:15" ht="15.5" x14ac:dyDescent="0.35">
      <c r="C205" t="s">
        <v>45</v>
      </c>
      <c r="I205" s="6">
        <v>7.54</v>
      </c>
      <c r="J205" s="6">
        <v>9.2100000000000009</v>
      </c>
      <c r="K205" s="6">
        <v>9.4499999999999993</v>
      </c>
      <c r="L205" s="6">
        <v>8.36</v>
      </c>
      <c r="M205" s="6">
        <v>149850175.69999999</v>
      </c>
      <c r="N205" s="6">
        <v>101032699.62</v>
      </c>
      <c r="O205" s="6">
        <v>71259950.109999999</v>
      </c>
    </row>
    <row r="206" spans="3:15" ht="15.5" x14ac:dyDescent="0.35">
      <c r="C206" t="s">
        <v>59</v>
      </c>
      <c r="I206" s="6">
        <v>48.01</v>
      </c>
      <c r="J206" s="6">
        <v>21.17</v>
      </c>
      <c r="K206" s="6">
        <v>12.8</v>
      </c>
      <c r="L206" s="5">
        <v>0</v>
      </c>
      <c r="M206" s="5">
        <v>0</v>
      </c>
      <c r="N206" s="5">
        <v>0</v>
      </c>
      <c r="O206" s="5">
        <v>0</v>
      </c>
    </row>
    <row r="207" spans="3:15" ht="15.5" x14ac:dyDescent="0.35">
      <c r="C207" t="s">
        <v>62</v>
      </c>
      <c r="I207" s="6">
        <v>7.74</v>
      </c>
      <c r="J207" s="6">
        <v>4.66</v>
      </c>
      <c r="K207" s="6">
        <v>2.97</v>
      </c>
      <c r="L207" s="5">
        <v>0</v>
      </c>
      <c r="M207" s="5">
        <v>0</v>
      </c>
      <c r="N207" s="5">
        <v>0</v>
      </c>
      <c r="O207" s="5">
        <v>0</v>
      </c>
    </row>
    <row r="208" spans="3:15" ht="15.5" x14ac:dyDescent="0.35">
      <c r="C208" t="s">
        <v>186</v>
      </c>
      <c r="I208" s="5">
        <v>236900000000</v>
      </c>
      <c r="J208" s="5">
        <v>215970000000</v>
      </c>
      <c r="K208" s="5">
        <v>194590000000</v>
      </c>
      <c r="M208" s="5">
        <v>98450000000</v>
      </c>
      <c r="N208" s="5">
        <v>74660000000</v>
      </c>
      <c r="O208" s="5">
        <v>56570000000</v>
      </c>
    </row>
    <row r="209" spans="3:15" ht="15.5" x14ac:dyDescent="0.35">
      <c r="C209" t="s">
        <v>187</v>
      </c>
      <c r="I209" s="6">
        <v>5.7099999999999998E-2</v>
      </c>
      <c r="J209" s="6">
        <v>7.2099999999999997E-2</v>
      </c>
      <c r="K209" s="6">
        <v>9.820000000000001E-2</v>
      </c>
      <c r="L209" s="6">
        <v>9.5500000000000002E-2</v>
      </c>
      <c r="M209" s="6">
        <v>0.13449999999999998</v>
      </c>
      <c r="N209" s="6">
        <v>0.1066</v>
      </c>
      <c r="O209" s="6">
        <v>7.2099999999999997E-2</v>
      </c>
    </row>
    <row r="210" spans="3:15" ht="15.5" x14ac:dyDescent="0.35">
      <c r="C210" t="s">
        <v>188</v>
      </c>
      <c r="I210" s="6">
        <v>8.9700000000000002E-2</v>
      </c>
      <c r="J210" s="6">
        <v>0.11169999999999999</v>
      </c>
      <c r="K210" s="6">
        <v>0.1258</v>
      </c>
      <c r="L210" s="6">
        <v>0.13500000000000001</v>
      </c>
      <c r="M210" s="6">
        <v>0.20010000000000003</v>
      </c>
      <c r="N210" s="6">
        <v>0.16870000000000002</v>
      </c>
      <c r="O210" s="6">
        <v>0.1431</v>
      </c>
    </row>
    <row r="211" spans="3:15" ht="15.5" x14ac:dyDescent="0.35">
      <c r="C211" t="s">
        <v>189</v>
      </c>
      <c r="I211" s="6">
        <v>0.1057</v>
      </c>
      <c r="J211" s="6">
        <v>0.115</v>
      </c>
      <c r="K211" s="6">
        <v>0.16800000000000001</v>
      </c>
      <c r="L211" s="6">
        <v>0.15259999999999999</v>
      </c>
      <c r="M211" s="6">
        <v>0.22899999999999998</v>
      </c>
      <c r="N211" s="6">
        <v>0.17850000000000002</v>
      </c>
      <c r="O211" s="6">
        <v>0.26860000000000001</v>
      </c>
    </row>
    <row r="212" spans="3:15" ht="15.5" x14ac:dyDescent="0.35">
      <c r="C212" t="s">
        <v>190</v>
      </c>
      <c r="I212" s="6">
        <v>3.35</v>
      </c>
      <c r="J212" s="6">
        <v>10.29</v>
      </c>
      <c r="K212" s="6">
        <v>8.65</v>
      </c>
      <c r="L212" s="6">
        <v>7.08</v>
      </c>
    </row>
    <row r="213" spans="3:15" ht="15.5" x14ac:dyDescent="0.35">
      <c r="C213" t="s">
        <v>56</v>
      </c>
      <c r="I213" s="6">
        <v>4.3</v>
      </c>
      <c r="J213" s="6">
        <v>2.36</v>
      </c>
      <c r="K213" s="6">
        <v>1.61</v>
      </c>
      <c r="L213" s="5">
        <v>0</v>
      </c>
      <c r="M213" s="5">
        <v>0</v>
      </c>
      <c r="N213" s="5">
        <v>0</v>
      </c>
      <c r="O213" s="5">
        <v>0</v>
      </c>
    </row>
    <row r="214" spans="3:15" ht="15.5" x14ac:dyDescent="0.35">
      <c r="C214" t="s">
        <v>53</v>
      </c>
      <c r="I214" s="6">
        <v>84.14</v>
      </c>
      <c r="J214" s="6">
        <v>82.48</v>
      </c>
      <c r="K214" s="6">
        <v>75.16</v>
      </c>
      <c r="L214" s="6">
        <v>61.89</v>
      </c>
      <c r="M214" s="6">
        <v>748904079.58000004</v>
      </c>
      <c r="N214" s="6">
        <v>599050363.40999997</v>
      </c>
      <c r="O214" s="6">
        <v>498068556.30000001</v>
      </c>
    </row>
    <row r="215" spans="3:15" ht="15.5" x14ac:dyDescent="0.35">
      <c r="C215" t="s">
        <v>191</v>
      </c>
      <c r="I215" s="6">
        <v>4.3</v>
      </c>
      <c r="J215" s="6">
        <v>2.36</v>
      </c>
      <c r="K215" s="6">
        <v>1.61</v>
      </c>
      <c r="L215" s="5">
        <v>0</v>
      </c>
      <c r="M215" s="5">
        <v>0</v>
      </c>
      <c r="N215" s="5">
        <v>0</v>
      </c>
      <c r="O215" s="5">
        <v>0</v>
      </c>
    </row>
    <row r="216" spans="3:15" ht="15.5" x14ac:dyDescent="0.35">
      <c r="C216" t="s">
        <v>192</v>
      </c>
      <c r="I216" s="6">
        <v>84.14</v>
      </c>
      <c r="J216" s="6">
        <v>82.48</v>
      </c>
      <c r="K216" s="6">
        <v>75.16</v>
      </c>
      <c r="L216" s="6">
        <v>61.89</v>
      </c>
      <c r="M216" s="6">
        <v>748904079.58000004</v>
      </c>
      <c r="N216" s="6">
        <v>599050363.40999997</v>
      </c>
      <c r="O216" s="6">
        <v>498068556.30000001</v>
      </c>
    </row>
    <row r="217" spans="3:15" ht="15.5" x14ac:dyDescent="0.35">
      <c r="C217" t="s">
        <v>193</v>
      </c>
      <c r="I217" s="5">
        <v>71000000000</v>
      </c>
      <c r="J217" s="5">
        <v>13000000000</v>
      </c>
      <c r="K217" s="5">
        <v>46000000000</v>
      </c>
      <c r="L217" s="5">
        <v>38000000000</v>
      </c>
      <c r="M217" s="5">
        <v>36000000000</v>
      </c>
      <c r="N217" s="5">
        <v>36000000000</v>
      </c>
      <c r="O217" s="5">
        <v>40000000000</v>
      </c>
    </row>
    <row r="218" spans="3:15" ht="15.5" x14ac:dyDescent="0.35">
      <c r="C218" t="s">
        <v>194</v>
      </c>
      <c r="I218" s="5">
        <v>313000000000</v>
      </c>
      <c r="J218" s="5">
        <v>297000000000</v>
      </c>
      <c r="K218" s="5">
        <v>40000000000</v>
      </c>
      <c r="L218" s="5">
        <v>2000000000</v>
      </c>
      <c r="M218" s="5">
        <v>7000000000</v>
      </c>
      <c r="N218" s="5">
        <v>5000000000</v>
      </c>
      <c r="O218" s="5">
        <v>6000000000</v>
      </c>
    </row>
    <row r="219" spans="3:15" ht="15.5" x14ac:dyDescent="0.35">
      <c r="C219" t="s">
        <v>25</v>
      </c>
      <c r="I219" s="5">
        <v>384000000000</v>
      </c>
      <c r="J219" s="5">
        <v>310000000000</v>
      </c>
      <c r="K219" s="5">
        <v>86000000000</v>
      </c>
      <c r="L219" s="5">
        <v>40000000000</v>
      </c>
      <c r="M219" s="5">
        <v>43000000000</v>
      </c>
      <c r="N219" s="5">
        <v>42000000000</v>
      </c>
      <c r="O219" s="5">
        <v>45000000000</v>
      </c>
    </row>
    <row r="220" spans="3:15" ht="15.5" x14ac:dyDescent="0.35">
      <c r="C220" t="s">
        <v>22</v>
      </c>
      <c r="I220" s="5">
        <v>307000000000</v>
      </c>
      <c r="J220" s="5">
        <v>61000000000</v>
      </c>
      <c r="K220" s="5">
        <v>27000000000</v>
      </c>
      <c r="L220" s="5">
        <v>-3000000000</v>
      </c>
      <c r="M220" s="5">
        <v>15000000000</v>
      </c>
      <c r="N220" s="5">
        <v>24000000000</v>
      </c>
      <c r="O220" s="5">
        <v>39000000000</v>
      </c>
    </row>
    <row r="221" spans="3:15" ht="15.5" x14ac:dyDescent="0.35">
      <c r="C221" t="s">
        <v>195</v>
      </c>
      <c r="I221" s="5">
        <v>273000000000</v>
      </c>
      <c r="J221" s="5">
        <v>433000000000</v>
      </c>
      <c r="K221" s="5">
        <v>94000000000</v>
      </c>
      <c r="L221" s="5">
        <v>104000000000</v>
      </c>
      <c r="M221" s="5">
        <v>43000000000</v>
      </c>
      <c r="N221" s="5">
        <v>32000000000</v>
      </c>
      <c r="O221" s="5">
        <v>3000000000</v>
      </c>
    </row>
    <row r="222" spans="3:15" ht="15.5" x14ac:dyDescent="0.35">
      <c r="C222" t="s">
        <v>196</v>
      </c>
      <c r="I222" s="5">
        <v>185000000000</v>
      </c>
      <c r="J222" s="5">
        <v>144000000000</v>
      </c>
      <c r="K222" s="5">
        <v>154000000000</v>
      </c>
      <c r="L222" s="5">
        <v>226000000000</v>
      </c>
      <c r="M222" s="5">
        <v>252000000000</v>
      </c>
      <c r="N222" s="5">
        <v>137000000000</v>
      </c>
      <c r="O222" s="5">
        <v>114000000000</v>
      </c>
    </row>
    <row r="223" spans="3:15" ht="15.5" x14ac:dyDescent="0.35">
      <c r="C223" t="s">
        <v>197</v>
      </c>
      <c r="I223" s="5">
        <v>-204000000000</v>
      </c>
      <c r="J223" s="5">
        <v>-98000000000</v>
      </c>
      <c r="K223" s="5">
        <v>-230000000000</v>
      </c>
      <c r="L223" s="5">
        <v>-238000000000</v>
      </c>
      <c r="M223" s="5">
        <v>-204000000000</v>
      </c>
      <c r="N223" s="5">
        <v>-88000000000</v>
      </c>
      <c r="O223" s="5">
        <v>-192000000000</v>
      </c>
    </row>
    <row r="224" spans="3:15" ht="15.5" x14ac:dyDescent="0.35">
      <c r="C224" t="s">
        <v>14</v>
      </c>
      <c r="I224" s="5">
        <v>-19000000000</v>
      </c>
      <c r="J224" s="5">
        <v>46000000000</v>
      </c>
      <c r="K224" s="5">
        <v>-76000000000</v>
      </c>
      <c r="L224" s="5">
        <v>-12000000000</v>
      </c>
      <c r="M224" s="5">
        <v>48000000000</v>
      </c>
      <c r="N224" s="5">
        <v>49000000000</v>
      </c>
      <c r="O224" s="5">
        <v>-78000000000</v>
      </c>
    </row>
    <row r="225" spans="2:15" ht="15.5" x14ac:dyDescent="0.35">
      <c r="C225" t="s">
        <v>16</v>
      </c>
      <c r="I225" s="6">
        <v>-2.12</v>
      </c>
      <c r="J225" s="6">
        <v>5.23</v>
      </c>
      <c r="K225" s="6">
        <v>-8.64</v>
      </c>
      <c r="L225" s="6">
        <v>-1.75</v>
      </c>
      <c r="M225" s="6">
        <v>95848079.780000001</v>
      </c>
      <c r="N225" s="6">
        <v>98486477.909999996</v>
      </c>
      <c r="O225" s="6">
        <v>-156546204.24000001</v>
      </c>
    </row>
    <row r="227" spans="2:15" ht="15.5" x14ac:dyDescent="0.35">
      <c r="B227" t="s">
        <v>198</v>
      </c>
      <c r="C227" t="s">
        <v>199</v>
      </c>
      <c r="D227" s="5">
        <v>31000000000</v>
      </c>
      <c r="E227" s="5">
        <v>-12000000000</v>
      </c>
      <c r="F227" s="5">
        <v>28000000000</v>
      </c>
      <c r="G227" s="5">
        <v>23000000000</v>
      </c>
      <c r="H227" s="5">
        <v>123000000000</v>
      </c>
      <c r="I227" s="5">
        <v>66000000000</v>
      </c>
      <c r="J227" s="5">
        <v>81000000000</v>
      </c>
      <c r="K227" s="5">
        <v>83000000000</v>
      </c>
      <c r="L227" s="5">
        <v>58000000000</v>
      </c>
      <c r="M227" s="5">
        <v>75000000000</v>
      </c>
      <c r="N227" s="5">
        <v>51000000000</v>
      </c>
      <c r="O227" s="5">
        <v>36000000000</v>
      </c>
    </row>
    <row r="228" spans="2:15" ht="15.5" x14ac:dyDescent="0.35">
      <c r="C228" t="s">
        <v>317</v>
      </c>
      <c r="H228" s="5">
        <v>70000000000</v>
      </c>
      <c r="I228" s="5">
        <v>66000000000</v>
      </c>
      <c r="J228" s="5">
        <v>81000000000</v>
      </c>
      <c r="K228" s="5">
        <v>83000000000</v>
      </c>
    </row>
    <row r="229" spans="2:15" ht="15.5" x14ac:dyDescent="0.35">
      <c r="C229" t="s">
        <v>200</v>
      </c>
      <c r="H229" s="6">
        <v>3.69</v>
      </c>
      <c r="I229" s="6">
        <v>3.69</v>
      </c>
      <c r="J229" s="6">
        <v>3.69</v>
      </c>
      <c r="K229" s="6">
        <v>1.9</v>
      </c>
    </row>
    <row r="230" spans="2:15" ht="15.5" x14ac:dyDescent="0.35">
      <c r="C230" t="s">
        <v>64</v>
      </c>
      <c r="H230" s="6">
        <v>0.2626</v>
      </c>
      <c r="I230" s="6">
        <v>0.48909999999999998</v>
      </c>
      <c r="J230" s="6">
        <v>0.40060000000000001</v>
      </c>
      <c r="K230" s="6">
        <v>0.2011</v>
      </c>
    </row>
    <row r="231" spans="2:15" ht="15.5" x14ac:dyDescent="0.35">
      <c r="C231" t="s">
        <v>201</v>
      </c>
      <c r="H231" s="6">
        <v>1.32E-2</v>
      </c>
      <c r="I231" s="6">
        <v>1.72E-2</v>
      </c>
      <c r="J231" s="6">
        <v>1.72E-2</v>
      </c>
      <c r="K231" s="6">
        <v>8.3999999999999995E-3</v>
      </c>
    </row>
    <row r="232" spans="2:15" ht="15.5" x14ac:dyDescent="0.35">
      <c r="C232" t="s">
        <v>44</v>
      </c>
      <c r="D232" s="6">
        <v>3.51</v>
      </c>
      <c r="E232" s="6">
        <v>-1.36</v>
      </c>
      <c r="F232" s="6">
        <v>3.15</v>
      </c>
      <c r="G232" s="6">
        <v>2.66</v>
      </c>
      <c r="H232" s="6">
        <v>14.05</v>
      </c>
      <c r="I232" s="6">
        <v>7.54</v>
      </c>
      <c r="J232" s="6">
        <v>9.2100000000000009</v>
      </c>
      <c r="K232" s="6">
        <v>9.4499999999999993</v>
      </c>
      <c r="L232" s="6">
        <v>6.68</v>
      </c>
      <c r="M232" s="6">
        <v>8.56</v>
      </c>
      <c r="N232" s="6">
        <v>5.77</v>
      </c>
      <c r="O232" s="6">
        <v>4.07</v>
      </c>
    </row>
    <row r="233" spans="2:15" ht="15.5" x14ac:dyDescent="0.35">
      <c r="C233" t="s">
        <v>318</v>
      </c>
      <c r="H233" s="6">
        <v>7.96</v>
      </c>
      <c r="I233" s="6">
        <v>7.54</v>
      </c>
      <c r="J233" s="6">
        <v>9.2100000000000009</v>
      </c>
      <c r="K233" s="6">
        <v>9.4499999999999993</v>
      </c>
    </row>
    <row r="234" spans="2:15" ht="15.5" x14ac:dyDescent="0.35">
      <c r="C234" t="s">
        <v>66</v>
      </c>
      <c r="H234" s="6">
        <v>3.69</v>
      </c>
      <c r="I234" s="6">
        <v>3.69</v>
      </c>
      <c r="J234" s="6">
        <v>3.69</v>
      </c>
      <c r="K234" s="6">
        <v>1.9</v>
      </c>
    </row>
    <row r="235" spans="2:15" ht="15.5" x14ac:dyDescent="0.35">
      <c r="C235" t="s">
        <v>202</v>
      </c>
      <c r="H235" s="6">
        <v>0.2626</v>
      </c>
      <c r="I235" s="6">
        <v>0.48909999999999998</v>
      </c>
      <c r="J235" s="6">
        <v>0.40060000000000001</v>
      </c>
      <c r="K235" s="6">
        <v>0.2011</v>
      </c>
    </row>
    <row r="236" spans="2:15" ht="15.5" x14ac:dyDescent="0.35">
      <c r="C236" t="s">
        <v>203</v>
      </c>
      <c r="H236" s="6">
        <v>1.32E-2</v>
      </c>
      <c r="I236" s="6">
        <v>1.72E-2</v>
      </c>
      <c r="J236" s="6">
        <v>1.72E-2</v>
      </c>
      <c r="K236" s="6">
        <v>8.3999999999999995E-3</v>
      </c>
    </row>
    <row r="237" spans="2:15" ht="15.5" x14ac:dyDescent="0.35">
      <c r="C237" t="s">
        <v>204</v>
      </c>
      <c r="D237" s="5">
        <v>129000000000</v>
      </c>
      <c r="E237" s="5">
        <v>84000000000</v>
      </c>
      <c r="F237" s="5">
        <v>115000000000</v>
      </c>
      <c r="G237" s="5">
        <v>110000000000</v>
      </c>
      <c r="H237" s="5">
        <v>515000000000</v>
      </c>
      <c r="I237" s="5">
        <v>409000000000</v>
      </c>
      <c r="J237" s="5">
        <v>366000000000</v>
      </c>
      <c r="K237" s="5">
        <v>357000000000</v>
      </c>
      <c r="L237" s="5">
        <v>263000000000</v>
      </c>
      <c r="M237" s="5">
        <v>301000000000</v>
      </c>
      <c r="N237" s="5">
        <v>278000000000</v>
      </c>
      <c r="O237" s="5">
        <v>255000000000</v>
      </c>
    </row>
    <row r="238" spans="2:15" ht="15.5" x14ac:dyDescent="0.35">
      <c r="C238" t="s">
        <v>319</v>
      </c>
      <c r="H238" s="5">
        <v>438000000000</v>
      </c>
      <c r="I238" s="5">
        <v>409000000000</v>
      </c>
      <c r="J238" s="5">
        <v>366000000000</v>
      </c>
      <c r="K238" s="5">
        <v>357000000000</v>
      </c>
    </row>
    <row r="239" spans="2:15" ht="15.5" x14ac:dyDescent="0.35">
      <c r="C239" t="s">
        <v>205</v>
      </c>
      <c r="H239" s="6">
        <v>3.69</v>
      </c>
      <c r="I239" s="6">
        <v>3.69</v>
      </c>
      <c r="J239" s="6">
        <v>3.69</v>
      </c>
      <c r="K239" s="6">
        <v>1.9</v>
      </c>
    </row>
    <row r="240" spans="2:15" ht="15.5" x14ac:dyDescent="0.35">
      <c r="C240" t="s">
        <v>206</v>
      </c>
      <c r="H240" s="6">
        <v>0.2626</v>
      </c>
      <c r="I240" s="6">
        <v>0.48909999999999998</v>
      </c>
      <c r="J240" s="6">
        <v>0.40060000000000001</v>
      </c>
      <c r="K240" s="6">
        <v>0.2011</v>
      </c>
    </row>
    <row r="241" spans="3:11" ht="15.5" x14ac:dyDescent="0.35">
      <c r="C241" t="s">
        <v>207</v>
      </c>
      <c r="H241" s="6">
        <v>1.32E-2</v>
      </c>
      <c r="I241" s="6">
        <v>1.72E-2</v>
      </c>
      <c r="J241" s="6">
        <v>1.72E-2</v>
      </c>
      <c r="K241" s="6">
        <v>8.3999999999999995E-3</v>
      </c>
    </row>
    <row r="242" spans="3:11" ht="15.5" x14ac:dyDescent="0.35">
      <c r="C242" t="s">
        <v>208</v>
      </c>
      <c r="I242" s="6">
        <v>19.920000000000002</v>
      </c>
    </row>
    <row r="243" spans="3:11" ht="15.5" x14ac:dyDescent="0.35">
      <c r="C243" t="s">
        <v>320</v>
      </c>
      <c r="I243" s="6">
        <v>35.17</v>
      </c>
    </row>
    <row r="244" spans="3:11" ht="15.5" x14ac:dyDescent="0.35">
      <c r="C244" t="s">
        <v>209</v>
      </c>
      <c r="I244" s="6">
        <v>7.42</v>
      </c>
    </row>
    <row r="245" spans="3:11" ht="15.5" x14ac:dyDescent="0.35">
      <c r="C245" t="s">
        <v>321</v>
      </c>
      <c r="I245" s="6">
        <v>2.8399999999999998E-2</v>
      </c>
    </row>
    <row r="246" spans="3:11" ht="15.5" x14ac:dyDescent="0.35">
      <c r="C246" t="s">
        <v>322</v>
      </c>
      <c r="I246" s="6">
        <v>5.6</v>
      </c>
    </row>
    <row r="247" spans="3:11" ht="15.5" x14ac:dyDescent="0.35">
      <c r="C247" t="s">
        <v>210</v>
      </c>
      <c r="I247" s="6">
        <v>3.19</v>
      </c>
    </row>
    <row r="248" spans="3:11" ht="15.5" x14ac:dyDescent="0.35">
      <c r="C248" t="s">
        <v>323</v>
      </c>
      <c r="I248" s="6">
        <v>11.23</v>
      </c>
    </row>
    <row r="249" spans="3:11" ht="15.5" x14ac:dyDescent="0.35">
      <c r="C249" t="s">
        <v>324</v>
      </c>
      <c r="I249" s="6">
        <v>1088.4000000000001</v>
      </c>
    </row>
    <row r="250" spans="3:11" ht="15.5" x14ac:dyDescent="0.35">
      <c r="C250" t="s">
        <v>325</v>
      </c>
      <c r="I250" s="6">
        <v>24.55</v>
      </c>
    </row>
    <row r="251" spans="3:11" ht="15.5" x14ac:dyDescent="0.35">
      <c r="C251" t="s">
        <v>326</v>
      </c>
      <c r="I251" s="6">
        <v>11.33</v>
      </c>
    </row>
    <row r="252" spans="3:11" ht="15.5" x14ac:dyDescent="0.35">
      <c r="C252" t="s">
        <v>327</v>
      </c>
      <c r="I252" s="6">
        <v>-1.94</v>
      </c>
    </row>
    <row r="253" spans="3:11" ht="15.5" x14ac:dyDescent="0.35">
      <c r="C253" t="s">
        <v>328</v>
      </c>
      <c r="I253" s="6">
        <v>-10.41</v>
      </c>
    </row>
    <row r="254" spans="3:11" ht="15.5" x14ac:dyDescent="0.35">
      <c r="C254" t="s">
        <v>329</v>
      </c>
      <c r="I254" s="6">
        <v>7.96</v>
      </c>
    </row>
    <row r="255" spans="3:11" ht="15.5" x14ac:dyDescent="0.35">
      <c r="C255" t="s">
        <v>211</v>
      </c>
      <c r="I255" s="6">
        <v>14.05</v>
      </c>
    </row>
    <row r="256" spans="3:11" ht="15.5" x14ac:dyDescent="0.35">
      <c r="C256" t="s">
        <v>330</v>
      </c>
      <c r="I256" s="6">
        <v>50.01</v>
      </c>
    </row>
    <row r="257" spans="3:9" ht="15.5" x14ac:dyDescent="0.35">
      <c r="C257" t="s">
        <v>212</v>
      </c>
      <c r="D257" s="6">
        <v>2.95</v>
      </c>
    </row>
    <row r="258" spans="3:9" ht="15.5" x14ac:dyDescent="0.35">
      <c r="C258" t="s">
        <v>213</v>
      </c>
      <c r="I258" s="6">
        <v>87.66</v>
      </c>
    </row>
    <row r="259" spans="3:9" ht="15.5" x14ac:dyDescent="0.35">
      <c r="C259" t="s">
        <v>331</v>
      </c>
      <c r="I259" s="6">
        <v>0.26</v>
      </c>
    </row>
    <row r="260" spans="3:9" ht="15.5" x14ac:dyDescent="0.35">
      <c r="C260" t="s">
        <v>214</v>
      </c>
      <c r="D260" s="6">
        <v>3.51</v>
      </c>
    </row>
    <row r="261" spans="3:9" ht="15.5" x14ac:dyDescent="0.35">
      <c r="C261" t="s">
        <v>215</v>
      </c>
      <c r="D261" s="6">
        <v>2.54</v>
      </c>
    </row>
    <row r="262" spans="3:9" ht="15.5" x14ac:dyDescent="0.35">
      <c r="C262" t="s">
        <v>216</v>
      </c>
      <c r="D262" s="6">
        <v>0.5</v>
      </c>
    </row>
    <row r="263" spans="3:9" ht="15.5" x14ac:dyDescent="0.35">
      <c r="C263" t="s">
        <v>332</v>
      </c>
      <c r="D263" s="6">
        <v>0.41</v>
      </c>
    </row>
    <row r="264" spans="3:9" ht="15.5" x14ac:dyDescent="0.35">
      <c r="C264" t="s">
        <v>217</v>
      </c>
      <c r="D264" s="6">
        <v>0.54</v>
      </c>
    </row>
    <row r="265" spans="3:9" ht="15.5" x14ac:dyDescent="0.35">
      <c r="C265" t="s">
        <v>218</v>
      </c>
      <c r="D265" s="6">
        <v>0.32</v>
      </c>
    </row>
    <row r="266" spans="3:9" ht="15.5" x14ac:dyDescent="0.35">
      <c r="C266" t="s">
        <v>219</v>
      </c>
      <c r="D266" s="6">
        <v>1.54</v>
      </c>
    </row>
    <row r="267" spans="3:9" ht="15.5" x14ac:dyDescent="0.35">
      <c r="C267" t="s">
        <v>333</v>
      </c>
      <c r="I267" s="6">
        <v>3.29</v>
      </c>
    </row>
    <row r="268" spans="3:9" ht="15.5" x14ac:dyDescent="0.35">
      <c r="C268" t="s">
        <v>12</v>
      </c>
      <c r="D268" s="5">
        <v>-6000000000</v>
      </c>
    </row>
    <row r="269" spans="3:9" ht="15.5" x14ac:dyDescent="0.35">
      <c r="C269" t="s">
        <v>220</v>
      </c>
      <c r="I269" s="6">
        <v>4.6900000000000004</v>
      </c>
    </row>
    <row r="270" spans="3:9" ht="15.5" x14ac:dyDescent="0.35">
      <c r="C270" t="s">
        <v>221</v>
      </c>
      <c r="I270" s="6">
        <v>5.8899999999999994E-2</v>
      </c>
    </row>
    <row r="271" spans="3:9" ht="15.5" x14ac:dyDescent="0.35">
      <c r="C271" t="s">
        <v>222</v>
      </c>
      <c r="I271" s="6">
        <v>9.0800000000000006E-2</v>
      </c>
    </row>
    <row r="272" spans="3:9" ht="15.5" x14ac:dyDescent="0.35">
      <c r="C272" t="s">
        <v>223</v>
      </c>
      <c r="I272" s="6">
        <v>0.1069</v>
      </c>
    </row>
    <row r="273" spans="3:9" ht="15.5" x14ac:dyDescent="0.35">
      <c r="C273" t="s">
        <v>334</v>
      </c>
      <c r="I273" s="6">
        <v>8.1900000000000001E-2</v>
      </c>
    </row>
    <row r="274" spans="3:9" ht="15.5" x14ac:dyDescent="0.35">
      <c r="C274" t="s">
        <v>224</v>
      </c>
      <c r="D274" s="6">
        <v>92.44</v>
      </c>
    </row>
    <row r="275" spans="3:9" ht="15.5" x14ac:dyDescent="0.35">
      <c r="C275" t="s">
        <v>225</v>
      </c>
      <c r="D275" s="6">
        <v>104.37</v>
      </c>
    </row>
    <row r="276" spans="3:9" ht="15.5" x14ac:dyDescent="0.35">
      <c r="C276" t="s">
        <v>226</v>
      </c>
      <c r="D276" s="6">
        <v>7.87</v>
      </c>
    </row>
    <row r="277" spans="3:9" ht="15.5" x14ac:dyDescent="0.35">
      <c r="C277" t="s">
        <v>227</v>
      </c>
      <c r="D277" s="6">
        <v>188.94</v>
      </c>
    </row>
    <row r="278" spans="3:9" ht="15.5" x14ac:dyDescent="0.35">
      <c r="C278" t="s">
        <v>228</v>
      </c>
      <c r="D278" s="6">
        <v>0.98</v>
      </c>
    </row>
    <row r="279" spans="3:9" ht="15.5" x14ac:dyDescent="0.35">
      <c r="C279" t="s">
        <v>335</v>
      </c>
      <c r="I279" s="6">
        <v>0.37</v>
      </c>
    </row>
    <row r="280" spans="3:9" ht="15.5" x14ac:dyDescent="0.35">
      <c r="C280" t="s">
        <v>336</v>
      </c>
      <c r="I280" s="6">
        <v>2.99</v>
      </c>
    </row>
    <row r="281" spans="3:9" ht="15.5" x14ac:dyDescent="0.35">
      <c r="C281" t="s">
        <v>40</v>
      </c>
      <c r="I281" s="5">
        <v>2450000000000</v>
      </c>
    </row>
    <row r="282" spans="3:9" ht="15.5" x14ac:dyDescent="0.35">
      <c r="C282" t="s">
        <v>229</v>
      </c>
      <c r="I282" s="5">
        <v>2807000000000</v>
      </c>
    </row>
    <row r="283" spans="3:9" ht="15.5" x14ac:dyDescent="0.35">
      <c r="C283" t="s">
        <v>230</v>
      </c>
      <c r="I283" s="5">
        <v>8750000000</v>
      </c>
    </row>
    <row r="284" spans="3:9" ht="15.5" x14ac:dyDescent="0.35">
      <c r="C284" t="s">
        <v>231</v>
      </c>
      <c r="I284" s="6">
        <v>0.154</v>
      </c>
    </row>
    <row r="285" spans="3:9" ht="15.5" x14ac:dyDescent="0.35">
      <c r="C285" t="s">
        <v>232</v>
      </c>
      <c r="D285" s="6">
        <v>0.38119999999999998</v>
      </c>
    </row>
    <row r="286" spans="3:9" ht="15.5" x14ac:dyDescent="0.35">
      <c r="C286" t="s">
        <v>233</v>
      </c>
      <c r="D286" s="6">
        <v>0.30149999999999999</v>
      </c>
    </row>
    <row r="287" spans="3:9" ht="15.5" x14ac:dyDescent="0.35">
      <c r="C287" t="s">
        <v>234</v>
      </c>
      <c r="D287" s="6">
        <v>0.23870000000000002</v>
      </c>
    </row>
    <row r="288" spans="3:9" ht="15.5" x14ac:dyDescent="0.35">
      <c r="C288" t="s">
        <v>235</v>
      </c>
      <c r="D288" s="6">
        <v>0.28249999999999997</v>
      </c>
    </row>
    <row r="289" spans="3:9" ht="15.5" x14ac:dyDescent="0.35">
      <c r="C289" t="s">
        <v>236</v>
      </c>
      <c r="D289" s="6">
        <v>0.16920000000000002</v>
      </c>
    </row>
    <row r="290" spans="3:9" ht="15.5" x14ac:dyDescent="0.35">
      <c r="C290" t="s">
        <v>237</v>
      </c>
      <c r="D290" s="6">
        <v>0.1346</v>
      </c>
    </row>
    <row r="291" spans="3:9" ht="15.5" x14ac:dyDescent="0.35">
      <c r="C291" t="s">
        <v>238</v>
      </c>
      <c r="I291" s="6">
        <v>3.69</v>
      </c>
    </row>
    <row r="292" spans="3:9" ht="15.5" x14ac:dyDescent="0.35">
      <c r="C292" t="s">
        <v>239</v>
      </c>
      <c r="I292" s="6">
        <v>3.69</v>
      </c>
    </row>
    <row r="293" spans="3:9" ht="15.5" x14ac:dyDescent="0.35">
      <c r="C293" t="s">
        <v>240</v>
      </c>
      <c r="I293" s="6">
        <v>0.2626</v>
      </c>
    </row>
    <row r="294" spans="3:9" ht="15.5" x14ac:dyDescent="0.35">
      <c r="C294" t="s">
        <v>241</v>
      </c>
      <c r="I294" s="6">
        <v>1.32E-2</v>
      </c>
    </row>
    <row r="295" spans="3:9" ht="15.5" x14ac:dyDescent="0.35">
      <c r="C295" t="s">
        <v>242</v>
      </c>
      <c r="I295" t="s">
        <v>695</v>
      </c>
    </row>
    <row r="296" spans="3:9" ht="15.5" x14ac:dyDescent="0.35">
      <c r="C296" t="s">
        <v>244</v>
      </c>
      <c r="I296" s="5">
        <v>5</v>
      </c>
    </row>
    <row r="297" spans="3:9" ht="15.5" x14ac:dyDescent="0.35">
      <c r="C297" t="s">
        <v>245</v>
      </c>
      <c r="I297" s="6">
        <v>0.56999999999999995</v>
      </c>
    </row>
    <row r="298" spans="3:9" ht="15.5" x14ac:dyDescent="0.35">
      <c r="C298" t="s">
        <v>246</v>
      </c>
      <c r="I298" s="6">
        <v>0.66</v>
      </c>
    </row>
    <row r="299" spans="3:9" ht="15.5" x14ac:dyDescent="0.35">
      <c r="C299" t="s">
        <v>247</v>
      </c>
      <c r="I299" s="6">
        <v>0.27</v>
      </c>
    </row>
    <row r="300" spans="3:9" ht="15.5" x14ac:dyDescent="0.35">
      <c r="C300" t="s">
        <v>248</v>
      </c>
      <c r="I300" s="6">
        <v>0.6</v>
      </c>
    </row>
    <row r="301" spans="3:9" ht="15.5" x14ac:dyDescent="0.35">
      <c r="C301" t="s">
        <v>249</v>
      </c>
      <c r="I301" s="6">
        <v>0.21</v>
      </c>
    </row>
    <row r="302" spans="3:9" ht="15.5" x14ac:dyDescent="0.35">
      <c r="C302" t="s">
        <v>250</v>
      </c>
      <c r="I302" s="6">
        <v>0.21</v>
      </c>
    </row>
    <row r="303" spans="3:9" ht="15.5" x14ac:dyDescent="0.35">
      <c r="C303" t="s">
        <v>251</v>
      </c>
      <c r="I303" s="6">
        <v>0.17</v>
      </c>
    </row>
    <row r="304" spans="3:9" ht="15.5" x14ac:dyDescent="0.35">
      <c r="C304" t="s">
        <v>337</v>
      </c>
      <c r="I304" s="5">
        <v>438000000000</v>
      </c>
    </row>
    <row r="305" spans="3:9" ht="15.5" x14ac:dyDescent="0.35">
      <c r="C305" t="s">
        <v>338</v>
      </c>
      <c r="I305" s="5">
        <v>164000000000</v>
      </c>
    </row>
    <row r="306" spans="3:9" ht="15.5" x14ac:dyDescent="0.35">
      <c r="C306" t="s">
        <v>339</v>
      </c>
      <c r="I306" s="5">
        <v>248000000000</v>
      </c>
    </row>
    <row r="307" spans="3:9" ht="15.5" x14ac:dyDescent="0.35">
      <c r="C307" t="s">
        <v>340</v>
      </c>
      <c r="I307" s="5">
        <v>70000000000</v>
      </c>
    </row>
    <row r="308" spans="3:9" ht="15.5" x14ac:dyDescent="0.35">
      <c r="C308" t="s">
        <v>252</v>
      </c>
      <c r="D308" s="5">
        <v>26000000000</v>
      </c>
    </row>
    <row r="309" spans="3:9" ht="15.5" x14ac:dyDescent="0.35">
      <c r="C309" t="s">
        <v>253</v>
      </c>
      <c r="D309" s="5">
        <v>1183000000000</v>
      </c>
    </row>
    <row r="310" spans="3:9" ht="15.5" x14ac:dyDescent="0.35">
      <c r="C310" t="s">
        <v>254</v>
      </c>
      <c r="D310" s="5">
        <v>416000000000</v>
      </c>
    </row>
    <row r="311" spans="3:9" ht="15.5" x14ac:dyDescent="0.35">
      <c r="C311" t="s">
        <v>183</v>
      </c>
      <c r="D311" s="5">
        <v>248000000000</v>
      </c>
    </row>
    <row r="312" spans="3:9" ht="15.5" x14ac:dyDescent="0.35">
      <c r="C312" t="s">
        <v>182</v>
      </c>
      <c r="I312" s="5">
        <v>767000000000</v>
      </c>
    </row>
    <row r="313" spans="3:9" ht="15.5" x14ac:dyDescent="0.35">
      <c r="C313" t="s">
        <v>181</v>
      </c>
      <c r="D313" s="5">
        <v>312000000000</v>
      </c>
    </row>
    <row r="314" spans="3:9" ht="15.5" x14ac:dyDescent="0.35">
      <c r="C314" t="s">
        <v>180</v>
      </c>
      <c r="D314" s="5">
        <v>71000000000</v>
      </c>
    </row>
    <row r="315" spans="3:9" ht="15.5" x14ac:dyDescent="0.35">
      <c r="C315" t="s">
        <v>23</v>
      </c>
      <c r="D315" s="5">
        <v>382000000000</v>
      </c>
    </row>
    <row r="316" spans="3:9" ht="15.5" x14ac:dyDescent="0.35">
      <c r="C316" t="s">
        <v>20</v>
      </c>
      <c r="D316" s="5">
        <v>357000000000</v>
      </c>
    </row>
    <row r="317" spans="3:9" ht="15.5" x14ac:dyDescent="0.35">
      <c r="C317" t="s">
        <v>255</v>
      </c>
      <c r="I317" s="5">
        <v>767000000000</v>
      </c>
    </row>
    <row r="318" spans="3:9" ht="15.5" x14ac:dyDescent="0.35">
      <c r="C318" t="s">
        <v>341</v>
      </c>
      <c r="I318" s="5">
        <v>218000000000</v>
      </c>
    </row>
    <row r="319" spans="3:9" ht="15.5" x14ac:dyDescent="0.35">
      <c r="C319" t="s">
        <v>342</v>
      </c>
      <c r="I319" s="5">
        <v>-361000000000</v>
      </c>
    </row>
    <row r="320" spans="3:9" ht="15.5" x14ac:dyDescent="0.35">
      <c r="C320" t="s">
        <v>343</v>
      </c>
      <c r="I320" s="5">
        <v>-62000000000</v>
      </c>
    </row>
    <row r="321" spans="3:9" ht="15.5" x14ac:dyDescent="0.35">
      <c r="C321" t="s">
        <v>344</v>
      </c>
      <c r="I321" s="5">
        <v>-216000000000</v>
      </c>
    </row>
    <row r="322" spans="3:9" ht="15.5" x14ac:dyDescent="0.35">
      <c r="C322" t="s">
        <v>345</v>
      </c>
      <c r="I322" s="5">
        <v>2000000000</v>
      </c>
    </row>
  </sheetData>
  <pageMargins left="0.7" right="0.7" top="0.75" bottom="0.75" header="0.3" footer="0.3"/>
  <ignoredErrors>
    <ignoredError sqref="A1:O32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696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697</v>
      </c>
      <c r="D2" s="2" vm="61">
        <f ca="1">IFERROR(_xlfn.STOCKHISTORY("XIDX:" &amp; $C$1, D3, , 0, 0, 1), "Libur")</f>
        <v>79</v>
      </c>
      <c r="H2" s="2" vm="61">
        <f ca="1">IFERROR(INDEX(D2:G2,COUNT(D2:G2)),"")</f>
        <v>79</v>
      </c>
      <c r="I2" s="2" vm="62">
        <f t="shared" ref="I2:O2" ca="1" si="0">IFERROR(_xlfn.STOCKHISTORY("XIDX:" &amp; $C$1, I1, , 0, 0, 1), "Libur")</f>
        <v>134</v>
      </c>
      <c r="J2" s="2" vm="63">
        <f t="shared" ca="1" si="0"/>
        <v>105</v>
      </c>
      <c r="K2" s="2" vm="64">
        <f t="shared" ca="1" si="0"/>
        <v>49.900799999999997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44660207540</v>
      </c>
      <c r="H4" s="2">
        <f>IFERROR(SUM(D4:G4)*(4/MAX(1,COUNT(D4:G4))),"")</f>
        <v>178640830160</v>
      </c>
      <c r="I4" s="2">
        <f t="shared" ref="I4:O4" si="1">IFERROR(INDEX(I51:I500,MATCH($C$4,$C$51:$C$500,0)),"")</f>
        <v>231159579207</v>
      </c>
      <c r="J4" s="2">
        <f t="shared" si="1"/>
        <v>187791881147</v>
      </c>
      <c r="K4" s="2">
        <f t="shared" si="1"/>
        <v>153392946309</v>
      </c>
      <c r="L4" s="2">
        <f t="shared" si="1"/>
        <v>194279523938</v>
      </c>
      <c r="M4" s="2">
        <f t="shared" si="1"/>
        <v>160254869118</v>
      </c>
      <c r="N4" s="2">
        <f t="shared" si="1"/>
        <v>149101936000</v>
      </c>
      <c r="O4" s="2">
        <f t="shared" si="1"/>
        <v>145652312281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6357075392</v>
      </c>
      <c r="H5" s="2">
        <f>IFERROR(SUM(D5:G5)*(4/MAX(1,COUNT(D5:G5))),"")</f>
        <v>25428301568</v>
      </c>
      <c r="I5" s="2">
        <f t="shared" ref="I5:O5" si="2">IFERROR(INDEX(I51:I500,MATCH($C$5,$C$51:$C$500,0)),"")</f>
        <v>35187760413</v>
      </c>
      <c r="J5" s="2">
        <f t="shared" si="2"/>
        <v>23980515205</v>
      </c>
      <c r="K5" s="2">
        <f t="shared" si="2"/>
        <v>25174845703</v>
      </c>
      <c r="L5" s="2">
        <f t="shared" si="2"/>
        <v>34642903252</v>
      </c>
      <c r="M5" s="2">
        <f t="shared" si="2"/>
        <v>9828124234</v>
      </c>
      <c r="N5" s="2">
        <f t="shared" si="2"/>
        <v>8329887824</v>
      </c>
      <c r="O5" s="2">
        <f t="shared" si="2"/>
        <v>7362222655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269223418614</v>
      </c>
      <c r="H6" s="2">
        <f>IFERROR(INDEX(D6:G6,COUNT(D6:G6)),"")</f>
        <v>269223418614</v>
      </c>
      <c r="I6" s="2">
        <f t="shared" ref="I6:O6" si="3">IFERROR(INDEX(I51:I500,MATCH($C$6,$C$51:$C$500,0)),"")</f>
        <v>263020987627</v>
      </c>
      <c r="J6" s="2">
        <f t="shared" si="3"/>
        <v>231063202517</v>
      </c>
      <c r="K6" s="2">
        <f t="shared" si="3"/>
        <v>212110231958</v>
      </c>
      <c r="L6" s="2">
        <f t="shared" si="3"/>
        <v>112585577788</v>
      </c>
      <c r="M6" s="2">
        <f t="shared" si="3"/>
        <v>68428464531</v>
      </c>
      <c r="N6" s="2">
        <f t="shared" si="3"/>
        <v>58581142140</v>
      </c>
      <c r="O6" s="2">
        <f t="shared" si="3"/>
        <v>50525285664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3.64</v>
      </c>
      <c r="H7" s="3">
        <f>IFERROR(INDEX(D7:G7,COUNT(D7:G7)),"")</f>
        <v>3.64</v>
      </c>
      <c r="I7" s="3">
        <f t="shared" ref="I7:O7" si="4">IFERROR(INDEX(I51:I500,MATCH($C$7,$C$51:$C$500,0))/1000000000,"")</f>
        <v>3.64</v>
      </c>
      <c r="J7" s="3">
        <f t="shared" si="4"/>
        <v>3.64</v>
      </c>
      <c r="K7" s="3">
        <f t="shared" si="4"/>
        <v>2.17</v>
      </c>
      <c r="L7" s="3">
        <f t="shared" si="4"/>
        <v>1.62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O8" si="5">IFERROR(INDEX(I51:I500,MATCH($C$8,$C$51:$C$500,0)),"")</f>
        <v>-110000000000</v>
      </c>
      <c r="J8" s="2">
        <f t="shared" si="5"/>
        <v>2000000000</v>
      </c>
      <c r="K8" s="2">
        <f t="shared" si="5"/>
        <v>22000000000</v>
      </c>
      <c r="L8" s="2">
        <f t="shared" si="5"/>
        <v>33000000000</v>
      </c>
      <c r="M8" s="2">
        <f t="shared" si="5"/>
        <v>2000000000</v>
      </c>
      <c r="N8" s="2">
        <f t="shared" si="5"/>
        <v>6000000000</v>
      </c>
      <c r="O8" s="2">
        <f t="shared" si="5"/>
        <v>-48000000000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2.2799999999999998</v>
      </c>
      <c r="H9" s="3">
        <f>IFERROR(INDEX(D9:G9,COUNT(D9:G9)),"")</f>
        <v>2.2799999999999998</v>
      </c>
      <c r="I9" s="3">
        <f t="shared" ref="I9:O9" si="6">IFERROR(INDEX(I51:I500,MATCH($C$9,$C$51:$C$500,0)),"")</f>
        <v>-30.31</v>
      </c>
      <c r="J9" s="3">
        <f t="shared" si="6"/>
        <v>0.57999999999999996</v>
      </c>
      <c r="K9" s="3">
        <f t="shared" si="6"/>
        <v>9.94</v>
      </c>
      <c r="L9" s="3">
        <f t="shared" si="6"/>
        <v>20.54</v>
      </c>
      <c r="M9" s="3">
        <f t="shared" si="6"/>
        <v>134273.45000000001</v>
      </c>
      <c r="N9" s="3">
        <f t="shared" si="6"/>
        <v>403942.81</v>
      </c>
      <c r="O9" s="3">
        <f t="shared" si="6"/>
        <v>-3097882.17</v>
      </c>
    </row>
    <row r="10" spans="1:15" ht="15.5" x14ac:dyDescent="0.35">
      <c r="C10" t="s">
        <v>17</v>
      </c>
      <c r="D10" s="3">
        <f ca="1">IFERROR(IF(D9=0,"",D2/D9),"")</f>
        <v>34.649122807017548</v>
      </c>
      <c r="I10" s="3">
        <f t="shared" ref="I10:O10" ca="1" si="7">IFERROR(IF(I9=0,"",I2/I9),"")</f>
        <v>-4.4209831738700105</v>
      </c>
      <c r="J10" s="3">
        <f t="shared" ca="1" si="7"/>
        <v>181.0344827586207</v>
      </c>
      <c r="K10" s="3">
        <f t="shared" ca="1" si="7"/>
        <v>5.0202012072434608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9965966318</v>
      </c>
      <c r="H11" s="2">
        <f>IFERROR(INDEX(D11:G11,COUNT(D11:G11)),"")</f>
        <v>9965966318</v>
      </c>
      <c r="I11" s="2">
        <f t="shared" ref="I11:O11" si="8">IFERROR(INDEX(I51:I500,MATCH($C$11,$C$51:$C$500,0)),"")</f>
        <v>6288762549</v>
      </c>
      <c r="J11" s="2">
        <f t="shared" si="8"/>
        <v>6948870438</v>
      </c>
      <c r="K11" s="2">
        <f t="shared" si="8"/>
        <v>15916499451</v>
      </c>
      <c r="L11" s="2">
        <f t="shared" si="8"/>
        <v>8435353559</v>
      </c>
      <c r="M11" s="2">
        <f t="shared" si="8"/>
        <v>5283792290</v>
      </c>
      <c r="N11" s="2">
        <f t="shared" si="8"/>
        <v>1415002949</v>
      </c>
      <c r="O11" s="2">
        <f t="shared" si="8"/>
        <v>3959867692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145000000000</v>
      </c>
      <c r="H12" s="2">
        <f>IFERROR(INDEX(D12:G12,COUNT(D12:G12)),"")</f>
        <v>145000000000</v>
      </c>
      <c r="I12" s="2">
        <f t="shared" ref="I12:O12" si="9">IFERROR(INDEX(I51:I500,MATCH($C$12,$C$51:$C$500,0)),"")</f>
        <v>181000000000</v>
      </c>
      <c r="J12" s="2">
        <f t="shared" si="9"/>
        <v>126000000000</v>
      </c>
      <c r="K12" s="2">
        <f t="shared" si="9"/>
        <v>96000000000</v>
      </c>
      <c r="L12" s="2">
        <f t="shared" si="9"/>
        <v>99000000000</v>
      </c>
      <c r="M12" s="2">
        <f t="shared" si="9"/>
        <v>118000000000</v>
      </c>
      <c r="N12" s="2">
        <f t="shared" si="9"/>
        <v>127000000000</v>
      </c>
      <c r="O12" s="2">
        <f t="shared" si="9"/>
        <v>150000000000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155000000000</v>
      </c>
      <c r="H13" s="2">
        <f>IFERROR(INDEX(D13:G13,COUNT(D13:G13)),"")</f>
        <v>155000000000</v>
      </c>
      <c r="I13" s="2">
        <f t="shared" ref="I13:O13" si="10">IFERROR(INDEX(I51:I500,MATCH($C$13,$C$51:$C$500,0)),"")</f>
        <v>187000000000</v>
      </c>
      <c r="J13" s="2">
        <f t="shared" si="10"/>
        <v>133000000000</v>
      </c>
      <c r="K13" s="2">
        <f t="shared" si="10"/>
        <v>112000000000</v>
      </c>
      <c r="L13" s="2">
        <f t="shared" si="10"/>
        <v>107000000000</v>
      </c>
      <c r="M13" s="2">
        <f t="shared" si="10"/>
        <v>124000000000</v>
      </c>
      <c r="N13" s="2">
        <f t="shared" si="10"/>
        <v>128000000000</v>
      </c>
      <c r="O13" s="2">
        <f t="shared" si="10"/>
        <v>154000000000</v>
      </c>
    </row>
    <row r="14" spans="1:15" ht="15.5" x14ac:dyDescent="0.35">
      <c r="C14" t="s">
        <v>26</v>
      </c>
      <c r="D14" s="2">
        <f>IFERROR(INDEX(D51:D500,MATCH($C$14,$C$51:$C$500,0)),"")</f>
        <v>-3604203762</v>
      </c>
      <c r="H14" s="2">
        <f>IFERROR(SUM(D14:G14)*(4/MAX(1,COUNT(D14:G14))),"")</f>
        <v>-14416815048</v>
      </c>
      <c r="I14" s="2">
        <f t="shared" ref="I14:O14" si="11">IFERROR(INDEX(I51:I500,MATCH($C$14,$C$51:$C$500,0)),"")</f>
        <v>-11773665538</v>
      </c>
      <c r="J14" s="2">
        <f t="shared" si="11"/>
        <v>-11494551777</v>
      </c>
      <c r="K14" s="2">
        <f t="shared" si="11"/>
        <v>-10766616734</v>
      </c>
      <c r="L14" s="2">
        <f t="shared" si="11"/>
        <v>-9813888494</v>
      </c>
      <c r="M14" s="2">
        <f t="shared" si="11"/>
        <v>-11053638322</v>
      </c>
      <c r="N14" s="2">
        <f t="shared" si="11"/>
        <v>-10741091959</v>
      </c>
      <c r="O14" s="2">
        <f t="shared" si="11"/>
        <v>-11332505586</v>
      </c>
    </row>
    <row r="15" spans="1:15" ht="15.5" x14ac:dyDescent="0.35">
      <c r="C15" t="s">
        <v>27</v>
      </c>
      <c r="D15" s="2">
        <f>IFERROR(INDEX(D51:D500,MATCH($C$15,$C$51:$C$500,0)),"")</f>
        <v>-1179361392</v>
      </c>
      <c r="H15" s="2">
        <f>IFERROR(SUM(D15:G15)*(4/MAX(1,COUNT(D15:G15))),"")</f>
        <v>-4717445568</v>
      </c>
      <c r="I15" s="2">
        <f t="shared" ref="I15:O15" si="12">IFERROR(INDEX(I51:I500,MATCH($C$15,$C$51:$C$500,0)),"")</f>
        <v>-2635263129</v>
      </c>
      <c r="J15" s="2">
        <f t="shared" si="12"/>
        <v>-1723602954</v>
      </c>
      <c r="K15" s="2">
        <f t="shared" si="12"/>
        <v>-1538250963</v>
      </c>
      <c r="L15" s="2">
        <f t="shared" si="12"/>
        <v>-2319909288</v>
      </c>
      <c r="M15" s="2">
        <f t="shared" si="12"/>
        <v>-1838946996</v>
      </c>
      <c r="N15" s="2">
        <f t="shared" si="12"/>
        <v>-1193270918</v>
      </c>
      <c r="O15" s="2">
        <f t="shared" si="12"/>
        <v>-1162513562</v>
      </c>
    </row>
    <row r="16" spans="1:15" ht="15.5" x14ac:dyDescent="0.35">
      <c r="C16" t="s">
        <v>28</v>
      </c>
      <c r="D16" s="2">
        <f>IFERROR(INDEX(D51:D500,MATCH($C$16,$C$51:$C$500,0)),"")</f>
        <v>7381792379</v>
      </c>
      <c r="H16" s="2">
        <f>IFERROR(SUM(D16:G16)*(4/MAX(1,COUNT(D16:G16))),"")</f>
        <v>29527169516</v>
      </c>
      <c r="I16" s="2">
        <f t="shared" ref="I16:O16" si="13">IFERROR(INDEX(I51:I500,MATCH($C$16,$C$51:$C$500,0)),"")</f>
        <v>37789783224</v>
      </c>
      <c r="J16" s="2">
        <f t="shared" si="13"/>
        <v>25846889648</v>
      </c>
      <c r="K16" s="2">
        <f t="shared" si="13"/>
        <v>27038944123</v>
      </c>
      <c r="L16" s="2">
        <f t="shared" si="13"/>
        <v>36889127942</v>
      </c>
      <c r="M16" s="2">
        <f t="shared" si="13"/>
        <v>11295734722</v>
      </c>
      <c r="N16" s="2">
        <f t="shared" si="13"/>
        <v>9460264927</v>
      </c>
      <c r="O16" s="2">
        <f t="shared" si="13"/>
        <v>8393649267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287560000000</v>
      </c>
      <c r="H20" s="2">
        <f t="shared" ref="H20:O20" ca="1" si="14">IFERROR(H21*H2,"")</f>
        <v>287560000000</v>
      </c>
      <c r="I20" s="2">
        <f t="shared" ca="1" si="14"/>
        <v>487760000000</v>
      </c>
      <c r="J20" s="2">
        <f t="shared" ca="1" si="14"/>
        <v>382200000000</v>
      </c>
      <c r="K20" s="2">
        <f t="shared" ca="1" si="14"/>
        <v>108284736000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3640000000</v>
      </c>
      <c r="H21" s="2">
        <f>IFERROR(INDEX(D21:G21,COUNT(D21:G21)),"")</f>
        <v>3640000000</v>
      </c>
      <c r="I21" s="2">
        <f t="shared" ref="I21:O21" si="15">IFERROR(INDEX(I51:I500,MATCH($C$7,$C$51:$C$500,0)),"")</f>
        <v>3640000000</v>
      </c>
      <c r="J21" s="2">
        <f t="shared" si="15"/>
        <v>3640000000</v>
      </c>
      <c r="K21" s="2">
        <f t="shared" si="15"/>
        <v>2170000000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2.361263899228053</v>
      </c>
      <c r="H23" s="3">
        <f t="shared" ref="H23:O23" si="16">IFERROR(H5/H6*100,"")</f>
        <v>9.4450555969122121</v>
      </c>
      <c r="I23" s="3">
        <f t="shared" si="16"/>
        <v>13.378308982285889</v>
      </c>
      <c r="J23" s="3">
        <f t="shared" si="16"/>
        <v>10.378335859529898</v>
      </c>
      <c r="K23" s="3">
        <f t="shared" si="16"/>
        <v>11.86875591554908</v>
      </c>
      <c r="L23" s="3">
        <f t="shared" si="16"/>
        <v>30.770285086810144</v>
      </c>
      <c r="M23" s="3">
        <f t="shared" si="16"/>
        <v>14.3626257016882</v>
      </c>
      <c r="N23" s="3">
        <f t="shared" si="16"/>
        <v>14.21940153384657</v>
      </c>
      <c r="O23" s="3">
        <f t="shared" si="16"/>
        <v>14.571362750840795</v>
      </c>
    </row>
    <row r="24" spans="1:15" ht="15.5" x14ac:dyDescent="0.35">
      <c r="C24" t="s">
        <v>43</v>
      </c>
      <c r="D24" s="4">
        <f>IFERROR(_xlfn.RRI(5,I23,D23),"")</f>
        <v>-0.29311517097159834</v>
      </c>
      <c r="H24" s="4">
        <f t="shared" ref="H24:O24" si="17">IFERROR(_xlfn.RRI(5,M23,H23),"")</f>
        <v>-8.0410221743199228E-2</v>
      </c>
      <c r="I24" s="4">
        <f t="shared" si="17"/>
        <v>-1.2120482881590289E-2</v>
      </c>
      <c r="J24" s="4">
        <f t="shared" si="17"/>
        <v>-6.5615748153660558E-2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1.74</v>
      </c>
      <c r="H25" s="3">
        <f>IFERROR(INDEX(D25:G25,COUNT(D25:G25)),"")</f>
        <v>1.74</v>
      </c>
      <c r="I25" s="3">
        <f t="shared" ref="I25:O25" si="18">IFERROR(INDEX(I51:I500,MATCH($C$25,$C$51:$C$500,0)),"")</f>
        <v>9.52</v>
      </c>
      <c r="J25" s="3">
        <f t="shared" si="18"/>
        <v>6.54</v>
      </c>
      <c r="K25" s="3">
        <f t="shared" si="18"/>
        <v>11.72</v>
      </c>
      <c r="L25" s="3">
        <f t="shared" si="18"/>
        <v>21.24</v>
      </c>
      <c r="M25" s="3">
        <f t="shared" si="18"/>
        <v>605224.89</v>
      </c>
      <c r="N25" s="3">
        <f t="shared" si="18"/>
        <v>538452.86</v>
      </c>
      <c r="O25" s="3">
        <f t="shared" si="18"/>
        <v>473913.78</v>
      </c>
    </row>
    <row r="26" spans="1:15" ht="15.5" x14ac:dyDescent="0.35">
      <c r="C26" t="s">
        <v>46</v>
      </c>
      <c r="D26" s="4">
        <f>IFERROR(_xlfn.RRI(5,I25,D25),"")</f>
        <v>-0.28815988268232462</v>
      </c>
      <c r="H26" s="4">
        <f t="shared" ref="H26:O26" si="19">IFERROR(_xlfn.RRI(5,M25,H25),"")</f>
        <v>-0.92206608498043008</v>
      </c>
      <c r="I26" s="4">
        <f t="shared" si="19"/>
        <v>-0.88792781167495882</v>
      </c>
      <c r="J26" s="4">
        <f t="shared" si="19"/>
        <v>-0.89334635996494616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12.269287785714285</v>
      </c>
      <c r="H27" s="3">
        <f t="shared" ref="H27:O27" si="20">IFERROR(H4/H21,"")</f>
        <v>49.07715114285714</v>
      </c>
      <c r="I27" s="3">
        <f t="shared" si="20"/>
        <v>63.505378903021978</v>
      </c>
      <c r="J27" s="3">
        <f t="shared" si="20"/>
        <v>51.591176139285714</v>
      </c>
      <c r="K27" s="3">
        <f t="shared" si="20"/>
        <v>70.687993690783415</v>
      </c>
      <c r="L27" s="3">
        <f t="shared" si="20"/>
        <v>119.92563206049383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-0.28021669641603952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-0.8172268907563025</v>
      </c>
      <c r="I29" s="4">
        <f t="shared" si="22"/>
        <v>0.45565749235474001</v>
      </c>
      <c r="J29" s="4">
        <f t="shared" si="22"/>
        <v>-0.44197952218430037</v>
      </c>
      <c r="K29" s="4">
        <f t="shared" si="22"/>
        <v>-0.44821092278719388</v>
      </c>
      <c r="L29" s="4">
        <f t="shared" si="22"/>
        <v>-0.99996490560723639</v>
      </c>
      <c r="M29" s="4">
        <f t="shared" si="22"/>
        <v>0.12400719721314142</v>
      </c>
      <c r="N29" s="4">
        <f t="shared" si="22"/>
        <v>0.1361831681703789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-0.22719693999775906</v>
      </c>
      <c r="I30" s="4">
        <f t="shared" si="23"/>
        <v>0.2309348934315886</v>
      </c>
      <c r="J30" s="4">
        <f t="shared" si="23"/>
        <v>-0.27015645167458785</v>
      </c>
      <c r="K30" s="4">
        <f t="shared" si="23"/>
        <v>-0.41056809560839819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73.72</v>
      </c>
      <c r="H32" s="3">
        <f>IFERROR(INDEX(D32:G32,COUNT(D32:G32)),"")</f>
        <v>73.72</v>
      </c>
      <c r="I32" s="3">
        <f t="shared" ref="I32:O32" si="24">IFERROR(INDEX(I51:I500,MATCH($C$32,$C$51:$C$500,0)),"")</f>
        <v>71.98</v>
      </c>
      <c r="J32" s="3">
        <f t="shared" si="24"/>
        <v>63.32</v>
      </c>
      <c r="K32" s="3">
        <f t="shared" si="24"/>
        <v>98.02</v>
      </c>
      <c r="L32" s="3">
        <f t="shared" si="24"/>
        <v>69.42</v>
      </c>
      <c r="M32" s="3">
        <f t="shared" si="24"/>
        <v>4404221.2</v>
      </c>
      <c r="N32" s="3">
        <f t="shared" si="24"/>
        <v>3774001.89</v>
      </c>
      <c r="O32" s="3">
        <f t="shared" si="24"/>
        <v>3249154.23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1.07</v>
      </c>
      <c r="H33" s="3">
        <f>IFERROR(INDEX(D33:G33,COUNT(D33:G33)),"")</f>
        <v>1.07</v>
      </c>
      <c r="I33" s="3">
        <f t="shared" ref="I33:O33" si="25">IFERROR(INDEX(I51:I500,MATCH($C$33,$C$51:$C$500,0)),"")</f>
        <v>1.86</v>
      </c>
      <c r="J33" s="3">
        <f t="shared" si="25"/>
        <v>1.66</v>
      </c>
      <c r="K33" s="3">
        <f t="shared" si="25"/>
        <v>0.86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45.4</v>
      </c>
      <c r="H34" s="3">
        <f>IFERROR(INDEX(D34:G34,COUNT(D34:G34)),"")</f>
        <v>45.4</v>
      </c>
      <c r="I34" s="3">
        <f t="shared" ref="I34:O34" si="26">IFERROR(INDEX(I51:I500,MATCH($C$34,$C$51:$C$500,0)),"")</f>
        <v>14.08</v>
      </c>
      <c r="J34" s="3">
        <f t="shared" si="26"/>
        <v>16.059999999999999</v>
      </c>
      <c r="K34" s="3">
        <f t="shared" si="26"/>
        <v>7.17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6.45</v>
      </c>
      <c r="H35" s="3">
        <f>IFERROR(INDEX(D35:G35,COUNT(D35:G35)),"")</f>
        <v>6.45</v>
      </c>
      <c r="I35" s="3">
        <f t="shared" ref="I35:O35" si="27">IFERROR(INDEX(I51:I500,MATCH($C$35,$C$51:$C$500,0)),"")</f>
        <v>2.11</v>
      </c>
      <c r="J35" s="3">
        <f t="shared" si="27"/>
        <v>2.04</v>
      </c>
      <c r="K35" s="3">
        <f t="shared" si="27"/>
        <v>1.19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0.14330000000000001</v>
      </c>
      <c r="I36" s="4">
        <f t="shared" si="28"/>
        <v>0.105</v>
      </c>
      <c r="J36" s="4">
        <f t="shared" si="28"/>
        <v>0</v>
      </c>
      <c r="K36" s="4">
        <f t="shared" si="28"/>
        <v>0.2072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1</v>
      </c>
      <c r="I37" s="3">
        <f t="shared" si="29"/>
        <v>1</v>
      </c>
      <c r="J37" s="3">
        <f t="shared" si="29"/>
        <v>0</v>
      </c>
      <c r="K37" s="3">
        <f t="shared" si="29"/>
        <v>1.44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44660207540</v>
      </c>
      <c r="E51" s="5">
        <v>80037811576</v>
      </c>
      <c r="F51" s="5">
        <v>47564483270</v>
      </c>
      <c r="G51" s="5">
        <v>45682287124</v>
      </c>
      <c r="I51" s="5">
        <v>231159579207</v>
      </c>
      <c r="J51" s="5">
        <v>187791881147</v>
      </c>
      <c r="K51" s="5">
        <v>153392946309</v>
      </c>
      <c r="L51" s="5">
        <v>194279523938</v>
      </c>
      <c r="M51" s="5">
        <v>160254869118</v>
      </c>
      <c r="N51" s="5">
        <v>149101936000</v>
      </c>
      <c r="O51" s="5">
        <v>145652312281</v>
      </c>
    </row>
    <row r="52" spans="2:15" ht="15.5" x14ac:dyDescent="0.35">
      <c r="C52" t="s">
        <v>73</v>
      </c>
      <c r="D52" s="5">
        <v>-26609567621</v>
      </c>
      <c r="E52" s="5">
        <v>-60448102421</v>
      </c>
      <c r="F52" s="5">
        <v>-30539193863</v>
      </c>
      <c r="G52" s="5">
        <v>-32097482647</v>
      </c>
      <c r="I52" s="5">
        <v>-153458805506</v>
      </c>
      <c r="J52" s="5">
        <v>-125082069343</v>
      </c>
      <c r="K52" s="5">
        <v>-94418161188</v>
      </c>
      <c r="L52" s="5">
        <v>-122389492532</v>
      </c>
      <c r="M52" s="5">
        <v>-116545924929</v>
      </c>
      <c r="N52" s="5">
        <v>-99969685118</v>
      </c>
      <c r="O52" s="5">
        <v>-100274778099</v>
      </c>
    </row>
    <row r="53" spans="2:15" ht="15.5" x14ac:dyDescent="0.35">
      <c r="C53" t="s">
        <v>74</v>
      </c>
      <c r="D53" s="5">
        <v>18050639919</v>
      </c>
      <c r="E53" s="5">
        <v>19589709155</v>
      </c>
      <c r="F53" s="5">
        <v>17025289407</v>
      </c>
      <c r="G53" s="5">
        <v>13584804477</v>
      </c>
      <c r="I53" s="5">
        <v>77700773701</v>
      </c>
      <c r="J53" s="5">
        <v>62709811804</v>
      </c>
      <c r="K53" s="5">
        <v>58974785121</v>
      </c>
      <c r="L53" s="5">
        <v>71890031406</v>
      </c>
      <c r="M53" s="5">
        <v>43708944189</v>
      </c>
      <c r="N53" s="5">
        <v>49132250882</v>
      </c>
      <c r="O53" s="5">
        <v>45377534182</v>
      </c>
    </row>
    <row r="54" spans="2:15" ht="15.5" x14ac:dyDescent="0.35">
      <c r="C54" t="s">
        <v>75</v>
      </c>
      <c r="D54" s="5">
        <v>-9929974448</v>
      </c>
      <c r="E54" s="5">
        <v>-13464945164</v>
      </c>
      <c r="F54" s="5">
        <v>-6796959045</v>
      </c>
      <c r="G54" s="5">
        <v>-6112905095</v>
      </c>
      <c r="I54" s="5">
        <v>-37865197045</v>
      </c>
      <c r="J54" s="5">
        <v>-30066736624</v>
      </c>
      <c r="K54" s="5">
        <v>-22253831337</v>
      </c>
      <c r="L54" s="5">
        <v>-24293233777</v>
      </c>
      <c r="M54" s="5">
        <v>-23720475750</v>
      </c>
      <c r="N54" s="5">
        <v>-31791737813</v>
      </c>
      <c r="O54" s="5">
        <v>-25236649308</v>
      </c>
    </row>
    <row r="55" spans="2:15" ht="15.5" x14ac:dyDescent="0.35">
      <c r="C55" t="s">
        <v>77</v>
      </c>
      <c r="D55" s="5">
        <v>-9929974448</v>
      </c>
      <c r="E55" s="5">
        <v>-13464945164</v>
      </c>
      <c r="F55" s="5">
        <v>-6796959045</v>
      </c>
      <c r="G55" s="5">
        <v>-6112905095</v>
      </c>
      <c r="I55" s="5">
        <v>-37865197045</v>
      </c>
      <c r="J55" s="5">
        <v>-30066736624</v>
      </c>
      <c r="K55" s="5">
        <v>-22253831337</v>
      </c>
      <c r="L55" s="5">
        <v>-24293233777</v>
      </c>
      <c r="M55" s="5">
        <v>-23720475750</v>
      </c>
      <c r="N55" s="5">
        <v>-31791737813</v>
      </c>
      <c r="O55" s="5">
        <v>-25236649308</v>
      </c>
    </row>
    <row r="56" spans="2:15" ht="15.5" x14ac:dyDescent="0.35">
      <c r="C56" t="s">
        <v>78</v>
      </c>
      <c r="D56" s="5">
        <v>8120665471</v>
      </c>
      <c r="E56" s="5">
        <v>6124763991</v>
      </c>
      <c r="F56" s="5">
        <v>10228330362</v>
      </c>
      <c r="G56" s="5">
        <v>7471899382</v>
      </c>
      <c r="I56" s="5">
        <v>39835576656</v>
      </c>
      <c r="J56" s="5">
        <v>32643075180</v>
      </c>
      <c r="K56" s="5">
        <v>36720953784</v>
      </c>
      <c r="L56" s="5">
        <v>47596797629</v>
      </c>
      <c r="M56" s="5">
        <v>19988468439</v>
      </c>
      <c r="N56" s="5">
        <v>17340513069</v>
      </c>
      <c r="O56" s="5">
        <v>20140884874</v>
      </c>
    </row>
    <row r="57" spans="2:15" ht="15.5" x14ac:dyDescent="0.35">
      <c r="C57" t="s">
        <v>79</v>
      </c>
      <c r="D57" s="5">
        <v>-738873092</v>
      </c>
      <c r="E57" s="5">
        <v>-3525317969</v>
      </c>
      <c r="F57" s="5">
        <v>-2758296180</v>
      </c>
      <c r="G57" s="5">
        <v>-1958784124</v>
      </c>
      <c r="I57" s="5">
        <v>-2045793432</v>
      </c>
      <c r="J57" s="5">
        <v>-6796185532</v>
      </c>
      <c r="K57" s="5">
        <v>-9682009661</v>
      </c>
      <c r="L57" s="5">
        <v>-10707669687</v>
      </c>
      <c r="M57" s="5">
        <v>-8692733717</v>
      </c>
      <c r="N57" s="5">
        <v>-7880248142</v>
      </c>
      <c r="O57" s="5">
        <v>-11747235607</v>
      </c>
    </row>
    <row r="58" spans="2:15" ht="15.5" x14ac:dyDescent="0.35">
      <c r="C58" t="s">
        <v>263</v>
      </c>
      <c r="E58" s="5">
        <v>-1952604</v>
      </c>
      <c r="I58" s="5">
        <v>-1952604</v>
      </c>
      <c r="J58" s="5">
        <v>-6228908</v>
      </c>
      <c r="K58" s="5">
        <v>-4290018</v>
      </c>
      <c r="L58" s="5">
        <v>-1818373677</v>
      </c>
      <c r="M58" s="5">
        <v>-7312888</v>
      </c>
      <c r="N58" s="5">
        <v>-35625868</v>
      </c>
      <c r="O58" s="5">
        <v>-7293956</v>
      </c>
    </row>
    <row r="59" spans="2:15" ht="15.5" x14ac:dyDescent="0.35">
      <c r="C59" t="s">
        <v>262</v>
      </c>
      <c r="E59" s="5">
        <v>153041235</v>
      </c>
      <c r="I59" s="5">
        <v>153041235</v>
      </c>
      <c r="J59" s="5">
        <v>1507812688</v>
      </c>
      <c r="K59" s="5">
        <v>276402941</v>
      </c>
      <c r="L59" s="5">
        <v>-1154285528</v>
      </c>
      <c r="M59" s="5">
        <v>1959233506</v>
      </c>
      <c r="N59" s="5">
        <v>1864084871</v>
      </c>
      <c r="O59" s="5">
        <v>-68002840</v>
      </c>
    </row>
    <row r="60" spans="2:15" ht="15.5" x14ac:dyDescent="0.35">
      <c r="C60" t="s">
        <v>26</v>
      </c>
      <c r="D60" s="5">
        <v>-3604203762</v>
      </c>
      <c r="E60" s="5">
        <v>-2951150756</v>
      </c>
      <c r="F60" s="5">
        <v>-3350071419</v>
      </c>
      <c r="G60" s="5">
        <v>-2719838514</v>
      </c>
      <c r="I60" s="5">
        <v>-11773665538</v>
      </c>
      <c r="J60" s="5">
        <v>-11494551777</v>
      </c>
      <c r="K60" s="5">
        <v>-10766616734</v>
      </c>
      <c r="L60" s="5">
        <v>-9813888494</v>
      </c>
      <c r="M60" s="5">
        <v>-11053638322</v>
      </c>
      <c r="N60" s="5">
        <v>-10741091959</v>
      </c>
      <c r="O60" s="5">
        <v>-11332505586</v>
      </c>
    </row>
    <row r="61" spans="2:15" ht="15.5" x14ac:dyDescent="0.35">
      <c r="C61" t="s">
        <v>261</v>
      </c>
      <c r="D61" s="5">
        <v>2865330670</v>
      </c>
      <c r="E61" s="5">
        <v>223149697</v>
      </c>
      <c r="F61" s="5">
        <v>574301670</v>
      </c>
      <c r="G61" s="5">
        <v>760070243</v>
      </c>
      <c r="I61" s="5">
        <v>1790872886</v>
      </c>
      <c r="J61" s="5">
        <v>3015768817</v>
      </c>
      <c r="K61" s="5">
        <v>961839134</v>
      </c>
      <c r="L61" s="5">
        <v>25777893</v>
      </c>
      <c r="M61" s="5">
        <v>10090563</v>
      </c>
      <c r="N61" s="5">
        <v>9859831</v>
      </c>
      <c r="O61" s="5">
        <v>13023833</v>
      </c>
    </row>
    <row r="62" spans="2:15" ht="15.5" x14ac:dyDescent="0.35">
      <c r="C62" t="s">
        <v>80</v>
      </c>
      <c r="E62" s="5">
        <v>-948405541</v>
      </c>
      <c r="F62" s="5">
        <v>17473569</v>
      </c>
      <c r="G62" s="5">
        <v>984147</v>
      </c>
      <c r="I62" s="5">
        <v>7785910589</v>
      </c>
      <c r="J62" s="5">
        <v>181013648</v>
      </c>
      <c r="K62" s="5">
        <v>-149344984</v>
      </c>
      <c r="L62" s="5">
        <v>2053100119</v>
      </c>
      <c r="M62" s="5">
        <v>398893424</v>
      </c>
      <c r="N62" s="5">
        <v>1022524983</v>
      </c>
      <c r="O62" s="5">
        <v>-352457058</v>
      </c>
    </row>
    <row r="63" spans="2:15" ht="15.5" x14ac:dyDescent="0.35">
      <c r="C63" t="s">
        <v>81</v>
      </c>
      <c r="D63" s="5">
        <v>-738873092</v>
      </c>
      <c r="E63" s="5">
        <v>-3525317969</v>
      </c>
      <c r="F63" s="5">
        <v>-2758296180</v>
      </c>
      <c r="G63" s="5">
        <v>-1958784124</v>
      </c>
      <c r="I63" s="5">
        <v>-2045793432</v>
      </c>
      <c r="J63" s="5">
        <v>-6796185532</v>
      </c>
      <c r="K63" s="5">
        <v>-9682009661</v>
      </c>
      <c r="L63" s="5">
        <v>-10707669687</v>
      </c>
      <c r="M63" s="5">
        <v>-8692733717</v>
      </c>
      <c r="N63" s="5">
        <v>-7880248142</v>
      </c>
      <c r="O63" s="5">
        <v>-11747235607</v>
      </c>
    </row>
    <row r="64" spans="2:15" ht="15.5" x14ac:dyDescent="0.35">
      <c r="C64" t="s">
        <v>268</v>
      </c>
    </row>
    <row r="65" spans="2:15" ht="15.5" x14ac:dyDescent="0.35">
      <c r="C65" t="s">
        <v>28</v>
      </c>
      <c r="D65" s="5">
        <v>7381792379</v>
      </c>
      <c r="E65" s="5">
        <v>2599446022</v>
      </c>
      <c r="F65" s="5">
        <v>7470034182</v>
      </c>
      <c r="G65" s="5">
        <v>5513115258</v>
      </c>
      <c r="I65" s="5">
        <v>37789783224</v>
      </c>
      <c r="J65" s="5">
        <v>25846889648</v>
      </c>
      <c r="K65" s="5">
        <v>27038944123</v>
      </c>
      <c r="L65" s="5">
        <v>36889127942</v>
      </c>
      <c r="M65" s="5">
        <v>11295734722</v>
      </c>
      <c r="N65" s="5">
        <v>9460264927</v>
      </c>
      <c r="O65" s="5">
        <v>8393649267</v>
      </c>
    </row>
    <row r="66" spans="2:15" ht="15.5" x14ac:dyDescent="0.35">
      <c r="C66" t="s">
        <v>27</v>
      </c>
      <c r="D66" s="5">
        <v>-1179361392</v>
      </c>
      <c r="E66" s="5">
        <v>659921650</v>
      </c>
      <c r="F66" s="5">
        <v>-669347342</v>
      </c>
      <c r="G66" s="5">
        <v>-865490200</v>
      </c>
      <c r="I66" s="5">
        <v>-2635263129</v>
      </c>
      <c r="J66" s="5">
        <v>-1723602954</v>
      </c>
      <c r="K66" s="5">
        <v>-1538250963</v>
      </c>
      <c r="L66" s="5">
        <v>-2319909288</v>
      </c>
      <c r="M66" s="5">
        <v>-1838946996</v>
      </c>
      <c r="N66" s="5">
        <v>-1193270918</v>
      </c>
      <c r="O66" s="5">
        <v>-1162513562</v>
      </c>
    </row>
    <row r="67" spans="2:15" ht="15.5" x14ac:dyDescent="0.35">
      <c r="C67" t="s">
        <v>85</v>
      </c>
      <c r="D67" s="5">
        <v>6202430987</v>
      </c>
      <c r="E67" s="5">
        <v>3259367672</v>
      </c>
      <c r="F67" s="5">
        <v>6800686840</v>
      </c>
      <c r="G67" s="5">
        <v>4647625058</v>
      </c>
      <c r="I67" s="5">
        <v>35154520095</v>
      </c>
      <c r="J67" s="5">
        <v>24123286694</v>
      </c>
      <c r="K67" s="5">
        <v>25500693160</v>
      </c>
      <c r="L67" s="5">
        <v>34569218654</v>
      </c>
      <c r="M67" s="5">
        <v>9456787726</v>
      </c>
      <c r="N67" s="5">
        <v>8266994009</v>
      </c>
      <c r="O67" s="5">
        <v>7231135705</v>
      </c>
    </row>
    <row r="68" spans="2:15" ht="15.5" x14ac:dyDescent="0.35">
      <c r="C68" t="s">
        <v>86</v>
      </c>
      <c r="E68" s="5">
        <v>431692406</v>
      </c>
      <c r="I68" s="5">
        <v>431692406</v>
      </c>
      <c r="J68" s="5">
        <v>142183865</v>
      </c>
      <c r="K68" s="5">
        <v>-202100640</v>
      </c>
      <c r="L68" s="5">
        <v>150215621</v>
      </c>
      <c r="M68" s="5">
        <v>380935387</v>
      </c>
      <c r="N68" s="5">
        <v>-74121709</v>
      </c>
      <c r="O68" s="5">
        <v>-34770086</v>
      </c>
    </row>
    <row r="69" spans="2:15" ht="15.5" x14ac:dyDescent="0.35">
      <c r="C69" t="s">
        <v>88</v>
      </c>
      <c r="D69" s="5">
        <v>6202430987</v>
      </c>
      <c r="E69" s="5">
        <v>3691060078</v>
      </c>
      <c r="F69" s="5">
        <v>6800686840</v>
      </c>
      <c r="G69" s="5">
        <v>4647625058</v>
      </c>
      <c r="I69" s="5">
        <v>35586212501</v>
      </c>
      <c r="J69" s="5">
        <v>24265470559</v>
      </c>
      <c r="K69" s="5">
        <v>25298592520</v>
      </c>
      <c r="L69" s="5">
        <v>34719434275</v>
      </c>
      <c r="M69" s="5">
        <v>9837723113</v>
      </c>
      <c r="N69" s="5">
        <v>8192872300</v>
      </c>
      <c r="O69" s="5">
        <v>7196365619</v>
      </c>
    </row>
    <row r="70" spans="2:15" ht="15.5" x14ac:dyDescent="0.35">
      <c r="C70" t="s">
        <v>89</v>
      </c>
      <c r="D70" s="5">
        <v>6202430987</v>
      </c>
      <c r="E70" s="5">
        <v>3259367672</v>
      </c>
      <c r="F70" s="5">
        <v>6800686840</v>
      </c>
      <c r="G70" s="5">
        <v>4647625059</v>
      </c>
      <c r="I70" s="5">
        <v>35154520095</v>
      </c>
      <c r="J70" s="5">
        <v>24123286694</v>
      </c>
      <c r="K70" s="5">
        <v>25500693160</v>
      </c>
      <c r="L70" s="5">
        <v>34569218654</v>
      </c>
      <c r="M70" s="5">
        <v>9456787726</v>
      </c>
      <c r="N70" s="5">
        <v>8266994009</v>
      </c>
      <c r="O70" s="5">
        <v>7231135705</v>
      </c>
    </row>
    <row r="71" spans="2:15" ht="15.5" x14ac:dyDescent="0.35">
      <c r="C71" t="s">
        <v>7</v>
      </c>
      <c r="D71" s="5">
        <v>6357075392</v>
      </c>
      <c r="E71" s="5">
        <v>3500378311</v>
      </c>
      <c r="F71" s="5">
        <v>6861872659</v>
      </c>
      <c r="G71" s="5">
        <v>4607176322</v>
      </c>
      <c r="I71" s="5">
        <v>35187760413</v>
      </c>
      <c r="J71" s="5">
        <v>23980515205</v>
      </c>
      <c r="K71" s="5">
        <v>25174845703</v>
      </c>
      <c r="L71" s="5">
        <v>34642903252</v>
      </c>
      <c r="M71" s="5">
        <v>9828124234</v>
      </c>
      <c r="N71" s="5">
        <v>8329887824</v>
      </c>
      <c r="O71" s="5">
        <v>7362222655</v>
      </c>
    </row>
    <row r="72" spans="2:15" ht="15.5" x14ac:dyDescent="0.35">
      <c r="C72" t="s">
        <v>267</v>
      </c>
      <c r="D72" s="5">
        <v>-154644405</v>
      </c>
      <c r="E72" s="5">
        <v>190681767</v>
      </c>
      <c r="F72" s="5">
        <v>-61185819</v>
      </c>
      <c r="G72" s="5">
        <v>40448737</v>
      </c>
      <c r="I72" s="5">
        <v>398452088</v>
      </c>
      <c r="J72" s="5">
        <v>284955354</v>
      </c>
      <c r="K72" s="5">
        <v>123746817</v>
      </c>
      <c r="L72" s="5">
        <v>76531023</v>
      </c>
      <c r="M72" s="5">
        <v>9598879</v>
      </c>
      <c r="N72" s="5">
        <v>-137015524</v>
      </c>
      <c r="O72" s="5">
        <v>-165857036</v>
      </c>
    </row>
    <row r="73" spans="2:15" ht="15.5" x14ac:dyDescent="0.35">
      <c r="C73" t="s">
        <v>90</v>
      </c>
      <c r="D73" s="5">
        <v>6202430987</v>
      </c>
      <c r="E73" s="5">
        <v>3259367672</v>
      </c>
      <c r="F73" s="5">
        <v>6800686840</v>
      </c>
      <c r="G73" s="5">
        <v>4647625059</v>
      </c>
      <c r="I73" s="5">
        <v>35154520095</v>
      </c>
      <c r="J73" s="5">
        <v>24123286694</v>
      </c>
      <c r="K73" s="5">
        <v>25500693160</v>
      </c>
      <c r="L73" s="5">
        <v>34569218654</v>
      </c>
      <c r="M73" s="5">
        <v>9456787726</v>
      </c>
      <c r="N73" s="5">
        <v>8266994009</v>
      </c>
      <c r="O73" s="5">
        <v>7231135705</v>
      </c>
    </row>
    <row r="74" spans="2:15" ht="15.5" x14ac:dyDescent="0.35">
      <c r="C74" t="s">
        <v>91</v>
      </c>
      <c r="D74" s="5">
        <v>6202430987</v>
      </c>
      <c r="E74" s="5">
        <v>3691060078</v>
      </c>
      <c r="F74" s="5">
        <v>6800686840</v>
      </c>
      <c r="G74" s="5">
        <v>4647625059</v>
      </c>
      <c r="I74" s="5">
        <v>35586212501</v>
      </c>
      <c r="J74" s="5">
        <v>24265470559</v>
      </c>
      <c r="K74" s="5">
        <v>25298592520</v>
      </c>
      <c r="L74" s="5">
        <v>34719434275</v>
      </c>
      <c r="M74" s="5">
        <v>9837723113</v>
      </c>
      <c r="N74" s="5">
        <v>8192872300</v>
      </c>
      <c r="O74" s="5">
        <v>7196365619</v>
      </c>
    </row>
    <row r="75" spans="2:15" ht="15.5" x14ac:dyDescent="0.35">
      <c r="C75" t="s">
        <v>92</v>
      </c>
      <c r="D75" s="5">
        <v>6202430987</v>
      </c>
      <c r="E75" s="5">
        <v>3691060078</v>
      </c>
      <c r="F75" s="5">
        <v>6800686840</v>
      </c>
      <c r="G75" s="5">
        <v>4647625059</v>
      </c>
      <c r="I75" s="5">
        <v>35586212501</v>
      </c>
      <c r="J75" s="5">
        <v>24265470559</v>
      </c>
      <c r="K75" s="5">
        <v>25298592520</v>
      </c>
      <c r="L75" s="5">
        <v>34719434275</v>
      </c>
      <c r="M75" s="5">
        <v>9837723113</v>
      </c>
      <c r="N75" s="5">
        <v>8192872300</v>
      </c>
      <c r="O75" s="5">
        <v>7196365619</v>
      </c>
    </row>
    <row r="77" spans="2:15" ht="15.5" x14ac:dyDescent="0.35">
      <c r="B77" t="s">
        <v>93</v>
      </c>
      <c r="C77" t="s">
        <v>94</v>
      </c>
    </row>
    <row r="78" spans="2:15" ht="15.5" x14ac:dyDescent="0.35">
      <c r="C78" t="s">
        <v>95</v>
      </c>
    </row>
    <row r="79" spans="2:15" ht="15.5" x14ac:dyDescent="0.35">
      <c r="C79" t="s">
        <v>19</v>
      </c>
      <c r="D79" s="5">
        <v>9965966318</v>
      </c>
      <c r="E79" s="5">
        <v>6288762549</v>
      </c>
      <c r="F79" s="5">
        <v>4120378534</v>
      </c>
      <c r="G79" s="5">
        <v>4526110647</v>
      </c>
      <c r="I79" s="5">
        <v>6288762549</v>
      </c>
      <c r="J79" s="5">
        <v>6948870438</v>
      </c>
      <c r="K79" s="5">
        <v>15916499451</v>
      </c>
      <c r="L79" s="5">
        <v>8435353559</v>
      </c>
      <c r="M79" s="5">
        <v>5283792290</v>
      </c>
      <c r="N79" s="5">
        <v>1415002949</v>
      </c>
      <c r="O79" s="5">
        <v>3959867692</v>
      </c>
    </row>
    <row r="80" spans="2:15" ht="15.5" x14ac:dyDescent="0.35">
      <c r="C80" t="s">
        <v>96</v>
      </c>
      <c r="D80" s="5">
        <v>59598177973</v>
      </c>
      <c r="E80" s="5">
        <v>54892418289</v>
      </c>
      <c r="F80" s="5">
        <v>56895668230</v>
      </c>
      <c r="G80" s="5">
        <v>55096857267</v>
      </c>
      <c r="I80" s="5">
        <v>54892418289</v>
      </c>
      <c r="J80" s="5">
        <v>52022374065</v>
      </c>
      <c r="K80" s="5">
        <v>37793415706</v>
      </c>
      <c r="L80" s="5">
        <v>25414506856</v>
      </c>
      <c r="M80" s="5">
        <v>22829409698</v>
      </c>
      <c r="N80" s="5">
        <v>20770366866</v>
      </c>
      <c r="O80" s="5">
        <v>14875859500</v>
      </c>
    </row>
    <row r="81" spans="3:15" ht="15.5" x14ac:dyDescent="0.35">
      <c r="C81" t="s">
        <v>97</v>
      </c>
      <c r="D81" s="5">
        <v>31876035</v>
      </c>
      <c r="E81" s="5">
        <v>34671727</v>
      </c>
      <c r="F81" s="5">
        <v>688282629</v>
      </c>
      <c r="G81" s="5">
        <v>1871981417</v>
      </c>
      <c r="I81" s="5">
        <v>34671727</v>
      </c>
      <c r="J81" s="5">
        <v>2030336634</v>
      </c>
      <c r="L81" s="5">
        <v>141025009</v>
      </c>
      <c r="O81" s="5">
        <v>1125810560</v>
      </c>
    </row>
    <row r="82" spans="3:15" ht="15.5" x14ac:dyDescent="0.35">
      <c r="C82" t="s">
        <v>270</v>
      </c>
      <c r="D82" s="5">
        <v>25487350</v>
      </c>
      <c r="E82" s="5">
        <v>701078160</v>
      </c>
      <c r="I82" s="5">
        <v>701078160</v>
      </c>
      <c r="J82" s="5">
        <v>689954892</v>
      </c>
      <c r="K82" s="5">
        <v>12569865069</v>
      </c>
      <c r="L82" s="5">
        <v>989735483</v>
      </c>
    </row>
    <row r="83" spans="3:15" ht="15.5" x14ac:dyDescent="0.35">
      <c r="C83" t="s">
        <v>98</v>
      </c>
      <c r="D83" s="5">
        <v>59598177973</v>
      </c>
      <c r="E83" s="5">
        <v>54892418289</v>
      </c>
      <c r="F83" s="5">
        <v>56895668230</v>
      </c>
      <c r="G83" s="5">
        <v>55096857267</v>
      </c>
      <c r="I83" s="5">
        <v>54892418289</v>
      </c>
      <c r="J83" s="5">
        <v>52022374065</v>
      </c>
      <c r="K83" s="5">
        <v>37793415706</v>
      </c>
      <c r="L83" s="5">
        <v>25414506856</v>
      </c>
      <c r="M83" s="5">
        <v>22829409698</v>
      </c>
      <c r="N83" s="5">
        <v>20770366866</v>
      </c>
      <c r="O83" s="5">
        <v>14875859500</v>
      </c>
    </row>
    <row r="84" spans="3:15" ht="15.5" x14ac:dyDescent="0.35">
      <c r="C84" t="s">
        <v>99</v>
      </c>
      <c r="D84" s="5">
        <v>48475644596</v>
      </c>
      <c r="E84" s="5">
        <v>52003222038</v>
      </c>
      <c r="F84" s="5">
        <v>309654133</v>
      </c>
      <c r="G84" s="5">
        <v>412784283</v>
      </c>
      <c r="I84" s="5">
        <v>52003222038</v>
      </c>
      <c r="J84" s="5">
        <v>400755820</v>
      </c>
      <c r="K84" s="5">
        <v>188615820</v>
      </c>
      <c r="L84" s="5">
        <v>263737240</v>
      </c>
      <c r="M84" s="5">
        <v>847699868</v>
      </c>
      <c r="N84" s="5">
        <v>1035243179</v>
      </c>
      <c r="O84" s="5">
        <v>159636610</v>
      </c>
    </row>
    <row r="85" spans="3:15" ht="15.5" x14ac:dyDescent="0.35">
      <c r="C85" t="s">
        <v>100</v>
      </c>
      <c r="D85" s="5">
        <v>48475644596</v>
      </c>
      <c r="E85" s="5">
        <v>52003222038</v>
      </c>
      <c r="F85" s="5">
        <v>309654133</v>
      </c>
      <c r="G85" s="5">
        <v>412784283</v>
      </c>
      <c r="I85" s="5">
        <v>52003222038</v>
      </c>
      <c r="J85" s="5">
        <v>400755820</v>
      </c>
      <c r="K85" s="5">
        <v>188615820</v>
      </c>
      <c r="L85" s="5">
        <v>263737240</v>
      </c>
      <c r="M85" s="5">
        <v>847699868</v>
      </c>
      <c r="N85" s="5">
        <v>1035243179</v>
      </c>
      <c r="O85" s="5">
        <v>159636610</v>
      </c>
    </row>
    <row r="86" spans="3:15" ht="15.5" x14ac:dyDescent="0.35">
      <c r="C86" t="s">
        <v>101</v>
      </c>
      <c r="D86" s="5">
        <v>2831760102</v>
      </c>
      <c r="E86" s="5">
        <v>217155292</v>
      </c>
      <c r="F86" s="5">
        <v>4079641345</v>
      </c>
      <c r="G86" s="5">
        <v>7369660554</v>
      </c>
      <c r="I86" s="5">
        <v>217155292</v>
      </c>
      <c r="J86" s="5">
        <v>8690079817</v>
      </c>
      <c r="K86" s="5">
        <v>14838884553</v>
      </c>
      <c r="L86" s="5">
        <v>6574519808</v>
      </c>
      <c r="M86" s="5">
        <v>10946501783</v>
      </c>
      <c r="N86" s="5">
        <v>5593690611</v>
      </c>
      <c r="O86" s="5">
        <v>4735696518</v>
      </c>
    </row>
    <row r="87" spans="3:15" ht="15.5" x14ac:dyDescent="0.35">
      <c r="C87" t="s">
        <v>80</v>
      </c>
      <c r="D87" s="5">
        <v>1925445464</v>
      </c>
      <c r="E87" s="5">
        <v>1925445464</v>
      </c>
      <c r="F87" s="5">
        <v>2112706461</v>
      </c>
      <c r="G87" s="5">
        <v>2112706461</v>
      </c>
      <c r="I87" s="5">
        <v>1925445464</v>
      </c>
      <c r="J87" s="5">
        <v>2270383669</v>
      </c>
      <c r="K87" s="5">
        <v>1252635539</v>
      </c>
      <c r="L87" s="5">
        <v>683426184</v>
      </c>
      <c r="M87" s="5">
        <v>1306903284</v>
      </c>
      <c r="N87" s="5">
        <v>1164693240</v>
      </c>
      <c r="O87" s="5">
        <v>669769430</v>
      </c>
    </row>
    <row r="88" spans="3:15" ht="15.5" x14ac:dyDescent="0.35">
      <c r="C88" t="s">
        <v>102</v>
      </c>
      <c r="D88" s="5">
        <v>160527683100</v>
      </c>
      <c r="E88" s="5">
        <v>178681848689</v>
      </c>
      <c r="F88" s="5">
        <v>131841412705</v>
      </c>
      <c r="G88" s="5">
        <v>137011290300</v>
      </c>
      <c r="I88" s="5">
        <v>178681848689</v>
      </c>
      <c r="J88" s="5">
        <v>150998464680</v>
      </c>
      <c r="K88" s="5">
        <v>158907058502</v>
      </c>
      <c r="L88" s="5">
        <v>79804117685</v>
      </c>
      <c r="M88" s="5">
        <v>43029056025</v>
      </c>
      <c r="N88" s="5">
        <v>32764120873</v>
      </c>
      <c r="O88" s="5">
        <v>26340313387</v>
      </c>
    </row>
    <row r="89" spans="3:15" ht="15.5" x14ac:dyDescent="0.35">
      <c r="C89" t="s">
        <v>103</v>
      </c>
    </row>
    <row r="90" spans="3:15" ht="15.5" x14ac:dyDescent="0.35">
      <c r="C90" t="s">
        <v>104</v>
      </c>
      <c r="D90" s="5">
        <v>287547962613</v>
      </c>
      <c r="E90" s="5">
        <v>292698068887</v>
      </c>
      <c r="F90" s="5">
        <v>262963588009</v>
      </c>
      <c r="G90" s="5">
        <v>219399615473</v>
      </c>
      <c r="I90" s="5">
        <v>292698068887</v>
      </c>
      <c r="J90" s="5">
        <v>225082469339</v>
      </c>
      <c r="K90" s="5">
        <v>187975894822</v>
      </c>
      <c r="L90" s="5">
        <v>148487836731</v>
      </c>
      <c r="M90" s="5">
        <v>164768074736</v>
      </c>
      <c r="N90" s="5">
        <v>150345581379</v>
      </c>
      <c r="O90" s="5">
        <v>174192120112</v>
      </c>
    </row>
    <row r="91" spans="3:15" ht="15.5" x14ac:dyDescent="0.35">
      <c r="C91" t="s">
        <v>556</v>
      </c>
      <c r="E91" s="5">
        <v>74582345</v>
      </c>
      <c r="F91" s="5">
        <v>51616384960</v>
      </c>
      <c r="G91" s="5">
        <v>51616384960</v>
      </c>
      <c r="I91" s="5">
        <v>74582345</v>
      </c>
      <c r="M91" s="5">
        <v>6940000000</v>
      </c>
      <c r="N91" s="5">
        <v>8990000000</v>
      </c>
      <c r="O91" s="5">
        <v>12140000000</v>
      </c>
    </row>
    <row r="92" spans="3:15" ht="15.5" x14ac:dyDescent="0.35">
      <c r="C92" t="s">
        <v>105</v>
      </c>
      <c r="D92" s="5">
        <v>407937431</v>
      </c>
      <c r="E92" s="5">
        <v>407937431</v>
      </c>
      <c r="F92" s="5">
        <v>249672837</v>
      </c>
      <c r="G92" s="5">
        <v>249672837</v>
      </c>
      <c r="I92" s="5">
        <v>407937431</v>
      </c>
      <c r="J92" s="5">
        <v>499484407</v>
      </c>
      <c r="K92" s="5">
        <v>271199200</v>
      </c>
      <c r="L92" s="5">
        <v>303594007</v>
      </c>
      <c r="M92" s="5">
        <v>286339486</v>
      </c>
      <c r="N92" s="5">
        <v>171247491</v>
      </c>
      <c r="O92" s="5">
        <v>78871028</v>
      </c>
    </row>
    <row r="93" spans="3:15" ht="15.5" x14ac:dyDescent="0.35">
      <c r="C93" t="s">
        <v>106</v>
      </c>
      <c r="D93" s="5">
        <v>298136950018</v>
      </c>
      <c r="E93" s="5">
        <v>302227313449</v>
      </c>
      <c r="F93" s="5">
        <v>328903375156</v>
      </c>
      <c r="G93" s="5">
        <v>279407811313</v>
      </c>
      <c r="I93" s="5">
        <v>302227313449</v>
      </c>
      <c r="J93" s="5">
        <v>240777876628</v>
      </c>
      <c r="K93" s="5">
        <v>201263153324</v>
      </c>
      <c r="L93" s="5">
        <v>153666473553</v>
      </c>
      <c r="M93" s="5">
        <v>183306803687</v>
      </c>
      <c r="N93" s="5">
        <v>171267605295</v>
      </c>
      <c r="O93" s="5">
        <v>198620136523</v>
      </c>
    </row>
    <row r="94" spans="3:15" ht="15.5" x14ac:dyDescent="0.35">
      <c r="C94" t="s">
        <v>107</v>
      </c>
      <c r="D94" s="5">
        <v>458664633118</v>
      </c>
      <c r="E94" s="5">
        <v>480909162138</v>
      </c>
      <c r="F94" s="5">
        <v>460744787861</v>
      </c>
      <c r="G94" s="5">
        <v>416419101613</v>
      </c>
      <c r="I94" s="5">
        <v>480909162138</v>
      </c>
      <c r="J94" s="5">
        <v>391776341308</v>
      </c>
      <c r="K94" s="5">
        <v>360170211826</v>
      </c>
      <c r="L94" s="5">
        <v>233470591238</v>
      </c>
      <c r="M94" s="5">
        <v>226335859712</v>
      </c>
      <c r="N94" s="5">
        <v>204031726168</v>
      </c>
      <c r="O94" s="5">
        <v>224960449910</v>
      </c>
    </row>
    <row r="95" spans="3:15" ht="15.5" x14ac:dyDescent="0.35">
      <c r="C95" t="s">
        <v>108</v>
      </c>
    </row>
    <row r="96" spans="3:15" ht="15.5" x14ac:dyDescent="0.35">
      <c r="C96" t="s">
        <v>109</v>
      </c>
    </row>
    <row r="97" spans="3:15" ht="15.5" x14ac:dyDescent="0.35">
      <c r="C97" t="s">
        <v>110</v>
      </c>
      <c r="D97" s="5">
        <v>71296040112</v>
      </c>
      <c r="E97" s="5">
        <v>84270238615</v>
      </c>
      <c r="F97" s="5">
        <v>76066434302</v>
      </c>
      <c r="G97" s="5">
        <v>90499356679</v>
      </c>
      <c r="I97" s="5">
        <v>84270238615</v>
      </c>
      <c r="J97" s="5">
        <v>98216458365</v>
      </c>
      <c r="K97" s="5">
        <v>89522708809</v>
      </c>
      <c r="L97" s="5">
        <v>56238942605</v>
      </c>
      <c r="M97" s="5">
        <v>75085875024</v>
      </c>
      <c r="N97" s="5">
        <v>66710473110</v>
      </c>
      <c r="O97" s="5">
        <v>74454502058</v>
      </c>
    </row>
    <row r="98" spans="3:15" ht="15.5" x14ac:dyDescent="0.35">
      <c r="C98" t="s">
        <v>273</v>
      </c>
      <c r="D98" s="5">
        <v>3779797411</v>
      </c>
      <c r="E98" s="5">
        <v>20203743997</v>
      </c>
      <c r="F98" s="5">
        <v>26852108450</v>
      </c>
      <c r="G98" s="5">
        <v>26571443391</v>
      </c>
      <c r="I98" s="5">
        <v>20203743997</v>
      </c>
      <c r="J98" s="5">
        <v>18644754560</v>
      </c>
      <c r="K98" s="5">
        <v>17096307876</v>
      </c>
      <c r="L98" s="5">
        <v>20269679499</v>
      </c>
      <c r="M98" s="5">
        <v>29084811682</v>
      </c>
      <c r="N98" s="5">
        <v>36960616075</v>
      </c>
      <c r="O98" s="5">
        <v>46907695626</v>
      </c>
    </row>
    <row r="99" spans="3:15" ht="15.5" x14ac:dyDescent="0.35">
      <c r="C99" t="s">
        <v>111</v>
      </c>
    </row>
    <row r="100" spans="3:15" ht="15.5" x14ac:dyDescent="0.35">
      <c r="C100" t="s">
        <v>112</v>
      </c>
      <c r="D100" s="5">
        <v>29398194778</v>
      </c>
      <c r="E100" s="5">
        <v>24955614280</v>
      </c>
      <c r="F100" s="5">
        <v>17199976381</v>
      </c>
      <c r="G100" s="5">
        <v>13837902147</v>
      </c>
      <c r="I100" s="5">
        <v>24955614280</v>
      </c>
      <c r="J100" s="5">
        <v>21958490343</v>
      </c>
      <c r="K100" s="5">
        <v>32975915135</v>
      </c>
      <c r="L100" s="5">
        <v>11616020289</v>
      </c>
      <c r="M100" s="5">
        <v>31456266579</v>
      </c>
      <c r="N100" s="5">
        <v>14731025726</v>
      </c>
      <c r="O100" s="5">
        <v>16146699171</v>
      </c>
    </row>
    <row r="101" spans="3:15" ht="15.5" x14ac:dyDescent="0.35">
      <c r="C101" t="s">
        <v>113</v>
      </c>
    </row>
    <row r="102" spans="3:15" ht="15.5" x14ac:dyDescent="0.35">
      <c r="C102" t="s">
        <v>114</v>
      </c>
      <c r="D102" s="5">
        <v>31876035</v>
      </c>
      <c r="E102" s="5">
        <v>34671727</v>
      </c>
      <c r="F102" s="5">
        <v>688282629</v>
      </c>
      <c r="G102" s="5">
        <v>1871981417</v>
      </c>
      <c r="I102" s="5">
        <v>34671727</v>
      </c>
      <c r="J102" s="5">
        <v>2030336634</v>
      </c>
      <c r="L102" s="5">
        <v>141025009</v>
      </c>
      <c r="O102" s="5">
        <v>1125810560</v>
      </c>
    </row>
    <row r="103" spans="3:15" ht="15.5" x14ac:dyDescent="0.35">
      <c r="C103" t="s">
        <v>116</v>
      </c>
      <c r="D103" s="5">
        <v>964154392</v>
      </c>
      <c r="E103" s="5">
        <v>644135985</v>
      </c>
      <c r="F103" s="5">
        <v>247606885</v>
      </c>
      <c r="G103" s="5">
        <v>527379347</v>
      </c>
      <c r="I103" s="5">
        <v>644135985</v>
      </c>
      <c r="J103" s="5">
        <v>567462063</v>
      </c>
      <c r="K103" s="5">
        <v>477526314</v>
      </c>
      <c r="L103" s="5">
        <v>81655174</v>
      </c>
      <c r="M103" s="5">
        <v>184816046</v>
      </c>
      <c r="N103" s="5">
        <v>444279259</v>
      </c>
      <c r="O103" s="5">
        <v>766717600</v>
      </c>
    </row>
    <row r="104" spans="3:15" ht="15.5" x14ac:dyDescent="0.35">
      <c r="C104" t="s">
        <v>115</v>
      </c>
      <c r="D104" s="5">
        <v>2035206567</v>
      </c>
      <c r="E104" s="5">
        <v>3345261697</v>
      </c>
      <c r="F104" s="5">
        <v>4265743358</v>
      </c>
      <c r="G104" s="5">
        <v>3477335308</v>
      </c>
      <c r="I104" s="5">
        <v>3345261697</v>
      </c>
      <c r="J104" s="5">
        <v>1364977984</v>
      </c>
      <c r="K104" s="5">
        <v>958444895</v>
      </c>
      <c r="L104" s="5">
        <v>1181305223</v>
      </c>
      <c r="M104" s="5">
        <v>1350738638</v>
      </c>
      <c r="N104" s="5">
        <v>931733073</v>
      </c>
      <c r="O104" s="5">
        <v>1475173101</v>
      </c>
    </row>
    <row r="105" spans="3:15" ht="15.5" x14ac:dyDescent="0.35">
      <c r="C105" t="s">
        <v>274</v>
      </c>
      <c r="K105" s="5">
        <v>209295348</v>
      </c>
      <c r="L105" s="5">
        <v>4316550574</v>
      </c>
      <c r="M105" s="5">
        <v>6704639728</v>
      </c>
      <c r="N105" s="5">
        <v>15806680793</v>
      </c>
      <c r="O105" s="5">
        <v>89344455116</v>
      </c>
    </row>
    <row r="106" spans="3:15" ht="15.5" x14ac:dyDescent="0.35">
      <c r="C106" t="s">
        <v>275</v>
      </c>
      <c r="D106" s="5">
        <v>358502460</v>
      </c>
      <c r="E106" s="5">
        <v>422148735</v>
      </c>
      <c r="I106" s="5">
        <v>422148735</v>
      </c>
      <c r="J106" s="5">
        <v>9810638224</v>
      </c>
      <c r="K106" s="5">
        <v>20268010436</v>
      </c>
    </row>
    <row r="107" spans="3:15" ht="15.5" x14ac:dyDescent="0.35">
      <c r="C107" t="s">
        <v>118</v>
      </c>
    </row>
    <row r="108" spans="3:15" ht="15.5" x14ac:dyDescent="0.35">
      <c r="C108" t="s">
        <v>442</v>
      </c>
      <c r="D108" s="5">
        <v>115861226468</v>
      </c>
      <c r="E108" s="5">
        <v>131270341697</v>
      </c>
      <c r="F108" s="5">
        <v>108194681892</v>
      </c>
      <c r="G108" s="5">
        <v>62922825083</v>
      </c>
      <c r="I108" s="5">
        <v>131270341697</v>
      </c>
      <c r="J108" s="5">
        <v>41346183697</v>
      </c>
      <c r="K108" s="5">
        <v>36776853936</v>
      </c>
      <c r="L108" s="5">
        <v>54510720463</v>
      </c>
      <c r="M108" s="5">
        <v>74809977244</v>
      </c>
      <c r="N108" s="5">
        <v>61768736585</v>
      </c>
      <c r="O108" s="5">
        <v>10166257642</v>
      </c>
    </row>
    <row r="109" spans="3:15" ht="15.5" x14ac:dyDescent="0.35">
      <c r="C109" t="s">
        <v>120</v>
      </c>
      <c r="D109" s="5">
        <v>34822113788</v>
      </c>
      <c r="E109" s="5">
        <v>34822113788</v>
      </c>
      <c r="F109" s="5">
        <v>25644909422</v>
      </c>
      <c r="G109" s="5">
        <v>42836017022</v>
      </c>
      <c r="I109" s="5">
        <v>34822113788</v>
      </c>
      <c r="J109" s="5">
        <v>17533212431</v>
      </c>
      <c r="K109" s="5">
        <v>13797218837</v>
      </c>
      <c r="L109" s="5">
        <v>15000777951</v>
      </c>
      <c r="M109" s="5">
        <v>3376500000</v>
      </c>
      <c r="N109" s="5">
        <v>2401500000</v>
      </c>
      <c r="O109" s="5">
        <v>1201500000</v>
      </c>
    </row>
    <row r="110" spans="3:15" ht="15.5" x14ac:dyDescent="0.35">
      <c r="C110" t="s">
        <v>121</v>
      </c>
      <c r="D110" s="5">
        <v>118145174392</v>
      </c>
      <c r="E110" s="5">
        <v>133617935896</v>
      </c>
      <c r="F110" s="5">
        <v>121496157573</v>
      </c>
      <c r="G110" s="5">
        <v>69477049969</v>
      </c>
      <c r="I110" s="5">
        <v>133617935896</v>
      </c>
      <c r="J110" s="5">
        <v>62496680426</v>
      </c>
      <c r="K110" s="5">
        <v>58537271059</v>
      </c>
      <c r="L110" s="5">
        <v>64646070845</v>
      </c>
      <c r="M110" s="5">
        <v>82821520256</v>
      </c>
      <c r="N110" s="5">
        <v>78740110618</v>
      </c>
      <c r="O110" s="5">
        <v>100180482188</v>
      </c>
    </row>
    <row r="111" spans="3:15" ht="15.5" x14ac:dyDescent="0.35">
      <c r="C111" t="s">
        <v>122</v>
      </c>
      <c r="D111" s="5">
        <v>118145174392</v>
      </c>
      <c r="E111" s="5">
        <v>133617935896</v>
      </c>
      <c r="F111" s="5">
        <v>121496157573</v>
      </c>
      <c r="G111" s="5">
        <v>69477049969</v>
      </c>
      <c r="I111" s="5">
        <v>133617935896</v>
      </c>
      <c r="J111" s="5">
        <v>62496680426</v>
      </c>
      <c r="K111" s="5">
        <v>58537271059</v>
      </c>
      <c r="L111" s="5">
        <v>64646070845</v>
      </c>
      <c r="M111" s="5">
        <v>82821520256</v>
      </c>
      <c r="N111" s="5">
        <v>78740110618</v>
      </c>
      <c r="O111" s="5">
        <v>100180482188</v>
      </c>
    </row>
    <row r="112" spans="3:15" ht="15.5" x14ac:dyDescent="0.35">
      <c r="C112" t="s">
        <v>124</v>
      </c>
    </row>
    <row r="113" spans="3:15" ht="15.5" x14ac:dyDescent="0.35">
      <c r="C113" t="s">
        <v>125</v>
      </c>
      <c r="D113" s="5">
        <v>115861226468</v>
      </c>
      <c r="E113" s="5">
        <v>131270341697</v>
      </c>
      <c r="F113" s="5">
        <v>108194681892</v>
      </c>
      <c r="G113" s="5">
        <v>62922825083</v>
      </c>
      <c r="I113" s="5">
        <v>131270341697</v>
      </c>
      <c r="J113" s="5">
        <v>41346183697</v>
      </c>
      <c r="K113" s="5">
        <v>36776853936</v>
      </c>
      <c r="L113" s="5">
        <v>54510720463</v>
      </c>
      <c r="M113" s="5">
        <v>74809977244</v>
      </c>
      <c r="N113" s="5">
        <v>61768736585</v>
      </c>
      <c r="O113" s="5">
        <v>10166257642</v>
      </c>
    </row>
    <row r="114" spans="3:15" ht="15.5" x14ac:dyDescent="0.35">
      <c r="C114" t="s">
        <v>698</v>
      </c>
      <c r="F114" s="5">
        <v>11188769220</v>
      </c>
      <c r="G114" s="5">
        <v>4441518425</v>
      </c>
      <c r="J114" s="5">
        <v>9069474836</v>
      </c>
      <c r="K114" s="5">
        <v>30475800</v>
      </c>
      <c r="L114" s="5">
        <v>5135373624</v>
      </c>
    </row>
    <row r="115" spans="3:15" ht="15.5" x14ac:dyDescent="0.35">
      <c r="C115" t="s">
        <v>123</v>
      </c>
    </row>
    <row r="116" spans="3:15" ht="15.5" x14ac:dyDescent="0.35">
      <c r="C116" t="s">
        <v>126</v>
      </c>
      <c r="D116" s="5">
        <v>189441214504</v>
      </c>
      <c r="E116" s="5">
        <v>217888174511</v>
      </c>
      <c r="F116" s="5">
        <v>197562591875</v>
      </c>
      <c r="G116" s="5">
        <v>159976406648</v>
      </c>
      <c r="I116" s="5">
        <v>217888174511</v>
      </c>
      <c r="J116" s="5">
        <v>160713138791</v>
      </c>
      <c r="K116" s="5">
        <v>148059979868</v>
      </c>
      <c r="L116" s="5">
        <v>120885013450</v>
      </c>
      <c r="M116" s="5">
        <v>157907395280</v>
      </c>
      <c r="N116" s="5">
        <v>145450583728</v>
      </c>
      <c r="O116" s="5">
        <v>174634984246</v>
      </c>
    </row>
    <row r="117" spans="3:15" ht="15.5" x14ac:dyDescent="0.35">
      <c r="C117" t="s">
        <v>127</v>
      </c>
    </row>
    <row r="118" spans="3:15" ht="15.5" x14ac:dyDescent="0.35">
      <c r="C118" t="s">
        <v>128</v>
      </c>
      <c r="D118" s="5">
        <v>145776639000</v>
      </c>
      <c r="E118" s="5">
        <v>145776639000</v>
      </c>
      <c r="F118" s="5">
        <v>145776639000</v>
      </c>
      <c r="G118" s="5">
        <v>145776639000</v>
      </c>
      <c r="I118" s="5">
        <v>145776639000</v>
      </c>
      <c r="J118" s="5">
        <v>145776639000</v>
      </c>
      <c r="K118" s="5">
        <v>86600000000</v>
      </c>
      <c r="L118" s="5">
        <v>65000000000</v>
      </c>
      <c r="M118" s="5">
        <v>15610000000</v>
      </c>
      <c r="N118" s="5">
        <v>15610000000</v>
      </c>
      <c r="O118" s="5">
        <v>15610000000</v>
      </c>
    </row>
    <row r="119" spans="3:15" ht="15.5" x14ac:dyDescent="0.35">
      <c r="C119" t="s">
        <v>129</v>
      </c>
      <c r="D119" s="5">
        <v>9714386020</v>
      </c>
      <c r="E119" s="5">
        <v>9714386020</v>
      </c>
      <c r="F119" s="5">
        <v>9714386020</v>
      </c>
      <c r="G119" s="5">
        <v>9714386020</v>
      </c>
      <c r="I119" s="5">
        <v>9714386020</v>
      </c>
      <c r="J119" s="5">
        <v>9714386020</v>
      </c>
      <c r="K119" s="5">
        <v>61674386020</v>
      </c>
      <c r="L119" s="5">
        <v>9048324370</v>
      </c>
    </row>
    <row r="120" spans="3:15" ht="15.5" x14ac:dyDescent="0.35">
      <c r="C120" t="s">
        <v>130</v>
      </c>
      <c r="D120" s="5">
        <v>113186647336</v>
      </c>
      <c r="E120" s="5">
        <v>106829571944</v>
      </c>
      <c r="F120" s="5">
        <v>107181379928</v>
      </c>
      <c r="G120" s="5">
        <v>100380693089</v>
      </c>
      <c r="I120" s="5">
        <v>106829571944</v>
      </c>
      <c r="J120" s="5">
        <v>75286227506</v>
      </c>
      <c r="K120" s="5">
        <v>63934851301</v>
      </c>
      <c r="L120" s="5">
        <v>38760005598</v>
      </c>
      <c r="M120" s="5">
        <v>53139892931</v>
      </c>
      <c r="N120" s="5">
        <v>43302169518</v>
      </c>
      <c r="O120" s="5">
        <v>35109297518</v>
      </c>
    </row>
    <row r="121" spans="3:15" ht="15.5" x14ac:dyDescent="0.35">
      <c r="C121" t="s">
        <v>131</v>
      </c>
      <c r="D121" s="5">
        <v>8139892931</v>
      </c>
      <c r="E121" s="5">
        <v>8139892931</v>
      </c>
      <c r="F121" s="5">
        <v>12518923415</v>
      </c>
      <c r="G121" s="5">
        <v>11158786048</v>
      </c>
      <c r="I121" s="5">
        <v>8139892931</v>
      </c>
      <c r="J121" s="5">
        <v>6139892931</v>
      </c>
      <c r="K121" s="5">
        <v>4139892931</v>
      </c>
      <c r="L121" s="5">
        <v>4139892931</v>
      </c>
    </row>
    <row r="122" spans="3:15" ht="15.5" x14ac:dyDescent="0.35">
      <c r="C122" t="s">
        <v>132</v>
      </c>
      <c r="D122" s="5">
        <v>105046754405</v>
      </c>
      <c r="E122" s="5">
        <v>98689679013</v>
      </c>
      <c r="F122" s="5">
        <v>94662456513</v>
      </c>
      <c r="G122" s="5">
        <v>89221907041</v>
      </c>
      <c r="I122" s="5">
        <v>98689679013</v>
      </c>
      <c r="J122" s="5">
        <v>69146334575</v>
      </c>
      <c r="K122" s="5">
        <v>59794958370</v>
      </c>
      <c r="L122" s="5">
        <v>34620112667</v>
      </c>
      <c r="M122" s="5">
        <v>53139892931</v>
      </c>
      <c r="N122" s="5">
        <v>43302169518</v>
      </c>
      <c r="O122" s="5">
        <v>35109297518</v>
      </c>
    </row>
    <row r="123" spans="3:15" ht="15.5" x14ac:dyDescent="0.35">
      <c r="C123" t="s">
        <v>133</v>
      </c>
      <c r="D123" s="5">
        <v>113186647336</v>
      </c>
      <c r="E123" s="5">
        <v>106829571944</v>
      </c>
      <c r="F123" s="5">
        <v>107181379928</v>
      </c>
      <c r="G123" s="5">
        <v>100380693089</v>
      </c>
      <c r="I123" s="5">
        <v>106829571944</v>
      </c>
      <c r="J123" s="5">
        <v>75286227506</v>
      </c>
      <c r="K123" s="5">
        <v>63934851301</v>
      </c>
      <c r="L123" s="5">
        <v>38760005598</v>
      </c>
      <c r="M123" s="5">
        <v>53139892931</v>
      </c>
      <c r="N123" s="5">
        <v>43302169518</v>
      </c>
      <c r="O123" s="5">
        <v>35109297518</v>
      </c>
    </row>
    <row r="124" spans="3:15" ht="15.5" x14ac:dyDescent="0.35">
      <c r="C124" t="s">
        <v>134</v>
      </c>
      <c r="D124" s="5">
        <v>545746258</v>
      </c>
      <c r="E124" s="5">
        <v>700390663</v>
      </c>
      <c r="F124" s="5">
        <v>509791038</v>
      </c>
      <c r="G124" s="5">
        <v>570976856</v>
      </c>
      <c r="I124" s="5">
        <v>700390663</v>
      </c>
      <c r="J124" s="5">
        <v>285949991</v>
      </c>
      <c r="K124" s="5">
        <v>-99005363</v>
      </c>
      <c r="L124" s="5">
        <v>-222752180</v>
      </c>
      <c r="M124" s="5">
        <v>-321428400</v>
      </c>
      <c r="N124" s="5">
        <v>-331027378</v>
      </c>
      <c r="O124" s="5">
        <v>-194011854</v>
      </c>
    </row>
    <row r="125" spans="3:15" ht="15.5" x14ac:dyDescent="0.35">
      <c r="C125" t="s">
        <v>9</v>
      </c>
      <c r="D125" s="5">
        <v>269223418614</v>
      </c>
      <c r="E125" s="5">
        <v>263020987627</v>
      </c>
      <c r="F125" s="5">
        <v>263182195986</v>
      </c>
      <c r="G125" s="5">
        <v>256442694965</v>
      </c>
      <c r="I125" s="5">
        <v>263020987627</v>
      </c>
      <c r="J125" s="5">
        <v>231063202517</v>
      </c>
      <c r="K125" s="5">
        <v>212110231958</v>
      </c>
      <c r="L125" s="5">
        <v>112585577788</v>
      </c>
      <c r="M125" s="5">
        <v>68428464531</v>
      </c>
      <c r="N125" s="5">
        <v>58581142140</v>
      </c>
      <c r="O125" s="5">
        <v>50525285664</v>
      </c>
    </row>
    <row r="126" spans="3:15" ht="15.5" x14ac:dyDescent="0.35">
      <c r="C126" t="s">
        <v>135</v>
      </c>
      <c r="D126" s="5">
        <v>458664633118</v>
      </c>
      <c r="E126" s="5">
        <v>480909162138</v>
      </c>
      <c r="F126" s="5">
        <v>460744787861</v>
      </c>
      <c r="G126" s="5">
        <v>416419101613</v>
      </c>
      <c r="I126" s="5">
        <v>480909162138</v>
      </c>
      <c r="J126" s="5">
        <v>391776341308</v>
      </c>
      <c r="K126" s="5">
        <v>360170211826</v>
      </c>
      <c r="L126" s="5">
        <v>233470591238</v>
      </c>
      <c r="M126" s="5">
        <v>226335859811</v>
      </c>
      <c r="N126" s="5">
        <v>204031725868</v>
      </c>
      <c r="O126" s="5">
        <v>225160269910</v>
      </c>
    </row>
    <row r="127" spans="3:15" ht="15.5" x14ac:dyDescent="0.35">
      <c r="C127" t="s">
        <v>136</v>
      </c>
      <c r="D127" s="5">
        <v>3644415975</v>
      </c>
      <c r="E127" s="5">
        <v>3644415975</v>
      </c>
      <c r="F127" s="5">
        <v>3644415975</v>
      </c>
      <c r="G127" s="5">
        <v>3644415975</v>
      </c>
      <c r="I127" s="5">
        <v>3644415975</v>
      </c>
      <c r="J127" s="5">
        <v>3644415975</v>
      </c>
      <c r="K127" s="5">
        <v>2165000000</v>
      </c>
      <c r="L127" s="5">
        <v>1625000000</v>
      </c>
      <c r="M127" s="5">
        <v>15610</v>
      </c>
      <c r="N127" s="5">
        <v>15610</v>
      </c>
      <c r="O127" s="5">
        <v>15610</v>
      </c>
    </row>
    <row r="129" spans="2:15" ht="15.5" x14ac:dyDescent="0.35">
      <c r="B129" t="s">
        <v>137</v>
      </c>
      <c r="C129" t="s">
        <v>138</v>
      </c>
      <c r="D129" s="5">
        <v>15814033038</v>
      </c>
      <c r="E129" s="5">
        <v>-10659728838</v>
      </c>
      <c r="F129" s="5">
        <v>287461903</v>
      </c>
      <c r="G129" s="5">
        <v>26831425420</v>
      </c>
      <c r="I129" s="5">
        <v>44720902761</v>
      </c>
      <c r="J129" s="5">
        <v>19256898214</v>
      </c>
      <c r="K129" s="5">
        <v>40214738921</v>
      </c>
      <c r="L129" s="5">
        <v>45113223922</v>
      </c>
      <c r="M129" s="5">
        <v>30728838446</v>
      </c>
      <c r="N129" s="5">
        <v>8659954504</v>
      </c>
      <c r="O129" s="5">
        <v>25564486434</v>
      </c>
    </row>
    <row r="130" spans="2:15" ht="15.5" x14ac:dyDescent="0.35">
      <c r="C130" t="s">
        <v>279</v>
      </c>
      <c r="D130" s="5">
        <v>38958619375</v>
      </c>
      <c r="E130" s="5">
        <v>78298894093</v>
      </c>
      <c r="F130" s="5">
        <v>45544966095</v>
      </c>
      <c r="G130" s="5">
        <v>45960366232</v>
      </c>
      <c r="I130" s="5">
        <v>228289534983</v>
      </c>
      <c r="J130" s="5">
        <v>173562922788</v>
      </c>
      <c r="K130" s="5">
        <v>152763446309</v>
      </c>
      <c r="L130" s="5">
        <v>171137388458</v>
      </c>
      <c r="M130" s="5">
        <v>158195826286</v>
      </c>
      <c r="N130" s="5">
        <v>143207428634</v>
      </c>
      <c r="O130" s="5">
        <v>144555828071</v>
      </c>
    </row>
    <row r="131" spans="2:15" ht="15.5" x14ac:dyDescent="0.35">
      <c r="C131" t="s">
        <v>642</v>
      </c>
    </row>
    <row r="132" spans="2:15" ht="15.5" x14ac:dyDescent="0.35">
      <c r="C132" t="s">
        <v>644</v>
      </c>
      <c r="D132" s="5">
        <v>-4993139186</v>
      </c>
      <c r="E132" s="5">
        <v>13291593316</v>
      </c>
      <c r="F132" s="5">
        <v>-10040918499</v>
      </c>
      <c r="G132" s="5">
        <v>-1354751654</v>
      </c>
      <c r="M132" s="5">
        <v>-11615449369</v>
      </c>
      <c r="N132" s="5">
        <v>-12800772750</v>
      </c>
      <c r="O132" s="5">
        <v>-11303832993</v>
      </c>
    </row>
    <row r="133" spans="2:15" ht="15.5" x14ac:dyDescent="0.35">
      <c r="C133" t="s">
        <v>643</v>
      </c>
      <c r="D133" s="5">
        <v>-7567362195</v>
      </c>
      <c r="E133" s="5">
        <v>-109252832098</v>
      </c>
      <c r="F133" s="5">
        <v>-53144314474</v>
      </c>
      <c r="G133" s="5">
        <v>669804783</v>
      </c>
      <c r="I133" s="5">
        <v>-177080492415</v>
      </c>
      <c r="J133" s="5">
        <v>-145655248148</v>
      </c>
      <c r="K133" s="5">
        <v>-102295824243</v>
      </c>
      <c r="L133" s="5">
        <v>-115196477751</v>
      </c>
      <c r="M133" s="5">
        <v>-95115303969</v>
      </c>
      <c r="N133" s="5">
        <v>-92839387052</v>
      </c>
      <c r="O133" s="5">
        <v>-88066899596</v>
      </c>
    </row>
    <row r="134" spans="2:15" ht="15.5" x14ac:dyDescent="0.35">
      <c r="C134" t="s">
        <v>646</v>
      </c>
      <c r="D134" s="5">
        <v>-12560501381</v>
      </c>
      <c r="E134" s="5">
        <v>-95961238782</v>
      </c>
      <c r="F134" s="5">
        <v>-63185232973</v>
      </c>
      <c r="G134" s="5">
        <v>-684946871</v>
      </c>
      <c r="I134" s="5">
        <v>-177080492415</v>
      </c>
      <c r="J134" s="5">
        <v>-145655248148</v>
      </c>
      <c r="K134" s="5">
        <v>-102295824243</v>
      </c>
      <c r="L134" s="5">
        <v>-115196477751</v>
      </c>
      <c r="M134" s="5">
        <v>-106730753338</v>
      </c>
      <c r="N134" s="5">
        <v>-105640159802</v>
      </c>
      <c r="O134" s="5">
        <v>-99370732589</v>
      </c>
    </row>
    <row r="135" spans="2:15" ht="15.5" x14ac:dyDescent="0.35">
      <c r="C135" t="s">
        <v>699</v>
      </c>
      <c r="D135" s="5">
        <v>246144413</v>
      </c>
      <c r="E135" s="5">
        <v>-7949692444</v>
      </c>
      <c r="F135" s="5">
        <v>17473568</v>
      </c>
      <c r="G135" s="5">
        <v>-1569772730</v>
      </c>
    </row>
    <row r="136" spans="2:15" ht="15.5" x14ac:dyDescent="0.35">
      <c r="C136" t="s">
        <v>444</v>
      </c>
      <c r="E136" s="5">
        <v>18659709626</v>
      </c>
      <c r="F136" s="5">
        <v>-5446893676</v>
      </c>
      <c r="G136" s="5">
        <v>-13212815950</v>
      </c>
    </row>
    <row r="137" spans="2:15" ht="15.5" x14ac:dyDescent="0.35">
      <c r="C137" t="s">
        <v>494</v>
      </c>
      <c r="D137" s="5">
        <v>-8665850472</v>
      </c>
      <c r="F137" s="5">
        <v>20502817030</v>
      </c>
      <c r="G137" s="5">
        <v>-11904030878</v>
      </c>
      <c r="M137" s="5">
        <v>-8901422825</v>
      </c>
      <c r="N137" s="5">
        <v>-17734586208</v>
      </c>
      <c r="O137" s="5">
        <v>-7161142087</v>
      </c>
    </row>
    <row r="138" spans="2:15" ht="15.5" x14ac:dyDescent="0.35">
      <c r="C138" t="s">
        <v>282</v>
      </c>
      <c r="D138" s="5">
        <v>2619186257</v>
      </c>
      <c r="E138" s="5">
        <v>223149696</v>
      </c>
      <c r="F138" s="5">
        <v>574301671</v>
      </c>
      <c r="G138" s="5">
        <v>760070243</v>
      </c>
      <c r="I138" s="5">
        <v>1790872886</v>
      </c>
      <c r="J138" s="5">
        <v>3015768817</v>
      </c>
      <c r="K138" s="5">
        <v>961839134</v>
      </c>
      <c r="L138" s="5">
        <v>25777893</v>
      </c>
      <c r="M138" s="5">
        <v>10090563</v>
      </c>
      <c r="N138" s="5">
        <v>9859831</v>
      </c>
      <c r="O138" s="5">
        <v>13023833</v>
      </c>
    </row>
    <row r="139" spans="2:15" ht="15.5" x14ac:dyDescent="0.35">
      <c r="C139" t="s">
        <v>700</v>
      </c>
      <c r="E139" s="5">
        <v>6222482721</v>
      </c>
      <c r="G139" s="5">
        <v>17767840014</v>
      </c>
      <c r="I139" s="5">
        <v>6222482721</v>
      </c>
      <c r="J139" s="5">
        <v>1688826336</v>
      </c>
      <c r="K139" s="5">
        <v>-149344984</v>
      </c>
      <c r="L139" s="5">
        <v>2104014710</v>
      </c>
      <c r="M139" s="5">
        <v>851619776</v>
      </c>
      <c r="N139" s="5">
        <v>1222652885</v>
      </c>
      <c r="O139" s="5">
        <v>349578029</v>
      </c>
    </row>
    <row r="140" spans="2:15" ht="15.5" x14ac:dyDescent="0.35">
      <c r="C140" t="s">
        <v>647</v>
      </c>
    </row>
    <row r="141" spans="2:15" ht="15.5" x14ac:dyDescent="0.35">
      <c r="C141" t="s">
        <v>408</v>
      </c>
      <c r="D141" s="5">
        <v>-3604203762</v>
      </c>
      <c r="E141" s="5">
        <v>-2951150756</v>
      </c>
      <c r="F141" s="5">
        <v>-3350071419</v>
      </c>
      <c r="G141" s="5">
        <v>-2719838514</v>
      </c>
      <c r="I141" s="5">
        <v>-11773665538</v>
      </c>
      <c r="J141" s="5">
        <v>-11494551777</v>
      </c>
      <c r="K141" s="5">
        <v>-10766616734</v>
      </c>
      <c r="L141" s="5">
        <v>-9813888494</v>
      </c>
      <c r="M141" s="5">
        <v>-11053638322</v>
      </c>
      <c r="N141" s="5">
        <v>-10741091959</v>
      </c>
      <c r="O141" s="5">
        <v>-11332505586</v>
      </c>
    </row>
    <row r="142" spans="2:15" ht="15.5" x14ac:dyDescent="0.35">
      <c r="C142" t="s">
        <v>648</v>
      </c>
      <c r="D142" s="5">
        <v>-1179361392</v>
      </c>
      <c r="E142" s="5">
        <v>-7201882992</v>
      </c>
      <c r="F142" s="5">
        <v>5630101607</v>
      </c>
      <c r="G142" s="5">
        <v>-7565446126</v>
      </c>
      <c r="I142" s="5">
        <v>-2727829876</v>
      </c>
      <c r="J142" s="5">
        <v>-1860819802</v>
      </c>
      <c r="K142" s="5">
        <v>-298760561</v>
      </c>
      <c r="L142" s="5">
        <v>-3143590894</v>
      </c>
      <c r="M142" s="5">
        <v>-1642883694</v>
      </c>
      <c r="N142" s="5">
        <v>-1664148877</v>
      </c>
      <c r="O142" s="5">
        <v>-1489563237</v>
      </c>
    </row>
    <row r="143" spans="2:15" ht="15.5" x14ac:dyDescent="0.35">
      <c r="C143" t="s">
        <v>649</v>
      </c>
      <c r="D143" s="5">
        <v>-4783565154</v>
      </c>
      <c r="E143" s="5">
        <v>-10153033748</v>
      </c>
      <c r="F143" s="5">
        <v>2280030188</v>
      </c>
      <c r="G143" s="5">
        <v>-10285284640</v>
      </c>
      <c r="I143" s="5">
        <v>-14501495414</v>
      </c>
      <c r="J143" s="5">
        <v>-13355371579</v>
      </c>
      <c r="K143" s="5">
        <v>-11065377295</v>
      </c>
      <c r="L143" s="5">
        <v>-12957479388</v>
      </c>
      <c r="M143" s="5">
        <v>-12696522016</v>
      </c>
      <c r="N143" s="5">
        <v>-12405240836</v>
      </c>
      <c r="O143" s="5">
        <v>-12822068823</v>
      </c>
    </row>
    <row r="144" spans="2:15" ht="15.5" x14ac:dyDescent="0.35">
      <c r="C144" t="s">
        <v>145</v>
      </c>
      <c r="D144" s="5">
        <v>-30900879609</v>
      </c>
      <c r="E144" s="5">
        <v>56114555332</v>
      </c>
      <c r="F144" s="5">
        <v>108906612334</v>
      </c>
      <c r="G144" s="5">
        <v>-81532226275</v>
      </c>
      <c r="I144" s="5">
        <v>97587802205</v>
      </c>
      <c r="J144" s="5">
        <v>-24982427887</v>
      </c>
      <c r="K144" s="5">
        <v>32370115353</v>
      </c>
      <c r="L144" s="5">
        <v>-24184620702</v>
      </c>
      <c r="M144" s="5">
        <v>-12724219181</v>
      </c>
      <c r="N144" s="5">
        <v>-23058977478</v>
      </c>
      <c r="O144" s="5">
        <v>46050809208</v>
      </c>
    </row>
    <row r="145" spans="3:15" ht="15.5" x14ac:dyDescent="0.35">
      <c r="C145" t="s">
        <v>146</v>
      </c>
      <c r="D145" s="5">
        <v>18764050340</v>
      </c>
      <c r="E145" s="5">
        <v>-42991443551</v>
      </c>
      <c r="F145" s="5">
        <v>-101599806354</v>
      </c>
      <c r="G145" s="5">
        <v>44439044616</v>
      </c>
      <c r="I145" s="5">
        <v>-142968812855</v>
      </c>
      <c r="J145" s="5">
        <v>-3242099340</v>
      </c>
      <c r="K145" s="5">
        <v>-65103708382</v>
      </c>
      <c r="L145" s="5">
        <v>-17777041951</v>
      </c>
      <c r="M145" s="5">
        <v>-14135829924</v>
      </c>
      <c r="N145" s="5">
        <v>11854138231</v>
      </c>
      <c r="O145" s="5">
        <v>-69719956139</v>
      </c>
    </row>
    <row r="146" spans="3:15" ht="15.5" x14ac:dyDescent="0.35">
      <c r="C146" t="s">
        <v>701</v>
      </c>
      <c r="E146" s="5">
        <v>-7872735047</v>
      </c>
      <c r="G146" s="5">
        <v>7872735047</v>
      </c>
    </row>
    <row r="147" spans="3:15" ht="15.5" x14ac:dyDescent="0.35">
      <c r="C147" t="s">
        <v>447</v>
      </c>
      <c r="E147" s="5">
        <v>225556217</v>
      </c>
      <c r="I147" s="5">
        <v>225556217</v>
      </c>
      <c r="J147" s="5">
        <v>6860359363</v>
      </c>
      <c r="K147" s="5">
        <v>3650855860</v>
      </c>
      <c r="L147" s="5">
        <v>3014043014</v>
      </c>
      <c r="M147" s="5">
        <v>14497000000</v>
      </c>
      <c r="N147" s="5">
        <v>14208545452</v>
      </c>
      <c r="O147" s="5">
        <v>5167083454</v>
      </c>
    </row>
    <row r="148" spans="3:15" ht="15.5" x14ac:dyDescent="0.35">
      <c r="C148" t="s">
        <v>702</v>
      </c>
      <c r="D148" s="5">
        <v>26281724000</v>
      </c>
      <c r="G148" s="5">
        <v>3211287933</v>
      </c>
    </row>
    <row r="149" spans="3:15" ht="15.5" x14ac:dyDescent="0.35">
      <c r="C149" t="s">
        <v>703</v>
      </c>
      <c r="L149" s="5">
        <v>-105211110</v>
      </c>
      <c r="O149" s="5">
        <v>-964612524</v>
      </c>
    </row>
    <row r="150" spans="3:15" ht="15.5" x14ac:dyDescent="0.35">
      <c r="C150" t="s">
        <v>147</v>
      </c>
      <c r="D150" s="5">
        <v>-7460309500</v>
      </c>
      <c r="G150" s="5">
        <v>39913341838</v>
      </c>
      <c r="J150" s="5">
        <v>-2063108825</v>
      </c>
      <c r="K150" s="5">
        <v>-5692970572</v>
      </c>
      <c r="L150" s="5">
        <v>-2846521500</v>
      </c>
      <c r="N150" s="5">
        <v>-1235854940</v>
      </c>
      <c r="O150" s="5">
        <v>-28264930</v>
      </c>
    </row>
    <row r="151" spans="3:15" ht="15.5" x14ac:dyDescent="0.35">
      <c r="C151" t="s">
        <v>704</v>
      </c>
      <c r="E151" s="5">
        <v>337421457</v>
      </c>
      <c r="G151" s="5">
        <v>-500000000</v>
      </c>
      <c r="I151" s="5">
        <v>337421457</v>
      </c>
      <c r="L151" s="5">
        <v>25509000000</v>
      </c>
    </row>
    <row r="152" spans="3:15" ht="15.5" x14ac:dyDescent="0.35">
      <c r="C152" t="s">
        <v>705</v>
      </c>
      <c r="L152" s="5">
        <v>-1505788971</v>
      </c>
    </row>
    <row r="153" spans="3:15" ht="15.5" x14ac:dyDescent="0.35">
      <c r="C153" t="s">
        <v>706</v>
      </c>
      <c r="E153" s="5">
        <v>-13361334000</v>
      </c>
      <c r="F153" s="5">
        <v>12500000000</v>
      </c>
      <c r="I153" s="5">
        <v>-861334000</v>
      </c>
    </row>
    <row r="154" spans="3:15" ht="15.5" x14ac:dyDescent="0.35">
      <c r="C154" t="s">
        <v>707</v>
      </c>
    </row>
    <row r="155" spans="3:15" ht="15.5" x14ac:dyDescent="0.35">
      <c r="C155" t="s">
        <v>148</v>
      </c>
      <c r="D155" s="5">
        <v>-57364160</v>
      </c>
      <c r="E155" s="5">
        <v>-33698158646</v>
      </c>
      <c r="F155" s="5">
        <v>-118460165319</v>
      </c>
      <c r="G155" s="5">
        <v>-2820694769</v>
      </c>
      <c r="I155" s="5">
        <v>-155170456529</v>
      </c>
      <c r="J155" s="5">
        <v>-15084182770</v>
      </c>
      <c r="K155" s="5">
        <v>-13011593670</v>
      </c>
      <c r="L155" s="5">
        <v>-8892563384</v>
      </c>
      <c r="M155" s="5">
        <v>-28632829924</v>
      </c>
      <c r="N155" s="5">
        <v>-1118552281</v>
      </c>
      <c r="O155" s="5">
        <v>-73894162139</v>
      </c>
    </row>
    <row r="156" spans="3:15" ht="15.5" x14ac:dyDescent="0.35">
      <c r="C156" t="s">
        <v>708</v>
      </c>
      <c r="E156" s="5">
        <v>11377806468</v>
      </c>
      <c r="F156" s="5">
        <v>4360358965</v>
      </c>
      <c r="G156" s="5">
        <v>-3238165433</v>
      </c>
      <c r="I156" s="5">
        <v>12500000000</v>
      </c>
      <c r="J156" s="5">
        <v>7044832892</v>
      </c>
      <c r="K156" s="5">
        <v>-50050000000</v>
      </c>
      <c r="L156" s="5">
        <v>-32950000000</v>
      </c>
    </row>
    <row r="157" spans="3:15" ht="15.5" x14ac:dyDescent="0.35">
      <c r="C157" t="s">
        <v>268</v>
      </c>
      <c r="G157" s="5">
        <v>10000000</v>
      </c>
    </row>
    <row r="158" spans="3:15" ht="15.5" x14ac:dyDescent="0.35">
      <c r="C158" t="s">
        <v>149</v>
      </c>
      <c r="D158" s="5">
        <v>-30900879609</v>
      </c>
      <c r="E158" s="5">
        <v>56114555332</v>
      </c>
      <c r="F158" s="5">
        <v>108906612334</v>
      </c>
      <c r="G158" s="5">
        <v>-81532226275</v>
      </c>
      <c r="I158" s="5">
        <v>97587802205</v>
      </c>
      <c r="J158" s="5">
        <v>-24982427887</v>
      </c>
      <c r="K158" s="5">
        <v>32370115353</v>
      </c>
      <c r="L158" s="5">
        <v>-24184620702</v>
      </c>
      <c r="M158" s="5">
        <v>-12724219181</v>
      </c>
      <c r="N158" s="5">
        <v>-23058977478</v>
      </c>
      <c r="O158" s="5">
        <v>46050809208</v>
      </c>
    </row>
    <row r="159" spans="3:15" ht="15.5" x14ac:dyDescent="0.35">
      <c r="C159" t="s">
        <v>709</v>
      </c>
      <c r="K159" s="5">
        <v>74226061650</v>
      </c>
      <c r="L159" s="5">
        <v>390000000</v>
      </c>
    </row>
    <row r="160" spans="3:15" ht="15.5" x14ac:dyDescent="0.35">
      <c r="C160" t="s">
        <v>312</v>
      </c>
    </row>
    <row r="161" spans="3:15" ht="15.5" x14ac:dyDescent="0.35">
      <c r="C161" t="s">
        <v>710</v>
      </c>
      <c r="E161" s="5">
        <v>51704358521</v>
      </c>
      <c r="F161" s="5">
        <v>6057295903</v>
      </c>
      <c r="G161" s="5">
        <v>-57761654424</v>
      </c>
      <c r="J161" s="5">
        <v>8940999036</v>
      </c>
      <c r="K161" s="5">
        <v>-5104897824</v>
      </c>
      <c r="L161" s="5">
        <v>5135373625</v>
      </c>
    </row>
    <row r="162" spans="3:15" ht="15.5" x14ac:dyDescent="0.35">
      <c r="C162" t="s">
        <v>433</v>
      </c>
      <c r="E162" s="5">
        <v>-3644415975</v>
      </c>
      <c r="F162" s="5">
        <v>3643560437</v>
      </c>
      <c r="G162" s="5">
        <v>-3643560437</v>
      </c>
      <c r="I162" s="5">
        <v>-3644415975</v>
      </c>
      <c r="J162" s="5">
        <v>-5412500000</v>
      </c>
    </row>
    <row r="163" spans="3:15" ht="15.5" x14ac:dyDescent="0.35">
      <c r="C163" t="s">
        <v>711</v>
      </c>
      <c r="J163" s="5">
        <v>100000000</v>
      </c>
    </row>
    <row r="164" spans="3:15" ht="15.5" x14ac:dyDescent="0.35">
      <c r="C164" t="s">
        <v>712</v>
      </c>
    </row>
    <row r="165" spans="3:15" ht="15.5" x14ac:dyDescent="0.35">
      <c r="C165" t="s">
        <v>418</v>
      </c>
      <c r="E165" s="5">
        <v>-145793321567</v>
      </c>
      <c r="F165" s="5">
        <v>98913875591</v>
      </c>
      <c r="G165" s="5">
        <v>46879445976</v>
      </c>
    </row>
    <row r="166" spans="3:15" ht="15.5" x14ac:dyDescent="0.35">
      <c r="C166" t="s">
        <v>571</v>
      </c>
      <c r="G166" s="5">
        <v>21889285981</v>
      </c>
      <c r="L166" s="5">
        <v>6940000000</v>
      </c>
      <c r="M166" s="5">
        <v>2050000000</v>
      </c>
      <c r="N166" s="5">
        <v>3150000000</v>
      </c>
      <c r="O166" s="5">
        <v>-1168000000</v>
      </c>
    </row>
    <row r="167" spans="3:15" ht="15.5" x14ac:dyDescent="0.35">
      <c r="C167" t="s">
        <v>314</v>
      </c>
      <c r="E167" s="5">
        <v>52685902339</v>
      </c>
      <c r="F167" s="5">
        <v>-458052799</v>
      </c>
      <c r="G167" s="5">
        <v>-60834285407</v>
      </c>
      <c r="I167" s="5">
        <v>-8606435867</v>
      </c>
      <c r="J167" s="5">
        <v>-34425835566</v>
      </c>
      <c r="K167" s="5">
        <v>-5723555208</v>
      </c>
      <c r="L167" s="5">
        <v>-103504000</v>
      </c>
    </row>
    <row r="168" spans="3:15" ht="15.5" x14ac:dyDescent="0.35">
      <c r="C168" t="s">
        <v>713</v>
      </c>
      <c r="D168" s="5">
        <v>995828481</v>
      </c>
    </row>
    <row r="169" spans="3:15" ht="15.5" x14ac:dyDescent="0.35">
      <c r="C169" t="s">
        <v>155</v>
      </c>
      <c r="D169" s="5">
        <v>-63646275</v>
      </c>
      <c r="E169" s="5">
        <v>1190974545</v>
      </c>
      <c r="G169" s="5">
        <v>201266345</v>
      </c>
      <c r="I169" s="5">
        <v>1190974545</v>
      </c>
      <c r="J169" s="5">
        <v>-4038861396</v>
      </c>
      <c r="K169" s="5">
        <v>-8916696001</v>
      </c>
      <c r="L169" s="5">
        <v>-19159883314</v>
      </c>
      <c r="M169" s="5">
        <v>-20924254326</v>
      </c>
      <c r="N169" s="5">
        <v>-68927361346</v>
      </c>
    </row>
    <row r="170" spans="3:15" ht="15.5" x14ac:dyDescent="0.35">
      <c r="C170" t="s">
        <v>489</v>
      </c>
      <c r="D170" s="5">
        <v>4514370844</v>
      </c>
      <c r="E170" s="5">
        <v>324672172426</v>
      </c>
      <c r="F170" s="5">
        <v>8676622033</v>
      </c>
      <c r="G170" s="5">
        <v>-36199413140</v>
      </c>
      <c r="I170" s="5">
        <v>333348794459</v>
      </c>
      <c r="J170" s="5">
        <v>149980654860</v>
      </c>
      <c r="K170" s="5">
        <v>119887789432</v>
      </c>
      <c r="L170" s="5">
        <v>51167825925</v>
      </c>
      <c r="M170" s="5">
        <v>14016240659</v>
      </c>
      <c r="N170" s="5">
        <v>52802478943</v>
      </c>
      <c r="O170" s="5">
        <v>65756662492</v>
      </c>
    </row>
    <row r="171" spans="3:15" ht="15.5" x14ac:dyDescent="0.35">
      <c r="C171" t="s">
        <v>311</v>
      </c>
      <c r="D171" s="5">
        <v>-36347432659</v>
      </c>
      <c r="E171" s="5">
        <v>-224701114957</v>
      </c>
      <c r="F171" s="5">
        <v>-7926688831</v>
      </c>
      <c r="G171" s="5">
        <v>7926688831</v>
      </c>
      <c r="I171" s="5">
        <v>-224701114957</v>
      </c>
      <c r="J171" s="5">
        <v>-140126884821</v>
      </c>
      <c r="K171" s="5">
        <v>-141998586696</v>
      </c>
      <c r="L171" s="5">
        <v>-68554432938</v>
      </c>
      <c r="M171" s="5">
        <v>-7875804393</v>
      </c>
      <c r="N171" s="5">
        <v>-9947079551</v>
      </c>
      <c r="O171" s="5">
        <v>-18371996248</v>
      </c>
    </row>
    <row r="172" spans="3:15" ht="15.5" x14ac:dyDescent="0.35">
      <c r="C172" t="s">
        <v>714</v>
      </c>
      <c r="M172" s="5">
        <v>9598879</v>
      </c>
      <c r="N172" s="5">
        <v>-137015524</v>
      </c>
      <c r="O172" s="5">
        <v>-165857036</v>
      </c>
    </row>
    <row r="173" spans="3:15" ht="15.5" x14ac:dyDescent="0.35">
      <c r="C173" t="s">
        <v>164</v>
      </c>
      <c r="D173" s="5">
        <v>3677203769</v>
      </c>
      <c r="E173" s="5">
        <v>2463382943</v>
      </c>
      <c r="F173" s="5">
        <v>7594267883</v>
      </c>
      <c r="G173" s="5">
        <v>-10261756239</v>
      </c>
      <c r="I173" s="5">
        <v>-660107889</v>
      </c>
      <c r="J173" s="5">
        <v>-8967629013</v>
      </c>
      <c r="K173" s="5">
        <v>7481145892</v>
      </c>
      <c r="L173" s="5">
        <v>3151561269</v>
      </c>
      <c r="M173" s="5">
        <v>3868789341</v>
      </c>
      <c r="N173" s="5">
        <v>-2544884743</v>
      </c>
      <c r="O173" s="5">
        <v>1895339503</v>
      </c>
    </row>
    <row r="174" spans="3:15" ht="15.5" x14ac:dyDescent="0.35">
      <c r="C174" t="s">
        <v>165</v>
      </c>
      <c r="D174" s="5">
        <v>6288762549</v>
      </c>
      <c r="F174" s="5">
        <v>-75955167108</v>
      </c>
      <c r="I174" s="5">
        <v>6948870438</v>
      </c>
      <c r="J174" s="5">
        <v>15916499451</v>
      </c>
      <c r="K174" s="5">
        <v>8435353559</v>
      </c>
      <c r="L174" s="5">
        <v>5283792290</v>
      </c>
      <c r="M174" s="5">
        <v>1415002949</v>
      </c>
      <c r="N174" s="5">
        <v>3959887692</v>
      </c>
      <c r="O174" s="5">
        <v>2064548187</v>
      </c>
    </row>
    <row r="175" spans="3:15" ht="15.5" x14ac:dyDescent="0.35">
      <c r="C175" t="s">
        <v>715</v>
      </c>
    </row>
    <row r="176" spans="3:15" ht="15.5" x14ac:dyDescent="0.35">
      <c r="C176" t="s">
        <v>716</v>
      </c>
      <c r="D176" s="5">
        <v>6288762549</v>
      </c>
      <c r="F176" s="5">
        <v>-75955167108</v>
      </c>
      <c r="I176" s="5">
        <v>6948870438</v>
      </c>
      <c r="J176" s="5">
        <v>15916499451</v>
      </c>
      <c r="K176" s="5">
        <v>8435353559</v>
      </c>
      <c r="L176" s="5">
        <v>5283792290</v>
      </c>
      <c r="M176" s="5">
        <v>1415002949</v>
      </c>
      <c r="N176" s="5">
        <v>3959887692</v>
      </c>
      <c r="O176" s="5">
        <v>2064548187</v>
      </c>
    </row>
    <row r="177" spans="2:15" ht="15.5" x14ac:dyDescent="0.35">
      <c r="C177" t="s">
        <v>166</v>
      </c>
      <c r="D177" s="5">
        <v>9965966318</v>
      </c>
      <c r="E177" s="5">
        <v>2168384017</v>
      </c>
      <c r="F177" s="5">
        <v>-68360899225</v>
      </c>
      <c r="G177" s="5">
        <v>-9834336930</v>
      </c>
      <c r="I177" s="5">
        <v>6288762549</v>
      </c>
      <c r="J177" s="5">
        <v>6948870438</v>
      </c>
      <c r="K177" s="5">
        <v>15916499451</v>
      </c>
      <c r="L177" s="5">
        <v>8435353559</v>
      </c>
      <c r="M177" s="5">
        <v>5283792290</v>
      </c>
      <c r="N177" s="5">
        <v>1415002949</v>
      </c>
      <c r="O177" s="5">
        <v>3959887690</v>
      </c>
    </row>
    <row r="179" spans="2:15" ht="15.5" x14ac:dyDescent="0.35">
      <c r="B179" t="s">
        <v>167</v>
      </c>
      <c r="C179" t="s">
        <v>11</v>
      </c>
      <c r="D179" s="5">
        <v>3640000000</v>
      </c>
      <c r="E179" s="5">
        <v>3640000000</v>
      </c>
      <c r="F179" s="5">
        <v>3640000000</v>
      </c>
      <c r="G179" s="5">
        <v>3640000000</v>
      </c>
      <c r="I179" s="5">
        <v>3640000000</v>
      </c>
      <c r="J179" s="5">
        <v>3640000000</v>
      </c>
      <c r="K179" s="5">
        <v>2170000000</v>
      </c>
      <c r="L179" s="5">
        <v>1620000000</v>
      </c>
      <c r="M179" s="5">
        <v>0</v>
      </c>
      <c r="N179" s="5">
        <v>0</v>
      </c>
      <c r="O179" s="5">
        <v>0</v>
      </c>
    </row>
    <row r="180" spans="2:15" ht="15.5" x14ac:dyDescent="0.35">
      <c r="C180" t="s">
        <v>168</v>
      </c>
      <c r="D180" s="6">
        <v>1.74</v>
      </c>
      <c r="E180" s="6">
        <v>0.83</v>
      </c>
      <c r="F180" s="6">
        <v>1.88</v>
      </c>
      <c r="G180" s="6">
        <v>1.26</v>
      </c>
    </row>
    <row r="181" spans="2:15" ht="15.5" x14ac:dyDescent="0.35">
      <c r="C181" t="s">
        <v>169</v>
      </c>
      <c r="D181" s="6">
        <v>45.4</v>
      </c>
      <c r="E181" s="6">
        <v>161.44999999999999</v>
      </c>
      <c r="F181" s="6">
        <v>71.81</v>
      </c>
      <c r="G181" s="6">
        <v>106.35</v>
      </c>
    </row>
    <row r="182" spans="2:15" ht="15.5" x14ac:dyDescent="0.35">
      <c r="C182" t="s">
        <v>60</v>
      </c>
      <c r="D182" s="6">
        <v>6.45</v>
      </c>
      <c r="E182" s="6">
        <v>6.1</v>
      </c>
      <c r="F182" s="6">
        <v>10.34</v>
      </c>
      <c r="G182" s="6">
        <v>10.69</v>
      </c>
    </row>
    <row r="183" spans="2:15" ht="15.5" x14ac:dyDescent="0.35">
      <c r="C183" t="s">
        <v>170</v>
      </c>
      <c r="D183" s="5">
        <v>8990000000</v>
      </c>
      <c r="E183" s="5">
        <v>13340000000</v>
      </c>
      <c r="F183" s="5">
        <v>14150000000</v>
      </c>
      <c r="G183" s="5">
        <v>10990000000</v>
      </c>
    </row>
    <row r="184" spans="2:15" ht="15.5" x14ac:dyDescent="0.35">
      <c r="C184" t="s">
        <v>171</v>
      </c>
      <c r="D184" s="6">
        <v>1.3899999999999999E-2</v>
      </c>
      <c r="E184" s="6">
        <v>6.3E-3</v>
      </c>
      <c r="F184" s="6">
        <v>1.49E-2</v>
      </c>
      <c r="G184" s="6">
        <v>1.11E-2</v>
      </c>
    </row>
    <row r="185" spans="2:15" ht="15.5" x14ac:dyDescent="0.35">
      <c r="C185" t="s">
        <v>172</v>
      </c>
      <c r="D185" s="6">
        <v>2.3700000000000002E-2</v>
      </c>
      <c r="E185" s="6">
        <v>1.15E-2</v>
      </c>
      <c r="F185" s="6">
        <v>2.6099999999999998E-2</v>
      </c>
      <c r="G185" s="6">
        <v>1.8000000000000002E-2</v>
      </c>
    </row>
    <row r="186" spans="2:15" ht="15.5" x14ac:dyDescent="0.35">
      <c r="C186" t="s">
        <v>173</v>
      </c>
      <c r="D186" s="6">
        <v>2.07E-2</v>
      </c>
      <c r="E186" s="6">
        <v>1.5700000000000002E-2</v>
      </c>
      <c r="F186" s="6">
        <v>2.8799999999999999E-2</v>
      </c>
      <c r="G186" s="6">
        <v>2.3E-2</v>
      </c>
    </row>
    <row r="187" spans="2:15" ht="15.5" x14ac:dyDescent="0.35">
      <c r="C187" t="s">
        <v>174</v>
      </c>
      <c r="D187" s="6">
        <v>2.25</v>
      </c>
      <c r="E187" s="6">
        <v>2.08</v>
      </c>
      <c r="F187" s="6">
        <v>3.05</v>
      </c>
      <c r="G187" s="6">
        <v>2.75</v>
      </c>
    </row>
    <row r="188" spans="2:15" ht="15.5" x14ac:dyDescent="0.35">
      <c r="C188" t="s">
        <v>175</v>
      </c>
      <c r="D188" s="5">
        <v>269000000000</v>
      </c>
      <c r="E188" s="5">
        <v>263000000000</v>
      </c>
      <c r="F188" s="5">
        <v>263000000000</v>
      </c>
      <c r="G188" s="5">
        <v>256000000000</v>
      </c>
    </row>
    <row r="189" spans="2:15" ht="15.5" x14ac:dyDescent="0.35">
      <c r="C189" t="s">
        <v>176</v>
      </c>
      <c r="D189" s="6">
        <v>1.07</v>
      </c>
      <c r="E189" s="6">
        <v>1.86</v>
      </c>
      <c r="F189" s="6">
        <v>1.87</v>
      </c>
      <c r="G189" s="6">
        <v>1.91</v>
      </c>
    </row>
    <row r="190" spans="2:15" ht="15.5" x14ac:dyDescent="0.35">
      <c r="C190" t="s">
        <v>177</v>
      </c>
      <c r="D190" s="6">
        <v>73.72</v>
      </c>
      <c r="E190" s="6">
        <v>71.98</v>
      </c>
      <c r="F190" s="6">
        <v>72.08</v>
      </c>
      <c r="G190" s="6">
        <v>70.209999999999994</v>
      </c>
    </row>
    <row r="191" spans="2:15" ht="15.5" x14ac:dyDescent="0.35">
      <c r="C191" t="s">
        <v>178</v>
      </c>
      <c r="D191" s="6">
        <v>1.07</v>
      </c>
      <c r="E191" s="6">
        <v>1.86</v>
      </c>
      <c r="F191" s="6">
        <v>1.87</v>
      </c>
      <c r="G191" s="6">
        <v>1.91</v>
      </c>
    </row>
    <row r="192" spans="2:15" ht="15.5" x14ac:dyDescent="0.35">
      <c r="C192" t="s">
        <v>179</v>
      </c>
      <c r="D192" s="6">
        <v>73.72</v>
      </c>
      <c r="E192" s="6">
        <v>71.98</v>
      </c>
      <c r="F192" s="6">
        <v>72.08</v>
      </c>
      <c r="G192" s="6">
        <v>70.209999999999994</v>
      </c>
    </row>
    <row r="193" spans="3:15" ht="15.5" x14ac:dyDescent="0.35">
      <c r="C193" t="s">
        <v>180</v>
      </c>
      <c r="D193" s="5">
        <v>39000000000</v>
      </c>
      <c r="E193" s="5">
        <v>55000000000</v>
      </c>
      <c r="F193" s="5">
        <v>53000000000</v>
      </c>
      <c r="G193" s="5">
        <v>70000000000</v>
      </c>
    </row>
    <row r="194" spans="3:15" ht="15.5" x14ac:dyDescent="0.35">
      <c r="C194" t="s">
        <v>181</v>
      </c>
      <c r="D194" s="5">
        <v>116000000000</v>
      </c>
      <c r="E194" s="5">
        <v>132000000000</v>
      </c>
      <c r="F194" s="5">
        <v>119000000000</v>
      </c>
      <c r="G194" s="5">
        <v>67000000000</v>
      </c>
    </row>
    <row r="195" spans="3:15" ht="15.5" x14ac:dyDescent="0.35">
      <c r="C195" t="s">
        <v>182</v>
      </c>
      <c r="D195" s="5">
        <v>269000000000</v>
      </c>
      <c r="E195" s="5">
        <v>262000000000</v>
      </c>
      <c r="F195" s="5">
        <v>263000000000</v>
      </c>
      <c r="G195" s="5">
        <v>256000000000</v>
      </c>
    </row>
    <row r="196" spans="3:15" ht="15.5" x14ac:dyDescent="0.35">
      <c r="C196" t="s">
        <v>23</v>
      </c>
      <c r="D196" s="5">
        <v>155000000000</v>
      </c>
      <c r="E196" s="5">
        <v>187000000000</v>
      </c>
      <c r="F196" s="5">
        <v>173000000000</v>
      </c>
      <c r="G196" s="5">
        <v>138000000000</v>
      </c>
    </row>
    <row r="197" spans="3:15" ht="15.5" x14ac:dyDescent="0.35">
      <c r="C197" t="s">
        <v>20</v>
      </c>
      <c r="D197" s="5">
        <v>145000000000</v>
      </c>
      <c r="E197" s="5">
        <v>49000000000</v>
      </c>
      <c r="F197" s="5">
        <v>169000000000</v>
      </c>
      <c r="G197" s="5">
        <v>-5000000000</v>
      </c>
    </row>
    <row r="198" spans="3:15" ht="15.5" x14ac:dyDescent="0.35">
      <c r="C198" t="s">
        <v>183</v>
      </c>
      <c r="D198" s="5">
        <v>89000000000</v>
      </c>
      <c r="E198" s="5">
        <v>94000000000</v>
      </c>
      <c r="F198" s="5">
        <v>56000000000</v>
      </c>
      <c r="G198" s="5">
        <v>47000000000</v>
      </c>
    </row>
    <row r="199" spans="3:15" ht="15.5" x14ac:dyDescent="0.35">
      <c r="C199" t="s">
        <v>184</v>
      </c>
      <c r="D199" s="5">
        <v>16000000000</v>
      </c>
      <c r="E199" s="5">
        <v>-11000000000</v>
      </c>
      <c r="F199" s="5">
        <v>0</v>
      </c>
      <c r="G199" s="5">
        <v>27000000000</v>
      </c>
    </row>
    <row r="200" spans="3:15" ht="15.5" x14ac:dyDescent="0.35">
      <c r="C200" t="s">
        <v>185</v>
      </c>
      <c r="D200" s="5">
        <v>-8000000000</v>
      </c>
      <c r="E200" s="5">
        <v>-34000000000</v>
      </c>
      <c r="F200" s="5">
        <v>-118000000000</v>
      </c>
      <c r="G200" s="5">
        <v>37000000000</v>
      </c>
    </row>
    <row r="201" spans="3:15" ht="15.5" x14ac:dyDescent="0.35">
      <c r="C201" t="s">
        <v>12</v>
      </c>
      <c r="D201" s="5">
        <v>8000000000</v>
      </c>
      <c r="E201" s="5">
        <v>-44000000000</v>
      </c>
      <c r="F201" s="5">
        <v>-118000000000</v>
      </c>
      <c r="G201" s="5">
        <v>64000000000</v>
      </c>
    </row>
    <row r="202" spans="3:15" ht="15.5" x14ac:dyDescent="0.35">
      <c r="C202" t="s">
        <v>15</v>
      </c>
      <c r="D202" s="6">
        <v>2.2799999999999998</v>
      </c>
      <c r="E202" s="6">
        <v>-12.17</v>
      </c>
      <c r="F202" s="6">
        <v>-32.43</v>
      </c>
      <c r="G202" s="6">
        <v>17.54</v>
      </c>
    </row>
    <row r="203" spans="3:15" ht="15.5" x14ac:dyDescent="0.35">
      <c r="C203" t="s">
        <v>45</v>
      </c>
      <c r="I203" s="6">
        <v>9.52</v>
      </c>
      <c r="J203" s="6">
        <v>6.54</v>
      </c>
      <c r="K203" s="6">
        <v>11.72</v>
      </c>
      <c r="L203" s="6">
        <v>21.24</v>
      </c>
      <c r="M203" s="6">
        <v>605224.89</v>
      </c>
      <c r="N203" s="6">
        <v>538452.86</v>
      </c>
      <c r="O203" s="6">
        <v>473913.78</v>
      </c>
    </row>
    <row r="204" spans="3:15" ht="15.5" x14ac:dyDescent="0.35">
      <c r="C204" t="s">
        <v>59</v>
      </c>
      <c r="I204" s="6">
        <v>14.08</v>
      </c>
      <c r="J204" s="6">
        <v>16.059999999999999</v>
      </c>
      <c r="K204" s="6">
        <v>7.17</v>
      </c>
      <c r="L204" s="5">
        <v>0</v>
      </c>
      <c r="M204" s="5">
        <v>0</v>
      </c>
      <c r="N204" s="5">
        <v>0</v>
      </c>
      <c r="O204" s="5">
        <v>0</v>
      </c>
    </row>
    <row r="205" spans="3:15" ht="15.5" x14ac:dyDescent="0.35">
      <c r="C205" t="s">
        <v>62</v>
      </c>
      <c r="I205" s="6">
        <v>2.11</v>
      </c>
      <c r="J205" s="6">
        <v>2.04</v>
      </c>
      <c r="K205" s="6">
        <v>1.19</v>
      </c>
      <c r="L205" s="5">
        <v>0</v>
      </c>
      <c r="M205" s="5">
        <v>0</v>
      </c>
      <c r="N205" s="5">
        <v>0</v>
      </c>
      <c r="O205" s="5">
        <v>0</v>
      </c>
    </row>
    <row r="206" spans="3:15" ht="15.5" x14ac:dyDescent="0.35">
      <c r="C206" t="s">
        <v>186</v>
      </c>
      <c r="I206" s="5">
        <v>57240000000</v>
      </c>
      <c r="J206" s="5">
        <v>54810000000</v>
      </c>
      <c r="K206" s="5">
        <v>51100000000</v>
      </c>
      <c r="L206" s="5">
        <v>63380000000</v>
      </c>
      <c r="M206" s="6">
        <v>33560000000.000004</v>
      </c>
      <c r="N206" s="5">
        <v>30440000000</v>
      </c>
      <c r="O206" s="5">
        <v>29680000000</v>
      </c>
    </row>
    <row r="207" spans="3:15" ht="15.5" x14ac:dyDescent="0.35">
      <c r="C207" t="s">
        <v>187</v>
      </c>
      <c r="I207" s="6">
        <v>7.22E-2</v>
      </c>
      <c r="J207" s="6">
        <v>6.08E-2</v>
      </c>
      <c r="K207" s="6">
        <v>7.0400000000000004E-2</v>
      </c>
      <c r="L207" s="6">
        <v>0.14779999999999999</v>
      </c>
      <c r="M207" s="6">
        <v>4.1700000000000001E-2</v>
      </c>
      <c r="N207" s="6">
        <v>4.1200000000000001E-2</v>
      </c>
      <c r="O207" s="6">
        <v>3.2899999999999999E-2</v>
      </c>
    </row>
    <row r="208" spans="3:15" ht="15.5" x14ac:dyDescent="0.35">
      <c r="C208" t="s">
        <v>188</v>
      </c>
      <c r="I208" s="6">
        <v>0.1323</v>
      </c>
      <c r="J208" s="6">
        <v>0.1033</v>
      </c>
      <c r="K208" s="6">
        <v>0.11960000000000001</v>
      </c>
      <c r="L208" s="6">
        <v>0.30590000000000001</v>
      </c>
      <c r="M208" s="6">
        <v>0.13739999999999999</v>
      </c>
      <c r="N208" s="6">
        <v>0.14269999999999999</v>
      </c>
      <c r="O208" s="6">
        <v>0.1459</v>
      </c>
    </row>
    <row r="209" spans="3:15" ht="15.5" x14ac:dyDescent="0.35">
      <c r="C209" t="s">
        <v>189</v>
      </c>
      <c r="I209" s="6">
        <v>0.11539999999999999</v>
      </c>
      <c r="J209" s="6">
        <v>0.1157</v>
      </c>
      <c r="K209" s="6">
        <v>0.16399999999999998</v>
      </c>
      <c r="L209" s="6">
        <v>0.2898</v>
      </c>
      <c r="M209" s="6">
        <v>0.13849999999999998</v>
      </c>
      <c r="N209" s="6">
        <v>0.12050000000000001</v>
      </c>
      <c r="O209" s="6">
        <v>0.2676</v>
      </c>
    </row>
    <row r="210" spans="3:15" ht="15.5" x14ac:dyDescent="0.35">
      <c r="C210" t="s">
        <v>190</v>
      </c>
      <c r="I210" s="6">
        <v>3.38</v>
      </c>
      <c r="J210" s="6">
        <v>2.84</v>
      </c>
      <c r="K210" s="6">
        <v>3.41</v>
      </c>
      <c r="L210" s="6">
        <v>4.8499999999999996</v>
      </c>
      <c r="M210" s="6">
        <v>1.81</v>
      </c>
      <c r="N210" s="6">
        <v>1.61</v>
      </c>
      <c r="O210" s="6">
        <v>1.78</v>
      </c>
    </row>
    <row r="211" spans="3:15" ht="15.5" x14ac:dyDescent="0.35">
      <c r="C211" t="s">
        <v>56</v>
      </c>
      <c r="I211" s="6">
        <v>1.86</v>
      </c>
      <c r="J211" s="6">
        <v>1.66</v>
      </c>
      <c r="K211" s="6">
        <v>0.86</v>
      </c>
      <c r="L211" s="5">
        <v>0</v>
      </c>
      <c r="M211" s="5">
        <v>0</v>
      </c>
      <c r="N211" s="5">
        <v>0</v>
      </c>
      <c r="O211" s="5">
        <v>0</v>
      </c>
    </row>
    <row r="212" spans="3:15" ht="15.5" x14ac:dyDescent="0.35">
      <c r="C212" t="s">
        <v>53</v>
      </c>
      <c r="I212" s="6">
        <v>71.98</v>
      </c>
      <c r="J212" s="6">
        <v>63.32</v>
      </c>
      <c r="K212" s="6">
        <v>98.02</v>
      </c>
      <c r="L212" s="6">
        <v>69.42</v>
      </c>
      <c r="M212" s="6">
        <v>4404221.2</v>
      </c>
      <c r="N212" s="6">
        <v>3774001.89</v>
      </c>
      <c r="O212" s="6">
        <v>3249154.23</v>
      </c>
    </row>
    <row r="213" spans="3:15" ht="15.5" x14ac:dyDescent="0.35">
      <c r="C213" t="s">
        <v>191</v>
      </c>
      <c r="I213" s="6">
        <v>1.86</v>
      </c>
      <c r="J213" s="6">
        <v>1.66</v>
      </c>
      <c r="K213" s="6">
        <v>0.86</v>
      </c>
      <c r="L213" s="5">
        <v>0</v>
      </c>
      <c r="M213" s="5">
        <v>0</v>
      </c>
      <c r="N213" s="5">
        <v>0</v>
      </c>
      <c r="O213" s="5">
        <v>0</v>
      </c>
    </row>
    <row r="214" spans="3:15" ht="15.5" x14ac:dyDescent="0.35">
      <c r="C214" t="s">
        <v>192</v>
      </c>
      <c r="I214" s="6">
        <v>71.98</v>
      </c>
      <c r="J214" s="6">
        <v>63.32</v>
      </c>
      <c r="K214" s="6">
        <v>98.02</v>
      </c>
      <c r="L214" s="6">
        <v>69.42</v>
      </c>
      <c r="M214" s="6">
        <v>4404221.2</v>
      </c>
      <c r="N214" s="6">
        <v>3774001.89</v>
      </c>
      <c r="O214" s="6">
        <v>3249154.23</v>
      </c>
    </row>
    <row r="215" spans="3:15" ht="15.5" x14ac:dyDescent="0.35">
      <c r="C215" t="s">
        <v>193</v>
      </c>
      <c r="I215" s="5">
        <v>55000000000</v>
      </c>
      <c r="J215" s="5">
        <v>72000000000</v>
      </c>
      <c r="K215" s="5">
        <v>55000000000</v>
      </c>
      <c r="L215" s="5">
        <v>43000000000</v>
      </c>
      <c r="M215" s="5">
        <v>42000000000</v>
      </c>
      <c r="N215" s="5">
        <v>51000000000</v>
      </c>
      <c r="O215" s="5">
        <v>55000000000</v>
      </c>
    </row>
    <row r="216" spans="3:15" ht="15.5" x14ac:dyDescent="0.35">
      <c r="C216" t="s">
        <v>194</v>
      </c>
      <c r="I216" s="5">
        <v>132000000000</v>
      </c>
      <c r="J216" s="5">
        <v>60000000000</v>
      </c>
      <c r="K216" s="5">
        <v>57000000000</v>
      </c>
      <c r="L216" s="5">
        <v>64000000000</v>
      </c>
      <c r="M216" s="5">
        <v>82000000000</v>
      </c>
      <c r="N216" s="5">
        <v>78000000000</v>
      </c>
      <c r="O216" s="5">
        <v>100000000000</v>
      </c>
    </row>
    <row r="217" spans="3:15" ht="15.5" x14ac:dyDescent="0.35">
      <c r="C217" t="s">
        <v>25</v>
      </c>
      <c r="I217" s="5">
        <v>187000000000</v>
      </c>
      <c r="J217" s="5">
        <v>133000000000</v>
      </c>
      <c r="K217" s="5">
        <v>112000000000</v>
      </c>
      <c r="L217" s="5">
        <v>107000000000</v>
      </c>
      <c r="M217" s="5">
        <v>124000000000</v>
      </c>
      <c r="N217" s="5">
        <v>128000000000</v>
      </c>
      <c r="O217" s="5">
        <v>154000000000</v>
      </c>
    </row>
    <row r="218" spans="3:15" ht="15.5" x14ac:dyDescent="0.35">
      <c r="C218" t="s">
        <v>22</v>
      </c>
      <c r="I218" s="5">
        <v>181000000000</v>
      </c>
      <c r="J218" s="5">
        <v>126000000000</v>
      </c>
      <c r="K218" s="5">
        <v>96000000000</v>
      </c>
      <c r="L218" s="5">
        <v>99000000000</v>
      </c>
      <c r="M218" s="5">
        <v>118000000000</v>
      </c>
      <c r="N218" s="5">
        <v>127000000000</v>
      </c>
      <c r="O218" s="5">
        <v>150000000000</v>
      </c>
    </row>
    <row r="219" spans="3:15" ht="15.5" x14ac:dyDescent="0.35">
      <c r="C219" t="s">
        <v>195</v>
      </c>
      <c r="I219" s="5">
        <v>94000000000</v>
      </c>
      <c r="J219" s="5">
        <v>53000000000</v>
      </c>
      <c r="K219" s="5">
        <v>69000000000</v>
      </c>
      <c r="L219" s="5">
        <v>24000000000</v>
      </c>
      <c r="M219" s="5">
        <v>-32000000000</v>
      </c>
      <c r="N219" s="5">
        <v>-34000000000</v>
      </c>
      <c r="O219" s="5">
        <v>-48000000000</v>
      </c>
    </row>
    <row r="220" spans="3:15" ht="15.5" x14ac:dyDescent="0.35">
      <c r="C220" t="s">
        <v>196</v>
      </c>
      <c r="I220" s="5">
        <v>45000000000</v>
      </c>
      <c r="J220" s="5">
        <v>19000000000</v>
      </c>
      <c r="K220" s="5">
        <v>40000000000</v>
      </c>
      <c r="L220" s="5">
        <v>45000000000</v>
      </c>
      <c r="M220" s="5">
        <v>31000000000</v>
      </c>
      <c r="N220" s="5">
        <v>9000000000</v>
      </c>
      <c r="O220" s="5">
        <v>26000000000</v>
      </c>
    </row>
    <row r="221" spans="3:15" ht="15.5" x14ac:dyDescent="0.35">
      <c r="C221" t="s">
        <v>197</v>
      </c>
      <c r="I221" s="5">
        <v>-155000000000</v>
      </c>
      <c r="J221" s="5">
        <v>-17000000000</v>
      </c>
      <c r="K221" s="5">
        <v>-19000000000</v>
      </c>
      <c r="L221" s="5">
        <v>-12000000000</v>
      </c>
      <c r="M221" s="5">
        <v>-29000000000</v>
      </c>
      <c r="N221" s="5">
        <v>-2000000000</v>
      </c>
      <c r="O221" s="5">
        <v>-74000000000</v>
      </c>
    </row>
    <row r="222" spans="3:15" ht="15.5" x14ac:dyDescent="0.35">
      <c r="C222" t="s">
        <v>14</v>
      </c>
      <c r="I222" s="5">
        <v>-110000000000</v>
      </c>
      <c r="J222" s="5">
        <v>2000000000</v>
      </c>
      <c r="K222" s="5">
        <v>22000000000</v>
      </c>
      <c r="L222" s="5">
        <v>33000000000</v>
      </c>
      <c r="M222" s="5">
        <v>2000000000</v>
      </c>
      <c r="N222" s="5">
        <v>6000000000</v>
      </c>
      <c r="O222" s="5">
        <v>-48000000000</v>
      </c>
    </row>
    <row r="223" spans="3:15" ht="15.5" x14ac:dyDescent="0.35">
      <c r="C223" t="s">
        <v>16</v>
      </c>
      <c r="I223" s="6">
        <v>-30.31</v>
      </c>
      <c r="J223" s="6">
        <v>0.57999999999999996</v>
      </c>
      <c r="K223" s="6">
        <v>9.94</v>
      </c>
      <c r="L223" s="6">
        <v>20.54</v>
      </c>
      <c r="M223" s="6">
        <v>134273.45000000001</v>
      </c>
      <c r="N223" s="6">
        <v>403942.81</v>
      </c>
      <c r="O223" s="6">
        <v>-3097882.17</v>
      </c>
    </row>
    <row r="225" spans="2:15" ht="15.5" x14ac:dyDescent="0.35">
      <c r="B225" t="s">
        <v>198</v>
      </c>
      <c r="C225" t="s">
        <v>199</v>
      </c>
      <c r="D225" s="5">
        <v>6000000000</v>
      </c>
      <c r="E225" s="5">
        <v>3000000000</v>
      </c>
      <c r="F225" s="5">
        <v>7000000000</v>
      </c>
      <c r="G225" s="5">
        <v>5000000000</v>
      </c>
      <c r="H225" s="5">
        <v>25000000000</v>
      </c>
      <c r="I225" s="5">
        <v>35000000000</v>
      </c>
      <c r="J225" s="5">
        <v>24000000000</v>
      </c>
      <c r="K225" s="5">
        <v>25000000000</v>
      </c>
      <c r="L225" s="5">
        <v>35000000000</v>
      </c>
      <c r="M225" s="5">
        <v>9000000000</v>
      </c>
      <c r="N225" s="5">
        <v>8000000000</v>
      </c>
      <c r="O225" s="5">
        <v>7000000000</v>
      </c>
    </row>
    <row r="226" spans="2:15" ht="15.5" x14ac:dyDescent="0.35">
      <c r="C226" t="s">
        <v>317</v>
      </c>
      <c r="H226" s="5">
        <v>21000000000</v>
      </c>
      <c r="I226" s="5">
        <v>35000000000</v>
      </c>
      <c r="J226" s="5">
        <v>24000000000</v>
      </c>
      <c r="K226" s="5">
        <v>25000000000</v>
      </c>
    </row>
    <row r="227" spans="2:15" ht="15.5" x14ac:dyDescent="0.35">
      <c r="C227" t="s">
        <v>200</v>
      </c>
      <c r="H227" s="5">
        <v>1</v>
      </c>
      <c r="I227" s="5">
        <v>1</v>
      </c>
      <c r="K227" s="6">
        <v>1.44</v>
      </c>
    </row>
    <row r="228" spans="2:15" ht="15.5" x14ac:dyDescent="0.35">
      <c r="C228" t="s">
        <v>64</v>
      </c>
      <c r="H228" s="6">
        <v>0.14330000000000001</v>
      </c>
      <c r="I228" s="6">
        <v>0.105</v>
      </c>
      <c r="K228" s="6">
        <v>0.2072</v>
      </c>
    </row>
    <row r="229" spans="2:15" ht="15.5" x14ac:dyDescent="0.35">
      <c r="C229" t="s">
        <v>201</v>
      </c>
      <c r="H229" s="6">
        <v>1.47E-2</v>
      </c>
      <c r="I229" s="6">
        <v>7.1999999999999998E-3</v>
      </c>
      <c r="K229" s="6">
        <v>1.9799999999999998E-2</v>
      </c>
    </row>
    <row r="230" spans="2:15" ht="15.5" x14ac:dyDescent="0.35">
      <c r="C230" t="s">
        <v>44</v>
      </c>
      <c r="D230" s="6">
        <v>1.74</v>
      </c>
      <c r="E230" s="6">
        <v>0.83</v>
      </c>
      <c r="F230" s="6">
        <v>1.88</v>
      </c>
      <c r="G230" s="6">
        <v>1.26</v>
      </c>
      <c r="H230" s="6">
        <v>6.98</v>
      </c>
      <c r="I230" s="6">
        <v>9.52</v>
      </c>
      <c r="J230" s="6">
        <v>6.54</v>
      </c>
      <c r="K230" s="6">
        <v>6.96</v>
      </c>
      <c r="L230" s="6">
        <v>9.4700000000000006</v>
      </c>
      <c r="M230" s="6">
        <v>2.59</v>
      </c>
      <c r="N230" s="6">
        <v>2.31</v>
      </c>
      <c r="O230" s="6">
        <v>2.0299999999999998</v>
      </c>
    </row>
    <row r="231" spans="2:15" ht="15.5" x14ac:dyDescent="0.35">
      <c r="C231" t="s">
        <v>318</v>
      </c>
      <c r="H231" s="6">
        <v>5.72</v>
      </c>
      <c r="I231" s="6">
        <v>9.52</v>
      </c>
      <c r="J231" s="6">
        <v>6.54</v>
      </c>
      <c r="K231" s="6">
        <v>6.96</v>
      </c>
    </row>
    <row r="232" spans="2:15" ht="15.5" x14ac:dyDescent="0.35">
      <c r="C232" t="s">
        <v>66</v>
      </c>
      <c r="H232" s="5">
        <v>1</v>
      </c>
      <c r="I232" s="5">
        <v>1</v>
      </c>
      <c r="K232" s="6">
        <v>1.44</v>
      </c>
    </row>
    <row r="233" spans="2:15" ht="15.5" x14ac:dyDescent="0.35">
      <c r="C233" t="s">
        <v>202</v>
      </c>
      <c r="H233" s="6">
        <v>0.14330000000000001</v>
      </c>
      <c r="I233" s="6">
        <v>0.105</v>
      </c>
      <c r="K233" s="6">
        <v>0.2072</v>
      </c>
    </row>
    <row r="234" spans="2:15" ht="15.5" x14ac:dyDescent="0.35">
      <c r="C234" t="s">
        <v>203</v>
      </c>
      <c r="H234" s="6">
        <v>1.47E-2</v>
      </c>
      <c r="I234" s="6">
        <v>7.1999999999999998E-3</v>
      </c>
      <c r="K234" s="6">
        <v>1.9799999999999998E-2</v>
      </c>
    </row>
    <row r="235" spans="2:15" ht="15.5" x14ac:dyDescent="0.35">
      <c r="C235" t="s">
        <v>204</v>
      </c>
      <c r="D235" s="5">
        <v>45000000000</v>
      </c>
      <c r="E235" s="5">
        <v>80000000000</v>
      </c>
      <c r="F235" s="5">
        <v>48000000000</v>
      </c>
      <c r="G235" s="5">
        <v>46000000000</v>
      </c>
      <c r="H235" s="5">
        <v>179000000000</v>
      </c>
      <c r="I235" s="5">
        <v>231000000000</v>
      </c>
      <c r="J235" s="5">
        <v>188000000000</v>
      </c>
      <c r="K235" s="5">
        <v>153000000000</v>
      </c>
      <c r="L235" s="5">
        <v>194000000000</v>
      </c>
      <c r="M235" s="5">
        <v>160000000000</v>
      </c>
      <c r="N235" s="5">
        <v>149000000000</v>
      </c>
      <c r="O235" s="5">
        <v>146000000000</v>
      </c>
    </row>
    <row r="236" spans="2:15" ht="15.5" x14ac:dyDescent="0.35">
      <c r="C236" t="s">
        <v>319</v>
      </c>
      <c r="H236" s="5">
        <v>218000000000</v>
      </c>
      <c r="I236" s="5">
        <v>231000000000</v>
      </c>
      <c r="J236" s="5">
        <v>188000000000</v>
      </c>
      <c r="K236" s="5">
        <v>153000000000</v>
      </c>
    </row>
    <row r="237" spans="2:15" ht="15.5" x14ac:dyDescent="0.35">
      <c r="C237" t="s">
        <v>205</v>
      </c>
      <c r="H237" s="5">
        <v>1</v>
      </c>
      <c r="I237" s="5">
        <v>1</v>
      </c>
      <c r="K237" s="6">
        <v>1.44</v>
      </c>
    </row>
    <row r="238" spans="2:15" ht="15.5" x14ac:dyDescent="0.35">
      <c r="C238" t="s">
        <v>206</v>
      </c>
      <c r="H238" s="6">
        <v>0.14330000000000001</v>
      </c>
      <c r="I238" s="6">
        <v>0.105</v>
      </c>
      <c r="K238" s="6">
        <v>0.2072</v>
      </c>
    </row>
    <row r="239" spans="2:15" ht="15.5" x14ac:dyDescent="0.35">
      <c r="C239" t="s">
        <v>207</v>
      </c>
      <c r="H239" s="6">
        <v>1.47E-2</v>
      </c>
      <c r="I239" s="6">
        <v>7.1999999999999998E-3</v>
      </c>
      <c r="K239" s="6">
        <v>1.9799999999999998E-2</v>
      </c>
    </row>
    <row r="240" spans="2:15" ht="15.5" x14ac:dyDescent="0.35">
      <c r="C240" t="s">
        <v>208</v>
      </c>
      <c r="I240" s="6">
        <v>9.75</v>
      </c>
    </row>
    <row r="241" spans="3:9" ht="15.5" x14ac:dyDescent="0.35">
      <c r="C241" t="s">
        <v>320</v>
      </c>
      <c r="I241" s="6">
        <v>11.89</v>
      </c>
    </row>
    <row r="242" spans="3:9" ht="15.5" x14ac:dyDescent="0.35">
      <c r="C242" t="s">
        <v>209</v>
      </c>
      <c r="I242" s="6">
        <v>7.42</v>
      </c>
    </row>
    <row r="243" spans="3:9" ht="15.5" x14ac:dyDescent="0.35">
      <c r="C243" t="s">
        <v>321</v>
      </c>
      <c r="I243" s="6">
        <v>8.4100000000000008E-2</v>
      </c>
    </row>
    <row r="244" spans="3:9" ht="15.5" x14ac:dyDescent="0.35">
      <c r="C244" t="s">
        <v>322</v>
      </c>
      <c r="I244" s="6">
        <v>1.1399999999999999</v>
      </c>
    </row>
    <row r="245" spans="3:9" ht="15.5" x14ac:dyDescent="0.35">
      <c r="C245" t="s">
        <v>210</v>
      </c>
      <c r="I245" s="6">
        <v>0.92</v>
      </c>
    </row>
    <row r="246" spans="3:9" ht="15.5" x14ac:dyDescent="0.35">
      <c r="C246" t="s">
        <v>323</v>
      </c>
      <c r="I246" s="6">
        <v>7.68</v>
      </c>
    </row>
    <row r="247" spans="3:9" ht="15.5" x14ac:dyDescent="0.35">
      <c r="C247" t="s">
        <v>324</v>
      </c>
      <c r="I247" s="6">
        <v>-2.74</v>
      </c>
    </row>
    <row r="248" spans="3:9" ht="15.5" x14ac:dyDescent="0.35">
      <c r="C248" t="s">
        <v>325</v>
      </c>
      <c r="I248" s="6">
        <v>12.32</v>
      </c>
    </row>
    <row r="249" spans="3:9" ht="15.5" x14ac:dyDescent="0.35">
      <c r="C249" t="s">
        <v>326</v>
      </c>
      <c r="I249" s="6">
        <v>8.2899999999999991</v>
      </c>
    </row>
    <row r="250" spans="3:9" ht="15.5" x14ac:dyDescent="0.35">
      <c r="C250" t="s">
        <v>327</v>
      </c>
      <c r="I250" s="6">
        <v>0.26</v>
      </c>
    </row>
    <row r="251" spans="3:9" ht="15.5" x14ac:dyDescent="0.35">
      <c r="C251" t="s">
        <v>328</v>
      </c>
      <c r="I251" s="6">
        <v>-0.51</v>
      </c>
    </row>
    <row r="252" spans="3:9" ht="15.5" x14ac:dyDescent="0.35">
      <c r="C252" t="s">
        <v>329</v>
      </c>
      <c r="I252" s="6">
        <v>5.72</v>
      </c>
    </row>
    <row r="253" spans="3:9" ht="15.5" x14ac:dyDescent="0.35">
      <c r="C253" t="s">
        <v>211</v>
      </c>
      <c r="I253" s="6">
        <v>6.98</v>
      </c>
    </row>
    <row r="254" spans="3:9" ht="15.5" x14ac:dyDescent="0.35">
      <c r="C254" t="s">
        <v>330</v>
      </c>
      <c r="I254" s="6">
        <v>59.8</v>
      </c>
    </row>
    <row r="255" spans="3:9" ht="15.5" x14ac:dyDescent="0.35">
      <c r="C255" t="s">
        <v>212</v>
      </c>
      <c r="D255" s="6">
        <v>2.73</v>
      </c>
    </row>
    <row r="256" spans="3:9" ht="15.5" x14ac:dyDescent="0.35">
      <c r="C256" t="s">
        <v>213</v>
      </c>
      <c r="I256" s="6">
        <v>73.72</v>
      </c>
    </row>
    <row r="257" spans="3:9" ht="15.5" x14ac:dyDescent="0.35">
      <c r="C257" t="s">
        <v>331</v>
      </c>
      <c r="I257" s="6">
        <v>-24.78</v>
      </c>
    </row>
    <row r="258" spans="3:9" ht="15.5" x14ac:dyDescent="0.35">
      <c r="C258" t="s">
        <v>214</v>
      </c>
      <c r="D258" s="6">
        <v>2.25</v>
      </c>
    </row>
    <row r="259" spans="3:9" ht="15.5" x14ac:dyDescent="0.35">
      <c r="C259" t="s">
        <v>215</v>
      </c>
      <c r="D259" s="6">
        <v>2.21</v>
      </c>
    </row>
    <row r="260" spans="3:9" ht="15.5" x14ac:dyDescent="0.35">
      <c r="C260" t="s">
        <v>216</v>
      </c>
      <c r="D260" s="6">
        <v>0.57999999999999996</v>
      </c>
    </row>
    <row r="261" spans="3:9" ht="15.5" x14ac:dyDescent="0.35">
      <c r="C261" t="s">
        <v>332</v>
      </c>
      <c r="D261" s="6">
        <v>0.43</v>
      </c>
    </row>
    <row r="262" spans="3:9" ht="15.5" x14ac:dyDescent="0.35">
      <c r="C262" t="s">
        <v>217</v>
      </c>
      <c r="D262" s="6">
        <v>0.71</v>
      </c>
    </row>
    <row r="263" spans="3:9" ht="15.5" x14ac:dyDescent="0.35">
      <c r="C263" t="s">
        <v>218</v>
      </c>
      <c r="D263" s="6">
        <v>0.34</v>
      </c>
    </row>
    <row r="264" spans="3:9" ht="15.5" x14ac:dyDescent="0.35">
      <c r="C264" t="s">
        <v>219</v>
      </c>
      <c r="D264" s="6">
        <v>1.71</v>
      </c>
    </row>
    <row r="265" spans="3:9" ht="15.5" x14ac:dyDescent="0.35">
      <c r="C265" t="s">
        <v>333</v>
      </c>
      <c r="I265" s="6">
        <v>2.5299999999999998</v>
      </c>
    </row>
    <row r="266" spans="3:9" ht="15.5" x14ac:dyDescent="0.35">
      <c r="C266" t="s">
        <v>12</v>
      </c>
      <c r="D266" s="5">
        <v>8000000000</v>
      </c>
    </row>
    <row r="267" spans="3:9" ht="15.5" x14ac:dyDescent="0.35">
      <c r="C267" t="s">
        <v>220</v>
      </c>
      <c r="I267" s="6">
        <v>4.04</v>
      </c>
    </row>
    <row r="268" spans="3:9" ht="15.5" x14ac:dyDescent="0.35">
      <c r="C268" t="s">
        <v>221</v>
      </c>
      <c r="I268" s="6">
        <v>4.5499999999999999E-2</v>
      </c>
    </row>
    <row r="269" spans="3:9" ht="15.5" x14ac:dyDescent="0.35">
      <c r="C269" t="s">
        <v>222</v>
      </c>
      <c r="I269" s="6">
        <v>7.7600000000000002E-2</v>
      </c>
    </row>
    <row r="270" spans="3:9" ht="15.5" x14ac:dyDescent="0.35">
      <c r="C270" t="s">
        <v>223</v>
      </c>
      <c r="I270" s="6">
        <v>8.1500000000000003E-2</v>
      </c>
    </row>
    <row r="271" spans="3:9" ht="15.5" x14ac:dyDescent="0.35">
      <c r="C271" t="s">
        <v>334</v>
      </c>
      <c r="I271" s="6">
        <v>6.6500000000000004E-2</v>
      </c>
    </row>
    <row r="272" spans="3:9" ht="15.5" x14ac:dyDescent="0.35">
      <c r="C272" t="s">
        <v>224</v>
      </c>
      <c r="D272" s="6">
        <v>116.64</v>
      </c>
    </row>
    <row r="273" spans="3:9" ht="15.5" x14ac:dyDescent="0.35">
      <c r="C273" t="s">
        <v>225</v>
      </c>
      <c r="D273" s="6">
        <v>5.21</v>
      </c>
    </row>
    <row r="274" spans="3:9" ht="15.5" x14ac:dyDescent="0.35">
      <c r="C274" t="s">
        <v>226</v>
      </c>
      <c r="D274" s="6">
        <v>92.94</v>
      </c>
    </row>
    <row r="275" spans="3:9" ht="15.5" x14ac:dyDescent="0.35">
      <c r="C275" t="s">
        <v>227</v>
      </c>
      <c r="D275" s="6">
        <v>28.91</v>
      </c>
    </row>
    <row r="276" spans="3:9" ht="15.5" x14ac:dyDescent="0.35">
      <c r="C276" t="s">
        <v>228</v>
      </c>
      <c r="D276" s="6">
        <v>0.78</v>
      </c>
    </row>
    <row r="277" spans="3:9" ht="15.5" x14ac:dyDescent="0.35">
      <c r="C277" t="s">
        <v>335</v>
      </c>
      <c r="I277" s="6">
        <v>0.46</v>
      </c>
    </row>
    <row r="278" spans="3:9" ht="15.5" x14ac:dyDescent="0.35">
      <c r="C278" t="s">
        <v>336</v>
      </c>
      <c r="I278" s="6">
        <v>98.2</v>
      </c>
    </row>
    <row r="279" spans="3:9" ht="15.5" x14ac:dyDescent="0.35">
      <c r="C279" t="s">
        <v>40</v>
      </c>
      <c r="I279" s="5">
        <v>248000000000</v>
      </c>
    </row>
    <row r="280" spans="3:9" ht="15.5" x14ac:dyDescent="0.35">
      <c r="C280" t="s">
        <v>229</v>
      </c>
      <c r="I280" s="5">
        <v>393000000000</v>
      </c>
    </row>
    <row r="281" spans="3:9" ht="15.5" x14ac:dyDescent="0.35">
      <c r="C281" t="s">
        <v>230</v>
      </c>
      <c r="I281" s="5">
        <v>3640000000</v>
      </c>
    </row>
    <row r="282" spans="3:9" ht="15.5" x14ac:dyDescent="0.35">
      <c r="C282" t="s">
        <v>231</v>
      </c>
      <c r="I282" s="6">
        <v>0.2823</v>
      </c>
    </row>
    <row r="283" spans="3:9" ht="15.5" x14ac:dyDescent="0.35">
      <c r="C283" t="s">
        <v>232</v>
      </c>
      <c r="D283" s="6">
        <v>0.4042</v>
      </c>
    </row>
    <row r="284" spans="3:9" ht="15.5" x14ac:dyDescent="0.35">
      <c r="C284" t="s">
        <v>233</v>
      </c>
      <c r="D284" s="6">
        <v>0.18179999999999999</v>
      </c>
    </row>
    <row r="285" spans="3:9" ht="15.5" x14ac:dyDescent="0.35">
      <c r="C285" t="s">
        <v>234</v>
      </c>
      <c r="D285" s="6">
        <v>0.14230000000000001</v>
      </c>
    </row>
    <row r="286" spans="3:9" ht="15.5" x14ac:dyDescent="0.35">
      <c r="C286" t="s">
        <v>235</v>
      </c>
      <c r="D286" s="6">
        <v>-0.22829999999999998</v>
      </c>
    </row>
    <row r="287" spans="3:9" ht="15.5" x14ac:dyDescent="0.35">
      <c r="C287" t="s">
        <v>236</v>
      </c>
      <c r="D287" s="6">
        <v>-0.34360000000000002</v>
      </c>
    </row>
    <row r="288" spans="3:9" ht="15.5" x14ac:dyDescent="0.35">
      <c r="C288" t="s">
        <v>237</v>
      </c>
      <c r="D288" s="6">
        <v>-0.68559999999999999</v>
      </c>
    </row>
    <row r="289" spans="3:9" ht="15.5" x14ac:dyDescent="0.35">
      <c r="C289" t="s">
        <v>238</v>
      </c>
      <c r="I289" s="6">
        <v>1.44</v>
      </c>
    </row>
    <row r="290" spans="3:9" ht="15.5" x14ac:dyDescent="0.35">
      <c r="C290" t="s">
        <v>239</v>
      </c>
      <c r="I290" s="5">
        <v>1</v>
      </c>
    </row>
    <row r="291" spans="3:9" ht="15.5" x14ac:dyDescent="0.35">
      <c r="C291" t="s">
        <v>240</v>
      </c>
      <c r="I291" s="6">
        <v>0.14330000000000001</v>
      </c>
    </row>
    <row r="292" spans="3:9" ht="15.5" x14ac:dyDescent="0.35">
      <c r="C292" t="s">
        <v>241</v>
      </c>
      <c r="I292" s="6">
        <v>1.47E-2</v>
      </c>
    </row>
    <row r="293" spans="3:9" ht="15.5" x14ac:dyDescent="0.35">
      <c r="C293" t="s">
        <v>242</v>
      </c>
      <c r="I293" t="s">
        <v>717</v>
      </c>
    </row>
    <row r="294" spans="3:9" ht="15.5" x14ac:dyDescent="0.35">
      <c r="C294" t="s">
        <v>244</v>
      </c>
      <c r="I294" s="5">
        <v>5</v>
      </c>
    </row>
    <row r="295" spans="3:9" ht="15.5" x14ac:dyDescent="0.35">
      <c r="C295" t="s">
        <v>245</v>
      </c>
      <c r="I295" s="6">
        <v>0.06</v>
      </c>
    </row>
    <row r="296" spans="3:9" ht="15.5" x14ac:dyDescent="0.35">
      <c r="C296" t="s">
        <v>246</v>
      </c>
      <c r="I296" s="6">
        <v>0.25</v>
      </c>
    </row>
    <row r="297" spans="3:9" ht="15.5" x14ac:dyDescent="0.35">
      <c r="C297" t="s">
        <v>247</v>
      </c>
      <c r="I297" s="6">
        <v>0.56000000000000005</v>
      </c>
    </row>
    <row r="298" spans="3:9" ht="15.5" x14ac:dyDescent="0.35">
      <c r="C298" t="s">
        <v>248</v>
      </c>
      <c r="I298" s="6">
        <v>0.87</v>
      </c>
    </row>
    <row r="299" spans="3:9" ht="15.5" x14ac:dyDescent="0.35">
      <c r="C299" t="s">
        <v>249</v>
      </c>
      <c r="I299" s="6">
        <v>0.54</v>
      </c>
    </row>
    <row r="300" spans="3:9" ht="15.5" x14ac:dyDescent="0.35">
      <c r="C300" t="s">
        <v>250</v>
      </c>
      <c r="I300" s="6">
        <v>0.59</v>
      </c>
    </row>
    <row r="301" spans="3:9" ht="15.5" x14ac:dyDescent="0.35">
      <c r="C301" t="s">
        <v>251</v>
      </c>
      <c r="I301" s="6">
        <v>0.18</v>
      </c>
    </row>
    <row r="302" spans="3:9" ht="15.5" x14ac:dyDescent="0.35">
      <c r="C302" t="s">
        <v>337</v>
      </c>
      <c r="I302" s="5">
        <v>218000000000</v>
      </c>
    </row>
    <row r="303" spans="3:9" ht="15.5" x14ac:dyDescent="0.35">
      <c r="C303" t="s">
        <v>338</v>
      </c>
      <c r="I303" s="5">
        <v>68000000000</v>
      </c>
    </row>
    <row r="304" spans="3:9" ht="15.5" x14ac:dyDescent="0.35">
      <c r="C304" t="s">
        <v>339</v>
      </c>
      <c r="I304" s="5">
        <v>47000000000</v>
      </c>
    </row>
    <row r="305" spans="3:9" ht="15.5" x14ac:dyDescent="0.35">
      <c r="C305" t="s">
        <v>340</v>
      </c>
      <c r="I305" s="5">
        <v>21000000000</v>
      </c>
    </row>
    <row r="306" spans="3:9" ht="15.5" x14ac:dyDescent="0.35">
      <c r="C306" t="s">
        <v>252</v>
      </c>
      <c r="D306" s="5">
        <v>10000000000</v>
      </c>
    </row>
    <row r="307" spans="3:9" ht="15.5" x14ac:dyDescent="0.35">
      <c r="C307" t="s">
        <v>253</v>
      </c>
      <c r="D307" s="5">
        <v>459000000000</v>
      </c>
    </row>
    <row r="308" spans="3:9" ht="15.5" x14ac:dyDescent="0.35">
      <c r="C308" t="s">
        <v>254</v>
      </c>
      <c r="D308" s="5">
        <v>189000000000</v>
      </c>
    </row>
    <row r="309" spans="3:9" ht="15.5" x14ac:dyDescent="0.35">
      <c r="C309" t="s">
        <v>183</v>
      </c>
      <c r="D309" s="5">
        <v>89000000000</v>
      </c>
    </row>
    <row r="310" spans="3:9" ht="15.5" x14ac:dyDescent="0.35">
      <c r="C310" t="s">
        <v>182</v>
      </c>
      <c r="I310" s="5">
        <v>269000000000</v>
      </c>
    </row>
    <row r="311" spans="3:9" ht="15.5" x14ac:dyDescent="0.35">
      <c r="C311" t="s">
        <v>181</v>
      </c>
      <c r="D311" s="5">
        <v>116000000000</v>
      </c>
    </row>
    <row r="312" spans="3:9" ht="15.5" x14ac:dyDescent="0.35">
      <c r="C312" t="s">
        <v>180</v>
      </c>
      <c r="D312" s="5">
        <v>39000000000</v>
      </c>
    </row>
    <row r="313" spans="3:9" ht="15.5" x14ac:dyDescent="0.35">
      <c r="C313" t="s">
        <v>23</v>
      </c>
      <c r="D313" s="5">
        <v>155000000000</v>
      </c>
    </row>
    <row r="314" spans="3:9" ht="15.5" x14ac:dyDescent="0.35">
      <c r="C314" t="s">
        <v>20</v>
      </c>
      <c r="D314" s="5">
        <v>145000000000</v>
      </c>
    </row>
    <row r="315" spans="3:9" ht="15.5" x14ac:dyDescent="0.35">
      <c r="C315" t="s">
        <v>255</v>
      </c>
      <c r="I315" s="5">
        <v>269000000000</v>
      </c>
    </row>
    <row r="316" spans="3:9" ht="15.5" x14ac:dyDescent="0.35">
      <c r="C316" t="s">
        <v>341</v>
      </c>
      <c r="I316" s="5">
        <v>32000000000</v>
      </c>
    </row>
    <row r="317" spans="3:9" ht="15.5" x14ac:dyDescent="0.35">
      <c r="C317" t="s">
        <v>342</v>
      </c>
      <c r="I317" s="5">
        <v>-81000000000</v>
      </c>
    </row>
    <row r="318" spans="3:9" ht="15.5" x14ac:dyDescent="0.35">
      <c r="C318" t="s">
        <v>343</v>
      </c>
      <c r="I318" s="5">
        <v>53000000000</v>
      </c>
    </row>
    <row r="319" spans="3:9" ht="15.5" x14ac:dyDescent="0.35">
      <c r="C319" t="s">
        <v>344</v>
      </c>
      <c r="I319" s="5">
        <v>-123000000000</v>
      </c>
    </row>
    <row r="320" spans="3:9" ht="15.5" x14ac:dyDescent="0.35">
      <c r="C320" t="s">
        <v>345</v>
      </c>
      <c r="I320" s="5">
        <v>-90000000000</v>
      </c>
    </row>
  </sheetData>
  <pageMargins left="0.7" right="0.7" top="0.75" bottom="0.75" header="0.3" footer="0.3"/>
  <ignoredErrors>
    <ignoredError sqref="A1:O321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718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719</v>
      </c>
      <c r="D2" s="2" vm="8">
        <f ca="1">IFERROR(_xlfn.STOCKHISTORY("XIDX:" &amp; $C$1, D3, , 0, 0, 1), "Libur")</f>
        <v>50</v>
      </c>
      <c r="H2" s="2" vm="8">
        <f ca="1">IFERROR(INDEX(D2:G2,COUNT(D2:G2)),"")</f>
        <v>50</v>
      </c>
      <c r="I2" s="2" vm="65">
        <f t="shared" ref="I2:O2" ca="1" si="0">IFERROR(_xlfn.STOCKHISTORY("XIDX:" &amp; $C$1, I1, , 0, 0, 1), "Libur")</f>
        <v>51</v>
      </c>
      <c r="J2" s="2" vm="66">
        <f t="shared" ca="1" si="0"/>
        <v>53</v>
      </c>
      <c r="K2" s="2" vm="65">
        <f t="shared" ca="1" si="0"/>
        <v>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36538874815</v>
      </c>
      <c r="H4" s="2">
        <f>IFERROR(SUM(D4:G4)*(4/MAX(1,COUNT(D4:G4))),"")</f>
        <v>146155499260</v>
      </c>
      <c r="I4" s="2">
        <f t="shared" ref="I4:O4" si="1">IFERROR(INDEX(I51:I500,MATCH($C$4,$C$51:$C$500,0)),"")</f>
        <v>143849242644</v>
      </c>
      <c r="J4" s="2">
        <f t="shared" si="1"/>
        <v>104035904864</v>
      </c>
      <c r="K4" s="2">
        <f t="shared" si="1"/>
        <v>82780424379</v>
      </c>
      <c r="L4" s="2">
        <f t="shared" si="1"/>
        <v>91623399769</v>
      </c>
      <c r="M4" s="2">
        <f t="shared" si="1"/>
        <v>149345740363</v>
      </c>
      <c r="N4" s="2">
        <f t="shared" si="1"/>
        <v>115591435877</v>
      </c>
      <c r="O4" s="2">
        <f t="shared" si="1"/>
        <v>124464667356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-8417127920</v>
      </c>
      <c r="H5" s="2">
        <f>IFERROR(SUM(D5:G5)*(4/MAX(1,COUNT(D5:G5))),"")</f>
        <v>-33668511680</v>
      </c>
      <c r="I5" s="2">
        <f t="shared" ref="I5:O5" si="2">IFERROR(INDEX(I51:I500,MATCH($C$5,$C$51:$C$500,0)),"")</f>
        <v>954210527</v>
      </c>
      <c r="J5" s="2">
        <f t="shared" si="2"/>
        <v>-3152438341</v>
      </c>
      <c r="K5" s="2">
        <f t="shared" si="2"/>
        <v>-1921474528</v>
      </c>
      <c r="L5" s="2">
        <f t="shared" si="2"/>
        <v>1225846078</v>
      </c>
      <c r="M5" s="2">
        <f t="shared" si="2"/>
        <v>11580965932</v>
      </c>
      <c r="N5" s="2">
        <f t="shared" si="2"/>
        <v>8003043658</v>
      </c>
      <c r="O5" s="2">
        <f t="shared" si="2"/>
        <v>12493961545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137646563321</v>
      </c>
      <c r="H6" s="2">
        <f>IFERROR(INDEX(D6:G6,COUNT(D6:G6)),"")</f>
        <v>137646563321</v>
      </c>
      <c r="I6" s="2">
        <f t="shared" ref="I6:O6" si="3">IFERROR(INDEX(I51:I500,MATCH($C$6,$C$51:$C$500,0)),"")</f>
        <v>146063691241</v>
      </c>
      <c r="J6" s="2">
        <f t="shared" si="3"/>
        <v>145107532814</v>
      </c>
      <c r="K6" s="2">
        <f t="shared" si="3"/>
        <v>148253192955</v>
      </c>
      <c r="L6" s="2">
        <f t="shared" si="3"/>
        <v>108466026564</v>
      </c>
      <c r="M6" s="2">
        <f t="shared" si="3"/>
        <v>90640180486</v>
      </c>
      <c r="N6" s="2">
        <f t="shared" si="3"/>
        <v>79059214554</v>
      </c>
      <c r="O6" s="2">
        <f t="shared" si="3"/>
        <v>71056170896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9.61</v>
      </c>
      <c r="H7" s="3">
        <f>IFERROR(INDEX(D7:G7,COUNT(D7:G7)),"")</f>
        <v>9.61</v>
      </c>
      <c r="I7" s="3">
        <f t="shared" ref="I7:O7" si="4">IFERROR(INDEX(I51:I500,MATCH($C$7,$C$51:$C$500,0))/1000000000,"")</f>
        <v>9.61</v>
      </c>
      <c r="J7" s="3">
        <f t="shared" si="4"/>
        <v>9.61</v>
      </c>
      <c r="K7" s="3">
        <f t="shared" si="4"/>
        <v>9.61</v>
      </c>
      <c r="L7" s="3">
        <f t="shared" si="4"/>
        <v>9.16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O8" si="5">IFERROR(INDEX(I51:I500,MATCH($C$8,$C$51:$C$500,0)),"")</f>
        <v>-37000000000</v>
      </c>
      <c r="J8" s="2">
        <f t="shared" si="5"/>
        <v>-89000000000</v>
      </c>
      <c r="K8" s="2">
        <f t="shared" si="5"/>
        <v>-17000000000</v>
      </c>
      <c r="L8" s="2">
        <f t="shared" si="5"/>
        <v>-11000000000</v>
      </c>
      <c r="M8" s="2">
        <f t="shared" si="5"/>
        <v>14000000000</v>
      </c>
      <c r="N8" s="2">
        <f t="shared" si="5"/>
        <v>-20000000000</v>
      </c>
      <c r="O8" s="2">
        <f t="shared" si="5"/>
        <v>-1000000000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0.15</v>
      </c>
      <c r="H9" s="3">
        <f>IFERROR(INDEX(D9:G9,COUNT(D9:G9)),"")</f>
        <v>0.15</v>
      </c>
      <c r="I9" s="3">
        <f t="shared" ref="I9:O9" si="6">IFERROR(INDEX(I51:I500,MATCH($C$9,$C$51:$C$500,0)),"")</f>
        <v>-3.83</v>
      </c>
      <c r="J9" s="3">
        <f t="shared" si="6"/>
        <v>-9.24</v>
      </c>
      <c r="K9" s="3">
        <f t="shared" si="6"/>
        <v>-1.73</v>
      </c>
      <c r="L9" s="3">
        <f t="shared" si="6"/>
        <v>-1.25</v>
      </c>
      <c r="M9" s="3">
        <f t="shared" si="6"/>
        <v>30188.17</v>
      </c>
      <c r="N9" s="3">
        <f t="shared" si="6"/>
        <v>-43891.4</v>
      </c>
      <c r="O9" s="3">
        <f t="shared" si="6"/>
        <v>-2650.12</v>
      </c>
    </row>
    <row r="10" spans="1:15" ht="15.5" x14ac:dyDescent="0.35">
      <c r="C10" t="s">
        <v>17</v>
      </c>
      <c r="D10" s="3">
        <f ca="1">IFERROR(IF(D9=0,"",D2/D9),"")</f>
        <v>333.33333333333337</v>
      </c>
      <c r="I10" s="3">
        <f t="shared" ref="I10:O10" ca="1" si="7">IFERROR(IF(I9=0,"",I2/I9),"")</f>
        <v>-13.315926892950392</v>
      </c>
      <c r="J10" s="3">
        <f t="shared" ca="1" si="7"/>
        <v>-5.7359307359307357</v>
      </c>
      <c r="K10" s="3">
        <f t="shared" ca="1" si="7"/>
        <v>-29.479768786127167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ca="1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6823709675</v>
      </c>
      <c r="H11" s="2">
        <f>IFERROR(INDEX(D11:G11,COUNT(D11:G11)),"")</f>
        <v>6823709675</v>
      </c>
      <c r="I11" s="2">
        <f t="shared" ref="I11:O11" si="8">IFERROR(INDEX(I51:I500,MATCH($C$11,$C$51:$C$500,0)),"")</f>
        <v>2398504460</v>
      </c>
      <c r="J11" s="2">
        <f t="shared" si="8"/>
        <v>398417345</v>
      </c>
      <c r="K11" s="2">
        <f t="shared" si="8"/>
        <v>23600401008</v>
      </c>
      <c r="L11" s="2">
        <f t="shared" si="8"/>
        <v>6026605530</v>
      </c>
      <c r="M11" s="2">
        <f t="shared" si="8"/>
        <v>4676042551</v>
      </c>
      <c r="N11" s="2">
        <f t="shared" si="8"/>
        <v>1367710829</v>
      </c>
      <c r="O11" s="2">
        <f t="shared" si="8"/>
        <v>1367597777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131000000000</v>
      </c>
      <c r="H12" s="2">
        <f>IFERROR(INDEX(D12:G12,COUNT(D12:G12)),"")</f>
        <v>131000000000</v>
      </c>
      <c r="I12" s="2">
        <f t="shared" ref="I12:O12" si="9">IFERROR(INDEX(I51:I500,MATCH($C$12,$C$51:$C$500,0)),"")</f>
        <v>132000000000</v>
      </c>
      <c r="J12" s="2">
        <f t="shared" si="9"/>
        <v>93000000000</v>
      </c>
      <c r="K12" s="2">
        <f t="shared" si="9"/>
        <v>9000000000</v>
      </c>
      <c r="L12" s="2">
        <f t="shared" si="9"/>
        <v>37000000000</v>
      </c>
      <c r="M12" s="2">
        <f t="shared" si="9"/>
        <v>43000000000</v>
      </c>
      <c r="N12" s="2">
        <f t="shared" si="9"/>
        <v>56000000000</v>
      </c>
      <c r="O12" s="2">
        <f t="shared" si="9"/>
        <v>36000000000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138000000000</v>
      </c>
      <c r="H13" s="2">
        <f>IFERROR(INDEX(D13:G13,COUNT(D13:G13)),"")</f>
        <v>138000000000</v>
      </c>
      <c r="I13" s="2">
        <f t="shared" ref="I13:O13" si="10">IFERROR(INDEX(I51:I500,MATCH($C$13,$C$51:$C$500,0)),"")</f>
        <v>135000000000</v>
      </c>
      <c r="J13" s="2">
        <f t="shared" si="10"/>
        <v>94000000000</v>
      </c>
      <c r="K13" s="2">
        <f t="shared" si="10"/>
        <v>33000000000</v>
      </c>
      <c r="L13" s="2">
        <f t="shared" si="10"/>
        <v>43000000000</v>
      </c>
      <c r="M13" s="2">
        <f t="shared" si="10"/>
        <v>47000000000</v>
      </c>
      <c r="N13" s="2">
        <f t="shared" si="10"/>
        <v>57000000000</v>
      </c>
      <c r="O13" s="2">
        <f t="shared" si="10"/>
        <v>38000000000</v>
      </c>
    </row>
    <row r="14" spans="1:15" ht="15.5" x14ac:dyDescent="0.35">
      <c r="C14" t="s">
        <v>26</v>
      </c>
      <c r="D14" s="2">
        <f>IFERROR(INDEX(D51:D500,MATCH($C$14,$C$51:$C$500,0)),"")</f>
        <v>-2895294995</v>
      </c>
      <c r="H14" s="2">
        <f>IFERROR(SUM(D14:G14)*(4/MAX(1,COUNT(D14:G14))),"")</f>
        <v>-11581179980</v>
      </c>
      <c r="I14" s="2">
        <f t="shared" ref="I14:O14" si="11">IFERROR(INDEX(I51:I500,MATCH($C$14,$C$51:$C$500,0)),"")</f>
        <v>-6223959642</v>
      </c>
      <c r="J14" s="2">
        <f t="shared" si="11"/>
        <v>-5193969727</v>
      </c>
      <c r="K14" s="2">
        <f t="shared" si="11"/>
        <v>-3039581832</v>
      </c>
      <c r="L14" s="2">
        <f t="shared" si="11"/>
        <v>-3059238263</v>
      </c>
      <c r="M14" s="2">
        <f t="shared" si="11"/>
        <v>-3785700123</v>
      </c>
      <c r="N14" s="2">
        <f t="shared" si="11"/>
        <v>-5204322591</v>
      </c>
      <c r="O14" s="2">
        <f t="shared" si="11"/>
        <v>-3129846013</v>
      </c>
    </row>
    <row r="15" spans="1:15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160614765</v>
      </c>
      <c r="J15" s="2">
        <f t="shared" si="12"/>
        <v>-244088703</v>
      </c>
      <c r="K15" s="2">
        <f t="shared" si="12"/>
        <v>193522970</v>
      </c>
      <c r="L15" s="2">
        <f t="shared" si="12"/>
        <v>-180309901</v>
      </c>
      <c r="M15" s="2">
        <f t="shared" si="12"/>
        <v>-2996869126</v>
      </c>
      <c r="N15" s="2">
        <f t="shared" si="12"/>
        <v>-2373240016</v>
      </c>
      <c r="O15" s="2">
        <f t="shared" si="12"/>
        <v>-4053371139</v>
      </c>
    </row>
    <row r="16" spans="1:15" ht="15.5" x14ac:dyDescent="0.35">
      <c r="C16" t="s">
        <v>28</v>
      </c>
      <c r="D16" s="2">
        <f>IFERROR(INDEX(D51:D500,MATCH($C$16,$C$51:$C$500,0)),"")</f>
        <v>-8417127920</v>
      </c>
      <c r="H16" s="2">
        <f>IFERROR(SUM(D16:G16)*(4/MAX(1,COUNT(D16:G16))),"")</f>
        <v>-33668511680</v>
      </c>
      <c r="I16" s="2">
        <f t="shared" ref="I16:O16" si="13">IFERROR(INDEX(I51:I500,MATCH($C$16,$C$51:$C$500,0)),"")</f>
        <v>561462162</v>
      </c>
      <c r="J16" s="2">
        <f t="shared" si="13"/>
        <v>-2528580056</v>
      </c>
      <c r="K16" s="2">
        <f t="shared" si="13"/>
        <v>-3155447288</v>
      </c>
      <c r="L16" s="2">
        <f t="shared" si="13"/>
        <v>696516174</v>
      </c>
      <c r="M16" s="2">
        <f t="shared" si="13"/>
        <v>13644835681</v>
      </c>
      <c r="N16" s="2">
        <f t="shared" si="13"/>
        <v>10407488584</v>
      </c>
      <c r="O16" s="2">
        <f t="shared" si="13"/>
        <v>16151580147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480500000000</v>
      </c>
      <c r="H20" s="2">
        <f t="shared" ref="H20:O20" ca="1" si="14">IFERROR(H21*H2,"")</f>
        <v>480500000000</v>
      </c>
      <c r="I20" s="2">
        <f t="shared" ca="1" si="14"/>
        <v>490110000000</v>
      </c>
      <c r="J20" s="2">
        <f t="shared" ca="1" si="14"/>
        <v>509330000000</v>
      </c>
      <c r="K20" s="2">
        <f t="shared" ca="1" si="14"/>
        <v>490110000000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9610000000</v>
      </c>
      <c r="H21" s="2">
        <f>IFERROR(INDEX(D21:G21,COUNT(D21:G21)),"")</f>
        <v>9610000000</v>
      </c>
      <c r="I21" s="2">
        <f t="shared" ref="I21:O21" si="15">IFERROR(INDEX(I51:I500,MATCH($C$7,$C$51:$C$500,0)),"")</f>
        <v>9610000000</v>
      </c>
      <c r="J21" s="2">
        <f t="shared" si="15"/>
        <v>9610000000</v>
      </c>
      <c r="K21" s="2">
        <f t="shared" si="15"/>
        <v>9610000000</v>
      </c>
      <c r="L21" s="2">
        <f t="shared" si="15"/>
        <v>9160000000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-6.1150294761597177</v>
      </c>
      <c r="H23" s="3">
        <f t="shared" ref="H23:O23" si="16">IFERROR(H5/H6*100,"")</f>
        <v>-24.460117904638871</v>
      </c>
      <c r="I23" s="3">
        <f t="shared" si="16"/>
        <v>0.6532838646570871</v>
      </c>
      <c r="J23" s="3">
        <f t="shared" si="16"/>
        <v>-2.1724842810475051</v>
      </c>
      <c r="K23" s="3">
        <f t="shared" si="16"/>
        <v>-1.2960763203145542</v>
      </c>
      <c r="L23" s="3">
        <f t="shared" si="16"/>
        <v>1.1301659301372986</v>
      </c>
      <c r="M23" s="3">
        <f t="shared" si="16"/>
        <v>12.77685665441582</v>
      </c>
      <c r="N23" s="3">
        <f t="shared" si="16"/>
        <v>10.122847416519249</v>
      </c>
      <c r="O23" s="3">
        <f t="shared" si="16"/>
        <v>17.583218160301019</v>
      </c>
    </row>
    <row r="24" spans="1:15" ht="15.5" x14ac:dyDescent="0.35">
      <c r="C24" t="s">
        <v>43</v>
      </c>
      <c r="D24" s="4" t="str">
        <f>IFERROR(_xlfn.RRI(5,I23,D23),"")</f>
        <v/>
      </c>
      <c r="H24" s="4" t="str">
        <f t="shared" ref="H24:O24" si="17">IFERROR(_xlfn.RRI(5,M23,H23),"")</f>
        <v/>
      </c>
      <c r="I24" s="4">
        <f t="shared" si="17"/>
        <v>-0.42195739678477728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-0.88</v>
      </c>
      <c r="H25" s="3">
        <f>IFERROR(INDEX(D25:G25,COUNT(D25:G25)),"")</f>
        <v>-0.88</v>
      </c>
      <c r="I25" s="3">
        <f t="shared" ref="I25:O25" si="18">IFERROR(INDEX(I51:I500,MATCH($C$25,$C$51:$C$500,0)),"")</f>
        <v>0.08</v>
      </c>
      <c r="J25" s="3">
        <f t="shared" si="18"/>
        <v>-0.28999999999999998</v>
      </c>
      <c r="K25" s="3">
        <f t="shared" si="18"/>
        <v>-0.31</v>
      </c>
      <c r="L25" s="3">
        <f t="shared" si="18"/>
        <v>0.06</v>
      </c>
      <c r="M25" s="3">
        <f t="shared" si="18"/>
        <v>23662.15</v>
      </c>
      <c r="N25" s="3">
        <f t="shared" si="18"/>
        <v>17853.89</v>
      </c>
      <c r="O25" s="3">
        <f t="shared" si="18"/>
        <v>26884.91</v>
      </c>
    </row>
    <row r="26" spans="1:15" ht="15.5" x14ac:dyDescent="0.35">
      <c r="C26" t="s">
        <v>46</v>
      </c>
      <c r="D26" s="4" t="str">
        <f>IFERROR(_xlfn.RRI(5,I25,D25),"")</f>
        <v/>
      </c>
      <c r="H26" s="4" t="str">
        <f t="shared" ref="H26:O26" si="19">IFERROR(_xlfn.RRI(5,M25,H25),"")</f>
        <v/>
      </c>
      <c r="I26" s="4">
        <f t="shared" si="19"/>
        <v>-0.91483298491428489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47</v>
      </c>
      <c r="D27" s="3">
        <f>IFERROR(D4/D21,"")</f>
        <v>3.8021721971904268</v>
      </c>
      <c r="H27" s="3">
        <f t="shared" ref="H27:O27" si="20">IFERROR(H4/H21,"")</f>
        <v>15.208688788761707</v>
      </c>
      <c r="I27" s="3">
        <f t="shared" si="20"/>
        <v>14.96870370905307</v>
      </c>
      <c r="J27" s="3">
        <f t="shared" si="20"/>
        <v>10.825796551925079</v>
      </c>
      <c r="K27" s="3">
        <f t="shared" si="20"/>
        <v>8.6139879686784599</v>
      </c>
      <c r="L27" s="3">
        <f t="shared" si="20"/>
        <v>10.002554559934497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-0.23972708659004227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-12</v>
      </c>
      <c r="I29" s="4">
        <f t="shared" si="22"/>
        <v>-1.2758620689655173</v>
      </c>
      <c r="J29" s="4">
        <f t="shared" si="22"/>
        <v>-6.4516129032258118E-2</v>
      </c>
      <c r="K29" s="4">
        <f t="shared" si="22"/>
        <v>-6.166666666666667</v>
      </c>
      <c r="L29" s="4">
        <f t="shared" si="22"/>
        <v>-0.9999974643048074</v>
      </c>
      <c r="M29" s="4">
        <f t="shared" si="22"/>
        <v>0.32532182062284476</v>
      </c>
      <c r="N29" s="4">
        <f t="shared" si="22"/>
        <v>-0.33591408712173487</v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1.6032455740539107E-2</v>
      </c>
      <c r="I30" s="4">
        <f t="shared" si="23"/>
        <v>0.38268843657433099</v>
      </c>
      <c r="J30" s="4">
        <f t="shared" si="23"/>
        <v>0.25676940707243057</v>
      </c>
      <c r="K30" s="4">
        <f t="shared" si="23"/>
        <v>-0.13882119641896062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14.32</v>
      </c>
      <c r="H32" s="3">
        <f>IFERROR(INDEX(D32:G32,COUNT(D32:G32)),"")</f>
        <v>14.32</v>
      </c>
      <c r="I32" s="3">
        <f t="shared" ref="I32:O32" si="24">IFERROR(INDEX(I51:I500,MATCH($C$32,$C$51:$C$500,0)),"")</f>
        <v>15.2</v>
      </c>
      <c r="J32" s="3">
        <f t="shared" si="24"/>
        <v>15.1</v>
      </c>
      <c r="K32" s="3">
        <f t="shared" si="24"/>
        <v>15.43</v>
      </c>
      <c r="L32" s="3">
        <f t="shared" si="24"/>
        <v>11.84</v>
      </c>
      <c r="M32" s="3">
        <f t="shared" si="24"/>
        <v>201422.62</v>
      </c>
      <c r="N32" s="3">
        <f t="shared" si="24"/>
        <v>175687.14</v>
      </c>
      <c r="O32" s="3">
        <f t="shared" si="24"/>
        <v>157902.6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3.49</v>
      </c>
      <c r="H33" s="3">
        <f>IFERROR(INDEX(D33:G33,COUNT(D33:G33)),"")</f>
        <v>3.49</v>
      </c>
      <c r="I33" s="3">
        <f t="shared" ref="I33:O33" si="25">IFERROR(INDEX(I51:I500,MATCH($C$33,$C$51:$C$500,0)),"")</f>
        <v>3.36</v>
      </c>
      <c r="J33" s="3">
        <f t="shared" si="25"/>
        <v>3.51</v>
      </c>
      <c r="K33" s="3">
        <f t="shared" si="25"/>
        <v>3.31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-56.82</v>
      </c>
      <c r="H34" s="3">
        <f>IFERROR(INDEX(D34:G34,COUNT(D34:G34)),"")</f>
        <v>-56.82</v>
      </c>
      <c r="I34" s="3">
        <f t="shared" ref="I34:O34" si="26">IFERROR(INDEX(I51:I500,MATCH($C$34,$C$51:$C$500,0)),"")</f>
        <v>637.5</v>
      </c>
      <c r="J34" s="3">
        <f t="shared" si="26"/>
        <v>-182.76</v>
      </c>
      <c r="K34" s="3">
        <f t="shared" si="26"/>
        <v>-164.52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13.15</v>
      </c>
      <c r="H35" s="3">
        <f>IFERROR(INDEX(D35:G35,COUNT(D35:G35)),"")</f>
        <v>13.15</v>
      </c>
      <c r="I35" s="3">
        <f t="shared" ref="I35:O35" si="27">IFERROR(INDEX(I51:I500,MATCH($C$35,$C$51:$C$500,0)),"")</f>
        <v>3.41</v>
      </c>
      <c r="J35" s="3">
        <f t="shared" si="27"/>
        <v>4.9000000000000004</v>
      </c>
      <c r="K35" s="3">
        <f t="shared" si="27"/>
        <v>5.92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36538874815</v>
      </c>
      <c r="E51" s="5">
        <v>41552121431</v>
      </c>
      <c r="F51" s="5">
        <v>28097284073</v>
      </c>
      <c r="G51" s="5">
        <v>35350222667</v>
      </c>
      <c r="I51" s="5">
        <v>143849242644</v>
      </c>
      <c r="J51" s="5">
        <v>104035904864</v>
      </c>
      <c r="K51" s="5">
        <v>82780424379</v>
      </c>
      <c r="L51" s="5">
        <v>91623399769</v>
      </c>
      <c r="M51" s="5">
        <v>149345740363</v>
      </c>
      <c r="N51" s="5">
        <v>115591435877</v>
      </c>
      <c r="O51" s="5">
        <v>124464667356</v>
      </c>
    </row>
    <row r="52" spans="2:15" ht="15.5" x14ac:dyDescent="0.35">
      <c r="C52" t="s">
        <v>73</v>
      </c>
      <c r="D52" s="5">
        <v>-33184592272</v>
      </c>
      <c r="E52" s="5">
        <v>-34107889203</v>
      </c>
      <c r="F52" s="5">
        <v>-22988225281</v>
      </c>
      <c r="G52" s="5">
        <v>-24144286023</v>
      </c>
      <c r="I52" s="5">
        <v>-109289879688</v>
      </c>
      <c r="J52" s="5">
        <v>-76418459335</v>
      </c>
      <c r="K52" s="5">
        <v>-58879020143</v>
      </c>
      <c r="L52" s="5">
        <v>-69808172590</v>
      </c>
      <c r="M52" s="5">
        <v>-109322829623</v>
      </c>
      <c r="N52" s="5">
        <v>-77867869388</v>
      </c>
      <c r="O52" s="5">
        <v>-87213112062</v>
      </c>
    </row>
    <row r="53" spans="2:15" ht="15.5" x14ac:dyDescent="0.35">
      <c r="C53" t="s">
        <v>74</v>
      </c>
      <c r="D53" s="5">
        <v>3354282543</v>
      </c>
      <c r="E53" s="5">
        <v>7444232228</v>
      </c>
      <c r="F53" s="5">
        <v>5109058792</v>
      </c>
      <c r="G53" s="5">
        <v>11205936644</v>
      </c>
      <c r="I53" s="5">
        <v>34559362956</v>
      </c>
      <c r="J53" s="5">
        <v>27617445529</v>
      </c>
      <c r="K53" s="5">
        <v>23901404236</v>
      </c>
      <c r="L53" s="5">
        <v>21815227179</v>
      </c>
      <c r="M53" s="5">
        <v>40022910740</v>
      </c>
      <c r="N53" s="5">
        <v>37723566489</v>
      </c>
      <c r="O53" s="5">
        <v>37251555294</v>
      </c>
    </row>
    <row r="54" spans="2:15" ht="15.5" x14ac:dyDescent="0.35">
      <c r="C54" t="s">
        <v>75</v>
      </c>
      <c r="D54" s="5">
        <v>-9336203371</v>
      </c>
      <c r="E54" s="5">
        <v>-7788619282</v>
      </c>
      <c r="F54" s="5">
        <v>-6651273073</v>
      </c>
      <c r="G54" s="5">
        <v>-6582022060</v>
      </c>
      <c r="I54" s="5">
        <v>-28433022018</v>
      </c>
      <c r="J54" s="5">
        <v>-25515055085</v>
      </c>
      <c r="K54" s="5">
        <v>-24167068485</v>
      </c>
      <c r="L54" s="5">
        <v>-19192173268</v>
      </c>
      <c r="M54" s="5">
        <v>-23288928400</v>
      </c>
      <c r="N54" s="5">
        <v>-20502546169</v>
      </c>
      <c r="O54" s="5">
        <v>-16624878550</v>
      </c>
    </row>
    <row r="55" spans="2:15" ht="15.5" x14ac:dyDescent="0.35">
      <c r="C55" t="s">
        <v>424</v>
      </c>
      <c r="D55" s="5">
        <v>-9336203371</v>
      </c>
      <c r="E55" s="5">
        <v>-7788619282</v>
      </c>
      <c r="F55" s="5">
        <v>-6651273073</v>
      </c>
      <c r="G55" s="5">
        <v>-6582022060</v>
      </c>
      <c r="I55" s="5">
        <v>-28433022018</v>
      </c>
      <c r="J55" s="5">
        <v>-25515055085</v>
      </c>
      <c r="K55" s="5">
        <v>-24167068485</v>
      </c>
      <c r="L55" s="5">
        <v>-19192173268</v>
      </c>
      <c r="M55" s="5">
        <v>-23288928400</v>
      </c>
      <c r="N55" s="5">
        <v>-20502546169</v>
      </c>
      <c r="O55" s="5">
        <v>-16624878550</v>
      </c>
    </row>
    <row r="56" spans="2:15" ht="15.5" x14ac:dyDescent="0.35">
      <c r="C56" t="s">
        <v>78</v>
      </c>
      <c r="D56" s="5">
        <v>-5981920828</v>
      </c>
      <c r="E56" s="5">
        <v>-344387054</v>
      </c>
      <c r="F56" s="5">
        <v>-1542214281</v>
      </c>
      <c r="G56" s="5">
        <v>4623914584</v>
      </c>
      <c r="I56" s="5">
        <v>6126340938</v>
      </c>
      <c r="J56" s="5">
        <v>2102390444</v>
      </c>
      <c r="K56" s="5">
        <v>-265664249</v>
      </c>
      <c r="L56" s="5">
        <v>2623053911</v>
      </c>
      <c r="M56" s="5">
        <v>16733982340</v>
      </c>
      <c r="N56" s="5">
        <v>17221020320</v>
      </c>
      <c r="O56" s="5">
        <v>20626676744</v>
      </c>
    </row>
    <row r="57" spans="2:15" ht="15.5" x14ac:dyDescent="0.35">
      <c r="C57" t="s">
        <v>79</v>
      </c>
      <c r="D57" s="5">
        <v>-2435207092</v>
      </c>
      <c r="E57" s="5">
        <v>-2670189712</v>
      </c>
      <c r="F57" s="5">
        <v>2060395070</v>
      </c>
      <c r="G57" s="5">
        <v>-3567530309</v>
      </c>
      <c r="I57" s="5">
        <v>-5564878776</v>
      </c>
      <c r="J57" s="5">
        <v>-4630970500</v>
      </c>
      <c r="K57" s="5">
        <v>-2889783039</v>
      </c>
      <c r="L57" s="5">
        <v>-1926537737</v>
      </c>
      <c r="M57" s="5">
        <v>-3089146659</v>
      </c>
      <c r="N57" s="5">
        <v>-6813531736</v>
      </c>
      <c r="O57" s="5">
        <v>-4475096597</v>
      </c>
    </row>
    <row r="58" spans="2:15" ht="15.5" x14ac:dyDescent="0.35">
      <c r="C58" t="s">
        <v>263</v>
      </c>
      <c r="D58" s="5">
        <v>493071324</v>
      </c>
      <c r="E58" s="5">
        <v>62142600</v>
      </c>
      <c r="F58" s="5">
        <v>799396727</v>
      </c>
      <c r="G58" s="5">
        <v>-548283151</v>
      </c>
      <c r="I58" s="5">
        <v>1019808411</v>
      </c>
      <c r="J58" s="5">
        <v>192030667</v>
      </c>
      <c r="K58" s="5">
        <v>-380211471</v>
      </c>
      <c r="L58" s="5">
        <v>815546966</v>
      </c>
      <c r="M58" s="5">
        <v>-1072473008</v>
      </c>
      <c r="N58" s="5">
        <v>-1096765628</v>
      </c>
      <c r="O58" s="5">
        <v>-1077102076</v>
      </c>
    </row>
    <row r="59" spans="2:15" ht="15.5" x14ac:dyDescent="0.35">
      <c r="C59" t="s">
        <v>261</v>
      </c>
      <c r="D59" s="5">
        <v>392809</v>
      </c>
      <c r="E59" s="5">
        <v>100505</v>
      </c>
      <c r="F59" s="5">
        <v>131999</v>
      </c>
      <c r="G59" s="5">
        <v>2648848</v>
      </c>
      <c r="I59" s="5">
        <v>11696460</v>
      </c>
      <c r="J59" s="5">
        <v>973056125</v>
      </c>
      <c r="K59" s="5">
        <v>1035560212</v>
      </c>
      <c r="L59" s="5">
        <v>775710233</v>
      </c>
      <c r="M59" s="5">
        <v>76999665</v>
      </c>
      <c r="N59" s="5">
        <v>8358574</v>
      </c>
      <c r="O59" s="5">
        <v>6465478</v>
      </c>
    </row>
    <row r="60" spans="2:15" ht="15.5" x14ac:dyDescent="0.35">
      <c r="C60" t="s">
        <v>262</v>
      </c>
      <c r="J60" s="5">
        <v>53000000</v>
      </c>
      <c r="K60" s="5">
        <v>60000000</v>
      </c>
      <c r="L60" s="5">
        <v>285883166</v>
      </c>
      <c r="N60" s="5">
        <v>118000000</v>
      </c>
    </row>
    <row r="61" spans="2:15" ht="15.5" x14ac:dyDescent="0.35">
      <c r="C61" t="s">
        <v>26</v>
      </c>
      <c r="D61" s="5">
        <v>-2895294995</v>
      </c>
      <c r="E61" s="5">
        <v>-3112883575</v>
      </c>
      <c r="F61" s="5">
        <v>1641282350</v>
      </c>
      <c r="G61" s="5">
        <v>-2685454345</v>
      </c>
      <c r="I61" s="5">
        <v>-6223959642</v>
      </c>
      <c r="J61" s="5">
        <v>-5193969727</v>
      </c>
      <c r="K61" s="5">
        <v>-3039581832</v>
      </c>
      <c r="L61" s="5">
        <v>-3059238263</v>
      </c>
      <c r="M61" s="5">
        <v>-3785700123</v>
      </c>
      <c r="N61" s="5">
        <v>-5204322591</v>
      </c>
      <c r="O61" s="5">
        <v>-3129846013</v>
      </c>
    </row>
    <row r="62" spans="2:15" ht="15.5" x14ac:dyDescent="0.35">
      <c r="C62" t="s">
        <v>80</v>
      </c>
    </row>
    <row r="63" spans="2:15" ht="15.5" x14ac:dyDescent="0.35">
      <c r="C63" t="s">
        <v>81</v>
      </c>
      <c r="D63" s="5">
        <v>-2435207092</v>
      </c>
      <c r="E63" s="5">
        <v>-2670189712</v>
      </c>
      <c r="F63" s="5">
        <v>2060395070</v>
      </c>
      <c r="G63" s="5">
        <v>-3567530309</v>
      </c>
      <c r="I63" s="5">
        <v>-5564878776</v>
      </c>
      <c r="J63" s="5">
        <v>-4630970500</v>
      </c>
      <c r="K63" s="5">
        <v>-2889783039</v>
      </c>
      <c r="L63" s="5">
        <v>-1926537737</v>
      </c>
      <c r="M63" s="5">
        <v>-3089146659</v>
      </c>
      <c r="N63" s="5">
        <v>-6813531736</v>
      </c>
      <c r="O63" s="5">
        <v>-4475096597</v>
      </c>
    </row>
    <row r="64" spans="2:15" ht="15.5" x14ac:dyDescent="0.35">
      <c r="C64" t="s">
        <v>28</v>
      </c>
      <c r="D64" s="5">
        <v>-8417127920</v>
      </c>
      <c r="E64" s="5">
        <v>-3014576766</v>
      </c>
      <c r="F64" s="5">
        <v>518180789</v>
      </c>
      <c r="G64" s="5">
        <v>1056384275</v>
      </c>
      <c r="I64" s="5">
        <v>561462162</v>
      </c>
      <c r="J64" s="5">
        <v>-2528580056</v>
      </c>
      <c r="K64" s="5">
        <v>-3155447288</v>
      </c>
      <c r="L64" s="5">
        <v>696516174</v>
      </c>
      <c r="M64" s="5">
        <v>13644835681</v>
      </c>
      <c r="N64" s="5">
        <v>10407488584</v>
      </c>
      <c r="O64" s="5">
        <v>16151580147</v>
      </c>
    </row>
    <row r="65" spans="2:15" ht="15.5" x14ac:dyDescent="0.35">
      <c r="C65" t="s">
        <v>27</v>
      </c>
      <c r="E65" s="5">
        <v>160614765</v>
      </c>
      <c r="I65" s="5">
        <v>160614765</v>
      </c>
      <c r="J65" s="5">
        <v>-244088703</v>
      </c>
      <c r="K65" s="5">
        <v>193522970</v>
      </c>
      <c r="L65" s="5">
        <v>-180309901</v>
      </c>
      <c r="M65" s="5">
        <v>-2996869126</v>
      </c>
      <c r="N65" s="5">
        <v>-2373240016</v>
      </c>
      <c r="O65" s="5">
        <v>-4053371139</v>
      </c>
    </row>
    <row r="66" spans="2:15" ht="15.5" x14ac:dyDescent="0.35">
      <c r="C66" t="s">
        <v>82</v>
      </c>
      <c r="L66" s="5">
        <v>-442653860</v>
      </c>
      <c r="M66" s="5">
        <v>-2850877920</v>
      </c>
      <c r="N66" s="5">
        <v>-2539001300</v>
      </c>
      <c r="O66" s="5">
        <v>-3971873250</v>
      </c>
    </row>
    <row r="67" spans="2:15" ht="15.5" x14ac:dyDescent="0.35">
      <c r="C67" t="s">
        <v>83</v>
      </c>
      <c r="E67" s="5">
        <v>160614765</v>
      </c>
      <c r="I67" s="5">
        <v>160614765</v>
      </c>
      <c r="J67" s="5">
        <v>-244088703</v>
      </c>
      <c r="K67" s="5">
        <v>193522970</v>
      </c>
      <c r="L67" s="5">
        <v>262343959</v>
      </c>
      <c r="M67" s="5">
        <v>-145991206</v>
      </c>
      <c r="N67" s="5">
        <v>165761284</v>
      </c>
      <c r="O67" s="5">
        <v>-81497889</v>
      </c>
    </row>
    <row r="68" spans="2:15" ht="15.5" x14ac:dyDescent="0.35">
      <c r="C68" t="s">
        <v>478</v>
      </c>
    </row>
    <row r="69" spans="2:15" ht="15.5" x14ac:dyDescent="0.35">
      <c r="C69" t="s">
        <v>84</v>
      </c>
      <c r="E69" s="5">
        <v>160614765</v>
      </c>
      <c r="I69" s="5">
        <v>160614765</v>
      </c>
      <c r="J69" s="5">
        <v>-244088703</v>
      </c>
      <c r="K69" s="5">
        <v>193522970</v>
      </c>
      <c r="L69" s="5">
        <v>-180309901</v>
      </c>
      <c r="M69" s="5">
        <v>-2996869126</v>
      </c>
      <c r="N69" s="5">
        <v>-2373240016</v>
      </c>
      <c r="O69" s="5">
        <v>-4053371139</v>
      </c>
    </row>
    <row r="70" spans="2:15" ht="15.5" x14ac:dyDescent="0.35">
      <c r="C70" t="s">
        <v>85</v>
      </c>
      <c r="D70" s="5">
        <v>-8417127920</v>
      </c>
      <c r="E70" s="5">
        <v>-2853962001</v>
      </c>
      <c r="F70" s="5">
        <v>518180789</v>
      </c>
      <c r="G70" s="5">
        <v>1056384275</v>
      </c>
      <c r="I70" s="5">
        <v>722076927</v>
      </c>
      <c r="J70" s="5">
        <v>-2772668759</v>
      </c>
      <c r="K70" s="5">
        <v>-2961924318</v>
      </c>
      <c r="L70" s="5">
        <v>516206273</v>
      </c>
      <c r="M70" s="5">
        <v>10647966555</v>
      </c>
      <c r="N70" s="5">
        <v>8034248568</v>
      </c>
      <c r="O70" s="5">
        <v>12098209008</v>
      </c>
    </row>
    <row r="71" spans="2:15" ht="15.5" x14ac:dyDescent="0.35">
      <c r="C71" t="s">
        <v>86</v>
      </c>
      <c r="E71" s="5">
        <v>232133600</v>
      </c>
      <c r="I71" s="5">
        <v>232133600</v>
      </c>
      <c r="J71" s="5">
        <v>-379769582</v>
      </c>
      <c r="K71" s="5">
        <v>1040449790</v>
      </c>
      <c r="L71" s="5">
        <v>709639805</v>
      </c>
      <c r="M71" s="5">
        <v>932999377</v>
      </c>
      <c r="N71" s="5">
        <v>-31204910</v>
      </c>
      <c r="O71" s="5">
        <v>395752537</v>
      </c>
    </row>
    <row r="72" spans="2:15" ht="15.5" x14ac:dyDescent="0.35">
      <c r="C72" t="s">
        <v>87</v>
      </c>
      <c r="E72" s="5">
        <v>232133600</v>
      </c>
      <c r="I72" s="5">
        <v>232133600</v>
      </c>
      <c r="J72" s="5">
        <v>-379769582</v>
      </c>
      <c r="K72" s="5">
        <v>1040449790</v>
      </c>
      <c r="L72" s="5">
        <v>709639805</v>
      </c>
      <c r="M72" s="5">
        <v>932999377</v>
      </c>
      <c r="N72" s="5">
        <v>-31204910</v>
      </c>
      <c r="O72" s="5">
        <v>395752537</v>
      </c>
    </row>
    <row r="73" spans="2:15" ht="15.5" x14ac:dyDescent="0.35">
      <c r="C73" t="s">
        <v>88</v>
      </c>
      <c r="D73" s="5">
        <v>-8417127920</v>
      </c>
      <c r="E73" s="5">
        <v>-2621828401</v>
      </c>
      <c r="F73" s="5">
        <v>518180789</v>
      </c>
      <c r="G73" s="5">
        <v>1056384275</v>
      </c>
      <c r="I73" s="5">
        <v>954210527</v>
      </c>
      <c r="J73" s="5">
        <v>-3152438341</v>
      </c>
      <c r="K73" s="5">
        <v>-1921474528</v>
      </c>
      <c r="L73" s="5">
        <v>1225846078</v>
      </c>
      <c r="M73" s="5">
        <v>11580965932</v>
      </c>
      <c r="N73" s="5">
        <v>8003043658</v>
      </c>
      <c r="O73" s="5">
        <v>12493961545</v>
      </c>
    </row>
    <row r="74" spans="2:15" ht="15.5" x14ac:dyDescent="0.35">
      <c r="C74" t="s">
        <v>89</v>
      </c>
      <c r="D74" s="5">
        <v>-8417127920</v>
      </c>
      <c r="E74" s="5">
        <v>-2853962001</v>
      </c>
      <c r="F74" s="5">
        <v>518180789</v>
      </c>
      <c r="G74" s="5">
        <v>1056384275</v>
      </c>
      <c r="I74" s="5">
        <v>722076927</v>
      </c>
      <c r="J74" s="5">
        <v>-2772668759</v>
      </c>
      <c r="K74" s="5">
        <v>-2961924318</v>
      </c>
      <c r="L74" s="5">
        <v>516206273</v>
      </c>
      <c r="M74" s="5">
        <v>10647966555</v>
      </c>
      <c r="N74" s="5">
        <v>8034248568</v>
      </c>
      <c r="O74" s="5">
        <v>12098209008</v>
      </c>
    </row>
    <row r="75" spans="2:15" ht="15.5" x14ac:dyDescent="0.35">
      <c r="C75" t="s">
        <v>7</v>
      </c>
      <c r="D75" s="5">
        <v>-8417127920</v>
      </c>
      <c r="E75" s="5">
        <v>-2621828401</v>
      </c>
      <c r="F75" s="5">
        <v>518180789</v>
      </c>
      <c r="G75" s="5">
        <v>1056384275</v>
      </c>
      <c r="I75" s="5">
        <v>954210527</v>
      </c>
      <c r="J75" s="5">
        <v>-3152438341</v>
      </c>
      <c r="K75" s="5">
        <v>-1921474528</v>
      </c>
      <c r="L75" s="5">
        <v>1225846078</v>
      </c>
      <c r="M75" s="5">
        <v>11580965932</v>
      </c>
      <c r="N75" s="5">
        <v>8003043658</v>
      </c>
      <c r="O75" s="5">
        <v>12493961545</v>
      </c>
    </row>
    <row r="76" spans="2:15" ht="15.5" x14ac:dyDescent="0.35">
      <c r="C76" t="s">
        <v>90</v>
      </c>
      <c r="D76" s="5">
        <v>-8417127920</v>
      </c>
      <c r="E76" s="5">
        <v>-2853962001</v>
      </c>
      <c r="F76" s="5">
        <v>518180789</v>
      </c>
      <c r="G76" s="5">
        <v>1056384275</v>
      </c>
      <c r="I76" s="5">
        <v>722076927</v>
      </c>
      <c r="J76" s="5">
        <v>-2772668759</v>
      </c>
      <c r="K76" s="5">
        <v>-2961924318</v>
      </c>
      <c r="L76" s="5">
        <v>516206273</v>
      </c>
      <c r="M76" s="5">
        <v>10647966555</v>
      </c>
      <c r="N76" s="5">
        <v>8034248568</v>
      </c>
      <c r="O76" s="5">
        <v>12098209008</v>
      </c>
    </row>
    <row r="77" spans="2:15" ht="15.5" x14ac:dyDescent="0.35">
      <c r="C77" t="s">
        <v>91</v>
      </c>
      <c r="D77" s="5">
        <v>-8417127920</v>
      </c>
      <c r="E77" s="5">
        <v>-2621828401</v>
      </c>
      <c r="F77" s="5">
        <v>518180789</v>
      </c>
      <c r="G77" s="5">
        <v>1056384275</v>
      </c>
      <c r="I77" s="5">
        <v>954210527</v>
      </c>
      <c r="J77" s="5">
        <v>-3152438341</v>
      </c>
      <c r="K77" s="5">
        <v>-1921474528</v>
      </c>
      <c r="L77" s="5">
        <v>1225846078</v>
      </c>
      <c r="M77" s="5">
        <v>11580965932</v>
      </c>
      <c r="N77" s="5">
        <v>8003043658</v>
      </c>
      <c r="O77" s="5">
        <v>12493961545</v>
      </c>
    </row>
    <row r="78" spans="2:15" ht="15.5" x14ac:dyDescent="0.35">
      <c r="C78" t="s">
        <v>92</v>
      </c>
      <c r="D78" s="5">
        <v>-8417127920</v>
      </c>
      <c r="E78" s="5">
        <v>-2621828401</v>
      </c>
      <c r="F78" s="5">
        <v>518180789</v>
      </c>
      <c r="G78" s="5">
        <v>1056384275</v>
      </c>
      <c r="I78" s="5">
        <v>954210527</v>
      </c>
      <c r="J78" s="5">
        <v>-3152438341</v>
      </c>
      <c r="K78" s="5">
        <v>-1921474528</v>
      </c>
      <c r="L78" s="5">
        <v>1225846078</v>
      </c>
      <c r="M78" s="5">
        <v>11580965932</v>
      </c>
      <c r="N78" s="5">
        <v>8003043658</v>
      </c>
      <c r="O78" s="5">
        <v>12493961545</v>
      </c>
    </row>
    <row r="80" spans="2:15" ht="15.5" x14ac:dyDescent="0.35">
      <c r="B80" t="s">
        <v>93</v>
      </c>
      <c r="C80" t="s">
        <v>94</v>
      </c>
    </row>
    <row r="81" spans="3:15" ht="15.5" x14ac:dyDescent="0.35">
      <c r="C81" t="s">
        <v>95</v>
      </c>
    </row>
    <row r="82" spans="3:15" ht="15.5" x14ac:dyDescent="0.35">
      <c r="C82" t="s">
        <v>19</v>
      </c>
      <c r="D82" s="5">
        <v>6823709675</v>
      </c>
      <c r="E82" s="5">
        <v>2398504460</v>
      </c>
      <c r="F82" s="5">
        <v>3914040731</v>
      </c>
      <c r="G82" s="5">
        <v>1587789429</v>
      </c>
      <c r="I82" s="5">
        <v>2398504460</v>
      </c>
      <c r="J82" s="5">
        <v>398417345</v>
      </c>
      <c r="K82" s="5">
        <v>23600401008</v>
      </c>
      <c r="L82" s="5">
        <v>6026605530</v>
      </c>
      <c r="M82" s="5">
        <v>4676042551</v>
      </c>
      <c r="N82" s="5">
        <v>1367710829</v>
      </c>
      <c r="O82" s="5">
        <v>1367597777</v>
      </c>
    </row>
    <row r="83" spans="3:15" ht="15.5" x14ac:dyDescent="0.35">
      <c r="C83" t="s">
        <v>96</v>
      </c>
      <c r="D83" s="5">
        <v>21237747608</v>
      </c>
      <c r="E83" s="5">
        <v>26231770937</v>
      </c>
      <c r="F83" s="5">
        <v>23017212573</v>
      </c>
      <c r="G83" s="5">
        <v>27709055187</v>
      </c>
      <c r="I83" s="5">
        <v>26231770937</v>
      </c>
      <c r="J83" s="5">
        <v>14623307217</v>
      </c>
      <c r="K83" s="5">
        <v>5336252038</v>
      </c>
      <c r="L83" s="5">
        <v>23550289953</v>
      </c>
      <c r="M83" s="5">
        <v>17110674354</v>
      </c>
      <c r="N83" s="5">
        <v>11081353210</v>
      </c>
      <c r="O83" s="5">
        <v>10817770433</v>
      </c>
    </row>
    <row r="84" spans="3:15" ht="15.5" x14ac:dyDescent="0.35">
      <c r="C84" t="s">
        <v>97</v>
      </c>
      <c r="D84" s="5">
        <v>69997293</v>
      </c>
      <c r="E84" s="5">
        <v>70349276</v>
      </c>
      <c r="F84" s="5">
        <v>70122075</v>
      </c>
      <c r="G84" s="5">
        <v>70122075</v>
      </c>
      <c r="I84" s="5">
        <v>70349276</v>
      </c>
      <c r="J84" s="5">
        <v>70122075</v>
      </c>
      <c r="K84" s="5">
        <v>70122075</v>
      </c>
      <c r="L84" s="5">
        <v>668819380</v>
      </c>
      <c r="M84" s="5">
        <v>629949427</v>
      </c>
      <c r="N84" s="5">
        <v>266326470</v>
      </c>
      <c r="O84" s="5">
        <v>28867146469</v>
      </c>
    </row>
    <row r="85" spans="3:15" ht="15.5" x14ac:dyDescent="0.35">
      <c r="C85" t="s">
        <v>270</v>
      </c>
    </row>
    <row r="86" spans="3:15" ht="15.5" x14ac:dyDescent="0.35">
      <c r="C86" t="s">
        <v>98</v>
      </c>
      <c r="D86" s="5">
        <v>21237747608</v>
      </c>
      <c r="E86" s="5">
        <v>26231770937</v>
      </c>
      <c r="F86" s="5">
        <v>23017212573</v>
      </c>
      <c r="G86" s="5">
        <v>27709055187</v>
      </c>
      <c r="I86" s="5">
        <v>26231770937</v>
      </c>
      <c r="J86" s="5">
        <v>14623307217</v>
      </c>
      <c r="K86" s="5">
        <v>5336252038</v>
      </c>
      <c r="L86" s="5">
        <v>23550289953</v>
      </c>
      <c r="M86" s="5">
        <v>17110674354</v>
      </c>
      <c r="N86" s="5">
        <v>11081353210</v>
      </c>
      <c r="O86" s="5">
        <v>10817770433</v>
      </c>
    </row>
    <row r="87" spans="3:15" ht="15.5" x14ac:dyDescent="0.35">
      <c r="C87" t="s">
        <v>99</v>
      </c>
      <c r="D87" s="5">
        <v>372964747</v>
      </c>
      <c r="E87" s="5">
        <v>399275708</v>
      </c>
      <c r="F87" s="5">
        <v>609917907</v>
      </c>
      <c r="G87" s="5">
        <v>252147607</v>
      </c>
      <c r="I87" s="5">
        <v>399275708</v>
      </c>
      <c r="J87" s="5">
        <v>1274305852</v>
      </c>
      <c r="K87" s="5">
        <v>8196938451</v>
      </c>
      <c r="L87" s="5">
        <v>494793201</v>
      </c>
      <c r="M87" s="5">
        <v>365946168</v>
      </c>
      <c r="N87" s="5">
        <v>76717503</v>
      </c>
      <c r="O87" s="5">
        <v>110001499</v>
      </c>
    </row>
    <row r="88" spans="3:15" ht="15.5" x14ac:dyDescent="0.35">
      <c r="C88" t="s">
        <v>100</v>
      </c>
      <c r="D88" s="5">
        <v>372964747</v>
      </c>
      <c r="E88" s="5">
        <v>399275708</v>
      </c>
      <c r="F88" s="5">
        <v>609917907</v>
      </c>
      <c r="G88" s="5">
        <v>252147607</v>
      </c>
      <c r="I88" s="5">
        <v>399275708</v>
      </c>
      <c r="J88" s="5">
        <v>1274305852</v>
      </c>
      <c r="K88" s="5">
        <v>8196938451</v>
      </c>
      <c r="L88" s="5">
        <v>494793201</v>
      </c>
      <c r="M88" s="5">
        <v>365946168</v>
      </c>
      <c r="N88" s="5">
        <v>76717503</v>
      </c>
      <c r="O88" s="5">
        <v>110001499</v>
      </c>
    </row>
    <row r="89" spans="3:15" ht="15.5" x14ac:dyDescent="0.35">
      <c r="C89" t="s">
        <v>101</v>
      </c>
      <c r="D89" s="5">
        <v>9529465536</v>
      </c>
      <c r="E89" s="5">
        <v>9103159928</v>
      </c>
      <c r="F89" s="5">
        <v>9436175692</v>
      </c>
      <c r="G89" s="5">
        <v>8954851235</v>
      </c>
      <c r="I89" s="5">
        <v>9103159928</v>
      </c>
      <c r="J89" s="5">
        <v>7289027124</v>
      </c>
      <c r="K89" s="5">
        <v>7298319474</v>
      </c>
      <c r="L89" s="5">
        <v>8172898635</v>
      </c>
      <c r="M89" s="5">
        <v>7561293636</v>
      </c>
      <c r="N89" s="5">
        <v>11087561212</v>
      </c>
      <c r="O89" s="5">
        <v>10615689553</v>
      </c>
    </row>
    <row r="90" spans="3:15" ht="15.5" x14ac:dyDescent="0.35">
      <c r="C90" t="s">
        <v>80</v>
      </c>
    </row>
    <row r="91" spans="3:15" ht="15.5" x14ac:dyDescent="0.35">
      <c r="C91" t="s">
        <v>102</v>
      </c>
      <c r="D91" s="5">
        <v>53676584462</v>
      </c>
      <c r="E91" s="5">
        <v>57586031907</v>
      </c>
      <c r="F91" s="5">
        <v>63383684893</v>
      </c>
      <c r="G91" s="5">
        <v>64278586783</v>
      </c>
      <c r="I91" s="5">
        <v>57586031907</v>
      </c>
      <c r="J91" s="5">
        <v>46768857100</v>
      </c>
      <c r="K91" s="5">
        <v>68077206439</v>
      </c>
      <c r="L91" s="5">
        <v>48629345941</v>
      </c>
      <c r="M91" s="5">
        <v>39905437265</v>
      </c>
      <c r="N91" s="5">
        <v>39416531947</v>
      </c>
      <c r="O91" s="5">
        <v>39516502084</v>
      </c>
    </row>
    <row r="92" spans="3:15" ht="15.5" x14ac:dyDescent="0.35">
      <c r="C92" t="s">
        <v>103</v>
      </c>
    </row>
    <row r="93" spans="3:15" ht="15.5" x14ac:dyDescent="0.35">
      <c r="C93" t="s">
        <v>104</v>
      </c>
      <c r="D93" s="5">
        <v>239779897173</v>
      </c>
      <c r="E93" s="5">
        <v>236991362222</v>
      </c>
      <c r="F93" s="5">
        <v>227999214216</v>
      </c>
      <c r="G93" s="5">
        <v>214285867773</v>
      </c>
      <c r="I93" s="5">
        <v>236991362222</v>
      </c>
      <c r="J93" s="5">
        <v>198137983379</v>
      </c>
      <c r="K93" s="5">
        <v>116029510531</v>
      </c>
      <c r="L93" s="5">
        <v>111173315233</v>
      </c>
      <c r="M93" s="5">
        <v>108703544950</v>
      </c>
      <c r="N93" s="5">
        <v>108104778077</v>
      </c>
      <c r="O93" s="5">
        <v>109231104510</v>
      </c>
    </row>
    <row r="94" spans="3:15" ht="15.5" x14ac:dyDescent="0.35">
      <c r="C94" t="s">
        <v>105</v>
      </c>
      <c r="D94" s="5">
        <v>1123039613</v>
      </c>
      <c r="E94" s="5">
        <v>1123039613</v>
      </c>
      <c r="F94" s="5">
        <v>1027898427</v>
      </c>
      <c r="G94" s="5">
        <v>1027898427</v>
      </c>
      <c r="I94" s="5">
        <v>1123039613</v>
      </c>
      <c r="J94" s="5">
        <v>1027898427</v>
      </c>
      <c r="K94" s="5">
        <v>1164872632</v>
      </c>
      <c r="L94" s="5">
        <v>1240482821</v>
      </c>
      <c r="M94" s="5">
        <v>1178293679</v>
      </c>
      <c r="N94" s="5">
        <v>1587438555</v>
      </c>
      <c r="O94" s="5">
        <v>1412875887</v>
      </c>
    </row>
    <row r="95" spans="3:15" ht="15.5" x14ac:dyDescent="0.35">
      <c r="C95" t="s">
        <v>106</v>
      </c>
      <c r="D95" s="5">
        <v>242159200976</v>
      </c>
      <c r="E95" s="5">
        <v>240002461941</v>
      </c>
      <c r="F95" s="5">
        <v>230158140612</v>
      </c>
      <c r="G95" s="5">
        <v>216444794169</v>
      </c>
      <c r="I95" s="5">
        <v>240002461941</v>
      </c>
      <c r="J95" s="5">
        <v>201204834505</v>
      </c>
      <c r="K95" s="5">
        <v>120899822590</v>
      </c>
      <c r="L95" s="5">
        <v>114058731442</v>
      </c>
      <c r="M95" s="5">
        <v>109881838629</v>
      </c>
      <c r="N95" s="5">
        <v>109692216632</v>
      </c>
      <c r="O95" s="5">
        <v>110643980397</v>
      </c>
    </row>
    <row r="96" spans="3:15" ht="15.5" x14ac:dyDescent="0.35">
      <c r="C96" t="s">
        <v>107</v>
      </c>
      <c r="D96" s="5">
        <v>295835785438</v>
      </c>
      <c r="E96" s="5">
        <v>297588493848</v>
      </c>
      <c r="F96" s="5">
        <v>293541825505</v>
      </c>
      <c r="G96" s="5">
        <v>280723380952</v>
      </c>
      <c r="I96" s="5">
        <v>297588493848</v>
      </c>
      <c r="J96" s="5">
        <v>247973691605</v>
      </c>
      <c r="K96" s="5">
        <v>188977029029</v>
      </c>
      <c r="L96" s="5">
        <v>162688077383</v>
      </c>
      <c r="M96" s="5">
        <v>149787275894</v>
      </c>
      <c r="N96" s="5">
        <v>149108748579</v>
      </c>
      <c r="O96" s="5">
        <v>150160482481</v>
      </c>
    </row>
    <row r="97" spans="3:15" ht="15.5" x14ac:dyDescent="0.35">
      <c r="C97" t="s">
        <v>108</v>
      </c>
    </row>
    <row r="98" spans="3:15" ht="15.5" x14ac:dyDescent="0.35">
      <c r="C98" t="s">
        <v>109</v>
      </c>
    </row>
    <row r="99" spans="3:15" ht="15.5" x14ac:dyDescent="0.35">
      <c r="C99" t="s">
        <v>110</v>
      </c>
      <c r="D99" s="5">
        <v>61297224914</v>
      </c>
      <c r="E99" s="5">
        <v>53193095831</v>
      </c>
      <c r="F99" s="5">
        <v>45671599039</v>
      </c>
      <c r="G99" s="5">
        <v>42336812447</v>
      </c>
      <c r="I99" s="5">
        <v>53193095831</v>
      </c>
      <c r="J99" s="5">
        <v>42510994008</v>
      </c>
      <c r="K99" s="5">
        <v>7400453215</v>
      </c>
      <c r="L99" s="5">
        <v>15020996061</v>
      </c>
      <c r="M99" s="5">
        <v>11715959044</v>
      </c>
      <c r="N99" s="5">
        <v>17946440153</v>
      </c>
      <c r="O99" s="5">
        <v>57911947996</v>
      </c>
    </row>
    <row r="100" spans="3:15" ht="15.5" x14ac:dyDescent="0.35">
      <c r="C100" t="s">
        <v>273</v>
      </c>
      <c r="D100" s="5">
        <v>30889408712</v>
      </c>
      <c r="E100" s="5">
        <v>26019104582</v>
      </c>
      <c r="F100" s="5">
        <v>30073913119</v>
      </c>
      <c r="G100" s="5">
        <v>25048599857</v>
      </c>
      <c r="I100" s="5">
        <v>26019104582</v>
      </c>
      <c r="J100" s="5">
        <v>27662140086</v>
      </c>
      <c r="K100" s="5">
        <v>186478460</v>
      </c>
      <c r="M100" s="5">
        <v>2142051698</v>
      </c>
      <c r="N100" s="5">
        <v>8870207957</v>
      </c>
      <c r="O100" s="5">
        <v>19596054867</v>
      </c>
    </row>
    <row r="101" spans="3:15" ht="15.5" x14ac:dyDescent="0.35">
      <c r="C101" t="s">
        <v>111</v>
      </c>
    </row>
    <row r="102" spans="3:15" ht="15.5" x14ac:dyDescent="0.35">
      <c r="C102" t="s">
        <v>112</v>
      </c>
      <c r="D102" s="5">
        <v>10150416230</v>
      </c>
      <c r="E102" s="5">
        <v>9674269139</v>
      </c>
      <c r="F102" s="5">
        <v>3030845426</v>
      </c>
      <c r="G102" s="5">
        <v>4846019600</v>
      </c>
      <c r="I102" s="5">
        <v>9674269139</v>
      </c>
      <c r="J102" s="5">
        <v>3722136248</v>
      </c>
      <c r="K102" s="5">
        <v>1474319651</v>
      </c>
      <c r="L102" s="5">
        <v>3139595309</v>
      </c>
      <c r="M102" s="5">
        <v>3778081561</v>
      </c>
      <c r="N102" s="5">
        <v>4748668575</v>
      </c>
      <c r="O102" s="5">
        <v>5698788990</v>
      </c>
    </row>
    <row r="103" spans="3:15" ht="15.5" x14ac:dyDescent="0.35">
      <c r="C103" t="s">
        <v>113</v>
      </c>
    </row>
    <row r="104" spans="3:15" ht="15.5" x14ac:dyDescent="0.35">
      <c r="C104" t="s">
        <v>114</v>
      </c>
      <c r="D104" s="5">
        <v>69997293</v>
      </c>
      <c r="E104" s="5">
        <v>70349276</v>
      </c>
      <c r="F104" s="5">
        <v>70122075</v>
      </c>
      <c r="G104" s="5">
        <v>70122075</v>
      </c>
      <c r="I104" s="5">
        <v>70349276</v>
      </c>
      <c r="J104" s="5">
        <v>70122075</v>
      </c>
      <c r="K104" s="5">
        <v>70122075</v>
      </c>
      <c r="L104" s="5">
        <v>668819380</v>
      </c>
      <c r="M104" s="5">
        <v>629949427</v>
      </c>
      <c r="N104" s="5">
        <v>266326470</v>
      </c>
      <c r="O104" s="5">
        <v>28867146469</v>
      </c>
    </row>
    <row r="105" spans="3:15" ht="15.5" x14ac:dyDescent="0.35">
      <c r="C105" t="s">
        <v>116</v>
      </c>
      <c r="D105" s="5">
        <v>2835264967</v>
      </c>
      <c r="E105" s="5">
        <v>1456581720</v>
      </c>
      <c r="F105" s="5">
        <v>2618060964</v>
      </c>
      <c r="G105" s="5">
        <v>2460588484</v>
      </c>
      <c r="I105" s="5">
        <v>1456581720</v>
      </c>
      <c r="J105" s="5">
        <v>699788133</v>
      </c>
      <c r="K105" s="5">
        <v>475422994</v>
      </c>
      <c r="L105" s="5">
        <v>1068941104</v>
      </c>
      <c r="M105" s="5">
        <v>623661737</v>
      </c>
      <c r="N105" s="5">
        <v>10139704</v>
      </c>
      <c r="O105" s="5">
        <v>474152624</v>
      </c>
    </row>
    <row r="106" spans="3:15" ht="15.5" x14ac:dyDescent="0.35">
      <c r="C106" t="s">
        <v>115</v>
      </c>
      <c r="D106" s="5">
        <v>1998118343</v>
      </c>
      <c r="E106" s="5">
        <v>28411595</v>
      </c>
      <c r="F106" s="5">
        <v>1983394905</v>
      </c>
      <c r="G106" s="5">
        <v>1394262189</v>
      </c>
      <c r="I106" s="5">
        <v>28411595</v>
      </c>
      <c r="J106" s="5">
        <v>140495402</v>
      </c>
      <c r="K106" s="5">
        <v>495350137</v>
      </c>
      <c r="L106" s="5">
        <v>131671677</v>
      </c>
      <c r="M106" s="5">
        <v>1399891973</v>
      </c>
      <c r="N106" s="5">
        <v>339187078</v>
      </c>
      <c r="O106" s="5">
        <v>577494192</v>
      </c>
    </row>
    <row r="107" spans="3:15" ht="15.5" x14ac:dyDescent="0.35">
      <c r="C107" t="s">
        <v>118</v>
      </c>
    </row>
    <row r="108" spans="3:15" ht="15.5" x14ac:dyDescent="0.35">
      <c r="C108" t="s">
        <v>442</v>
      </c>
      <c r="D108" s="5">
        <v>90652799568</v>
      </c>
      <c r="E108" s="5">
        <v>92278799190</v>
      </c>
      <c r="F108" s="5">
        <v>94383901328</v>
      </c>
      <c r="G108" s="5">
        <v>85465701860</v>
      </c>
      <c r="I108" s="5">
        <v>92278799190</v>
      </c>
      <c r="J108" s="5">
        <v>55696192398</v>
      </c>
      <c r="K108" s="5">
        <v>28170680396</v>
      </c>
      <c r="L108" s="5">
        <v>33408470694</v>
      </c>
      <c r="M108" s="5">
        <v>41966181240</v>
      </c>
      <c r="N108" s="5">
        <v>44887464074</v>
      </c>
      <c r="O108" s="5">
        <v>15497941925</v>
      </c>
    </row>
    <row r="109" spans="3:15" ht="15.5" x14ac:dyDescent="0.35">
      <c r="C109" t="s">
        <v>350</v>
      </c>
      <c r="D109" s="5">
        <v>351357475</v>
      </c>
      <c r="E109" s="5">
        <v>397487075</v>
      </c>
      <c r="I109" s="5">
        <v>397487075</v>
      </c>
      <c r="J109" s="5">
        <v>103104882</v>
      </c>
    </row>
    <row r="110" spans="3:15" ht="15.5" x14ac:dyDescent="0.35">
      <c r="C110" t="s">
        <v>378</v>
      </c>
      <c r="D110" s="5">
        <v>467481588</v>
      </c>
      <c r="E110" s="5">
        <v>467481588</v>
      </c>
      <c r="F110" s="5">
        <v>103104882</v>
      </c>
      <c r="G110" s="5">
        <v>103104882</v>
      </c>
      <c r="I110" s="5">
        <v>467481588</v>
      </c>
      <c r="L110" s="5">
        <v>63183487</v>
      </c>
      <c r="M110" s="5">
        <v>109074764</v>
      </c>
      <c r="O110" s="5">
        <v>42918118</v>
      </c>
    </row>
    <row r="111" spans="3:15" ht="15.5" x14ac:dyDescent="0.35">
      <c r="C111" t="s">
        <v>120</v>
      </c>
      <c r="D111" s="5">
        <v>15256890841</v>
      </c>
      <c r="E111" s="5">
        <v>15528865955</v>
      </c>
      <c r="F111" s="5">
        <v>7575318767</v>
      </c>
      <c r="G111" s="5">
        <v>8475316578</v>
      </c>
      <c r="I111" s="5">
        <v>15528865955</v>
      </c>
      <c r="J111" s="5">
        <v>10216312064</v>
      </c>
      <c r="K111" s="5">
        <v>4698759898</v>
      </c>
      <c r="L111" s="5">
        <v>9984581091</v>
      </c>
      <c r="M111" s="5">
        <v>3129083147</v>
      </c>
      <c r="N111" s="5">
        <v>3698823035</v>
      </c>
      <c r="O111" s="5">
        <v>2686339165</v>
      </c>
    </row>
    <row r="112" spans="3:15" ht="15.5" x14ac:dyDescent="0.35">
      <c r="C112" t="s">
        <v>268</v>
      </c>
    </row>
    <row r="113" spans="3:15" ht="15.5" x14ac:dyDescent="0.35">
      <c r="C113" t="s">
        <v>121</v>
      </c>
      <c r="D113" s="5">
        <v>96891997203</v>
      </c>
      <c r="E113" s="5">
        <v>98331706776</v>
      </c>
      <c r="F113" s="5">
        <v>99184706824</v>
      </c>
      <c r="G113" s="5">
        <v>90219229652</v>
      </c>
      <c r="I113" s="5">
        <v>98331706776</v>
      </c>
      <c r="J113" s="5">
        <v>60355164783</v>
      </c>
      <c r="K113" s="5">
        <v>33323382859</v>
      </c>
      <c r="L113" s="5">
        <v>39201054758</v>
      </c>
      <c r="M113" s="5">
        <v>47431136364</v>
      </c>
      <c r="N113" s="5">
        <v>52103093872</v>
      </c>
      <c r="O113" s="5">
        <v>21192363589</v>
      </c>
    </row>
    <row r="114" spans="3:15" ht="15.5" x14ac:dyDescent="0.35">
      <c r="C114" t="s">
        <v>122</v>
      </c>
      <c r="D114" s="5">
        <v>96891997203</v>
      </c>
      <c r="E114" s="5">
        <v>98331706776</v>
      </c>
      <c r="F114" s="5">
        <v>99184706824</v>
      </c>
      <c r="G114" s="5">
        <v>90219229652</v>
      </c>
      <c r="I114" s="5">
        <v>98331706776</v>
      </c>
      <c r="J114" s="5">
        <v>60355164783</v>
      </c>
      <c r="K114" s="5">
        <v>33323382859</v>
      </c>
      <c r="L114" s="5">
        <v>39201054758</v>
      </c>
      <c r="M114" s="5">
        <v>47431136364</v>
      </c>
      <c r="N114" s="5">
        <v>52103093872</v>
      </c>
      <c r="O114" s="5">
        <v>21192363589</v>
      </c>
    </row>
    <row r="115" spans="3:15" ht="15.5" x14ac:dyDescent="0.35">
      <c r="C115" t="s">
        <v>124</v>
      </c>
    </row>
    <row r="116" spans="3:15" ht="15.5" x14ac:dyDescent="0.35">
      <c r="C116" t="s">
        <v>125</v>
      </c>
      <c r="D116" s="5">
        <v>91471638631</v>
      </c>
      <c r="E116" s="5">
        <v>93143767853</v>
      </c>
      <c r="F116" s="5">
        <v>94487006210</v>
      </c>
      <c r="G116" s="5">
        <v>85568806742</v>
      </c>
      <c r="I116" s="5">
        <v>93143767853</v>
      </c>
      <c r="J116" s="5">
        <v>55799297280</v>
      </c>
      <c r="K116" s="5">
        <v>28170680396</v>
      </c>
      <c r="L116" s="5">
        <v>33901287807</v>
      </c>
      <c r="M116" s="5">
        <v>42075256004</v>
      </c>
      <c r="N116" s="5">
        <v>44887464074</v>
      </c>
      <c r="O116" s="5">
        <v>15540860043</v>
      </c>
    </row>
    <row r="117" spans="3:15" ht="15.5" x14ac:dyDescent="0.35">
      <c r="C117" t="s">
        <v>126</v>
      </c>
      <c r="D117" s="5">
        <v>158189222117</v>
      </c>
      <c r="E117" s="5">
        <v>151524802607</v>
      </c>
      <c r="F117" s="5">
        <v>144856305863</v>
      </c>
      <c r="G117" s="5">
        <v>132556042099</v>
      </c>
      <c r="I117" s="5">
        <v>151524802607</v>
      </c>
      <c r="J117" s="5">
        <v>102866158791</v>
      </c>
      <c r="K117" s="5">
        <v>40723836074</v>
      </c>
      <c r="L117" s="5">
        <v>54222050819</v>
      </c>
      <c r="M117" s="5">
        <v>59147095408</v>
      </c>
      <c r="N117" s="5">
        <v>70049534025</v>
      </c>
      <c r="O117" s="5">
        <v>79104311585</v>
      </c>
    </row>
    <row r="118" spans="3:15" ht="15.5" x14ac:dyDescent="0.35">
      <c r="C118" t="s">
        <v>127</v>
      </c>
    </row>
    <row r="119" spans="3:15" ht="15.5" x14ac:dyDescent="0.35">
      <c r="C119" t="s">
        <v>128</v>
      </c>
      <c r="D119" s="5">
        <v>96100999810</v>
      </c>
      <c r="E119" s="5">
        <v>96100999810</v>
      </c>
      <c r="F119" s="5">
        <v>96100999810</v>
      </c>
      <c r="G119" s="5">
        <v>96100999810</v>
      </c>
      <c r="I119" s="5">
        <v>96100999810</v>
      </c>
      <c r="J119" s="5">
        <v>96100805020</v>
      </c>
      <c r="K119" s="5">
        <v>96100127200</v>
      </c>
      <c r="L119" s="5">
        <v>91600000000</v>
      </c>
      <c r="M119" s="5">
        <v>45000000000</v>
      </c>
      <c r="N119" s="5">
        <v>45000000000</v>
      </c>
      <c r="O119" s="5">
        <v>45000000000</v>
      </c>
    </row>
    <row r="120" spans="3:15" ht="15.5" x14ac:dyDescent="0.35">
      <c r="C120" t="s">
        <v>129</v>
      </c>
      <c r="D120" s="5">
        <v>37856951694</v>
      </c>
      <c r="E120" s="5">
        <v>37856951694</v>
      </c>
      <c r="F120" s="5">
        <v>37856951694</v>
      </c>
      <c r="G120" s="5">
        <v>37856951694</v>
      </c>
      <c r="I120" s="5">
        <v>37856951694</v>
      </c>
      <c r="J120" s="5">
        <v>37855198584</v>
      </c>
      <c r="K120" s="5">
        <v>37849098204</v>
      </c>
      <c r="L120" s="5">
        <v>88513500</v>
      </c>
      <c r="M120" s="5">
        <v>88513500</v>
      </c>
      <c r="N120" s="5">
        <v>88513500</v>
      </c>
      <c r="O120" s="5">
        <v>88513500</v>
      </c>
    </row>
    <row r="121" spans="3:15" ht="15.5" x14ac:dyDescent="0.35">
      <c r="C121" t="s">
        <v>130</v>
      </c>
      <c r="D121" s="5">
        <v>3688611817</v>
      </c>
      <c r="E121" s="5">
        <v>12105739737</v>
      </c>
      <c r="F121" s="5">
        <v>14727568138</v>
      </c>
      <c r="G121" s="5">
        <v>14209387349</v>
      </c>
      <c r="I121" s="5">
        <v>12105739737</v>
      </c>
      <c r="J121" s="5">
        <v>11151529210</v>
      </c>
      <c r="K121" s="5">
        <v>14303967551</v>
      </c>
      <c r="L121" s="5">
        <v>16777513064</v>
      </c>
      <c r="M121" s="5">
        <v>45551666986</v>
      </c>
      <c r="N121" s="5">
        <v>33970701054</v>
      </c>
      <c r="O121" s="5">
        <v>25967657396</v>
      </c>
    </row>
    <row r="122" spans="3:15" ht="15.5" x14ac:dyDescent="0.35">
      <c r="C122" t="s">
        <v>131</v>
      </c>
      <c r="D122" s="5">
        <v>9000000000</v>
      </c>
      <c r="E122" s="5">
        <v>9000000000</v>
      </c>
      <c r="F122" s="5">
        <v>9000000000</v>
      </c>
      <c r="G122" s="5">
        <v>9000000000</v>
      </c>
      <c r="I122" s="5">
        <v>9000000000</v>
      </c>
      <c r="J122" s="5">
        <v>9000000000</v>
      </c>
      <c r="K122" s="5">
        <v>9000000000</v>
      </c>
      <c r="L122" s="5">
        <v>9000000000</v>
      </c>
    </row>
    <row r="123" spans="3:15" ht="15.5" x14ac:dyDescent="0.35">
      <c r="C123" t="s">
        <v>132</v>
      </c>
      <c r="D123" s="5">
        <v>-5311388183</v>
      </c>
      <c r="E123" s="5">
        <v>3105739737</v>
      </c>
      <c r="F123" s="5">
        <v>5727568138</v>
      </c>
      <c r="G123" s="5">
        <v>5209387349</v>
      </c>
      <c r="I123" s="5">
        <v>3105739737</v>
      </c>
      <c r="J123" s="5">
        <v>2151529210</v>
      </c>
      <c r="K123" s="5">
        <v>5303967551</v>
      </c>
      <c r="L123" s="5">
        <v>7777513064</v>
      </c>
      <c r="M123" s="5">
        <v>45551666986</v>
      </c>
      <c r="N123" s="5">
        <v>33970701054</v>
      </c>
      <c r="O123" s="5">
        <v>25967657396</v>
      </c>
    </row>
    <row r="124" spans="3:15" ht="15.5" x14ac:dyDescent="0.35">
      <c r="C124" t="s">
        <v>133</v>
      </c>
      <c r="D124" s="5">
        <v>3688611817</v>
      </c>
      <c r="E124" s="5">
        <v>12105739737</v>
      </c>
      <c r="F124" s="5">
        <v>14727568138</v>
      </c>
      <c r="G124" s="5">
        <v>14209387349</v>
      </c>
      <c r="I124" s="5">
        <v>12105739737</v>
      </c>
      <c r="J124" s="5">
        <v>11151529210</v>
      </c>
      <c r="K124" s="5">
        <v>14303967551</v>
      </c>
      <c r="L124" s="5">
        <v>16777513064</v>
      </c>
      <c r="M124" s="5">
        <v>45551666986</v>
      </c>
      <c r="N124" s="5">
        <v>33970701054</v>
      </c>
      <c r="O124" s="5">
        <v>25967657396</v>
      </c>
    </row>
    <row r="125" spans="3:15" ht="15.5" x14ac:dyDescent="0.35">
      <c r="C125" t="s">
        <v>9</v>
      </c>
      <c r="D125" s="5">
        <v>137646563321</v>
      </c>
      <c r="E125" s="5">
        <v>146063691241</v>
      </c>
      <c r="F125" s="5">
        <v>148685519642</v>
      </c>
      <c r="G125" s="5">
        <v>148167338853</v>
      </c>
      <c r="I125" s="5">
        <v>146063691241</v>
      </c>
      <c r="J125" s="5">
        <v>145107532814</v>
      </c>
      <c r="K125" s="5">
        <v>148253192955</v>
      </c>
      <c r="L125" s="5">
        <v>108466026564</v>
      </c>
      <c r="M125" s="5">
        <v>90640180486</v>
      </c>
      <c r="N125" s="5">
        <v>79059214554</v>
      </c>
      <c r="O125" s="5">
        <v>71056170896</v>
      </c>
    </row>
    <row r="126" spans="3:15" ht="15.5" x14ac:dyDescent="0.35">
      <c r="C126" t="s">
        <v>135</v>
      </c>
      <c r="D126" s="5">
        <v>295835785438</v>
      </c>
      <c r="E126" s="5">
        <v>297588493848</v>
      </c>
      <c r="F126" s="5">
        <v>293541825505</v>
      </c>
      <c r="G126" s="5">
        <v>280723380952</v>
      </c>
      <c r="I126" s="5">
        <v>297588493848</v>
      </c>
      <c r="J126" s="5">
        <v>247973691605</v>
      </c>
      <c r="K126" s="5">
        <v>188977029029</v>
      </c>
      <c r="L126" s="5">
        <v>162688077383</v>
      </c>
      <c r="M126" s="5">
        <v>149787275894</v>
      </c>
      <c r="N126" s="5">
        <v>149108748579</v>
      </c>
      <c r="O126" s="5">
        <v>150160482481</v>
      </c>
    </row>
    <row r="127" spans="3:15" ht="15.5" x14ac:dyDescent="0.35">
      <c r="C127" t="s">
        <v>136</v>
      </c>
      <c r="D127" s="5">
        <v>9610099981</v>
      </c>
      <c r="E127" s="5">
        <v>9610099981</v>
      </c>
      <c r="F127" s="5">
        <v>9610099981</v>
      </c>
      <c r="G127" s="5">
        <v>9610099981</v>
      </c>
      <c r="I127" s="5">
        <v>9610099981</v>
      </c>
      <c r="J127" s="5">
        <v>9610080502</v>
      </c>
      <c r="K127" s="5">
        <v>9610012720</v>
      </c>
      <c r="L127" s="5">
        <v>9160000000</v>
      </c>
      <c r="M127" s="5">
        <v>450000</v>
      </c>
      <c r="N127" s="5">
        <v>450000</v>
      </c>
      <c r="O127" s="5">
        <v>450000</v>
      </c>
    </row>
    <row r="129" spans="2:15" ht="15.5" x14ac:dyDescent="0.35">
      <c r="B129" t="s">
        <v>137</v>
      </c>
      <c r="C129" t="s">
        <v>138</v>
      </c>
      <c r="D129" s="5">
        <v>4232544970</v>
      </c>
      <c r="E129" s="5">
        <v>1524658288</v>
      </c>
      <c r="F129" s="5">
        <v>6886055539</v>
      </c>
      <c r="G129" s="5">
        <v>11617667446</v>
      </c>
      <c r="I129" s="5">
        <v>4208229397</v>
      </c>
      <c r="J129" s="5">
        <v>-635370438</v>
      </c>
      <c r="K129" s="5">
        <v>-4174055675</v>
      </c>
      <c r="L129" s="5">
        <v>-5484276393</v>
      </c>
      <c r="M129" s="5">
        <v>19249693674</v>
      </c>
      <c r="N129" s="5">
        <v>-16326951750</v>
      </c>
      <c r="O129" s="5">
        <v>25657045879</v>
      </c>
    </row>
    <row r="130" spans="2:15" ht="15.5" x14ac:dyDescent="0.35">
      <c r="C130" t="s">
        <v>279</v>
      </c>
      <c r="D130" s="5">
        <v>41214513108</v>
      </c>
      <c r="E130" s="5">
        <v>38433132849</v>
      </c>
      <c r="F130" s="5">
        <v>33067166805</v>
      </c>
      <c r="G130" s="5">
        <v>40377788254</v>
      </c>
      <c r="I130" s="5">
        <v>132656292488</v>
      </c>
      <c r="J130" s="5">
        <v>94739687417</v>
      </c>
      <c r="K130" s="5">
        <v>92252839218</v>
      </c>
      <c r="L130" s="5">
        <v>85197932168</v>
      </c>
      <c r="M130" s="5">
        <v>143316419220</v>
      </c>
      <c r="N130" s="5">
        <v>115327853103</v>
      </c>
      <c r="O130" s="5">
        <v>133277252124</v>
      </c>
    </row>
    <row r="131" spans="2:15" ht="15.5" x14ac:dyDescent="0.35">
      <c r="C131" t="s">
        <v>720</v>
      </c>
    </row>
    <row r="132" spans="2:15" ht="15.5" x14ac:dyDescent="0.35">
      <c r="C132" t="s">
        <v>643</v>
      </c>
      <c r="D132" s="5">
        <v>-16376035550</v>
      </c>
      <c r="E132" s="5">
        <v>-33466651834</v>
      </c>
      <c r="F132" s="5">
        <v>-11895048225</v>
      </c>
      <c r="G132" s="5">
        <v>-18408219017</v>
      </c>
      <c r="I132" s="5">
        <v>-74849103917</v>
      </c>
      <c r="J132" s="5">
        <v>-52211568422</v>
      </c>
      <c r="K132" s="5">
        <v>-46843611476</v>
      </c>
      <c r="L132" s="5">
        <v>-51515703153</v>
      </c>
      <c r="M132" s="5">
        <v>-81611657767</v>
      </c>
      <c r="N132" s="5">
        <v>-57084833526</v>
      </c>
      <c r="O132" s="5">
        <v>-66057447409</v>
      </c>
    </row>
    <row r="133" spans="2:15" ht="15.5" x14ac:dyDescent="0.35">
      <c r="C133" t="s">
        <v>644</v>
      </c>
      <c r="D133" s="5">
        <v>-11656747726</v>
      </c>
      <c r="E133" s="5">
        <v>-8788763012</v>
      </c>
      <c r="F133" s="5">
        <v>-8776623383</v>
      </c>
      <c r="G133" s="5">
        <v>-8666717181</v>
      </c>
      <c r="I133" s="5">
        <v>-35599477067</v>
      </c>
      <c r="J133" s="5">
        <v>-30396403890</v>
      </c>
      <c r="K133" s="5">
        <v>-28827529270</v>
      </c>
      <c r="L133" s="5">
        <v>-27154640615</v>
      </c>
      <c r="M133" s="5">
        <v>-32400372501</v>
      </c>
      <c r="N133" s="5">
        <v>-27043983257</v>
      </c>
      <c r="O133" s="5">
        <v>-26233386497</v>
      </c>
    </row>
    <row r="134" spans="2:15" ht="15.5" x14ac:dyDescent="0.35">
      <c r="C134" t="s">
        <v>721</v>
      </c>
      <c r="D134" s="5">
        <v>-28032783276</v>
      </c>
      <c r="E134" s="5">
        <v>-42255414846</v>
      </c>
      <c r="F134" s="5">
        <v>-20671671608</v>
      </c>
      <c r="G134" s="5">
        <v>-27074936198</v>
      </c>
      <c r="I134" s="5">
        <v>-110448580984</v>
      </c>
      <c r="J134" s="5">
        <v>-82607972312</v>
      </c>
      <c r="K134" s="5">
        <v>-75671140746</v>
      </c>
      <c r="L134" s="5">
        <v>-78670343768</v>
      </c>
      <c r="M134" s="5">
        <v>-114012030268</v>
      </c>
      <c r="N134" s="5">
        <v>-84128816783</v>
      </c>
      <c r="O134" s="5">
        <v>-92290833906</v>
      </c>
    </row>
    <row r="135" spans="2:15" ht="15.5" x14ac:dyDescent="0.35">
      <c r="C135" t="s">
        <v>614</v>
      </c>
      <c r="D135" s="5">
        <v>392809</v>
      </c>
      <c r="E135" s="5">
        <v>100505</v>
      </c>
      <c r="F135" s="5">
        <v>131999</v>
      </c>
      <c r="G135" s="5">
        <v>2648848</v>
      </c>
      <c r="I135" s="5">
        <v>11696460</v>
      </c>
      <c r="J135" s="5">
        <v>973056125</v>
      </c>
      <c r="K135" s="5">
        <v>1035560212</v>
      </c>
      <c r="L135" s="5">
        <v>775710233</v>
      </c>
      <c r="M135" s="5">
        <v>76999665</v>
      </c>
      <c r="N135" s="5">
        <v>8358574</v>
      </c>
      <c r="O135" s="5">
        <v>6465478</v>
      </c>
    </row>
    <row r="136" spans="2:15" ht="15.5" x14ac:dyDescent="0.35">
      <c r="C136" t="s">
        <v>665</v>
      </c>
      <c r="D136" s="5">
        <v>4181872693</v>
      </c>
      <c r="E136" s="5">
        <v>159805303</v>
      </c>
      <c r="F136" s="5">
        <v>-368625954</v>
      </c>
      <c r="G136" s="5">
        <v>-371996029</v>
      </c>
      <c r="I136" s="5">
        <v>2404750367</v>
      </c>
      <c r="J136" s="5">
        <v>2887819249</v>
      </c>
      <c r="K136" s="5">
        <v>-4880030294</v>
      </c>
      <c r="L136" s="5">
        <v>-3204702556</v>
      </c>
      <c r="M136" s="5">
        <v>-1527019355</v>
      </c>
      <c r="N136" s="5">
        <v>-2315510271</v>
      </c>
      <c r="O136" s="5">
        <v>-11903100751</v>
      </c>
    </row>
    <row r="137" spans="2:15" ht="15.5" x14ac:dyDescent="0.35">
      <c r="C137" t="s">
        <v>355</v>
      </c>
      <c r="D137" s="5">
        <v>-2402478163</v>
      </c>
      <c r="E137" s="5">
        <v>-3917216052</v>
      </c>
      <c r="F137" s="5">
        <v>2440679076</v>
      </c>
      <c r="G137" s="5">
        <v>-3387070831</v>
      </c>
      <c r="I137" s="5">
        <v>-6223959642</v>
      </c>
      <c r="J137" s="5">
        <v>-6297944727</v>
      </c>
      <c r="K137" s="5">
        <v>-3039581832</v>
      </c>
      <c r="L137" s="5">
        <v>-3059238263</v>
      </c>
      <c r="M137" s="5">
        <v>-3786090211</v>
      </c>
      <c r="N137" s="5">
        <v>-5880380991</v>
      </c>
      <c r="O137" s="5">
        <v>-3432737066</v>
      </c>
    </row>
    <row r="138" spans="2:15" ht="15.5" x14ac:dyDescent="0.35">
      <c r="C138" t="s">
        <v>283</v>
      </c>
      <c r="E138" s="5">
        <v>-11355632179</v>
      </c>
      <c r="I138" s="5">
        <v>-11355632179</v>
      </c>
      <c r="J138" s="5">
        <v>-9289591888</v>
      </c>
      <c r="K138" s="5">
        <v>-13247004360</v>
      </c>
    </row>
    <row r="139" spans="2:15" ht="15.5" x14ac:dyDescent="0.35">
      <c r="C139" t="s">
        <v>578</v>
      </c>
      <c r="D139" s="5">
        <v>-10728972201</v>
      </c>
      <c r="E139" s="5">
        <v>20459882708</v>
      </c>
      <c r="F139" s="5">
        <v>-7581624779</v>
      </c>
      <c r="G139" s="5">
        <v>2071233402</v>
      </c>
      <c r="I139" s="5">
        <v>-2836337113</v>
      </c>
      <c r="J139" s="5">
        <v>-1040424302</v>
      </c>
      <c r="K139" s="5">
        <v>-624697873</v>
      </c>
      <c r="L139" s="5">
        <v>-6523634207</v>
      </c>
      <c r="M139" s="5">
        <v>-4818585377</v>
      </c>
      <c r="N139" s="5">
        <v>-39338455382</v>
      </c>
    </row>
    <row r="140" spans="2:15" ht="15.5" x14ac:dyDescent="0.35">
      <c r="C140" t="s">
        <v>268</v>
      </c>
    </row>
    <row r="141" spans="2:15" ht="15.5" x14ac:dyDescent="0.35">
      <c r="C141" t="s">
        <v>145</v>
      </c>
      <c r="D141" s="5">
        <v>2952109069</v>
      </c>
      <c r="E141" s="5">
        <v>1568059063</v>
      </c>
      <c r="F141" s="5">
        <v>12763544617</v>
      </c>
      <c r="G141" s="5">
        <v>-2045822489</v>
      </c>
      <c r="I141" s="5">
        <v>40724933575</v>
      </c>
      <c r="J141" s="5">
        <v>38819451480</v>
      </c>
      <c r="K141" s="5">
        <v>30185709702</v>
      </c>
      <c r="L141" s="5">
        <v>14008677147</v>
      </c>
      <c r="M141" s="5">
        <v>-3548187959</v>
      </c>
      <c r="N141" s="5">
        <v>30359087901</v>
      </c>
      <c r="O141" s="5">
        <v>2241433262</v>
      </c>
    </row>
    <row r="142" spans="2:15" ht="15.5" x14ac:dyDescent="0.35">
      <c r="C142" t="s">
        <v>146</v>
      </c>
      <c r="D142" s="5">
        <v>-2759448824</v>
      </c>
      <c r="E142" s="5">
        <v>-2965218118</v>
      </c>
      <c r="F142" s="5">
        <v>-17323348854</v>
      </c>
      <c r="G142" s="5">
        <v>-11671834538</v>
      </c>
      <c r="I142" s="5">
        <v>-41290040353</v>
      </c>
      <c r="J142" s="5">
        <v>-88861726331</v>
      </c>
      <c r="K142" s="5">
        <v>-12352391860</v>
      </c>
      <c r="L142" s="5">
        <v>-5031786077</v>
      </c>
      <c r="M142" s="5">
        <v>-5665017734</v>
      </c>
      <c r="N142" s="5">
        <v>-3306176190</v>
      </c>
      <c r="O142" s="5">
        <v>-26849598851</v>
      </c>
    </row>
    <row r="143" spans="2:15" ht="15.5" x14ac:dyDescent="0.35">
      <c r="C143" t="s">
        <v>447</v>
      </c>
      <c r="J143" s="5">
        <v>53000000</v>
      </c>
      <c r="K143" s="5">
        <v>60000000</v>
      </c>
      <c r="L143" s="5">
        <v>900000000</v>
      </c>
      <c r="N143" s="5">
        <v>118000000</v>
      </c>
    </row>
    <row r="144" spans="2:15" ht="15.5" x14ac:dyDescent="0.35">
      <c r="C144" t="s">
        <v>148</v>
      </c>
      <c r="D144" s="5">
        <v>-9168909572</v>
      </c>
      <c r="E144" s="5">
        <v>95554151416</v>
      </c>
      <c r="F144" s="5">
        <v>-125253804456</v>
      </c>
      <c r="G144" s="5">
        <v>-1844534400</v>
      </c>
      <c r="I144" s="5">
        <v>-32578530840</v>
      </c>
      <c r="J144" s="5">
        <v>-85648609951</v>
      </c>
      <c r="K144" s="5">
        <v>-8159439296</v>
      </c>
      <c r="L144" s="5">
        <v>-5440421985</v>
      </c>
      <c r="M144" s="5">
        <v>-5315034742</v>
      </c>
      <c r="N144" s="5">
        <v>-3386212553</v>
      </c>
      <c r="O144" s="5">
        <v>-26508619386</v>
      </c>
    </row>
    <row r="145" spans="3:15" ht="15.5" x14ac:dyDescent="0.35">
      <c r="C145" t="s">
        <v>147</v>
      </c>
      <c r="D145" s="5">
        <v>6409460748</v>
      </c>
      <c r="E145" s="5">
        <v>-98277201035</v>
      </c>
      <c r="F145" s="5">
        <v>107930455602</v>
      </c>
      <c r="G145" s="5">
        <v>-9827300138</v>
      </c>
      <c r="I145" s="5">
        <v>-8469341014</v>
      </c>
      <c r="J145" s="5">
        <v>-2514075380</v>
      </c>
      <c r="K145" s="5">
        <v>-4252952564</v>
      </c>
      <c r="L145" s="5">
        <v>-491364092</v>
      </c>
      <c r="M145" s="5">
        <v>-349982992</v>
      </c>
      <c r="N145" s="5">
        <v>-37963637</v>
      </c>
      <c r="O145" s="5">
        <v>-340979465</v>
      </c>
    </row>
    <row r="146" spans="3:15" ht="15.5" x14ac:dyDescent="0.35">
      <c r="C146" t="s">
        <v>722</v>
      </c>
      <c r="E146" s="5">
        <v>-242168499</v>
      </c>
      <c r="I146" s="5">
        <v>-242168499</v>
      </c>
      <c r="J146" s="5">
        <v>-752041000</v>
      </c>
    </row>
    <row r="147" spans="3:15" ht="15.5" x14ac:dyDescent="0.35">
      <c r="C147" t="s">
        <v>149</v>
      </c>
      <c r="D147" s="5">
        <v>2952109069</v>
      </c>
      <c r="E147" s="5">
        <v>1568059063</v>
      </c>
      <c r="F147" s="5">
        <v>12763544617</v>
      </c>
      <c r="G147" s="5">
        <v>-2045822489</v>
      </c>
      <c r="I147" s="5">
        <v>40724933575</v>
      </c>
      <c r="J147" s="5">
        <v>38819451480</v>
      </c>
      <c r="K147" s="5">
        <v>30185709702</v>
      </c>
      <c r="L147" s="5">
        <v>14008677147</v>
      </c>
      <c r="M147" s="5">
        <v>-3548187959</v>
      </c>
      <c r="N147" s="5">
        <v>30359087901</v>
      </c>
      <c r="O147" s="5">
        <v>2241433262</v>
      </c>
    </row>
    <row r="148" spans="3:15" ht="15.5" x14ac:dyDescent="0.35">
      <c r="C148" t="s">
        <v>723</v>
      </c>
      <c r="G148" s="5">
        <v>1684500</v>
      </c>
      <c r="I148" s="5">
        <v>1947900</v>
      </c>
      <c r="J148" s="5">
        <v>6778200</v>
      </c>
      <c r="K148" s="5">
        <v>1272000</v>
      </c>
    </row>
    <row r="149" spans="3:15" ht="15.5" x14ac:dyDescent="0.35">
      <c r="C149" t="s">
        <v>506</v>
      </c>
      <c r="D149" s="5">
        <v>25909275</v>
      </c>
      <c r="E149" s="5">
        <v>-696437945</v>
      </c>
      <c r="F149" s="5">
        <v>-279970300</v>
      </c>
      <c r="G149" s="5">
        <v>115297799</v>
      </c>
      <c r="J149" s="5">
        <v>7500000000</v>
      </c>
      <c r="K149" s="5">
        <v>-7500000000</v>
      </c>
    </row>
    <row r="150" spans="3:15" ht="15.5" x14ac:dyDescent="0.35">
      <c r="C150" t="s">
        <v>312</v>
      </c>
      <c r="K150" s="5">
        <v>-2740560096</v>
      </c>
    </row>
    <row r="151" spans="3:15" ht="15.5" x14ac:dyDescent="0.35">
      <c r="C151" t="s">
        <v>724</v>
      </c>
      <c r="L151" s="5">
        <v>16600000000</v>
      </c>
      <c r="O151" s="5">
        <v>5000000000</v>
      </c>
    </row>
    <row r="152" spans="3:15" ht="15.5" x14ac:dyDescent="0.35">
      <c r="C152" t="s">
        <v>635</v>
      </c>
      <c r="D152" s="5">
        <v>2972329394</v>
      </c>
      <c r="E152" s="5">
        <v>-48309645895</v>
      </c>
      <c r="F152" s="5">
        <v>13084544453</v>
      </c>
      <c r="G152" s="5">
        <v>-2176313191</v>
      </c>
      <c r="I152" s="5">
        <v>-9810127692</v>
      </c>
      <c r="J152" s="5">
        <v>-34135035304</v>
      </c>
      <c r="K152" s="5">
        <v>-4140749921</v>
      </c>
      <c r="L152" s="5">
        <v>-2096691637</v>
      </c>
      <c r="M152" s="5">
        <v>-3500237841</v>
      </c>
      <c r="N152" s="5">
        <v>-19365692416</v>
      </c>
      <c r="O152" s="5">
        <v>-2278879539</v>
      </c>
    </row>
    <row r="153" spans="3:15" ht="15.5" x14ac:dyDescent="0.35">
      <c r="C153" t="s">
        <v>155</v>
      </c>
      <c r="E153" s="5">
        <v>-469927696</v>
      </c>
      <c r="I153" s="5">
        <v>-469927696</v>
      </c>
      <c r="J153" s="5">
        <v>-417917842</v>
      </c>
      <c r="K153" s="5">
        <v>-378904997</v>
      </c>
      <c r="L153" s="5">
        <v>-451404871</v>
      </c>
    </row>
    <row r="154" spans="3:15" ht="15.5" x14ac:dyDescent="0.35">
      <c r="C154" t="s">
        <v>314</v>
      </c>
      <c r="D154" s="5">
        <v>-46129600</v>
      </c>
      <c r="E154" s="5">
        <v>-55929401</v>
      </c>
      <c r="F154" s="5">
        <v>-41029536</v>
      </c>
      <c r="G154" s="5">
        <v>13508403</v>
      </c>
      <c r="I154" s="5">
        <v>-96958937</v>
      </c>
      <c r="J154" s="5">
        <v>-67776156</v>
      </c>
      <c r="K154" s="5">
        <v>-55347284</v>
      </c>
      <c r="L154" s="5">
        <v>-43226345</v>
      </c>
      <c r="M154" s="5">
        <v>-47950118</v>
      </c>
      <c r="N154" s="5">
        <v>-221619683</v>
      </c>
      <c r="O154" s="5">
        <v>-479687199</v>
      </c>
    </row>
    <row r="155" spans="3:15" ht="15.5" x14ac:dyDescent="0.35">
      <c r="C155" t="s">
        <v>725</v>
      </c>
      <c r="E155" s="5">
        <v>51100000000</v>
      </c>
      <c r="I155" s="5">
        <v>51100000000</v>
      </c>
      <c r="J155" s="5">
        <v>67594698352</v>
      </c>
      <c r="N155" s="5">
        <v>49946400000</v>
      </c>
    </row>
    <row r="156" spans="3:15" ht="15.5" x14ac:dyDescent="0.35">
      <c r="C156" t="s">
        <v>726</v>
      </c>
    </row>
    <row r="157" spans="3:15" ht="15.5" x14ac:dyDescent="0.35">
      <c r="C157" t="s">
        <v>727</v>
      </c>
      <c r="J157" s="5">
        <v>-1661295770</v>
      </c>
    </row>
    <row r="158" spans="3:15" ht="15.5" x14ac:dyDescent="0.35">
      <c r="C158" t="s">
        <v>728</v>
      </c>
    </row>
    <row r="159" spans="3:15" ht="15.5" x14ac:dyDescent="0.35">
      <c r="C159" t="s">
        <v>164</v>
      </c>
      <c r="D159" s="5">
        <v>4425205215</v>
      </c>
      <c r="E159" s="5">
        <v>127499233</v>
      </c>
      <c r="F159" s="5">
        <v>2326251302</v>
      </c>
      <c r="G159" s="5">
        <v>-2099989581</v>
      </c>
      <c r="I159" s="5">
        <v>3643122619</v>
      </c>
      <c r="J159" s="5">
        <v>-50677645289</v>
      </c>
      <c r="K159" s="5">
        <v>13659262167</v>
      </c>
      <c r="L159" s="5">
        <v>3492614677</v>
      </c>
      <c r="M159" s="5">
        <v>10036487981</v>
      </c>
      <c r="N159" s="5">
        <v>10725959961</v>
      </c>
      <c r="O159" s="5">
        <v>-6720535522</v>
      </c>
    </row>
    <row r="160" spans="3:15" ht="15.5" x14ac:dyDescent="0.35">
      <c r="C160" t="s">
        <v>315</v>
      </c>
    </row>
    <row r="161" spans="2:15" ht="15.5" x14ac:dyDescent="0.35">
      <c r="C161" t="s">
        <v>165</v>
      </c>
      <c r="D161" s="5">
        <v>2398504460</v>
      </c>
      <c r="E161" s="5">
        <v>-27662140086</v>
      </c>
      <c r="I161" s="5">
        <v>-27263722741</v>
      </c>
      <c r="J161" s="5">
        <v>23413922548</v>
      </c>
      <c r="K161" s="5">
        <v>9754660381</v>
      </c>
      <c r="L161" s="5">
        <v>2533990853</v>
      </c>
      <c r="M161" s="5">
        <v>-7502497128</v>
      </c>
      <c r="N161" s="5">
        <v>-18228457089</v>
      </c>
      <c r="O161" s="5">
        <v>-11507921567</v>
      </c>
    </row>
    <row r="162" spans="2:15" ht="15.5" x14ac:dyDescent="0.35">
      <c r="C162" t="s">
        <v>166</v>
      </c>
      <c r="D162" s="5">
        <v>6823709675</v>
      </c>
      <c r="E162" s="5">
        <v>-27534640853</v>
      </c>
      <c r="F162" s="5">
        <v>2326251302</v>
      </c>
      <c r="G162" s="5">
        <v>-2099989581</v>
      </c>
      <c r="I162" s="5">
        <v>-23620600122</v>
      </c>
      <c r="J162" s="5">
        <v>-27263722741</v>
      </c>
      <c r="K162" s="5">
        <v>23413922548</v>
      </c>
      <c r="L162" s="5">
        <v>6026605530</v>
      </c>
      <c r="M162" s="5">
        <v>2533990853</v>
      </c>
      <c r="N162" s="5">
        <v>-7502497128</v>
      </c>
      <c r="O162" s="5">
        <v>-18228457089</v>
      </c>
    </row>
    <row r="164" spans="2:15" ht="15.5" x14ac:dyDescent="0.35">
      <c r="B164" t="s">
        <v>167</v>
      </c>
      <c r="C164" t="s">
        <v>11</v>
      </c>
      <c r="D164" s="5">
        <v>9610000000</v>
      </c>
      <c r="E164" s="5">
        <v>9610000000</v>
      </c>
      <c r="F164" s="5">
        <v>9610000000</v>
      </c>
      <c r="G164" s="5">
        <v>9610000000</v>
      </c>
      <c r="I164" s="5">
        <v>9610000000</v>
      </c>
      <c r="J164" s="5">
        <v>9610000000</v>
      </c>
      <c r="K164" s="5">
        <v>9610000000</v>
      </c>
      <c r="L164" s="5">
        <v>9160000000</v>
      </c>
      <c r="M164" s="5">
        <v>0</v>
      </c>
      <c r="N164" s="5">
        <v>0</v>
      </c>
      <c r="O164" s="5">
        <v>0</v>
      </c>
    </row>
    <row r="165" spans="2:15" ht="15.5" x14ac:dyDescent="0.35">
      <c r="C165" t="s">
        <v>168</v>
      </c>
      <c r="D165" s="6">
        <v>-0.88</v>
      </c>
      <c r="E165" s="6">
        <v>-0.3</v>
      </c>
      <c r="F165" s="6">
        <v>0.05</v>
      </c>
      <c r="G165" s="6">
        <v>0.11</v>
      </c>
    </row>
    <row r="166" spans="2:15" ht="15.5" x14ac:dyDescent="0.35">
      <c r="C166" t="s">
        <v>169</v>
      </c>
      <c r="D166" s="6">
        <v>-56.82</v>
      </c>
      <c r="E166" s="5">
        <v>-170</v>
      </c>
      <c r="F166" s="5">
        <v>1080</v>
      </c>
      <c r="G166" s="6">
        <v>454.55</v>
      </c>
    </row>
    <row r="167" spans="2:15" ht="15.5" x14ac:dyDescent="0.35">
      <c r="C167" t="s">
        <v>60</v>
      </c>
      <c r="D167" s="6">
        <v>13.15</v>
      </c>
      <c r="E167" s="6">
        <v>11.8</v>
      </c>
      <c r="F167" s="6">
        <v>18.47</v>
      </c>
      <c r="G167" s="6">
        <v>13.59</v>
      </c>
    </row>
    <row r="168" spans="2:15" ht="15.5" x14ac:dyDescent="0.35">
      <c r="C168" t="s">
        <v>170</v>
      </c>
      <c r="D168" s="5">
        <v>-2800000000</v>
      </c>
      <c r="E168" s="5">
        <v>1640000000</v>
      </c>
      <c r="F168" s="5">
        <v>-50000000</v>
      </c>
      <c r="G168" s="5">
        <v>6030000000</v>
      </c>
    </row>
    <row r="169" spans="2:15" ht="15.5" x14ac:dyDescent="0.35">
      <c r="C169" t="s">
        <v>171</v>
      </c>
      <c r="D169" s="6">
        <v>-2.8500000000000001E-2</v>
      </c>
      <c r="E169" s="6">
        <v>-9.5999999999999992E-3</v>
      </c>
      <c r="F169" s="6">
        <v>1.8E-3</v>
      </c>
      <c r="G169" s="6">
        <v>3.8E-3</v>
      </c>
    </row>
    <row r="170" spans="2:15" ht="15.5" x14ac:dyDescent="0.35">
      <c r="C170" t="s">
        <v>172</v>
      </c>
      <c r="D170" s="6">
        <v>-6.1200000000000004E-2</v>
      </c>
      <c r="E170" s="6">
        <v>-1.95E-2</v>
      </c>
      <c r="F170" s="6">
        <v>3.4999999999999996E-3</v>
      </c>
      <c r="G170" s="6">
        <v>7.0999999999999995E-3</v>
      </c>
    </row>
    <row r="171" spans="2:15" ht="15.5" x14ac:dyDescent="0.35">
      <c r="C171" t="s">
        <v>173</v>
      </c>
      <c r="D171" s="6">
        <v>-2.5000000000000001E-2</v>
      </c>
      <c r="E171" s="6">
        <v>-1.4000000000000002E-3</v>
      </c>
      <c r="F171" s="6">
        <v>-6.3E-3</v>
      </c>
      <c r="G171" s="6">
        <v>1.9400000000000001E-2</v>
      </c>
    </row>
    <row r="172" spans="2:15" ht="15.5" x14ac:dyDescent="0.35">
      <c r="C172" t="s">
        <v>174</v>
      </c>
      <c r="D172" s="6">
        <v>-2.0699999999999998</v>
      </c>
      <c r="E172" s="6">
        <v>-0.11</v>
      </c>
      <c r="F172" s="6">
        <v>-0.94</v>
      </c>
      <c r="G172" s="6">
        <v>1.72</v>
      </c>
    </row>
    <row r="173" spans="2:15" ht="15.5" x14ac:dyDescent="0.35">
      <c r="C173" t="s">
        <v>175</v>
      </c>
      <c r="D173" s="5">
        <v>138000000000</v>
      </c>
      <c r="E173" s="5">
        <v>146000000000</v>
      </c>
      <c r="F173" s="5">
        <v>149000000000</v>
      </c>
      <c r="G173" s="5">
        <v>148000000000</v>
      </c>
    </row>
    <row r="174" spans="2:15" ht="15.5" x14ac:dyDescent="0.35">
      <c r="C174" t="s">
        <v>176</v>
      </c>
      <c r="D174" s="6">
        <v>3.49</v>
      </c>
      <c r="E174" s="6">
        <v>3.36</v>
      </c>
      <c r="F174" s="6">
        <v>3.49</v>
      </c>
      <c r="G174" s="6">
        <v>3.24</v>
      </c>
    </row>
    <row r="175" spans="2:15" ht="15.5" x14ac:dyDescent="0.35">
      <c r="C175" t="s">
        <v>177</v>
      </c>
      <c r="D175" s="6">
        <v>14.32</v>
      </c>
      <c r="E175" s="6">
        <v>15.2</v>
      </c>
      <c r="F175" s="6">
        <v>15.47</v>
      </c>
      <c r="G175" s="6">
        <v>15.42</v>
      </c>
    </row>
    <row r="176" spans="2:15" ht="15.5" x14ac:dyDescent="0.35">
      <c r="C176" t="s">
        <v>178</v>
      </c>
      <c r="D176" s="6">
        <v>3.49</v>
      </c>
      <c r="E176" s="6">
        <v>3.36</v>
      </c>
      <c r="F176" s="6">
        <v>3.49</v>
      </c>
      <c r="G176" s="6">
        <v>3.24</v>
      </c>
    </row>
    <row r="177" spans="3:15" ht="15.5" x14ac:dyDescent="0.35">
      <c r="C177" t="s">
        <v>179</v>
      </c>
      <c r="D177" s="6">
        <v>14.32</v>
      </c>
      <c r="E177" s="6">
        <v>15.2</v>
      </c>
      <c r="F177" s="6">
        <v>15.47</v>
      </c>
      <c r="G177" s="6">
        <v>15.42</v>
      </c>
    </row>
    <row r="178" spans="3:15" ht="15.5" x14ac:dyDescent="0.35">
      <c r="C178" t="s">
        <v>180</v>
      </c>
      <c r="D178" s="5">
        <v>46000000000</v>
      </c>
      <c r="E178" s="5">
        <v>42000000000</v>
      </c>
      <c r="F178" s="5">
        <v>38000000000</v>
      </c>
      <c r="G178" s="5">
        <v>34000000000</v>
      </c>
    </row>
    <row r="179" spans="3:15" ht="15.5" x14ac:dyDescent="0.35">
      <c r="C179" t="s">
        <v>181</v>
      </c>
      <c r="D179" s="5">
        <v>91000000000</v>
      </c>
      <c r="E179" s="5">
        <v>93000000000</v>
      </c>
      <c r="F179" s="5">
        <v>94000000000</v>
      </c>
      <c r="G179" s="5">
        <v>86000000000</v>
      </c>
    </row>
    <row r="180" spans="3:15" ht="15.5" x14ac:dyDescent="0.35">
      <c r="C180" t="s">
        <v>182</v>
      </c>
      <c r="D180" s="5">
        <v>138000000000</v>
      </c>
      <c r="E180" s="5">
        <v>146000000000</v>
      </c>
      <c r="F180" s="5">
        <v>149000000000</v>
      </c>
      <c r="G180" s="5">
        <v>148000000000</v>
      </c>
    </row>
    <row r="181" spans="3:15" ht="15.5" x14ac:dyDescent="0.35">
      <c r="C181" t="s">
        <v>23</v>
      </c>
      <c r="D181" s="5">
        <v>138000000000</v>
      </c>
      <c r="E181" s="5">
        <v>135000000000</v>
      </c>
      <c r="F181" s="5">
        <v>132000000000</v>
      </c>
      <c r="G181" s="5">
        <v>119000000000</v>
      </c>
    </row>
    <row r="182" spans="3:15" ht="15.5" x14ac:dyDescent="0.35">
      <c r="C182" t="s">
        <v>20</v>
      </c>
      <c r="D182" s="5">
        <v>131000000000</v>
      </c>
      <c r="E182" s="5">
        <v>132000000000</v>
      </c>
      <c r="F182" s="5">
        <v>128000000000</v>
      </c>
      <c r="G182" s="5">
        <v>118000000000</v>
      </c>
    </row>
    <row r="183" spans="3:15" ht="15.5" x14ac:dyDescent="0.35">
      <c r="C183" t="s">
        <v>183</v>
      </c>
      <c r="D183" s="5">
        <v>-8000000000</v>
      </c>
      <c r="E183" s="5">
        <v>4000000000</v>
      </c>
      <c r="F183" s="5">
        <v>18000000000</v>
      </c>
      <c r="G183" s="5">
        <v>22000000000</v>
      </c>
    </row>
    <row r="184" spans="3:15" ht="15.5" x14ac:dyDescent="0.35">
      <c r="C184" t="s">
        <v>184</v>
      </c>
      <c r="D184" s="5">
        <v>4000000000</v>
      </c>
      <c r="E184" s="5">
        <v>2000000000</v>
      </c>
      <c r="F184" s="5">
        <v>7000000000</v>
      </c>
      <c r="G184" s="5">
        <v>12000000000</v>
      </c>
    </row>
    <row r="185" spans="3:15" ht="15.5" x14ac:dyDescent="0.35">
      <c r="C185" t="s">
        <v>185</v>
      </c>
      <c r="D185" s="5">
        <v>-3000000000</v>
      </c>
      <c r="E185" s="5">
        <v>-3000000000</v>
      </c>
      <c r="F185" s="5">
        <v>-17000000000</v>
      </c>
      <c r="G185" s="5">
        <v>-12000000000</v>
      </c>
    </row>
    <row r="186" spans="3:15" ht="15.5" x14ac:dyDescent="0.35">
      <c r="C186" t="s">
        <v>12</v>
      </c>
      <c r="D186" s="5">
        <v>1000000000</v>
      </c>
      <c r="E186" s="5">
        <v>-1000000000</v>
      </c>
      <c r="F186" s="5">
        <v>-10000000000</v>
      </c>
      <c r="G186" s="5">
        <v>0</v>
      </c>
    </row>
    <row r="187" spans="3:15" ht="15.5" x14ac:dyDescent="0.35">
      <c r="C187" t="s">
        <v>15</v>
      </c>
      <c r="D187" s="6">
        <v>0.15</v>
      </c>
      <c r="E187" s="6">
        <v>-0.12</v>
      </c>
      <c r="F187" s="6">
        <v>-1.0900000000000001</v>
      </c>
      <c r="G187" s="6">
        <v>-0.01</v>
      </c>
    </row>
    <row r="188" spans="3:15" ht="15.5" x14ac:dyDescent="0.35">
      <c r="C188" t="s">
        <v>45</v>
      </c>
      <c r="I188" s="6">
        <v>0.08</v>
      </c>
      <c r="J188" s="6">
        <v>-0.28999999999999998</v>
      </c>
      <c r="K188" s="6">
        <v>-0.31</v>
      </c>
      <c r="L188" s="6">
        <v>0.06</v>
      </c>
      <c r="M188" s="6">
        <v>23662.15</v>
      </c>
      <c r="N188" s="6">
        <v>17853.89</v>
      </c>
      <c r="O188" s="6">
        <v>26884.91</v>
      </c>
    </row>
    <row r="189" spans="3:15" ht="15.5" x14ac:dyDescent="0.35">
      <c r="C189" t="s">
        <v>59</v>
      </c>
      <c r="I189" s="6">
        <v>637.5</v>
      </c>
      <c r="J189" s="6">
        <v>-182.76</v>
      </c>
      <c r="K189" s="6">
        <v>-164.52</v>
      </c>
      <c r="L189" s="5">
        <v>0</v>
      </c>
      <c r="M189" s="5">
        <v>0</v>
      </c>
      <c r="N189" s="5">
        <v>0</v>
      </c>
      <c r="O189" s="5">
        <v>0</v>
      </c>
    </row>
    <row r="190" spans="3:15" ht="15.5" x14ac:dyDescent="0.35">
      <c r="C190" t="s">
        <v>62</v>
      </c>
      <c r="I190" s="6">
        <v>3.41</v>
      </c>
      <c r="J190" s="6">
        <v>4.9000000000000004</v>
      </c>
      <c r="K190" s="6">
        <v>5.92</v>
      </c>
      <c r="L190" s="5">
        <v>0</v>
      </c>
      <c r="M190" s="5">
        <v>0</v>
      </c>
      <c r="N190" s="5">
        <v>0</v>
      </c>
      <c r="O190" s="5">
        <v>0</v>
      </c>
    </row>
    <row r="191" spans="3:15" ht="15.5" x14ac:dyDescent="0.35">
      <c r="C191" t="s">
        <v>186</v>
      </c>
      <c r="I191" s="5">
        <v>12360000000</v>
      </c>
      <c r="J191" s="5">
        <v>7320000000</v>
      </c>
      <c r="K191" s="5">
        <v>4720000000</v>
      </c>
      <c r="M191" s="5">
        <v>21710000000</v>
      </c>
      <c r="N191" s="5">
        <v>22070000000</v>
      </c>
      <c r="O191" s="5">
        <v>25150000000</v>
      </c>
    </row>
    <row r="192" spans="3:15" ht="15.5" x14ac:dyDescent="0.35">
      <c r="C192" t="s">
        <v>187</v>
      </c>
      <c r="I192" s="6">
        <v>2.3999999999999998E-3</v>
      </c>
      <c r="J192" s="6">
        <v>-1.1200000000000002E-2</v>
      </c>
      <c r="K192" s="6">
        <v>-1.5700000000000002E-2</v>
      </c>
      <c r="L192" s="6">
        <v>3.2000000000000002E-3</v>
      </c>
      <c r="M192" s="6">
        <v>7.1099999999999997E-2</v>
      </c>
      <c r="N192" s="6">
        <v>5.3899999999999997E-2</v>
      </c>
      <c r="O192" s="6">
        <v>8.0600000000000005E-2</v>
      </c>
    </row>
    <row r="193" spans="3:15" ht="15.5" x14ac:dyDescent="0.35">
      <c r="C193" t="s">
        <v>188</v>
      </c>
      <c r="I193" s="6">
        <v>4.8999999999999998E-3</v>
      </c>
      <c r="J193" s="6">
        <v>-1.9099999999999999E-2</v>
      </c>
      <c r="K193" s="6">
        <v>-0.02</v>
      </c>
      <c r="L193" s="6">
        <v>4.7999999999999996E-3</v>
      </c>
      <c r="M193" s="6">
        <v>0.11749999999999999</v>
      </c>
      <c r="N193" s="6">
        <v>0.1016</v>
      </c>
      <c r="O193" s="6">
        <v>0.17030000000000001</v>
      </c>
    </row>
    <row r="194" spans="3:15" ht="15.5" x14ac:dyDescent="0.35">
      <c r="C194" t="s">
        <v>189</v>
      </c>
      <c r="I194" s="6">
        <v>2.7200000000000002E-2</v>
      </c>
      <c r="J194" s="6">
        <v>1.09E-2</v>
      </c>
      <c r="K194" s="6">
        <v>-1.6000000000000001E-3</v>
      </c>
      <c r="L194" s="6">
        <v>1.84E-2</v>
      </c>
      <c r="M194" s="6">
        <v>0.12429999999999999</v>
      </c>
      <c r="N194" s="6">
        <v>0.1542</v>
      </c>
      <c r="O194" s="6">
        <v>0.44719999999999999</v>
      </c>
    </row>
    <row r="195" spans="3:15" ht="15.5" x14ac:dyDescent="0.35">
      <c r="C195" t="s">
        <v>190</v>
      </c>
      <c r="I195" s="6">
        <v>0.98</v>
      </c>
      <c r="J195" s="6">
        <v>0.4</v>
      </c>
      <c r="K195" s="6">
        <v>-0.09</v>
      </c>
      <c r="L195" s="6">
        <v>0.86</v>
      </c>
      <c r="M195" s="6">
        <v>4.42</v>
      </c>
      <c r="N195" s="6">
        <v>3.31</v>
      </c>
      <c r="O195" s="6">
        <v>6.59</v>
      </c>
    </row>
    <row r="196" spans="3:15" ht="15.5" x14ac:dyDescent="0.35">
      <c r="C196" t="s">
        <v>56</v>
      </c>
      <c r="I196" s="6">
        <v>3.36</v>
      </c>
      <c r="J196" s="6">
        <v>3.51</v>
      </c>
      <c r="K196" s="6">
        <v>3.31</v>
      </c>
      <c r="L196" s="5">
        <v>0</v>
      </c>
      <c r="M196" s="5">
        <v>0</v>
      </c>
      <c r="N196" s="5">
        <v>0</v>
      </c>
      <c r="O196" s="5">
        <v>0</v>
      </c>
    </row>
    <row r="197" spans="3:15" ht="15.5" x14ac:dyDescent="0.35">
      <c r="C197" t="s">
        <v>53</v>
      </c>
      <c r="I197" s="6">
        <v>15.2</v>
      </c>
      <c r="J197" s="6">
        <v>15.1</v>
      </c>
      <c r="K197" s="6">
        <v>15.43</v>
      </c>
      <c r="L197" s="6">
        <v>11.84</v>
      </c>
      <c r="M197" s="6">
        <v>201422.62</v>
      </c>
      <c r="N197" s="6">
        <v>175687.14</v>
      </c>
      <c r="O197" s="6">
        <v>157902.6</v>
      </c>
    </row>
    <row r="198" spans="3:15" ht="15.5" x14ac:dyDescent="0.35">
      <c r="C198" t="s">
        <v>191</v>
      </c>
      <c r="I198" s="6">
        <v>3.36</v>
      </c>
      <c r="J198" s="6">
        <v>3.51</v>
      </c>
      <c r="K198" s="6">
        <v>3.31</v>
      </c>
      <c r="L198" s="5">
        <v>0</v>
      </c>
      <c r="M198" s="5">
        <v>0</v>
      </c>
      <c r="N198" s="5">
        <v>0</v>
      </c>
      <c r="O198" s="5">
        <v>0</v>
      </c>
    </row>
    <row r="199" spans="3:15" ht="15.5" x14ac:dyDescent="0.35">
      <c r="C199" t="s">
        <v>192</v>
      </c>
      <c r="I199" s="6">
        <v>15.2</v>
      </c>
      <c r="J199" s="6">
        <v>15.1</v>
      </c>
      <c r="K199" s="6">
        <v>15.43</v>
      </c>
      <c r="L199" s="6">
        <v>11.84</v>
      </c>
      <c r="M199" s="6">
        <v>201422.62</v>
      </c>
      <c r="N199" s="6">
        <v>175687.14</v>
      </c>
      <c r="O199" s="6">
        <v>157902.6</v>
      </c>
    </row>
    <row r="200" spans="3:15" ht="15.5" x14ac:dyDescent="0.35">
      <c r="C200" t="s">
        <v>193</v>
      </c>
      <c r="I200" s="5">
        <v>42000000000</v>
      </c>
      <c r="J200" s="5">
        <v>38000000000</v>
      </c>
      <c r="K200" s="5">
        <v>4000000000</v>
      </c>
      <c r="L200" s="5">
        <v>10000000000</v>
      </c>
      <c r="M200" s="5">
        <v>5000000000</v>
      </c>
      <c r="N200" s="5">
        <v>13000000000</v>
      </c>
      <c r="O200" s="5">
        <v>22000000000</v>
      </c>
    </row>
    <row r="201" spans="3:15" ht="15.5" x14ac:dyDescent="0.35">
      <c r="C201" t="s">
        <v>194</v>
      </c>
      <c r="I201" s="5">
        <v>93000000000</v>
      </c>
      <c r="J201" s="5">
        <v>56000000000</v>
      </c>
      <c r="K201" s="5">
        <v>28000000000</v>
      </c>
      <c r="L201" s="5">
        <v>33000000000</v>
      </c>
      <c r="M201" s="5">
        <v>42000000000</v>
      </c>
      <c r="N201" s="5">
        <v>45000000000</v>
      </c>
      <c r="O201" s="5">
        <v>16000000000</v>
      </c>
    </row>
    <row r="202" spans="3:15" ht="15.5" x14ac:dyDescent="0.35">
      <c r="C202" t="s">
        <v>25</v>
      </c>
      <c r="I202" s="5">
        <v>135000000000</v>
      </c>
      <c r="J202" s="5">
        <v>94000000000</v>
      </c>
      <c r="K202" s="5">
        <v>33000000000</v>
      </c>
      <c r="L202" s="5">
        <v>43000000000</v>
      </c>
      <c r="M202" s="5">
        <v>47000000000</v>
      </c>
      <c r="N202" s="5">
        <v>57000000000</v>
      </c>
      <c r="O202" s="5">
        <v>38000000000</v>
      </c>
    </row>
    <row r="203" spans="3:15" ht="15.5" x14ac:dyDescent="0.35">
      <c r="C203" t="s">
        <v>22</v>
      </c>
      <c r="I203" s="5">
        <v>132000000000</v>
      </c>
      <c r="J203" s="5">
        <v>93000000000</v>
      </c>
      <c r="K203" s="5">
        <v>9000000000</v>
      </c>
      <c r="L203" s="5">
        <v>37000000000</v>
      </c>
      <c r="M203" s="5">
        <v>43000000000</v>
      </c>
      <c r="N203" s="5">
        <v>56000000000</v>
      </c>
      <c r="O203" s="5">
        <v>36000000000</v>
      </c>
    </row>
    <row r="204" spans="3:15" ht="15.5" x14ac:dyDescent="0.35">
      <c r="C204" t="s">
        <v>195</v>
      </c>
      <c r="I204" s="5">
        <v>4000000000</v>
      </c>
      <c r="J204" s="5">
        <v>4000000000</v>
      </c>
      <c r="K204" s="5">
        <v>61000000000</v>
      </c>
      <c r="L204" s="5">
        <v>34000000000</v>
      </c>
      <c r="M204" s="5">
        <v>28000000000</v>
      </c>
      <c r="N204" s="5">
        <v>21000000000</v>
      </c>
      <c r="O204" s="5">
        <v>-18000000000</v>
      </c>
    </row>
    <row r="205" spans="3:15" ht="15.5" x14ac:dyDescent="0.35">
      <c r="C205" t="s">
        <v>196</v>
      </c>
      <c r="I205" s="5">
        <v>4000000000</v>
      </c>
      <c r="J205" s="5">
        <v>-1000000000</v>
      </c>
      <c r="K205" s="5">
        <v>-4000000000</v>
      </c>
      <c r="L205" s="5">
        <v>-5000000000</v>
      </c>
      <c r="M205" s="5">
        <v>19000000000</v>
      </c>
      <c r="N205" s="5">
        <v>-16000000000</v>
      </c>
      <c r="O205" s="5">
        <v>26000000000</v>
      </c>
    </row>
    <row r="206" spans="3:15" ht="15.5" x14ac:dyDescent="0.35">
      <c r="C206" t="s">
        <v>197</v>
      </c>
      <c r="I206" s="5">
        <v>-41000000000</v>
      </c>
      <c r="J206" s="5">
        <v>-88000000000</v>
      </c>
      <c r="K206" s="5">
        <v>-12000000000</v>
      </c>
      <c r="L206" s="5">
        <v>-6000000000</v>
      </c>
      <c r="M206" s="5">
        <v>-6000000000</v>
      </c>
      <c r="N206" s="5">
        <v>-3000000000</v>
      </c>
      <c r="O206" s="5">
        <v>-27000000000</v>
      </c>
    </row>
    <row r="207" spans="3:15" ht="15.5" x14ac:dyDescent="0.35">
      <c r="C207" t="s">
        <v>14</v>
      </c>
      <c r="I207" s="5">
        <v>-37000000000</v>
      </c>
      <c r="J207" s="5">
        <v>-89000000000</v>
      </c>
      <c r="K207" s="5">
        <v>-17000000000</v>
      </c>
      <c r="L207" s="5">
        <v>-11000000000</v>
      </c>
      <c r="M207" s="5">
        <v>14000000000</v>
      </c>
      <c r="N207" s="5">
        <v>-20000000000</v>
      </c>
      <c r="O207" s="5">
        <v>-1000000000</v>
      </c>
    </row>
    <row r="208" spans="3:15" ht="15.5" x14ac:dyDescent="0.35">
      <c r="C208" t="s">
        <v>16</v>
      </c>
      <c r="I208" s="6">
        <v>-3.83</v>
      </c>
      <c r="J208" s="6">
        <v>-9.24</v>
      </c>
      <c r="K208" s="6">
        <v>-1.73</v>
      </c>
      <c r="L208" s="6">
        <v>-1.25</v>
      </c>
      <c r="M208" s="6">
        <v>30188.17</v>
      </c>
      <c r="N208" s="6">
        <v>-43891.4</v>
      </c>
      <c r="O208" s="6">
        <v>-2650.12</v>
      </c>
    </row>
    <row r="210" spans="2:15" ht="15.5" x14ac:dyDescent="0.35">
      <c r="B210" t="s">
        <v>198</v>
      </c>
      <c r="C210" t="s">
        <v>199</v>
      </c>
      <c r="D210" s="5">
        <v>-8000000000</v>
      </c>
      <c r="E210" s="5">
        <v>-3000000000</v>
      </c>
      <c r="F210" s="5">
        <v>518000000</v>
      </c>
      <c r="G210" s="5">
        <v>1000000000</v>
      </c>
      <c r="H210" s="5">
        <v>-34000000000</v>
      </c>
      <c r="I210" s="5">
        <v>722000000</v>
      </c>
      <c r="J210" s="5">
        <v>-3000000000</v>
      </c>
      <c r="K210" s="5">
        <v>-3000000000</v>
      </c>
      <c r="L210" s="5">
        <v>516000000</v>
      </c>
      <c r="M210" s="5">
        <v>11000000000</v>
      </c>
      <c r="N210" s="5">
        <v>8000000000</v>
      </c>
      <c r="O210" s="5">
        <v>12000000000</v>
      </c>
    </row>
    <row r="211" spans="2:15" ht="15.5" x14ac:dyDescent="0.35">
      <c r="C211" t="s">
        <v>317</v>
      </c>
      <c r="H211" s="5">
        <v>-10000000000</v>
      </c>
      <c r="I211" s="5">
        <v>722000000</v>
      </c>
      <c r="J211" s="5">
        <v>-3000000000</v>
      </c>
      <c r="K211" s="5">
        <v>-3000000000</v>
      </c>
    </row>
    <row r="212" spans="2:15" ht="15.5" x14ac:dyDescent="0.35">
      <c r="C212" t="s">
        <v>44</v>
      </c>
      <c r="D212" s="6">
        <v>-0.88</v>
      </c>
      <c r="E212" s="6">
        <v>-0.3</v>
      </c>
      <c r="F212" s="6">
        <v>0.05</v>
      </c>
      <c r="G212" s="6">
        <v>0.11</v>
      </c>
      <c r="H212" s="6">
        <v>-3.5</v>
      </c>
      <c r="I212" s="6">
        <v>0.08</v>
      </c>
      <c r="J212" s="6">
        <v>-0.28999999999999998</v>
      </c>
      <c r="K212" s="6">
        <v>-0.31</v>
      </c>
      <c r="L212" s="6">
        <v>0.05</v>
      </c>
      <c r="M212" s="6">
        <v>1.1100000000000001</v>
      </c>
      <c r="N212" s="6">
        <v>0.84</v>
      </c>
      <c r="O212" s="6">
        <v>1.26</v>
      </c>
    </row>
    <row r="213" spans="2:15" ht="15.5" x14ac:dyDescent="0.35">
      <c r="C213" t="s">
        <v>318</v>
      </c>
      <c r="H213" s="6">
        <v>-1.01</v>
      </c>
      <c r="I213" s="6">
        <v>0.08</v>
      </c>
      <c r="J213" s="6">
        <v>-0.28999999999999998</v>
      </c>
      <c r="K213" s="6">
        <v>-0.31</v>
      </c>
    </row>
    <row r="214" spans="2:15" ht="15.5" x14ac:dyDescent="0.35">
      <c r="C214" t="s">
        <v>204</v>
      </c>
      <c r="D214" s="5">
        <v>37000000000</v>
      </c>
      <c r="E214" s="5">
        <v>42000000000</v>
      </c>
      <c r="F214" s="5">
        <v>28000000000</v>
      </c>
      <c r="G214" s="5">
        <v>35000000000</v>
      </c>
      <c r="H214" s="5">
        <v>146000000000</v>
      </c>
      <c r="I214" s="5">
        <v>144000000000</v>
      </c>
      <c r="J214" s="5">
        <v>104000000000</v>
      </c>
      <c r="K214" s="5">
        <v>83000000000</v>
      </c>
      <c r="L214" s="5">
        <v>92000000000</v>
      </c>
      <c r="M214" s="5">
        <v>149000000000</v>
      </c>
      <c r="N214" s="5">
        <v>116000000000</v>
      </c>
      <c r="O214" s="5">
        <v>124000000000</v>
      </c>
    </row>
    <row r="215" spans="2:15" ht="15.5" x14ac:dyDescent="0.35">
      <c r="C215" t="s">
        <v>319</v>
      </c>
      <c r="H215" s="5">
        <v>142000000000</v>
      </c>
      <c r="I215" s="5">
        <v>144000000000</v>
      </c>
      <c r="J215" s="5">
        <v>104000000000</v>
      </c>
      <c r="K215" s="5">
        <v>83000000000</v>
      </c>
    </row>
    <row r="216" spans="2:15" ht="15.5" x14ac:dyDescent="0.35">
      <c r="C216" t="s">
        <v>208</v>
      </c>
      <c r="I216" s="6">
        <v>-14.27</v>
      </c>
    </row>
    <row r="217" spans="2:15" ht="15.5" x14ac:dyDescent="0.35">
      <c r="C217" t="s">
        <v>320</v>
      </c>
      <c r="I217" s="6">
        <v>-49.55</v>
      </c>
    </row>
    <row r="218" spans="2:15" ht="15.5" x14ac:dyDescent="0.35">
      <c r="C218" t="s">
        <v>209</v>
      </c>
      <c r="I218" s="6">
        <v>7.42</v>
      </c>
    </row>
    <row r="219" spans="2:15" ht="15.5" x14ac:dyDescent="0.35">
      <c r="C219" t="s">
        <v>321</v>
      </c>
      <c r="I219" s="6">
        <v>-2.0199999999999999E-2</v>
      </c>
    </row>
    <row r="220" spans="2:15" ht="15.5" x14ac:dyDescent="0.35">
      <c r="C220" t="s">
        <v>322</v>
      </c>
      <c r="I220" s="6">
        <v>3.39</v>
      </c>
    </row>
    <row r="221" spans="2:15" ht="15.5" x14ac:dyDescent="0.35">
      <c r="C221" t="s">
        <v>210</v>
      </c>
      <c r="I221" s="6">
        <v>3.49</v>
      </c>
    </row>
    <row r="222" spans="2:15" ht="15.5" x14ac:dyDescent="0.35">
      <c r="C222" t="s">
        <v>323</v>
      </c>
      <c r="I222" s="6">
        <v>19.809999999999999</v>
      </c>
    </row>
    <row r="223" spans="2:15" ht="15.5" x14ac:dyDescent="0.35">
      <c r="C223" t="s">
        <v>324</v>
      </c>
      <c r="I223" s="6">
        <v>-47.03</v>
      </c>
    </row>
    <row r="224" spans="2:15" ht="15.5" x14ac:dyDescent="0.35">
      <c r="C224" t="s">
        <v>325</v>
      </c>
      <c r="I224" s="6">
        <v>-188.4</v>
      </c>
    </row>
    <row r="225" spans="3:9" ht="15.5" x14ac:dyDescent="0.35">
      <c r="C225" t="s">
        <v>326</v>
      </c>
      <c r="I225" s="6">
        <v>127.21</v>
      </c>
    </row>
    <row r="226" spans="3:9" ht="15.5" x14ac:dyDescent="0.35">
      <c r="C226" t="s">
        <v>327</v>
      </c>
      <c r="I226" s="6">
        <v>-0.39</v>
      </c>
    </row>
    <row r="227" spans="3:9" ht="15.5" x14ac:dyDescent="0.35">
      <c r="C227" t="s">
        <v>328</v>
      </c>
      <c r="I227" s="6">
        <v>-4.93</v>
      </c>
    </row>
    <row r="228" spans="3:9" ht="15.5" x14ac:dyDescent="0.35">
      <c r="C228" t="s">
        <v>329</v>
      </c>
      <c r="I228" s="6">
        <v>-1.01</v>
      </c>
    </row>
    <row r="229" spans="3:9" ht="15.5" x14ac:dyDescent="0.35">
      <c r="C229" t="s">
        <v>211</v>
      </c>
      <c r="I229" s="6">
        <v>-3.5</v>
      </c>
    </row>
    <row r="230" spans="3:9" ht="15.5" x14ac:dyDescent="0.35">
      <c r="C230" t="s">
        <v>330</v>
      </c>
      <c r="I230" s="6">
        <v>14.73</v>
      </c>
    </row>
    <row r="231" spans="3:9" ht="15.5" x14ac:dyDescent="0.35">
      <c r="C231" t="s">
        <v>212</v>
      </c>
      <c r="D231" s="6">
        <v>0.71</v>
      </c>
    </row>
    <row r="232" spans="3:9" ht="15.5" x14ac:dyDescent="0.35">
      <c r="C232" t="s">
        <v>213</v>
      </c>
      <c r="I232" s="6">
        <v>14.32</v>
      </c>
    </row>
    <row r="233" spans="3:9" ht="15.5" x14ac:dyDescent="0.35">
      <c r="C233" t="s">
        <v>331</v>
      </c>
      <c r="I233" s="6">
        <v>-1.06</v>
      </c>
    </row>
    <row r="234" spans="3:9" ht="15.5" x14ac:dyDescent="0.35">
      <c r="C234" t="s">
        <v>214</v>
      </c>
      <c r="D234" s="6">
        <v>0.88</v>
      </c>
    </row>
    <row r="235" spans="3:9" ht="15.5" x14ac:dyDescent="0.35">
      <c r="C235" t="s">
        <v>215</v>
      </c>
      <c r="D235" s="6">
        <v>0.72</v>
      </c>
    </row>
    <row r="236" spans="3:9" ht="15.5" x14ac:dyDescent="0.35">
      <c r="C236" t="s">
        <v>216</v>
      </c>
      <c r="D236" s="5">
        <v>1</v>
      </c>
    </row>
    <row r="237" spans="3:9" ht="15.5" x14ac:dyDescent="0.35">
      <c r="C237" t="s">
        <v>332</v>
      </c>
      <c r="D237" s="6">
        <v>0.66</v>
      </c>
    </row>
    <row r="238" spans="3:9" ht="15.5" x14ac:dyDescent="0.35">
      <c r="C238" t="s">
        <v>217</v>
      </c>
      <c r="D238" s="6">
        <v>1.1499999999999999</v>
      </c>
    </row>
    <row r="239" spans="3:9" ht="15.5" x14ac:dyDescent="0.35">
      <c r="C239" t="s">
        <v>218</v>
      </c>
      <c r="D239" s="6">
        <v>0.47</v>
      </c>
    </row>
    <row r="240" spans="3:9" ht="15.5" x14ac:dyDescent="0.35">
      <c r="C240" t="s">
        <v>219</v>
      </c>
      <c r="D240" s="6">
        <v>2.15</v>
      </c>
    </row>
    <row r="241" spans="3:9" ht="15.5" x14ac:dyDescent="0.35">
      <c r="C241" t="s">
        <v>333</v>
      </c>
      <c r="I241" s="6">
        <v>-0.46</v>
      </c>
    </row>
    <row r="242" spans="3:9" ht="15.5" x14ac:dyDescent="0.35">
      <c r="C242" t="s">
        <v>12</v>
      </c>
      <c r="D242" s="5">
        <v>1000000000</v>
      </c>
    </row>
    <row r="243" spans="3:9" ht="15.5" x14ac:dyDescent="0.35">
      <c r="C243" t="s">
        <v>220</v>
      </c>
      <c r="I243" s="6">
        <v>0.71</v>
      </c>
    </row>
    <row r="244" spans="3:9" ht="15.5" x14ac:dyDescent="0.35">
      <c r="C244" t="s">
        <v>221</v>
      </c>
      <c r="I244" s="6">
        <v>-3.2799999999999996E-2</v>
      </c>
    </row>
    <row r="245" spans="3:9" ht="15.5" x14ac:dyDescent="0.35">
      <c r="C245" t="s">
        <v>222</v>
      </c>
      <c r="I245" s="6">
        <v>-7.0400000000000004E-2</v>
      </c>
    </row>
    <row r="246" spans="3:9" ht="15.5" x14ac:dyDescent="0.35">
      <c r="C246" t="s">
        <v>223</v>
      </c>
      <c r="I246" s="6">
        <v>-1.3500000000000002E-2</v>
      </c>
    </row>
    <row r="247" spans="3:9" ht="15.5" x14ac:dyDescent="0.35">
      <c r="C247" t="s">
        <v>334</v>
      </c>
      <c r="I247" s="6">
        <v>-1.1899999999999999E-2</v>
      </c>
    </row>
    <row r="248" spans="3:9" ht="15.5" x14ac:dyDescent="0.35">
      <c r="C248" t="s">
        <v>224</v>
      </c>
      <c r="D248" s="6">
        <v>59.11</v>
      </c>
    </row>
    <row r="249" spans="3:9" ht="15.5" x14ac:dyDescent="0.35">
      <c r="C249" t="s">
        <v>225</v>
      </c>
      <c r="D249" s="6">
        <v>25.55</v>
      </c>
    </row>
    <row r="250" spans="3:9" ht="15.5" x14ac:dyDescent="0.35">
      <c r="C250" t="s">
        <v>226</v>
      </c>
      <c r="D250" s="6">
        <v>27.18</v>
      </c>
    </row>
    <row r="251" spans="3:9" ht="15.5" x14ac:dyDescent="0.35">
      <c r="C251" t="s">
        <v>227</v>
      </c>
      <c r="D251" s="6">
        <v>57.48</v>
      </c>
    </row>
    <row r="252" spans="3:9" ht="15.5" x14ac:dyDescent="0.35">
      <c r="C252" t="s">
        <v>228</v>
      </c>
      <c r="D252" s="6">
        <v>1.54</v>
      </c>
    </row>
    <row r="253" spans="3:9" ht="15.5" x14ac:dyDescent="0.35">
      <c r="C253" t="s">
        <v>335</v>
      </c>
      <c r="I253" s="6">
        <v>0.48</v>
      </c>
    </row>
    <row r="254" spans="3:9" ht="15.5" x14ac:dyDescent="0.35">
      <c r="C254" t="s">
        <v>336</v>
      </c>
      <c r="I254" s="6">
        <v>12.28</v>
      </c>
    </row>
    <row r="255" spans="3:9" ht="15.5" x14ac:dyDescent="0.35">
      <c r="C255" t="s">
        <v>40</v>
      </c>
      <c r="I255" s="5">
        <v>481000000000</v>
      </c>
    </row>
    <row r="256" spans="3:9" ht="15.5" x14ac:dyDescent="0.35">
      <c r="C256" t="s">
        <v>229</v>
      </c>
      <c r="I256" s="5">
        <v>611000000000</v>
      </c>
    </row>
    <row r="257" spans="3:9" ht="15.5" x14ac:dyDescent="0.35">
      <c r="C257" t="s">
        <v>230</v>
      </c>
      <c r="I257" s="5">
        <v>9610000000</v>
      </c>
    </row>
    <row r="258" spans="3:9" ht="15.5" x14ac:dyDescent="0.35">
      <c r="C258" t="s">
        <v>231</v>
      </c>
      <c r="I258" s="6">
        <v>0.19269999999999998</v>
      </c>
    </row>
    <row r="259" spans="3:9" ht="15.5" x14ac:dyDescent="0.35">
      <c r="C259" t="s">
        <v>232</v>
      </c>
      <c r="D259" s="6">
        <v>9.1799999999999993E-2</v>
      </c>
    </row>
    <row r="260" spans="3:9" ht="15.5" x14ac:dyDescent="0.35">
      <c r="C260" t="s">
        <v>233</v>
      </c>
      <c r="D260" s="6">
        <v>-0.16370000000000001</v>
      </c>
    </row>
    <row r="261" spans="3:9" ht="15.5" x14ac:dyDescent="0.35">
      <c r="C261" t="s">
        <v>234</v>
      </c>
      <c r="D261" s="6">
        <v>-0.23039999999999999</v>
      </c>
    </row>
    <row r="262" spans="3:9" ht="15.5" x14ac:dyDescent="0.35">
      <c r="C262" t="s">
        <v>235</v>
      </c>
      <c r="D262" s="6">
        <v>-5.9500000000000004E-2</v>
      </c>
    </row>
    <row r="263" spans="3:9" ht="15.5" x14ac:dyDescent="0.35">
      <c r="C263" t="s">
        <v>236</v>
      </c>
      <c r="D263" s="6">
        <v>-0.68940000000000001</v>
      </c>
    </row>
    <row r="264" spans="3:9" ht="15.5" x14ac:dyDescent="0.35">
      <c r="C264" t="s">
        <v>237</v>
      </c>
      <c r="D264" s="6">
        <v>-5.2054999999999998</v>
      </c>
    </row>
    <row r="265" spans="3:9" ht="15.5" x14ac:dyDescent="0.35">
      <c r="C265" t="s">
        <v>244</v>
      </c>
      <c r="I265" s="5">
        <v>4</v>
      </c>
    </row>
    <row r="266" spans="3:9" ht="15.5" x14ac:dyDescent="0.35">
      <c r="C266" t="s">
        <v>245</v>
      </c>
      <c r="I266" s="6">
        <v>0.53</v>
      </c>
    </row>
    <row r="267" spans="3:9" ht="15.5" x14ac:dyDescent="0.35">
      <c r="C267" t="s">
        <v>246</v>
      </c>
      <c r="I267" s="6">
        <v>0.39</v>
      </c>
    </row>
    <row r="268" spans="3:9" ht="15.5" x14ac:dyDescent="0.35">
      <c r="C268" t="s">
        <v>247</v>
      </c>
      <c r="I268" s="6">
        <v>0.02</v>
      </c>
    </row>
    <row r="269" spans="3:9" ht="15.5" x14ac:dyDescent="0.35">
      <c r="C269" t="s">
        <v>248</v>
      </c>
      <c r="I269" s="6">
        <v>0.36</v>
      </c>
    </row>
    <row r="270" spans="3:9" ht="15.5" x14ac:dyDescent="0.35">
      <c r="C270" t="s">
        <v>249</v>
      </c>
      <c r="I270" s="6">
        <v>0.28999999999999998</v>
      </c>
    </row>
    <row r="271" spans="3:9" ht="15.5" x14ac:dyDescent="0.35">
      <c r="C271" t="s">
        <v>250</v>
      </c>
      <c r="I271" s="6">
        <v>0.19</v>
      </c>
    </row>
    <row r="272" spans="3:9" ht="15.5" x14ac:dyDescent="0.35">
      <c r="C272" t="s">
        <v>251</v>
      </c>
      <c r="I272" s="6">
        <v>0.73</v>
      </c>
    </row>
    <row r="273" spans="3:9" ht="15.5" x14ac:dyDescent="0.35">
      <c r="C273" t="s">
        <v>337</v>
      </c>
      <c r="I273" s="5">
        <v>142000000000</v>
      </c>
    </row>
    <row r="274" spans="3:9" ht="15.5" x14ac:dyDescent="0.35">
      <c r="C274" t="s">
        <v>338</v>
      </c>
      <c r="I274" s="5">
        <v>27000000000</v>
      </c>
    </row>
    <row r="275" spans="3:9" ht="15.5" x14ac:dyDescent="0.35">
      <c r="C275" t="s">
        <v>339</v>
      </c>
      <c r="I275" s="5">
        <v>5000000000</v>
      </c>
    </row>
    <row r="276" spans="3:9" ht="15.5" x14ac:dyDescent="0.35">
      <c r="C276" t="s">
        <v>340</v>
      </c>
      <c r="I276" s="5">
        <v>-10000000000</v>
      </c>
    </row>
    <row r="277" spans="3:9" ht="15.5" x14ac:dyDescent="0.35">
      <c r="C277" t="s">
        <v>252</v>
      </c>
      <c r="D277" s="5">
        <v>7000000000</v>
      </c>
    </row>
    <row r="278" spans="3:9" ht="15.5" x14ac:dyDescent="0.35">
      <c r="C278" t="s">
        <v>253</v>
      </c>
      <c r="D278" s="5">
        <v>296000000000</v>
      </c>
    </row>
    <row r="279" spans="3:9" ht="15.5" x14ac:dyDescent="0.35">
      <c r="C279" t="s">
        <v>254</v>
      </c>
      <c r="D279" s="5">
        <v>158000000000</v>
      </c>
    </row>
    <row r="280" spans="3:9" ht="15.5" x14ac:dyDescent="0.35">
      <c r="C280" t="s">
        <v>183</v>
      </c>
      <c r="D280" s="5">
        <v>-8000000000</v>
      </c>
    </row>
    <row r="281" spans="3:9" ht="15.5" x14ac:dyDescent="0.35">
      <c r="C281" t="s">
        <v>182</v>
      </c>
      <c r="I281" s="5">
        <v>138000000000</v>
      </c>
    </row>
    <row r="282" spans="3:9" ht="15.5" x14ac:dyDescent="0.35">
      <c r="C282" t="s">
        <v>181</v>
      </c>
      <c r="D282" s="5">
        <v>91000000000</v>
      </c>
    </row>
    <row r="283" spans="3:9" ht="15.5" x14ac:dyDescent="0.35">
      <c r="C283" t="s">
        <v>180</v>
      </c>
      <c r="D283" s="5">
        <v>46000000000</v>
      </c>
    </row>
    <row r="284" spans="3:9" ht="15.5" x14ac:dyDescent="0.35">
      <c r="C284" t="s">
        <v>23</v>
      </c>
      <c r="D284" s="5">
        <v>138000000000</v>
      </c>
    </row>
    <row r="285" spans="3:9" ht="15.5" x14ac:dyDescent="0.35">
      <c r="C285" t="s">
        <v>20</v>
      </c>
      <c r="D285" s="5">
        <v>131000000000</v>
      </c>
    </row>
    <row r="286" spans="3:9" ht="15.5" x14ac:dyDescent="0.35">
      <c r="C286" t="s">
        <v>255</v>
      </c>
      <c r="I286" s="5">
        <v>138000000000</v>
      </c>
    </row>
    <row r="287" spans="3:9" ht="15.5" x14ac:dyDescent="0.35">
      <c r="C287" t="s">
        <v>341</v>
      </c>
      <c r="I287" s="5">
        <v>24000000000</v>
      </c>
    </row>
    <row r="288" spans="3:9" ht="15.5" x14ac:dyDescent="0.35">
      <c r="C288" t="s">
        <v>342</v>
      </c>
      <c r="I288" s="5">
        <v>-35000000000</v>
      </c>
    </row>
    <row r="289" spans="3:9" ht="15.5" x14ac:dyDescent="0.35">
      <c r="C289" t="s">
        <v>343</v>
      </c>
      <c r="I289" s="5">
        <v>15000000000</v>
      </c>
    </row>
    <row r="290" spans="3:9" ht="15.5" x14ac:dyDescent="0.35">
      <c r="C290" t="s">
        <v>344</v>
      </c>
      <c r="I290" s="5">
        <v>-34000000000</v>
      </c>
    </row>
    <row r="291" spans="3:9" ht="15.5" x14ac:dyDescent="0.35">
      <c r="C291" t="s">
        <v>345</v>
      </c>
      <c r="I291" s="5">
        <v>-10000000000</v>
      </c>
    </row>
  </sheetData>
  <pageMargins left="0.7" right="0.7" top="0.75" bottom="0.75" header="0.3" footer="0.3"/>
  <ignoredErrors>
    <ignoredError sqref="A1:O292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730</v>
      </c>
      <c r="D2" s="2" vm="67">
        <f ca="1">IFERROR(_xlfn.STOCKHISTORY("XIDX:" &amp; $C$1, D3, , 0, 0, 1), "Libur")</f>
        <v>715</v>
      </c>
      <c r="H2" s="2" vm="67">
        <f ca="1">IFERROR(INDEX(D2:G2,COUNT(D2:G2)),"")</f>
        <v>715</v>
      </c>
      <c r="I2" s="2" vm="68">
        <f ca="1">IFERROR(_xlfn.STOCKHISTORY("XIDX:" &amp; $C$1, I1, , 0, 0, 1), "Libur")</f>
        <v>845</v>
      </c>
      <c r="J2" s="2" vm="50">
        <f ca="1">IFERROR(_xlfn.STOCKHISTORY("XIDX:" &amp; $C$1, J1, , 0, 0, 1), "Libur")</f>
        <v>130</v>
      </c>
      <c r="K2" s="2" vm="60">
        <f ca="1">IFERROR(_xlfn.STOCKHISTORY("XIDX:" &amp; $C$1, K1, , 0, 0, 1), "Libur")</f>
        <v>121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344996000000</v>
      </c>
      <c r="H4" s="2">
        <f>IFERROR(SUM(D4:G4)*(4/MAX(1,COUNT(D4:G4))),"")</f>
        <v>1379984000000</v>
      </c>
      <c r="I4" s="2">
        <f>IFERROR(INDEX(I51:I500,MATCH($C$4,$C$51:$C$500,0)),"")</f>
        <v>1089237000000</v>
      </c>
      <c r="J4" s="2">
        <f>IFERROR(INDEX(J51:J500,MATCH($C$4,$C$51:$C$500,0)),"")</f>
        <v>1003658000000</v>
      </c>
      <c r="K4" s="2">
        <f>IFERROR(INDEX(K51:K500,MATCH($C$4,$C$51:$C$500,0)),"")</f>
        <v>1061862000000</v>
      </c>
      <c r="L4" s="2">
        <f>IFERROR(INDEX(L51:L500,MATCH($C$4,$C$51:$C$500,0)),"")</f>
        <v>1071130000000</v>
      </c>
      <c r="M4" s="2">
        <f>IFERROR(INDEX(M51:M500,MATCH($C$4,$C$51:$C$500,0)),"")</f>
        <v>679178000000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8149000000</v>
      </c>
      <c r="H5" s="2">
        <f>IFERROR(SUM(D5:G5)*(4/MAX(1,COUNT(D5:G5))),"")</f>
        <v>32596000000</v>
      </c>
      <c r="I5" s="2">
        <f>IFERROR(INDEX(I51:I500,MATCH($C$5,$C$51:$C$500,0)),"")</f>
        <v>-16097000000</v>
      </c>
      <c r="J5" s="2">
        <f>IFERROR(INDEX(J51:J500,MATCH($C$5,$C$51:$C$500,0)),"")</f>
        <v>11113000000</v>
      </c>
      <c r="K5" s="2">
        <f>IFERROR(INDEX(K51:K500,MATCH($C$5,$C$51:$C$500,0)),"")</f>
        <v>3416000000</v>
      </c>
      <c r="L5" s="2">
        <f>IFERROR(INDEX(L51:L500,MATCH($C$5,$C$51:$C$500,0)),"")</f>
        <v>52685000000</v>
      </c>
      <c r="M5" s="2">
        <f>IFERROR(INDEX(M51:M500,MATCH($C$5,$C$51:$C$500,0)),"")</f>
        <v>25201000000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1260859000000</v>
      </c>
      <c r="H6" s="2">
        <f>IFERROR(INDEX(D6:G6,COUNT(D6:G6)),"")</f>
        <v>1260859000000</v>
      </c>
      <c r="I6" s="2">
        <f>IFERROR(INDEX(I51:I500,MATCH($C$6,$C$51:$C$500,0)),"")</f>
        <v>1245188000000</v>
      </c>
      <c r="J6" s="2">
        <f>IFERROR(INDEX(J51:J500,MATCH($C$6,$C$51:$C$500,0)),"")</f>
        <v>1155926000000</v>
      </c>
      <c r="K6" s="2">
        <f>IFERROR(INDEX(K51:K500,MATCH($C$6,$C$51:$C$500,0)),"")</f>
        <v>1147858000000</v>
      </c>
      <c r="L6" s="2">
        <f>IFERROR(INDEX(L51:L500,MATCH($C$6,$C$51:$C$500,0)),"")</f>
        <v>274880000000</v>
      </c>
      <c r="M6" s="2">
        <f>IFERROR(INDEX(M51:M500,MATCH($C$6,$C$51:$C$500,0)),"")</f>
        <v>187303000000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43.75</v>
      </c>
      <c r="H7" s="3">
        <f>IFERROR(INDEX(D7:G7,COUNT(D7:G7)),"")</f>
        <v>43.75</v>
      </c>
      <c r="I7" s="3">
        <f>IFERROR(INDEX(I51:I500,MATCH($C$7,$C$51:$C$500,0))/1000000000,"")</f>
        <v>43.75</v>
      </c>
      <c r="J7" s="3">
        <f>IFERROR(INDEX(J51:J500,MATCH($C$7,$C$51:$C$500,0))/1000000000,"")</f>
        <v>43.75</v>
      </c>
      <c r="K7" s="3">
        <f>IFERROR(INDEX(K51:K500,MATCH($C$7,$C$51:$C$500,0))/1000000000,"")</f>
        <v>43.75</v>
      </c>
      <c r="L7" s="3">
        <f>IFERROR(INDEX(L51:L500,MATCH($C$7,$C$51:$C$500,0))/1000000000,"")</f>
        <v>35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32000000000</v>
      </c>
      <c r="H8" s="2">
        <f>IFERROR(INDEX(D8:G8,COUNT(D8:G8)),"")</f>
        <v>32000000000</v>
      </c>
      <c r="I8" s="2">
        <f>IFERROR(INDEX(I51:I500,MATCH($C$8,$C$51:$C$500,0)),"")</f>
        <v>61000000000</v>
      </c>
      <c r="J8" s="2">
        <f>IFERROR(INDEX(J51:J500,MATCH($C$8,$C$51:$C$500,0)),"")</f>
        <v>-122000000000</v>
      </c>
      <c r="K8" s="2">
        <f>IFERROR(INDEX(K51:K500,MATCH($C$8,$C$51:$C$500,0)),"")</f>
        <v>-89000000000</v>
      </c>
      <c r="L8" s="2">
        <f>IFERROR(INDEX(L51:L500,MATCH($C$8,$C$51:$C$500,0)),"")</f>
        <v>-241000000000</v>
      </c>
      <c r="M8" s="2">
        <f>IFERROR(INDEX(M51:M500,MATCH($C$8,$C$51:$C$500,0)),"")</f>
        <v>-8000000000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0.73</v>
      </c>
      <c r="H9" s="3">
        <f>IFERROR(INDEX(D9:G9,COUNT(D9:G9)),"")</f>
        <v>0.73</v>
      </c>
      <c r="I9" s="3">
        <f>IFERROR(INDEX(I51:I500,MATCH($C$9,$C$51:$C$500,0)),"")</f>
        <v>1.39</v>
      </c>
      <c r="J9" s="3">
        <f>IFERROR(INDEX(J51:J500,MATCH($C$9,$C$51:$C$500,0)),"")</f>
        <v>-2.79</v>
      </c>
      <c r="K9" s="3">
        <f>IFERROR(INDEX(K51:K500,MATCH($C$9,$C$51:$C$500,0)),"")</f>
        <v>-2.0299999999999998</v>
      </c>
      <c r="L9" s="3">
        <f>IFERROR(INDEX(L51:L500,MATCH($C$9,$C$51:$C$500,0)),"")</f>
        <v>-6.88</v>
      </c>
      <c r="M9" s="3">
        <f>IFERROR(INDEX(M51:M500,MATCH($C$9,$C$51:$C$500,0)),"")</f>
        <v>-6733.6</v>
      </c>
    </row>
    <row r="10" spans="1:13" ht="15.5" x14ac:dyDescent="0.35">
      <c r="C10" t="s">
        <v>17</v>
      </c>
      <c r="D10" s="3">
        <f ca="1">IFERROR(IF(D9=0,"",D2/D9),"")</f>
        <v>979.45205479452056</v>
      </c>
      <c r="I10" s="3">
        <f ca="1">IFERROR(IF(I9=0,"",I2/I9),"")</f>
        <v>607.91366906474821</v>
      </c>
      <c r="J10" s="3">
        <f ca="1">IFERROR(IF(J9=0,"",J2/J9),"")</f>
        <v>-46.594982078853043</v>
      </c>
      <c r="K10" s="3">
        <f ca="1">IFERROR(IF(K9=0,"",K2/K9),"")</f>
        <v>-59.605911330049267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62510000000</v>
      </c>
      <c r="H11" s="2">
        <f>IFERROR(INDEX(D11:G11,COUNT(D11:G11)),"")</f>
        <v>62510000000</v>
      </c>
      <c r="I11" s="2">
        <f>IFERROR(INDEX(I51:I500,MATCH($C$11,$C$51:$C$500,0)),"")</f>
        <v>51825000000</v>
      </c>
      <c r="J11" s="2">
        <f>IFERROR(INDEX(J51:J500,MATCH($C$11,$C$51:$C$500,0)),"")</f>
        <v>75122000000</v>
      </c>
      <c r="K11" s="2">
        <f>IFERROR(INDEX(K51:K500,MATCH($C$11,$C$51:$C$500,0)),"")</f>
        <v>735899000000</v>
      </c>
      <c r="L11" s="2">
        <f>IFERROR(INDEX(L51:L500,MATCH($C$11,$C$51:$C$500,0)),"")</f>
        <v>70895000000</v>
      </c>
      <c r="M11" s="2">
        <f>IFERROR(INDEX(M51:M500,MATCH($C$11,$C$51:$C$500,0)),"")</f>
        <v>26496000000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168000000000</v>
      </c>
      <c r="H12" s="2">
        <f>IFERROR(INDEX(D12:G12,COUNT(D12:G12)),"")</f>
        <v>168000000000</v>
      </c>
      <c r="I12" s="2">
        <f>IFERROR(INDEX(I51:I500,MATCH($C$12,$C$51:$C$500,0)),"")</f>
        <v>161000000000</v>
      </c>
      <c r="J12" s="2">
        <f>IFERROR(INDEX(J51:J500,MATCH($C$12,$C$51:$C$500,0)),"")</f>
        <v>36000000000</v>
      </c>
      <c r="K12" s="2">
        <f>IFERROR(INDEX(K51:K500,MATCH($C$12,$C$51:$C$500,0)),"")</f>
        <v>-701000000000</v>
      </c>
      <c r="L12" s="2">
        <f>IFERROR(INDEX(L51:L500,MATCH($C$12,$C$51:$C$500,0)),"")</f>
        <v>108000000000</v>
      </c>
      <c r="M12" s="2">
        <f>IFERROR(INDEX(M51:M500,MATCH($C$12,$C$51:$C$500,0)),"")</f>
        <v>18000000000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231000000000</v>
      </c>
      <c r="H13" s="2">
        <f>IFERROR(INDEX(D13:G13,COUNT(D13:G13)),"")</f>
        <v>231000000000</v>
      </c>
      <c r="I13" s="2">
        <f>IFERROR(INDEX(I51:I500,MATCH($C$13,$C$51:$C$500,0)),"")</f>
        <v>213000000000</v>
      </c>
      <c r="J13" s="2">
        <f>IFERROR(INDEX(J51:J500,MATCH($C$13,$C$51:$C$500,0)),"")</f>
        <v>111000000000</v>
      </c>
      <c r="K13" s="2">
        <f>IFERROR(INDEX(K51:K500,MATCH($C$13,$C$51:$C$500,0)),"")</f>
        <v>35000000000</v>
      </c>
      <c r="L13" s="2">
        <f>IFERROR(INDEX(L51:L500,MATCH($C$13,$C$51:$C$500,0)),"")</f>
        <v>178000000000</v>
      </c>
      <c r="M13" s="2">
        <f>IFERROR(INDEX(M51:M500,MATCH($C$13,$C$51:$C$500,0)),"")</f>
        <v>44000000000</v>
      </c>
    </row>
    <row r="14" spans="1:13" ht="15.5" x14ac:dyDescent="0.35">
      <c r="C14" t="s">
        <v>26</v>
      </c>
      <c r="D14" s="2">
        <f>IFERROR(INDEX(D51:D500,MATCH($C$14,$C$51:$C$500,0)),"")</f>
        <v>-6536000000</v>
      </c>
      <c r="H14" s="2">
        <f>IFERROR(SUM(D14:G14)*(4/MAX(1,COUNT(D14:G14))),"")</f>
        <v>-26144000000</v>
      </c>
      <c r="I14" s="2">
        <f>IFERROR(INDEX(I51:I500,MATCH($C$14,$C$51:$C$500,0)),"")</f>
        <v>-17085000000</v>
      </c>
      <c r="J14" s="2">
        <f>IFERROR(INDEX(J51:J500,MATCH($C$14,$C$51:$C$500,0)),"")</f>
        <v>-10633000000</v>
      </c>
      <c r="K14" s="2">
        <f>IFERROR(INDEX(K51:K500,MATCH($C$14,$C$51:$C$500,0)),"")</f>
        <v>-12369000000</v>
      </c>
      <c r="L14" s="2">
        <f>IFERROR(INDEX(L51:L500,MATCH($C$14,$C$51:$C$500,0)),"")</f>
        <v>-8698000000</v>
      </c>
      <c r="M14" s="2">
        <f>IFERROR(INDEX(M51:M500,MATCH($C$14,$C$51:$C$500,0)),"")</f>
        <v>-9842000000</v>
      </c>
    </row>
    <row r="15" spans="1:13" ht="15.5" x14ac:dyDescent="0.35">
      <c r="C15" t="s">
        <v>27</v>
      </c>
      <c r="D15" s="2">
        <f>IFERROR(INDEX(D51:D500,MATCH($C$15,$C$51:$C$500,0)),"")</f>
        <v>-3945000000</v>
      </c>
      <c r="H15" s="2">
        <f>IFERROR(SUM(D15:G15)*(4/MAX(1,COUNT(D15:G15))),"")</f>
        <v>-15780000000</v>
      </c>
      <c r="I15" s="2">
        <f>IFERROR(INDEX(I51:I500,MATCH($C$15,$C$51:$C$500,0)),"")</f>
        <v>-3336000000</v>
      </c>
      <c r="J15" s="2">
        <f>IFERROR(INDEX(J51:J500,MATCH($C$15,$C$51:$C$500,0)),"")</f>
        <v>-1150000000</v>
      </c>
      <c r="K15" s="2">
        <f>IFERROR(INDEX(K51:K500,MATCH($C$15,$C$51:$C$500,0)),"")</f>
        <v>-12689000000</v>
      </c>
      <c r="L15" s="2">
        <f>IFERROR(INDEX(L51:L500,MATCH($C$15,$C$51:$C$500,0)),"")</f>
        <v>-7612000000</v>
      </c>
      <c r="M15" s="2">
        <f>IFERROR(INDEX(M51:M500,MATCH($C$15,$C$51:$C$500,0)),"")</f>
        <v>-11812000000</v>
      </c>
    </row>
    <row r="16" spans="1:13" ht="15.5" x14ac:dyDescent="0.35">
      <c r="C16" t="s">
        <v>28</v>
      </c>
      <c r="D16" s="2">
        <f>IFERROR(INDEX(D51:D500,MATCH($C$16,$C$51:$C$500,0)),"")</f>
        <v>14501000000</v>
      </c>
      <c r="H16" s="2">
        <f>IFERROR(SUM(D16:G16)*(4/MAX(1,COUNT(D16:G16))),"")</f>
        <v>58004000000</v>
      </c>
      <c r="I16" s="2">
        <f>IFERROR(INDEX(I51:I500,MATCH($C$16,$C$51:$C$500,0)),"")</f>
        <v>3759000000</v>
      </c>
      <c r="J16" s="2">
        <f>IFERROR(INDEX(J51:J500,MATCH($C$16,$C$51:$C$500,0)),"")</f>
        <v>13443000000</v>
      </c>
      <c r="K16" s="2">
        <f>IFERROR(INDEX(K51:K500,MATCH($C$16,$C$51:$C$500,0)),"")</f>
        <v>42251000000</v>
      </c>
      <c r="L16" s="2">
        <f>IFERROR(INDEX(L51:L500,MATCH($C$16,$C$51:$C$500,0)),"")</f>
        <v>75853000000</v>
      </c>
      <c r="M16" s="2">
        <f>IFERROR(INDEX(M51:M500,MATCH($C$16,$C$51:$C$500,0)),"")</f>
        <v>55223000000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31281250000000</v>
      </c>
      <c r="H20" s="2">
        <f t="shared" ref="H20:M20" ca="1" si="0">IFERROR(H21*H2,"")</f>
        <v>31281250000000</v>
      </c>
      <c r="I20" s="2">
        <f t="shared" ca="1" si="0"/>
        <v>36968750000000</v>
      </c>
      <c r="J20" s="2">
        <f t="shared" ca="1" si="0"/>
        <v>5687500000000</v>
      </c>
      <c r="K20" s="2">
        <f t="shared" ca="1" si="0"/>
        <v>5293750000000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43750000000</v>
      </c>
      <c r="H21" s="2">
        <f>IFERROR(INDEX(D21:G21,COUNT(D21:G21)),"")</f>
        <v>43750000000</v>
      </c>
      <c r="I21" s="2">
        <f>IFERROR(INDEX(I51:I500,MATCH($C$7,$C$51:$C$500,0)),"")</f>
        <v>43750000000</v>
      </c>
      <c r="J21" s="2">
        <f>IFERROR(INDEX(J51:J500,MATCH($C$7,$C$51:$C$500,0)),"")</f>
        <v>43750000000</v>
      </c>
      <c r="K21" s="2">
        <f>IFERROR(INDEX(K51:K500,MATCH($C$7,$C$51:$C$500,0)),"")</f>
        <v>43750000000</v>
      </c>
      <c r="L21" s="2">
        <f>IFERROR(INDEX(L51:L500,MATCH($C$7,$C$51:$C$500,0)),"")</f>
        <v>35000000000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0.64630541559365473</v>
      </c>
      <c r="H23" s="3">
        <f t="shared" ref="H23:M23" si="1">IFERROR(H5/H6*100,"")</f>
        <v>2.5852216623746189</v>
      </c>
      <c r="I23" s="3">
        <f t="shared" si="1"/>
        <v>-1.2927365185016237</v>
      </c>
      <c r="J23" s="3">
        <f t="shared" si="1"/>
        <v>0.96139372243551924</v>
      </c>
      <c r="K23" s="3">
        <f t="shared" si="1"/>
        <v>0.29759778648578483</v>
      </c>
      <c r="L23" s="3">
        <f t="shared" si="1"/>
        <v>19.166545401629804</v>
      </c>
      <c r="M23" s="3">
        <f t="shared" si="1"/>
        <v>13.45466970630476</v>
      </c>
    </row>
    <row r="24" spans="1:13" ht="15.5" x14ac:dyDescent="0.35">
      <c r="C24" t="s">
        <v>43</v>
      </c>
      <c r="D24" s="4" t="str">
        <f>IFERROR(_xlfn.RRI(5,I23,D23),"")</f>
        <v/>
      </c>
      <c r="H24" s="4">
        <f t="shared" ref="H24:M24" si="2">IFERROR(_xlfn.RRI(5,M23,H23),"")</f>
        <v>-0.2810065250095195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0.08</v>
      </c>
      <c r="H25" s="3">
        <f>IFERROR(INDEX(D25:G25,COUNT(D25:G25)),"")</f>
        <v>0.08</v>
      </c>
      <c r="I25" s="3">
        <f>IFERROR(INDEX(I51:I500,MATCH($C$25,$C$51:$C$500,0)),"")</f>
        <v>-0.26</v>
      </c>
      <c r="J25" s="3">
        <f>IFERROR(INDEX(J51:J500,MATCH($C$25,$C$51:$C$500,0)),"")</f>
        <v>0.17</v>
      </c>
      <c r="K25" s="3">
        <f>IFERROR(INDEX(K51:K500,MATCH($C$25,$C$51:$C$500,0)),"")</f>
        <v>0.12</v>
      </c>
      <c r="L25" s="3">
        <f>IFERROR(INDEX(L51:L500,MATCH($C$25,$C$51:$C$500,0)),"")</f>
        <v>1.42</v>
      </c>
      <c r="M25" s="3">
        <f>IFERROR(INDEX(M51:M500,MATCH($C$25,$C$51:$C$500,0)),"")</f>
        <v>16728</v>
      </c>
    </row>
    <row r="26" spans="1:13" ht="15.5" x14ac:dyDescent="0.35">
      <c r="C26" t="s">
        <v>46</v>
      </c>
      <c r="D26" s="4" t="str">
        <f>IFERROR(_xlfn.RRI(5,I25,D25),"")</f>
        <v/>
      </c>
      <c r="H26" s="4">
        <f t="shared" ref="H26:M26" si="3">IFERROR(_xlfn.RRI(5,M25,H25),"")</f>
        <v>-0.91371621391793356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7.8856228571428568</v>
      </c>
      <c r="H27" s="3">
        <f t="shared" ref="H27:M27" si="4">IFERROR(H4/H21,"")</f>
        <v>31.542491428571427</v>
      </c>
      <c r="I27" s="3">
        <f t="shared" si="4"/>
        <v>24.896845714285714</v>
      </c>
      <c r="J27" s="3">
        <f t="shared" si="4"/>
        <v>22.940754285714284</v>
      </c>
      <c r="K27" s="3">
        <f t="shared" si="4"/>
        <v>24.271131428571429</v>
      </c>
      <c r="L27" s="3">
        <f t="shared" si="4"/>
        <v>30.603714285714286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-0.20541870932634587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-1.3076923076923077</v>
      </c>
      <c r="I29" s="4">
        <f t="shared" si="6"/>
        <v>-2.5294117647058822</v>
      </c>
      <c r="J29" s="4">
        <f t="shared" si="6"/>
        <v>0.4166666666666668</v>
      </c>
      <c r="K29" s="4">
        <f t="shared" si="6"/>
        <v>-0.91549295774647876</v>
      </c>
      <c r="L29" s="4">
        <f t="shared" si="6"/>
        <v>-0.99991511238641806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0.26692721602369363</v>
      </c>
      <c r="I30" s="4">
        <f t="shared" si="7"/>
        <v>8.5267092973901518E-2</v>
      </c>
      <c r="J30" s="4">
        <f t="shared" si="7"/>
        <v>-5.4813148977927544E-2</v>
      </c>
      <c r="K30" s="4">
        <f t="shared" si="7"/>
        <v>-0.20692203560725586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23.87</v>
      </c>
      <c r="H32" s="3">
        <f>IFERROR(INDEX(D32:G32,COUNT(D32:G32)),"")</f>
        <v>23.87</v>
      </c>
      <c r="I32" s="3">
        <f>IFERROR(INDEX(I51:I500,MATCH($C$32,$C$51:$C$500,0)),"")</f>
        <v>23.68</v>
      </c>
      <c r="J32" s="3">
        <f>IFERROR(INDEX(J51:J500,MATCH($C$32,$C$51:$C$500,0)),"")</f>
        <v>24.05</v>
      </c>
      <c r="K32" s="3">
        <f>IFERROR(INDEX(K51:K500,MATCH($C$32,$C$51:$C$500,0)),"")</f>
        <v>23.79</v>
      </c>
      <c r="L32" s="3">
        <f>IFERROR(INDEX(L51:L500,MATCH($C$32,$C$51:$C$500,0)),"")</f>
        <v>5.21</v>
      </c>
      <c r="M32" s="3">
        <f>IFERROR(INDEX(M51:M500,MATCH($C$32,$C$51:$C$500,0)),"")</f>
        <v>86365.6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29.12</v>
      </c>
      <c r="H33" s="3">
        <f>IFERROR(INDEX(D33:G33,COUNT(D33:G33)),"")</f>
        <v>29.12</v>
      </c>
      <c r="I33" s="3">
        <f>IFERROR(INDEX(I51:I500,MATCH($C$33,$C$51:$C$500,0)),"")</f>
        <v>35.68</v>
      </c>
      <c r="J33" s="3">
        <f>IFERROR(INDEX(J51:J500,MATCH($C$33,$C$51:$C$500,0)),"")</f>
        <v>5.41</v>
      </c>
      <c r="K33" s="3">
        <f>IFERROR(INDEX(K51:K500,MATCH($C$33,$C$51:$C$500,0)),"")</f>
        <v>5.09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8687.5</v>
      </c>
      <c r="H34" s="3">
        <f>IFERROR(INDEX(D34:G34,COUNT(D34:G34)),"")</f>
        <v>8687.5</v>
      </c>
      <c r="I34" s="3">
        <f>IFERROR(INDEX(I51:I500,MATCH($C$34,$C$51:$C$500,0)),"")</f>
        <v>-3250</v>
      </c>
      <c r="J34" s="3">
        <f>IFERROR(INDEX(J51:J500,MATCH($C$34,$C$51:$C$500,0)),"")</f>
        <v>764.71</v>
      </c>
      <c r="K34" s="3">
        <f>IFERROR(INDEX(K51:K500,MATCH($C$34,$C$51:$C$500,0)),"")</f>
        <v>1008.33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88.14</v>
      </c>
      <c r="H35" s="3">
        <f>IFERROR(INDEX(D35:G35,COUNT(D35:G35)),"")</f>
        <v>88.14</v>
      </c>
      <c r="I35" s="3">
        <f>IFERROR(INDEX(I51:I500,MATCH($C$35,$C$51:$C$500,0)),"")</f>
        <v>33.94</v>
      </c>
      <c r="J35" s="3">
        <f>IFERROR(INDEX(J51:J500,MATCH($C$35,$C$51:$C$500,0)),"")</f>
        <v>5.67</v>
      </c>
      <c r="K35" s="3">
        <f>IFERROR(INDEX(K51:K500,MATCH($C$35,$C$51:$C$500,0)),"")</f>
        <v>4.99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344996000000</v>
      </c>
      <c r="E51" s="5">
        <v>372328000000</v>
      </c>
      <c r="F51" s="5">
        <v>302873000000</v>
      </c>
      <c r="G51" s="5">
        <v>195958000000</v>
      </c>
      <c r="I51" s="5">
        <v>1089237000000</v>
      </c>
      <c r="J51" s="5">
        <v>1003658000000</v>
      </c>
      <c r="K51" s="5">
        <v>1061862000000</v>
      </c>
      <c r="L51" s="5">
        <v>1071130000000</v>
      </c>
      <c r="M51" s="5">
        <v>679178000000</v>
      </c>
    </row>
    <row r="52" spans="2:13" ht="15.5" x14ac:dyDescent="0.35">
      <c r="C52" t="s">
        <v>73</v>
      </c>
      <c r="D52" s="5">
        <v>-280569000000</v>
      </c>
      <c r="E52" s="5">
        <v>-307875000000</v>
      </c>
      <c r="F52" s="5">
        <v>-249847000000</v>
      </c>
      <c r="G52" s="5">
        <v>-161226000000</v>
      </c>
      <c r="I52" s="5">
        <v>-892629000000</v>
      </c>
      <c r="J52" s="5">
        <v>-825513000000</v>
      </c>
      <c r="K52" s="5">
        <v>-848470000000</v>
      </c>
      <c r="L52" s="5">
        <v>-878468000000</v>
      </c>
      <c r="M52" s="5">
        <v>-565562000000</v>
      </c>
    </row>
    <row r="53" spans="2:13" ht="15.5" x14ac:dyDescent="0.35">
      <c r="C53" t="s">
        <v>74</v>
      </c>
      <c r="D53" s="5">
        <v>64427000000</v>
      </c>
      <c r="E53" s="5">
        <v>64453000000</v>
      </c>
      <c r="F53" s="5">
        <v>53026000000</v>
      </c>
      <c r="G53" s="5">
        <v>34732000000</v>
      </c>
      <c r="I53" s="5">
        <v>196608000000</v>
      </c>
      <c r="J53" s="5">
        <v>178145000000</v>
      </c>
      <c r="K53" s="5">
        <v>213392000000</v>
      </c>
      <c r="L53" s="5">
        <v>192662000000</v>
      </c>
      <c r="M53" s="5">
        <v>113616000000</v>
      </c>
    </row>
    <row r="54" spans="2:13" ht="15.5" x14ac:dyDescent="0.35">
      <c r="C54" t="s">
        <v>75</v>
      </c>
      <c r="D54" s="5">
        <v>-43537000000</v>
      </c>
      <c r="E54" s="5">
        <v>-58681000000</v>
      </c>
      <c r="F54" s="5">
        <v>-50916000000</v>
      </c>
      <c r="G54" s="5">
        <v>-36188000000</v>
      </c>
      <c r="I54" s="5">
        <v>-187919000000</v>
      </c>
      <c r="J54" s="5">
        <v>-168742000000</v>
      </c>
      <c r="K54" s="5">
        <v>-162088000000</v>
      </c>
      <c r="L54" s="5">
        <v>-113374000000</v>
      </c>
      <c r="M54" s="5">
        <v>-78779000000</v>
      </c>
    </row>
    <row r="55" spans="2:13" ht="15.5" x14ac:dyDescent="0.35">
      <c r="C55" t="s">
        <v>77</v>
      </c>
      <c r="D55" s="5">
        <v>-40865000000</v>
      </c>
      <c r="E55" s="5">
        <v>-57271000000</v>
      </c>
      <c r="F55" s="5">
        <v>-45612000000</v>
      </c>
      <c r="G55" s="5">
        <v>-34355000000</v>
      </c>
      <c r="I55" s="5">
        <v>-177005000000</v>
      </c>
      <c r="J55" s="5">
        <v>-157589000000</v>
      </c>
      <c r="K55" s="5">
        <v>-150015000000</v>
      </c>
      <c r="L55" s="5">
        <v>-106286000000</v>
      </c>
      <c r="M55" s="5">
        <v>-74406000000</v>
      </c>
    </row>
    <row r="56" spans="2:13" ht="15.5" x14ac:dyDescent="0.35">
      <c r="C56" t="s">
        <v>80</v>
      </c>
      <c r="D56" s="5">
        <v>7522000000</v>
      </c>
      <c r="E56" s="5">
        <v>3301000000</v>
      </c>
      <c r="F56" s="5">
        <v>3739000000</v>
      </c>
      <c r="G56" s="5">
        <v>1292000000</v>
      </c>
      <c r="I56" s="5">
        <v>10359000000</v>
      </c>
      <c r="J56" s="5">
        <v>4455000000</v>
      </c>
      <c r="K56" s="5">
        <v>23358000000</v>
      </c>
      <c r="L56" s="5">
        <v>18283000000</v>
      </c>
      <c r="M56" s="5">
        <v>22803000000</v>
      </c>
    </row>
    <row r="57" spans="2:13" ht="15.5" x14ac:dyDescent="0.35">
      <c r="C57" t="s">
        <v>78</v>
      </c>
      <c r="D57" s="5">
        <v>20890000000</v>
      </c>
      <c r="E57" s="5">
        <v>5772000000</v>
      </c>
      <c r="F57" s="5">
        <v>2110000000</v>
      </c>
      <c r="G57" s="5">
        <v>-1456000000</v>
      </c>
      <c r="I57" s="5">
        <v>8689000000</v>
      </c>
      <c r="J57" s="5">
        <v>9403000000</v>
      </c>
      <c r="K57" s="5">
        <v>51304000000</v>
      </c>
      <c r="L57" s="5">
        <v>79288000000</v>
      </c>
      <c r="M57" s="5">
        <v>34837000000</v>
      </c>
    </row>
    <row r="58" spans="2:13" ht="15.5" x14ac:dyDescent="0.35">
      <c r="C58" t="s">
        <v>79</v>
      </c>
      <c r="D58" s="5">
        <v>-6389000000</v>
      </c>
      <c r="E58" s="5">
        <v>-8006000000</v>
      </c>
      <c r="F58" s="5">
        <v>-444000000</v>
      </c>
      <c r="G58" s="5">
        <v>2000000</v>
      </c>
      <c r="I58" s="5">
        <v>-4930000000</v>
      </c>
      <c r="J58" s="5">
        <v>4040000000</v>
      </c>
      <c r="K58" s="5">
        <v>-9053000000</v>
      </c>
      <c r="L58" s="5">
        <v>-3435000000</v>
      </c>
      <c r="M58" s="5">
        <v>20386000000</v>
      </c>
    </row>
    <row r="59" spans="2:13" ht="15.5" x14ac:dyDescent="0.35">
      <c r="C59" t="s">
        <v>731</v>
      </c>
      <c r="D59" s="5">
        <v>1708000000</v>
      </c>
      <c r="E59" s="5">
        <v>6341000000</v>
      </c>
      <c r="F59" s="5">
        <v>568000000</v>
      </c>
      <c r="G59" s="5">
        <v>836000000</v>
      </c>
      <c r="I59" s="5">
        <v>8401000000</v>
      </c>
      <c r="J59" s="5">
        <v>9218000000</v>
      </c>
      <c r="K59" s="5">
        <v>8703000000</v>
      </c>
      <c r="L59" s="5">
        <v>614000000</v>
      </c>
      <c r="M59" s="5">
        <v>115000000</v>
      </c>
    </row>
    <row r="60" spans="2:13" ht="15.5" x14ac:dyDescent="0.35">
      <c r="C60" t="s">
        <v>26</v>
      </c>
      <c r="D60" s="5">
        <v>-6536000000</v>
      </c>
      <c r="E60" s="5">
        <v>-7066000000</v>
      </c>
      <c r="F60" s="5">
        <v>-4574000000</v>
      </c>
      <c r="G60" s="5">
        <v>-2656000000</v>
      </c>
      <c r="I60" s="5">
        <v>-17085000000</v>
      </c>
      <c r="J60" s="5">
        <v>-10633000000</v>
      </c>
      <c r="K60" s="5">
        <v>-12369000000</v>
      </c>
      <c r="L60" s="5">
        <v>-8698000000</v>
      </c>
      <c r="M60" s="5">
        <v>-9842000000</v>
      </c>
    </row>
    <row r="61" spans="2:13" ht="15.5" x14ac:dyDescent="0.35">
      <c r="C61" t="s">
        <v>81</v>
      </c>
      <c r="D61" s="5">
        <v>-6389000000</v>
      </c>
      <c r="E61" s="5">
        <v>-8006000000</v>
      </c>
      <c r="F61" s="5">
        <v>-444000000</v>
      </c>
      <c r="G61" s="5">
        <v>2000000</v>
      </c>
      <c r="I61" s="5">
        <v>-4930000000</v>
      </c>
      <c r="J61" s="5">
        <v>4040000000</v>
      </c>
      <c r="K61" s="5">
        <v>-9053000000</v>
      </c>
      <c r="L61" s="5">
        <v>-3435000000</v>
      </c>
      <c r="M61" s="5">
        <v>20386000000</v>
      </c>
    </row>
    <row r="62" spans="2:13" ht="15.5" x14ac:dyDescent="0.35">
      <c r="C62" t="s">
        <v>28</v>
      </c>
      <c r="D62" s="5">
        <v>14501000000</v>
      </c>
      <c r="E62" s="5">
        <v>-2234000000</v>
      </c>
      <c r="F62" s="5">
        <v>1666000000</v>
      </c>
      <c r="G62" s="5">
        <v>-1454000000</v>
      </c>
      <c r="I62" s="5">
        <v>3759000000</v>
      </c>
      <c r="J62" s="5">
        <v>13443000000</v>
      </c>
      <c r="K62" s="5">
        <v>42251000000</v>
      </c>
      <c r="L62" s="5">
        <v>75853000000</v>
      </c>
      <c r="M62" s="5">
        <v>55223000000</v>
      </c>
    </row>
    <row r="63" spans="2:13" ht="15.5" x14ac:dyDescent="0.35">
      <c r="C63" t="s">
        <v>27</v>
      </c>
      <c r="D63" s="5">
        <v>-3945000000</v>
      </c>
      <c r="E63" s="5">
        <v>-5574000000</v>
      </c>
      <c r="F63" s="5">
        <v>-1486000000</v>
      </c>
      <c r="G63" s="5">
        <v>4173000000</v>
      </c>
      <c r="I63" s="5">
        <v>-3336000000</v>
      </c>
      <c r="J63" s="5">
        <v>-1150000000</v>
      </c>
      <c r="K63" s="5">
        <v>-12689000000</v>
      </c>
      <c r="L63" s="5">
        <v>-7612000000</v>
      </c>
      <c r="M63" s="5">
        <v>-11812000000</v>
      </c>
    </row>
    <row r="64" spans="2:13" ht="15.5" x14ac:dyDescent="0.35">
      <c r="C64" t="s">
        <v>82</v>
      </c>
      <c r="D64" s="5">
        <v>-5852000000</v>
      </c>
      <c r="E64" s="5">
        <v>-6140000000</v>
      </c>
      <c r="F64" s="5">
        <v>-3952000000</v>
      </c>
      <c r="G64" s="5">
        <v>154000000</v>
      </c>
      <c r="I64" s="5">
        <v>-14234000000</v>
      </c>
      <c r="J64" s="5">
        <v>-18939000000</v>
      </c>
      <c r="K64" s="5">
        <v>-19956000000</v>
      </c>
      <c r="L64" s="5">
        <v>-12967000000</v>
      </c>
      <c r="M64" s="5">
        <v>-8268000000</v>
      </c>
    </row>
    <row r="65" spans="2:13" ht="15.5" x14ac:dyDescent="0.35">
      <c r="C65" t="s">
        <v>83</v>
      </c>
      <c r="D65" s="5">
        <v>1907000000</v>
      </c>
      <c r="E65" s="5">
        <v>566000000</v>
      </c>
      <c r="F65" s="5">
        <v>2466000000</v>
      </c>
      <c r="G65" s="5">
        <v>4019000000</v>
      </c>
      <c r="I65" s="5">
        <v>10898000000</v>
      </c>
      <c r="J65" s="5">
        <v>17789000000</v>
      </c>
      <c r="K65" s="5">
        <v>7267000000</v>
      </c>
      <c r="L65" s="5">
        <v>5355000000</v>
      </c>
      <c r="M65" s="5">
        <v>-3544000000</v>
      </c>
    </row>
    <row r="66" spans="2:13" ht="15.5" x14ac:dyDescent="0.35">
      <c r="C66" t="s">
        <v>84</v>
      </c>
      <c r="D66" s="5">
        <v>-3945000000</v>
      </c>
      <c r="E66" s="5">
        <v>-5574000000</v>
      </c>
      <c r="F66" s="5">
        <v>-1486000000</v>
      </c>
      <c r="G66" s="5">
        <v>4173000000</v>
      </c>
      <c r="I66" s="5">
        <v>-3336000000</v>
      </c>
      <c r="J66" s="5">
        <v>-1150000000</v>
      </c>
      <c r="K66" s="5">
        <v>-12689000000</v>
      </c>
      <c r="L66" s="5">
        <v>-7612000000</v>
      </c>
      <c r="M66" s="5">
        <v>-11812000000</v>
      </c>
    </row>
    <row r="67" spans="2:13" ht="15.5" x14ac:dyDescent="0.35">
      <c r="C67" t="s">
        <v>265</v>
      </c>
      <c r="D67" s="5">
        <v>10556000000</v>
      </c>
      <c r="E67" s="5">
        <v>-7808000000</v>
      </c>
      <c r="F67" s="5">
        <v>180000000</v>
      </c>
      <c r="G67" s="5">
        <v>2719000000</v>
      </c>
      <c r="I67" s="5">
        <v>423000000</v>
      </c>
      <c r="J67" s="5">
        <v>12293000000</v>
      </c>
      <c r="K67" s="5">
        <v>29562000000</v>
      </c>
      <c r="L67" s="5">
        <v>68241000000</v>
      </c>
      <c r="M67" s="5">
        <v>43411000000</v>
      </c>
    </row>
    <row r="68" spans="2:13" ht="15.5" x14ac:dyDescent="0.35">
      <c r="C68" t="s">
        <v>85</v>
      </c>
      <c r="D68" s="5">
        <v>10556000000</v>
      </c>
      <c r="E68" s="5">
        <v>-7808000000</v>
      </c>
      <c r="F68" s="5">
        <v>180000000</v>
      </c>
      <c r="G68" s="5">
        <v>2719000000</v>
      </c>
      <c r="I68" s="5">
        <v>423000000</v>
      </c>
      <c r="J68" s="5">
        <v>12293000000</v>
      </c>
      <c r="K68" s="5">
        <v>29562000000</v>
      </c>
      <c r="L68" s="5">
        <v>68241000000</v>
      </c>
      <c r="M68" s="5">
        <v>43411000000</v>
      </c>
    </row>
    <row r="69" spans="2:13" ht="15.5" x14ac:dyDescent="0.35">
      <c r="C69" t="s">
        <v>86</v>
      </c>
      <c r="D69" s="5">
        <v>5115000000</v>
      </c>
      <c r="E69" s="5">
        <v>-7191000000</v>
      </c>
      <c r="F69" s="5">
        <v>163000000</v>
      </c>
      <c r="G69" s="5">
        <v>867000000</v>
      </c>
      <c r="I69" s="5">
        <v>-6161000000</v>
      </c>
      <c r="J69" s="5">
        <v>3275000000</v>
      </c>
      <c r="K69" s="5">
        <v>-2788000000</v>
      </c>
      <c r="L69" s="5">
        <v>2727000000</v>
      </c>
      <c r="M69" s="5">
        <v>4593000000</v>
      </c>
    </row>
    <row r="70" spans="2:13" ht="15.5" x14ac:dyDescent="0.35">
      <c r="C70" t="s">
        <v>87</v>
      </c>
      <c r="D70" s="5">
        <v>5115000000</v>
      </c>
      <c r="E70" s="5">
        <v>-7191000000</v>
      </c>
      <c r="F70" s="5">
        <v>163000000</v>
      </c>
      <c r="G70" s="5">
        <v>867000000</v>
      </c>
      <c r="I70" s="5">
        <v>-6161000000</v>
      </c>
      <c r="J70" s="5">
        <v>3275000000</v>
      </c>
      <c r="K70" s="5">
        <v>-2788000000</v>
      </c>
      <c r="L70" s="5">
        <v>2727000000</v>
      </c>
      <c r="M70" s="5">
        <v>4593000000</v>
      </c>
    </row>
    <row r="71" spans="2:13" ht="15.5" x14ac:dyDescent="0.35">
      <c r="C71" t="s">
        <v>88</v>
      </c>
      <c r="D71" s="5">
        <v>15671000000</v>
      </c>
      <c r="E71" s="5">
        <v>-14999000000</v>
      </c>
      <c r="F71" s="5">
        <v>343000000</v>
      </c>
      <c r="G71" s="5">
        <v>3586000000</v>
      </c>
      <c r="I71" s="5">
        <v>-5738000000</v>
      </c>
      <c r="J71" s="5">
        <v>15568000000</v>
      </c>
      <c r="K71" s="5">
        <v>26774000000</v>
      </c>
      <c r="L71" s="5">
        <v>70968000000</v>
      </c>
      <c r="M71" s="5">
        <v>48004000000</v>
      </c>
    </row>
    <row r="72" spans="2:13" ht="15.5" x14ac:dyDescent="0.35">
      <c r="C72" t="s">
        <v>89</v>
      </c>
      <c r="D72" s="5">
        <v>10556000000</v>
      </c>
      <c r="E72" s="5">
        <v>-7808000000</v>
      </c>
      <c r="F72" s="5">
        <v>180000000</v>
      </c>
      <c r="G72" s="5">
        <v>2719000000</v>
      </c>
      <c r="I72" s="5">
        <v>423000000</v>
      </c>
      <c r="J72" s="5">
        <v>12293000000</v>
      </c>
      <c r="K72" s="5">
        <v>29562000000</v>
      </c>
      <c r="L72" s="5">
        <v>68241000000</v>
      </c>
      <c r="M72" s="5">
        <v>43411000000</v>
      </c>
    </row>
    <row r="73" spans="2:13" ht="15.5" x14ac:dyDescent="0.35">
      <c r="C73" t="s">
        <v>7</v>
      </c>
      <c r="D73" s="5">
        <v>8149000000</v>
      </c>
      <c r="E73" s="5">
        <v>-18300000000</v>
      </c>
      <c r="F73" s="5">
        <v>-3396000000</v>
      </c>
      <c r="G73" s="5">
        <v>2294000000</v>
      </c>
      <c r="I73" s="5">
        <v>-16097000000</v>
      </c>
      <c r="J73" s="5">
        <v>11113000000</v>
      </c>
      <c r="K73" s="5">
        <v>3416000000</v>
      </c>
      <c r="L73" s="5">
        <v>52685000000</v>
      </c>
      <c r="M73" s="5">
        <v>25201000000</v>
      </c>
    </row>
    <row r="74" spans="2:13" ht="15.5" x14ac:dyDescent="0.35">
      <c r="C74" t="s">
        <v>90</v>
      </c>
      <c r="D74" s="5">
        <v>10556000000</v>
      </c>
      <c r="E74" s="5">
        <v>-7808000000</v>
      </c>
      <c r="F74" s="5">
        <v>180000000</v>
      </c>
      <c r="G74" s="5">
        <v>2719000000</v>
      </c>
      <c r="I74" s="5">
        <v>423000000</v>
      </c>
      <c r="J74" s="5">
        <v>12293000000</v>
      </c>
      <c r="K74" s="5">
        <v>29562000000</v>
      </c>
      <c r="L74" s="5">
        <v>68241000000</v>
      </c>
      <c r="M74" s="5">
        <v>43411000000</v>
      </c>
    </row>
    <row r="75" spans="2:13" ht="15.5" x14ac:dyDescent="0.35">
      <c r="C75" t="s">
        <v>91</v>
      </c>
      <c r="D75" s="5">
        <v>15671000000</v>
      </c>
      <c r="E75" s="5">
        <v>-14999000000</v>
      </c>
      <c r="F75" s="5">
        <v>343000000</v>
      </c>
      <c r="G75" s="5">
        <v>3586000000</v>
      </c>
      <c r="I75" s="5">
        <v>-5738000000</v>
      </c>
      <c r="J75" s="5">
        <v>15568000000</v>
      </c>
      <c r="K75" s="5">
        <v>26774000000</v>
      </c>
      <c r="L75" s="5">
        <v>70968000000</v>
      </c>
      <c r="M75" s="5">
        <v>48004000000</v>
      </c>
    </row>
    <row r="76" spans="2:13" ht="15.5" x14ac:dyDescent="0.35">
      <c r="C76" t="s">
        <v>92</v>
      </c>
      <c r="D76" s="5">
        <v>15671000000</v>
      </c>
      <c r="E76" s="5">
        <v>-14999000000</v>
      </c>
      <c r="F76" s="5">
        <v>343000000</v>
      </c>
      <c r="G76" s="5">
        <v>3586000000</v>
      </c>
      <c r="I76" s="5">
        <v>-5738000000</v>
      </c>
      <c r="J76" s="5">
        <v>15568000000</v>
      </c>
      <c r="K76" s="5">
        <v>26774000000</v>
      </c>
      <c r="L76" s="5">
        <v>70968000000</v>
      </c>
      <c r="M76" s="5">
        <v>48004000000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62510000000</v>
      </c>
      <c r="E80" s="5">
        <v>51825000000</v>
      </c>
      <c r="F80" s="5">
        <v>45018000000</v>
      </c>
      <c r="G80" s="5">
        <v>26247000000</v>
      </c>
      <c r="I80" s="5">
        <v>51825000000</v>
      </c>
      <c r="J80" s="5">
        <v>75122000000</v>
      </c>
      <c r="K80" s="5">
        <v>735899000000</v>
      </c>
      <c r="L80" s="5">
        <v>70895000000</v>
      </c>
      <c r="M80" s="5">
        <v>26496000000</v>
      </c>
    </row>
    <row r="81" spans="3:13" ht="15.5" x14ac:dyDescent="0.35">
      <c r="C81" t="s">
        <v>269</v>
      </c>
      <c r="D81" s="5">
        <v>100388000000</v>
      </c>
      <c r="E81" s="5">
        <v>100470000000</v>
      </c>
      <c r="F81" s="5">
        <v>100470000000</v>
      </c>
      <c r="G81" s="5">
        <v>100266000000</v>
      </c>
      <c r="I81" s="5">
        <v>100470000000</v>
      </c>
      <c r="J81" s="5">
        <v>100327000000</v>
      </c>
      <c r="K81" s="5">
        <v>1022000000</v>
      </c>
    </row>
    <row r="82" spans="3:13" ht="15.5" x14ac:dyDescent="0.35">
      <c r="C82" t="s">
        <v>97</v>
      </c>
      <c r="D82" s="5">
        <v>1414000000</v>
      </c>
      <c r="E82" s="5">
        <v>1417000000</v>
      </c>
      <c r="F82" s="5">
        <v>80367000000</v>
      </c>
      <c r="G82" s="5">
        <v>50417000000</v>
      </c>
      <c r="I82" s="5">
        <v>1417000000</v>
      </c>
      <c r="J82" s="5">
        <v>1705000000</v>
      </c>
      <c r="K82" s="5">
        <v>1546000000</v>
      </c>
      <c r="L82" s="5">
        <v>8350000000</v>
      </c>
      <c r="M82" s="5">
        <v>33456000000</v>
      </c>
    </row>
    <row r="83" spans="3:13" ht="15.5" x14ac:dyDescent="0.35">
      <c r="C83" t="s">
        <v>732</v>
      </c>
      <c r="D83" s="5">
        <v>100388000000</v>
      </c>
      <c r="E83" s="5">
        <v>100470000000</v>
      </c>
      <c r="F83" s="5">
        <v>100470000000</v>
      </c>
      <c r="G83" s="5">
        <v>100266000000</v>
      </c>
      <c r="I83" s="5">
        <v>100470000000</v>
      </c>
      <c r="J83" s="5">
        <v>100327000000</v>
      </c>
      <c r="K83" s="5">
        <v>1022000000</v>
      </c>
    </row>
    <row r="84" spans="3:13" ht="15.5" x14ac:dyDescent="0.35">
      <c r="C84" t="s">
        <v>96</v>
      </c>
      <c r="D84" s="5">
        <v>237454000000</v>
      </c>
      <c r="E84" s="5">
        <v>146732000000</v>
      </c>
      <c r="F84" s="5">
        <v>183793000000</v>
      </c>
      <c r="G84" s="5">
        <v>119783000000</v>
      </c>
      <c r="I84" s="5">
        <v>146732000000</v>
      </c>
      <c r="J84" s="5">
        <v>212227000000</v>
      </c>
      <c r="K84" s="5">
        <v>108743000000</v>
      </c>
      <c r="L84" s="5">
        <v>130815000000</v>
      </c>
      <c r="M84" s="5">
        <v>124662000000</v>
      </c>
    </row>
    <row r="85" spans="3:13" ht="15.5" x14ac:dyDescent="0.35">
      <c r="C85" t="s">
        <v>270</v>
      </c>
      <c r="D85" s="5">
        <v>3000000000</v>
      </c>
      <c r="E85" s="5">
        <v>3000000000</v>
      </c>
      <c r="F85" s="5">
        <v>100000000000</v>
      </c>
      <c r="G85" s="5">
        <v>100000000000</v>
      </c>
      <c r="I85" s="5">
        <v>3000000000</v>
      </c>
      <c r="M85" s="5">
        <v>5500000000</v>
      </c>
    </row>
    <row r="86" spans="3:13" ht="15.5" x14ac:dyDescent="0.35">
      <c r="C86" t="s">
        <v>98</v>
      </c>
      <c r="D86" s="5">
        <v>237454000000</v>
      </c>
      <c r="E86" s="5">
        <v>146732000000</v>
      </c>
      <c r="F86" s="5">
        <v>183793000000</v>
      </c>
      <c r="G86" s="5">
        <v>119783000000</v>
      </c>
      <c r="I86" s="5">
        <v>146732000000</v>
      </c>
      <c r="J86" s="5">
        <v>212227000000</v>
      </c>
      <c r="K86" s="5">
        <v>108743000000</v>
      </c>
      <c r="L86" s="5">
        <v>130815000000</v>
      </c>
      <c r="M86" s="5">
        <v>124662000000</v>
      </c>
    </row>
    <row r="87" spans="3:13" ht="15.5" x14ac:dyDescent="0.35">
      <c r="C87" t="s">
        <v>99</v>
      </c>
      <c r="D87" s="5">
        <v>129527000000</v>
      </c>
      <c r="E87" s="5">
        <v>132550000000</v>
      </c>
      <c r="F87" s="5">
        <v>86284000000</v>
      </c>
      <c r="G87" s="5">
        <v>91072000000</v>
      </c>
      <c r="I87" s="5">
        <v>132550000000</v>
      </c>
      <c r="J87" s="5">
        <v>97190000000</v>
      </c>
      <c r="K87" s="5">
        <v>14212000000</v>
      </c>
      <c r="L87" s="5">
        <v>384000000</v>
      </c>
      <c r="M87" s="5">
        <v>411000000</v>
      </c>
    </row>
    <row r="88" spans="3:13" ht="15.5" x14ac:dyDescent="0.35">
      <c r="C88" t="s">
        <v>100</v>
      </c>
      <c r="D88" s="5">
        <v>129527000000</v>
      </c>
      <c r="E88" s="5">
        <v>132550000000</v>
      </c>
      <c r="F88" s="5">
        <v>86284000000</v>
      </c>
      <c r="G88" s="5">
        <v>91072000000</v>
      </c>
      <c r="I88" s="5">
        <v>132550000000</v>
      </c>
      <c r="J88" s="5">
        <v>97190000000</v>
      </c>
      <c r="K88" s="5">
        <v>14212000000</v>
      </c>
      <c r="L88" s="5">
        <v>384000000</v>
      </c>
      <c r="M88" s="5">
        <v>411000000</v>
      </c>
    </row>
    <row r="89" spans="3:13" ht="15.5" x14ac:dyDescent="0.35">
      <c r="C89" t="s">
        <v>101</v>
      </c>
      <c r="D89" s="5">
        <v>122706000000</v>
      </c>
      <c r="E89" s="5">
        <v>123572000000</v>
      </c>
      <c r="F89" s="5">
        <v>235789000000</v>
      </c>
      <c r="G89" s="5">
        <v>156391000000</v>
      </c>
      <c r="I89" s="5">
        <v>123572000000</v>
      </c>
      <c r="J89" s="5">
        <v>139917000000</v>
      </c>
      <c r="K89" s="5">
        <v>142444000000</v>
      </c>
      <c r="L89" s="5">
        <v>94770000000</v>
      </c>
      <c r="M89" s="5">
        <v>179255000000</v>
      </c>
    </row>
    <row r="90" spans="3:13" ht="15.5" x14ac:dyDescent="0.35">
      <c r="C90" t="s">
        <v>80</v>
      </c>
      <c r="D90" s="5">
        <v>-56461000000</v>
      </c>
      <c r="E90" s="5">
        <v>-64992000000</v>
      </c>
      <c r="F90" s="5">
        <v>-46692000000</v>
      </c>
      <c r="G90" s="5">
        <v>-43296000000</v>
      </c>
      <c r="I90" s="5">
        <v>-64992000000</v>
      </c>
      <c r="J90" s="5">
        <v>-48895000000</v>
      </c>
      <c r="K90" s="5">
        <v>-60008000000</v>
      </c>
      <c r="L90" s="5">
        <v>-63424000000</v>
      </c>
      <c r="M90" s="5">
        <v>106700000000</v>
      </c>
    </row>
    <row r="91" spans="3:13" ht="15.5" x14ac:dyDescent="0.35">
      <c r="C91" t="s">
        <v>102</v>
      </c>
      <c r="D91" s="5">
        <v>744597000000</v>
      </c>
      <c r="E91" s="5">
        <v>727542000000</v>
      </c>
      <c r="F91" s="5">
        <v>786657000000</v>
      </c>
      <c r="G91" s="5">
        <v>741111000000</v>
      </c>
      <c r="I91" s="5">
        <v>727542000000</v>
      </c>
      <c r="J91" s="5">
        <v>729976000000</v>
      </c>
      <c r="K91" s="5">
        <v>1033363000000</v>
      </c>
      <c r="L91" s="5">
        <v>335837000000</v>
      </c>
      <c r="M91" s="5">
        <v>345044000000</v>
      </c>
    </row>
    <row r="92" spans="3:13" ht="15.5" x14ac:dyDescent="0.35">
      <c r="C92" t="s">
        <v>103</v>
      </c>
    </row>
    <row r="93" spans="3:13" ht="15.5" x14ac:dyDescent="0.35">
      <c r="C93" t="s">
        <v>556</v>
      </c>
      <c r="D93" s="5">
        <v>108751000000</v>
      </c>
      <c r="E93" s="5">
        <v>106261000000</v>
      </c>
      <c r="F93" s="5">
        <v>112547000000</v>
      </c>
      <c r="G93" s="5">
        <v>112547000000</v>
      </c>
      <c r="I93" s="5">
        <v>106261000000</v>
      </c>
      <c r="J93" s="5">
        <v>105885000000</v>
      </c>
      <c r="K93" s="5">
        <v>94263000000</v>
      </c>
      <c r="L93" s="5">
        <v>78541000000</v>
      </c>
    </row>
    <row r="94" spans="3:13" ht="15.5" x14ac:dyDescent="0.35">
      <c r="C94" t="s">
        <v>733</v>
      </c>
      <c r="D94" s="5">
        <v>1212000000</v>
      </c>
      <c r="E94" s="5">
        <v>3000000000</v>
      </c>
      <c r="I94" s="5">
        <v>3000000000</v>
      </c>
      <c r="K94" s="5">
        <v>29420000000</v>
      </c>
      <c r="L94" s="5">
        <v>126079000000</v>
      </c>
    </row>
    <row r="95" spans="3:13" ht="15.5" x14ac:dyDescent="0.35">
      <c r="C95" t="s">
        <v>104</v>
      </c>
      <c r="D95" s="5">
        <v>802465000000</v>
      </c>
      <c r="E95" s="5">
        <v>802430000000</v>
      </c>
      <c r="F95" s="5">
        <v>784798000000</v>
      </c>
      <c r="G95" s="5">
        <v>778428000000</v>
      </c>
      <c r="I95" s="5">
        <v>802430000000</v>
      </c>
      <c r="J95" s="5">
        <v>624521000000</v>
      </c>
      <c r="K95" s="5">
        <v>398528000000</v>
      </c>
      <c r="L95" s="5">
        <v>371356000000</v>
      </c>
      <c r="M95" s="5">
        <v>354029000000</v>
      </c>
    </row>
    <row r="96" spans="3:13" ht="15.5" x14ac:dyDescent="0.35">
      <c r="C96" t="s">
        <v>349</v>
      </c>
      <c r="D96" s="5">
        <v>736000000</v>
      </c>
      <c r="E96" s="5">
        <v>777000000</v>
      </c>
      <c r="F96" s="5">
        <v>819000000</v>
      </c>
      <c r="G96" s="5">
        <v>860000000</v>
      </c>
      <c r="I96" s="5">
        <v>777000000</v>
      </c>
      <c r="J96" s="5">
        <v>727000000</v>
      </c>
      <c r="K96" s="5">
        <v>182000000</v>
      </c>
    </row>
    <row r="97" spans="3:13" ht="15.5" x14ac:dyDescent="0.35">
      <c r="C97" t="s">
        <v>425</v>
      </c>
      <c r="D97" s="5">
        <v>6481000000</v>
      </c>
      <c r="E97" s="5">
        <v>6700000000</v>
      </c>
      <c r="F97" s="5">
        <v>6918000000</v>
      </c>
      <c r="G97" s="5">
        <v>7137000000</v>
      </c>
      <c r="I97" s="5">
        <v>6700000000</v>
      </c>
      <c r="J97" s="5">
        <v>7571000000</v>
      </c>
      <c r="K97" s="5">
        <v>8446000000</v>
      </c>
      <c r="L97" s="5">
        <v>9321000000</v>
      </c>
      <c r="M97" s="5">
        <v>32893000000</v>
      </c>
    </row>
    <row r="98" spans="3:13" ht="15.5" x14ac:dyDescent="0.35">
      <c r="C98" t="s">
        <v>105</v>
      </c>
      <c r="D98" s="5">
        <v>69199000000</v>
      </c>
      <c r="E98" s="5">
        <v>68735000000</v>
      </c>
      <c r="F98" s="5">
        <v>66779000000</v>
      </c>
      <c r="G98" s="5">
        <v>64313000000</v>
      </c>
      <c r="I98" s="5">
        <v>68735000000</v>
      </c>
      <c r="J98" s="5">
        <v>56099000000</v>
      </c>
      <c r="K98" s="5">
        <v>39234000000</v>
      </c>
      <c r="L98" s="5">
        <v>31180000000</v>
      </c>
      <c r="M98" s="5">
        <v>26596000000</v>
      </c>
    </row>
    <row r="99" spans="3:13" ht="15.5" x14ac:dyDescent="0.35">
      <c r="C99" t="s">
        <v>106</v>
      </c>
      <c r="D99" s="5">
        <v>1089705000000</v>
      </c>
      <c r="E99" s="5">
        <v>1070670000000</v>
      </c>
      <c r="F99" s="5">
        <v>1064749000000</v>
      </c>
      <c r="G99" s="5">
        <v>1050362000000</v>
      </c>
      <c r="I99" s="5">
        <v>1070670000000</v>
      </c>
      <c r="J99" s="5">
        <v>878626000000</v>
      </c>
      <c r="K99" s="5">
        <v>634997000000</v>
      </c>
      <c r="L99" s="5">
        <v>697068000000</v>
      </c>
      <c r="M99" s="5">
        <v>425136000000</v>
      </c>
    </row>
    <row r="100" spans="3:13" ht="15.5" x14ac:dyDescent="0.35">
      <c r="C100" t="s">
        <v>107</v>
      </c>
      <c r="D100" s="5">
        <v>1834302000000</v>
      </c>
      <c r="E100" s="5">
        <v>1798212000000</v>
      </c>
      <c r="F100" s="5">
        <v>1851406000000</v>
      </c>
      <c r="G100" s="5">
        <v>1791473000000</v>
      </c>
      <c r="I100" s="5">
        <v>1798212000000</v>
      </c>
      <c r="J100" s="5">
        <v>1608602000000</v>
      </c>
      <c r="K100" s="5">
        <v>1668360000000</v>
      </c>
      <c r="L100" s="5">
        <v>1032905000000</v>
      </c>
      <c r="M100" s="5">
        <v>770180000000</v>
      </c>
    </row>
    <row r="101" spans="3:13" ht="15.5" x14ac:dyDescent="0.35">
      <c r="C101" t="s">
        <v>108</v>
      </c>
    </row>
    <row r="102" spans="3:13" ht="15.5" x14ac:dyDescent="0.35">
      <c r="C102" t="s">
        <v>109</v>
      </c>
    </row>
    <row r="103" spans="3:13" ht="15.5" x14ac:dyDescent="0.35">
      <c r="C103" t="s">
        <v>110</v>
      </c>
      <c r="D103" s="5">
        <v>344410000000</v>
      </c>
      <c r="E103" s="5">
        <v>314045000000</v>
      </c>
      <c r="F103" s="5">
        <v>497913000000</v>
      </c>
      <c r="G103" s="5">
        <v>445745000000</v>
      </c>
      <c r="I103" s="5">
        <v>314045000000</v>
      </c>
      <c r="J103" s="5">
        <v>292405000000</v>
      </c>
      <c r="K103" s="5">
        <v>208872000000</v>
      </c>
      <c r="L103" s="5">
        <v>450043000000</v>
      </c>
      <c r="M103" s="5">
        <v>382072000000</v>
      </c>
    </row>
    <row r="104" spans="3:13" ht="15.5" x14ac:dyDescent="0.35">
      <c r="C104" t="s">
        <v>409</v>
      </c>
      <c r="D104" s="5">
        <v>113141000000</v>
      </c>
      <c r="E104" s="5">
        <v>88504000000</v>
      </c>
      <c r="F104" s="5">
        <v>127491000000</v>
      </c>
      <c r="G104" s="5">
        <v>120600000000</v>
      </c>
      <c r="I104" s="5">
        <v>88504000000</v>
      </c>
      <c r="J104" s="5">
        <v>87316000000</v>
      </c>
      <c r="K104" s="5">
        <v>16945000000</v>
      </c>
      <c r="L104" s="5">
        <v>141227000000</v>
      </c>
      <c r="M104" s="5">
        <v>842000000</v>
      </c>
    </row>
    <row r="105" spans="3:13" ht="15.5" x14ac:dyDescent="0.35">
      <c r="C105" t="s">
        <v>111</v>
      </c>
    </row>
    <row r="106" spans="3:13" ht="15.5" x14ac:dyDescent="0.35">
      <c r="C106" t="s">
        <v>112</v>
      </c>
      <c r="D106" s="5">
        <v>139792000000</v>
      </c>
      <c r="E106" s="5">
        <v>140611000000</v>
      </c>
      <c r="F106" s="5">
        <v>137538000000</v>
      </c>
      <c r="G106" s="5">
        <v>123337000000</v>
      </c>
      <c r="I106" s="5">
        <v>140611000000</v>
      </c>
      <c r="J106" s="5">
        <v>138195000000</v>
      </c>
      <c r="K106" s="5">
        <v>113764000000</v>
      </c>
      <c r="L106" s="5">
        <v>181536000000</v>
      </c>
      <c r="M106" s="5">
        <v>191068000000</v>
      </c>
    </row>
    <row r="107" spans="3:13" ht="15.5" x14ac:dyDescent="0.35">
      <c r="C107" t="s">
        <v>113</v>
      </c>
    </row>
    <row r="108" spans="3:13" ht="15.5" x14ac:dyDescent="0.35">
      <c r="C108" t="s">
        <v>114</v>
      </c>
      <c r="D108" s="5">
        <v>4414000000</v>
      </c>
      <c r="E108" s="5">
        <v>4417000000</v>
      </c>
      <c r="F108" s="5">
        <v>180367000000</v>
      </c>
      <c r="G108" s="5">
        <v>150417000000</v>
      </c>
      <c r="I108" s="5">
        <v>4417000000</v>
      </c>
      <c r="J108" s="5">
        <v>1705000000</v>
      </c>
      <c r="K108" s="5">
        <v>1546000000</v>
      </c>
      <c r="L108" s="5">
        <v>8350000000</v>
      </c>
      <c r="M108" s="5">
        <v>38956000000</v>
      </c>
    </row>
    <row r="109" spans="3:13" ht="15.5" x14ac:dyDescent="0.35">
      <c r="C109" t="s">
        <v>116</v>
      </c>
      <c r="D109" s="5">
        <v>30594000000</v>
      </c>
      <c r="E109" s="5">
        <v>27516000000</v>
      </c>
      <c r="F109" s="5">
        <v>16931000000</v>
      </c>
      <c r="G109" s="5">
        <v>20420000000</v>
      </c>
      <c r="I109" s="5">
        <v>27516000000</v>
      </c>
      <c r="J109" s="5">
        <v>32384000000</v>
      </c>
      <c r="K109" s="5">
        <v>42352000000</v>
      </c>
      <c r="L109" s="5">
        <v>69659000000</v>
      </c>
      <c r="M109" s="5">
        <v>68832000000</v>
      </c>
    </row>
    <row r="110" spans="3:13" ht="15.5" x14ac:dyDescent="0.35">
      <c r="C110" t="s">
        <v>115</v>
      </c>
      <c r="D110" s="5">
        <v>23376000000</v>
      </c>
      <c r="E110" s="5">
        <v>16847000000</v>
      </c>
      <c r="F110" s="5">
        <v>15175000000</v>
      </c>
      <c r="G110" s="5">
        <v>18346000000</v>
      </c>
      <c r="I110" s="5">
        <v>16847000000</v>
      </c>
      <c r="J110" s="5">
        <v>19960000000</v>
      </c>
      <c r="K110" s="5">
        <v>19467000000</v>
      </c>
      <c r="L110" s="5">
        <v>18880000000</v>
      </c>
      <c r="M110" s="5">
        <v>28431000000</v>
      </c>
    </row>
    <row r="111" spans="3:13" ht="15.5" x14ac:dyDescent="0.35">
      <c r="C111" t="s">
        <v>118</v>
      </c>
    </row>
    <row r="112" spans="3:13" ht="15.5" x14ac:dyDescent="0.35">
      <c r="C112" t="s">
        <v>377</v>
      </c>
      <c r="D112" s="5">
        <v>91289000000</v>
      </c>
      <c r="E112" s="5">
        <v>93862000000</v>
      </c>
      <c r="F112" s="5">
        <v>36970000000</v>
      </c>
      <c r="G112" s="5">
        <v>32712000000</v>
      </c>
      <c r="I112" s="5">
        <v>93862000000</v>
      </c>
      <c r="J112" s="5">
        <v>17047000000</v>
      </c>
      <c r="K112" s="5">
        <v>9611000000</v>
      </c>
      <c r="L112" s="5">
        <v>30176000000</v>
      </c>
      <c r="M112" s="5">
        <v>37021000000</v>
      </c>
    </row>
    <row r="113" spans="2:13" ht="15.5" x14ac:dyDescent="0.35">
      <c r="C113" t="s">
        <v>120</v>
      </c>
      <c r="D113" s="5">
        <v>30763000000</v>
      </c>
      <c r="E113" s="5">
        <v>35900000000</v>
      </c>
      <c r="F113" s="5">
        <v>15176000000</v>
      </c>
      <c r="G113" s="5">
        <v>12625000000</v>
      </c>
      <c r="I113" s="5">
        <v>35900000000</v>
      </c>
      <c r="J113" s="5">
        <v>12845000000</v>
      </c>
      <c r="K113" s="5">
        <v>14510000000</v>
      </c>
      <c r="L113" s="5">
        <v>15541000000</v>
      </c>
      <c r="M113" s="5">
        <v>23343000000</v>
      </c>
    </row>
    <row r="114" spans="2:13" ht="15.5" x14ac:dyDescent="0.35">
      <c r="C114" t="s">
        <v>121</v>
      </c>
      <c r="D114" s="5">
        <v>229033000000</v>
      </c>
      <c r="E114" s="5">
        <v>238979000000</v>
      </c>
      <c r="F114" s="5">
        <v>188306000000</v>
      </c>
      <c r="G114" s="5">
        <v>180884000000</v>
      </c>
      <c r="I114" s="5">
        <v>238979000000</v>
      </c>
      <c r="J114" s="5">
        <v>160271000000</v>
      </c>
      <c r="K114" s="5">
        <v>311630000000</v>
      </c>
      <c r="L114" s="5">
        <v>307982000000</v>
      </c>
      <c r="M114" s="5">
        <v>200805000000</v>
      </c>
    </row>
    <row r="115" spans="2:13" ht="15.5" x14ac:dyDescent="0.35">
      <c r="C115" t="s">
        <v>122</v>
      </c>
      <c r="D115" s="5">
        <v>229033000000</v>
      </c>
      <c r="E115" s="5">
        <v>238979000000</v>
      </c>
      <c r="F115" s="5">
        <v>188306000000</v>
      </c>
      <c r="G115" s="5">
        <v>180884000000</v>
      </c>
      <c r="I115" s="5">
        <v>238979000000</v>
      </c>
      <c r="J115" s="5">
        <v>160271000000</v>
      </c>
      <c r="K115" s="5">
        <v>311630000000</v>
      </c>
      <c r="L115" s="5">
        <v>307982000000</v>
      </c>
      <c r="M115" s="5">
        <v>200805000000</v>
      </c>
    </row>
    <row r="116" spans="2:13" ht="15.5" x14ac:dyDescent="0.35">
      <c r="C116" t="s">
        <v>410</v>
      </c>
      <c r="D116" s="5">
        <v>27999000000</v>
      </c>
      <c r="E116" s="5">
        <v>29000000000</v>
      </c>
      <c r="F116" s="5">
        <v>30173000000</v>
      </c>
      <c r="G116" s="5">
        <v>30917000000</v>
      </c>
      <c r="I116" s="5">
        <v>29000000000</v>
      </c>
      <c r="J116" s="5">
        <v>31991000000</v>
      </c>
      <c r="K116" s="5">
        <v>184894000000</v>
      </c>
      <c r="L116" s="5">
        <v>175932000000</v>
      </c>
      <c r="M116" s="5">
        <v>57786000000</v>
      </c>
    </row>
    <row r="117" spans="2:13" ht="15.5" x14ac:dyDescent="0.35">
      <c r="C117" t="s">
        <v>124</v>
      </c>
    </row>
    <row r="118" spans="2:13" ht="15.5" x14ac:dyDescent="0.35">
      <c r="C118" t="s">
        <v>125</v>
      </c>
      <c r="D118" s="5">
        <v>92044000000</v>
      </c>
      <c r="E118" s="5">
        <v>95025000000</v>
      </c>
      <c r="F118" s="5">
        <v>43765000000</v>
      </c>
      <c r="G118" s="5">
        <v>39507000000</v>
      </c>
      <c r="I118" s="5">
        <v>95025000000</v>
      </c>
      <c r="J118" s="5">
        <v>23709000000</v>
      </c>
      <c r="K118" s="5">
        <v>18904000000</v>
      </c>
      <c r="L118" s="5">
        <v>31942000000</v>
      </c>
      <c r="M118" s="5">
        <v>43447000000</v>
      </c>
    </row>
    <row r="119" spans="2:13" ht="15.5" x14ac:dyDescent="0.35">
      <c r="C119" t="s">
        <v>126</v>
      </c>
      <c r="D119" s="5">
        <v>573443000000</v>
      </c>
      <c r="E119" s="5">
        <v>553024000000</v>
      </c>
      <c r="F119" s="5">
        <v>686219000000</v>
      </c>
      <c r="G119" s="5">
        <v>626629000000</v>
      </c>
      <c r="I119" s="5">
        <v>553024000000</v>
      </c>
      <c r="J119" s="5">
        <v>452676000000</v>
      </c>
      <c r="K119" s="5">
        <v>520502000000</v>
      </c>
      <c r="L119" s="5">
        <v>758025000000</v>
      </c>
      <c r="M119" s="5">
        <v>582877000000</v>
      </c>
    </row>
    <row r="120" spans="2:13" ht="15.5" x14ac:dyDescent="0.35">
      <c r="C120" t="s">
        <v>127</v>
      </c>
    </row>
    <row r="121" spans="2:13" ht="15.5" x14ac:dyDescent="0.35">
      <c r="C121" t="s">
        <v>128</v>
      </c>
      <c r="D121" s="5">
        <v>437500000000</v>
      </c>
      <c r="E121" s="5">
        <v>437500000000</v>
      </c>
      <c r="F121" s="5">
        <v>437500000000</v>
      </c>
      <c r="G121" s="5">
        <v>437500000000</v>
      </c>
      <c r="I121" s="5">
        <v>437500000000</v>
      </c>
      <c r="J121" s="5">
        <v>437500000000</v>
      </c>
      <c r="K121" s="5">
        <v>437500000000</v>
      </c>
      <c r="L121" s="5">
        <v>350000000000</v>
      </c>
      <c r="M121" s="5">
        <v>1250000000</v>
      </c>
    </row>
    <row r="122" spans="2:13" ht="15.5" x14ac:dyDescent="0.35">
      <c r="C122" t="s">
        <v>129</v>
      </c>
      <c r="D122" s="5">
        <v>663463000000</v>
      </c>
      <c r="E122" s="5">
        <v>663463000000</v>
      </c>
      <c r="F122" s="5">
        <v>663463000000</v>
      </c>
      <c r="G122" s="5">
        <v>663463000000</v>
      </c>
      <c r="I122" s="5">
        <v>663463000000</v>
      </c>
      <c r="J122" s="5">
        <v>663463000000</v>
      </c>
      <c r="K122" s="5">
        <v>663463000000</v>
      </c>
      <c r="L122" s="5">
        <v>-104351000000</v>
      </c>
      <c r="M122" s="5">
        <v>7000000</v>
      </c>
    </row>
    <row r="123" spans="2:13" ht="15.5" x14ac:dyDescent="0.35">
      <c r="C123" t="s">
        <v>134</v>
      </c>
      <c r="D123" s="5">
        <v>216357000000</v>
      </c>
      <c r="E123" s="5">
        <v>209217000000</v>
      </c>
      <c r="F123" s="5">
        <v>110916000000</v>
      </c>
      <c r="G123" s="5">
        <v>107177000000</v>
      </c>
      <c r="I123" s="5">
        <v>209217000000</v>
      </c>
      <c r="J123" s="5">
        <v>103858000000</v>
      </c>
      <c r="K123" s="5">
        <v>106903000000</v>
      </c>
      <c r="L123" s="5">
        <v>92655000000</v>
      </c>
      <c r="M123" s="5">
        <v>79346000000</v>
      </c>
    </row>
    <row r="124" spans="2:13" ht="15.5" x14ac:dyDescent="0.35">
      <c r="C124" t="s">
        <v>9</v>
      </c>
      <c r="D124" s="5">
        <v>1260859000000</v>
      </c>
      <c r="E124" s="5">
        <v>1245188000000</v>
      </c>
      <c r="F124" s="5">
        <v>1165187000000</v>
      </c>
      <c r="G124" s="5">
        <v>1164844000000</v>
      </c>
      <c r="I124" s="5">
        <v>1245188000000</v>
      </c>
      <c r="J124" s="5">
        <v>1155926000000</v>
      </c>
      <c r="K124" s="5">
        <v>1147858000000</v>
      </c>
      <c r="L124" s="5">
        <v>274880000000</v>
      </c>
      <c r="M124" s="5">
        <v>187303000000</v>
      </c>
    </row>
    <row r="125" spans="2:13" ht="15.5" x14ac:dyDescent="0.35">
      <c r="C125" t="s">
        <v>135</v>
      </c>
      <c r="D125" s="5">
        <v>1834302000000</v>
      </c>
      <c r="E125" s="5">
        <v>1798212000000</v>
      </c>
      <c r="F125" s="5">
        <v>1851406000000</v>
      </c>
      <c r="G125" s="5">
        <v>1791473000000</v>
      </c>
      <c r="I125" s="5">
        <v>1798212000000</v>
      </c>
      <c r="J125" s="5">
        <v>1608602000000</v>
      </c>
      <c r="K125" s="5">
        <v>1668360000000</v>
      </c>
      <c r="L125" s="5">
        <v>1032905000000</v>
      </c>
      <c r="M125" s="5">
        <v>770180000000</v>
      </c>
    </row>
    <row r="126" spans="2:13" ht="15.5" x14ac:dyDescent="0.35">
      <c r="C126" t="s">
        <v>136</v>
      </c>
      <c r="D126" s="5">
        <v>43750000000</v>
      </c>
      <c r="E126" s="5">
        <v>43750000000</v>
      </c>
      <c r="F126" s="5">
        <v>43750000000</v>
      </c>
      <c r="G126" s="5">
        <v>43750000000</v>
      </c>
      <c r="I126" s="5">
        <v>43750000000</v>
      </c>
      <c r="J126" s="5">
        <v>43750000000</v>
      </c>
      <c r="K126" s="5">
        <v>43750000000</v>
      </c>
      <c r="L126" s="5">
        <v>35000000000</v>
      </c>
      <c r="M126" s="5">
        <v>1250000</v>
      </c>
    </row>
    <row r="128" spans="2:13" ht="15.5" x14ac:dyDescent="0.35">
      <c r="B128" t="s">
        <v>137</v>
      </c>
      <c r="C128" t="s">
        <v>138</v>
      </c>
      <c r="D128" s="5">
        <v>31792000000</v>
      </c>
      <c r="E128" s="5">
        <v>45068000000</v>
      </c>
      <c r="F128" s="5">
        <v>32174000000</v>
      </c>
      <c r="G128" s="5">
        <v>-23178000000</v>
      </c>
      <c r="I128" s="5">
        <v>60863000000</v>
      </c>
      <c r="J128" s="5">
        <v>-122220000000</v>
      </c>
      <c r="K128" s="5">
        <v>-88680000000</v>
      </c>
      <c r="L128" s="5">
        <v>-240669000000</v>
      </c>
      <c r="M128" s="5">
        <v>-8417000000</v>
      </c>
    </row>
    <row r="129" spans="3:13" ht="15.5" x14ac:dyDescent="0.35">
      <c r="C129" t="s">
        <v>279</v>
      </c>
      <c r="D129" s="5">
        <v>255811000000</v>
      </c>
      <c r="E129" s="5">
        <v>403080000000</v>
      </c>
      <c r="F129" s="5">
        <v>244095000000</v>
      </c>
      <c r="G129" s="5">
        <v>199079000000</v>
      </c>
      <c r="I129" s="5">
        <v>1153655000000</v>
      </c>
      <c r="J129" s="5">
        <v>899490000000</v>
      </c>
      <c r="K129" s="5">
        <v>1070780000000</v>
      </c>
      <c r="L129" s="5">
        <v>1048395000000</v>
      </c>
      <c r="M129" s="5">
        <v>650906000000</v>
      </c>
    </row>
    <row r="130" spans="3:13" ht="15.5" x14ac:dyDescent="0.35">
      <c r="C130" t="s">
        <v>280</v>
      </c>
      <c r="D130" s="5">
        <v>-221811000000</v>
      </c>
      <c r="E130" s="5">
        <v>-312544000000</v>
      </c>
      <c r="F130" s="5">
        <v>-146152000000</v>
      </c>
      <c r="G130" s="5">
        <v>-149419000000</v>
      </c>
      <c r="I130" s="5">
        <v>-865402000000</v>
      </c>
      <c r="J130" s="5">
        <v>-793579000000</v>
      </c>
      <c r="K130" s="5">
        <v>-918926000000</v>
      </c>
      <c r="L130" s="5">
        <v>-1091077000000</v>
      </c>
      <c r="M130" s="5">
        <v>-540206000000</v>
      </c>
    </row>
    <row r="131" spans="3:13" ht="15.5" x14ac:dyDescent="0.35">
      <c r="C131" t="s">
        <v>281</v>
      </c>
      <c r="D131" s="5">
        <v>-21689000000</v>
      </c>
      <c r="E131" s="5">
        <v>-33335000000</v>
      </c>
      <c r="F131" s="5">
        <v>-53838000000</v>
      </c>
      <c r="G131" s="5">
        <v>-66017000000</v>
      </c>
      <c r="I131" s="5">
        <v>-191915000000</v>
      </c>
      <c r="J131" s="5">
        <v>-207116000000</v>
      </c>
      <c r="K131" s="5">
        <v>-218954000000</v>
      </c>
      <c r="L131" s="5">
        <v>-175580000000</v>
      </c>
      <c r="M131" s="5">
        <v>-108771000000</v>
      </c>
    </row>
    <row r="132" spans="3:13" ht="15.5" x14ac:dyDescent="0.35">
      <c r="C132" t="s">
        <v>282</v>
      </c>
      <c r="D132" s="5">
        <v>1708000000</v>
      </c>
      <c r="E132" s="5">
        <v>6341000000</v>
      </c>
      <c r="F132" s="5">
        <v>568000000</v>
      </c>
      <c r="G132" s="5">
        <v>836000000</v>
      </c>
      <c r="I132" s="5">
        <v>8401000000</v>
      </c>
      <c r="J132" s="5">
        <v>9218000000</v>
      </c>
      <c r="K132" s="5">
        <v>8703000000</v>
      </c>
      <c r="L132" s="5">
        <v>613000000</v>
      </c>
      <c r="M132" s="5">
        <v>115000000</v>
      </c>
    </row>
    <row r="133" spans="3:13" ht="15.5" x14ac:dyDescent="0.35">
      <c r="C133" t="s">
        <v>286</v>
      </c>
      <c r="L133" s="5">
        <v>3481000000</v>
      </c>
    </row>
    <row r="134" spans="3:13" ht="15.5" x14ac:dyDescent="0.35">
      <c r="C134" t="s">
        <v>590</v>
      </c>
    </row>
    <row r="135" spans="3:13" ht="15.5" x14ac:dyDescent="0.35">
      <c r="C135" t="s">
        <v>648</v>
      </c>
      <c r="D135" s="5">
        <v>28038000000</v>
      </c>
      <c r="E135" s="5">
        <v>15383000000</v>
      </c>
      <c r="F135" s="5">
        <v>-15383000000</v>
      </c>
      <c r="G135" s="5">
        <v>2457000000</v>
      </c>
    </row>
    <row r="136" spans="3:13" ht="15.5" x14ac:dyDescent="0.35">
      <c r="C136" t="s">
        <v>408</v>
      </c>
      <c r="D136" s="5">
        <v>-6440000000</v>
      </c>
      <c r="E136" s="5">
        <v>-6343000000</v>
      </c>
      <c r="F136" s="5">
        <v>-4667000000</v>
      </c>
      <c r="G136" s="5">
        <v>-2563000000</v>
      </c>
      <c r="I136" s="5">
        <v>-16362000000</v>
      </c>
      <c r="J136" s="5">
        <v>-7598000000</v>
      </c>
      <c r="K136" s="5">
        <v>-11687000000</v>
      </c>
      <c r="L136" s="5">
        <v>-6627000000</v>
      </c>
      <c r="M136" s="5">
        <v>-4961000000</v>
      </c>
    </row>
    <row r="137" spans="3:13" ht="15.5" x14ac:dyDescent="0.35">
      <c r="C137" t="s">
        <v>734</v>
      </c>
      <c r="K137" s="5">
        <v>-185000000</v>
      </c>
      <c r="L137" s="5">
        <v>-506000000</v>
      </c>
      <c r="M137" s="5">
        <v>-3684000000</v>
      </c>
    </row>
    <row r="138" spans="3:13" ht="15.5" x14ac:dyDescent="0.35">
      <c r="C138" t="s">
        <v>735</v>
      </c>
      <c r="L138" s="5">
        <v>-1360000000</v>
      </c>
      <c r="M138" s="5">
        <v>-566000000</v>
      </c>
    </row>
    <row r="139" spans="3:13" ht="15.5" x14ac:dyDescent="0.35">
      <c r="C139" t="s">
        <v>592</v>
      </c>
      <c r="D139" s="5">
        <v>21598000000</v>
      </c>
      <c r="E139" s="5">
        <v>9040000000</v>
      </c>
      <c r="F139" s="5">
        <v>-20050000000</v>
      </c>
      <c r="G139" s="5">
        <v>-106000000</v>
      </c>
      <c r="I139" s="5">
        <v>-16362000000</v>
      </c>
      <c r="J139" s="5">
        <v>-7598000000</v>
      </c>
      <c r="K139" s="5">
        <v>-11872000000</v>
      </c>
      <c r="L139" s="5">
        <v>-8493000000</v>
      </c>
      <c r="M139" s="5">
        <v>-9211000000</v>
      </c>
    </row>
    <row r="140" spans="3:13" ht="15.5" x14ac:dyDescent="0.35">
      <c r="C140" t="s">
        <v>736</v>
      </c>
      <c r="D140" s="5">
        <v>-3825000000</v>
      </c>
      <c r="E140" s="5">
        <v>-27514000000</v>
      </c>
      <c r="F140" s="5">
        <v>7551000000</v>
      </c>
      <c r="G140" s="5">
        <v>-7551000000</v>
      </c>
      <c r="I140" s="5">
        <v>-27514000000</v>
      </c>
      <c r="J140" s="5">
        <v>-22635000000</v>
      </c>
      <c r="K140" s="5">
        <v>-18411000000</v>
      </c>
      <c r="L140" s="5">
        <v>-18008000000</v>
      </c>
      <c r="M140" s="5">
        <v>-1250000000</v>
      </c>
    </row>
    <row r="141" spans="3:13" ht="15.5" x14ac:dyDescent="0.35">
      <c r="C141" t="s">
        <v>145</v>
      </c>
      <c r="D141" s="5">
        <v>15863000000</v>
      </c>
      <c r="E141" s="5">
        <v>32627000000</v>
      </c>
      <c r="F141" s="5">
        <v>12956000000</v>
      </c>
      <c r="G141" s="5">
        <v>69619000000</v>
      </c>
      <c r="I141" s="5">
        <v>93371000000</v>
      </c>
      <c r="J141" s="5">
        <v>69044000000</v>
      </c>
      <c r="K141" s="5">
        <v>712942000000</v>
      </c>
      <c r="L141" s="5">
        <v>522519000000</v>
      </c>
      <c r="M141" s="5">
        <v>37985000000</v>
      </c>
    </row>
    <row r="142" spans="3:13" ht="15.5" x14ac:dyDescent="0.35">
      <c r="C142" t="s">
        <v>146</v>
      </c>
      <c r="D142" s="5">
        <v>-36970000000</v>
      </c>
      <c r="E142" s="5">
        <v>-70888000000</v>
      </c>
      <c r="F142" s="5">
        <v>-26359000000</v>
      </c>
      <c r="G142" s="5">
        <v>-66419000000</v>
      </c>
      <c r="I142" s="5">
        <v>-177531000000</v>
      </c>
      <c r="J142" s="5">
        <v>-607601000000</v>
      </c>
      <c r="K142" s="5">
        <v>40742000000</v>
      </c>
      <c r="L142" s="5">
        <v>-237451000000</v>
      </c>
      <c r="M142" s="5">
        <v>-9712000000</v>
      </c>
    </row>
    <row r="143" spans="3:13" ht="15.5" x14ac:dyDescent="0.35">
      <c r="C143" t="s">
        <v>737</v>
      </c>
      <c r="L143" s="5">
        <v>-114947000000</v>
      </c>
    </row>
    <row r="144" spans="3:13" ht="15.5" x14ac:dyDescent="0.35">
      <c r="C144" t="s">
        <v>738</v>
      </c>
      <c r="K144" s="5">
        <v>99638000000</v>
      </c>
    </row>
    <row r="145" spans="3:13" ht="15.5" x14ac:dyDescent="0.35">
      <c r="C145" t="s">
        <v>449</v>
      </c>
      <c r="D145" s="5">
        <v>58000000</v>
      </c>
      <c r="E145" s="5">
        <v>254000000</v>
      </c>
      <c r="F145" s="5">
        <v>1261000000</v>
      </c>
      <c r="I145" s="5">
        <v>1515000000</v>
      </c>
      <c r="J145" s="5">
        <v>444000000</v>
      </c>
      <c r="K145" s="5">
        <v>259000000</v>
      </c>
      <c r="M145" s="5">
        <v>388000000</v>
      </c>
    </row>
    <row r="146" spans="3:13" ht="15.5" x14ac:dyDescent="0.35">
      <c r="C146" t="s">
        <v>739</v>
      </c>
    </row>
    <row r="147" spans="3:13" ht="15.5" x14ac:dyDescent="0.35">
      <c r="C147" t="s">
        <v>740</v>
      </c>
    </row>
    <row r="148" spans="3:13" ht="15.5" x14ac:dyDescent="0.35">
      <c r="C148" t="s">
        <v>741</v>
      </c>
    </row>
    <row r="149" spans="3:13" ht="15.5" x14ac:dyDescent="0.35">
      <c r="C149" t="s">
        <v>742</v>
      </c>
      <c r="L149" s="5">
        <v>60000000000</v>
      </c>
    </row>
    <row r="150" spans="3:13" ht="15.5" x14ac:dyDescent="0.35">
      <c r="C150" t="s">
        <v>743</v>
      </c>
      <c r="E150" s="5">
        <v>-5000000000</v>
      </c>
      <c r="I150" s="5">
        <v>-5000000000</v>
      </c>
      <c r="J150" s="5">
        <v>-7500000000</v>
      </c>
      <c r="K150" s="5">
        <v>-10000000000</v>
      </c>
      <c r="L150" s="5">
        <v>-5000000000</v>
      </c>
    </row>
    <row r="151" spans="3:13" ht="15.5" x14ac:dyDescent="0.35">
      <c r="C151" t="s">
        <v>744</v>
      </c>
      <c r="D151" s="5">
        <v>-18376000000</v>
      </c>
      <c r="E151" s="5">
        <v>-43915000000</v>
      </c>
      <c r="F151" s="5">
        <v>-26599000000</v>
      </c>
      <c r="G151" s="5">
        <v>-49633000000</v>
      </c>
      <c r="I151" s="5">
        <v>-146414000000</v>
      </c>
      <c r="J151" s="5">
        <v>-278011000000</v>
      </c>
      <c r="K151" s="5">
        <v>-47492000000</v>
      </c>
      <c r="L151" s="5">
        <v>-27392000000</v>
      </c>
      <c r="M151" s="5">
        <v>-9063000000</v>
      </c>
    </row>
    <row r="152" spans="3:13" ht="15.5" x14ac:dyDescent="0.35">
      <c r="C152" t="s">
        <v>745</v>
      </c>
      <c r="E152" s="5">
        <v>5000000</v>
      </c>
      <c r="F152" s="5">
        <v>-4000000</v>
      </c>
      <c r="G152" s="5">
        <v>-2000000</v>
      </c>
      <c r="I152" s="5">
        <v>-5000000</v>
      </c>
      <c r="J152" s="5">
        <v>480000000</v>
      </c>
      <c r="K152" s="5">
        <v>1033000000</v>
      </c>
      <c r="L152" s="5">
        <v>-113000000</v>
      </c>
      <c r="M152" s="5">
        <v>86000000</v>
      </c>
    </row>
    <row r="153" spans="3:13" ht="15.5" x14ac:dyDescent="0.35">
      <c r="C153" t="s">
        <v>364</v>
      </c>
      <c r="E153" s="5">
        <v>-47123000000</v>
      </c>
      <c r="F153" s="5">
        <v>10785000000</v>
      </c>
      <c r="I153" s="5">
        <v>-36338000000</v>
      </c>
      <c r="J153" s="5">
        <v>-56790000000</v>
      </c>
      <c r="K153" s="5">
        <v>5975000000</v>
      </c>
      <c r="L153" s="5">
        <v>27000000</v>
      </c>
    </row>
    <row r="154" spans="3:13" ht="15.5" x14ac:dyDescent="0.35">
      <c r="C154" t="s">
        <v>412</v>
      </c>
      <c r="D154" s="5">
        <v>2656000000</v>
      </c>
      <c r="F154" s="5">
        <v>-5786000000</v>
      </c>
      <c r="G154" s="5">
        <v>-16000000</v>
      </c>
    </row>
    <row r="155" spans="3:13" ht="15.5" x14ac:dyDescent="0.35">
      <c r="C155" t="s">
        <v>532</v>
      </c>
      <c r="G155" s="5">
        <v>-205000000</v>
      </c>
      <c r="I155" s="5">
        <v>-205000000</v>
      </c>
      <c r="J155" s="5">
        <v>-38000000</v>
      </c>
      <c r="K155" s="5">
        <v>-201000000</v>
      </c>
    </row>
    <row r="156" spans="3:13" ht="15.5" x14ac:dyDescent="0.35">
      <c r="C156" t="s">
        <v>746</v>
      </c>
      <c r="D156" s="5">
        <v>-18540000000</v>
      </c>
      <c r="E156" s="5">
        <v>9066000000</v>
      </c>
      <c r="F156" s="5">
        <v>-5812000000</v>
      </c>
      <c r="G156" s="5">
        <v>-9858000000</v>
      </c>
    </row>
    <row r="157" spans="3:13" ht="15.5" x14ac:dyDescent="0.35">
      <c r="C157" t="s">
        <v>747</v>
      </c>
      <c r="E157" s="5">
        <v>8949000000</v>
      </c>
      <c r="I157" s="5">
        <v>8949000000</v>
      </c>
      <c r="J157" s="5">
        <v>-166186000000</v>
      </c>
      <c r="K157" s="5">
        <v>-8748000000</v>
      </c>
      <c r="L157" s="5">
        <v>-71485000000</v>
      </c>
      <c r="M157" s="5">
        <v>-1123000000</v>
      </c>
    </row>
    <row r="158" spans="3:13" ht="15.5" x14ac:dyDescent="0.35">
      <c r="C158" t="s">
        <v>748</v>
      </c>
      <c r="E158" s="5">
        <v>143000000</v>
      </c>
      <c r="F158" s="5">
        <v>-204000000</v>
      </c>
      <c r="G158" s="5">
        <v>61000000</v>
      </c>
      <c r="J158" s="5">
        <v>-100000000000</v>
      </c>
    </row>
    <row r="159" spans="3:13" ht="15.5" x14ac:dyDescent="0.35">
      <c r="C159" t="s">
        <v>749</v>
      </c>
      <c r="D159" s="5">
        <v>-2768000000</v>
      </c>
      <c r="E159" s="5">
        <v>6733000000</v>
      </c>
      <c r="G159" s="5">
        <v>-6766000000</v>
      </c>
      <c r="I159" s="5">
        <v>-33000000</v>
      </c>
      <c r="K159" s="5">
        <v>278000000</v>
      </c>
      <c r="L159" s="5">
        <v>-78541000000</v>
      </c>
    </row>
    <row r="160" spans="3:13" ht="15.5" x14ac:dyDescent="0.35">
      <c r="C160" t="s">
        <v>149</v>
      </c>
      <c r="D160" s="5">
        <v>15863000000</v>
      </c>
      <c r="E160" s="5">
        <v>32627000000</v>
      </c>
      <c r="F160" s="5">
        <v>12956000000</v>
      </c>
      <c r="G160" s="5">
        <v>69619000000</v>
      </c>
      <c r="I160" s="5">
        <v>93371000000</v>
      </c>
      <c r="J160" s="5">
        <v>69044000000</v>
      </c>
      <c r="K160" s="5">
        <v>712942000000</v>
      </c>
      <c r="L160" s="5">
        <v>522519000000</v>
      </c>
      <c r="M160" s="5">
        <v>37985000000</v>
      </c>
    </row>
    <row r="161" spans="3:13" ht="15.5" x14ac:dyDescent="0.35">
      <c r="C161" t="s">
        <v>750</v>
      </c>
    </row>
    <row r="162" spans="3:13" ht="15.5" x14ac:dyDescent="0.35">
      <c r="C162" t="s">
        <v>751</v>
      </c>
      <c r="D162" s="5">
        <v>51406000000</v>
      </c>
      <c r="E162" s="5">
        <v>18214000000</v>
      </c>
      <c r="F162" s="5">
        <v>35424000000</v>
      </c>
      <c r="G162" s="5">
        <v>61284000000</v>
      </c>
      <c r="I162" s="5">
        <v>143715000000</v>
      </c>
      <c r="J162" s="5">
        <v>72316000000</v>
      </c>
      <c r="K162" s="5">
        <v>16945000000</v>
      </c>
      <c r="L162" s="5">
        <v>143780000000</v>
      </c>
    </row>
    <row r="163" spans="3:13" ht="15.5" x14ac:dyDescent="0.35">
      <c r="C163" t="s">
        <v>752</v>
      </c>
      <c r="D163" s="5">
        <v>-10851000000</v>
      </c>
      <c r="E163" s="5">
        <v>-3707000000</v>
      </c>
      <c r="F163" s="5">
        <v>-3680000000</v>
      </c>
      <c r="G163" s="5">
        <v>-6608000000</v>
      </c>
      <c r="I163" s="5">
        <v>-14066000000</v>
      </c>
      <c r="J163" s="5">
        <v>-17574000000</v>
      </c>
      <c r="K163" s="5">
        <v>-19593000000</v>
      </c>
      <c r="L163" s="5">
        <v>-6166000000</v>
      </c>
      <c r="M163" s="5">
        <v>-3859000000</v>
      </c>
    </row>
    <row r="164" spans="3:13" ht="15.5" x14ac:dyDescent="0.35">
      <c r="C164" t="s">
        <v>753</v>
      </c>
      <c r="D164" s="5">
        <v>-1869000000</v>
      </c>
      <c r="E164" s="5">
        <v>-1066000000</v>
      </c>
      <c r="F164" s="5">
        <v>-1981000000</v>
      </c>
      <c r="G164" s="5">
        <v>-1584000000</v>
      </c>
      <c r="I164" s="5">
        <v>-6258000000</v>
      </c>
      <c r="J164" s="5">
        <v>-7739000000</v>
      </c>
      <c r="K164" s="5">
        <v>-7187000000</v>
      </c>
      <c r="L164" s="5">
        <v>-2936000000</v>
      </c>
      <c r="M164" s="5">
        <v>-391000000</v>
      </c>
    </row>
    <row r="165" spans="3:13" ht="15.5" x14ac:dyDescent="0.35">
      <c r="C165" t="s">
        <v>754</v>
      </c>
      <c r="K165" s="5">
        <v>787500000000</v>
      </c>
    </row>
    <row r="166" spans="3:13" ht="15.5" x14ac:dyDescent="0.35">
      <c r="C166" t="s">
        <v>755</v>
      </c>
      <c r="K166" s="5">
        <v>87500000000</v>
      </c>
    </row>
    <row r="167" spans="3:13" ht="15.5" x14ac:dyDescent="0.35">
      <c r="C167" t="s">
        <v>756</v>
      </c>
    </row>
    <row r="168" spans="3:13" ht="15.5" x14ac:dyDescent="0.35">
      <c r="C168" t="s">
        <v>303</v>
      </c>
      <c r="L168" s="5">
        <v>288750000000</v>
      </c>
    </row>
    <row r="169" spans="3:13" ht="15.5" x14ac:dyDescent="0.35">
      <c r="C169" t="s">
        <v>757</v>
      </c>
      <c r="K169" s="5">
        <v>400000000</v>
      </c>
    </row>
    <row r="170" spans="3:13" ht="15.5" x14ac:dyDescent="0.35">
      <c r="C170" t="s">
        <v>758</v>
      </c>
      <c r="D170" s="5">
        <v>55990000000</v>
      </c>
      <c r="E170" s="5">
        <v>95774000000</v>
      </c>
      <c r="F170" s="5">
        <v>47894000000</v>
      </c>
      <c r="G170" s="5">
        <v>83014000000</v>
      </c>
      <c r="I170" s="5">
        <v>259213000000</v>
      </c>
      <c r="J170" s="5">
        <v>98185000000</v>
      </c>
      <c r="K170" s="5">
        <v>892345000000</v>
      </c>
      <c r="L170" s="5">
        <v>432530000000</v>
      </c>
    </row>
    <row r="171" spans="3:13" ht="15.5" x14ac:dyDescent="0.35">
      <c r="C171" t="s">
        <v>759</v>
      </c>
    </row>
    <row r="172" spans="3:13" ht="15.5" x14ac:dyDescent="0.35">
      <c r="C172" t="s">
        <v>760</v>
      </c>
      <c r="K172" s="5">
        <v>-19686000000</v>
      </c>
    </row>
    <row r="173" spans="3:13" ht="15.5" x14ac:dyDescent="0.35">
      <c r="C173" t="s">
        <v>761</v>
      </c>
      <c r="D173" s="5">
        <v>-26406000000</v>
      </c>
      <c r="E173" s="5">
        <v>-57201000000</v>
      </c>
      <c r="F173" s="5">
        <v>-28533000000</v>
      </c>
      <c r="G173" s="5">
        <v>-4197000000</v>
      </c>
      <c r="I173" s="5">
        <v>-142527000000</v>
      </c>
      <c r="J173" s="5">
        <v>-1945000000</v>
      </c>
      <c r="K173" s="5">
        <v>-136647000000</v>
      </c>
      <c r="L173" s="5">
        <v>-4342000000</v>
      </c>
      <c r="M173" s="5">
        <v>-600000000</v>
      </c>
    </row>
    <row r="174" spans="3:13" ht="15.5" x14ac:dyDescent="0.35">
      <c r="C174" t="s">
        <v>588</v>
      </c>
      <c r="K174" s="5">
        <v>-5252000000</v>
      </c>
      <c r="L174" s="5">
        <v>-14014000000</v>
      </c>
      <c r="M174" s="5">
        <v>-3879000000</v>
      </c>
    </row>
    <row r="175" spans="3:13" ht="15.5" x14ac:dyDescent="0.35">
      <c r="C175" t="s">
        <v>762</v>
      </c>
      <c r="L175" s="5">
        <v>-699000000</v>
      </c>
      <c r="M175" s="5">
        <v>-6910000000</v>
      </c>
    </row>
    <row r="176" spans="3:13" ht="15.5" x14ac:dyDescent="0.35">
      <c r="C176" t="s">
        <v>763</v>
      </c>
    </row>
    <row r="177" spans="2:13" ht="15.5" x14ac:dyDescent="0.35">
      <c r="C177" t="s">
        <v>764</v>
      </c>
      <c r="D177" s="5">
        <v>-39126000000</v>
      </c>
      <c r="E177" s="5">
        <v>-61974000000</v>
      </c>
      <c r="F177" s="5">
        <v>-34194000000</v>
      </c>
      <c r="G177" s="5">
        <v>-12389000000</v>
      </c>
      <c r="I177" s="5">
        <v>-162851000000</v>
      </c>
      <c r="J177" s="5">
        <v>-27258000000</v>
      </c>
      <c r="K177" s="5">
        <v>-188365000000</v>
      </c>
      <c r="L177" s="5">
        <v>-28157000000</v>
      </c>
      <c r="M177" s="5">
        <v>-15639000000</v>
      </c>
    </row>
    <row r="178" spans="2:13" ht="15.5" x14ac:dyDescent="0.35">
      <c r="C178" t="s">
        <v>765</v>
      </c>
      <c r="D178" s="5">
        <v>-1001000000</v>
      </c>
      <c r="E178" s="5">
        <v>-1173000000</v>
      </c>
      <c r="F178" s="5">
        <v>-744000000</v>
      </c>
      <c r="G178" s="5">
        <v>-1006000000</v>
      </c>
      <c r="I178" s="5">
        <v>-2991000000</v>
      </c>
      <c r="J178" s="5">
        <v>-1883000000</v>
      </c>
      <c r="K178" s="5">
        <v>8962000000</v>
      </c>
      <c r="L178" s="5">
        <v>118146000000</v>
      </c>
      <c r="M178" s="5">
        <v>53624000000</v>
      </c>
    </row>
    <row r="179" spans="2:13" ht="15.5" x14ac:dyDescent="0.35">
      <c r="C179" t="s">
        <v>164</v>
      </c>
      <c r="D179" s="5">
        <v>10685000000</v>
      </c>
      <c r="E179" s="5">
        <v>6807000000</v>
      </c>
      <c r="F179" s="5">
        <v>18771000000</v>
      </c>
      <c r="G179" s="5">
        <v>-19978000000</v>
      </c>
      <c r="I179" s="5">
        <v>-23297000000</v>
      </c>
      <c r="J179" s="5">
        <v>-660777000000</v>
      </c>
      <c r="K179" s="5">
        <v>665004000000</v>
      </c>
      <c r="L179" s="5">
        <v>44399000000</v>
      </c>
      <c r="M179" s="5">
        <v>19856000000</v>
      </c>
    </row>
    <row r="180" spans="2:13" ht="15.5" x14ac:dyDescent="0.35">
      <c r="C180" t="s">
        <v>165</v>
      </c>
      <c r="D180" s="5">
        <v>51825000000</v>
      </c>
      <c r="I180" s="5">
        <v>75122000000</v>
      </c>
      <c r="J180" s="5">
        <v>735899000000</v>
      </c>
      <c r="K180" s="5">
        <v>70895000000</v>
      </c>
      <c r="L180" s="5">
        <v>26496000000</v>
      </c>
      <c r="M180" s="5">
        <v>6640000000</v>
      </c>
    </row>
    <row r="181" spans="2:13" ht="15.5" x14ac:dyDescent="0.35">
      <c r="C181" t="s">
        <v>166</v>
      </c>
      <c r="D181" s="5">
        <v>62510000000</v>
      </c>
      <c r="E181" s="5">
        <v>6807000000</v>
      </c>
      <c r="F181" s="5">
        <v>18771000000</v>
      </c>
      <c r="G181" s="5">
        <v>-19978000000</v>
      </c>
      <c r="I181" s="5">
        <v>51825000000</v>
      </c>
      <c r="J181" s="5">
        <v>75122000000</v>
      </c>
      <c r="K181" s="5">
        <v>735899000000</v>
      </c>
      <c r="L181" s="5">
        <v>70895000000</v>
      </c>
      <c r="M181" s="5">
        <v>26496000000</v>
      </c>
    </row>
    <row r="183" spans="2:13" ht="15.5" x14ac:dyDescent="0.35">
      <c r="B183" t="s">
        <v>167</v>
      </c>
      <c r="C183" t="s">
        <v>11</v>
      </c>
      <c r="D183" s="5">
        <v>43750000000</v>
      </c>
      <c r="E183" s="5">
        <v>43750000000</v>
      </c>
      <c r="F183" s="5">
        <v>43750000000</v>
      </c>
      <c r="G183" s="5">
        <v>43750000000</v>
      </c>
      <c r="I183" s="5">
        <v>43750000000</v>
      </c>
      <c r="J183" s="5">
        <v>43750000000</v>
      </c>
      <c r="K183" s="5">
        <v>43750000000</v>
      </c>
      <c r="L183" s="5">
        <v>35000000000</v>
      </c>
      <c r="M183" s="5">
        <v>0</v>
      </c>
    </row>
    <row r="184" spans="2:13" ht="15.5" x14ac:dyDescent="0.35">
      <c r="C184" t="s">
        <v>168</v>
      </c>
      <c r="D184" s="6">
        <v>0.08</v>
      </c>
      <c r="E184" s="6">
        <v>-0.28999999999999998</v>
      </c>
      <c r="F184" s="6">
        <v>-0.08</v>
      </c>
      <c r="G184" s="6">
        <v>0.03</v>
      </c>
    </row>
    <row r="185" spans="2:13" ht="15.5" x14ac:dyDescent="0.35">
      <c r="C185" t="s">
        <v>169</v>
      </c>
      <c r="D185" s="6">
        <v>8687.5</v>
      </c>
      <c r="E185" s="6">
        <v>-2913.79</v>
      </c>
      <c r="F185" s="5">
        <v>-2900</v>
      </c>
      <c r="G185" s="6">
        <v>2866.67</v>
      </c>
    </row>
    <row r="186" spans="2:13" ht="15.5" x14ac:dyDescent="0.35">
      <c r="C186" t="s">
        <v>60</v>
      </c>
      <c r="D186" s="6">
        <v>88.14</v>
      </c>
      <c r="E186" s="6">
        <v>99.29</v>
      </c>
      <c r="F186" s="6">
        <v>33.51</v>
      </c>
      <c r="G186" s="6">
        <v>19.2</v>
      </c>
    </row>
    <row r="187" spans="2:13" ht="15.5" x14ac:dyDescent="0.35">
      <c r="C187" t="s">
        <v>170</v>
      </c>
      <c r="E187" s="5">
        <v>31170000000</v>
      </c>
      <c r="F187" s="5">
        <v>20230000000</v>
      </c>
      <c r="G187" s="5">
        <v>12450000000</v>
      </c>
    </row>
    <row r="188" spans="2:13" ht="15.5" x14ac:dyDescent="0.35">
      <c r="C188" t="s">
        <v>171</v>
      </c>
      <c r="D188" s="6">
        <v>1.9E-3</v>
      </c>
      <c r="E188" s="6">
        <v>-6.9999999999999993E-3</v>
      </c>
      <c r="F188" s="6">
        <v>-1.9E-3</v>
      </c>
      <c r="G188" s="6">
        <v>8.0000000000000004E-4</v>
      </c>
    </row>
    <row r="189" spans="2:13" ht="15.5" x14ac:dyDescent="0.35">
      <c r="C189" t="s">
        <v>172</v>
      </c>
      <c r="D189" s="6">
        <v>3.3E-3</v>
      </c>
      <c r="E189" s="6">
        <v>-1.21E-2</v>
      </c>
      <c r="F189" s="6">
        <v>-3.4000000000000002E-3</v>
      </c>
      <c r="G189" s="6">
        <v>1.2999999999999999E-3</v>
      </c>
    </row>
    <row r="190" spans="2:13" ht="15.5" x14ac:dyDescent="0.35">
      <c r="C190" t="s">
        <v>173</v>
      </c>
      <c r="D190" s="6">
        <v>1.3999999999999999E-2</v>
      </c>
      <c r="E190" s="6">
        <v>4.0999999999999995E-3</v>
      </c>
      <c r="F190" s="6">
        <v>1.6000000000000001E-3</v>
      </c>
      <c r="G190" s="6">
        <v>-1.1000000000000001E-3</v>
      </c>
    </row>
    <row r="191" spans="2:13" ht="15.5" x14ac:dyDescent="0.35">
      <c r="C191" t="s">
        <v>174</v>
      </c>
      <c r="D191" s="6">
        <v>3.2</v>
      </c>
      <c r="E191" s="6">
        <v>0.82</v>
      </c>
      <c r="F191" s="6">
        <v>0.46</v>
      </c>
      <c r="G191" s="6">
        <v>-0.55000000000000004</v>
      </c>
    </row>
    <row r="192" spans="2:13" ht="15.5" x14ac:dyDescent="0.35">
      <c r="C192" t="s">
        <v>175</v>
      </c>
      <c r="D192" s="5">
        <v>1261000000000</v>
      </c>
      <c r="E192" s="5">
        <v>1245000000000</v>
      </c>
      <c r="F192" s="5">
        <v>1165000000000</v>
      </c>
      <c r="G192" s="5">
        <v>1165000000000</v>
      </c>
    </row>
    <row r="193" spans="3:13" ht="15.5" x14ac:dyDescent="0.35">
      <c r="C193" t="s">
        <v>176</v>
      </c>
      <c r="D193" s="6">
        <v>29.12</v>
      </c>
      <c r="E193" s="6">
        <v>35.68</v>
      </c>
      <c r="F193" s="6">
        <v>9.6300000000000008</v>
      </c>
      <c r="G193" s="6">
        <v>3.56</v>
      </c>
    </row>
    <row r="194" spans="3:13" ht="15.5" x14ac:dyDescent="0.35">
      <c r="C194" t="s">
        <v>177</v>
      </c>
      <c r="D194" s="6">
        <v>23.87</v>
      </c>
      <c r="E194" s="6">
        <v>23.68</v>
      </c>
      <c r="F194" s="6">
        <v>24.1</v>
      </c>
      <c r="G194" s="6">
        <v>24.18</v>
      </c>
    </row>
    <row r="195" spans="3:13" ht="15.5" x14ac:dyDescent="0.35">
      <c r="C195" t="s">
        <v>178</v>
      </c>
      <c r="D195" s="6">
        <v>29.13</v>
      </c>
      <c r="E195" s="6">
        <v>35.71</v>
      </c>
      <c r="F195" s="6">
        <v>9.6300000000000008</v>
      </c>
      <c r="G195" s="6">
        <v>3.56</v>
      </c>
    </row>
    <row r="196" spans="3:13" ht="15.5" x14ac:dyDescent="0.35">
      <c r="C196" t="s">
        <v>179</v>
      </c>
      <c r="D196" s="6">
        <v>23.86</v>
      </c>
      <c r="E196" s="6">
        <v>23.66</v>
      </c>
      <c r="F196" s="6">
        <v>24.08</v>
      </c>
      <c r="G196" s="6">
        <v>24.16</v>
      </c>
    </row>
    <row r="197" spans="3:13" ht="15.5" x14ac:dyDescent="0.35">
      <c r="C197" t="s">
        <v>180</v>
      </c>
      <c r="D197" s="5">
        <v>139000000000</v>
      </c>
      <c r="E197" s="5">
        <v>119000000000</v>
      </c>
      <c r="F197" s="5">
        <v>141000000000</v>
      </c>
      <c r="G197" s="5">
        <v>130000000000</v>
      </c>
    </row>
    <row r="198" spans="3:13" ht="15.5" x14ac:dyDescent="0.35">
      <c r="C198" t="s">
        <v>181</v>
      </c>
      <c r="D198" s="5">
        <v>91000000000</v>
      </c>
      <c r="E198" s="5">
        <v>94000000000</v>
      </c>
      <c r="F198" s="5">
        <v>37000000000</v>
      </c>
      <c r="G198" s="5">
        <v>33000000000</v>
      </c>
    </row>
    <row r="199" spans="3:13" ht="15.5" x14ac:dyDescent="0.35">
      <c r="C199" t="s">
        <v>182</v>
      </c>
      <c r="D199" s="5">
        <v>1045000000000</v>
      </c>
      <c r="E199" s="5">
        <v>1036000000000</v>
      </c>
      <c r="F199" s="5">
        <v>1054000000000</v>
      </c>
      <c r="G199" s="5">
        <v>1058000000000</v>
      </c>
    </row>
    <row r="200" spans="3:13" ht="15.5" x14ac:dyDescent="0.35">
      <c r="C200" t="s">
        <v>23</v>
      </c>
      <c r="D200" s="5">
        <v>231000000000</v>
      </c>
      <c r="E200" s="5">
        <v>213000000000</v>
      </c>
      <c r="F200" s="5">
        <v>178000000000</v>
      </c>
      <c r="G200" s="5">
        <v>162000000000</v>
      </c>
    </row>
    <row r="201" spans="3:13" ht="15.5" x14ac:dyDescent="0.35">
      <c r="C201" t="s">
        <v>20</v>
      </c>
      <c r="D201" s="5">
        <v>168000000000</v>
      </c>
      <c r="E201" s="5">
        <v>161000000000</v>
      </c>
      <c r="F201" s="5">
        <v>133000000000</v>
      </c>
      <c r="G201" s="5">
        <v>136000000000</v>
      </c>
    </row>
    <row r="202" spans="3:13" ht="15.5" x14ac:dyDescent="0.35">
      <c r="C202" t="s">
        <v>183</v>
      </c>
      <c r="D202" s="5">
        <v>400000000000</v>
      </c>
      <c r="E202" s="5">
        <v>413000000000</v>
      </c>
      <c r="F202" s="5">
        <v>289000000000</v>
      </c>
      <c r="G202" s="5">
        <v>295000000000</v>
      </c>
    </row>
    <row r="203" spans="3:13" ht="15.5" x14ac:dyDescent="0.35">
      <c r="C203" t="s">
        <v>184</v>
      </c>
      <c r="D203" s="5">
        <v>32000000000</v>
      </c>
      <c r="E203" s="5">
        <v>45000000000</v>
      </c>
      <c r="F203" s="5">
        <v>32000000000</v>
      </c>
      <c r="G203" s="5">
        <v>-23000000000</v>
      </c>
    </row>
    <row r="204" spans="3:13" ht="15.5" x14ac:dyDescent="0.35">
      <c r="C204" t="s">
        <v>185</v>
      </c>
    </row>
    <row r="205" spans="3:13" ht="15.5" x14ac:dyDescent="0.35">
      <c r="C205" t="s">
        <v>12</v>
      </c>
      <c r="D205" s="5">
        <v>32000000000</v>
      </c>
      <c r="E205" s="5">
        <v>45000000000</v>
      </c>
      <c r="F205" s="5">
        <v>32000000000</v>
      </c>
      <c r="G205" s="5">
        <v>-23000000000</v>
      </c>
    </row>
    <row r="206" spans="3:13" ht="15.5" x14ac:dyDescent="0.35">
      <c r="C206" t="s">
        <v>15</v>
      </c>
      <c r="D206" s="6">
        <v>0.73</v>
      </c>
      <c r="E206" s="6">
        <v>1.03</v>
      </c>
      <c r="F206" s="6">
        <v>0.74</v>
      </c>
      <c r="G206" s="6">
        <v>-0.53</v>
      </c>
    </row>
    <row r="207" spans="3:13" ht="15.5" x14ac:dyDescent="0.35">
      <c r="C207" t="s">
        <v>45</v>
      </c>
      <c r="I207" s="6">
        <v>-0.26</v>
      </c>
      <c r="J207" s="6">
        <v>0.17</v>
      </c>
      <c r="K207" s="6">
        <v>0.12</v>
      </c>
      <c r="L207" s="6">
        <v>1.42</v>
      </c>
      <c r="M207" s="5">
        <v>16728</v>
      </c>
    </row>
    <row r="208" spans="3:13" ht="15.5" x14ac:dyDescent="0.35">
      <c r="C208" t="s">
        <v>59</v>
      </c>
      <c r="I208" s="5">
        <v>-3250</v>
      </c>
      <c r="J208" s="6">
        <v>764.71</v>
      </c>
      <c r="K208" s="6">
        <v>1008.33</v>
      </c>
      <c r="L208" s="5">
        <v>0</v>
      </c>
      <c r="M208" s="5">
        <v>0</v>
      </c>
    </row>
    <row r="209" spans="3:13" ht="15.5" x14ac:dyDescent="0.35">
      <c r="C209" t="s">
        <v>62</v>
      </c>
      <c r="I209" s="6">
        <v>33.94</v>
      </c>
      <c r="J209" s="6">
        <v>5.67</v>
      </c>
      <c r="K209" s="6">
        <v>4.99</v>
      </c>
      <c r="L209" s="5">
        <v>0</v>
      </c>
      <c r="M209" s="5">
        <v>0</v>
      </c>
    </row>
    <row r="210" spans="3:13" ht="15.5" x14ac:dyDescent="0.35">
      <c r="C210" t="s">
        <v>186</v>
      </c>
      <c r="I210" s="5">
        <v>74780000000</v>
      </c>
      <c r="J210" s="6">
        <v>66099999999.999992</v>
      </c>
      <c r="K210" s="5">
        <v>102590000000</v>
      </c>
      <c r="L210" s="5">
        <v>123000000000</v>
      </c>
      <c r="M210" s="5">
        <v>76090000000</v>
      </c>
    </row>
    <row r="211" spans="3:13" ht="15.5" x14ac:dyDescent="0.35">
      <c r="C211" t="s">
        <v>187</v>
      </c>
      <c r="I211" s="6">
        <v>-6.3E-3</v>
      </c>
      <c r="J211" s="6">
        <v>4.6999999999999993E-3</v>
      </c>
      <c r="K211" s="6">
        <v>3.3E-3</v>
      </c>
      <c r="L211" s="6">
        <v>4.8000000000000001E-2</v>
      </c>
      <c r="M211" s="6">
        <v>2.7099999999999999E-2</v>
      </c>
    </row>
    <row r="212" spans="3:13" ht="15.5" x14ac:dyDescent="0.35">
      <c r="C212" t="s">
        <v>188</v>
      </c>
      <c r="I212" s="6">
        <v>-1.1000000000000001E-2</v>
      </c>
      <c r="J212" s="6">
        <v>7.1999999999999998E-3</v>
      </c>
      <c r="K212" s="6">
        <v>5.1999999999999998E-3</v>
      </c>
      <c r="L212" s="6">
        <v>0.2722</v>
      </c>
      <c r="M212" s="6">
        <v>0.19370000000000001</v>
      </c>
    </row>
    <row r="213" spans="3:13" ht="15.5" x14ac:dyDescent="0.35">
      <c r="C213" t="s">
        <v>189</v>
      </c>
      <c r="I213" s="6">
        <v>6.1999999999999998E-3</v>
      </c>
      <c r="J213" s="6">
        <v>6.8000000000000005E-3</v>
      </c>
      <c r="K213" s="6">
        <v>5.0199999999999995E-2</v>
      </c>
      <c r="L213" s="6">
        <v>0.16329999999999997</v>
      </c>
      <c r="M213" s="6">
        <v>0.17949999999999999</v>
      </c>
    </row>
    <row r="214" spans="3:13" ht="15.5" x14ac:dyDescent="0.35">
      <c r="C214" t="s">
        <v>190</v>
      </c>
      <c r="I214" s="6">
        <v>0.51</v>
      </c>
      <c r="J214" s="6">
        <v>0.88</v>
      </c>
      <c r="K214" s="6">
        <v>4.1500000000000004</v>
      </c>
      <c r="L214" s="6">
        <v>9.1199999999999992</v>
      </c>
      <c r="M214" s="6">
        <v>3.54</v>
      </c>
    </row>
    <row r="215" spans="3:13" ht="15.5" x14ac:dyDescent="0.35">
      <c r="C215" t="s">
        <v>56</v>
      </c>
      <c r="I215" s="6">
        <v>35.68</v>
      </c>
      <c r="J215" s="6">
        <v>5.41</v>
      </c>
      <c r="K215" s="6">
        <v>5.09</v>
      </c>
      <c r="L215" s="5">
        <v>0</v>
      </c>
      <c r="M215" s="5">
        <v>0</v>
      </c>
    </row>
    <row r="216" spans="3:13" ht="15.5" x14ac:dyDescent="0.35">
      <c r="C216" t="s">
        <v>53</v>
      </c>
      <c r="I216" s="6">
        <v>23.68</v>
      </c>
      <c r="J216" s="6">
        <v>24.05</v>
      </c>
      <c r="K216" s="6">
        <v>23.79</v>
      </c>
      <c r="L216" s="6">
        <v>5.21</v>
      </c>
      <c r="M216" s="6">
        <v>86365.6</v>
      </c>
    </row>
    <row r="217" spans="3:13" ht="15.5" x14ac:dyDescent="0.35">
      <c r="C217" t="s">
        <v>191</v>
      </c>
      <c r="I217" s="6">
        <v>35.71</v>
      </c>
      <c r="J217" s="6">
        <v>5.41</v>
      </c>
      <c r="K217" s="6">
        <v>5.09</v>
      </c>
      <c r="L217" s="5">
        <v>0</v>
      </c>
      <c r="M217" s="5">
        <v>0</v>
      </c>
    </row>
    <row r="218" spans="3:13" ht="15.5" x14ac:dyDescent="0.35">
      <c r="C218" t="s">
        <v>192</v>
      </c>
      <c r="I218" s="6">
        <v>23.66</v>
      </c>
      <c r="J218" s="6">
        <v>24.03</v>
      </c>
      <c r="K218" s="6">
        <v>23.79</v>
      </c>
      <c r="L218" s="6">
        <v>5.21</v>
      </c>
      <c r="M218" s="6">
        <v>86365.6</v>
      </c>
    </row>
    <row r="219" spans="3:13" ht="15.5" x14ac:dyDescent="0.35">
      <c r="C219" t="s">
        <v>193</v>
      </c>
      <c r="I219" s="5">
        <v>119000000000</v>
      </c>
      <c r="J219" s="5">
        <v>94000000000</v>
      </c>
      <c r="K219" s="5">
        <v>25000000000</v>
      </c>
      <c r="L219" s="5">
        <v>148000000000</v>
      </c>
      <c r="M219" s="5">
        <v>7000000000</v>
      </c>
    </row>
    <row r="220" spans="3:13" ht="15.5" x14ac:dyDescent="0.35">
      <c r="C220" t="s">
        <v>194</v>
      </c>
      <c r="I220" s="5">
        <v>94000000000</v>
      </c>
      <c r="J220" s="5">
        <v>17000000000</v>
      </c>
      <c r="K220" s="5">
        <v>10000000000</v>
      </c>
      <c r="L220" s="5">
        <v>30000000000</v>
      </c>
      <c r="M220" s="5">
        <v>37000000000</v>
      </c>
    </row>
    <row r="221" spans="3:13" ht="15.5" x14ac:dyDescent="0.35">
      <c r="C221" t="s">
        <v>25</v>
      </c>
      <c r="I221" s="5">
        <v>213000000000</v>
      </c>
      <c r="J221" s="5">
        <v>111000000000</v>
      </c>
      <c r="K221" s="5">
        <v>35000000000</v>
      </c>
      <c r="L221" s="5">
        <v>178000000000</v>
      </c>
      <c r="M221" s="5">
        <v>44000000000</v>
      </c>
    </row>
    <row r="222" spans="3:13" ht="15.5" x14ac:dyDescent="0.35">
      <c r="C222" t="s">
        <v>22</v>
      </c>
      <c r="I222" s="5">
        <v>161000000000</v>
      </c>
      <c r="J222" s="5">
        <v>36000000000</v>
      </c>
      <c r="K222" s="5">
        <v>-701000000000</v>
      </c>
      <c r="L222" s="5">
        <v>108000000000</v>
      </c>
      <c r="M222" s="5">
        <v>18000000000</v>
      </c>
    </row>
    <row r="223" spans="3:13" ht="15.5" x14ac:dyDescent="0.35">
      <c r="C223" t="s">
        <v>195</v>
      </c>
      <c r="I223" s="5">
        <v>413000000000</v>
      </c>
      <c r="J223" s="5">
        <v>438000000000</v>
      </c>
      <c r="K223" s="5">
        <v>824000000000</v>
      </c>
      <c r="L223" s="5">
        <v>-114000000000</v>
      </c>
      <c r="M223" s="5">
        <v>-37000000000</v>
      </c>
    </row>
    <row r="224" spans="3:13" ht="15.5" x14ac:dyDescent="0.35">
      <c r="C224" t="s">
        <v>196</v>
      </c>
      <c r="I224" s="5">
        <v>61000000000</v>
      </c>
      <c r="J224" s="5">
        <v>-122000000000</v>
      </c>
      <c r="K224" s="5">
        <v>-89000000000</v>
      </c>
      <c r="L224" s="5">
        <v>-241000000000</v>
      </c>
      <c r="M224" s="5">
        <v>-8000000000</v>
      </c>
    </row>
    <row r="225" spans="2:13" ht="15.5" x14ac:dyDescent="0.35">
      <c r="C225" t="s">
        <v>197</v>
      </c>
    </row>
    <row r="226" spans="2:13" ht="15.5" x14ac:dyDescent="0.35">
      <c r="C226" t="s">
        <v>14</v>
      </c>
      <c r="I226" s="5">
        <v>61000000000</v>
      </c>
      <c r="J226" s="5">
        <v>-122000000000</v>
      </c>
      <c r="K226" s="5">
        <v>-89000000000</v>
      </c>
      <c r="L226" s="5">
        <v>-241000000000</v>
      </c>
      <c r="M226" s="5">
        <v>-8000000000</v>
      </c>
    </row>
    <row r="227" spans="2:13" ht="15.5" x14ac:dyDescent="0.35">
      <c r="C227" t="s">
        <v>16</v>
      </c>
      <c r="I227" s="6">
        <v>1.39</v>
      </c>
      <c r="J227" s="6">
        <v>-2.79</v>
      </c>
      <c r="K227" s="6">
        <v>-2.0299999999999998</v>
      </c>
      <c r="L227" s="6">
        <v>-6.88</v>
      </c>
      <c r="M227" s="6">
        <v>-6733.6</v>
      </c>
    </row>
    <row r="229" spans="2:13" ht="15.5" x14ac:dyDescent="0.35">
      <c r="B229" t="s">
        <v>198</v>
      </c>
      <c r="C229" t="s">
        <v>199</v>
      </c>
      <c r="D229" s="5">
        <v>3000000000</v>
      </c>
      <c r="E229" s="5">
        <v>-13000000000</v>
      </c>
      <c r="F229" s="5">
        <v>-4000000000</v>
      </c>
      <c r="G229" s="5">
        <v>1000000000</v>
      </c>
      <c r="H229" s="5">
        <v>14000000000</v>
      </c>
      <c r="I229" s="5">
        <v>-11000000000</v>
      </c>
      <c r="J229" s="5">
        <v>8000000000</v>
      </c>
      <c r="K229" s="5">
        <v>5000000000</v>
      </c>
      <c r="L229" s="5">
        <v>50000000000</v>
      </c>
      <c r="M229" s="5">
        <v>21000000000</v>
      </c>
    </row>
    <row r="230" spans="2:13" ht="15.5" x14ac:dyDescent="0.35">
      <c r="C230" t="s">
        <v>317</v>
      </c>
      <c r="H230" s="5">
        <v>-11000000000</v>
      </c>
      <c r="I230" s="5">
        <v>-11000000000</v>
      </c>
      <c r="J230" s="5">
        <v>8000000000</v>
      </c>
      <c r="K230" s="5">
        <v>5000000000</v>
      </c>
    </row>
    <row r="231" spans="2:13" ht="15.5" x14ac:dyDescent="0.35">
      <c r="C231" t="s">
        <v>44</v>
      </c>
      <c r="D231" s="6">
        <v>0.08</v>
      </c>
      <c r="E231" s="6">
        <v>-0.28999999999999998</v>
      </c>
      <c r="F231" s="6">
        <v>-0.08</v>
      </c>
      <c r="G231" s="6">
        <v>0.03</v>
      </c>
      <c r="H231" s="6">
        <v>0.32</v>
      </c>
      <c r="I231" s="6">
        <v>-0.26</v>
      </c>
      <c r="J231" s="6">
        <v>0.17</v>
      </c>
      <c r="K231" s="6">
        <v>0.12</v>
      </c>
      <c r="L231" s="6">
        <v>1.1299999999999999</v>
      </c>
      <c r="M231" s="6">
        <v>0.48</v>
      </c>
    </row>
    <row r="232" spans="2:13" ht="15.5" x14ac:dyDescent="0.35">
      <c r="C232" t="s">
        <v>318</v>
      </c>
      <c r="H232" s="6">
        <v>-0.26</v>
      </c>
      <c r="I232" s="6">
        <v>-0.26</v>
      </c>
      <c r="J232" s="6">
        <v>0.17</v>
      </c>
      <c r="K232" s="6">
        <v>0.12</v>
      </c>
    </row>
    <row r="233" spans="2:13" ht="15.5" x14ac:dyDescent="0.35">
      <c r="C233" t="s">
        <v>204</v>
      </c>
      <c r="D233" s="5">
        <v>345000000000</v>
      </c>
      <c r="E233" s="5">
        <v>372000000000</v>
      </c>
      <c r="F233" s="5">
        <v>303000000000</v>
      </c>
      <c r="G233" s="5">
        <v>196000000000</v>
      </c>
      <c r="H233" s="5">
        <v>1380000000000</v>
      </c>
      <c r="I233" s="5">
        <v>1089000000000</v>
      </c>
      <c r="J233" s="5">
        <v>1004000000000</v>
      </c>
      <c r="K233" s="5">
        <v>1062000000000</v>
      </c>
      <c r="L233" s="5">
        <v>1071000000000</v>
      </c>
      <c r="M233" s="5">
        <v>679000000000</v>
      </c>
    </row>
    <row r="234" spans="2:13" ht="15.5" x14ac:dyDescent="0.35">
      <c r="C234" t="s">
        <v>319</v>
      </c>
      <c r="H234" s="5">
        <v>1216000000000</v>
      </c>
      <c r="I234" s="5">
        <v>1089000000000</v>
      </c>
      <c r="J234" s="5">
        <v>1004000000000</v>
      </c>
      <c r="K234" s="5">
        <v>1062000000000</v>
      </c>
    </row>
    <row r="235" spans="2:13" ht="15.5" x14ac:dyDescent="0.35">
      <c r="C235" t="s">
        <v>208</v>
      </c>
      <c r="I235" s="6">
        <v>1908.62</v>
      </c>
    </row>
    <row r="236" spans="2:13" ht="15.5" x14ac:dyDescent="0.35">
      <c r="C236" t="s">
        <v>320</v>
      </c>
      <c r="I236" s="6">
        <v>-2362.02</v>
      </c>
    </row>
    <row r="237" spans="2:13" ht="15.5" x14ac:dyDescent="0.35">
      <c r="C237" t="s">
        <v>209</v>
      </c>
      <c r="I237" s="6">
        <v>7.42</v>
      </c>
    </row>
    <row r="238" spans="2:13" ht="15.5" x14ac:dyDescent="0.35">
      <c r="C238" t="s">
        <v>321</v>
      </c>
      <c r="I238" s="6">
        <v>-4.0000000000000002E-4</v>
      </c>
    </row>
    <row r="239" spans="2:13" ht="15.5" x14ac:dyDescent="0.35">
      <c r="C239" t="s">
        <v>322</v>
      </c>
      <c r="I239" s="6">
        <v>21.76</v>
      </c>
    </row>
    <row r="240" spans="2:13" ht="15.5" x14ac:dyDescent="0.35">
      <c r="C240" t="s">
        <v>210</v>
      </c>
      <c r="I240" s="6">
        <v>25.34</v>
      </c>
    </row>
    <row r="241" spans="3:9" ht="15.5" x14ac:dyDescent="0.35">
      <c r="C241" t="s">
        <v>323</v>
      </c>
      <c r="I241" s="6">
        <v>308.29000000000002</v>
      </c>
    </row>
    <row r="242" spans="3:9" ht="15.5" x14ac:dyDescent="0.35">
      <c r="C242" t="s">
        <v>324</v>
      </c>
      <c r="I242" s="6">
        <v>308.29000000000002</v>
      </c>
    </row>
    <row r="243" spans="3:9" ht="15.5" x14ac:dyDescent="0.35">
      <c r="C243" t="s">
        <v>325</v>
      </c>
      <c r="I243" s="6">
        <v>983.06</v>
      </c>
    </row>
    <row r="244" spans="3:9" ht="15.5" x14ac:dyDescent="0.35">
      <c r="C244" t="s">
        <v>326</v>
      </c>
      <c r="I244" s="6">
        <v>359.1</v>
      </c>
    </row>
    <row r="245" spans="3:9" ht="15.5" x14ac:dyDescent="0.35">
      <c r="C245" t="s">
        <v>329</v>
      </c>
      <c r="I245" s="6">
        <v>-0.26</v>
      </c>
    </row>
    <row r="246" spans="3:9" ht="15.5" x14ac:dyDescent="0.35">
      <c r="C246" t="s">
        <v>211</v>
      </c>
      <c r="I246" s="6">
        <v>0.32</v>
      </c>
    </row>
    <row r="247" spans="3:9" ht="15.5" x14ac:dyDescent="0.35">
      <c r="C247" t="s">
        <v>330</v>
      </c>
      <c r="I247" s="6">
        <v>27.8</v>
      </c>
    </row>
    <row r="248" spans="3:9" ht="15.5" x14ac:dyDescent="0.35">
      <c r="C248" t="s">
        <v>212</v>
      </c>
      <c r="D248" s="6">
        <v>1.43</v>
      </c>
    </row>
    <row r="249" spans="3:9" ht="15.5" x14ac:dyDescent="0.35">
      <c r="C249" t="s">
        <v>213</v>
      </c>
      <c r="I249" s="6">
        <v>23.87</v>
      </c>
    </row>
    <row r="250" spans="3:9" ht="15.5" x14ac:dyDescent="0.35">
      <c r="C250" t="s">
        <v>331</v>
      </c>
      <c r="I250" s="6">
        <v>1.96</v>
      </c>
    </row>
    <row r="251" spans="3:9" ht="15.5" x14ac:dyDescent="0.35">
      <c r="C251" t="s">
        <v>214</v>
      </c>
      <c r="D251" s="6">
        <v>2.16</v>
      </c>
    </row>
    <row r="252" spans="3:9" ht="15.5" x14ac:dyDescent="0.35">
      <c r="C252" t="s">
        <v>215</v>
      </c>
      <c r="D252" s="6">
        <v>1.81</v>
      </c>
    </row>
    <row r="253" spans="3:9" ht="15.5" x14ac:dyDescent="0.35">
      <c r="C253" t="s">
        <v>216</v>
      </c>
      <c r="D253" s="6">
        <v>0.22</v>
      </c>
    </row>
    <row r="254" spans="3:9" ht="15.5" x14ac:dyDescent="0.35">
      <c r="C254" t="s">
        <v>332</v>
      </c>
      <c r="D254" s="6">
        <v>0.09</v>
      </c>
    </row>
    <row r="255" spans="3:9" ht="15.5" x14ac:dyDescent="0.35">
      <c r="C255" t="s">
        <v>217</v>
      </c>
      <c r="D255" s="6">
        <v>0.55000000000000004</v>
      </c>
    </row>
    <row r="256" spans="3:9" ht="15.5" x14ac:dyDescent="0.35">
      <c r="C256" t="s">
        <v>218</v>
      </c>
      <c r="D256" s="6">
        <v>0.13</v>
      </c>
    </row>
    <row r="257" spans="3:9" ht="15.5" x14ac:dyDescent="0.35">
      <c r="C257" t="s">
        <v>219</v>
      </c>
      <c r="D257" s="6">
        <v>1.76</v>
      </c>
    </row>
    <row r="258" spans="3:9" ht="15.5" x14ac:dyDescent="0.35">
      <c r="C258" t="s">
        <v>333</v>
      </c>
      <c r="I258" s="6">
        <v>1.31</v>
      </c>
    </row>
    <row r="259" spans="3:9" ht="15.5" x14ac:dyDescent="0.35">
      <c r="C259" t="s">
        <v>12</v>
      </c>
      <c r="D259" s="5">
        <v>32000000000</v>
      </c>
    </row>
    <row r="260" spans="3:9" ht="15.5" x14ac:dyDescent="0.35">
      <c r="C260" t="s">
        <v>220</v>
      </c>
      <c r="I260" s="6">
        <v>3.44</v>
      </c>
    </row>
    <row r="261" spans="3:9" ht="15.5" x14ac:dyDescent="0.35">
      <c r="C261" t="s">
        <v>221</v>
      </c>
      <c r="I261" s="6">
        <v>-6.0999999999999995E-3</v>
      </c>
    </row>
    <row r="262" spans="3:9" ht="15.5" x14ac:dyDescent="0.35">
      <c r="C262" t="s">
        <v>222</v>
      </c>
      <c r="I262" s="6">
        <v>-1.0700000000000001E-2</v>
      </c>
    </row>
    <row r="263" spans="3:9" ht="15.5" x14ac:dyDescent="0.35">
      <c r="C263" t="s">
        <v>223</v>
      </c>
      <c r="I263" s="6">
        <v>1.84E-2</v>
      </c>
    </row>
    <row r="264" spans="3:9" ht="15.5" x14ac:dyDescent="0.35">
      <c r="C264" t="s">
        <v>334</v>
      </c>
      <c r="I264" s="6">
        <v>8.3999999999999995E-3</v>
      </c>
    </row>
    <row r="265" spans="3:9" ht="15.5" x14ac:dyDescent="0.35">
      <c r="C265" t="s">
        <v>224</v>
      </c>
      <c r="D265" s="6">
        <v>50.67</v>
      </c>
    </row>
    <row r="266" spans="3:9" ht="15.5" x14ac:dyDescent="0.35">
      <c r="C266" t="s">
        <v>225</v>
      </c>
      <c r="D266" s="6">
        <v>39.94</v>
      </c>
    </row>
    <row r="267" spans="3:9" ht="15.5" x14ac:dyDescent="0.35">
      <c r="C267" t="s">
        <v>226</v>
      </c>
      <c r="D267" s="6">
        <v>45.47</v>
      </c>
    </row>
    <row r="268" spans="3:9" ht="15.5" x14ac:dyDescent="0.35">
      <c r="C268" t="s">
        <v>227</v>
      </c>
      <c r="D268" s="6">
        <v>45.14</v>
      </c>
    </row>
    <row r="269" spans="3:9" ht="15.5" x14ac:dyDescent="0.35">
      <c r="C269" t="s">
        <v>228</v>
      </c>
      <c r="D269" s="6">
        <v>1.8</v>
      </c>
    </row>
    <row r="270" spans="3:9" ht="15.5" x14ac:dyDescent="0.35">
      <c r="C270" t="s">
        <v>335</v>
      </c>
      <c r="I270" s="6">
        <v>0.67</v>
      </c>
    </row>
    <row r="271" spans="3:9" ht="15.5" x14ac:dyDescent="0.35">
      <c r="C271" t="s">
        <v>336</v>
      </c>
      <c r="I271" s="6">
        <v>8.1199999999999992</v>
      </c>
    </row>
    <row r="272" spans="3:9" ht="15.5" x14ac:dyDescent="0.35">
      <c r="C272" t="s">
        <v>40</v>
      </c>
      <c r="I272" s="5">
        <v>26469000000000</v>
      </c>
    </row>
    <row r="273" spans="3:9" ht="15.5" x14ac:dyDescent="0.35">
      <c r="C273" t="s">
        <v>229</v>
      </c>
      <c r="I273" s="5">
        <v>26853000000000</v>
      </c>
    </row>
    <row r="274" spans="3:9" ht="15.5" x14ac:dyDescent="0.35">
      <c r="C274" t="s">
        <v>230</v>
      </c>
      <c r="I274" s="5">
        <v>43750000000</v>
      </c>
    </row>
    <row r="275" spans="3:9" ht="15.5" x14ac:dyDescent="0.35">
      <c r="C275" t="s">
        <v>231</v>
      </c>
      <c r="I275" s="6">
        <v>0.6119</v>
      </c>
    </row>
    <row r="276" spans="3:9" ht="15.5" x14ac:dyDescent="0.35">
      <c r="C276" t="s">
        <v>232</v>
      </c>
      <c r="D276" s="6">
        <v>0.1867</v>
      </c>
    </row>
    <row r="277" spans="3:9" ht="15.5" x14ac:dyDescent="0.35">
      <c r="C277" t="s">
        <v>233</v>
      </c>
      <c r="D277" s="6">
        <v>6.0599999999999994E-2</v>
      </c>
    </row>
    <row r="278" spans="3:9" ht="15.5" x14ac:dyDescent="0.35">
      <c r="C278" t="s">
        <v>234</v>
      </c>
      <c r="D278" s="6">
        <v>0.01</v>
      </c>
    </row>
    <row r="279" spans="3:9" ht="15.5" x14ac:dyDescent="0.35">
      <c r="C279" t="s">
        <v>235</v>
      </c>
      <c r="D279" s="6">
        <v>0.58200000000000007</v>
      </c>
    </row>
    <row r="280" spans="3:9" ht="15.5" x14ac:dyDescent="0.35">
      <c r="C280" t="s">
        <v>236</v>
      </c>
      <c r="D280" s="6">
        <v>0.45119999999999999</v>
      </c>
    </row>
    <row r="281" spans="3:9" ht="15.5" x14ac:dyDescent="0.35">
      <c r="C281" t="s">
        <v>237</v>
      </c>
      <c r="D281" s="6">
        <v>4.9000000000000002E-2</v>
      </c>
    </row>
    <row r="282" spans="3:9" ht="15.5" x14ac:dyDescent="0.35">
      <c r="C282" t="s">
        <v>244</v>
      </c>
      <c r="I282" s="5">
        <v>6</v>
      </c>
    </row>
    <row r="283" spans="3:9" ht="15.5" x14ac:dyDescent="0.35">
      <c r="C283" t="s">
        <v>245</v>
      </c>
      <c r="I283" s="6">
        <v>0.97</v>
      </c>
    </row>
    <row r="284" spans="3:9" ht="15.5" x14ac:dyDescent="0.35">
      <c r="C284" t="s">
        <v>246</v>
      </c>
      <c r="I284" s="6">
        <v>0.92</v>
      </c>
    </row>
    <row r="285" spans="3:9" ht="15.5" x14ac:dyDescent="0.35">
      <c r="C285" t="s">
        <v>247</v>
      </c>
      <c r="I285" s="6">
        <v>0.03</v>
      </c>
    </row>
    <row r="286" spans="3:9" ht="15.5" x14ac:dyDescent="0.35">
      <c r="C286" t="s">
        <v>248</v>
      </c>
      <c r="I286" s="6">
        <v>0.42</v>
      </c>
    </row>
    <row r="287" spans="3:9" ht="15.5" x14ac:dyDescent="0.35">
      <c r="C287" t="s">
        <v>249</v>
      </c>
      <c r="I287" s="6">
        <v>0.08</v>
      </c>
    </row>
    <row r="288" spans="3:9" ht="15.5" x14ac:dyDescent="0.35">
      <c r="C288" t="s">
        <v>250</v>
      </c>
      <c r="I288" s="6">
        <v>0.03</v>
      </c>
    </row>
    <row r="289" spans="3:9" ht="15.5" x14ac:dyDescent="0.35">
      <c r="C289" t="s">
        <v>251</v>
      </c>
      <c r="I289" s="6">
        <v>0.32</v>
      </c>
    </row>
    <row r="290" spans="3:9" ht="15.5" x14ac:dyDescent="0.35">
      <c r="C290" t="s">
        <v>337</v>
      </c>
      <c r="I290" s="5">
        <v>1216000000000</v>
      </c>
    </row>
    <row r="291" spans="3:9" ht="15.5" x14ac:dyDescent="0.35">
      <c r="C291" t="s">
        <v>338</v>
      </c>
      <c r="I291" s="5">
        <v>217000000000</v>
      </c>
    </row>
    <row r="292" spans="3:9" ht="15.5" x14ac:dyDescent="0.35">
      <c r="C292" t="s">
        <v>339</v>
      </c>
      <c r="I292" s="5">
        <v>75000000000</v>
      </c>
    </row>
    <row r="293" spans="3:9" ht="15.5" x14ac:dyDescent="0.35">
      <c r="C293" t="s">
        <v>340</v>
      </c>
      <c r="I293" s="5">
        <v>-11000000000</v>
      </c>
    </row>
    <row r="294" spans="3:9" ht="15.5" x14ac:dyDescent="0.35">
      <c r="C294" t="s">
        <v>252</v>
      </c>
      <c r="D294" s="5">
        <v>63000000000</v>
      </c>
    </row>
    <row r="295" spans="3:9" ht="15.5" x14ac:dyDescent="0.35">
      <c r="C295" t="s">
        <v>253</v>
      </c>
      <c r="D295" s="5">
        <v>1834000000000</v>
      </c>
    </row>
    <row r="296" spans="3:9" ht="15.5" x14ac:dyDescent="0.35">
      <c r="C296" t="s">
        <v>254</v>
      </c>
      <c r="D296" s="5">
        <v>573000000000</v>
      </c>
    </row>
    <row r="297" spans="3:9" ht="15.5" x14ac:dyDescent="0.35">
      <c r="C297" t="s">
        <v>183</v>
      </c>
      <c r="D297" s="5">
        <v>400000000000</v>
      </c>
    </row>
    <row r="298" spans="3:9" ht="15.5" x14ac:dyDescent="0.35">
      <c r="C298" t="s">
        <v>182</v>
      </c>
      <c r="I298" s="5">
        <v>1045000000000</v>
      </c>
    </row>
    <row r="299" spans="3:9" ht="15.5" x14ac:dyDescent="0.35">
      <c r="C299" t="s">
        <v>181</v>
      </c>
      <c r="D299" s="5">
        <v>91000000000</v>
      </c>
    </row>
    <row r="300" spans="3:9" ht="15.5" x14ac:dyDescent="0.35">
      <c r="C300" t="s">
        <v>180</v>
      </c>
      <c r="D300" s="5">
        <v>139000000000</v>
      </c>
    </row>
    <row r="301" spans="3:9" ht="15.5" x14ac:dyDescent="0.35">
      <c r="C301" t="s">
        <v>23</v>
      </c>
      <c r="D301" s="5">
        <v>231000000000</v>
      </c>
    </row>
    <row r="302" spans="3:9" ht="15.5" x14ac:dyDescent="0.35">
      <c r="C302" t="s">
        <v>20</v>
      </c>
      <c r="D302" s="5">
        <v>168000000000</v>
      </c>
    </row>
    <row r="303" spans="3:9" ht="15.5" x14ac:dyDescent="0.35">
      <c r="C303" t="s">
        <v>255</v>
      </c>
      <c r="I303" s="5">
        <v>1261000000000</v>
      </c>
    </row>
    <row r="304" spans="3:9" ht="15.5" x14ac:dyDescent="0.35">
      <c r="C304" t="s">
        <v>341</v>
      </c>
      <c r="I304" s="5">
        <v>86000000000</v>
      </c>
    </row>
    <row r="305" spans="3:9" ht="15.5" x14ac:dyDescent="0.35">
      <c r="C305" t="s">
        <v>342</v>
      </c>
      <c r="I305" s="5">
        <v>-201000000000</v>
      </c>
    </row>
    <row r="306" spans="3:9" ht="15.5" x14ac:dyDescent="0.35">
      <c r="C306" t="s">
        <v>343</v>
      </c>
      <c r="I306" s="5">
        <v>131000000000</v>
      </c>
    </row>
    <row r="307" spans="3:9" ht="15.5" x14ac:dyDescent="0.35">
      <c r="C307" t="s">
        <v>345</v>
      </c>
      <c r="I307" s="5">
        <v>86000000000</v>
      </c>
    </row>
  </sheetData>
  <pageMargins left="0.7" right="0.7" top="0.75" bottom="0.75" header="0.3" footer="0.3"/>
  <ignoredErrors>
    <ignoredError sqref="A1:M308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7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767</v>
      </c>
      <c r="D2" s="2" vm="69">
        <f ca="1">IFERROR(_xlfn.STOCKHISTORY("XIDX:" &amp; $C$1, D3, , 0, 0, 1), "Libur")</f>
        <v>36</v>
      </c>
      <c r="H2" s="2" vm="69">
        <f ca="1">IFERROR(INDEX(D2:G2,COUNT(D2:G2)),"")</f>
        <v>36</v>
      </c>
      <c r="I2" s="2" vm="70">
        <f ca="1">IFERROR(_xlfn.STOCKHISTORY("XIDX:" &amp; $C$1, I1, , 0, 0, 1), "Libur")</f>
        <v>46</v>
      </c>
      <c r="J2" s="2" vm="71">
        <f ca="1">IFERROR(_xlfn.STOCKHISTORY("XIDX:" &amp; $C$1, J1, , 0, 0, 1), "Libur")</f>
        <v>18</v>
      </c>
      <c r="K2" s="2" vm="72">
        <f ca="1">IFERROR(_xlfn.STOCKHISTORY("XIDX:" &amp; $C$1, K1, , 0, 0, 1), "Libur")</f>
        <v>22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21934584550</v>
      </c>
      <c r="H4" s="2">
        <f>IFERROR(SUM(D4:G4)*(4/MAX(1,COUNT(D4:G4))),"")</f>
        <v>87738338200</v>
      </c>
      <c r="I4" s="2">
        <f>IFERROR(INDEX(I51:I500,MATCH($C$4,$C$51:$C$500,0)),"")</f>
        <v>39557972996</v>
      </c>
      <c r="J4" s="2">
        <f>IFERROR(INDEX(J51:J500,MATCH($C$4,$C$51:$C$500,0)),"")</f>
        <v>48056288137</v>
      </c>
      <c r="K4" s="2">
        <f>IFERROR(INDEX(K51:K500,MATCH($C$4,$C$51:$C$500,0)),"")</f>
        <v>45420658133</v>
      </c>
      <c r="L4" s="2">
        <f>IFERROR(INDEX(L51:L500,MATCH($C$4,$C$51:$C$500,0)),"")</f>
        <v>18346844372</v>
      </c>
      <c r="M4" s="2">
        <f>IFERROR(INDEX(M51:M500,MATCH($C$4,$C$51:$C$500,0)),"")</f>
        <v>1967436524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5043369577</v>
      </c>
      <c r="H5" s="2">
        <f>IFERROR(SUM(D5:G5)*(4/MAX(1,COUNT(D5:G5))),"")</f>
        <v>20173478308</v>
      </c>
      <c r="I5" s="2">
        <f>IFERROR(INDEX(I51:I500,MATCH($C$5,$C$51:$C$500,0)),"")</f>
        <v>8572407411</v>
      </c>
      <c r="J5" s="2">
        <f>IFERROR(INDEX(J51:J500,MATCH($C$5,$C$51:$C$500,0)),"")</f>
        <v>10549214254</v>
      </c>
      <c r="K5" s="2">
        <f>IFERROR(INDEX(K51:K500,MATCH($C$5,$C$51:$C$500,0)),"")</f>
        <v>10449445610</v>
      </c>
      <c r="L5" s="2">
        <f>IFERROR(INDEX(L51:L500,MATCH($C$5,$C$51:$C$500,0)),"")</f>
        <v>4484471877</v>
      </c>
      <c r="M5" s="2">
        <f>IFERROR(INDEX(M51:M500,MATCH($C$5,$C$51:$C$500,0)),"")</f>
        <v>158407563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244713545779</v>
      </c>
      <c r="H6" s="2">
        <f>IFERROR(INDEX(D6:G6,COUNT(D6:G6)),"")</f>
        <v>244713545779</v>
      </c>
      <c r="I6" s="2">
        <f>IFERROR(INDEX(I51:I500,MATCH($C$6,$C$51:$C$500,0)),"")</f>
        <v>244713545779</v>
      </c>
      <c r="J6" s="2">
        <f>IFERROR(INDEX(J51:J500,MATCH($C$6,$C$51:$C$500,0)),"")</f>
        <v>237400894005</v>
      </c>
      <c r="K6" s="2">
        <f>IFERROR(INDEX(K51:K500,MATCH($C$6,$C$51:$C$500,0)),"")</f>
        <v>229058608863</v>
      </c>
      <c r="L6" s="2">
        <f>IFERROR(INDEX(L51:L500,MATCH($C$6,$C$51:$C$500,0)),"")</f>
        <v>118461333186</v>
      </c>
      <c r="M6" s="2">
        <f>IFERROR(INDEX(M51:M500,MATCH($C$6,$C$51:$C$500,0)),"")</f>
        <v>113976861309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5.73</v>
      </c>
      <c r="H7" s="3">
        <f>IFERROR(INDEX(D7:G7,COUNT(D7:G7)),"")</f>
        <v>5.73</v>
      </c>
      <c r="I7" s="3">
        <f>IFERROR(INDEX(I51:I500,MATCH($C$7,$C$51:$C$500,0))/1000000000,"")</f>
        <v>5.73</v>
      </c>
      <c r="J7" s="3">
        <f>IFERROR(INDEX(J51:J500,MATCH($C$7,$C$51:$C$500,0))/1000000000,"")</f>
        <v>5.73</v>
      </c>
      <c r="K7" s="3">
        <f>IFERROR(INDEX(K51:K500,MATCH($C$7,$C$51:$C$500,0))/1000000000,"")</f>
        <v>5.73</v>
      </c>
      <c r="L7" s="3">
        <f>IFERROR(INDEX(L51:L500,MATCH($C$7,$C$51:$C$500,0))/1000000000,"")</f>
        <v>4.53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>IFERROR(INDEX(I51:I500,MATCH($C$8,$C$51:$C$500,0)),"")</f>
        <v>3000000000</v>
      </c>
      <c r="J8" s="2">
        <f>IFERROR(INDEX(J51:J500,MATCH($C$8,$C$51:$C$500,0)),"")</f>
        <v>-1000000000</v>
      </c>
      <c r="K8" s="2">
        <f>IFERROR(INDEX(K51:K500,MATCH($C$8,$C$51:$C$500,0)),"")</f>
        <v>-13000000000</v>
      </c>
      <c r="L8" s="2">
        <f>IFERROR(INDEX(L51:L500,MATCH($C$8,$C$51:$C$500,0)),"")</f>
        <v>3000000000</v>
      </c>
      <c r="M8" s="2">
        <f>IFERROR(INDEX(M51:M500,MATCH($C$8,$C$51:$C$500,0)),"")</f>
        <v>-43000000000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1.4</v>
      </c>
      <c r="H9" s="3">
        <f>IFERROR(INDEX(D9:G9,COUNT(D9:G9)),"")</f>
        <v>1.4</v>
      </c>
      <c r="I9" s="3">
        <f>IFERROR(INDEX(I51:I500,MATCH($C$9,$C$51:$C$500,0)),"")</f>
        <v>0.56999999999999995</v>
      </c>
      <c r="J9" s="3">
        <f>IFERROR(INDEX(J51:J500,MATCH($C$9,$C$51:$C$500,0)),"")</f>
        <v>-0.09</v>
      </c>
      <c r="K9" s="3">
        <f>IFERROR(INDEX(K51:K500,MATCH($C$9,$C$51:$C$500,0)),"")</f>
        <v>-2.33</v>
      </c>
      <c r="L9" s="3">
        <f>IFERROR(INDEX(L51:L500,MATCH($C$9,$C$51:$C$500,0)),"")</f>
        <v>0.64</v>
      </c>
      <c r="M9" s="3">
        <f>IFERROR(INDEX(M51:M500,MATCH($C$9,$C$51:$C$500,0)),"")</f>
        <v>-376601.42</v>
      </c>
    </row>
    <row r="10" spans="1:13" ht="15.5" x14ac:dyDescent="0.35">
      <c r="C10" t="s">
        <v>17</v>
      </c>
      <c r="D10" s="3">
        <f ca="1">IFERROR(IF(D9=0,"",D2/D9),"")</f>
        <v>25.714285714285715</v>
      </c>
      <c r="I10" s="3">
        <f ca="1">IFERROR(IF(I9=0,"",I2/I9),"")</f>
        <v>80.701754385964918</v>
      </c>
      <c r="J10" s="3">
        <f ca="1">IFERROR(IF(J9=0,"",J2/J9),"")</f>
        <v>-200</v>
      </c>
      <c r="K10" s="3">
        <f ca="1">IFERROR(IF(K9=0,"",K2/K9),"")</f>
        <v>-9.4420600858369088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6480060912</v>
      </c>
      <c r="H11" s="2">
        <f>IFERROR(INDEX(D11:G11,COUNT(D11:G11)),"")</f>
        <v>6480060912</v>
      </c>
      <c r="I11" s="2">
        <f>IFERROR(INDEX(I51:I500,MATCH($C$11,$C$51:$C$500,0)),"")</f>
        <v>6480060912</v>
      </c>
      <c r="J11" s="2">
        <f>IFERROR(INDEX(J51:J500,MATCH($C$11,$C$51:$C$500,0)),"")</f>
        <v>9027932129</v>
      </c>
      <c r="K11" s="2">
        <f>IFERROR(INDEX(K51:K500,MATCH($C$11,$C$51:$C$500,0)),"")</f>
        <v>11637271431</v>
      </c>
      <c r="L11" s="2">
        <f>IFERROR(INDEX(L51:L500,MATCH($C$11,$C$51:$C$500,0)),"")</f>
        <v>1621935229</v>
      </c>
      <c r="M11" s="2">
        <f>IFERROR(INDEX(M51:M500,MATCH($C$11,$C$51:$C$500,0)),"")</f>
        <v>3311212814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22000000000</v>
      </c>
      <c r="H12" s="2">
        <f>IFERROR(INDEX(D12:G12,COUNT(D12:G12)),"")</f>
        <v>22000000000</v>
      </c>
      <c r="I12" s="2">
        <f>IFERROR(INDEX(I51:I500,MATCH($C$12,$C$51:$C$500,0)),"")</f>
        <v>22000000000</v>
      </c>
      <c r="J12" s="2">
        <f>IFERROR(INDEX(J51:J500,MATCH($C$12,$C$51:$C$500,0)),"")</f>
        <v>24000000000</v>
      </c>
      <c r="K12" s="2">
        <f>IFERROR(INDEX(K51:K500,MATCH($C$12,$C$51:$C$500,0)),"")</f>
        <v>22000000000</v>
      </c>
      <c r="L12" s="2">
        <f>IFERROR(INDEX(L51:L500,MATCH($C$12,$C$51:$C$500,0)),"")</f>
        <v>15000000000</v>
      </c>
      <c r="M12" s="2">
        <f>IFERROR(INDEX(M51:M500,MATCH($C$12,$C$51:$C$500,0)),"")</f>
        <v>11000000000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29000000000</v>
      </c>
      <c r="H13" s="2">
        <f>IFERROR(INDEX(D13:G13,COUNT(D13:G13)),"")</f>
        <v>29000000000</v>
      </c>
      <c r="I13" s="2">
        <f>IFERROR(INDEX(I51:I500,MATCH($C$13,$C$51:$C$500,0)),"")</f>
        <v>29000000000</v>
      </c>
      <c r="J13" s="2">
        <f>IFERROR(INDEX(J51:J500,MATCH($C$13,$C$51:$C$500,0)),"")</f>
        <v>33000000000</v>
      </c>
      <c r="K13" s="2">
        <f>IFERROR(INDEX(K51:K500,MATCH($C$13,$C$51:$C$500,0)),"")</f>
        <v>33000000000</v>
      </c>
      <c r="L13" s="2">
        <f>IFERROR(INDEX(L51:L500,MATCH($C$13,$C$51:$C$500,0)),"")</f>
        <v>17000000000</v>
      </c>
      <c r="M13" s="2">
        <f>IFERROR(INDEX(M51:M500,MATCH($C$13,$C$51:$C$500,0)),"")</f>
        <v>15000000000</v>
      </c>
    </row>
    <row r="14" spans="1:13" ht="15.5" x14ac:dyDescent="0.35">
      <c r="C14" t="s">
        <v>26</v>
      </c>
      <c r="D14" s="2">
        <f>IFERROR(INDEX(D51:D500,MATCH($C$14,$C$51:$C$500,0)),"")</f>
        <v>-65964280</v>
      </c>
      <c r="H14" s="2">
        <f>IFERROR(SUM(D14:G14)*(4/MAX(1,COUNT(D14:G14))),"")</f>
        <v>-263857120</v>
      </c>
      <c r="I14" s="2">
        <f>IFERROR(INDEX(I51:I500,MATCH($C$14,$C$51:$C$500,0)),"")</f>
        <v>-161572958</v>
      </c>
      <c r="J14" s="2">
        <f>IFERROR(INDEX(J51:J500,MATCH($C$14,$C$51:$C$500,0)),"")</f>
        <v>-83312036</v>
      </c>
      <c r="K14" s="2">
        <f>IFERROR(INDEX(K51:K500,MATCH($C$14,$C$51:$C$500,0)),"")</f>
        <v>-89967294</v>
      </c>
      <c r="L14" s="2">
        <f>IFERROR(INDEX(L51:L500,MATCH($C$14,$C$51:$C$500,0)),"")</f>
        <v>-338072319</v>
      </c>
      <c r="M14" s="2">
        <f>IFERROR(INDEX(M51:M500,MATCH($C$14,$C$51:$C$500,0)),"")</f>
        <v>-176602951</v>
      </c>
    </row>
    <row r="15" spans="1:13" ht="15.5" x14ac:dyDescent="0.35">
      <c r="C15" t="s">
        <v>27</v>
      </c>
      <c r="D15" s="2">
        <f>IFERROR(INDEX(D51:D500,MATCH($C$15,$C$51:$C$500,0)),"")</f>
        <v>-546913867</v>
      </c>
      <c r="H15" s="2">
        <f>IFERROR(SUM(D15:G15)*(4/MAX(1,COUNT(D15:G15))),"")</f>
        <v>-2187655468</v>
      </c>
      <c r="I15" s="2">
        <f>IFERROR(INDEX(I51:I500,MATCH($C$15,$C$51:$C$500,0)),"")</f>
        <v>-987498578</v>
      </c>
      <c r="J15" s="2">
        <f>IFERROR(INDEX(J51:J500,MATCH($C$15,$C$51:$C$500,0)),"")</f>
        <v>-1168687143</v>
      </c>
      <c r="K15" s="2">
        <f>IFERROR(INDEX(K51:K500,MATCH($C$15,$C$51:$C$500,0)),"")</f>
        <v>-1104688117</v>
      </c>
      <c r="L15" s="2">
        <f>IFERROR(INDEX(L51:L500,MATCH($C$15,$C$51:$C$500,0)),"")</f>
        <v>-424164862</v>
      </c>
      <c r="M15" s="2">
        <f>IFERROR(INDEX(M51:M500,MATCH($C$15,$C$51:$C$500,0)),"")</f>
        <v>-9837183</v>
      </c>
    </row>
    <row r="16" spans="1:13" ht="15.5" x14ac:dyDescent="0.35">
      <c r="C16" t="s">
        <v>28</v>
      </c>
      <c r="D16" s="2">
        <f>IFERROR(INDEX(D51:D500,MATCH($C$16,$C$51:$C$500,0)),"")</f>
        <v>5571494353</v>
      </c>
      <c r="H16" s="2">
        <f>IFERROR(SUM(D16:G16)*(4/MAX(1,COUNT(D16:G16))),"")</f>
        <v>22285977412</v>
      </c>
      <c r="I16" s="2">
        <f>IFERROR(INDEX(I51:I500,MATCH($C$16,$C$51:$C$500,0)),"")</f>
        <v>9541116898</v>
      </c>
      <c r="J16" s="2">
        <f>IFERROR(INDEX(J51:J500,MATCH($C$16,$C$51:$C$500,0)),"")</f>
        <v>11713629137</v>
      </c>
      <c r="K16" s="2">
        <f>IFERROR(INDEX(K51:K500,MATCH($C$16,$C$51:$C$500,0)),"")</f>
        <v>11556337002</v>
      </c>
      <c r="L16" s="2">
        <f>IFERROR(INDEX(L51:L500,MATCH($C$16,$C$51:$C$500,0)),"")</f>
        <v>4911024449</v>
      </c>
      <c r="M16" s="2">
        <f>IFERROR(INDEX(M51:M500,MATCH($C$16,$C$51:$C$500,0)),"")</f>
        <v>168244746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206280000000</v>
      </c>
      <c r="H20" s="2">
        <f t="shared" ref="H20:M20" ca="1" si="0">IFERROR(H21*H2,"")</f>
        <v>206280000000</v>
      </c>
      <c r="I20" s="2">
        <f t="shared" ca="1" si="0"/>
        <v>263580000000</v>
      </c>
      <c r="J20" s="2">
        <f t="shared" ca="1" si="0"/>
        <v>103140000000</v>
      </c>
      <c r="K20" s="2">
        <f t="shared" ca="1" si="0"/>
        <v>126060000000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5730000000</v>
      </c>
      <c r="H21" s="2">
        <f>IFERROR(INDEX(D21:G21,COUNT(D21:G21)),"")</f>
        <v>5730000000</v>
      </c>
      <c r="I21" s="2">
        <f>IFERROR(INDEX(I51:I500,MATCH($C$7,$C$51:$C$500,0)),"")</f>
        <v>5730000000</v>
      </c>
      <c r="J21" s="2">
        <f>IFERROR(INDEX(J51:J500,MATCH($C$7,$C$51:$C$500,0)),"")</f>
        <v>5730000000</v>
      </c>
      <c r="K21" s="2">
        <f>IFERROR(INDEX(K51:K500,MATCH($C$7,$C$51:$C$500,0)),"")</f>
        <v>5730000000</v>
      </c>
      <c r="L21" s="2">
        <f>IFERROR(INDEX(L51:L500,MATCH($C$7,$C$51:$C$500,0)),"")</f>
        <v>4530000000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2.0609278333757013</v>
      </c>
      <c r="H23" s="3">
        <f t="shared" ref="H23:M23" si="1">IFERROR(H5/H6*100,"")</f>
        <v>8.2437113335028052</v>
      </c>
      <c r="I23" s="3">
        <f t="shared" si="1"/>
        <v>3.5030375550774426</v>
      </c>
      <c r="J23" s="3">
        <f t="shared" si="1"/>
        <v>4.4436286974461936</v>
      </c>
      <c r="K23" s="3">
        <f t="shared" si="1"/>
        <v>4.5619091383942765</v>
      </c>
      <c r="L23" s="3">
        <f t="shared" si="1"/>
        <v>3.7855997027813157</v>
      </c>
      <c r="M23" s="3">
        <f t="shared" si="1"/>
        <v>0.13898221198647062</v>
      </c>
    </row>
    <row r="24" spans="1:13" ht="15.5" x14ac:dyDescent="0.35">
      <c r="C24" t="s">
        <v>43</v>
      </c>
      <c r="D24" s="4">
        <f>IFERROR(_xlfn.RRI(5,I23,D23),"")</f>
        <v>-0.1006606455427318</v>
      </c>
      <c r="H24" s="4">
        <f t="shared" ref="H24:M24" si="2">IFERROR(_xlfn.RRI(5,M23,H23),"")</f>
        <v>1.2627298769134403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0.88</v>
      </c>
      <c r="H25" s="3">
        <f>IFERROR(INDEX(D25:G25,COUNT(D25:G25)),"")</f>
        <v>0.88</v>
      </c>
      <c r="I25" s="3">
        <f>IFERROR(INDEX(I51:I500,MATCH($C$25,$C$51:$C$500,0)),"")</f>
        <v>1.49</v>
      </c>
      <c r="J25" s="3">
        <f>IFERROR(INDEX(J51:J500,MATCH($C$25,$C$51:$C$500,0)),"")</f>
        <v>1.84</v>
      </c>
      <c r="K25" s="3">
        <f>IFERROR(INDEX(K51:K500,MATCH($C$25,$C$51:$C$500,0)),"")</f>
        <v>1.82</v>
      </c>
      <c r="L25" s="3">
        <f>IFERROR(INDEX(L51:L500,MATCH($C$25,$C$51:$C$500,0)),"")</f>
        <v>0.99</v>
      </c>
      <c r="M25" s="3">
        <f>IFERROR(INDEX(M51:M500,MATCH($C$25,$C$51:$C$500,0)),"")</f>
        <v>1399.42</v>
      </c>
    </row>
    <row r="26" spans="1:13" ht="15.5" x14ac:dyDescent="0.35">
      <c r="C26" t="s">
        <v>46</v>
      </c>
      <c r="D26" s="4">
        <f>IFERROR(_xlfn.RRI(5,I25,D25),"")</f>
        <v>-9.9965243700967821E-2</v>
      </c>
      <c r="H26" s="4">
        <f t="shared" ref="H26:M26" si="3">IFERROR(_xlfn.RRI(5,M25,H25),"")</f>
        <v>-0.77106778030669121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3.8280252268760906</v>
      </c>
      <c r="H27" s="3">
        <f t="shared" ref="H27:M27" si="4">IFERROR(H4/H21,"")</f>
        <v>15.312100907504362</v>
      </c>
      <c r="I27" s="3">
        <f t="shared" si="4"/>
        <v>6.9036602087260031</v>
      </c>
      <c r="J27" s="3">
        <f t="shared" si="4"/>
        <v>8.386786760383945</v>
      </c>
      <c r="K27" s="3">
        <f t="shared" si="4"/>
        <v>7.9268164280977311</v>
      </c>
      <c r="L27" s="3">
        <f t="shared" si="4"/>
        <v>4.0500760203090511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-0.11125109902822472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-0.40939597315436244</v>
      </c>
      <c r="I29" s="4">
        <f t="shared" si="6"/>
        <v>-0.19021739130434787</v>
      </c>
      <c r="J29" s="4">
        <f t="shared" si="6"/>
        <v>1.0989010989010999E-2</v>
      </c>
      <c r="K29" s="4">
        <f t="shared" si="6"/>
        <v>0.83838383838383845</v>
      </c>
      <c r="L29" s="4">
        <f t="shared" si="6"/>
        <v>-0.99929256406225431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1.2179685043233099</v>
      </c>
      <c r="I30" s="4">
        <f t="shared" si="7"/>
        <v>-0.17684085622203716</v>
      </c>
      <c r="J30" s="4">
        <f t="shared" si="7"/>
        <v>5.8027120529218192E-2</v>
      </c>
      <c r="K30" s="4">
        <f t="shared" si="7"/>
        <v>0.95720188666800765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42.72</v>
      </c>
      <c r="H32" s="3">
        <f>IFERROR(INDEX(D32:G32,COUNT(D32:G32)),"")</f>
        <v>42.72</v>
      </c>
      <c r="I32" s="3">
        <f>IFERROR(INDEX(I51:I500,MATCH($C$32,$C$51:$C$500,0)),"")</f>
        <v>42.72</v>
      </c>
      <c r="J32" s="3">
        <f>IFERROR(INDEX(J51:J500,MATCH($C$32,$C$51:$C$500,0)),"")</f>
        <v>41.45</v>
      </c>
      <c r="K32" s="3">
        <f>IFERROR(INDEX(K51:K500,MATCH($C$32,$C$51:$C$500,0)),"")</f>
        <v>39.99</v>
      </c>
      <c r="L32" s="3">
        <f>IFERROR(INDEX(L51:L500,MATCH($C$32,$C$51:$C$500,0)),"")</f>
        <v>26.16</v>
      </c>
      <c r="M32" s="3">
        <f>IFERROR(INDEX(M51:M500,MATCH($C$32,$C$51:$C$500,0)),"")</f>
        <v>1006907.21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1.08</v>
      </c>
      <c r="H33" s="3">
        <f>IFERROR(INDEX(D33:G33,COUNT(D33:G33)),"")</f>
        <v>1.08</v>
      </c>
      <c r="I33" s="3">
        <f>IFERROR(INDEX(I51:I500,MATCH($C$33,$C$51:$C$500,0)),"")</f>
        <v>1.08</v>
      </c>
      <c r="J33" s="3">
        <f>IFERROR(INDEX(J51:J500,MATCH($C$33,$C$51:$C$500,0)),"")</f>
        <v>0.43</v>
      </c>
      <c r="K33" s="3">
        <f>IFERROR(INDEX(K51:K500,MATCH($C$33,$C$51:$C$500,0)),"")</f>
        <v>0.55000000000000004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52.27</v>
      </c>
      <c r="H34" s="3">
        <f>IFERROR(INDEX(D34:G34,COUNT(D34:G34)),"")</f>
        <v>52.27</v>
      </c>
      <c r="I34" s="3">
        <f>IFERROR(INDEX(I51:I500,MATCH($C$34,$C$51:$C$500,0)),"")</f>
        <v>30.87</v>
      </c>
      <c r="J34" s="3">
        <f>IFERROR(INDEX(J51:J500,MATCH($C$34,$C$51:$C$500,0)),"")</f>
        <v>9.7799999999999994</v>
      </c>
      <c r="K34" s="3">
        <f>IFERROR(INDEX(K51:K500,MATCH($C$34,$C$51:$C$500,0)),"")</f>
        <v>12.09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12.01</v>
      </c>
      <c r="H35" s="3">
        <f>IFERROR(INDEX(D35:G35,COUNT(D35:G35)),"")</f>
        <v>12.01</v>
      </c>
      <c r="I35" s="3">
        <f>IFERROR(INDEX(I51:I500,MATCH($C$35,$C$51:$C$500,0)),"")</f>
        <v>6.66</v>
      </c>
      <c r="J35" s="3">
        <f>IFERROR(INDEX(J51:J500,MATCH($C$35,$C$51:$C$500,0)),"")</f>
        <v>2.15</v>
      </c>
      <c r="K35" s="3">
        <f>IFERROR(INDEX(K51:K500,MATCH($C$35,$C$51:$C$500,0)),"")</f>
        <v>2.77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0.14730000000000001</v>
      </c>
      <c r="I36" s="4">
        <f t="shared" si="8"/>
        <v>0</v>
      </c>
      <c r="J36" s="4">
        <f t="shared" si="8"/>
        <v>0.24940000000000001</v>
      </c>
      <c r="K36" s="4">
        <f t="shared" si="8"/>
        <v>0.49320000000000003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0.22</v>
      </c>
      <c r="I37" s="3">
        <f t="shared" si="9"/>
        <v>0</v>
      </c>
      <c r="J37" s="3">
        <f t="shared" si="9"/>
        <v>0.19</v>
      </c>
      <c r="K37" s="3">
        <f t="shared" si="9"/>
        <v>0.9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21934584550</v>
      </c>
      <c r="E51" s="5">
        <v>17623388446</v>
      </c>
      <c r="F51" s="5">
        <v>31681657945</v>
      </c>
      <c r="G51" s="5">
        <v>16374630192</v>
      </c>
      <c r="I51" s="5">
        <v>39557972996</v>
      </c>
      <c r="J51" s="5">
        <v>48056288137</v>
      </c>
      <c r="K51" s="5">
        <v>45420658133</v>
      </c>
      <c r="L51" s="5">
        <v>18346844372</v>
      </c>
      <c r="M51" s="5">
        <v>1967436524</v>
      </c>
    </row>
    <row r="52" spans="2:13" ht="15.5" x14ac:dyDescent="0.35">
      <c r="C52" t="s">
        <v>73</v>
      </c>
      <c r="D52" s="5">
        <v>-10912406490</v>
      </c>
      <c r="E52" s="5">
        <v>-9005676175</v>
      </c>
      <c r="F52" s="5">
        <v>-17654759785</v>
      </c>
      <c r="G52" s="5">
        <v>-9360620700</v>
      </c>
      <c r="I52" s="5">
        <v>-19918082665</v>
      </c>
      <c r="J52" s="5">
        <v>-27015380485</v>
      </c>
      <c r="K52" s="5">
        <v>-26425230709</v>
      </c>
      <c r="L52" s="5">
        <v>-8919382698</v>
      </c>
    </row>
    <row r="53" spans="2:13" ht="15.5" x14ac:dyDescent="0.35">
      <c r="C53" t="s">
        <v>74</v>
      </c>
      <c r="D53" s="5">
        <v>11022178060</v>
      </c>
      <c r="E53" s="5">
        <v>8617712271</v>
      </c>
      <c r="F53" s="5">
        <v>14026898160</v>
      </c>
      <c r="G53" s="5">
        <v>7014009492</v>
      </c>
      <c r="I53" s="5">
        <v>19639890331</v>
      </c>
      <c r="J53" s="5">
        <v>21040907652</v>
      </c>
      <c r="K53" s="5">
        <v>18995427424</v>
      </c>
      <c r="L53" s="5">
        <v>9427461674</v>
      </c>
      <c r="M53" s="5">
        <v>1967436524</v>
      </c>
    </row>
    <row r="54" spans="2:13" ht="15.5" x14ac:dyDescent="0.35">
      <c r="C54" t="s">
        <v>75</v>
      </c>
      <c r="D54" s="5">
        <v>-5476811628</v>
      </c>
      <c r="E54" s="5">
        <v>-4766893931</v>
      </c>
      <c r="F54" s="5">
        <v>-4950956058</v>
      </c>
      <c r="G54" s="5">
        <v>-4590088531</v>
      </c>
      <c r="I54" s="5">
        <v>-10243705559</v>
      </c>
      <c r="J54" s="5">
        <v>-9541044589</v>
      </c>
      <c r="K54" s="5">
        <v>-7593191926</v>
      </c>
      <c r="L54" s="5">
        <v>-4245888989</v>
      </c>
      <c r="M54" s="5">
        <v>-1652320342</v>
      </c>
    </row>
    <row r="55" spans="2:13" ht="15.5" x14ac:dyDescent="0.35">
      <c r="C55" t="s">
        <v>76</v>
      </c>
      <c r="D55" s="5">
        <v>-2016289087</v>
      </c>
      <c r="E55" s="5">
        <v>-1414621292</v>
      </c>
      <c r="F55" s="5">
        <v>-1428973153</v>
      </c>
      <c r="G55" s="5">
        <v>-1159193420</v>
      </c>
      <c r="I55" s="5">
        <v>-3430910379</v>
      </c>
      <c r="J55" s="5">
        <v>-2588166573</v>
      </c>
      <c r="K55" s="5">
        <v>-2150970747</v>
      </c>
      <c r="L55" s="5">
        <v>-1324670451</v>
      </c>
      <c r="M55" s="5">
        <v>-220250294</v>
      </c>
    </row>
    <row r="56" spans="2:13" ht="15.5" x14ac:dyDescent="0.35">
      <c r="C56" t="s">
        <v>77</v>
      </c>
      <c r="D56" s="5">
        <v>-3460522541</v>
      </c>
      <c r="E56" s="5">
        <v>-3352272639</v>
      </c>
      <c r="F56" s="5">
        <v>-3521982905</v>
      </c>
      <c r="G56" s="5">
        <v>-3430895111</v>
      </c>
      <c r="I56" s="5">
        <v>-6812795180</v>
      </c>
      <c r="J56" s="5">
        <v>-6952878016</v>
      </c>
      <c r="K56" s="5">
        <v>-5442221179</v>
      </c>
      <c r="L56" s="5">
        <v>-2921218538</v>
      </c>
      <c r="M56" s="5">
        <v>-1432070048</v>
      </c>
    </row>
    <row r="57" spans="2:13" ht="15.5" x14ac:dyDescent="0.35">
      <c r="C57" t="s">
        <v>78</v>
      </c>
      <c r="D57" s="5">
        <v>5545366432</v>
      </c>
      <c r="E57" s="5">
        <v>3850818340</v>
      </c>
      <c r="F57" s="5">
        <v>9075942102</v>
      </c>
      <c r="G57" s="5">
        <v>2423920961</v>
      </c>
      <c r="I57" s="5">
        <v>9396184772</v>
      </c>
      <c r="J57" s="5">
        <v>11499863063</v>
      </c>
      <c r="K57" s="5">
        <v>11402235498</v>
      </c>
      <c r="L57" s="5">
        <v>5181572685</v>
      </c>
      <c r="M57" s="5">
        <v>315116182</v>
      </c>
    </row>
    <row r="58" spans="2:13" ht="15.5" x14ac:dyDescent="0.35">
      <c r="C58" t="s">
        <v>79</v>
      </c>
      <c r="D58" s="5">
        <v>5597622274</v>
      </c>
      <c r="E58" s="5">
        <v>4088426750</v>
      </c>
      <c r="F58" s="5">
        <v>9306492700</v>
      </c>
      <c r="G58" s="5">
        <v>2620902511</v>
      </c>
      <c r="I58" s="5">
        <v>9686049024</v>
      </c>
      <c r="J58" s="5">
        <v>11927395211</v>
      </c>
      <c r="K58" s="5">
        <v>11710438506</v>
      </c>
      <c r="L58" s="5">
        <v>4640476213</v>
      </c>
      <c r="M58" s="5">
        <v>21373310</v>
      </c>
    </row>
    <row r="59" spans="2:13" ht="15.5" x14ac:dyDescent="0.35">
      <c r="C59" t="s">
        <v>261</v>
      </c>
      <c r="D59" s="5">
        <v>22505032</v>
      </c>
      <c r="E59" s="5">
        <v>22670352</v>
      </c>
      <c r="F59" s="5">
        <v>19572292</v>
      </c>
      <c r="G59" s="5">
        <v>41599680</v>
      </c>
      <c r="I59" s="5">
        <v>45175384</v>
      </c>
      <c r="J59" s="5">
        <v>61171972</v>
      </c>
      <c r="K59" s="5">
        <v>28451046</v>
      </c>
      <c r="L59" s="5">
        <v>17524083</v>
      </c>
      <c r="M59" s="5">
        <v>20731515</v>
      </c>
    </row>
    <row r="60" spans="2:13" ht="15.5" x14ac:dyDescent="0.35">
      <c r="C60" t="s">
        <v>26</v>
      </c>
      <c r="D60" s="5">
        <v>-65964280</v>
      </c>
      <c r="E60" s="5">
        <v>-95608678</v>
      </c>
      <c r="F60" s="5">
        <v>-73309237</v>
      </c>
      <c r="G60" s="5">
        <v>-10002799</v>
      </c>
      <c r="I60" s="5">
        <v>-161572958</v>
      </c>
      <c r="J60" s="5">
        <v>-83312036</v>
      </c>
      <c r="K60" s="5">
        <v>-89967294</v>
      </c>
      <c r="L60" s="5">
        <v>-338072319</v>
      </c>
      <c r="M60" s="5">
        <v>-176602951</v>
      </c>
    </row>
    <row r="61" spans="2:13" ht="15.5" x14ac:dyDescent="0.35">
      <c r="C61" t="s">
        <v>80</v>
      </c>
      <c r="D61" s="5">
        <v>18789091</v>
      </c>
      <c r="F61" s="5">
        <v>4272260</v>
      </c>
      <c r="I61" s="5">
        <v>18789091</v>
      </c>
      <c r="J61" s="5">
        <v>4272260</v>
      </c>
      <c r="K61" s="5">
        <v>-2203275</v>
      </c>
      <c r="L61" s="5">
        <v>-2387710</v>
      </c>
    </row>
    <row r="62" spans="2:13" ht="15.5" x14ac:dyDescent="0.35">
      <c r="C62" t="s">
        <v>81</v>
      </c>
      <c r="D62" s="5">
        <v>5597622274</v>
      </c>
      <c r="E62" s="5">
        <v>4088426750</v>
      </c>
      <c r="F62" s="5">
        <v>9306492700</v>
      </c>
      <c r="G62" s="5">
        <v>2620902511</v>
      </c>
      <c r="I62" s="5">
        <v>9686049024</v>
      </c>
      <c r="J62" s="5">
        <v>11927395211</v>
      </c>
      <c r="K62" s="5">
        <v>11710438506</v>
      </c>
      <c r="L62" s="5">
        <v>4640476213</v>
      </c>
      <c r="M62" s="5">
        <v>21373310</v>
      </c>
    </row>
    <row r="63" spans="2:13" ht="15.5" x14ac:dyDescent="0.35">
      <c r="C63" t="s">
        <v>28</v>
      </c>
      <c r="D63" s="5">
        <v>5571494353</v>
      </c>
      <c r="E63" s="5">
        <v>3969622545</v>
      </c>
      <c r="F63" s="5">
        <v>9191217401</v>
      </c>
      <c r="G63" s="5">
        <v>2522411736</v>
      </c>
      <c r="I63" s="5">
        <v>9541116898</v>
      </c>
      <c r="J63" s="5">
        <v>11713629137</v>
      </c>
      <c r="K63" s="5">
        <v>11556337002</v>
      </c>
      <c r="L63" s="5">
        <v>4911024449</v>
      </c>
      <c r="M63" s="5">
        <v>168244746</v>
      </c>
    </row>
    <row r="64" spans="2:13" ht="15.5" x14ac:dyDescent="0.35">
      <c r="C64" t="s">
        <v>27</v>
      </c>
      <c r="D64" s="5">
        <v>-546913867</v>
      </c>
      <c r="E64" s="5">
        <v>-440584711</v>
      </c>
      <c r="F64" s="5">
        <v>-782535804</v>
      </c>
      <c r="G64" s="5">
        <v>-386151339</v>
      </c>
      <c r="I64" s="5">
        <v>-987498578</v>
      </c>
      <c r="J64" s="5">
        <v>-1168687143</v>
      </c>
      <c r="K64" s="5">
        <v>-1104688117</v>
      </c>
      <c r="L64" s="5">
        <v>-424164862</v>
      </c>
      <c r="M64" s="5">
        <v>-9837183</v>
      </c>
    </row>
    <row r="65" spans="3:13" ht="15.5" x14ac:dyDescent="0.35">
      <c r="C65" t="s">
        <v>82</v>
      </c>
    </row>
    <row r="66" spans="3:13" ht="15.5" x14ac:dyDescent="0.35">
      <c r="C66" t="s">
        <v>83</v>
      </c>
      <c r="D66" s="5">
        <v>1450747</v>
      </c>
      <c r="F66" s="5">
        <v>9505645</v>
      </c>
      <c r="I66" s="5">
        <v>1450747</v>
      </c>
      <c r="J66" s="5">
        <v>9505645</v>
      </c>
      <c r="K66" s="5">
        <v>8585388</v>
      </c>
      <c r="L66" s="5">
        <v>4175635</v>
      </c>
    </row>
    <row r="67" spans="3:13" ht="15.5" x14ac:dyDescent="0.35">
      <c r="C67" t="s">
        <v>478</v>
      </c>
      <c r="D67" s="5">
        <v>-548364614</v>
      </c>
      <c r="E67" s="5">
        <v>-440584711</v>
      </c>
      <c r="F67" s="5">
        <v>-792041449</v>
      </c>
      <c r="G67" s="5">
        <v>-386151339</v>
      </c>
      <c r="I67" s="5">
        <v>-988949325</v>
      </c>
      <c r="J67" s="5">
        <v>-1178192788</v>
      </c>
      <c r="K67" s="5">
        <v>-1113273505</v>
      </c>
      <c r="L67" s="5">
        <v>-428340497</v>
      </c>
      <c r="M67" s="5">
        <v>-9837183</v>
      </c>
    </row>
    <row r="68" spans="3:13" ht="15.5" x14ac:dyDescent="0.35">
      <c r="C68" t="s">
        <v>84</v>
      </c>
      <c r="D68" s="5">
        <v>-546913867</v>
      </c>
      <c r="E68" s="5">
        <v>-440584711</v>
      </c>
      <c r="F68" s="5">
        <v>-782535804</v>
      </c>
      <c r="G68" s="5">
        <v>-386151339</v>
      </c>
      <c r="I68" s="5">
        <v>-987498578</v>
      </c>
      <c r="J68" s="5">
        <v>-1168687143</v>
      </c>
      <c r="K68" s="5">
        <v>-1104688117</v>
      </c>
      <c r="L68" s="5">
        <v>-424164862</v>
      </c>
      <c r="M68" s="5">
        <v>-9837183</v>
      </c>
    </row>
    <row r="69" spans="3:13" ht="15.5" x14ac:dyDescent="0.35">
      <c r="C69" t="s">
        <v>265</v>
      </c>
      <c r="D69" s="5">
        <v>5024580486</v>
      </c>
      <c r="E69" s="5">
        <v>3529037834</v>
      </c>
      <c r="F69" s="5">
        <v>8408681597</v>
      </c>
      <c r="G69" s="5">
        <v>2136260397</v>
      </c>
      <c r="I69" s="5">
        <v>8553618320</v>
      </c>
      <c r="J69" s="5">
        <v>10544941994</v>
      </c>
      <c r="K69" s="5">
        <v>10451648885</v>
      </c>
      <c r="L69" s="5">
        <v>4486859587</v>
      </c>
      <c r="M69" s="5">
        <v>158407563</v>
      </c>
    </row>
    <row r="70" spans="3:13" ht="15.5" x14ac:dyDescent="0.35">
      <c r="C70" t="s">
        <v>85</v>
      </c>
      <c r="D70" s="5">
        <v>5024580486</v>
      </c>
      <c r="E70" s="5">
        <v>3529037834</v>
      </c>
      <c r="F70" s="5">
        <v>8408681597</v>
      </c>
      <c r="G70" s="5">
        <v>2136260397</v>
      </c>
      <c r="I70" s="5">
        <v>8553618320</v>
      </c>
      <c r="J70" s="5">
        <v>10544941994</v>
      </c>
      <c r="K70" s="5">
        <v>10451648885</v>
      </c>
      <c r="L70" s="5">
        <v>4486859587</v>
      </c>
      <c r="M70" s="5">
        <v>158407563</v>
      </c>
    </row>
    <row r="71" spans="3:13" ht="15.5" x14ac:dyDescent="0.35">
      <c r="C71" t="s">
        <v>86</v>
      </c>
      <c r="D71" s="5">
        <v>18789091</v>
      </c>
      <c r="F71" s="5">
        <v>4272260</v>
      </c>
      <c r="I71" s="5">
        <v>18789091</v>
      </c>
      <c r="J71" s="5">
        <v>4272260</v>
      </c>
      <c r="K71" s="5">
        <v>-2203275</v>
      </c>
      <c r="L71" s="5">
        <v>-2387710</v>
      </c>
    </row>
    <row r="72" spans="3:13" ht="15.5" x14ac:dyDescent="0.35">
      <c r="C72" t="s">
        <v>87</v>
      </c>
      <c r="D72" s="5">
        <v>18789091</v>
      </c>
      <c r="F72" s="5">
        <v>4272260</v>
      </c>
      <c r="I72" s="5">
        <v>18789091</v>
      </c>
      <c r="J72" s="5">
        <v>4272260</v>
      </c>
      <c r="K72" s="5">
        <v>-2203275</v>
      </c>
      <c r="L72" s="5">
        <v>-2387710</v>
      </c>
    </row>
    <row r="73" spans="3:13" ht="15.5" x14ac:dyDescent="0.35">
      <c r="C73" t="s">
        <v>88</v>
      </c>
      <c r="D73" s="5">
        <v>5043369577</v>
      </c>
      <c r="E73" s="5">
        <v>3529037834</v>
      </c>
      <c r="F73" s="5">
        <v>8412953857</v>
      </c>
      <c r="G73" s="5">
        <v>2136260397</v>
      </c>
      <c r="I73" s="5">
        <v>8572407411</v>
      </c>
      <c r="J73" s="5">
        <v>10549214254</v>
      </c>
      <c r="K73" s="5">
        <v>10449445610</v>
      </c>
      <c r="L73" s="5">
        <v>4484471877</v>
      </c>
      <c r="M73" s="5">
        <v>158407563</v>
      </c>
    </row>
    <row r="74" spans="3:13" ht="15.5" x14ac:dyDescent="0.35">
      <c r="C74" t="s">
        <v>89</v>
      </c>
      <c r="D74" s="5">
        <v>5024580486</v>
      </c>
      <c r="E74" s="5">
        <v>3529037834</v>
      </c>
      <c r="F74" s="5">
        <v>8408681597</v>
      </c>
      <c r="G74" s="5">
        <v>2136260397</v>
      </c>
      <c r="I74" s="5">
        <v>8553618320</v>
      </c>
      <c r="J74" s="5">
        <v>10544941994</v>
      </c>
      <c r="K74" s="5">
        <v>10451648885</v>
      </c>
      <c r="L74" s="5">
        <v>4486859587</v>
      </c>
      <c r="M74" s="5">
        <v>158407563</v>
      </c>
    </row>
    <row r="75" spans="3:13" ht="15.5" x14ac:dyDescent="0.35">
      <c r="C75" t="s">
        <v>7</v>
      </c>
      <c r="D75" s="5">
        <v>5043369577</v>
      </c>
      <c r="E75" s="5">
        <v>3529037834</v>
      </c>
      <c r="F75" s="5">
        <v>8412953857</v>
      </c>
      <c r="G75" s="5">
        <v>2136260397</v>
      </c>
      <c r="I75" s="5">
        <v>8572407411</v>
      </c>
      <c r="J75" s="5">
        <v>10549214254</v>
      </c>
      <c r="K75" s="5">
        <v>10449445610</v>
      </c>
      <c r="L75" s="5">
        <v>4484471877</v>
      </c>
      <c r="M75" s="5">
        <v>158407563</v>
      </c>
    </row>
    <row r="76" spans="3:13" ht="15.5" x14ac:dyDescent="0.35">
      <c r="C76" t="s">
        <v>267</v>
      </c>
    </row>
    <row r="77" spans="3:13" ht="15.5" x14ac:dyDescent="0.35">
      <c r="C77" t="s">
        <v>90</v>
      </c>
      <c r="D77" s="5">
        <v>5024580486</v>
      </c>
      <c r="E77" s="5">
        <v>3529037834</v>
      </c>
      <c r="F77" s="5">
        <v>8408681597</v>
      </c>
      <c r="G77" s="5">
        <v>2136260397</v>
      </c>
      <c r="I77" s="5">
        <v>8553618320</v>
      </c>
      <c r="J77" s="5">
        <v>10544941994</v>
      </c>
      <c r="K77" s="5">
        <v>10451648885</v>
      </c>
      <c r="L77" s="5">
        <v>4486859587</v>
      </c>
      <c r="M77" s="5">
        <v>158407563</v>
      </c>
    </row>
    <row r="78" spans="3:13" ht="15.5" x14ac:dyDescent="0.35">
      <c r="C78" t="s">
        <v>91</v>
      </c>
      <c r="D78" s="5">
        <v>5043369577</v>
      </c>
      <c r="E78" s="5">
        <v>3529037834</v>
      </c>
      <c r="F78" s="5">
        <v>8412953857</v>
      </c>
      <c r="G78" s="5">
        <v>2136260397</v>
      </c>
      <c r="I78" s="5">
        <v>8572407411</v>
      </c>
      <c r="J78" s="5">
        <v>10549214254</v>
      </c>
      <c r="K78" s="5">
        <v>10449445610</v>
      </c>
      <c r="L78" s="5">
        <v>4484471877</v>
      </c>
      <c r="M78" s="5">
        <v>158407563</v>
      </c>
    </row>
    <row r="79" spans="3:13" ht="15.5" x14ac:dyDescent="0.35">
      <c r="C79" t="s">
        <v>92</v>
      </c>
      <c r="D79" s="5">
        <v>5043369577</v>
      </c>
      <c r="E79" s="5">
        <v>3529037834</v>
      </c>
      <c r="F79" s="5">
        <v>8412953857</v>
      </c>
      <c r="G79" s="5">
        <v>2136260397</v>
      </c>
      <c r="I79" s="5">
        <v>8572407411</v>
      </c>
      <c r="J79" s="5">
        <v>10549214254</v>
      </c>
      <c r="K79" s="5">
        <v>10449445610</v>
      </c>
      <c r="L79" s="5">
        <v>4484471877</v>
      </c>
      <c r="M79" s="5">
        <v>158407563</v>
      </c>
    </row>
    <row r="81" spans="2:13" ht="15.5" x14ac:dyDescent="0.35">
      <c r="B81" t="s">
        <v>93</v>
      </c>
      <c r="C81" t="s">
        <v>94</v>
      </c>
    </row>
    <row r="82" spans="2:13" ht="15.5" x14ac:dyDescent="0.35">
      <c r="C82" t="s">
        <v>95</v>
      </c>
    </row>
    <row r="83" spans="2:13" ht="15.5" x14ac:dyDescent="0.35">
      <c r="C83" t="s">
        <v>19</v>
      </c>
      <c r="D83" s="5">
        <v>6480060912</v>
      </c>
      <c r="E83" s="5">
        <v>6419068818</v>
      </c>
      <c r="F83" s="5">
        <v>9027932129</v>
      </c>
      <c r="G83" s="5">
        <v>7659942040</v>
      </c>
      <c r="I83" s="5">
        <v>6480060912</v>
      </c>
      <c r="J83" s="5">
        <v>9027932129</v>
      </c>
      <c r="K83" s="5">
        <v>11637271431</v>
      </c>
      <c r="L83" s="5">
        <v>1621935229</v>
      </c>
      <c r="M83" s="5">
        <v>3311212814</v>
      </c>
    </row>
    <row r="84" spans="2:13" ht="15.5" x14ac:dyDescent="0.35">
      <c r="C84" t="s">
        <v>96</v>
      </c>
      <c r="D84" s="5">
        <v>2186587954</v>
      </c>
      <c r="E84" s="5">
        <v>866870008</v>
      </c>
      <c r="F84" s="5">
        <v>863324149</v>
      </c>
      <c r="G84" s="5">
        <v>677215858</v>
      </c>
      <c r="I84" s="5">
        <v>2186587954</v>
      </c>
      <c r="J84" s="5">
        <v>863324149</v>
      </c>
      <c r="K84" s="5">
        <v>1112704913</v>
      </c>
      <c r="L84" s="5">
        <v>178192000</v>
      </c>
      <c r="M84" s="5">
        <v>687636000</v>
      </c>
    </row>
    <row r="85" spans="2:13" ht="15.5" x14ac:dyDescent="0.35">
      <c r="C85" t="s">
        <v>270</v>
      </c>
      <c r="L85" s="5">
        <v>3519419265</v>
      </c>
    </row>
    <row r="86" spans="2:13" ht="15.5" x14ac:dyDescent="0.35">
      <c r="C86" t="s">
        <v>97</v>
      </c>
      <c r="D86" s="5">
        <v>1307996121</v>
      </c>
      <c r="E86" s="5">
        <v>2007698135</v>
      </c>
      <c r="F86" s="5">
        <v>1999877817</v>
      </c>
      <c r="G86" s="5">
        <v>2535145596</v>
      </c>
      <c r="I86" s="5">
        <v>1307996121</v>
      </c>
      <c r="J86" s="5">
        <v>1999877817</v>
      </c>
      <c r="K86" s="5">
        <v>916000000</v>
      </c>
      <c r="M86" s="5">
        <v>11980184871</v>
      </c>
    </row>
    <row r="87" spans="2:13" ht="15.5" x14ac:dyDescent="0.35">
      <c r="C87" t="s">
        <v>98</v>
      </c>
      <c r="D87" s="5">
        <v>2186587954</v>
      </c>
      <c r="E87" s="5">
        <v>866870008</v>
      </c>
      <c r="F87" s="5">
        <v>863324149</v>
      </c>
      <c r="G87" s="5">
        <v>677215858</v>
      </c>
      <c r="I87" s="5">
        <v>2186587954</v>
      </c>
      <c r="J87" s="5">
        <v>863324149</v>
      </c>
      <c r="K87" s="5">
        <v>1112704913</v>
      </c>
      <c r="L87" s="5">
        <v>178192000</v>
      </c>
      <c r="M87" s="5">
        <v>687636000</v>
      </c>
    </row>
    <row r="88" spans="2:13" ht="15.5" x14ac:dyDescent="0.35">
      <c r="C88" t="s">
        <v>101</v>
      </c>
      <c r="D88" s="5">
        <v>185413554337</v>
      </c>
      <c r="E88" s="5">
        <v>188288480554</v>
      </c>
      <c r="F88" s="5">
        <v>124986059438</v>
      </c>
      <c r="G88" s="5">
        <v>126925783364</v>
      </c>
      <c r="I88" s="5">
        <v>185413554337</v>
      </c>
      <c r="J88" s="5">
        <v>124986059438</v>
      </c>
      <c r="K88" s="5">
        <v>118260602786</v>
      </c>
      <c r="L88" s="5">
        <v>95840237949</v>
      </c>
      <c r="M88" s="5">
        <v>86974782469</v>
      </c>
    </row>
    <row r="89" spans="2:13" ht="15.5" x14ac:dyDescent="0.35">
      <c r="C89" t="s">
        <v>80</v>
      </c>
      <c r="D89" s="5">
        <v>18470366</v>
      </c>
      <c r="E89" s="5">
        <v>-318725</v>
      </c>
      <c r="F89" s="5">
        <v>-318725</v>
      </c>
      <c r="G89" s="5">
        <v>-4590985</v>
      </c>
      <c r="I89" s="5">
        <v>18470366</v>
      </c>
      <c r="J89" s="5">
        <v>-318725</v>
      </c>
      <c r="K89" s="5">
        <v>-4590985</v>
      </c>
      <c r="L89" s="5">
        <v>-2387710</v>
      </c>
    </row>
    <row r="90" spans="2:13" ht="15.5" x14ac:dyDescent="0.35">
      <c r="C90" t="s">
        <v>102</v>
      </c>
      <c r="D90" s="5">
        <v>195743577673</v>
      </c>
      <c r="E90" s="5">
        <v>202205347637</v>
      </c>
      <c r="F90" s="5">
        <v>139486156443</v>
      </c>
      <c r="G90" s="5">
        <v>140590784517</v>
      </c>
      <c r="I90" s="5">
        <v>195743577673</v>
      </c>
      <c r="J90" s="5">
        <v>139486156443</v>
      </c>
      <c r="K90" s="5">
        <v>137018913544</v>
      </c>
      <c r="L90" s="5">
        <v>102578282491</v>
      </c>
      <c r="M90" s="5">
        <v>101200602713</v>
      </c>
    </row>
    <row r="91" spans="2:13" ht="15.5" x14ac:dyDescent="0.35">
      <c r="C91" t="s">
        <v>103</v>
      </c>
    </row>
    <row r="92" spans="2:13" ht="15.5" x14ac:dyDescent="0.35">
      <c r="C92" t="s">
        <v>99</v>
      </c>
      <c r="M92" s="5">
        <v>64217206</v>
      </c>
    </row>
    <row r="93" spans="2:13" ht="15.5" x14ac:dyDescent="0.35">
      <c r="C93" t="s">
        <v>100</v>
      </c>
      <c r="M93" s="5">
        <v>64217206</v>
      </c>
    </row>
    <row r="94" spans="2:13" ht="15.5" x14ac:dyDescent="0.35">
      <c r="C94" t="s">
        <v>480</v>
      </c>
      <c r="D94" s="5">
        <v>84138406557</v>
      </c>
      <c r="E94" s="5">
        <v>84138406557</v>
      </c>
      <c r="F94" s="5">
        <v>141503479905</v>
      </c>
      <c r="G94" s="5">
        <v>141503479905</v>
      </c>
      <c r="I94" s="5">
        <v>84138406557</v>
      </c>
      <c r="J94" s="5">
        <v>141503479905</v>
      </c>
      <c r="K94" s="5">
        <v>141503479905</v>
      </c>
      <c r="L94" s="5">
        <v>51910506557</v>
      </c>
      <c r="M94" s="5">
        <v>41663606557</v>
      </c>
    </row>
    <row r="95" spans="2:13" ht="15.5" x14ac:dyDescent="0.35">
      <c r="C95" t="s">
        <v>104</v>
      </c>
      <c r="D95" s="5">
        <v>4176659029</v>
      </c>
      <c r="E95" s="5">
        <v>3927794505</v>
      </c>
      <c r="F95" s="5">
        <v>4031773907</v>
      </c>
      <c r="G95" s="5">
        <v>4237908192</v>
      </c>
      <c r="I95" s="5">
        <v>4176659029</v>
      </c>
      <c r="J95" s="5">
        <v>4031773907</v>
      </c>
      <c r="K95" s="5">
        <v>3106239464</v>
      </c>
      <c r="L95" s="5">
        <v>3270707660</v>
      </c>
      <c r="M95" s="5">
        <v>3393537585</v>
      </c>
    </row>
    <row r="96" spans="2:13" ht="15.5" x14ac:dyDescent="0.35">
      <c r="C96" t="s">
        <v>105</v>
      </c>
      <c r="D96" s="5">
        <v>18507826</v>
      </c>
      <c r="E96" s="5">
        <v>22356566</v>
      </c>
      <c r="F96" s="5">
        <v>22356566</v>
      </c>
      <c r="G96" s="5">
        <v>14055917</v>
      </c>
      <c r="I96" s="5">
        <v>18507826</v>
      </c>
      <c r="J96" s="5">
        <v>22356566</v>
      </c>
      <c r="K96" s="5">
        <v>14055917</v>
      </c>
      <c r="L96" s="5">
        <v>4849092</v>
      </c>
    </row>
    <row r="97" spans="3:13" ht="15.5" x14ac:dyDescent="0.35">
      <c r="C97" t="s">
        <v>349</v>
      </c>
      <c r="D97" s="5">
        <v>91081151</v>
      </c>
      <c r="E97" s="5">
        <v>122685393</v>
      </c>
      <c r="F97" s="5">
        <v>67490533</v>
      </c>
      <c r="G97" s="5">
        <v>166886668</v>
      </c>
      <c r="I97" s="5">
        <v>91081151</v>
      </c>
      <c r="J97" s="5">
        <v>67490533</v>
      </c>
      <c r="K97" s="5">
        <v>110116133</v>
      </c>
      <c r="L97" s="5">
        <v>152741733</v>
      </c>
      <c r="M97" s="5">
        <v>195367333</v>
      </c>
    </row>
    <row r="98" spans="3:13" ht="15.5" x14ac:dyDescent="0.35">
      <c r="C98" t="s">
        <v>106</v>
      </c>
      <c r="D98" s="5">
        <v>91895246348</v>
      </c>
      <c r="E98" s="5">
        <v>100540317121</v>
      </c>
      <c r="F98" s="5">
        <v>156635643326</v>
      </c>
      <c r="G98" s="5">
        <v>154737864357</v>
      </c>
      <c r="I98" s="5">
        <v>91895246348</v>
      </c>
      <c r="J98" s="5">
        <v>156635643326</v>
      </c>
      <c r="K98" s="5">
        <v>159517975284</v>
      </c>
      <c r="L98" s="5">
        <v>63459447147</v>
      </c>
      <c r="M98" s="5">
        <v>51958434571</v>
      </c>
    </row>
    <row r="99" spans="3:13" ht="15.5" x14ac:dyDescent="0.35">
      <c r="C99" t="s">
        <v>107</v>
      </c>
      <c r="D99" s="5">
        <v>287638824021</v>
      </c>
      <c r="E99" s="5">
        <v>302745664758</v>
      </c>
      <c r="F99" s="5">
        <v>296121799769</v>
      </c>
      <c r="G99" s="5">
        <v>295328648874</v>
      </c>
      <c r="I99" s="5">
        <v>287638824021</v>
      </c>
      <c r="J99" s="5">
        <v>296121799769</v>
      </c>
      <c r="K99" s="5">
        <v>296536888828</v>
      </c>
      <c r="L99" s="5">
        <v>166037729638</v>
      </c>
      <c r="M99" s="5">
        <v>153159037284</v>
      </c>
    </row>
    <row r="100" spans="3:13" ht="15.5" x14ac:dyDescent="0.35">
      <c r="C100" t="s">
        <v>108</v>
      </c>
    </row>
    <row r="101" spans="3:13" ht="15.5" x14ac:dyDescent="0.35">
      <c r="C101" t="s">
        <v>109</v>
      </c>
    </row>
    <row r="102" spans="3:13" ht="15.5" x14ac:dyDescent="0.35">
      <c r="C102" t="s">
        <v>110</v>
      </c>
      <c r="D102" s="5">
        <v>22409418820</v>
      </c>
      <c r="E102" s="5">
        <v>31070984187</v>
      </c>
      <c r="F102" s="5">
        <v>36406156932</v>
      </c>
      <c r="G102" s="5">
        <v>38232764355</v>
      </c>
      <c r="I102" s="5">
        <v>22409418820</v>
      </c>
      <c r="J102" s="5">
        <v>36406156932</v>
      </c>
      <c r="K102" s="5">
        <v>40435596178</v>
      </c>
      <c r="L102" s="5">
        <v>29406753622</v>
      </c>
      <c r="M102" s="5">
        <v>26360280665</v>
      </c>
    </row>
    <row r="103" spans="3:13" ht="15.5" x14ac:dyDescent="0.35">
      <c r="C103" t="s">
        <v>273</v>
      </c>
      <c r="L103" s="5">
        <v>1310565555</v>
      </c>
      <c r="M103" s="5">
        <v>1412747409</v>
      </c>
    </row>
    <row r="104" spans="3:13" ht="15.5" x14ac:dyDescent="0.35">
      <c r="C104" t="s">
        <v>111</v>
      </c>
    </row>
    <row r="105" spans="3:13" ht="15.5" x14ac:dyDescent="0.35">
      <c r="C105" t="s">
        <v>112</v>
      </c>
      <c r="D105" s="5">
        <v>1307996121</v>
      </c>
      <c r="E105" s="5">
        <v>2007698135</v>
      </c>
      <c r="F105" s="5">
        <v>1999877817</v>
      </c>
      <c r="G105" s="5">
        <v>2535145596</v>
      </c>
      <c r="I105" s="5">
        <v>1307996121</v>
      </c>
      <c r="J105" s="5">
        <v>1999877817</v>
      </c>
      <c r="K105" s="5">
        <v>916000000</v>
      </c>
      <c r="M105" s="5">
        <v>11980184871</v>
      </c>
    </row>
    <row r="106" spans="3:13" ht="15.5" x14ac:dyDescent="0.35">
      <c r="C106" t="s">
        <v>115</v>
      </c>
      <c r="D106" s="5">
        <v>102362570</v>
      </c>
      <c r="E106" s="5">
        <v>1281485368</v>
      </c>
      <c r="F106" s="5">
        <v>1139147030</v>
      </c>
      <c r="G106" s="5">
        <v>208494243</v>
      </c>
      <c r="I106" s="5">
        <v>102362570</v>
      </c>
      <c r="J106" s="5">
        <v>1139147030</v>
      </c>
      <c r="K106" s="5">
        <v>821484557</v>
      </c>
      <c r="L106" s="5">
        <v>1140708220</v>
      </c>
      <c r="M106" s="5">
        <v>64009843</v>
      </c>
    </row>
    <row r="107" spans="3:13" ht="15.5" x14ac:dyDescent="0.35">
      <c r="C107" t="s">
        <v>116</v>
      </c>
      <c r="D107" s="5">
        <v>1073023824</v>
      </c>
      <c r="E107" s="5">
        <v>362249102</v>
      </c>
      <c r="F107" s="5">
        <v>326132227</v>
      </c>
      <c r="G107" s="5">
        <v>571737682</v>
      </c>
      <c r="I107" s="5">
        <v>1073023824</v>
      </c>
      <c r="J107" s="5">
        <v>326132227</v>
      </c>
      <c r="K107" s="5">
        <v>132087771</v>
      </c>
      <c r="L107" s="5">
        <v>231560303</v>
      </c>
    </row>
    <row r="108" spans="3:13" ht="15.5" x14ac:dyDescent="0.35">
      <c r="C108" t="s">
        <v>118</v>
      </c>
    </row>
    <row r="109" spans="3:13" ht="15.5" x14ac:dyDescent="0.35">
      <c r="C109" t="s">
        <v>442</v>
      </c>
      <c r="D109" s="5">
        <v>20431732943</v>
      </c>
      <c r="E109" s="5">
        <v>30643128079</v>
      </c>
      <c r="F109" s="5">
        <v>22213128079</v>
      </c>
      <c r="G109" s="5">
        <v>26978793257</v>
      </c>
      <c r="I109" s="5">
        <v>20431732943</v>
      </c>
      <c r="J109" s="5">
        <v>22213128079</v>
      </c>
      <c r="K109" s="5">
        <v>26978793257</v>
      </c>
      <c r="L109" s="5">
        <v>14628182238</v>
      </c>
      <c r="M109" s="5">
        <v>12817943745</v>
      </c>
    </row>
    <row r="110" spans="3:13" ht="15.5" x14ac:dyDescent="0.35">
      <c r="C110" t="s">
        <v>120</v>
      </c>
      <c r="D110" s="5">
        <v>8414843880</v>
      </c>
      <c r="E110" s="5">
        <v>4900674444</v>
      </c>
      <c r="F110" s="5">
        <v>11100365178</v>
      </c>
      <c r="G110" s="5">
        <v>4135773998</v>
      </c>
      <c r="I110" s="5">
        <v>8414843880</v>
      </c>
      <c r="J110" s="5">
        <v>11100365178</v>
      </c>
      <c r="K110" s="5">
        <v>6211036595</v>
      </c>
      <c r="L110" s="5">
        <v>924999996</v>
      </c>
      <c r="M110" s="5">
        <v>539583333</v>
      </c>
    </row>
    <row r="111" spans="3:13" ht="15.5" x14ac:dyDescent="0.35">
      <c r="C111" t="s">
        <v>121</v>
      </c>
      <c r="D111" s="5">
        <v>20515859422</v>
      </c>
      <c r="E111" s="5">
        <v>30744748832</v>
      </c>
      <c r="F111" s="5">
        <v>22314748832</v>
      </c>
      <c r="G111" s="5">
        <v>27042683787</v>
      </c>
      <c r="I111" s="5">
        <v>20515859422</v>
      </c>
      <c r="J111" s="5">
        <v>22314748832</v>
      </c>
      <c r="K111" s="5">
        <v>27042683787</v>
      </c>
      <c r="L111" s="5">
        <v>18169642830</v>
      </c>
      <c r="M111" s="5">
        <v>12821895310</v>
      </c>
    </row>
    <row r="112" spans="3:13" ht="15.5" x14ac:dyDescent="0.35">
      <c r="C112" t="s">
        <v>122</v>
      </c>
      <c r="D112" s="5">
        <v>20515859422</v>
      </c>
      <c r="E112" s="5">
        <v>30744748832</v>
      </c>
      <c r="F112" s="5">
        <v>22314748832</v>
      </c>
      <c r="G112" s="5">
        <v>27042683787</v>
      </c>
      <c r="I112" s="5">
        <v>20515859422</v>
      </c>
      <c r="J112" s="5">
        <v>22314748832</v>
      </c>
      <c r="K112" s="5">
        <v>27042683787</v>
      </c>
      <c r="L112" s="5">
        <v>18169642830</v>
      </c>
      <c r="M112" s="5">
        <v>12821895310</v>
      </c>
    </row>
    <row r="113" spans="3:13" ht="15.5" x14ac:dyDescent="0.35">
      <c r="C113" t="s">
        <v>113</v>
      </c>
    </row>
    <row r="114" spans="3:13" ht="15.5" x14ac:dyDescent="0.35">
      <c r="C114" t="s">
        <v>114</v>
      </c>
      <c r="L114" s="5">
        <v>3519419265</v>
      </c>
    </row>
    <row r="115" spans="3:13" ht="15.5" x14ac:dyDescent="0.35">
      <c r="C115" t="s">
        <v>124</v>
      </c>
    </row>
    <row r="116" spans="3:13" ht="15.5" x14ac:dyDescent="0.35">
      <c r="C116" t="s">
        <v>125</v>
      </c>
      <c r="D116" s="5">
        <v>20431732943</v>
      </c>
      <c r="E116" s="5">
        <v>30643128079</v>
      </c>
      <c r="F116" s="5">
        <v>22213128079</v>
      </c>
      <c r="G116" s="5">
        <v>26978793257</v>
      </c>
      <c r="I116" s="5">
        <v>20431732943</v>
      </c>
      <c r="J116" s="5">
        <v>22213128079</v>
      </c>
      <c r="K116" s="5">
        <v>26978793257</v>
      </c>
      <c r="L116" s="5">
        <v>14628182238</v>
      </c>
      <c r="M116" s="5">
        <v>12817943745</v>
      </c>
    </row>
    <row r="117" spans="3:13" ht="15.5" x14ac:dyDescent="0.35">
      <c r="C117" t="s">
        <v>126</v>
      </c>
      <c r="D117" s="5">
        <v>42925278242</v>
      </c>
      <c r="E117" s="5">
        <v>61815733019</v>
      </c>
      <c r="F117" s="5">
        <v>58720905764</v>
      </c>
      <c r="G117" s="5">
        <v>65275448142</v>
      </c>
      <c r="I117" s="5">
        <v>42925278242</v>
      </c>
      <c r="J117" s="5">
        <v>58720905764</v>
      </c>
      <c r="K117" s="5">
        <v>67478279965</v>
      </c>
      <c r="L117" s="5">
        <v>47576396452</v>
      </c>
      <c r="M117" s="5">
        <v>39182175975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143195804875</v>
      </c>
      <c r="E119" s="5">
        <v>143195804875</v>
      </c>
      <c r="F119" s="5">
        <v>143195804875</v>
      </c>
      <c r="G119" s="5">
        <v>143195804875</v>
      </c>
      <c r="I119" s="5">
        <v>143195804875</v>
      </c>
      <c r="J119" s="5">
        <v>143195804875</v>
      </c>
      <c r="K119" s="5">
        <v>143195026475</v>
      </c>
      <c r="L119" s="5">
        <v>113195000000</v>
      </c>
      <c r="M119" s="5">
        <v>113195000000</v>
      </c>
    </row>
    <row r="120" spans="3:13" ht="15.5" x14ac:dyDescent="0.35">
      <c r="C120" t="s">
        <v>129</v>
      </c>
      <c r="D120" s="5">
        <v>74160377192</v>
      </c>
      <c r="E120" s="5">
        <v>74160377192</v>
      </c>
      <c r="F120" s="5">
        <v>74160377192</v>
      </c>
      <c r="G120" s="5">
        <v>74160377192</v>
      </c>
      <c r="I120" s="5">
        <v>74160377192</v>
      </c>
      <c r="J120" s="5">
        <v>74160377192</v>
      </c>
      <c r="K120" s="5">
        <v>74157263592</v>
      </c>
    </row>
    <row r="121" spans="3:13" ht="15.5" x14ac:dyDescent="0.35">
      <c r="C121" t="s">
        <v>130</v>
      </c>
      <c r="D121" s="5">
        <v>27338893346</v>
      </c>
      <c r="E121" s="5">
        <v>23574068497</v>
      </c>
      <c r="F121" s="5">
        <v>20045030663</v>
      </c>
      <c r="G121" s="5">
        <v>12701609650</v>
      </c>
      <c r="I121" s="5">
        <v>27338893346</v>
      </c>
      <c r="J121" s="5">
        <v>20045030663</v>
      </c>
      <c r="K121" s="5">
        <v>11710909781</v>
      </c>
      <c r="L121" s="5">
        <v>5268720896</v>
      </c>
      <c r="M121" s="5">
        <v>781861309</v>
      </c>
    </row>
    <row r="122" spans="3:13" ht="15.5" x14ac:dyDescent="0.35">
      <c r="C122" t="s">
        <v>131</v>
      </c>
      <c r="D122" s="5">
        <v>450000000</v>
      </c>
      <c r="E122" s="5">
        <v>450000000</v>
      </c>
      <c r="F122" s="5">
        <v>400000000</v>
      </c>
      <c r="G122" s="5">
        <v>400000000</v>
      </c>
      <c r="I122" s="5">
        <v>450000000</v>
      </c>
      <c r="J122" s="5">
        <v>400000000</v>
      </c>
      <c r="K122" s="5">
        <v>300000000</v>
      </c>
      <c r="L122" s="5">
        <v>200000000</v>
      </c>
    </row>
    <row r="123" spans="3:13" ht="15.5" x14ac:dyDescent="0.35">
      <c r="C123" t="s">
        <v>132</v>
      </c>
      <c r="D123" s="5">
        <v>26888893346</v>
      </c>
      <c r="E123" s="5">
        <v>23124068497</v>
      </c>
      <c r="F123" s="5">
        <v>19645030663</v>
      </c>
      <c r="G123" s="5">
        <v>12301609650</v>
      </c>
      <c r="I123" s="5">
        <v>26888893346</v>
      </c>
      <c r="J123" s="5">
        <v>19645030663</v>
      </c>
      <c r="K123" s="5">
        <v>11410909781</v>
      </c>
      <c r="L123" s="5">
        <v>5068720896</v>
      </c>
      <c r="M123" s="5">
        <v>781861309</v>
      </c>
    </row>
    <row r="124" spans="3:13" ht="15.5" x14ac:dyDescent="0.35">
      <c r="C124" t="s">
        <v>133</v>
      </c>
      <c r="D124" s="5">
        <v>27338893346</v>
      </c>
      <c r="E124" s="5">
        <v>23574068497</v>
      </c>
      <c r="F124" s="5">
        <v>20045030663</v>
      </c>
      <c r="G124" s="5">
        <v>12701609650</v>
      </c>
      <c r="I124" s="5">
        <v>27338893346</v>
      </c>
      <c r="J124" s="5">
        <v>20045030663</v>
      </c>
      <c r="K124" s="5">
        <v>11710909781</v>
      </c>
      <c r="L124" s="5">
        <v>5268720896</v>
      </c>
      <c r="M124" s="5">
        <v>781861309</v>
      </c>
    </row>
    <row r="125" spans="3:13" ht="15.5" x14ac:dyDescent="0.35">
      <c r="C125" t="s">
        <v>134</v>
      </c>
    </row>
    <row r="126" spans="3:13" ht="15.5" x14ac:dyDescent="0.35">
      <c r="C126" t="s">
        <v>9</v>
      </c>
      <c r="D126" s="5">
        <v>244713545779</v>
      </c>
      <c r="E126" s="5">
        <v>240929931839</v>
      </c>
      <c r="F126" s="5">
        <v>237400894005</v>
      </c>
      <c r="G126" s="5">
        <v>230053200732</v>
      </c>
      <c r="I126" s="5">
        <v>244713545779</v>
      </c>
      <c r="J126" s="5">
        <v>237400894005</v>
      </c>
      <c r="K126" s="5">
        <v>229058608863</v>
      </c>
      <c r="L126" s="5">
        <v>118461333186</v>
      </c>
      <c r="M126" s="5">
        <v>113976861309</v>
      </c>
    </row>
    <row r="127" spans="3:13" ht="15.5" x14ac:dyDescent="0.35">
      <c r="C127" t="s">
        <v>135</v>
      </c>
      <c r="D127" s="5">
        <v>287638824021</v>
      </c>
      <c r="E127" s="5">
        <v>302745664858</v>
      </c>
      <c r="F127" s="5">
        <v>296121799769</v>
      </c>
      <c r="G127" s="5">
        <v>295328648874</v>
      </c>
      <c r="I127" s="5">
        <v>287638824021</v>
      </c>
      <c r="J127" s="5">
        <v>296121799769</v>
      </c>
      <c r="K127" s="5">
        <v>296536888828</v>
      </c>
      <c r="L127" s="5">
        <v>166037729638</v>
      </c>
      <c r="M127" s="5">
        <v>153159037284</v>
      </c>
    </row>
    <row r="128" spans="3:13" ht="15.5" x14ac:dyDescent="0.35">
      <c r="C128" t="s">
        <v>136</v>
      </c>
      <c r="D128" s="5">
        <v>5727801059</v>
      </c>
      <c r="E128" s="5">
        <v>5727801059</v>
      </c>
      <c r="F128" s="5">
        <v>5727801059</v>
      </c>
      <c r="G128" s="5">
        <v>5727801059</v>
      </c>
      <c r="I128" s="5">
        <v>5727801059</v>
      </c>
      <c r="J128" s="5">
        <v>5727801059</v>
      </c>
      <c r="K128" s="5">
        <v>5727801059</v>
      </c>
      <c r="L128" s="5">
        <v>4527800000</v>
      </c>
      <c r="M128" s="5">
        <v>113195</v>
      </c>
    </row>
    <row r="130" spans="2:13" ht="15.5" x14ac:dyDescent="0.35">
      <c r="B130" t="s">
        <v>137</v>
      </c>
      <c r="C130" t="s">
        <v>138</v>
      </c>
      <c r="D130" s="5">
        <v>8549438963</v>
      </c>
      <c r="E130" s="5">
        <v>-4599958734</v>
      </c>
      <c r="F130" s="5">
        <v>178569689</v>
      </c>
      <c r="G130" s="5">
        <v>734668887</v>
      </c>
      <c r="I130" s="5">
        <v>3949480229</v>
      </c>
      <c r="J130" s="5">
        <v>913238576</v>
      </c>
      <c r="K130" s="5">
        <v>-13274462086</v>
      </c>
      <c r="L130" s="5">
        <v>2977680041</v>
      </c>
      <c r="M130" s="5">
        <v>-40533127447</v>
      </c>
    </row>
    <row r="131" spans="2:13" ht="15.5" x14ac:dyDescent="0.35">
      <c r="C131" t="s">
        <v>279</v>
      </c>
      <c r="D131" s="5">
        <v>17962987535</v>
      </c>
      <c r="E131" s="5">
        <v>17484499171</v>
      </c>
      <c r="F131" s="5">
        <v>21082674420</v>
      </c>
      <c r="G131" s="5">
        <v>22399381262</v>
      </c>
      <c r="I131" s="5">
        <v>35447486706</v>
      </c>
      <c r="J131" s="5">
        <v>43482055682</v>
      </c>
      <c r="K131" s="5">
        <v>41384005007</v>
      </c>
      <c r="L131" s="5">
        <v>31729003730</v>
      </c>
      <c r="M131" s="5">
        <v>7930327714</v>
      </c>
    </row>
    <row r="132" spans="2:13" ht="15.5" x14ac:dyDescent="0.35">
      <c r="C132" t="s">
        <v>768</v>
      </c>
    </row>
    <row r="133" spans="2:13" ht="15.5" x14ac:dyDescent="0.35">
      <c r="C133" t="s">
        <v>643</v>
      </c>
      <c r="D133" s="5">
        <v>-6251353534</v>
      </c>
      <c r="E133" s="5">
        <v>-19662071929</v>
      </c>
      <c r="F133" s="5">
        <v>-19370317763</v>
      </c>
      <c r="G133" s="5">
        <v>-19088641527</v>
      </c>
      <c r="I133" s="5">
        <v>-25913425463</v>
      </c>
      <c r="J133" s="5">
        <v>-38458959290</v>
      </c>
      <c r="K133" s="5">
        <v>-53973936642</v>
      </c>
      <c r="L133" s="5">
        <v>-24400206925</v>
      </c>
      <c r="M133" s="5">
        <v>-47475858276</v>
      </c>
    </row>
    <row r="134" spans="2:13" ht="15.5" x14ac:dyDescent="0.35">
      <c r="C134" t="s">
        <v>644</v>
      </c>
      <c r="D134" s="5">
        <v>-1916267994</v>
      </c>
      <c r="E134" s="5">
        <v>-1725143725</v>
      </c>
      <c r="F134" s="5">
        <v>-1799478243</v>
      </c>
      <c r="G134" s="5">
        <v>-1671647751</v>
      </c>
      <c r="I134" s="5">
        <v>-3641411719</v>
      </c>
      <c r="J134" s="5">
        <v>-3471125994</v>
      </c>
      <c r="K134" s="5">
        <v>-3137147204</v>
      </c>
      <c r="L134" s="5">
        <v>-1704496731</v>
      </c>
      <c r="M134" s="5">
        <v>-784821558</v>
      </c>
    </row>
    <row r="135" spans="2:13" ht="15.5" x14ac:dyDescent="0.35">
      <c r="C135" t="s">
        <v>646</v>
      </c>
      <c r="D135" s="5">
        <v>-8167621528</v>
      </c>
      <c r="E135" s="5">
        <v>-21387215654</v>
      </c>
      <c r="F135" s="5">
        <v>-21169796006</v>
      </c>
      <c r="G135" s="5">
        <v>-20760289278</v>
      </c>
      <c r="I135" s="5">
        <v>-29554837182</v>
      </c>
      <c r="J135" s="5">
        <v>-41930085284</v>
      </c>
      <c r="K135" s="5">
        <v>-57111083846</v>
      </c>
      <c r="L135" s="5">
        <v>-26104703656</v>
      </c>
      <c r="M135" s="5">
        <v>-48260679834</v>
      </c>
    </row>
    <row r="136" spans="2:13" ht="15.5" x14ac:dyDescent="0.35">
      <c r="C136" t="s">
        <v>282</v>
      </c>
      <c r="D136" s="5">
        <v>22505031</v>
      </c>
      <c r="E136" s="5">
        <v>22670353</v>
      </c>
      <c r="F136" s="5">
        <v>19572293</v>
      </c>
      <c r="G136" s="5">
        <v>41599679</v>
      </c>
      <c r="I136" s="5">
        <v>45175384</v>
      </c>
      <c r="J136" s="5">
        <v>61171972</v>
      </c>
      <c r="K136" s="5">
        <v>28451046</v>
      </c>
      <c r="L136" s="5">
        <v>17524083</v>
      </c>
      <c r="M136" s="5">
        <v>20731515</v>
      </c>
    </row>
    <row r="137" spans="2:13" ht="15.5" x14ac:dyDescent="0.35">
      <c r="C137" t="s">
        <v>759</v>
      </c>
    </row>
    <row r="138" spans="2:13" ht="15.5" x14ac:dyDescent="0.35">
      <c r="C138" t="s">
        <v>408</v>
      </c>
      <c r="D138" s="5">
        <v>-65964280</v>
      </c>
      <c r="E138" s="5">
        <v>-95608678</v>
      </c>
      <c r="F138" s="5">
        <v>-73309237</v>
      </c>
      <c r="G138" s="5">
        <v>-10002799</v>
      </c>
      <c r="I138" s="5">
        <v>-161572958</v>
      </c>
      <c r="J138" s="5">
        <v>-83312036</v>
      </c>
      <c r="K138" s="5">
        <v>-89967294</v>
      </c>
      <c r="L138" s="5">
        <v>-338072319</v>
      </c>
      <c r="M138" s="5">
        <v>-176602951</v>
      </c>
    </row>
    <row r="139" spans="2:13" ht="15.5" x14ac:dyDescent="0.35">
      <c r="C139" t="s">
        <v>764</v>
      </c>
      <c r="D139" s="5">
        <v>-65964280</v>
      </c>
      <c r="E139" s="5">
        <v>-95608678</v>
      </c>
      <c r="F139" s="5">
        <v>-73309237</v>
      </c>
      <c r="G139" s="5">
        <v>-10002799</v>
      </c>
      <c r="I139" s="5">
        <v>-161572958</v>
      </c>
      <c r="J139" s="5">
        <v>-83312036</v>
      </c>
      <c r="K139" s="5">
        <v>-89967294</v>
      </c>
      <c r="L139" s="5">
        <v>-338072319</v>
      </c>
      <c r="M139" s="5">
        <v>-176602951</v>
      </c>
    </row>
    <row r="140" spans="2:13" ht="15.5" x14ac:dyDescent="0.35">
      <c r="C140" t="s">
        <v>445</v>
      </c>
      <c r="D140" s="5">
        <v>-1202467795</v>
      </c>
      <c r="E140" s="5">
        <v>-624303926</v>
      </c>
      <c r="F140" s="5">
        <v>319428219</v>
      </c>
      <c r="G140" s="5">
        <v>-936019977</v>
      </c>
      <c r="I140" s="5">
        <v>-1826771721</v>
      </c>
      <c r="J140" s="5">
        <v>-616591758</v>
      </c>
      <c r="K140" s="5">
        <v>2514133001</v>
      </c>
      <c r="L140" s="5">
        <v>-2326071797</v>
      </c>
      <c r="M140" s="5">
        <v>-46903891</v>
      </c>
    </row>
    <row r="141" spans="2:13" ht="15.5" x14ac:dyDescent="0.35">
      <c r="C141" t="s">
        <v>145</v>
      </c>
      <c r="D141" s="5">
        <v>-7956981337</v>
      </c>
      <c r="E141" s="5">
        <v>2230309266</v>
      </c>
      <c r="F141" s="5">
        <v>1133665418</v>
      </c>
      <c r="G141" s="5">
        <v>-3216931125</v>
      </c>
      <c r="I141" s="5">
        <v>-5726672071</v>
      </c>
      <c r="J141" s="5">
        <v>-2083265707</v>
      </c>
      <c r="K141" s="5">
        <v>112954492865</v>
      </c>
      <c r="L141" s="5">
        <v>5677109773</v>
      </c>
      <c r="M141" s="5">
        <v>46147521848</v>
      </c>
    </row>
    <row r="142" spans="2:13" ht="15.5" x14ac:dyDescent="0.35">
      <c r="C142" t="s">
        <v>146</v>
      </c>
      <c r="D142" s="5">
        <v>-531465530</v>
      </c>
      <c r="E142" s="5">
        <v>-239213845</v>
      </c>
      <c r="F142" s="5">
        <v>55754983</v>
      </c>
      <c r="G142" s="5">
        <v>-1495067154</v>
      </c>
      <c r="I142" s="5">
        <v>-770679375</v>
      </c>
      <c r="J142" s="5">
        <v>-1439312171</v>
      </c>
      <c r="K142" s="5">
        <v>-89664694577</v>
      </c>
      <c r="L142" s="5">
        <v>-10344067399</v>
      </c>
      <c r="M142" s="5">
        <v>-2309398801</v>
      </c>
    </row>
    <row r="143" spans="2:13" ht="15.5" x14ac:dyDescent="0.35">
      <c r="C143" t="s">
        <v>769</v>
      </c>
      <c r="K143" s="5">
        <v>-89592973348</v>
      </c>
      <c r="L143" s="5">
        <v>-10246900000</v>
      </c>
    </row>
    <row r="144" spans="2:13" ht="15.5" x14ac:dyDescent="0.35">
      <c r="C144" t="s">
        <v>148</v>
      </c>
      <c r="D144" s="5">
        <v>-531465530</v>
      </c>
      <c r="E144" s="5">
        <v>-151582762</v>
      </c>
      <c r="F144" s="5">
        <v>-58995017</v>
      </c>
      <c r="G144" s="5">
        <v>-1380317154</v>
      </c>
      <c r="I144" s="5">
        <v>-683048292</v>
      </c>
      <c r="J144" s="5">
        <v>-1439312171</v>
      </c>
      <c r="K144" s="5">
        <v>-71721229</v>
      </c>
      <c r="L144" s="5">
        <v>-97167399</v>
      </c>
      <c r="M144" s="5">
        <v>-2096270801</v>
      </c>
    </row>
    <row r="145" spans="2:13" ht="15.5" x14ac:dyDescent="0.35">
      <c r="C145" t="s">
        <v>532</v>
      </c>
      <c r="E145" s="5">
        <v>-87631083</v>
      </c>
      <c r="F145" s="5">
        <v>114750000</v>
      </c>
      <c r="G145" s="5">
        <v>-114750000</v>
      </c>
      <c r="I145" s="5">
        <v>-87631083</v>
      </c>
      <c r="M145" s="5">
        <v>-213128000</v>
      </c>
    </row>
    <row r="146" spans="2:13" ht="15.5" x14ac:dyDescent="0.35">
      <c r="C146" t="s">
        <v>149</v>
      </c>
      <c r="D146" s="5">
        <v>-7956981337</v>
      </c>
      <c r="E146" s="5">
        <v>2230309266</v>
      </c>
      <c r="F146" s="5">
        <v>1133665418</v>
      </c>
      <c r="G146" s="5">
        <v>-3216931125</v>
      </c>
      <c r="I146" s="5">
        <v>-5726672071</v>
      </c>
      <c r="J146" s="5">
        <v>-2083265707</v>
      </c>
      <c r="K146" s="5">
        <v>112954492865</v>
      </c>
      <c r="L146" s="5">
        <v>5677109773</v>
      </c>
      <c r="M146" s="5">
        <v>46147521848</v>
      </c>
    </row>
    <row r="147" spans="2:13" ht="15.5" x14ac:dyDescent="0.35">
      <c r="C147" t="s">
        <v>303</v>
      </c>
      <c r="F147" s="5">
        <v>3113600</v>
      </c>
      <c r="G147" s="5">
        <v>778400</v>
      </c>
      <c r="J147" s="5">
        <v>3892000</v>
      </c>
      <c r="K147" s="5">
        <v>104157290067</v>
      </c>
      <c r="M147" s="5">
        <v>6195000000</v>
      </c>
    </row>
    <row r="148" spans="2:13" ht="15.5" x14ac:dyDescent="0.35">
      <c r="C148" t="s">
        <v>129</v>
      </c>
      <c r="F148" s="5">
        <v>-3113600</v>
      </c>
      <c r="G148" s="5">
        <v>3113600</v>
      </c>
    </row>
    <row r="149" spans="2:13" ht="15.5" x14ac:dyDescent="0.35">
      <c r="C149" t="s">
        <v>725</v>
      </c>
      <c r="D149" s="5">
        <v>5197500000</v>
      </c>
      <c r="E149" s="5">
        <v>8430000000</v>
      </c>
      <c r="F149" s="5">
        <v>6334700000</v>
      </c>
      <c r="I149" s="5">
        <v>13627500000</v>
      </c>
      <c r="J149" s="5">
        <v>6334700000</v>
      </c>
      <c r="K149" s="5">
        <v>34839000000</v>
      </c>
      <c r="L149" s="5">
        <v>9210830445</v>
      </c>
      <c r="M149" s="5">
        <v>14770274488</v>
      </c>
    </row>
    <row r="150" spans="2:13" ht="15.5" x14ac:dyDescent="0.35">
      <c r="C150" t="s">
        <v>311</v>
      </c>
      <c r="D150" s="5">
        <v>-11894725700</v>
      </c>
      <c r="E150" s="5">
        <v>-6199690734</v>
      </c>
      <c r="F150" s="5">
        <v>-4135773998</v>
      </c>
      <c r="G150" s="5">
        <v>-2075262597</v>
      </c>
      <c r="I150" s="5">
        <v>-18094416434</v>
      </c>
      <c r="J150" s="5">
        <v>-6211036595</v>
      </c>
      <c r="K150" s="5">
        <v>-18512917937</v>
      </c>
      <c r="L150" s="5">
        <v>-7117357143</v>
      </c>
    </row>
    <row r="151" spans="2:13" ht="15.5" x14ac:dyDescent="0.35">
      <c r="C151" t="s">
        <v>238</v>
      </c>
      <c r="D151" s="5">
        <v>-1259755637</v>
      </c>
      <c r="F151" s="5">
        <v>-1065260584</v>
      </c>
      <c r="G151" s="5">
        <v>-1145560528</v>
      </c>
      <c r="I151" s="5">
        <v>-1259755637</v>
      </c>
      <c r="J151" s="5">
        <v>-2210821112</v>
      </c>
      <c r="K151" s="5">
        <v>-4009460000</v>
      </c>
    </row>
    <row r="152" spans="2:13" ht="15.5" x14ac:dyDescent="0.35">
      <c r="C152" t="s">
        <v>571</v>
      </c>
      <c r="L152" s="5">
        <v>64217206</v>
      </c>
    </row>
    <row r="153" spans="2:13" ht="15.5" x14ac:dyDescent="0.35">
      <c r="C153" t="s">
        <v>770</v>
      </c>
      <c r="L153" s="5">
        <v>13691541000</v>
      </c>
      <c r="M153" s="5">
        <v>31064030154</v>
      </c>
    </row>
    <row r="154" spans="2:13" ht="15.5" x14ac:dyDescent="0.35">
      <c r="C154" t="s">
        <v>487</v>
      </c>
      <c r="K154" s="5">
        <v>-3519419265</v>
      </c>
      <c r="L154" s="5">
        <v>-10172121735</v>
      </c>
      <c r="M154" s="5">
        <v>-5881782794</v>
      </c>
    </row>
    <row r="155" spans="2:13" ht="15.5" x14ac:dyDescent="0.35">
      <c r="C155" t="s">
        <v>164</v>
      </c>
      <c r="D155" s="5">
        <v>60992096</v>
      </c>
      <c r="E155" s="5">
        <v>-2608863313</v>
      </c>
      <c r="F155" s="5">
        <v>1367990090</v>
      </c>
      <c r="G155" s="5">
        <v>-3977329392</v>
      </c>
      <c r="I155" s="5">
        <v>-2547871217</v>
      </c>
      <c r="J155" s="5">
        <v>-2609339302</v>
      </c>
      <c r="K155" s="5">
        <v>10015336202</v>
      </c>
      <c r="L155" s="5">
        <v>-1689277585</v>
      </c>
      <c r="M155" s="5">
        <v>3304995600</v>
      </c>
    </row>
    <row r="156" spans="2:13" ht="15.5" x14ac:dyDescent="0.35">
      <c r="C156" t="s">
        <v>165</v>
      </c>
      <c r="D156" s="5">
        <v>1</v>
      </c>
      <c r="E156" s="5">
        <v>9027932128</v>
      </c>
      <c r="F156" s="5">
        <v>1</v>
      </c>
      <c r="G156" s="5">
        <v>11637271430</v>
      </c>
      <c r="I156" s="5">
        <v>9027932129</v>
      </c>
      <c r="J156" s="5">
        <v>11637271431</v>
      </c>
      <c r="K156" s="5">
        <v>1621935229</v>
      </c>
      <c r="L156" s="5">
        <v>3311212814</v>
      </c>
      <c r="M156" s="5">
        <v>6217214</v>
      </c>
    </row>
    <row r="157" spans="2:13" ht="15.5" x14ac:dyDescent="0.35">
      <c r="C157" t="s">
        <v>166</v>
      </c>
      <c r="D157" s="5">
        <v>60992097</v>
      </c>
      <c r="E157" s="5">
        <v>6419068815</v>
      </c>
      <c r="F157" s="5">
        <v>1367990091</v>
      </c>
      <c r="G157" s="5">
        <v>7659942038</v>
      </c>
      <c r="I157" s="5">
        <v>6480060912</v>
      </c>
      <c r="J157" s="5">
        <v>9027932129</v>
      </c>
      <c r="K157" s="5">
        <v>11637271431</v>
      </c>
      <c r="L157" s="5">
        <v>1621935229</v>
      </c>
      <c r="M157" s="5">
        <v>3311212814</v>
      </c>
    </row>
    <row r="159" spans="2:13" ht="15.5" x14ac:dyDescent="0.35">
      <c r="B159" t="s">
        <v>167</v>
      </c>
      <c r="C159" t="s">
        <v>11</v>
      </c>
      <c r="D159" s="5">
        <v>5730000000</v>
      </c>
      <c r="E159" s="5">
        <v>5730000000</v>
      </c>
      <c r="F159" s="5">
        <v>5730000000</v>
      </c>
      <c r="G159" s="5">
        <v>5730000000</v>
      </c>
      <c r="I159" s="5">
        <v>5730000000</v>
      </c>
      <c r="J159" s="5">
        <v>5730000000</v>
      </c>
      <c r="K159" s="5">
        <v>5730000000</v>
      </c>
      <c r="L159" s="5">
        <v>4530000000</v>
      </c>
      <c r="M159" s="5">
        <v>0</v>
      </c>
    </row>
    <row r="160" spans="2:13" ht="15.5" x14ac:dyDescent="0.35">
      <c r="C160" t="s">
        <v>168</v>
      </c>
      <c r="D160" s="6">
        <v>0.88</v>
      </c>
      <c r="E160" s="6">
        <v>0.62</v>
      </c>
      <c r="F160" s="6">
        <v>1.47</v>
      </c>
      <c r="G160" s="6">
        <v>0.37</v>
      </c>
    </row>
    <row r="161" spans="3:7" ht="15.5" x14ac:dyDescent="0.35">
      <c r="C161" t="s">
        <v>169</v>
      </c>
      <c r="D161" s="6">
        <v>52.27</v>
      </c>
      <c r="E161" s="6">
        <v>32.26</v>
      </c>
      <c r="F161" s="6">
        <v>12.24</v>
      </c>
      <c r="G161" s="6">
        <v>37.840000000000003</v>
      </c>
    </row>
    <row r="162" spans="3:7" ht="15.5" x14ac:dyDescent="0.35">
      <c r="C162" t="s">
        <v>60</v>
      </c>
      <c r="D162" s="6">
        <v>12.01</v>
      </c>
      <c r="E162" s="6">
        <v>6.5</v>
      </c>
      <c r="F162" s="6">
        <v>3.25</v>
      </c>
      <c r="G162" s="6">
        <v>4.9000000000000004</v>
      </c>
    </row>
    <row r="163" spans="3:7" ht="15.5" x14ac:dyDescent="0.35">
      <c r="C163" t="s">
        <v>170</v>
      </c>
    </row>
    <row r="164" spans="3:7" ht="15.5" x14ac:dyDescent="0.35">
      <c r="C164" t="s">
        <v>171</v>
      </c>
      <c r="D164" s="6">
        <v>1.7500000000000002E-2</v>
      </c>
      <c r="E164" s="6">
        <v>1.1699999999999999E-2</v>
      </c>
      <c r="F164" s="6">
        <v>2.8399999999999998E-2</v>
      </c>
      <c r="G164" s="6">
        <v>7.1999999999999998E-3</v>
      </c>
    </row>
    <row r="165" spans="3:7" ht="15.5" x14ac:dyDescent="0.35">
      <c r="C165" t="s">
        <v>172</v>
      </c>
      <c r="D165" s="6">
        <v>2.0499999999999997E-2</v>
      </c>
      <c r="E165" s="6">
        <v>1.46E-2</v>
      </c>
      <c r="F165" s="6">
        <v>3.5400000000000001E-2</v>
      </c>
      <c r="G165" s="6">
        <v>9.300000000000001E-3</v>
      </c>
    </row>
    <row r="166" spans="3:7" ht="15.5" x14ac:dyDescent="0.35">
      <c r="C166" t="s">
        <v>173</v>
      </c>
      <c r="D166" s="6">
        <v>4.1799999999999997E-2</v>
      </c>
      <c r="E166" s="6">
        <v>2.8300000000000002E-2</v>
      </c>
      <c r="F166" s="6">
        <v>6.9900000000000004E-2</v>
      </c>
      <c r="G166" s="6">
        <v>1.89E-2</v>
      </c>
    </row>
    <row r="167" spans="3:7" ht="15.5" x14ac:dyDescent="0.35">
      <c r="C167" t="s">
        <v>174</v>
      </c>
      <c r="D167" s="6">
        <v>84.07</v>
      </c>
      <c r="E167" s="6">
        <v>40.28</v>
      </c>
      <c r="F167" s="6">
        <v>123.8</v>
      </c>
      <c r="G167" s="6">
        <v>242.32</v>
      </c>
    </row>
    <row r="168" spans="3:7" ht="15.5" x14ac:dyDescent="0.35">
      <c r="C168" t="s">
        <v>175</v>
      </c>
      <c r="D168" s="5">
        <v>245000000000</v>
      </c>
      <c r="E168" s="5">
        <v>241000000000</v>
      </c>
      <c r="F168" s="5">
        <v>237000000000</v>
      </c>
      <c r="G168" s="5">
        <v>230000000000</v>
      </c>
    </row>
    <row r="169" spans="3:7" ht="15.5" x14ac:dyDescent="0.35">
      <c r="C169" t="s">
        <v>176</v>
      </c>
      <c r="D169" s="6">
        <v>1.08</v>
      </c>
      <c r="E169" s="6">
        <v>0.48</v>
      </c>
      <c r="F169" s="6">
        <v>0.43</v>
      </c>
      <c r="G169" s="6">
        <v>0.35</v>
      </c>
    </row>
    <row r="170" spans="3:7" ht="15.5" x14ac:dyDescent="0.35">
      <c r="C170" t="s">
        <v>177</v>
      </c>
      <c r="D170" s="6">
        <v>42.72</v>
      </c>
      <c r="E170" s="6">
        <v>42.06</v>
      </c>
      <c r="F170" s="6">
        <v>41.45</v>
      </c>
      <c r="G170" s="6">
        <v>40.159999999999997</v>
      </c>
    </row>
    <row r="171" spans="3:7" ht="15.5" x14ac:dyDescent="0.35">
      <c r="C171" t="s">
        <v>178</v>
      </c>
      <c r="D171" s="6">
        <v>1.08</v>
      </c>
      <c r="E171" s="6">
        <v>0.48</v>
      </c>
      <c r="F171" s="6">
        <v>0.43</v>
      </c>
      <c r="G171" s="6">
        <v>0.35</v>
      </c>
    </row>
    <row r="172" spans="3:7" ht="15.5" x14ac:dyDescent="0.35">
      <c r="C172" t="s">
        <v>179</v>
      </c>
      <c r="D172" s="6">
        <v>42.71</v>
      </c>
      <c r="E172" s="6">
        <v>42.04</v>
      </c>
      <c r="F172" s="6">
        <v>41.44</v>
      </c>
      <c r="G172" s="6">
        <v>40.14</v>
      </c>
    </row>
    <row r="173" spans="3:7" ht="15.5" x14ac:dyDescent="0.35">
      <c r="C173" t="s">
        <v>180</v>
      </c>
      <c r="D173" s="5">
        <v>8000000000</v>
      </c>
      <c r="E173" s="5">
        <v>5000000000</v>
      </c>
      <c r="F173" s="5">
        <v>11000000000</v>
      </c>
      <c r="G173" s="5">
        <v>4000000000</v>
      </c>
    </row>
    <row r="174" spans="3:7" ht="15.5" x14ac:dyDescent="0.35">
      <c r="C174" t="s">
        <v>181</v>
      </c>
      <c r="D174" s="5">
        <v>20000000000</v>
      </c>
      <c r="E174" s="5">
        <v>31000000000</v>
      </c>
      <c r="F174" s="5">
        <v>22000000000</v>
      </c>
      <c r="G174" s="5">
        <v>27000000000</v>
      </c>
    </row>
    <row r="175" spans="3:7" ht="15.5" x14ac:dyDescent="0.35">
      <c r="C175" t="s">
        <v>182</v>
      </c>
      <c r="D175" s="5">
        <v>245000000000</v>
      </c>
      <c r="E175" s="5">
        <v>241000000000</v>
      </c>
      <c r="F175" s="5">
        <v>237000000000</v>
      </c>
      <c r="G175" s="5">
        <v>230000000000</v>
      </c>
    </row>
    <row r="176" spans="3:7" ht="15.5" x14ac:dyDescent="0.35">
      <c r="C176" t="s">
        <v>23</v>
      </c>
      <c r="D176" s="5">
        <v>29000000000</v>
      </c>
      <c r="E176" s="5">
        <v>36000000000</v>
      </c>
      <c r="F176" s="5">
        <v>33000000000</v>
      </c>
      <c r="G176" s="5">
        <v>31000000000</v>
      </c>
    </row>
    <row r="177" spans="3:13" ht="15.5" x14ac:dyDescent="0.35">
      <c r="C177" t="s">
        <v>20</v>
      </c>
      <c r="D177" s="5">
        <v>22000000000</v>
      </c>
      <c r="E177" s="5">
        <v>29000000000</v>
      </c>
      <c r="F177" s="5">
        <v>24000000000</v>
      </c>
      <c r="G177" s="5">
        <v>23000000000</v>
      </c>
    </row>
    <row r="178" spans="3:13" ht="15.5" x14ac:dyDescent="0.35">
      <c r="C178" t="s">
        <v>183</v>
      </c>
      <c r="D178" s="5">
        <v>173000000000</v>
      </c>
      <c r="E178" s="5">
        <v>171000000000</v>
      </c>
      <c r="F178" s="5">
        <v>103000000000</v>
      </c>
      <c r="G178" s="5">
        <v>102000000000</v>
      </c>
    </row>
    <row r="179" spans="3:13" ht="15.5" x14ac:dyDescent="0.35">
      <c r="C179" t="s">
        <v>184</v>
      </c>
      <c r="D179" s="5">
        <v>9000000000</v>
      </c>
      <c r="E179" s="5">
        <v>-5000000000</v>
      </c>
      <c r="F179" s="5">
        <v>0</v>
      </c>
      <c r="G179" s="5">
        <v>1000000000</v>
      </c>
    </row>
    <row r="180" spans="3:13" ht="15.5" x14ac:dyDescent="0.35">
      <c r="C180" t="s">
        <v>185</v>
      </c>
      <c r="D180" s="5">
        <v>-1000000000</v>
      </c>
      <c r="E180" s="5">
        <v>0</v>
      </c>
      <c r="F180" s="5">
        <v>0</v>
      </c>
      <c r="G180" s="5">
        <v>-1000000000</v>
      </c>
    </row>
    <row r="181" spans="3:13" ht="15.5" x14ac:dyDescent="0.35">
      <c r="C181" t="s">
        <v>12</v>
      </c>
      <c r="D181" s="5">
        <v>8000000000</v>
      </c>
      <c r="E181" s="5">
        <v>-5000000000</v>
      </c>
      <c r="F181" s="5">
        <v>0</v>
      </c>
      <c r="G181" s="5">
        <v>-1000000000</v>
      </c>
    </row>
    <row r="182" spans="3:13" ht="15.5" x14ac:dyDescent="0.35">
      <c r="C182" t="s">
        <v>15</v>
      </c>
      <c r="D182" s="6">
        <v>1.4</v>
      </c>
      <c r="E182" s="6">
        <v>-0.83</v>
      </c>
      <c r="F182" s="6">
        <v>0.02</v>
      </c>
      <c r="G182" s="6">
        <v>-0.11</v>
      </c>
    </row>
    <row r="183" spans="3:13" ht="15.5" x14ac:dyDescent="0.35">
      <c r="C183" t="s">
        <v>45</v>
      </c>
      <c r="I183" s="6">
        <v>1.49</v>
      </c>
      <c r="J183" s="6">
        <v>1.84</v>
      </c>
      <c r="K183" s="6">
        <v>1.82</v>
      </c>
      <c r="L183" s="6">
        <v>0.99</v>
      </c>
      <c r="M183" s="6">
        <v>1399.42</v>
      </c>
    </row>
    <row r="184" spans="3:13" ht="15.5" x14ac:dyDescent="0.35">
      <c r="C184" t="s">
        <v>59</v>
      </c>
      <c r="I184" s="6">
        <v>30.87</v>
      </c>
      <c r="J184" s="6">
        <v>9.7799999999999994</v>
      </c>
      <c r="K184" s="6">
        <v>12.09</v>
      </c>
      <c r="L184" s="5">
        <v>0</v>
      </c>
      <c r="M184" s="5">
        <v>0</v>
      </c>
    </row>
    <row r="185" spans="3:13" ht="15.5" x14ac:dyDescent="0.35">
      <c r="C185" t="s">
        <v>62</v>
      </c>
      <c r="I185" s="6">
        <v>6.66</v>
      </c>
      <c r="J185" s="6">
        <v>2.15</v>
      </c>
      <c r="K185" s="6">
        <v>2.77</v>
      </c>
      <c r="L185" s="5">
        <v>0</v>
      </c>
      <c r="M185" s="5">
        <v>0</v>
      </c>
    </row>
    <row r="186" spans="3:13" ht="15.5" x14ac:dyDescent="0.35">
      <c r="C186" t="s">
        <v>186</v>
      </c>
    </row>
    <row r="187" spans="3:13" ht="15.5" x14ac:dyDescent="0.35">
      <c r="C187" t="s">
        <v>187</v>
      </c>
      <c r="I187" s="6">
        <v>2.9700000000000001E-2</v>
      </c>
      <c r="J187" s="6">
        <v>3.56E-2</v>
      </c>
      <c r="K187" s="6">
        <v>3.5200000000000002E-2</v>
      </c>
      <c r="L187" s="6">
        <v>2.7000000000000003E-2</v>
      </c>
      <c r="M187" s="6">
        <v>1E-3</v>
      </c>
    </row>
    <row r="188" spans="3:13" ht="15.5" x14ac:dyDescent="0.35">
      <c r="C188" t="s">
        <v>188</v>
      </c>
      <c r="I188" s="6">
        <v>3.5000000000000003E-2</v>
      </c>
      <c r="J188" s="6">
        <v>4.4400000000000002E-2</v>
      </c>
      <c r="K188" s="6">
        <v>4.5599999999999995E-2</v>
      </c>
      <c r="L188" s="6">
        <v>3.7900000000000003E-2</v>
      </c>
      <c r="M188" s="6">
        <v>1.4000000000000002E-3</v>
      </c>
    </row>
    <row r="189" spans="3:13" ht="15.5" x14ac:dyDescent="0.35">
      <c r="C189" t="s">
        <v>189</v>
      </c>
      <c r="I189" s="6">
        <v>3.5799999999999998E-2</v>
      </c>
      <c r="J189" s="6">
        <v>4.4600000000000001E-2</v>
      </c>
      <c r="K189" s="6">
        <v>5.8099999999999999E-2</v>
      </c>
      <c r="L189" s="6">
        <v>3.9300000000000002E-2</v>
      </c>
      <c r="M189" s="6">
        <v>5.0000000000000001E-3</v>
      </c>
    </row>
    <row r="190" spans="3:13" ht="15.5" x14ac:dyDescent="0.35">
      <c r="C190" t="s">
        <v>190</v>
      </c>
      <c r="I190" s="6">
        <v>58.15</v>
      </c>
      <c r="J190" s="6">
        <v>138.03</v>
      </c>
      <c r="K190" s="6">
        <v>126.74</v>
      </c>
      <c r="L190" s="6">
        <v>15.33</v>
      </c>
      <c r="M190" s="6">
        <v>1.78</v>
      </c>
    </row>
    <row r="191" spans="3:13" ht="15.5" x14ac:dyDescent="0.35">
      <c r="C191" t="s">
        <v>56</v>
      </c>
      <c r="I191" s="6">
        <v>1.08</v>
      </c>
      <c r="J191" s="6">
        <v>0.43</v>
      </c>
      <c r="K191" s="6">
        <v>0.55000000000000004</v>
      </c>
      <c r="L191" s="5">
        <v>0</v>
      </c>
      <c r="M191" s="5">
        <v>0</v>
      </c>
    </row>
    <row r="192" spans="3:13" ht="15.5" x14ac:dyDescent="0.35">
      <c r="C192" t="s">
        <v>53</v>
      </c>
      <c r="I192" s="6">
        <v>42.72</v>
      </c>
      <c r="J192" s="6">
        <v>41.45</v>
      </c>
      <c r="K192" s="6">
        <v>39.99</v>
      </c>
      <c r="L192" s="6">
        <v>26.16</v>
      </c>
      <c r="M192" s="6">
        <v>1006907.21</v>
      </c>
    </row>
    <row r="193" spans="2:13" ht="15.5" x14ac:dyDescent="0.35">
      <c r="C193" t="s">
        <v>191</v>
      </c>
      <c r="I193" s="6">
        <v>1.08</v>
      </c>
      <c r="J193" s="6">
        <v>0.43</v>
      </c>
      <c r="K193" s="6">
        <v>0.55000000000000004</v>
      </c>
      <c r="L193" s="5">
        <v>0</v>
      </c>
      <c r="M193" s="5">
        <v>0</v>
      </c>
    </row>
    <row r="194" spans="2:13" ht="15.5" x14ac:dyDescent="0.35">
      <c r="C194" t="s">
        <v>192</v>
      </c>
      <c r="I194" s="6">
        <v>42.71</v>
      </c>
      <c r="J194" s="6">
        <v>41.44</v>
      </c>
      <c r="K194" s="6">
        <v>39.97</v>
      </c>
      <c r="L194" s="6">
        <v>26.13</v>
      </c>
      <c r="M194" s="6">
        <v>1005181.27</v>
      </c>
    </row>
    <row r="195" spans="2:13" ht="15.5" x14ac:dyDescent="0.35">
      <c r="C195" t="s">
        <v>193</v>
      </c>
      <c r="I195" s="5">
        <v>8000000000</v>
      </c>
      <c r="J195" s="5">
        <v>11000000000</v>
      </c>
      <c r="K195" s="5">
        <v>6000000000</v>
      </c>
      <c r="L195" s="5">
        <v>2000000000</v>
      </c>
      <c r="M195" s="5">
        <v>2000000000</v>
      </c>
    </row>
    <row r="196" spans="2:13" ht="15.5" x14ac:dyDescent="0.35">
      <c r="C196" t="s">
        <v>194</v>
      </c>
      <c r="I196" s="5">
        <v>20000000000</v>
      </c>
      <c r="J196" s="5">
        <v>22000000000</v>
      </c>
      <c r="K196" s="5">
        <v>27000000000</v>
      </c>
      <c r="L196" s="5">
        <v>15000000000</v>
      </c>
      <c r="M196" s="5">
        <v>13000000000</v>
      </c>
    </row>
    <row r="197" spans="2:13" ht="15.5" x14ac:dyDescent="0.35">
      <c r="C197" t="s">
        <v>25</v>
      </c>
      <c r="I197" s="5">
        <v>29000000000</v>
      </c>
      <c r="J197" s="5">
        <v>33000000000</v>
      </c>
      <c r="K197" s="5">
        <v>33000000000</v>
      </c>
      <c r="L197" s="5">
        <v>17000000000</v>
      </c>
      <c r="M197" s="5">
        <v>15000000000</v>
      </c>
    </row>
    <row r="198" spans="2:13" ht="15.5" x14ac:dyDescent="0.35">
      <c r="C198" t="s">
        <v>22</v>
      </c>
      <c r="I198" s="5">
        <v>22000000000</v>
      </c>
      <c r="J198" s="5">
        <v>24000000000</v>
      </c>
      <c r="K198" s="5">
        <v>22000000000</v>
      </c>
      <c r="L198" s="5">
        <v>15000000000</v>
      </c>
      <c r="M198" s="5">
        <v>11000000000</v>
      </c>
    </row>
    <row r="199" spans="2:13" ht="15.5" x14ac:dyDescent="0.35">
      <c r="C199" t="s">
        <v>195</v>
      </c>
      <c r="I199" s="5">
        <v>173000000000</v>
      </c>
      <c r="J199" s="5">
        <v>103000000000</v>
      </c>
      <c r="K199" s="5">
        <v>97000000000</v>
      </c>
      <c r="L199" s="5">
        <v>73000000000</v>
      </c>
      <c r="M199" s="5">
        <v>75000000000</v>
      </c>
    </row>
    <row r="200" spans="2:13" ht="15.5" x14ac:dyDescent="0.35">
      <c r="C200" t="s">
        <v>196</v>
      </c>
      <c r="I200" s="5">
        <v>4000000000</v>
      </c>
      <c r="J200" s="5">
        <v>1000000000</v>
      </c>
      <c r="K200" s="5">
        <v>-13000000000</v>
      </c>
      <c r="L200" s="5">
        <v>3000000000</v>
      </c>
      <c r="M200" s="5">
        <v>-41000000000</v>
      </c>
    </row>
    <row r="201" spans="2:13" ht="15.5" x14ac:dyDescent="0.35">
      <c r="C201" t="s">
        <v>197</v>
      </c>
      <c r="I201" s="5">
        <v>-1000000000</v>
      </c>
      <c r="J201" s="5">
        <v>-1000000000</v>
      </c>
      <c r="K201" s="5">
        <v>0</v>
      </c>
      <c r="L201" s="5">
        <v>0</v>
      </c>
      <c r="M201" s="5">
        <v>-2000000000</v>
      </c>
    </row>
    <row r="202" spans="2:13" ht="15.5" x14ac:dyDescent="0.35">
      <c r="C202" t="s">
        <v>14</v>
      </c>
      <c r="I202" s="5">
        <v>3000000000</v>
      </c>
      <c r="J202" s="5">
        <v>-1000000000</v>
      </c>
      <c r="K202" s="5">
        <v>-13000000000</v>
      </c>
      <c r="L202" s="5">
        <v>3000000000</v>
      </c>
      <c r="M202" s="5">
        <v>-43000000000</v>
      </c>
    </row>
    <row r="203" spans="2:13" ht="15.5" x14ac:dyDescent="0.35">
      <c r="C203" t="s">
        <v>16</v>
      </c>
      <c r="I203" s="6">
        <v>0.56999999999999995</v>
      </c>
      <c r="J203" s="6">
        <v>-0.09</v>
      </c>
      <c r="K203" s="6">
        <v>-2.33</v>
      </c>
      <c r="L203" s="6">
        <v>0.64</v>
      </c>
      <c r="M203" s="6">
        <v>-376601.42</v>
      </c>
    </row>
    <row r="205" spans="2:13" ht="15.5" x14ac:dyDescent="0.35">
      <c r="B205" t="s">
        <v>198</v>
      </c>
      <c r="C205" t="s">
        <v>199</v>
      </c>
      <c r="D205" s="5">
        <v>5000000000</v>
      </c>
      <c r="E205" s="5">
        <v>4000000000</v>
      </c>
      <c r="F205" s="5">
        <v>8000000000</v>
      </c>
      <c r="G205" s="5">
        <v>2000000000</v>
      </c>
      <c r="H205" s="5">
        <v>9000000000</v>
      </c>
      <c r="J205" s="5">
        <v>11000000000</v>
      </c>
      <c r="K205" s="5">
        <v>10000000000</v>
      </c>
      <c r="L205" s="5">
        <v>4000000000</v>
      </c>
      <c r="M205" s="5">
        <v>158000000</v>
      </c>
    </row>
    <row r="206" spans="2:13" ht="15.5" x14ac:dyDescent="0.35">
      <c r="C206" t="s">
        <v>200</v>
      </c>
      <c r="H206" s="6">
        <v>0.22</v>
      </c>
      <c r="J206" s="6">
        <v>0.19</v>
      </c>
      <c r="K206" s="6">
        <v>0.9</v>
      </c>
    </row>
    <row r="207" spans="2:13" ht="15.5" x14ac:dyDescent="0.35">
      <c r="C207" t="s">
        <v>64</v>
      </c>
      <c r="H207" s="6">
        <v>0.14730000000000001</v>
      </c>
      <c r="J207" s="6">
        <v>0.24940000000000001</v>
      </c>
      <c r="K207" s="6">
        <v>0.49320000000000003</v>
      </c>
    </row>
    <row r="208" spans="2:13" ht="15.5" x14ac:dyDescent="0.35">
      <c r="C208" t="s">
        <v>201</v>
      </c>
      <c r="H208" s="6">
        <v>6.3E-3</v>
      </c>
      <c r="J208" s="6">
        <v>1.09E-2</v>
      </c>
      <c r="K208" s="6">
        <v>5.2900000000000003E-2</v>
      </c>
    </row>
    <row r="209" spans="3:13" ht="15.5" x14ac:dyDescent="0.35">
      <c r="C209" t="s">
        <v>44</v>
      </c>
      <c r="D209" s="6">
        <v>0.88</v>
      </c>
      <c r="E209" s="6">
        <v>0.62</v>
      </c>
      <c r="F209" s="6">
        <v>1.47</v>
      </c>
      <c r="G209" s="6">
        <v>0.37</v>
      </c>
      <c r="H209" s="6">
        <v>1.49</v>
      </c>
      <c r="J209" s="6">
        <v>1.84</v>
      </c>
      <c r="K209" s="6">
        <v>1.82</v>
      </c>
      <c r="L209" s="6">
        <v>0.78</v>
      </c>
      <c r="M209" s="6">
        <v>0.03</v>
      </c>
    </row>
    <row r="210" spans="3:13" ht="15.5" x14ac:dyDescent="0.35">
      <c r="C210" t="s">
        <v>66</v>
      </c>
      <c r="H210" s="6">
        <v>0.22</v>
      </c>
      <c r="J210" s="6">
        <v>0.19</v>
      </c>
      <c r="K210" s="6">
        <v>0.9</v>
      </c>
    </row>
    <row r="211" spans="3:13" ht="15.5" x14ac:dyDescent="0.35">
      <c r="C211" t="s">
        <v>202</v>
      </c>
      <c r="H211" s="6">
        <v>0.14730000000000001</v>
      </c>
      <c r="J211" s="6">
        <v>0.24940000000000001</v>
      </c>
      <c r="K211" s="6">
        <v>0.49320000000000003</v>
      </c>
    </row>
    <row r="212" spans="3:13" ht="15.5" x14ac:dyDescent="0.35">
      <c r="C212" t="s">
        <v>203</v>
      </c>
      <c r="H212" s="6">
        <v>6.3E-3</v>
      </c>
      <c r="J212" s="6">
        <v>1.09E-2</v>
      </c>
      <c r="K212" s="6">
        <v>5.2900000000000003E-2</v>
      </c>
    </row>
    <row r="213" spans="3:13" ht="15.5" x14ac:dyDescent="0.35">
      <c r="C213" t="s">
        <v>204</v>
      </c>
      <c r="D213" s="5">
        <v>22000000000</v>
      </c>
      <c r="E213" s="5">
        <v>18000000000</v>
      </c>
      <c r="F213" s="5">
        <v>32000000000</v>
      </c>
      <c r="G213" s="5">
        <v>16000000000</v>
      </c>
      <c r="H213" s="5">
        <v>40000000000</v>
      </c>
      <c r="J213" s="5">
        <v>48000000000</v>
      </c>
      <c r="K213" s="5">
        <v>45000000000</v>
      </c>
      <c r="L213" s="5">
        <v>18000000000</v>
      </c>
      <c r="M213" s="5">
        <v>2000000000</v>
      </c>
    </row>
    <row r="214" spans="3:13" ht="15.5" x14ac:dyDescent="0.35">
      <c r="C214" t="s">
        <v>205</v>
      </c>
      <c r="H214" s="6">
        <v>0.22</v>
      </c>
      <c r="J214" s="6">
        <v>0.19</v>
      </c>
      <c r="K214" s="6">
        <v>0.9</v>
      </c>
    </row>
    <row r="215" spans="3:13" ht="15.5" x14ac:dyDescent="0.35">
      <c r="C215" t="s">
        <v>206</v>
      </c>
      <c r="H215" s="6">
        <v>0.14730000000000001</v>
      </c>
      <c r="J215" s="6">
        <v>0.24940000000000001</v>
      </c>
      <c r="K215" s="6">
        <v>0.49320000000000003</v>
      </c>
    </row>
    <row r="216" spans="3:13" ht="15.5" x14ac:dyDescent="0.35">
      <c r="C216" t="s">
        <v>207</v>
      </c>
      <c r="H216" s="6">
        <v>6.3E-3</v>
      </c>
      <c r="J216" s="6">
        <v>1.09E-2</v>
      </c>
      <c r="K216" s="6">
        <v>5.2900000000000003E-2</v>
      </c>
    </row>
    <row r="217" spans="3:13" ht="15.5" x14ac:dyDescent="0.35">
      <c r="C217" t="s">
        <v>208</v>
      </c>
      <c r="I217" s="6">
        <v>23.44</v>
      </c>
    </row>
    <row r="218" spans="3:13" ht="15.5" x14ac:dyDescent="0.35">
      <c r="C218" t="s">
        <v>209</v>
      </c>
      <c r="I218" s="6">
        <v>7.42</v>
      </c>
    </row>
    <row r="219" spans="3:13" ht="15.5" x14ac:dyDescent="0.35">
      <c r="C219" t="s">
        <v>210</v>
      </c>
      <c r="I219" s="6">
        <v>0.82</v>
      </c>
    </row>
    <row r="220" spans="3:13" ht="15.5" x14ac:dyDescent="0.35">
      <c r="C220" t="s">
        <v>211</v>
      </c>
      <c r="I220" s="6">
        <v>1.49</v>
      </c>
    </row>
    <row r="221" spans="3:13" ht="15.5" x14ac:dyDescent="0.35">
      <c r="C221" t="s">
        <v>212</v>
      </c>
      <c r="D221" s="6">
        <v>1.1299999999999999</v>
      </c>
    </row>
    <row r="222" spans="3:13" ht="15.5" x14ac:dyDescent="0.35">
      <c r="C222" t="s">
        <v>213</v>
      </c>
      <c r="I222" s="6">
        <v>42.72</v>
      </c>
    </row>
    <row r="223" spans="3:13" ht="15.5" x14ac:dyDescent="0.35">
      <c r="C223" t="s">
        <v>214</v>
      </c>
      <c r="D223" s="6">
        <v>8.73</v>
      </c>
    </row>
    <row r="224" spans="3:13" ht="15.5" x14ac:dyDescent="0.35">
      <c r="C224" t="s">
        <v>215</v>
      </c>
      <c r="D224" s="6">
        <v>0.46</v>
      </c>
    </row>
    <row r="225" spans="3:9" ht="15.5" x14ac:dyDescent="0.35">
      <c r="C225" t="s">
        <v>216</v>
      </c>
      <c r="D225" s="6">
        <v>0.12</v>
      </c>
    </row>
    <row r="226" spans="3:9" ht="15.5" x14ac:dyDescent="0.35">
      <c r="C226" t="s">
        <v>332</v>
      </c>
      <c r="D226" s="6">
        <v>0.08</v>
      </c>
    </row>
    <row r="227" spans="3:9" ht="15.5" x14ac:dyDescent="0.35">
      <c r="C227" t="s">
        <v>217</v>
      </c>
      <c r="D227" s="6">
        <v>0.18</v>
      </c>
    </row>
    <row r="228" spans="3:9" ht="15.5" x14ac:dyDescent="0.35">
      <c r="C228" t="s">
        <v>218</v>
      </c>
      <c r="D228" s="6">
        <v>0.1</v>
      </c>
    </row>
    <row r="229" spans="3:9" ht="15.5" x14ac:dyDescent="0.35">
      <c r="C229" t="s">
        <v>219</v>
      </c>
      <c r="D229" s="6">
        <v>1.18</v>
      </c>
    </row>
    <row r="230" spans="3:9" ht="15.5" x14ac:dyDescent="0.35">
      <c r="C230" t="s">
        <v>12</v>
      </c>
      <c r="D230" s="5">
        <v>8000000000</v>
      </c>
    </row>
    <row r="231" spans="3:9" ht="15.5" x14ac:dyDescent="0.35">
      <c r="C231" t="s">
        <v>220</v>
      </c>
      <c r="I231" s="6">
        <v>10.25</v>
      </c>
    </row>
    <row r="232" spans="3:9" ht="15.5" x14ac:dyDescent="0.35">
      <c r="C232" t="s">
        <v>221</v>
      </c>
      <c r="I232" s="5">
        <v>0</v>
      </c>
    </row>
    <row r="233" spans="3:9" ht="15.5" x14ac:dyDescent="0.35">
      <c r="C233" t="s">
        <v>222</v>
      </c>
      <c r="I233" s="5">
        <v>0</v>
      </c>
    </row>
    <row r="234" spans="3:9" ht="15.5" x14ac:dyDescent="0.35">
      <c r="C234" t="s">
        <v>223</v>
      </c>
      <c r="I234" s="5">
        <v>0</v>
      </c>
    </row>
    <row r="235" spans="3:9" ht="15.5" x14ac:dyDescent="0.35">
      <c r="C235" t="s">
        <v>224</v>
      </c>
      <c r="D235" s="6">
        <v>4.54</v>
      </c>
    </row>
    <row r="236" spans="3:9" ht="15.5" x14ac:dyDescent="0.35">
      <c r="C236" t="s">
        <v>225</v>
      </c>
      <c r="D236" s="6">
        <v>773.09</v>
      </c>
    </row>
    <row r="237" spans="3:9" ht="15.5" x14ac:dyDescent="0.35">
      <c r="C237" t="s">
        <v>226</v>
      </c>
      <c r="D237" s="6">
        <v>5.45</v>
      </c>
    </row>
    <row r="238" spans="3:9" ht="15.5" x14ac:dyDescent="0.35">
      <c r="C238" t="s">
        <v>227</v>
      </c>
      <c r="D238" s="6">
        <v>772.18</v>
      </c>
    </row>
    <row r="239" spans="3:9" ht="15.5" x14ac:dyDescent="0.35">
      <c r="C239" t="s">
        <v>228</v>
      </c>
      <c r="D239" s="6">
        <v>20.059999999999999</v>
      </c>
    </row>
    <row r="240" spans="3:9" ht="15.5" x14ac:dyDescent="0.35">
      <c r="C240" t="s">
        <v>40</v>
      </c>
      <c r="I240" s="5">
        <v>200000000000</v>
      </c>
    </row>
    <row r="241" spans="3:9" ht="15.5" x14ac:dyDescent="0.35">
      <c r="C241" t="s">
        <v>229</v>
      </c>
      <c r="I241" s="5">
        <v>223000000000</v>
      </c>
    </row>
    <row r="242" spans="3:9" ht="15.5" x14ac:dyDescent="0.35">
      <c r="C242" t="s">
        <v>230</v>
      </c>
      <c r="I242" s="5">
        <v>5730000000</v>
      </c>
    </row>
    <row r="243" spans="3:9" ht="15.5" x14ac:dyDescent="0.35">
      <c r="C243" t="s">
        <v>231</v>
      </c>
      <c r="I243" s="6">
        <v>0.23100000000000001</v>
      </c>
    </row>
    <row r="244" spans="3:9" ht="15.5" x14ac:dyDescent="0.35">
      <c r="C244" t="s">
        <v>232</v>
      </c>
      <c r="D244" s="6">
        <v>0.50249999999999995</v>
      </c>
    </row>
    <row r="245" spans="3:9" ht="15.5" x14ac:dyDescent="0.35">
      <c r="C245" t="s">
        <v>233</v>
      </c>
      <c r="D245" s="6">
        <v>0.25280000000000002</v>
      </c>
    </row>
    <row r="246" spans="3:9" ht="15.5" x14ac:dyDescent="0.35">
      <c r="C246" t="s">
        <v>234</v>
      </c>
      <c r="D246" s="6">
        <v>0.2291</v>
      </c>
    </row>
    <row r="247" spans="3:9" ht="15.5" x14ac:dyDescent="0.35">
      <c r="C247" t="s">
        <v>235</v>
      </c>
      <c r="D247" s="6">
        <v>-0.30769999999999997</v>
      </c>
    </row>
    <row r="248" spans="3:9" ht="15.5" x14ac:dyDescent="0.35">
      <c r="C248" t="s">
        <v>236</v>
      </c>
      <c r="D248" s="6">
        <v>-0.21420000000000003</v>
      </c>
    </row>
    <row r="249" spans="3:9" ht="15.5" x14ac:dyDescent="0.35">
      <c r="C249" t="s">
        <v>237</v>
      </c>
      <c r="D249" s="6">
        <v>-0.40250000000000002</v>
      </c>
    </row>
    <row r="250" spans="3:9" ht="15.5" x14ac:dyDescent="0.35">
      <c r="C250" t="s">
        <v>238</v>
      </c>
      <c r="I250" s="6">
        <v>0.22</v>
      </c>
    </row>
    <row r="251" spans="3:9" ht="15.5" x14ac:dyDescent="0.35">
      <c r="C251" t="s">
        <v>239</v>
      </c>
      <c r="I251" s="6">
        <v>0.22</v>
      </c>
    </row>
    <row r="252" spans="3:9" ht="15.5" x14ac:dyDescent="0.35">
      <c r="C252" t="s">
        <v>240</v>
      </c>
      <c r="I252" s="6">
        <v>0.14730000000000001</v>
      </c>
    </row>
    <row r="253" spans="3:9" ht="15.5" x14ac:dyDescent="0.35">
      <c r="C253" t="s">
        <v>241</v>
      </c>
      <c r="I253" s="6">
        <v>6.3E-3</v>
      </c>
    </row>
    <row r="254" spans="3:9" ht="15.5" x14ac:dyDescent="0.35">
      <c r="C254" t="s">
        <v>242</v>
      </c>
      <c r="I254" t="s">
        <v>771</v>
      </c>
    </row>
    <row r="255" spans="3:9" ht="15.5" x14ac:dyDescent="0.35">
      <c r="C255" t="s">
        <v>244</v>
      </c>
      <c r="I255" s="5">
        <v>3</v>
      </c>
    </row>
    <row r="256" spans="3:9" ht="15.5" x14ac:dyDescent="0.35">
      <c r="C256" t="s">
        <v>245</v>
      </c>
      <c r="I256" s="6">
        <v>0.7</v>
      </c>
    </row>
    <row r="257" spans="3:9" ht="15.5" x14ac:dyDescent="0.35">
      <c r="C257" t="s">
        <v>246</v>
      </c>
      <c r="I257" s="6">
        <v>0.21</v>
      </c>
    </row>
    <row r="258" spans="3:9" ht="15.5" x14ac:dyDescent="0.35">
      <c r="C258" t="s">
        <v>247</v>
      </c>
      <c r="I258" s="6">
        <v>0.65</v>
      </c>
    </row>
    <row r="259" spans="3:9" ht="15.5" x14ac:dyDescent="0.35">
      <c r="C259" t="s">
        <v>248</v>
      </c>
      <c r="I259" s="6">
        <v>0.57999999999999996</v>
      </c>
    </row>
    <row r="260" spans="3:9" ht="15.5" x14ac:dyDescent="0.35">
      <c r="C260" t="s">
        <v>249</v>
      </c>
      <c r="I260" s="6">
        <v>0.35</v>
      </c>
    </row>
    <row r="261" spans="3:9" ht="15.5" x14ac:dyDescent="0.35">
      <c r="C261" t="s">
        <v>250</v>
      </c>
      <c r="I261" s="6">
        <v>0.63</v>
      </c>
    </row>
    <row r="262" spans="3:9" ht="15.5" x14ac:dyDescent="0.35">
      <c r="C262" t="s">
        <v>251</v>
      </c>
      <c r="I262" s="6">
        <v>0.26</v>
      </c>
    </row>
    <row r="263" spans="3:9" ht="15.5" x14ac:dyDescent="0.35">
      <c r="C263" t="s">
        <v>252</v>
      </c>
      <c r="D263" s="5">
        <v>6000000000</v>
      </c>
    </row>
    <row r="264" spans="3:9" ht="15.5" x14ac:dyDescent="0.35">
      <c r="C264" t="s">
        <v>253</v>
      </c>
      <c r="D264" s="5">
        <v>288000000000</v>
      </c>
    </row>
    <row r="265" spans="3:9" ht="15.5" x14ac:dyDescent="0.35">
      <c r="C265" t="s">
        <v>254</v>
      </c>
      <c r="D265" s="5">
        <v>43000000000</v>
      </c>
    </row>
    <row r="266" spans="3:9" ht="15.5" x14ac:dyDescent="0.35">
      <c r="C266" t="s">
        <v>183</v>
      </c>
      <c r="D266" s="5">
        <v>173000000000</v>
      </c>
    </row>
    <row r="267" spans="3:9" ht="15.5" x14ac:dyDescent="0.35">
      <c r="C267" t="s">
        <v>182</v>
      </c>
      <c r="I267" s="5">
        <v>245000000000</v>
      </c>
    </row>
    <row r="268" spans="3:9" ht="15.5" x14ac:dyDescent="0.35">
      <c r="C268" t="s">
        <v>181</v>
      </c>
      <c r="D268" s="5">
        <v>20000000000</v>
      </c>
    </row>
    <row r="269" spans="3:9" ht="15.5" x14ac:dyDescent="0.35">
      <c r="C269" t="s">
        <v>180</v>
      </c>
      <c r="D269" s="5">
        <v>8000000000</v>
      </c>
    </row>
    <row r="270" spans="3:9" ht="15.5" x14ac:dyDescent="0.35">
      <c r="C270" t="s">
        <v>23</v>
      </c>
      <c r="D270" s="5">
        <v>29000000000</v>
      </c>
    </row>
    <row r="271" spans="3:9" ht="15.5" x14ac:dyDescent="0.35">
      <c r="C271" t="s">
        <v>20</v>
      </c>
      <c r="D271" s="5">
        <v>22000000000</v>
      </c>
    </row>
    <row r="272" spans="3:9" ht="15.5" x14ac:dyDescent="0.35">
      <c r="C272" t="s">
        <v>255</v>
      </c>
      <c r="I272" s="5">
        <v>245000000000</v>
      </c>
    </row>
  </sheetData>
  <pageMargins left="0.7" right="0.7" top="0.75" bottom="0.75" header="0.3" footer="0.3"/>
  <ignoredErrors>
    <ignoredError sqref="A1:M27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773</v>
      </c>
      <c r="D2" s="2" vm="73">
        <f ca="1">IFERROR(_xlfn.STOCKHISTORY("XIDX:" &amp; $C$1, D3, , 0, 0, 1), "Libur")</f>
        <v>4880</v>
      </c>
      <c r="H2" s="2" vm="73">
        <f ca="1">IFERROR(INDEX(D2:G2,COUNT(D2:G2)),"")</f>
        <v>4880</v>
      </c>
      <c r="I2" s="2" vm="74">
        <f t="shared" ref="I2:N2" ca="1" si="0">IFERROR(_xlfn.STOCKHISTORY("XIDX:" &amp; $C$1, I1, , 0, 0, 1), "Libur")</f>
        <v>6425</v>
      </c>
      <c r="J2" s="2" vm="75">
        <f t="shared" ca="1" si="0"/>
        <v>8475</v>
      </c>
      <c r="K2" s="2" vm="76">
        <f t="shared" ca="1" si="0"/>
        <v>6550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807912000</v>
      </c>
      <c r="H4" s="2">
        <f>IFERROR(SUM(D4:G4)*(4/MAX(1,COUNT(D4:G4))),"")</f>
        <v>3231648000</v>
      </c>
      <c r="I4" s="2">
        <f t="shared" ref="I4:N4" si="1">IFERROR(INDEX(I51:I500,MATCH($C$4,$C$51:$C$500,0)),"")</f>
        <v>1846521000</v>
      </c>
      <c r="J4" s="2">
        <f t="shared" si="1"/>
        <v>2663630000</v>
      </c>
      <c r="K4" s="2">
        <f t="shared" si="1"/>
        <v>2033365000</v>
      </c>
      <c r="L4" s="2">
        <f t="shared" si="1"/>
        <v>2830122000</v>
      </c>
      <c r="M4" s="2">
        <f t="shared" si="1"/>
        <v>1299060000</v>
      </c>
      <c r="N4" s="2">
        <f t="shared" si="1"/>
        <v>1003106000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148244000</v>
      </c>
      <c r="H5" s="2">
        <f>IFERROR(SUM(D5:G5)*(4/MAX(1,COUNT(D5:G5))),"")</f>
        <v>592976000</v>
      </c>
      <c r="I5" s="2">
        <f t="shared" ref="I5:N5" si="2">IFERROR(INDEX(I51:I500,MATCH($C$5,$C$51:$C$500,0)),"")</f>
        <v>226554000</v>
      </c>
      <c r="J5" s="2">
        <f t="shared" si="2"/>
        <v>612782000</v>
      </c>
      <c r="K5" s="2">
        <f t="shared" si="2"/>
        <v>241703000</v>
      </c>
      <c r="L5" s="2">
        <f t="shared" si="2"/>
        <v>1110608000</v>
      </c>
      <c r="M5" s="2">
        <f t="shared" si="2"/>
        <v>336911000</v>
      </c>
      <c r="N5" s="2">
        <f t="shared" si="2"/>
        <v>72105000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5581260000</v>
      </c>
      <c r="H6" s="2">
        <f>IFERROR(INDEX(D6:G6,COUNT(D6:G6)),"")</f>
        <v>5581260000</v>
      </c>
      <c r="I6" s="2">
        <f t="shared" ref="I6:N6" si="3">IFERROR(INDEX(I51:I500,MATCH($C$6,$C$51:$C$500,0)),"")</f>
        <v>5431112000</v>
      </c>
      <c r="J6" s="2">
        <f t="shared" si="3"/>
        <v>5248400000</v>
      </c>
      <c r="K6" s="2">
        <f t="shared" si="3"/>
        <v>4635545000</v>
      </c>
      <c r="L6" s="2">
        <f t="shared" si="3"/>
        <v>3609299000</v>
      </c>
      <c r="M6" s="2">
        <f t="shared" si="3"/>
        <v>2494707000</v>
      </c>
      <c r="N6" s="2">
        <f t="shared" si="3"/>
        <v>2154997000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72.52</v>
      </c>
      <c r="H7" s="3">
        <f>IFERROR(INDEX(D7:G7,COUNT(D7:G7)),"")</f>
        <v>72.52</v>
      </c>
      <c r="I7" s="3">
        <f t="shared" ref="I7:N7" si="4">IFERROR(INDEX(I51:I500,MATCH($C$7,$C$51:$C$500,0))/1000000000,"")</f>
        <v>72.52</v>
      </c>
      <c r="J7" s="3">
        <f t="shared" si="4"/>
        <v>72.52</v>
      </c>
      <c r="K7" s="3">
        <f t="shared" si="4"/>
        <v>72.52</v>
      </c>
      <c r="L7" s="3">
        <f t="shared" si="4"/>
        <v>65.59</v>
      </c>
      <c r="M7" s="3">
        <f t="shared" si="4"/>
        <v>32.79</v>
      </c>
      <c r="N7" s="3">
        <f t="shared" si="4"/>
        <v>32.79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1351000000000</v>
      </c>
      <c r="H8" s="2">
        <f>IFERROR(INDEX(D8:G8,COUNT(D8:G8)),"")</f>
        <v>1351000000000</v>
      </c>
      <c r="I8" s="2">
        <f t="shared" ref="I8:N8" si="5">IFERROR(INDEX(I51:I500,MATCH($C$8,$C$51:$C$500,0)),"")</f>
        <v>-30888000000000</v>
      </c>
      <c r="J8" s="2">
        <f t="shared" si="5"/>
        <v>-26499000000000</v>
      </c>
      <c r="K8" s="2">
        <f t="shared" si="5"/>
        <v>-25333000000000</v>
      </c>
      <c r="L8" s="2">
        <f t="shared" si="5"/>
        <v>4650000000000</v>
      </c>
      <c r="M8" s="2">
        <f t="shared" si="5"/>
        <v>1982000000000</v>
      </c>
      <c r="N8" s="2">
        <f t="shared" si="5"/>
        <v>-6351000000000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18.63</v>
      </c>
      <c r="H9" s="3">
        <f>IFERROR(INDEX(D9:G9,COUNT(D9:G9)),"")</f>
        <v>18.63</v>
      </c>
      <c r="I9" s="3">
        <f t="shared" ref="I9:N9" si="6">IFERROR(INDEX(I51:I500,MATCH($C$9,$C$51:$C$500,0)),"")</f>
        <v>-425.94</v>
      </c>
      <c r="J9" s="3">
        <f t="shared" si="6"/>
        <v>-365.41</v>
      </c>
      <c r="K9" s="3">
        <f t="shared" si="6"/>
        <v>-349.33</v>
      </c>
      <c r="L9" s="3">
        <f t="shared" si="6"/>
        <v>70.900000000000006</v>
      </c>
      <c r="M9" s="3">
        <f t="shared" si="6"/>
        <v>60.44</v>
      </c>
      <c r="N9" s="3">
        <f t="shared" si="6"/>
        <v>-193.65</v>
      </c>
    </row>
    <row r="10" spans="1:14" ht="15.5" x14ac:dyDescent="0.35">
      <c r="C10" t="s">
        <v>17</v>
      </c>
      <c r="D10" s="3">
        <f ca="1">IFERROR(IF(D9=0,"",D2/D9),"")</f>
        <v>261.94310252281269</v>
      </c>
      <c r="I10" s="3">
        <f t="shared" ref="I10:N10" ca="1" si="7">IFERROR(IF(I9=0,"",I2/I9),"")</f>
        <v>-15.084284171479551</v>
      </c>
      <c r="J10" s="3">
        <f t="shared" ca="1" si="7"/>
        <v>-23.193125530226318</v>
      </c>
      <c r="K10" s="3">
        <f t="shared" ca="1" si="7"/>
        <v>-18.750178913920934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814571000</v>
      </c>
      <c r="H11" s="2">
        <f>IFERROR(INDEX(D11:G11,COUNT(D11:G11)),"")</f>
        <v>814571000</v>
      </c>
      <c r="I11" s="2">
        <f t="shared" ref="I11:N11" si="8">IFERROR(INDEX(I51:I500,MATCH($C$11,$C$51:$C$500,0)),"")</f>
        <v>676829000</v>
      </c>
      <c r="J11" s="2">
        <f t="shared" si="8"/>
        <v>754280000</v>
      </c>
      <c r="K11" s="2">
        <f t="shared" si="8"/>
        <v>1228597000</v>
      </c>
      <c r="L11" s="2">
        <f t="shared" si="8"/>
        <v>817758000</v>
      </c>
      <c r="M11" s="2">
        <f t="shared" si="8"/>
        <v>557814000</v>
      </c>
      <c r="N11" s="2">
        <f t="shared" si="8"/>
        <v>455506000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97892000000000</v>
      </c>
      <c r="H12" s="2">
        <f>IFERROR(INDEX(D12:G12,COUNT(D12:G12)),"")</f>
        <v>97892000000000</v>
      </c>
      <c r="I12" s="2">
        <f t="shared" ref="I12:N12" si="9">IFERROR(INDEX(I51:I500,MATCH($C$12,$C$51:$C$500,0)),"")</f>
        <v>97603000000000</v>
      </c>
      <c r="J12" s="2">
        <f t="shared" si="9"/>
        <v>58074000000000</v>
      </c>
      <c r="K12" s="2">
        <f t="shared" si="9"/>
        <v>31144000000000</v>
      </c>
      <c r="L12" s="2">
        <f t="shared" si="9"/>
        <v>15471000000000</v>
      </c>
      <c r="M12" s="2">
        <f t="shared" si="9"/>
        <v>18607000000000</v>
      </c>
      <c r="N12" s="2">
        <f t="shared" si="9"/>
        <v>20528000000000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111738000000000</v>
      </c>
      <c r="H13" s="2">
        <f>IFERROR(INDEX(D13:G13,COUNT(D13:G13)),"")</f>
        <v>111738000000000</v>
      </c>
      <c r="I13" s="2">
        <f t="shared" ref="I13:N13" si="10">IFERROR(INDEX(I51:I500,MATCH($C$13,$C$51:$C$500,0)),"")</f>
        <v>108919000000000</v>
      </c>
      <c r="J13" s="2">
        <f t="shared" si="10"/>
        <v>70260000000000</v>
      </c>
      <c r="K13" s="2">
        <f t="shared" si="10"/>
        <v>50112000000000</v>
      </c>
      <c r="L13" s="2">
        <f t="shared" si="10"/>
        <v>28222000000000</v>
      </c>
      <c r="M13" s="2">
        <f t="shared" si="10"/>
        <v>26571000000000</v>
      </c>
      <c r="N13" s="2">
        <f t="shared" si="10"/>
        <v>26953000000000</v>
      </c>
    </row>
    <row r="14" spans="1:14" ht="15.5" x14ac:dyDescent="0.35">
      <c r="C14" t="s">
        <v>26</v>
      </c>
      <c r="D14" s="2">
        <f>IFERROR(INDEX(D51:D500,MATCH($C$14,$C$51:$C$500,0)),"")</f>
        <v>-126619000</v>
      </c>
      <c r="H14" s="2">
        <f>IFERROR(SUM(D14:G14)*(4/MAX(1,COUNT(D14:G14))),"")</f>
        <v>-506476000</v>
      </c>
      <c r="I14" s="2">
        <f t="shared" ref="I14:N14" si="11">IFERROR(INDEX(I51:I500,MATCH($C$14,$C$51:$C$500,0)),"")</f>
        <v>-386046000</v>
      </c>
      <c r="J14" s="2">
        <f t="shared" si="11"/>
        <v>-283735000</v>
      </c>
      <c r="K14" s="2">
        <f t="shared" si="11"/>
        <v>-194948000</v>
      </c>
      <c r="L14" s="2">
        <f t="shared" si="11"/>
        <v>-142402000</v>
      </c>
      <c r="M14" s="2">
        <f t="shared" si="11"/>
        <v>-119459000</v>
      </c>
      <c r="N14" s="2">
        <f t="shared" si="11"/>
        <v>-122666000</v>
      </c>
    </row>
    <row r="15" spans="1:14" ht="15.5" x14ac:dyDescent="0.35">
      <c r="C15" t="s">
        <v>27</v>
      </c>
      <c r="D15" s="2">
        <f>IFERROR(INDEX(D51:D500,MATCH($C$15,$C$51:$C$500,0)),"")</f>
        <v>-41194000</v>
      </c>
      <c r="H15" s="2">
        <f>IFERROR(SUM(D15:G15)*(4/MAX(1,COUNT(D15:G15))),"")</f>
        <v>-164776000</v>
      </c>
      <c r="I15" s="2">
        <f t="shared" ref="I15:N15" si="12">IFERROR(INDEX(I51:I500,MATCH($C$15,$C$51:$C$500,0)),"")</f>
        <v>-64703000</v>
      </c>
      <c r="J15" s="2">
        <f t="shared" si="12"/>
        <v>-211122000</v>
      </c>
      <c r="K15" s="2">
        <f t="shared" si="12"/>
        <v>-133642000</v>
      </c>
      <c r="L15" s="2">
        <f t="shared" si="12"/>
        <v>-309275000</v>
      </c>
      <c r="M15" s="2">
        <f t="shared" si="12"/>
        <v>-115968000</v>
      </c>
      <c r="N15" s="2">
        <f t="shared" si="12"/>
        <v>-45090000</v>
      </c>
    </row>
    <row r="16" spans="1:14" ht="15.5" x14ac:dyDescent="0.35">
      <c r="C16" t="s">
        <v>28</v>
      </c>
      <c r="D16" s="2">
        <f>IFERROR(INDEX(D51:D500,MATCH($C$16,$C$51:$C$500,0)),"")</f>
        <v>218597000</v>
      </c>
      <c r="H16" s="2">
        <f>IFERROR(SUM(D16:G16)*(4/MAX(1,COUNT(D16:G16))),"")</f>
        <v>874388000</v>
      </c>
      <c r="I16" s="2">
        <f t="shared" ref="I16:N16" si="13">IFERROR(INDEX(I51:I500,MATCH($C$16,$C$51:$C$500,0)),"")</f>
        <v>347320000</v>
      </c>
      <c r="J16" s="2">
        <f t="shared" si="13"/>
        <v>924667000</v>
      </c>
      <c r="K16" s="2">
        <f t="shared" si="13"/>
        <v>599071000</v>
      </c>
      <c r="L16" s="2">
        <f t="shared" si="13"/>
        <v>1408047000</v>
      </c>
      <c r="M16" s="2">
        <f t="shared" si="13"/>
        <v>436580000</v>
      </c>
      <c r="N16" s="2">
        <f t="shared" si="13"/>
        <v>161173000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353897600000000</v>
      </c>
      <c r="H20" s="2">
        <f t="shared" ref="H20:N20" ca="1" si="14">IFERROR(H21*H2,"")</f>
        <v>353897600000000</v>
      </c>
      <c r="I20" s="2">
        <f t="shared" ca="1" si="14"/>
        <v>465941000000000</v>
      </c>
      <c r="J20" s="2">
        <f t="shared" ca="1" si="14"/>
        <v>614607000000000</v>
      </c>
      <c r="K20" s="2">
        <f t="shared" ca="1" si="14"/>
        <v>475006000000000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72520000000</v>
      </c>
      <c r="H21" s="2">
        <f>IFERROR(INDEX(D21:G21,COUNT(D21:G21)),"")</f>
        <v>72520000000</v>
      </c>
      <c r="I21" s="2">
        <f t="shared" ref="I21:N21" si="15">IFERROR(INDEX(I51:I500,MATCH($C$7,$C$51:$C$500,0)),"")</f>
        <v>72520000000</v>
      </c>
      <c r="J21" s="2">
        <f t="shared" si="15"/>
        <v>72520000000</v>
      </c>
      <c r="K21" s="2">
        <f t="shared" si="15"/>
        <v>72520000000</v>
      </c>
      <c r="L21" s="2">
        <f t="shared" si="15"/>
        <v>65590000000</v>
      </c>
      <c r="M21" s="2">
        <f t="shared" si="15"/>
        <v>32790000000</v>
      </c>
      <c r="N21" s="2">
        <f t="shared" si="15"/>
        <v>32790000000</v>
      </c>
    </row>
    <row r="23" spans="1:14" ht="15.5" x14ac:dyDescent="0.35">
      <c r="B23" t="s">
        <v>41</v>
      </c>
      <c r="C23" t="s">
        <v>42</v>
      </c>
      <c r="D23" s="3">
        <f>IFERROR(D5/D6*100,"")</f>
        <v>2.6561027438248712</v>
      </c>
      <c r="H23" s="3">
        <f t="shared" ref="H23:N23" si="16">IFERROR(H5/H6*100,"")</f>
        <v>10.624410975299485</v>
      </c>
      <c r="I23" s="3">
        <f t="shared" si="16"/>
        <v>4.1714109375759509</v>
      </c>
      <c r="J23" s="3">
        <f t="shared" si="16"/>
        <v>11.675596372227727</v>
      </c>
      <c r="K23" s="3">
        <f t="shared" si="16"/>
        <v>5.2141226112571442</v>
      </c>
      <c r="L23" s="3">
        <f t="shared" si="16"/>
        <v>30.77073969211196</v>
      </c>
      <c r="M23" s="3">
        <f t="shared" si="16"/>
        <v>13.505032855561797</v>
      </c>
      <c r="N23" s="3">
        <f t="shared" si="16"/>
        <v>3.3459443331011598</v>
      </c>
    </row>
    <row r="24" spans="1:14" ht="15.5" x14ac:dyDescent="0.35">
      <c r="C24" t="s">
        <v>43</v>
      </c>
      <c r="D24" s="4">
        <f>IFERROR(_xlfn.RRI(5,I23,D23),"")</f>
        <v>-8.6323659679915399E-2</v>
      </c>
      <c r="H24" s="4">
        <f t="shared" ref="H24:N24" si="17">IFERROR(_xlfn.RRI(5,M23,H23),"")</f>
        <v>-4.6848702632384498E-2</v>
      </c>
      <c r="I24" s="4">
        <f t="shared" si="17"/>
        <v>4.5087980216907075E-2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37.229999999999997</v>
      </c>
      <c r="H25" s="3">
        <f>IFERROR(INDEX(D25:G25,COUNT(D25:G25)),"")</f>
        <v>37.229999999999997</v>
      </c>
      <c r="I25" s="3">
        <f t="shared" ref="I25:N25" si="18">IFERROR(INDEX(I51:I500,MATCH($C$25,$C$51:$C$500,0)),"")</f>
        <v>56.57</v>
      </c>
      <c r="J25" s="3">
        <f t="shared" si="18"/>
        <v>139.19999999999999</v>
      </c>
      <c r="K25" s="3">
        <f t="shared" si="18"/>
        <v>53.04</v>
      </c>
      <c r="L25" s="3">
        <f t="shared" si="18"/>
        <v>248.01</v>
      </c>
      <c r="M25" s="3">
        <f t="shared" si="18"/>
        <v>138.36000000000001</v>
      </c>
      <c r="N25" s="3">
        <f t="shared" si="18"/>
        <v>38.369999999999997</v>
      </c>
    </row>
    <row r="26" spans="1:14" ht="15.5" x14ac:dyDescent="0.35">
      <c r="C26" t="s">
        <v>46</v>
      </c>
      <c r="D26" s="4">
        <f>IFERROR(_xlfn.RRI(5,I25,D25),"")</f>
        <v>-8.026784233019868E-2</v>
      </c>
      <c r="H26" s="4">
        <f t="shared" ref="H26:N26" si="19">IFERROR(_xlfn.RRI(5,M25,H25),"")</f>
        <v>-0.23091118287707202</v>
      </c>
      <c r="I26" s="4">
        <f t="shared" si="19"/>
        <v>8.0734152488458388E-2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1.114054054054054E-2</v>
      </c>
      <c r="H27" s="3">
        <f t="shared" ref="H27:N27" si="20">IFERROR(H4/H21,"")</f>
        <v>4.4562162162162161E-2</v>
      </c>
      <c r="I27" s="3">
        <f t="shared" si="20"/>
        <v>2.546223110865968E-2</v>
      </c>
      <c r="J27" s="3">
        <f t="shared" si="20"/>
        <v>3.6729591836734694E-2</v>
      </c>
      <c r="K27" s="3">
        <f t="shared" si="20"/>
        <v>2.8038678985107555E-2</v>
      </c>
      <c r="L27" s="3">
        <f t="shared" si="20"/>
        <v>4.3148681201402653E-2</v>
      </c>
      <c r="M27" s="3">
        <f t="shared" si="20"/>
        <v>3.9617566331198534E-2</v>
      </c>
      <c r="N27" s="3">
        <f t="shared" si="20"/>
        <v>3.0591826776456235E-2</v>
      </c>
    </row>
    <row r="28" spans="1:14" ht="15.5" x14ac:dyDescent="0.35">
      <c r="C28" t="s">
        <v>48</v>
      </c>
      <c r="D28" s="4">
        <f>IFERROR(_xlfn.RRI(5,I27,D27),"")</f>
        <v>-0.15237850500792416</v>
      </c>
      <c r="H28" s="4">
        <f t="shared" ref="H28:N28" si="21">IFERROR(_xlfn.RRI(5,M27,H27),"")</f>
        <v>2.3801336592556899E-2</v>
      </c>
      <c r="I28" s="4">
        <f t="shared" si="21"/>
        <v>-3.6041784909389474E-2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-0.34187732013434691</v>
      </c>
      <c r="I29" s="4">
        <f t="shared" si="22"/>
        <v>-0.59360632183908046</v>
      </c>
      <c r="J29" s="4">
        <f t="shared" si="22"/>
        <v>1.6244343891402715</v>
      </c>
      <c r="K29" s="4">
        <f t="shared" si="22"/>
        <v>-0.78613765573968797</v>
      </c>
      <c r="L29" s="4">
        <f t="shared" si="22"/>
        <v>0.79249783174327815</v>
      </c>
      <c r="M29" s="4">
        <f t="shared" si="22"/>
        <v>2.6059421422986713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0.7501279433052751</v>
      </c>
      <c r="I30" s="4">
        <f t="shared" si="23"/>
        <v>-0.30676520387591372</v>
      </c>
      <c r="J30" s="4">
        <f t="shared" si="23"/>
        <v>0.30996156617233017</v>
      </c>
      <c r="K30" s="4">
        <f t="shared" si="23"/>
        <v>-0.3501845663779849</v>
      </c>
      <c r="L30" s="4">
        <f t="shared" si="23"/>
        <v>8.9130029863126473E-2</v>
      </c>
      <c r="M30" s="4">
        <f t="shared" si="23"/>
        <v>0.29503761317348315</v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1286.01</v>
      </c>
      <c r="H32" s="3">
        <f>IFERROR(INDEX(D32:G32,COUNT(D32:G32)),"")</f>
        <v>1286.01</v>
      </c>
      <c r="I32" s="3">
        <f t="shared" ref="I32:N32" si="24">IFERROR(INDEX(I51:I500,MATCH($C$32,$C$51:$C$500,0)),"")</f>
        <v>1230.77</v>
      </c>
      <c r="J32" s="3">
        <f t="shared" si="24"/>
        <v>1149.6099999999999</v>
      </c>
      <c r="K32" s="3">
        <f t="shared" si="24"/>
        <v>968.68</v>
      </c>
      <c r="L32" s="3">
        <f t="shared" si="24"/>
        <v>838.88</v>
      </c>
      <c r="M32" s="3">
        <f t="shared" si="24"/>
        <v>1053.01</v>
      </c>
      <c r="N32" s="3">
        <f t="shared" si="24"/>
        <v>895.35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3.83</v>
      </c>
      <c r="H33" s="3">
        <f>IFERROR(INDEX(D33:G33,COUNT(D33:G33)),"")</f>
        <v>3.83</v>
      </c>
      <c r="I33" s="3">
        <f t="shared" ref="I33:N33" si="25">IFERROR(INDEX(I51:I500,MATCH($C$33,$C$51:$C$500,0)),"")</f>
        <v>5.22</v>
      </c>
      <c r="J33" s="3">
        <f t="shared" si="25"/>
        <v>7.37</v>
      </c>
      <c r="K33" s="3">
        <f t="shared" si="25"/>
        <v>6.76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132.15</v>
      </c>
      <c r="H34" s="3">
        <f>IFERROR(INDEX(D34:G34,COUNT(D34:G34)),"")</f>
        <v>132.15</v>
      </c>
      <c r="I34" s="3">
        <f t="shared" ref="I34:N34" si="26">IFERROR(INDEX(I51:I500,MATCH($C$34,$C$51:$C$500,0)),"")</f>
        <v>113.58</v>
      </c>
      <c r="J34" s="3">
        <f t="shared" si="26"/>
        <v>60.88</v>
      </c>
      <c r="K34" s="3">
        <f t="shared" si="26"/>
        <v>123.49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26.2</v>
      </c>
      <c r="H35" s="3">
        <f>IFERROR(INDEX(D35:G35,COUNT(D35:G35)),"")</f>
        <v>26.2</v>
      </c>
      <c r="I35" s="3">
        <f t="shared" ref="I35:N35" si="27">IFERROR(INDEX(I51:I500,MATCH($C$35,$C$51:$C$500,0)),"")</f>
        <v>15.31</v>
      </c>
      <c r="J35" s="3">
        <f t="shared" si="27"/>
        <v>14.56</v>
      </c>
      <c r="K35" s="3">
        <f t="shared" si="27"/>
        <v>15.31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807912000</v>
      </c>
      <c r="E51" s="5">
        <v>1301189000</v>
      </c>
      <c r="F51" s="5">
        <v>362737000</v>
      </c>
      <c r="G51" s="5">
        <v>180471000</v>
      </c>
      <c r="I51" s="5">
        <v>1846521000</v>
      </c>
      <c r="J51" s="5">
        <v>2663630000</v>
      </c>
      <c r="K51" s="5">
        <v>2033365000</v>
      </c>
      <c r="L51" s="5">
        <v>2830122000</v>
      </c>
      <c r="M51" s="5">
        <v>1299060000</v>
      </c>
      <c r="N51" s="5">
        <v>1003106000</v>
      </c>
    </row>
    <row r="52" spans="2:14" ht="15.5" x14ac:dyDescent="0.35">
      <c r="C52" t="s">
        <v>73</v>
      </c>
      <c r="D52" s="5">
        <v>-465566000</v>
      </c>
      <c r="E52" s="5">
        <v>-600194000</v>
      </c>
      <c r="F52" s="5">
        <v>-283812000</v>
      </c>
      <c r="G52" s="5">
        <v>-67378000</v>
      </c>
      <c r="I52" s="5">
        <v>-1010898000</v>
      </c>
      <c r="J52" s="5">
        <v>-1318596000</v>
      </c>
      <c r="K52" s="5">
        <v>-1131441000</v>
      </c>
      <c r="L52" s="5">
        <v>-1191250000</v>
      </c>
      <c r="M52" s="5">
        <v>-646209000</v>
      </c>
      <c r="N52" s="5">
        <v>-644316000</v>
      </c>
    </row>
    <row r="53" spans="2:14" ht="15.5" x14ac:dyDescent="0.35">
      <c r="C53" t="s">
        <v>74</v>
      </c>
      <c r="D53" s="5">
        <v>342346000</v>
      </c>
      <c r="E53" s="5">
        <v>700995000</v>
      </c>
      <c r="F53" s="5">
        <v>78925000</v>
      </c>
      <c r="G53" s="5">
        <v>113093000</v>
      </c>
      <c r="I53" s="5">
        <v>835623000</v>
      </c>
      <c r="J53" s="5">
        <v>1345034000</v>
      </c>
      <c r="K53" s="5">
        <v>901924000</v>
      </c>
      <c r="L53" s="5">
        <v>1638872000</v>
      </c>
      <c r="M53" s="5">
        <v>652851000</v>
      </c>
      <c r="N53" s="5">
        <v>358790000</v>
      </c>
    </row>
    <row r="54" spans="2:14" ht="15.5" x14ac:dyDescent="0.35">
      <c r="C54" t="s">
        <v>75</v>
      </c>
      <c r="D54" s="5">
        <v>-27927000</v>
      </c>
      <c r="E54" s="5">
        <v>-53074000</v>
      </c>
      <c r="F54" s="5">
        <v>-23034000</v>
      </c>
      <c r="G54" s="5">
        <v>-40561000</v>
      </c>
      <c r="I54" s="5">
        <v>-162021000</v>
      </c>
      <c r="J54" s="5">
        <v>-160218000</v>
      </c>
      <c r="K54" s="5">
        <v>-134699000</v>
      </c>
      <c r="L54" s="5">
        <v>-111452000</v>
      </c>
      <c r="M54" s="5">
        <v>-95771000</v>
      </c>
      <c r="N54" s="5">
        <v>-92865000</v>
      </c>
    </row>
    <row r="55" spans="2:14" ht="15.5" x14ac:dyDescent="0.35">
      <c r="C55" t="s">
        <v>774</v>
      </c>
      <c r="D55" s="5">
        <v>-4607000</v>
      </c>
      <c r="E55" s="5">
        <v>-4521000</v>
      </c>
      <c r="F55" s="5">
        <v>-4984000</v>
      </c>
      <c r="G55" s="5">
        <v>-4555000</v>
      </c>
      <c r="I55" s="5">
        <v>-19458000</v>
      </c>
      <c r="J55" s="5">
        <v>-21002000</v>
      </c>
      <c r="K55" s="5">
        <v>-15498000</v>
      </c>
      <c r="L55" s="5">
        <v>-17482000</v>
      </c>
      <c r="M55" s="5">
        <v>-18840000</v>
      </c>
      <c r="N55" s="5">
        <v>-22685000</v>
      </c>
    </row>
    <row r="56" spans="2:14" ht="15.5" x14ac:dyDescent="0.35">
      <c r="C56" t="s">
        <v>77</v>
      </c>
      <c r="D56" s="5">
        <v>-16909000</v>
      </c>
      <c r="E56" s="5">
        <v>-42191000</v>
      </c>
      <c r="F56" s="5">
        <v>-11689000</v>
      </c>
      <c r="G56" s="5">
        <v>-29644000</v>
      </c>
      <c r="I56" s="5">
        <v>-117116000</v>
      </c>
      <c r="J56" s="5">
        <v>-120638000</v>
      </c>
      <c r="K56" s="5">
        <v>-99679000</v>
      </c>
      <c r="L56" s="5">
        <v>-74031000</v>
      </c>
      <c r="M56" s="5">
        <v>-57816000</v>
      </c>
      <c r="N56" s="5">
        <v>-52186000</v>
      </c>
    </row>
    <row r="57" spans="2:14" ht="15.5" x14ac:dyDescent="0.35">
      <c r="C57" t="s">
        <v>80</v>
      </c>
      <c r="D57" s="5">
        <v>2070000</v>
      </c>
      <c r="E57" s="5">
        <v>3915000</v>
      </c>
      <c r="F57" s="5">
        <v>1289000</v>
      </c>
      <c r="G57" s="5">
        <v>1261000</v>
      </c>
      <c r="I57" s="5">
        <v>7696000</v>
      </c>
      <c r="J57" s="5">
        <v>5191000</v>
      </c>
      <c r="K57" s="5">
        <v>6647000</v>
      </c>
      <c r="L57" s="5">
        <v>5913000</v>
      </c>
      <c r="M57" s="5">
        <v>4462000</v>
      </c>
      <c r="N57" s="5">
        <v>24464000</v>
      </c>
    </row>
    <row r="58" spans="2:14" ht="15.5" x14ac:dyDescent="0.35">
      <c r="C58" t="s">
        <v>78</v>
      </c>
      <c r="D58" s="5">
        <v>314419000</v>
      </c>
      <c r="E58" s="5">
        <v>647921000</v>
      </c>
      <c r="F58" s="5">
        <v>55891000</v>
      </c>
      <c r="G58" s="5">
        <v>72532000</v>
      </c>
      <c r="I58" s="5">
        <v>673602000</v>
      </c>
      <c r="J58" s="5">
        <v>1184816000</v>
      </c>
      <c r="K58" s="5">
        <v>767225000</v>
      </c>
      <c r="L58" s="5">
        <v>1527420000</v>
      </c>
      <c r="M58" s="5">
        <v>557080000</v>
      </c>
      <c r="N58" s="5">
        <v>265925000</v>
      </c>
    </row>
    <row r="59" spans="2:14" ht="15.5" x14ac:dyDescent="0.35">
      <c r="C59" t="s">
        <v>79</v>
      </c>
      <c r="D59" s="5">
        <v>-95822000</v>
      </c>
      <c r="E59" s="5">
        <v>-69760000</v>
      </c>
      <c r="F59" s="5">
        <v>-95191000</v>
      </c>
      <c r="G59" s="5">
        <v>-89139000</v>
      </c>
      <c r="I59" s="5">
        <v>-326282000</v>
      </c>
      <c r="J59" s="5">
        <v>-260149000</v>
      </c>
      <c r="K59" s="5">
        <v>-168154000</v>
      </c>
      <c r="L59" s="5">
        <v>-119373000</v>
      </c>
      <c r="M59" s="5">
        <v>-120500000</v>
      </c>
      <c r="N59" s="5">
        <v>-104752000</v>
      </c>
    </row>
    <row r="60" spans="2:14" ht="15.5" x14ac:dyDescent="0.35">
      <c r="C60" t="s">
        <v>264</v>
      </c>
      <c r="D60" s="5">
        <v>7089000</v>
      </c>
      <c r="E60" s="5">
        <v>16126000</v>
      </c>
      <c r="F60" s="5">
        <v>3644000</v>
      </c>
      <c r="G60" s="5">
        <v>3309000</v>
      </c>
      <c r="I60" s="5">
        <v>26413000</v>
      </c>
      <c r="J60" s="5">
        <v>14083000</v>
      </c>
      <c r="K60" s="5">
        <v>19529000</v>
      </c>
      <c r="L60" s="5">
        <v>16619000</v>
      </c>
      <c r="M60" s="5">
        <v>10848000</v>
      </c>
      <c r="N60" s="5">
        <v>26016000</v>
      </c>
    </row>
    <row r="61" spans="2:14" ht="15.5" x14ac:dyDescent="0.35">
      <c r="C61" t="s">
        <v>26</v>
      </c>
      <c r="D61" s="5">
        <v>-126619000</v>
      </c>
      <c r="E61" s="5">
        <v>-102753000</v>
      </c>
      <c r="F61" s="5">
        <v>-115660000</v>
      </c>
      <c r="G61" s="5">
        <v>-85560000</v>
      </c>
      <c r="I61" s="5">
        <v>-386046000</v>
      </c>
      <c r="J61" s="5">
        <v>-283735000</v>
      </c>
      <c r="K61" s="5">
        <v>-194948000</v>
      </c>
      <c r="L61" s="5">
        <v>-142402000</v>
      </c>
      <c r="M61" s="5">
        <v>-119459000</v>
      </c>
      <c r="N61" s="5">
        <v>-122666000</v>
      </c>
    </row>
    <row r="62" spans="2:14" ht="15.5" x14ac:dyDescent="0.35">
      <c r="C62" t="s">
        <v>81</v>
      </c>
      <c r="D62" s="5">
        <v>-95822000</v>
      </c>
      <c r="E62" s="5">
        <v>-69760000</v>
      </c>
      <c r="F62" s="5">
        <v>-95191000</v>
      </c>
      <c r="G62" s="5">
        <v>-89139000</v>
      </c>
      <c r="I62" s="5">
        <v>-326282000</v>
      </c>
      <c r="J62" s="5">
        <v>-260149000</v>
      </c>
      <c r="K62" s="5">
        <v>-168154000</v>
      </c>
      <c r="L62" s="5">
        <v>-119373000</v>
      </c>
      <c r="M62" s="5">
        <v>-120500000</v>
      </c>
      <c r="N62" s="5">
        <v>-104752000</v>
      </c>
    </row>
    <row r="63" spans="2:14" ht="15.5" x14ac:dyDescent="0.35">
      <c r="C63" t="s">
        <v>28</v>
      </c>
      <c r="D63" s="5">
        <v>218597000</v>
      </c>
      <c r="E63" s="5">
        <v>578161000</v>
      </c>
      <c r="F63" s="5">
        <v>-39300000</v>
      </c>
      <c r="G63" s="5">
        <v>-16607000</v>
      </c>
      <c r="I63" s="5">
        <v>347320000</v>
      </c>
      <c r="J63" s="5">
        <v>924667000</v>
      </c>
      <c r="K63" s="5">
        <v>599071000</v>
      </c>
      <c r="L63" s="5">
        <v>1408047000</v>
      </c>
      <c r="M63" s="5">
        <v>436580000</v>
      </c>
      <c r="N63" s="5">
        <v>161173000</v>
      </c>
    </row>
    <row r="64" spans="2:14" ht="15.5" x14ac:dyDescent="0.35">
      <c r="C64" t="s">
        <v>27</v>
      </c>
      <c r="D64" s="5">
        <v>-41194000</v>
      </c>
      <c r="E64" s="5">
        <v>-120490000</v>
      </c>
      <c r="F64" s="5">
        <v>10671000</v>
      </c>
      <c r="G64" s="5">
        <v>7812000</v>
      </c>
      <c r="I64" s="5">
        <v>-64703000</v>
      </c>
      <c r="J64" s="5">
        <v>-211122000</v>
      </c>
      <c r="K64" s="5">
        <v>-133642000</v>
      </c>
      <c r="L64" s="5">
        <v>-309275000</v>
      </c>
      <c r="M64" s="5">
        <v>-115968000</v>
      </c>
      <c r="N64" s="5">
        <v>-45090000</v>
      </c>
    </row>
    <row r="65" spans="2:14" ht="15.5" x14ac:dyDescent="0.35">
      <c r="C65" t="s">
        <v>265</v>
      </c>
      <c r="D65" s="5">
        <v>177403000</v>
      </c>
      <c r="E65" s="5">
        <v>457671000</v>
      </c>
      <c r="F65" s="5">
        <v>-28629000</v>
      </c>
      <c r="G65" s="5">
        <v>-8795000</v>
      </c>
      <c r="I65" s="5">
        <v>282617000</v>
      </c>
      <c r="J65" s="5">
        <v>713545000</v>
      </c>
      <c r="K65" s="5">
        <v>465429000</v>
      </c>
      <c r="L65" s="5">
        <v>1098772000</v>
      </c>
      <c r="M65" s="5">
        <v>320612000</v>
      </c>
      <c r="N65" s="5">
        <v>116083000</v>
      </c>
    </row>
    <row r="66" spans="2:14" ht="15.5" x14ac:dyDescent="0.35">
      <c r="C66" t="s">
        <v>775</v>
      </c>
      <c r="D66" s="5">
        <v>177403000</v>
      </c>
      <c r="E66" s="5">
        <v>457671000</v>
      </c>
      <c r="F66" s="5">
        <v>-28629000</v>
      </c>
      <c r="G66" s="5">
        <v>-8795000</v>
      </c>
      <c r="I66" s="5">
        <v>282617000</v>
      </c>
      <c r="J66" s="5">
        <v>713545000</v>
      </c>
      <c r="K66" s="5">
        <v>465429000</v>
      </c>
      <c r="L66" s="5">
        <v>1098772000</v>
      </c>
      <c r="M66" s="5">
        <v>320612000</v>
      </c>
      <c r="N66" s="5">
        <v>116083000</v>
      </c>
    </row>
    <row r="67" spans="2:14" ht="15.5" x14ac:dyDescent="0.35">
      <c r="C67" t="s">
        <v>85</v>
      </c>
      <c r="D67" s="5">
        <v>162605000</v>
      </c>
      <c r="E67" s="5">
        <v>433092000</v>
      </c>
      <c r="F67" s="5">
        <v>-28629000</v>
      </c>
      <c r="G67" s="5">
        <v>-8795000</v>
      </c>
      <c r="I67" s="5">
        <v>258038000</v>
      </c>
      <c r="J67" s="5">
        <v>641677000</v>
      </c>
      <c r="K67" s="5">
        <v>258889000</v>
      </c>
      <c r="L67" s="5">
        <v>1098772000</v>
      </c>
      <c r="M67" s="5">
        <v>320612000</v>
      </c>
      <c r="N67" s="5">
        <v>116083000</v>
      </c>
    </row>
    <row r="68" spans="2:14" ht="15.5" x14ac:dyDescent="0.35">
      <c r="C68" t="s">
        <v>86</v>
      </c>
      <c r="D68" s="5">
        <v>-12291000</v>
      </c>
      <c r="E68" s="5">
        <v>-4439000</v>
      </c>
      <c r="F68" s="5">
        <v>-12262000</v>
      </c>
      <c r="G68" s="5">
        <v>32390000</v>
      </c>
      <c r="I68" s="5">
        <v>-23788000</v>
      </c>
      <c r="J68" s="5">
        <v>-23704000</v>
      </c>
      <c r="K68" s="5">
        <v>-10539000</v>
      </c>
      <c r="L68" s="5">
        <v>17749000</v>
      </c>
      <c r="M68" s="5">
        <v>20761000</v>
      </c>
      <c r="N68" s="5">
        <v>-19514000</v>
      </c>
    </row>
    <row r="69" spans="2:14" ht="15.5" x14ac:dyDescent="0.35">
      <c r="C69" t="s">
        <v>88</v>
      </c>
      <c r="D69" s="5">
        <v>150314000</v>
      </c>
      <c r="E69" s="5">
        <v>428653000</v>
      </c>
      <c r="F69" s="5">
        <v>-40891000</v>
      </c>
      <c r="G69" s="5">
        <v>23595000</v>
      </c>
      <c r="I69" s="5">
        <v>234250000</v>
      </c>
      <c r="J69" s="5">
        <v>617973000</v>
      </c>
      <c r="K69" s="5">
        <v>248350000</v>
      </c>
      <c r="L69" s="5">
        <v>1116521000</v>
      </c>
      <c r="M69" s="5">
        <v>341373000</v>
      </c>
      <c r="N69" s="5">
        <v>96569000</v>
      </c>
    </row>
    <row r="70" spans="2:14" ht="15.5" x14ac:dyDescent="0.35">
      <c r="C70" t="s">
        <v>89</v>
      </c>
      <c r="D70" s="5">
        <v>162605000</v>
      </c>
      <c r="E70" s="5">
        <v>433092000</v>
      </c>
      <c r="F70" s="5">
        <v>-28629000</v>
      </c>
      <c r="G70" s="5">
        <v>-8795000</v>
      </c>
      <c r="I70" s="5">
        <v>258038000</v>
      </c>
      <c r="J70" s="5">
        <v>641677000</v>
      </c>
      <c r="K70" s="5">
        <v>258889000</v>
      </c>
      <c r="L70" s="5">
        <v>1098772000</v>
      </c>
      <c r="M70" s="5">
        <v>320612000</v>
      </c>
      <c r="N70" s="5">
        <v>116083000</v>
      </c>
    </row>
    <row r="71" spans="2:14" ht="15.5" x14ac:dyDescent="0.35">
      <c r="C71" t="s">
        <v>7</v>
      </c>
      <c r="D71" s="5">
        <v>148244000</v>
      </c>
      <c r="E71" s="5">
        <v>424738000</v>
      </c>
      <c r="F71" s="5">
        <v>-42180000</v>
      </c>
      <c r="G71" s="5">
        <v>22334000</v>
      </c>
      <c r="I71" s="5">
        <v>226554000</v>
      </c>
      <c r="J71" s="5">
        <v>612782000</v>
      </c>
      <c r="K71" s="5">
        <v>241703000</v>
      </c>
      <c r="L71" s="5">
        <v>1110608000</v>
      </c>
      <c r="M71" s="5">
        <v>336911000</v>
      </c>
      <c r="N71" s="5">
        <v>72105000</v>
      </c>
    </row>
    <row r="72" spans="2:14" ht="15.5" x14ac:dyDescent="0.35">
      <c r="C72" t="s">
        <v>90</v>
      </c>
      <c r="D72" s="5">
        <v>162605000</v>
      </c>
      <c r="E72" s="5">
        <v>433092000</v>
      </c>
      <c r="F72" s="5">
        <v>-28629000</v>
      </c>
      <c r="G72" s="5">
        <v>-8795000</v>
      </c>
      <c r="I72" s="5">
        <v>258038000</v>
      </c>
      <c r="J72" s="5">
        <v>641677000</v>
      </c>
      <c r="K72" s="5">
        <v>258889000</v>
      </c>
      <c r="L72" s="5">
        <v>1098772000</v>
      </c>
      <c r="M72" s="5">
        <v>320612000</v>
      </c>
      <c r="N72" s="5">
        <v>116083000</v>
      </c>
    </row>
    <row r="73" spans="2:14" ht="15.5" x14ac:dyDescent="0.35">
      <c r="C73" t="s">
        <v>91</v>
      </c>
      <c r="D73" s="5">
        <v>150314000</v>
      </c>
      <c r="E73" s="5">
        <v>428653000</v>
      </c>
      <c r="F73" s="5">
        <v>-40891000</v>
      </c>
      <c r="G73" s="5">
        <v>23595000</v>
      </c>
      <c r="I73" s="5">
        <v>234250000</v>
      </c>
      <c r="J73" s="5">
        <v>617973000</v>
      </c>
      <c r="K73" s="5">
        <v>248350000</v>
      </c>
      <c r="L73" s="5">
        <v>1116521000</v>
      </c>
      <c r="M73" s="5">
        <v>341373000</v>
      </c>
      <c r="N73" s="5">
        <v>96569000</v>
      </c>
    </row>
    <row r="74" spans="2:14" ht="15.5" x14ac:dyDescent="0.35">
      <c r="C74" t="s">
        <v>92</v>
      </c>
      <c r="D74" s="5">
        <v>150314000</v>
      </c>
      <c r="E74" s="5">
        <v>428653000</v>
      </c>
      <c r="F74" s="5">
        <v>-40891000</v>
      </c>
      <c r="G74" s="5">
        <v>23595000</v>
      </c>
      <c r="I74" s="5">
        <v>234250000</v>
      </c>
      <c r="J74" s="5">
        <v>617973000</v>
      </c>
      <c r="K74" s="5">
        <v>248350000</v>
      </c>
      <c r="L74" s="5">
        <v>1116521000</v>
      </c>
      <c r="M74" s="5">
        <v>341373000</v>
      </c>
      <c r="N74" s="5">
        <v>96569000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814571000</v>
      </c>
      <c r="E78" s="5">
        <v>676829000</v>
      </c>
      <c r="F78" s="5">
        <v>676063000</v>
      </c>
      <c r="G78" s="5">
        <v>1002171000</v>
      </c>
      <c r="I78" s="5">
        <v>676829000</v>
      </c>
      <c r="J78" s="5">
        <v>754280000</v>
      </c>
      <c r="K78" s="5">
        <v>1228597000</v>
      </c>
      <c r="L78" s="5">
        <v>817758000</v>
      </c>
      <c r="M78" s="5">
        <v>557814000</v>
      </c>
      <c r="N78" s="5">
        <v>455506000</v>
      </c>
    </row>
    <row r="79" spans="2:14" ht="15.5" x14ac:dyDescent="0.35">
      <c r="C79" t="s">
        <v>96</v>
      </c>
      <c r="D79" s="5">
        <v>468702000</v>
      </c>
      <c r="E79" s="5">
        <v>610721000</v>
      </c>
      <c r="F79" s="5">
        <v>117549000</v>
      </c>
      <c r="G79" s="5">
        <v>73665000</v>
      </c>
      <c r="I79" s="5">
        <v>610721000</v>
      </c>
      <c r="J79" s="5">
        <v>271490000</v>
      </c>
      <c r="K79" s="5">
        <v>395590000</v>
      </c>
      <c r="L79" s="5">
        <v>339589000</v>
      </c>
      <c r="M79" s="5">
        <v>154069000</v>
      </c>
      <c r="N79" s="5">
        <v>194027000</v>
      </c>
    </row>
    <row r="80" spans="2:14" ht="15.5" x14ac:dyDescent="0.35">
      <c r="C80" t="s">
        <v>101</v>
      </c>
      <c r="D80" s="5">
        <v>621106000</v>
      </c>
      <c r="E80" s="5">
        <v>510794000</v>
      </c>
      <c r="F80" s="5">
        <v>719019000</v>
      </c>
      <c r="G80" s="5">
        <v>720200000</v>
      </c>
      <c r="I80" s="5">
        <v>510794000</v>
      </c>
      <c r="J80" s="5">
        <v>472313000</v>
      </c>
      <c r="K80" s="5">
        <v>153235000</v>
      </c>
      <c r="L80" s="5">
        <v>167270000</v>
      </c>
      <c r="M80" s="5">
        <v>142560000</v>
      </c>
      <c r="N80" s="5">
        <v>125300000</v>
      </c>
    </row>
    <row r="81" spans="3:14" ht="15.5" x14ac:dyDescent="0.35">
      <c r="C81" t="s">
        <v>80</v>
      </c>
      <c r="D81" s="5">
        <v>-382413000</v>
      </c>
      <c r="E81" s="5">
        <v>-370322000</v>
      </c>
      <c r="F81" s="5">
        <v>-367718000</v>
      </c>
      <c r="G81" s="5">
        <v>-342253000</v>
      </c>
      <c r="I81" s="5">
        <v>-370322000</v>
      </c>
      <c r="J81" s="5">
        <v>-299597000</v>
      </c>
      <c r="K81" s="5">
        <v>-272575000</v>
      </c>
      <c r="L81" s="5">
        <v>-262465000</v>
      </c>
      <c r="M81" s="5">
        <v>-279164000</v>
      </c>
      <c r="N81" s="5">
        <v>-299002000</v>
      </c>
    </row>
    <row r="82" spans="3:14" ht="15.5" x14ac:dyDescent="0.35">
      <c r="C82" t="s">
        <v>102</v>
      </c>
      <c r="D82" s="5">
        <v>3151943000</v>
      </c>
      <c r="E82" s="5">
        <v>3152403000</v>
      </c>
      <c r="F82" s="5">
        <v>2601923000</v>
      </c>
      <c r="G82" s="5">
        <v>2791920000</v>
      </c>
      <c r="I82" s="5">
        <v>3152403000</v>
      </c>
      <c r="J82" s="5">
        <v>2332417000</v>
      </c>
      <c r="K82" s="5">
        <v>2544318000</v>
      </c>
      <c r="L82" s="5">
        <v>1881272000</v>
      </c>
      <c r="M82" s="5">
        <v>1381679000</v>
      </c>
      <c r="N82" s="5">
        <v>1182267000</v>
      </c>
    </row>
    <row r="83" spans="3:14" ht="15.5" x14ac:dyDescent="0.35">
      <c r="C83" t="s">
        <v>103</v>
      </c>
    </row>
    <row r="84" spans="3:14" ht="15.5" x14ac:dyDescent="0.35">
      <c r="C84" t="s">
        <v>105</v>
      </c>
      <c r="D84" s="5">
        <v>22000</v>
      </c>
      <c r="E84" s="5">
        <v>836000</v>
      </c>
      <c r="F84" s="5">
        <v>1014000</v>
      </c>
      <c r="G84" s="5">
        <v>427000</v>
      </c>
      <c r="I84" s="5">
        <v>836000</v>
      </c>
      <c r="L84" s="5">
        <v>386000</v>
      </c>
    </row>
    <row r="85" spans="3:14" ht="15.5" x14ac:dyDescent="0.35">
      <c r="C85" t="s">
        <v>104</v>
      </c>
      <c r="D85" s="5">
        <v>5629425000</v>
      </c>
      <c r="E85" s="5">
        <v>5634565000</v>
      </c>
      <c r="F85" s="5">
        <v>5387155000</v>
      </c>
      <c r="G85" s="5">
        <v>5194451000</v>
      </c>
      <c r="I85" s="5">
        <v>5634565000</v>
      </c>
      <c r="J85" s="5">
        <v>4502201000</v>
      </c>
      <c r="K85" s="5">
        <v>2819621000</v>
      </c>
      <c r="L85" s="5">
        <v>1281954000</v>
      </c>
      <c r="M85" s="5">
        <v>926309000</v>
      </c>
      <c r="N85" s="5">
        <v>897534000</v>
      </c>
    </row>
    <row r="86" spans="3:14" ht="15.5" x14ac:dyDescent="0.35">
      <c r="C86" t="s">
        <v>516</v>
      </c>
      <c r="D86" s="5">
        <v>154396000</v>
      </c>
      <c r="E86" s="5">
        <v>177745000</v>
      </c>
      <c r="F86" s="5">
        <v>185152000</v>
      </c>
      <c r="G86" s="5">
        <v>184096000</v>
      </c>
      <c r="I86" s="5">
        <v>177745000</v>
      </c>
      <c r="J86" s="5">
        <v>178915000</v>
      </c>
      <c r="K86" s="5">
        <v>106426000</v>
      </c>
      <c r="L86" s="5">
        <v>199606000</v>
      </c>
      <c r="M86" s="5">
        <v>170055000</v>
      </c>
      <c r="N86" s="5">
        <v>174708000</v>
      </c>
    </row>
    <row r="87" spans="3:14" ht="15.5" x14ac:dyDescent="0.35">
      <c r="C87" t="s">
        <v>733</v>
      </c>
      <c r="D87" s="5">
        <v>264419000</v>
      </c>
      <c r="E87" s="5">
        <v>262448000</v>
      </c>
      <c r="F87" s="5">
        <v>251032000</v>
      </c>
      <c r="G87" s="5">
        <v>253117000</v>
      </c>
      <c r="I87" s="5">
        <v>262448000</v>
      </c>
      <c r="J87" s="5">
        <v>249184000</v>
      </c>
      <c r="K87" s="5">
        <v>240244000</v>
      </c>
      <c r="L87" s="5">
        <v>225634000</v>
      </c>
      <c r="M87" s="5">
        <v>214375000</v>
      </c>
      <c r="N87" s="5">
        <v>217222000</v>
      </c>
    </row>
    <row r="88" spans="3:14" ht="15.5" x14ac:dyDescent="0.35">
      <c r="C88" t="s">
        <v>272</v>
      </c>
      <c r="D88" s="5">
        <v>47712000</v>
      </c>
      <c r="E88" s="5">
        <v>47712000</v>
      </c>
      <c r="F88" s="5">
        <v>47712000</v>
      </c>
      <c r="G88" s="5">
        <v>47712000</v>
      </c>
      <c r="I88" s="5">
        <v>47712000</v>
      </c>
      <c r="J88" s="5">
        <v>47712000</v>
      </c>
      <c r="K88" s="5">
        <v>47712000</v>
      </c>
      <c r="L88" s="5">
        <v>47712000</v>
      </c>
      <c r="M88" s="5">
        <v>47712000</v>
      </c>
      <c r="N88" s="5">
        <v>47712000</v>
      </c>
    </row>
    <row r="89" spans="3:14" ht="15.5" x14ac:dyDescent="0.35">
      <c r="C89" t="s">
        <v>106</v>
      </c>
      <c r="D89" s="5">
        <v>10858125000</v>
      </c>
      <c r="E89" s="5">
        <v>10718245000</v>
      </c>
      <c r="F89" s="5">
        <v>10211014000</v>
      </c>
      <c r="G89" s="5">
        <v>9889850000</v>
      </c>
      <c r="I89" s="5">
        <v>10718245000</v>
      </c>
      <c r="J89" s="5">
        <v>8789071000</v>
      </c>
      <c r="K89" s="5">
        <v>6552735000</v>
      </c>
      <c r="L89" s="5">
        <v>4617687000</v>
      </c>
      <c r="M89" s="5">
        <v>3821304000</v>
      </c>
      <c r="N89" s="5">
        <v>3576289000</v>
      </c>
    </row>
    <row r="90" spans="3:14" ht="15.5" x14ac:dyDescent="0.35">
      <c r="C90" t="s">
        <v>107</v>
      </c>
      <c r="D90" s="5">
        <v>14010068000</v>
      </c>
      <c r="E90" s="5">
        <v>13870648000</v>
      </c>
      <c r="F90" s="5">
        <v>12812937000</v>
      </c>
      <c r="G90" s="5">
        <v>12681770000</v>
      </c>
      <c r="I90" s="5">
        <v>13870648000</v>
      </c>
      <c r="J90" s="5">
        <v>11121488000</v>
      </c>
      <c r="K90" s="5">
        <v>9097053000</v>
      </c>
      <c r="L90" s="5">
        <v>6498959000</v>
      </c>
      <c r="M90" s="5">
        <v>5202983000</v>
      </c>
      <c r="N90" s="5">
        <v>4758556000</v>
      </c>
    </row>
    <row r="91" spans="3:14" ht="15.5" x14ac:dyDescent="0.35">
      <c r="C91" t="s">
        <v>108</v>
      </c>
    </row>
    <row r="92" spans="3:14" ht="15.5" x14ac:dyDescent="0.35">
      <c r="C92" t="s">
        <v>109</v>
      </c>
    </row>
    <row r="93" spans="3:14" ht="15.5" x14ac:dyDescent="0.35">
      <c r="C93" t="s">
        <v>110</v>
      </c>
      <c r="D93" s="5">
        <v>1202284000</v>
      </c>
      <c r="E93" s="5">
        <v>1409937000</v>
      </c>
      <c r="F93" s="5">
        <v>1203228000</v>
      </c>
      <c r="G93" s="5">
        <v>1441955000</v>
      </c>
      <c r="I93" s="5">
        <v>1409937000</v>
      </c>
      <c r="J93" s="5">
        <v>1156468000</v>
      </c>
      <c r="K93" s="5">
        <v>774120000</v>
      </c>
      <c r="L93" s="5">
        <v>545805000</v>
      </c>
      <c r="M93" s="5">
        <v>546404000</v>
      </c>
      <c r="N93" s="5">
        <v>326095000</v>
      </c>
    </row>
    <row r="94" spans="3:14" ht="15.5" x14ac:dyDescent="0.35">
      <c r="C94" t="s">
        <v>409</v>
      </c>
      <c r="D94" s="5">
        <v>236825000</v>
      </c>
      <c r="E94" s="5">
        <v>386866000</v>
      </c>
      <c r="F94" s="5">
        <v>376810000</v>
      </c>
      <c r="G94" s="5">
        <v>392434000</v>
      </c>
      <c r="I94" s="5">
        <v>386866000</v>
      </c>
      <c r="J94" s="5">
        <v>406942000</v>
      </c>
      <c r="K94" s="5">
        <v>197670000</v>
      </c>
      <c r="L94" s="5">
        <v>99000000</v>
      </c>
      <c r="M94" s="5">
        <v>110000000</v>
      </c>
      <c r="N94" s="5">
        <v>143233000</v>
      </c>
    </row>
    <row r="95" spans="3:14" ht="15.5" x14ac:dyDescent="0.35">
      <c r="C95" t="s">
        <v>111</v>
      </c>
    </row>
    <row r="96" spans="3:14" ht="15.5" x14ac:dyDescent="0.35">
      <c r="C96" t="s">
        <v>97</v>
      </c>
      <c r="D96" s="5">
        <v>563019000</v>
      </c>
      <c r="E96" s="5">
        <v>584913000</v>
      </c>
      <c r="F96" s="5">
        <v>592910000</v>
      </c>
      <c r="G96" s="5">
        <v>651084000</v>
      </c>
      <c r="I96" s="5">
        <v>584913000</v>
      </c>
      <c r="J96" s="5">
        <v>608112000</v>
      </c>
      <c r="K96" s="5">
        <v>499491000</v>
      </c>
      <c r="L96" s="5">
        <v>224032000</v>
      </c>
      <c r="M96" s="5">
        <v>156774000</v>
      </c>
      <c r="N96" s="5">
        <v>112824000</v>
      </c>
    </row>
    <row r="97" spans="3:14" ht="15.5" x14ac:dyDescent="0.35">
      <c r="C97" t="s">
        <v>270</v>
      </c>
      <c r="D97" s="5">
        <v>4203000</v>
      </c>
      <c r="E97" s="5">
        <v>1688000</v>
      </c>
      <c r="F97" s="5">
        <v>2837000</v>
      </c>
      <c r="G97" s="5">
        <v>1789000</v>
      </c>
      <c r="I97" s="5">
        <v>1688000</v>
      </c>
      <c r="J97" s="5">
        <v>1732000</v>
      </c>
      <c r="K97" s="5">
        <v>11503000</v>
      </c>
      <c r="L97" s="5">
        <v>7711000</v>
      </c>
      <c r="M97" s="5">
        <v>14385000</v>
      </c>
      <c r="N97" s="5">
        <v>17254000</v>
      </c>
    </row>
    <row r="98" spans="3:14" ht="15.5" x14ac:dyDescent="0.35">
      <c r="C98" t="s">
        <v>112</v>
      </c>
      <c r="D98" s="5">
        <v>567222000</v>
      </c>
      <c r="E98" s="5">
        <v>586601000</v>
      </c>
      <c r="F98" s="5">
        <v>595747000</v>
      </c>
      <c r="G98" s="5">
        <v>652873000</v>
      </c>
      <c r="I98" s="5">
        <v>586601000</v>
      </c>
      <c r="J98" s="5">
        <v>609844000</v>
      </c>
      <c r="K98" s="5">
        <v>510994000</v>
      </c>
      <c r="L98" s="5">
        <v>231743000</v>
      </c>
      <c r="M98" s="5">
        <v>171159000</v>
      </c>
      <c r="N98" s="5">
        <v>130078000</v>
      </c>
    </row>
    <row r="99" spans="3:14" ht="15.5" x14ac:dyDescent="0.35">
      <c r="C99" t="s">
        <v>115</v>
      </c>
      <c r="D99" s="5">
        <v>2123000</v>
      </c>
      <c r="E99" s="5">
        <v>356000</v>
      </c>
      <c r="F99" s="5">
        <v>90000</v>
      </c>
      <c r="G99" s="5">
        <v>78000</v>
      </c>
      <c r="I99" s="5">
        <v>356000</v>
      </c>
      <c r="J99" s="5">
        <v>10498000</v>
      </c>
      <c r="K99" s="5">
        <v>85000</v>
      </c>
      <c r="L99" s="5">
        <v>179590000</v>
      </c>
      <c r="M99" s="5">
        <v>45843000</v>
      </c>
      <c r="N99" s="5">
        <v>27000</v>
      </c>
    </row>
    <row r="100" spans="3:14" ht="15.5" x14ac:dyDescent="0.35">
      <c r="C100" t="s">
        <v>118</v>
      </c>
    </row>
    <row r="101" spans="3:14" ht="15.5" x14ac:dyDescent="0.35">
      <c r="C101" t="s">
        <v>776</v>
      </c>
      <c r="D101" s="5">
        <v>65405000</v>
      </c>
      <c r="E101" s="5">
        <v>58658000</v>
      </c>
      <c r="F101" s="5">
        <v>73667000</v>
      </c>
      <c r="G101" s="5">
        <v>64518000</v>
      </c>
      <c r="I101" s="5">
        <v>58658000</v>
      </c>
      <c r="J101" s="5">
        <v>56992000</v>
      </c>
      <c r="K101" s="5">
        <v>29153000</v>
      </c>
      <c r="L101" s="5">
        <v>9783000</v>
      </c>
      <c r="M101" s="5">
        <v>4138000</v>
      </c>
      <c r="N101" s="5">
        <v>25893000</v>
      </c>
    </row>
    <row r="102" spans="3:14" ht="15.5" x14ac:dyDescent="0.35">
      <c r="C102" t="s">
        <v>442</v>
      </c>
      <c r="D102" s="5">
        <v>6086844000</v>
      </c>
      <c r="E102" s="5">
        <v>5880598000</v>
      </c>
      <c r="F102" s="5">
        <v>5731979000</v>
      </c>
      <c r="G102" s="5">
        <v>5305207000</v>
      </c>
      <c r="I102" s="5">
        <v>5880598000</v>
      </c>
      <c r="J102" s="5">
        <v>3809496000</v>
      </c>
      <c r="K102" s="5">
        <v>2991598000</v>
      </c>
      <c r="L102" s="5">
        <v>1696246000</v>
      </c>
      <c r="M102" s="5">
        <v>1554639000</v>
      </c>
      <c r="N102" s="5">
        <v>1722921000</v>
      </c>
    </row>
    <row r="103" spans="3:14" ht="15.5" x14ac:dyDescent="0.35">
      <c r="C103" t="s">
        <v>120</v>
      </c>
      <c r="D103" s="5">
        <v>203458000</v>
      </c>
      <c r="E103" s="5">
        <v>210806000</v>
      </c>
      <c r="F103" s="5">
        <v>177371000</v>
      </c>
      <c r="G103" s="5">
        <v>374590000</v>
      </c>
      <c r="I103" s="5">
        <v>210806000</v>
      </c>
      <c r="J103" s="5">
        <v>96060000</v>
      </c>
      <c r="K103" s="5">
        <v>40222000</v>
      </c>
      <c r="L103" s="5">
        <v>20139000</v>
      </c>
      <c r="M103" s="5">
        <v>207708000</v>
      </c>
      <c r="N103" s="5">
        <v>42840000</v>
      </c>
    </row>
    <row r="104" spans="3:14" ht="15.5" x14ac:dyDescent="0.35">
      <c r="C104" t="s">
        <v>121</v>
      </c>
      <c r="D104" s="5">
        <v>7226524000</v>
      </c>
      <c r="E104" s="5">
        <v>7029599000</v>
      </c>
      <c r="F104" s="5">
        <v>6607437000</v>
      </c>
      <c r="G104" s="5">
        <v>6181443000</v>
      </c>
      <c r="I104" s="5">
        <v>7029599000</v>
      </c>
      <c r="J104" s="5">
        <v>4716620000</v>
      </c>
      <c r="K104" s="5">
        <v>3687388000</v>
      </c>
      <c r="L104" s="5">
        <v>2343855000</v>
      </c>
      <c r="M104" s="5">
        <v>2161872000</v>
      </c>
      <c r="N104" s="5">
        <v>2277464000</v>
      </c>
    </row>
    <row r="105" spans="3:14" ht="15.5" x14ac:dyDescent="0.35">
      <c r="C105" t="s">
        <v>122</v>
      </c>
      <c r="D105" s="5">
        <v>7226524000</v>
      </c>
      <c r="E105" s="5">
        <v>7029599000</v>
      </c>
      <c r="F105" s="5">
        <v>6607437000</v>
      </c>
      <c r="G105" s="5">
        <v>6181443000</v>
      </c>
      <c r="I105" s="5">
        <v>7029599000</v>
      </c>
      <c r="J105" s="5">
        <v>4716620000</v>
      </c>
      <c r="K105" s="5">
        <v>3687388000</v>
      </c>
      <c r="L105" s="5">
        <v>2343855000</v>
      </c>
      <c r="M105" s="5">
        <v>2161872000</v>
      </c>
      <c r="N105" s="5">
        <v>2277464000</v>
      </c>
    </row>
    <row r="106" spans="3:14" ht="15.5" x14ac:dyDescent="0.35">
      <c r="C106" t="s">
        <v>124</v>
      </c>
    </row>
    <row r="107" spans="3:14" ht="15.5" x14ac:dyDescent="0.35">
      <c r="C107" t="s">
        <v>125</v>
      </c>
      <c r="D107" s="5">
        <v>6575451000</v>
      </c>
      <c r="E107" s="5">
        <v>6356047000</v>
      </c>
      <c r="F107" s="5">
        <v>6216127000</v>
      </c>
      <c r="G107" s="5">
        <v>5773844000</v>
      </c>
      <c r="I107" s="5">
        <v>6356047000</v>
      </c>
      <c r="J107" s="5">
        <v>4257884000</v>
      </c>
      <c r="K107" s="5">
        <v>3297902000</v>
      </c>
      <c r="L107" s="5">
        <v>2009920000</v>
      </c>
      <c r="M107" s="5">
        <v>1891489000</v>
      </c>
      <c r="N107" s="5">
        <v>2072611000</v>
      </c>
    </row>
    <row r="108" spans="3:14" ht="15.5" x14ac:dyDescent="0.35">
      <c r="C108" t="s">
        <v>123</v>
      </c>
      <c r="D108" s="5">
        <v>476219000</v>
      </c>
      <c r="E108" s="5">
        <v>460270000</v>
      </c>
      <c r="F108" s="5">
        <v>347994000</v>
      </c>
      <c r="G108" s="5">
        <v>361712000</v>
      </c>
      <c r="I108" s="5">
        <v>460270000</v>
      </c>
      <c r="J108" s="5">
        <v>408769000</v>
      </c>
      <c r="K108" s="5">
        <v>329890000</v>
      </c>
      <c r="L108" s="5">
        <v>294461000</v>
      </c>
      <c r="M108" s="5">
        <v>252793000</v>
      </c>
      <c r="N108" s="5">
        <v>200370000</v>
      </c>
    </row>
    <row r="109" spans="3:14" ht="15.5" x14ac:dyDescent="0.35">
      <c r="C109" t="s">
        <v>126</v>
      </c>
      <c r="D109" s="5">
        <v>8428808000</v>
      </c>
      <c r="E109" s="5">
        <v>8439536000</v>
      </c>
      <c r="F109" s="5">
        <v>7810665000</v>
      </c>
      <c r="G109" s="5">
        <v>7623398000</v>
      </c>
      <c r="I109" s="5">
        <v>8439536000</v>
      </c>
      <c r="J109" s="5">
        <v>5873088000</v>
      </c>
      <c r="K109" s="5">
        <v>4461508000</v>
      </c>
      <c r="L109" s="5">
        <v>2889660000</v>
      </c>
      <c r="M109" s="5">
        <v>2708276000</v>
      </c>
      <c r="N109" s="5">
        <v>2603559000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659301000</v>
      </c>
      <c r="E111" s="5">
        <v>659301000</v>
      </c>
      <c r="F111" s="5">
        <v>659301000</v>
      </c>
      <c r="G111" s="5">
        <v>659301000</v>
      </c>
      <c r="I111" s="5">
        <v>659301000</v>
      </c>
      <c r="J111" s="5">
        <v>659301000</v>
      </c>
      <c r="K111" s="5">
        <v>659301000</v>
      </c>
      <c r="L111" s="5">
        <v>601814000</v>
      </c>
      <c r="M111" s="5">
        <v>601814000</v>
      </c>
      <c r="N111" s="5">
        <v>601814000</v>
      </c>
    </row>
    <row r="112" spans="3:14" ht="15.5" x14ac:dyDescent="0.35">
      <c r="C112" t="s">
        <v>129</v>
      </c>
      <c r="D112" s="5">
        <v>1720040000</v>
      </c>
      <c r="E112" s="5">
        <v>1720040000</v>
      </c>
      <c r="F112" s="5">
        <v>1720040000</v>
      </c>
      <c r="G112" s="5">
        <v>1720040000</v>
      </c>
      <c r="I112" s="5">
        <v>1720040000</v>
      </c>
      <c r="J112" s="5">
        <v>1720040000</v>
      </c>
      <c r="K112" s="5">
        <v>1720040000</v>
      </c>
      <c r="L112" s="5">
        <v>998341000</v>
      </c>
      <c r="M112" s="5">
        <v>998341000</v>
      </c>
      <c r="N112" s="5">
        <v>998341000</v>
      </c>
    </row>
    <row r="113" spans="2:14" ht="15.5" x14ac:dyDescent="0.35">
      <c r="C113" t="s">
        <v>130</v>
      </c>
      <c r="D113" s="5">
        <v>3489246000</v>
      </c>
      <c r="E113" s="5">
        <v>3329077000</v>
      </c>
      <c r="F113" s="5">
        <v>2901562000</v>
      </c>
      <c r="G113" s="5">
        <v>2931378000</v>
      </c>
      <c r="I113" s="5">
        <v>3329077000</v>
      </c>
      <c r="J113" s="5">
        <v>3080098000</v>
      </c>
      <c r="K113" s="5">
        <v>2443203000</v>
      </c>
      <c r="L113" s="5">
        <v>2191059000</v>
      </c>
      <c r="M113" s="5">
        <v>1097571000</v>
      </c>
      <c r="N113" s="5">
        <v>780527000</v>
      </c>
    </row>
    <row r="114" spans="2:14" ht="15.5" x14ac:dyDescent="0.35">
      <c r="C114" t="s">
        <v>131</v>
      </c>
      <c r="D114" s="5">
        <v>300000</v>
      </c>
      <c r="E114" s="5">
        <v>300000</v>
      </c>
      <c r="F114" s="5">
        <v>300000</v>
      </c>
      <c r="G114" s="5">
        <v>300000</v>
      </c>
      <c r="I114" s="5">
        <v>300000</v>
      </c>
      <c r="J114" s="5">
        <v>150000</v>
      </c>
      <c r="K114" s="5">
        <v>50000</v>
      </c>
      <c r="L114" s="5">
        <v>40000</v>
      </c>
      <c r="M114" s="5">
        <v>10000</v>
      </c>
      <c r="N114" s="5">
        <v>10000</v>
      </c>
    </row>
    <row r="115" spans="2:14" ht="15.5" x14ac:dyDescent="0.35">
      <c r="C115" t="s">
        <v>132</v>
      </c>
      <c r="D115" s="5">
        <v>3488946000</v>
      </c>
      <c r="E115" s="5">
        <v>3328777000</v>
      </c>
      <c r="F115" s="5">
        <v>2901262000</v>
      </c>
      <c r="G115" s="5">
        <v>2931078000</v>
      </c>
      <c r="I115" s="5">
        <v>3328777000</v>
      </c>
      <c r="J115" s="5">
        <v>3079948000</v>
      </c>
      <c r="K115" s="5">
        <v>2443153000</v>
      </c>
      <c r="L115" s="5">
        <v>2191019000</v>
      </c>
      <c r="M115" s="5">
        <v>1097561000</v>
      </c>
      <c r="N115" s="5">
        <v>780517000</v>
      </c>
    </row>
    <row r="116" spans="2:14" ht="15.5" x14ac:dyDescent="0.35">
      <c r="C116" t="s">
        <v>133</v>
      </c>
      <c r="D116" s="5">
        <v>3489246000</v>
      </c>
      <c r="E116" s="5">
        <v>3329077000</v>
      </c>
      <c r="F116" s="5">
        <v>2901562000</v>
      </c>
      <c r="G116" s="5">
        <v>2931378000</v>
      </c>
      <c r="I116" s="5">
        <v>3329077000</v>
      </c>
      <c r="J116" s="5">
        <v>3080098000</v>
      </c>
      <c r="K116" s="5">
        <v>2443203000</v>
      </c>
      <c r="L116" s="5">
        <v>2191059000</v>
      </c>
      <c r="M116" s="5">
        <v>1097571000</v>
      </c>
      <c r="N116" s="5">
        <v>780527000</v>
      </c>
    </row>
    <row r="117" spans="2:14" ht="15.5" x14ac:dyDescent="0.35">
      <c r="C117" t="s">
        <v>134</v>
      </c>
      <c r="D117" s="5">
        <v>95086000</v>
      </c>
      <c r="E117" s="5">
        <v>93016000</v>
      </c>
      <c r="F117" s="5">
        <v>89087000</v>
      </c>
      <c r="G117" s="5">
        <v>89906000</v>
      </c>
      <c r="I117" s="5">
        <v>93016000</v>
      </c>
      <c r="J117" s="5">
        <v>88558000</v>
      </c>
      <c r="K117" s="5">
        <v>85576000</v>
      </c>
      <c r="L117" s="5">
        <v>80550000</v>
      </c>
      <c r="M117" s="5">
        <v>76145000</v>
      </c>
      <c r="N117" s="5">
        <v>73317000</v>
      </c>
    </row>
    <row r="118" spans="2:14" ht="15.5" x14ac:dyDescent="0.35">
      <c r="C118" t="s">
        <v>9</v>
      </c>
      <c r="D118" s="5">
        <v>5581260000</v>
      </c>
      <c r="E118" s="5">
        <v>5431112000</v>
      </c>
      <c r="F118" s="5">
        <v>5002272000</v>
      </c>
      <c r="G118" s="5">
        <v>5058372000</v>
      </c>
      <c r="I118" s="5">
        <v>5431112000</v>
      </c>
      <c r="J118" s="5">
        <v>5248400000</v>
      </c>
      <c r="K118" s="5">
        <v>4635545000</v>
      </c>
      <c r="L118" s="5">
        <v>3609299000</v>
      </c>
      <c r="M118" s="5">
        <v>2494707000</v>
      </c>
      <c r="N118" s="5">
        <v>2154997000</v>
      </c>
    </row>
    <row r="119" spans="2:14" ht="15.5" x14ac:dyDescent="0.35">
      <c r="C119" t="s">
        <v>135</v>
      </c>
      <c r="D119" s="5">
        <v>14010068000</v>
      </c>
      <c r="E119" s="5">
        <v>13870648000</v>
      </c>
      <c r="F119" s="5">
        <v>12812937000</v>
      </c>
      <c r="G119" s="5">
        <v>12681770000</v>
      </c>
      <c r="I119" s="5">
        <v>13870648000</v>
      </c>
      <c r="J119" s="5">
        <v>11121488000</v>
      </c>
      <c r="K119" s="5">
        <v>9097053000</v>
      </c>
      <c r="L119" s="5">
        <v>6498959000</v>
      </c>
      <c r="M119" s="5">
        <v>5202983000</v>
      </c>
      <c r="N119" s="5">
        <v>4758556000</v>
      </c>
    </row>
    <row r="120" spans="2:14" ht="15.5" x14ac:dyDescent="0.35">
      <c r="C120" t="s">
        <v>136</v>
      </c>
      <c r="D120" s="5">
        <v>72518217656</v>
      </c>
      <c r="E120" s="5">
        <v>72518217656</v>
      </c>
      <c r="F120" s="5">
        <v>72518217656</v>
      </c>
      <c r="G120" s="5">
        <v>72518217656</v>
      </c>
      <c r="I120" s="5">
        <v>72518217656</v>
      </c>
      <c r="J120" s="5">
        <v>72518217656</v>
      </c>
      <c r="K120" s="5">
        <v>72518217656</v>
      </c>
      <c r="L120" s="5">
        <v>65587672856</v>
      </c>
      <c r="M120" s="5">
        <v>32793836428</v>
      </c>
      <c r="N120" s="5">
        <v>32793836428</v>
      </c>
    </row>
    <row r="122" spans="2:14" ht="15.5" x14ac:dyDescent="0.35">
      <c r="B122" t="s">
        <v>137</v>
      </c>
      <c r="C122" t="s">
        <v>138</v>
      </c>
      <c r="D122" s="5">
        <v>193504000</v>
      </c>
      <c r="E122" s="5">
        <v>413212000</v>
      </c>
      <c r="F122" s="5">
        <v>-244582000</v>
      </c>
      <c r="G122" s="5">
        <v>-361419000</v>
      </c>
      <c r="I122" s="5">
        <v>-474962000</v>
      </c>
      <c r="J122" s="5">
        <v>151697000</v>
      </c>
      <c r="K122" s="5">
        <v>-121212000</v>
      </c>
      <c r="L122" s="5">
        <v>990517000</v>
      </c>
      <c r="M122" s="5">
        <v>293628000</v>
      </c>
      <c r="N122" s="5">
        <v>-343163000</v>
      </c>
    </row>
    <row r="123" spans="2:14" ht="15.5" x14ac:dyDescent="0.35">
      <c r="C123" t="s">
        <v>139</v>
      </c>
      <c r="D123" s="5">
        <v>949139000</v>
      </c>
      <c r="E123" s="5">
        <v>1194954000</v>
      </c>
      <c r="F123" s="5">
        <v>323401000</v>
      </c>
      <c r="G123" s="5">
        <v>136011000</v>
      </c>
      <c r="I123" s="5">
        <v>1904711000</v>
      </c>
      <c r="J123" s="5">
        <v>2826686000</v>
      </c>
      <c r="K123" s="5">
        <v>2008461000</v>
      </c>
      <c r="L123" s="5">
        <v>2686318000</v>
      </c>
      <c r="M123" s="5">
        <v>1357001000</v>
      </c>
      <c r="N123" s="5">
        <v>863669000</v>
      </c>
    </row>
    <row r="124" spans="2:14" ht="15.5" x14ac:dyDescent="0.35">
      <c r="C124" t="s">
        <v>140</v>
      </c>
      <c r="D124" s="5">
        <v>-574545000</v>
      </c>
      <c r="E124" s="5">
        <v>-371474000</v>
      </c>
      <c r="F124" s="5">
        <v>-385890000</v>
      </c>
      <c r="G124" s="5">
        <v>-303590000</v>
      </c>
      <c r="I124" s="5">
        <v>-1473355000</v>
      </c>
      <c r="J124" s="5">
        <v>-1552944000</v>
      </c>
      <c r="K124" s="5">
        <v>-1172735000</v>
      </c>
      <c r="L124" s="5">
        <v>-1281599000</v>
      </c>
      <c r="M124" s="5">
        <v>-882283000</v>
      </c>
      <c r="N124" s="5">
        <v>-1004655000</v>
      </c>
    </row>
    <row r="125" spans="2:14" ht="15.5" x14ac:dyDescent="0.35">
      <c r="C125" t="s">
        <v>777</v>
      </c>
      <c r="D125" s="5">
        <v>-77029000</v>
      </c>
      <c r="E125" s="5">
        <v>-306177000</v>
      </c>
      <c r="F125" s="5">
        <v>-54498000</v>
      </c>
      <c r="G125" s="5">
        <v>-103498000</v>
      </c>
      <c r="I125" s="5">
        <v>-512227000</v>
      </c>
      <c r="J125" s="5">
        <v>-821841000</v>
      </c>
      <c r="K125" s="5">
        <v>-757484000</v>
      </c>
      <c r="L125" s="5">
        <v>-271924000</v>
      </c>
      <c r="M125" s="5">
        <v>-68981000</v>
      </c>
      <c r="N125" s="5">
        <v>-81582000</v>
      </c>
    </row>
    <row r="126" spans="2:14" ht="15.5" x14ac:dyDescent="0.35">
      <c r="C126" t="s">
        <v>355</v>
      </c>
      <c r="D126" s="5">
        <v>-104061000</v>
      </c>
      <c r="E126" s="5">
        <v>-104091000</v>
      </c>
      <c r="F126" s="5">
        <v>-127595000</v>
      </c>
      <c r="G126" s="5">
        <v>-90342000</v>
      </c>
      <c r="I126" s="5">
        <v>-394091000</v>
      </c>
      <c r="J126" s="5">
        <v>-300204000</v>
      </c>
      <c r="K126" s="5">
        <v>-199454000</v>
      </c>
      <c r="L126" s="5">
        <v>-142278000</v>
      </c>
      <c r="M126" s="5">
        <v>-112109000</v>
      </c>
      <c r="N126" s="5">
        <v>-120595000</v>
      </c>
    </row>
    <row r="127" spans="2:14" ht="15.5" x14ac:dyDescent="0.35">
      <c r="C127" t="s">
        <v>145</v>
      </c>
      <c r="D127" s="5">
        <v>65232000</v>
      </c>
      <c r="E127" s="5">
        <v>-8017000</v>
      </c>
      <c r="F127" s="5">
        <v>256681000</v>
      </c>
      <c r="G127" s="5">
        <v>857731000</v>
      </c>
      <c r="I127" s="5">
        <v>1880413000</v>
      </c>
      <c r="J127" s="5">
        <v>1164417000</v>
      </c>
      <c r="K127" s="5">
        <v>2061815000</v>
      </c>
      <c r="L127" s="5">
        <v>-40370000</v>
      </c>
      <c r="M127" s="5">
        <v>-36496000</v>
      </c>
      <c r="N127" s="5">
        <v>699705000</v>
      </c>
    </row>
    <row r="128" spans="2:14" ht="15.5" x14ac:dyDescent="0.35">
      <c r="C128" t="s">
        <v>146</v>
      </c>
      <c r="D128" s="5">
        <v>-114028000</v>
      </c>
      <c r="E128" s="5">
        <v>-404912000</v>
      </c>
      <c r="F128" s="5">
        <v>-338942000</v>
      </c>
      <c r="G128" s="5">
        <v>-359498000</v>
      </c>
      <c r="I128" s="5">
        <v>-1462913000</v>
      </c>
      <c r="J128" s="5">
        <v>-1791800000</v>
      </c>
      <c r="K128" s="5">
        <v>-1519707000</v>
      </c>
      <c r="L128" s="5">
        <v>-696191000</v>
      </c>
      <c r="M128" s="5">
        <v>-154820000</v>
      </c>
      <c r="N128" s="5">
        <v>-107072000</v>
      </c>
    </row>
    <row r="129" spans="3:14" ht="15.5" x14ac:dyDescent="0.35">
      <c r="C129" t="s">
        <v>148</v>
      </c>
      <c r="D129" s="5">
        <v>-91527000</v>
      </c>
      <c r="E129" s="5">
        <v>-310062000</v>
      </c>
      <c r="F129" s="5">
        <v>-312975000</v>
      </c>
      <c r="G129" s="5">
        <v>-354881000</v>
      </c>
      <c r="I129" s="5">
        <v>-1316848000</v>
      </c>
      <c r="J129" s="5">
        <v>-1674956000</v>
      </c>
      <c r="K129" s="5">
        <v>-1499597000</v>
      </c>
      <c r="L129" s="5">
        <v>-452797000</v>
      </c>
      <c r="M129" s="5">
        <v>-121841000</v>
      </c>
      <c r="N129" s="5">
        <v>-75796000</v>
      </c>
    </row>
    <row r="130" spans="3:14" ht="15.5" x14ac:dyDescent="0.35">
      <c r="C130" t="s">
        <v>147</v>
      </c>
      <c r="D130" s="5">
        <v>-20000000</v>
      </c>
      <c r="F130" s="5">
        <v>-20000000</v>
      </c>
      <c r="I130" s="5">
        <v>-38000000</v>
      </c>
      <c r="J130" s="5">
        <v>-27166000</v>
      </c>
      <c r="K130" s="5">
        <v>-20009000</v>
      </c>
      <c r="L130" s="5">
        <v>-147718000</v>
      </c>
    </row>
    <row r="131" spans="3:14" ht="15.5" x14ac:dyDescent="0.35">
      <c r="C131" t="s">
        <v>778</v>
      </c>
      <c r="D131" s="5">
        <v>-2501000</v>
      </c>
      <c r="E131" s="5">
        <v>-4363000</v>
      </c>
      <c r="F131" s="5">
        <v>-5967000</v>
      </c>
      <c r="G131" s="5">
        <v>-4617000</v>
      </c>
      <c r="I131" s="5">
        <v>-17578000</v>
      </c>
      <c r="J131" s="5">
        <v>-89678000</v>
      </c>
      <c r="L131" s="5">
        <v>-91765000</v>
      </c>
      <c r="M131" s="5">
        <v>-32979000</v>
      </c>
      <c r="N131" s="5">
        <v>-31276000</v>
      </c>
    </row>
    <row r="132" spans="3:14" ht="15.5" x14ac:dyDescent="0.35">
      <c r="C132" t="s">
        <v>779</v>
      </c>
      <c r="E132" s="5">
        <v>-90487000</v>
      </c>
      <c r="I132" s="5">
        <v>-90487000</v>
      </c>
    </row>
    <row r="133" spans="3:14" ht="15.5" x14ac:dyDescent="0.35">
      <c r="C133" t="s">
        <v>413</v>
      </c>
      <c r="K133" s="5">
        <v>-101000</v>
      </c>
    </row>
    <row r="134" spans="3:14" ht="15.5" x14ac:dyDescent="0.35">
      <c r="C134" t="s">
        <v>780</v>
      </c>
      <c r="L134" s="5">
        <v>-3911000</v>
      </c>
    </row>
    <row r="135" spans="3:14" ht="15.5" x14ac:dyDescent="0.35">
      <c r="C135" t="s">
        <v>149</v>
      </c>
      <c r="D135" s="5">
        <v>65232000</v>
      </c>
      <c r="E135" s="5">
        <v>-8017000</v>
      </c>
      <c r="F135" s="5">
        <v>256681000</v>
      </c>
      <c r="G135" s="5">
        <v>857731000</v>
      </c>
      <c r="I135" s="5">
        <v>1880413000</v>
      </c>
      <c r="J135" s="5">
        <v>1164417000</v>
      </c>
      <c r="K135" s="5">
        <v>2061815000</v>
      </c>
      <c r="L135" s="5">
        <v>-40370000</v>
      </c>
      <c r="M135" s="5">
        <v>-36496000</v>
      </c>
      <c r="N135" s="5">
        <v>699705000</v>
      </c>
    </row>
    <row r="136" spans="3:14" ht="15.5" x14ac:dyDescent="0.35">
      <c r="C136" t="s">
        <v>536</v>
      </c>
      <c r="D136" s="5">
        <v>209855000</v>
      </c>
      <c r="E136" s="5">
        <v>202837000</v>
      </c>
      <c r="F136" s="5">
        <v>1157427000</v>
      </c>
      <c r="G136" s="5">
        <v>927337000</v>
      </c>
      <c r="I136" s="5">
        <v>3155402000</v>
      </c>
      <c r="J136" s="5">
        <v>2812791000</v>
      </c>
      <c r="K136" s="5">
        <v>1910232000</v>
      </c>
      <c r="L136" s="5">
        <v>1150000000</v>
      </c>
      <c r="N136" s="5">
        <v>270000000</v>
      </c>
    </row>
    <row r="137" spans="3:14" ht="15.5" x14ac:dyDescent="0.35">
      <c r="C137" t="s">
        <v>781</v>
      </c>
      <c r="D137" s="5">
        <v>-125858000</v>
      </c>
      <c r="E137" s="5">
        <v>-33022000</v>
      </c>
      <c r="F137" s="5">
        <v>-879313000</v>
      </c>
      <c r="G137" s="5">
        <v>-894000</v>
      </c>
      <c r="I137" s="5">
        <v>-914228000</v>
      </c>
      <c r="J137" s="5">
        <v>-1926784000</v>
      </c>
      <c r="K137" s="5">
        <v>-584177000</v>
      </c>
      <c r="L137" s="5">
        <v>-1175000000</v>
      </c>
    </row>
    <row r="138" spans="3:14" ht="15.5" x14ac:dyDescent="0.35">
      <c r="C138" t="s">
        <v>609</v>
      </c>
      <c r="K138" s="5">
        <v>795833000</v>
      </c>
      <c r="N138" s="5">
        <v>471300000</v>
      </c>
    </row>
    <row r="139" spans="3:14" ht="15.5" x14ac:dyDescent="0.35">
      <c r="C139" t="s">
        <v>620</v>
      </c>
      <c r="F139" s="5">
        <v>-12631000</v>
      </c>
      <c r="G139" s="5">
        <v>-35798000</v>
      </c>
      <c r="I139" s="5">
        <v>-48429000</v>
      </c>
    </row>
    <row r="140" spans="3:14" ht="15.5" x14ac:dyDescent="0.35">
      <c r="C140" t="s">
        <v>312</v>
      </c>
      <c r="K140" s="5">
        <v>-16647000</v>
      </c>
    </row>
    <row r="141" spans="3:14" ht="15.5" x14ac:dyDescent="0.35">
      <c r="C141" t="s">
        <v>782</v>
      </c>
      <c r="N141" s="5">
        <v>499140000</v>
      </c>
    </row>
    <row r="142" spans="3:14" ht="15.5" x14ac:dyDescent="0.35">
      <c r="C142" t="s">
        <v>783</v>
      </c>
      <c r="N142" s="5">
        <v>-669140000</v>
      </c>
    </row>
    <row r="143" spans="3:14" ht="15.5" x14ac:dyDescent="0.35">
      <c r="C143" t="s">
        <v>784</v>
      </c>
      <c r="D143" s="5">
        <v>12953000</v>
      </c>
      <c r="E143" s="5">
        <v>-191120000</v>
      </c>
      <c r="F143" s="5">
        <v>4424000</v>
      </c>
      <c r="G143" s="5">
        <v>-36881000</v>
      </c>
      <c r="I143" s="5">
        <v>-297886000</v>
      </c>
      <c r="J143" s="5">
        <v>69138000</v>
      </c>
      <c r="K143" s="5">
        <v>-142096000</v>
      </c>
      <c r="L143" s="5">
        <v>-4370000</v>
      </c>
      <c r="M143" s="5">
        <v>-3263000</v>
      </c>
      <c r="N143" s="5">
        <v>-718000</v>
      </c>
    </row>
    <row r="144" spans="3:14" ht="15.5" x14ac:dyDescent="0.35">
      <c r="C144" t="s">
        <v>164</v>
      </c>
      <c r="D144" s="5">
        <v>144708000</v>
      </c>
      <c r="E144" s="5">
        <v>283000</v>
      </c>
      <c r="F144" s="5">
        <v>-326843000</v>
      </c>
      <c r="G144" s="5">
        <v>136814000</v>
      </c>
      <c r="I144" s="5">
        <v>-57462000</v>
      </c>
      <c r="J144" s="5">
        <v>-475686000</v>
      </c>
      <c r="K144" s="5">
        <v>420896000</v>
      </c>
      <c r="L144" s="5">
        <v>253956000</v>
      </c>
      <c r="M144" s="5">
        <v>102312000</v>
      </c>
      <c r="N144" s="5">
        <v>249470000</v>
      </c>
    </row>
    <row r="145" spans="2:14" ht="15.5" x14ac:dyDescent="0.35">
      <c r="C145" t="s">
        <v>165</v>
      </c>
      <c r="D145" s="5">
        <v>676829000</v>
      </c>
      <c r="I145" s="5">
        <v>754280000</v>
      </c>
      <c r="J145" s="5">
        <v>1228597000</v>
      </c>
      <c r="K145" s="5">
        <v>817758000</v>
      </c>
      <c r="L145" s="5">
        <v>557814000</v>
      </c>
      <c r="M145" s="5">
        <v>455506000</v>
      </c>
      <c r="N145" s="5">
        <v>204719000</v>
      </c>
    </row>
    <row r="146" spans="2:14" ht="15.5" x14ac:dyDescent="0.35">
      <c r="C146" t="s">
        <v>315</v>
      </c>
      <c r="D146" s="5">
        <v>-6966000</v>
      </c>
      <c r="E146" s="5">
        <v>483000</v>
      </c>
      <c r="F146" s="5">
        <v>735000</v>
      </c>
      <c r="G146" s="5">
        <v>-2659000</v>
      </c>
      <c r="I146" s="5">
        <v>-19989000</v>
      </c>
      <c r="J146" s="5">
        <v>1369000</v>
      </c>
      <c r="K146" s="5">
        <v>-10057000</v>
      </c>
      <c r="L146" s="5">
        <v>5988000</v>
      </c>
      <c r="M146" s="5">
        <v>-4000</v>
      </c>
      <c r="N146" s="5">
        <v>1317000</v>
      </c>
    </row>
    <row r="147" spans="2:14" ht="15.5" x14ac:dyDescent="0.35">
      <c r="C147" t="s">
        <v>166</v>
      </c>
      <c r="D147" s="5">
        <v>814571000</v>
      </c>
      <c r="E147" s="5">
        <v>766000</v>
      </c>
      <c r="F147" s="5">
        <v>-326108000</v>
      </c>
      <c r="G147" s="5">
        <v>134155000</v>
      </c>
      <c r="I147" s="5">
        <v>676829000</v>
      </c>
      <c r="J147" s="5">
        <v>754280000</v>
      </c>
      <c r="K147" s="5">
        <v>1228597000</v>
      </c>
      <c r="L147" s="5">
        <v>817758000</v>
      </c>
      <c r="M147" s="5">
        <v>557814000</v>
      </c>
      <c r="N147" s="5">
        <v>455506000</v>
      </c>
    </row>
    <row r="149" spans="2:14" ht="15.5" x14ac:dyDescent="0.35">
      <c r="B149" t="s">
        <v>167</v>
      </c>
      <c r="C149" t="s">
        <v>11</v>
      </c>
      <c r="D149" s="5">
        <v>72520000000</v>
      </c>
      <c r="E149" s="5">
        <v>72520000000</v>
      </c>
      <c r="F149" s="5">
        <v>72520000000</v>
      </c>
      <c r="G149" s="5">
        <v>72520000000</v>
      </c>
      <c r="I149" s="5">
        <v>72520000000</v>
      </c>
      <c r="J149" s="5">
        <v>72520000000</v>
      </c>
      <c r="K149" s="5">
        <v>72520000000</v>
      </c>
      <c r="L149" s="5">
        <v>65590000000</v>
      </c>
      <c r="M149" s="5">
        <v>32790000000</v>
      </c>
      <c r="N149" s="5">
        <v>32790000000</v>
      </c>
    </row>
    <row r="150" spans="2:14" ht="15.5" x14ac:dyDescent="0.35">
      <c r="C150" t="s">
        <v>168</v>
      </c>
      <c r="D150" s="6">
        <v>37.229999999999997</v>
      </c>
      <c r="E150" s="6">
        <v>98.26</v>
      </c>
      <c r="F150" s="6">
        <v>-6.73</v>
      </c>
      <c r="G150" s="6">
        <v>-2.27</v>
      </c>
    </row>
    <row r="151" spans="2:14" ht="15.5" x14ac:dyDescent="0.35">
      <c r="C151" t="s">
        <v>169</v>
      </c>
      <c r="D151" s="6">
        <v>132.15</v>
      </c>
      <c r="E151" s="6">
        <v>65.39</v>
      </c>
      <c r="F151" s="6">
        <v>-1073.55</v>
      </c>
      <c r="G151" s="6">
        <v>-3722.47</v>
      </c>
    </row>
    <row r="152" spans="2:14" ht="15.5" x14ac:dyDescent="0.35">
      <c r="C152" t="s">
        <v>60</v>
      </c>
      <c r="D152" s="6">
        <v>26.2</v>
      </c>
      <c r="E152" s="6">
        <v>21.48</v>
      </c>
      <c r="F152" s="6">
        <v>88.23</v>
      </c>
      <c r="G152" s="6">
        <v>205.69</v>
      </c>
    </row>
    <row r="153" spans="2:14" ht="15.5" x14ac:dyDescent="0.35">
      <c r="C153" t="s">
        <v>170</v>
      </c>
      <c r="D153" s="5">
        <v>7288110000000</v>
      </c>
      <c r="E153" s="5">
        <v>12459150000000</v>
      </c>
      <c r="F153" s="5">
        <v>2464800000000</v>
      </c>
      <c r="G153" s="5">
        <v>2319660000000</v>
      </c>
    </row>
    <row r="154" spans="2:14" ht="15.5" x14ac:dyDescent="0.35">
      <c r="C154" t="s">
        <v>171</v>
      </c>
      <c r="D154" s="6">
        <v>1.1299999999999999E-2</v>
      </c>
      <c r="E154" s="6">
        <v>3.0699999999999998E-2</v>
      </c>
      <c r="F154" s="6">
        <v>-2.3E-3</v>
      </c>
      <c r="G154" s="6">
        <v>-8.0000000000000004E-4</v>
      </c>
    </row>
    <row r="155" spans="2:14" ht="15.5" x14ac:dyDescent="0.35">
      <c r="C155" t="s">
        <v>172</v>
      </c>
      <c r="D155" s="6">
        <v>2.8999999999999998E-2</v>
      </c>
      <c r="E155" s="6">
        <v>7.980000000000001E-2</v>
      </c>
      <c r="F155" s="6">
        <v>-6.0000000000000001E-3</v>
      </c>
      <c r="G155" s="6">
        <v>-2E-3</v>
      </c>
    </row>
    <row r="156" spans="2:14" ht="15.5" x14ac:dyDescent="0.35">
      <c r="C156" t="s">
        <v>173</v>
      </c>
      <c r="D156" s="6">
        <v>2.4900000000000002E-2</v>
      </c>
      <c r="E156" s="6">
        <v>5.3699999999999998E-2</v>
      </c>
      <c r="F156" s="6">
        <v>4.8999999999999998E-3</v>
      </c>
      <c r="G156" s="6">
        <v>6.7000000000000002E-3</v>
      </c>
    </row>
    <row r="157" spans="2:14" ht="15.5" x14ac:dyDescent="0.35">
      <c r="C157" t="s">
        <v>174</v>
      </c>
      <c r="D157" s="6">
        <v>2.48</v>
      </c>
      <c r="E157" s="6">
        <v>6.31</v>
      </c>
      <c r="F157" s="6">
        <v>0.48</v>
      </c>
      <c r="G157" s="6">
        <v>0.85</v>
      </c>
    </row>
    <row r="158" spans="2:14" ht="15.5" x14ac:dyDescent="0.35">
      <c r="C158" t="s">
        <v>175</v>
      </c>
      <c r="D158" s="5">
        <v>94876000000000</v>
      </c>
      <c r="E158" s="5">
        <v>90808000000000</v>
      </c>
      <c r="F158" s="5">
        <v>83498000000000</v>
      </c>
      <c r="G158" s="5">
        <v>82102000000000</v>
      </c>
    </row>
    <row r="159" spans="2:14" ht="15.5" x14ac:dyDescent="0.35">
      <c r="C159" t="s">
        <v>176</v>
      </c>
      <c r="D159" s="6">
        <v>3.83</v>
      </c>
      <c r="E159" s="6">
        <v>5.22</v>
      </c>
      <c r="F159" s="6">
        <v>6.39</v>
      </c>
      <c r="G159" s="6">
        <v>7.6</v>
      </c>
    </row>
    <row r="160" spans="2:14" ht="15.5" x14ac:dyDescent="0.35">
      <c r="C160" t="s">
        <v>177</v>
      </c>
      <c r="D160" s="6">
        <v>1286.01</v>
      </c>
      <c r="E160" s="6">
        <v>1230.77</v>
      </c>
      <c r="F160" s="6">
        <v>1130.9000000000001</v>
      </c>
      <c r="G160" s="6">
        <v>1112.04</v>
      </c>
    </row>
    <row r="161" spans="3:14" ht="15.5" x14ac:dyDescent="0.35">
      <c r="C161" t="s">
        <v>178</v>
      </c>
      <c r="D161" s="6">
        <v>3.86</v>
      </c>
      <c r="E161" s="6">
        <v>5.27</v>
      </c>
      <c r="F161" s="6">
        <v>6.45</v>
      </c>
      <c r="G161" s="6">
        <v>7.67</v>
      </c>
    </row>
    <row r="162" spans="3:14" ht="15.5" x14ac:dyDescent="0.35">
      <c r="C162" t="s">
        <v>179</v>
      </c>
      <c r="D162" s="6">
        <v>1274.83</v>
      </c>
      <c r="E162" s="6">
        <v>1219.77</v>
      </c>
      <c r="F162" s="6">
        <v>1119.92</v>
      </c>
      <c r="G162" s="6">
        <v>1101.3599999999999</v>
      </c>
    </row>
    <row r="163" spans="3:14" ht="15.5" x14ac:dyDescent="0.35">
      <c r="C163" t="s">
        <v>180</v>
      </c>
      <c r="D163" s="5">
        <v>7156000000000</v>
      </c>
      <c r="E163" s="5">
        <v>9615000000000</v>
      </c>
      <c r="F163" s="5">
        <v>9084000000000</v>
      </c>
      <c r="G163" s="5">
        <v>12226000000000</v>
      </c>
    </row>
    <row r="164" spans="3:14" ht="15.5" x14ac:dyDescent="0.35">
      <c r="C164" t="s">
        <v>181</v>
      </c>
      <c r="D164" s="5">
        <v>104582000000000</v>
      </c>
      <c r="E164" s="5">
        <v>99304000000000</v>
      </c>
      <c r="F164" s="5">
        <v>96908000000000</v>
      </c>
      <c r="G164" s="5">
        <v>87156000000000</v>
      </c>
    </row>
    <row r="165" spans="3:14" ht="15.5" x14ac:dyDescent="0.35">
      <c r="C165" t="s">
        <v>182</v>
      </c>
      <c r="D165" s="5">
        <v>93259000000000</v>
      </c>
      <c r="E165" s="5">
        <v>89253000000000</v>
      </c>
      <c r="F165" s="5">
        <v>82011000000000</v>
      </c>
      <c r="G165" s="5">
        <v>80643000000000</v>
      </c>
    </row>
    <row r="166" spans="3:14" ht="15.5" x14ac:dyDescent="0.35">
      <c r="C166" t="s">
        <v>23</v>
      </c>
      <c r="D166" s="5">
        <v>111738000000000</v>
      </c>
      <c r="E166" s="5">
        <v>108919000000000</v>
      </c>
      <c r="F166" s="5">
        <v>105992000000000</v>
      </c>
      <c r="G166" s="5">
        <v>99382000000000</v>
      </c>
    </row>
    <row r="167" spans="3:14" ht="15.5" x14ac:dyDescent="0.35">
      <c r="C167" t="s">
        <v>20</v>
      </c>
      <c r="D167" s="5">
        <v>97892000000000</v>
      </c>
      <c r="E167" s="5">
        <v>97603000000000</v>
      </c>
      <c r="F167" s="5">
        <v>94707000000000</v>
      </c>
      <c r="G167" s="5">
        <v>83115000000000</v>
      </c>
    </row>
    <row r="168" spans="3:14" ht="15.5" x14ac:dyDescent="0.35">
      <c r="C168" t="s">
        <v>183</v>
      </c>
      <c r="D168" s="5">
        <v>33142000000000</v>
      </c>
      <c r="E168" s="5">
        <v>29134000000000</v>
      </c>
      <c r="F168" s="5">
        <v>23347000000000</v>
      </c>
      <c r="G168" s="5">
        <v>21911000000000</v>
      </c>
    </row>
    <row r="169" spans="3:14" ht="15.5" x14ac:dyDescent="0.35">
      <c r="C169" t="s">
        <v>184</v>
      </c>
      <c r="D169" s="5">
        <v>3289000000000</v>
      </c>
      <c r="E169" s="5">
        <v>6884000000000</v>
      </c>
      <c r="F169" s="5">
        <v>-4379000000000</v>
      </c>
      <c r="G169" s="5">
        <v>-5772000000000</v>
      </c>
    </row>
    <row r="170" spans="3:14" ht="15.5" x14ac:dyDescent="0.35">
      <c r="C170" t="s">
        <v>185</v>
      </c>
      <c r="D170" s="5">
        <v>-1938000000000</v>
      </c>
      <c r="E170" s="5">
        <v>-5287000000000</v>
      </c>
      <c r="F170" s="5">
        <v>-5989000000000</v>
      </c>
      <c r="G170" s="5">
        <v>-5715000000000</v>
      </c>
    </row>
    <row r="171" spans="3:14" ht="15.5" x14ac:dyDescent="0.35">
      <c r="C171" t="s">
        <v>12</v>
      </c>
      <c r="D171" s="5">
        <v>1351000000000</v>
      </c>
      <c r="E171" s="5">
        <v>1597000000000</v>
      </c>
      <c r="F171" s="5">
        <v>-10368000000000</v>
      </c>
      <c r="G171" s="5">
        <v>-11486000000000</v>
      </c>
    </row>
    <row r="172" spans="3:14" ht="15.5" x14ac:dyDescent="0.35">
      <c r="C172" t="s">
        <v>15</v>
      </c>
      <c r="D172" s="6">
        <v>18.63</v>
      </c>
      <c r="E172" s="6">
        <v>22.03</v>
      </c>
      <c r="F172" s="6">
        <v>-142.97999999999999</v>
      </c>
      <c r="G172" s="6">
        <v>-158.38999999999999</v>
      </c>
    </row>
    <row r="173" spans="3:14" ht="15.5" x14ac:dyDescent="0.35">
      <c r="C173" t="s">
        <v>45</v>
      </c>
      <c r="I173" s="6">
        <v>56.57</v>
      </c>
      <c r="J173" s="6">
        <v>139.19999999999999</v>
      </c>
      <c r="K173" s="6">
        <v>53.04</v>
      </c>
      <c r="L173" s="6">
        <v>248.01</v>
      </c>
      <c r="M173" s="6">
        <v>138.36000000000001</v>
      </c>
      <c r="N173" s="6">
        <v>38.369999999999997</v>
      </c>
    </row>
    <row r="174" spans="3:14" ht="15.5" x14ac:dyDescent="0.35">
      <c r="C174" t="s">
        <v>59</v>
      </c>
      <c r="I174" s="6">
        <v>113.58</v>
      </c>
      <c r="J174" s="6">
        <v>60.88</v>
      </c>
      <c r="K174" s="6">
        <v>123.49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62</v>
      </c>
      <c r="I175" s="6">
        <v>15.31</v>
      </c>
      <c r="J175" s="6">
        <v>14.56</v>
      </c>
      <c r="K175" s="6">
        <v>15.31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186</v>
      </c>
      <c r="I176" s="6">
        <v>16490669999999.998</v>
      </c>
      <c r="J176" s="5">
        <v>22740570000000</v>
      </c>
      <c r="K176" s="5">
        <v>14457880000000</v>
      </c>
      <c r="L176" s="5">
        <v>25111920000000</v>
      </c>
      <c r="M176" s="5">
        <v>9914900000000</v>
      </c>
      <c r="N176" s="5">
        <v>6050700000000</v>
      </c>
    </row>
    <row r="177" spans="3:14" ht="15.5" x14ac:dyDescent="0.35">
      <c r="C177" t="s">
        <v>187</v>
      </c>
      <c r="I177" s="6">
        <v>1.77E-2</v>
      </c>
      <c r="J177" s="6">
        <v>5.62E-2</v>
      </c>
      <c r="K177" s="6">
        <v>2.7400000000000001E-2</v>
      </c>
      <c r="L177" s="6">
        <v>0.1605</v>
      </c>
      <c r="M177" s="6">
        <v>6.1100000000000002E-2</v>
      </c>
      <c r="N177" s="6">
        <v>1.8700000000000001E-2</v>
      </c>
    </row>
    <row r="178" spans="3:14" ht="15.5" x14ac:dyDescent="0.35">
      <c r="C178" t="s">
        <v>188</v>
      </c>
      <c r="I178" s="6">
        <v>4.5999999999999999E-2</v>
      </c>
      <c r="J178" s="6">
        <v>0.1211</v>
      </c>
      <c r="K178" s="6">
        <v>5.4800000000000001E-2</v>
      </c>
      <c r="L178" s="6">
        <v>0.29559999999999997</v>
      </c>
      <c r="M178" s="6">
        <v>0.13140000000000002</v>
      </c>
      <c r="N178" s="6">
        <v>4.2900000000000001E-2</v>
      </c>
    </row>
    <row r="179" spans="3:14" ht="15.5" x14ac:dyDescent="0.35">
      <c r="C179" t="s">
        <v>189</v>
      </c>
      <c r="I179" s="6">
        <v>6.0100000000000001E-2</v>
      </c>
      <c r="J179" s="6">
        <v>0.12970000000000001</v>
      </c>
      <c r="K179" s="6">
        <v>0.10580000000000001</v>
      </c>
      <c r="L179" s="6">
        <v>0.2853</v>
      </c>
      <c r="M179" s="6">
        <v>0.12359999999999999</v>
      </c>
      <c r="N179" s="6">
        <v>0.124</v>
      </c>
    </row>
    <row r="180" spans="3:14" ht="15.5" x14ac:dyDescent="0.35">
      <c r="C180" t="s">
        <v>190</v>
      </c>
      <c r="I180" s="6">
        <v>1.74</v>
      </c>
      <c r="J180" s="6">
        <v>4.18</v>
      </c>
      <c r="K180" s="6">
        <v>3.94</v>
      </c>
      <c r="L180" s="6">
        <v>10.73</v>
      </c>
      <c r="M180" s="6">
        <v>4.66</v>
      </c>
      <c r="N180" s="6">
        <v>2.17</v>
      </c>
    </row>
    <row r="181" spans="3:14" ht="15.5" x14ac:dyDescent="0.35">
      <c r="C181" t="s">
        <v>56</v>
      </c>
      <c r="I181" s="6">
        <v>5.22</v>
      </c>
      <c r="J181" s="6">
        <v>7.37</v>
      </c>
      <c r="K181" s="6">
        <v>6.76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53</v>
      </c>
      <c r="I182" s="6">
        <v>1230.77</v>
      </c>
      <c r="J182" s="6">
        <v>1149.6099999999999</v>
      </c>
      <c r="K182" s="6">
        <v>968.68</v>
      </c>
      <c r="L182" s="6">
        <v>838.88</v>
      </c>
      <c r="M182" s="6">
        <v>1053.01</v>
      </c>
      <c r="N182" s="6">
        <v>895.35</v>
      </c>
    </row>
    <row r="183" spans="3:14" ht="15.5" x14ac:dyDescent="0.35">
      <c r="C183" t="s">
        <v>191</v>
      </c>
      <c r="I183" s="6">
        <v>5.27</v>
      </c>
      <c r="J183" s="6">
        <v>7.44</v>
      </c>
      <c r="K183" s="6">
        <v>6.83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192</v>
      </c>
      <c r="I184" s="6">
        <v>1219.77</v>
      </c>
      <c r="J184" s="6">
        <v>1138.98</v>
      </c>
      <c r="K184" s="6">
        <v>958.52</v>
      </c>
      <c r="L184" s="6">
        <v>827.54</v>
      </c>
      <c r="M184" s="6">
        <v>1032.24</v>
      </c>
      <c r="N184" s="6">
        <v>874.83</v>
      </c>
    </row>
    <row r="185" spans="3:14" ht="15.5" x14ac:dyDescent="0.35">
      <c r="C185" t="s">
        <v>193</v>
      </c>
      <c r="I185" s="5">
        <v>9615000000000</v>
      </c>
      <c r="J185" s="5">
        <v>7790000000000</v>
      </c>
      <c r="K185" s="5">
        <v>3475000000000</v>
      </c>
      <c r="L185" s="5">
        <v>1622000000000</v>
      </c>
      <c r="M185" s="5">
        <v>4315000000000</v>
      </c>
      <c r="N185" s="5">
        <v>2286000000000</v>
      </c>
    </row>
    <row r="186" spans="3:14" ht="15.5" x14ac:dyDescent="0.35">
      <c r="C186" t="s">
        <v>194</v>
      </c>
      <c r="I186" s="5">
        <v>99304000000000</v>
      </c>
      <c r="J186" s="5">
        <v>62471000000000</v>
      </c>
      <c r="K186" s="5">
        <v>46637000000000</v>
      </c>
      <c r="L186" s="5">
        <v>26600000000000</v>
      </c>
      <c r="M186" s="5">
        <v>22256000000000</v>
      </c>
      <c r="N186" s="5">
        <v>24667000000000</v>
      </c>
    </row>
    <row r="187" spans="3:14" ht="15.5" x14ac:dyDescent="0.35">
      <c r="C187" t="s">
        <v>25</v>
      </c>
      <c r="I187" s="5">
        <v>108919000000000</v>
      </c>
      <c r="J187" s="5">
        <v>70260000000000</v>
      </c>
      <c r="K187" s="5">
        <v>50112000000000</v>
      </c>
      <c r="L187" s="5">
        <v>28222000000000</v>
      </c>
      <c r="M187" s="5">
        <v>26571000000000</v>
      </c>
      <c r="N187" s="5">
        <v>26953000000000</v>
      </c>
    </row>
    <row r="188" spans="3:14" ht="15.5" x14ac:dyDescent="0.35">
      <c r="C188" t="s">
        <v>22</v>
      </c>
      <c r="I188" s="5">
        <v>97603000000000</v>
      </c>
      <c r="J188" s="5">
        <v>58074000000000</v>
      </c>
      <c r="K188" s="5">
        <v>31144000000000</v>
      </c>
      <c r="L188" s="5">
        <v>15471000000000</v>
      </c>
      <c r="M188" s="5">
        <v>18607000000000</v>
      </c>
      <c r="N188" s="5">
        <v>20528000000000</v>
      </c>
    </row>
    <row r="189" spans="3:14" ht="15.5" x14ac:dyDescent="0.35">
      <c r="C189" t="s">
        <v>195</v>
      </c>
      <c r="I189" s="5">
        <v>29134000000000</v>
      </c>
      <c r="J189" s="5">
        <v>19000000000000</v>
      </c>
      <c r="K189" s="5">
        <v>27330000000000</v>
      </c>
      <c r="L189" s="5">
        <v>20823000000000</v>
      </c>
      <c r="M189" s="5">
        <v>11926000000000</v>
      </c>
      <c r="N189" s="5">
        <v>12076000000000</v>
      </c>
    </row>
    <row r="190" spans="3:14" ht="15.5" x14ac:dyDescent="0.35">
      <c r="C190" t="s">
        <v>196</v>
      </c>
      <c r="I190" s="5">
        <v>-7941000000000</v>
      </c>
      <c r="J190" s="5">
        <v>2451000000000</v>
      </c>
      <c r="K190" s="5">
        <v>-1871000000000</v>
      </c>
      <c r="L190" s="5">
        <v>15444000000000</v>
      </c>
      <c r="M190" s="5">
        <v>4192000000000</v>
      </c>
      <c r="N190" s="5">
        <v>-4840000000000</v>
      </c>
    </row>
    <row r="191" spans="3:14" ht="15.5" x14ac:dyDescent="0.35">
      <c r="C191" t="s">
        <v>197</v>
      </c>
      <c r="I191" s="5">
        <v>-22947000000000</v>
      </c>
      <c r="J191" s="5">
        <v>-28950000000000</v>
      </c>
      <c r="K191" s="5">
        <v>-23461000000000</v>
      </c>
      <c r="L191" s="5">
        <v>-10794000000000</v>
      </c>
      <c r="M191" s="5">
        <v>-2211000000000</v>
      </c>
      <c r="N191" s="5">
        <v>-1510000000000</v>
      </c>
    </row>
    <row r="192" spans="3:14" ht="15.5" x14ac:dyDescent="0.35">
      <c r="C192" t="s">
        <v>14</v>
      </c>
      <c r="I192" s="5">
        <v>-30888000000000</v>
      </c>
      <c r="J192" s="5">
        <v>-26499000000000</v>
      </c>
      <c r="K192" s="5">
        <v>-25333000000000</v>
      </c>
      <c r="L192" s="5">
        <v>4650000000000</v>
      </c>
      <c r="M192" s="5">
        <v>1982000000000</v>
      </c>
      <c r="N192" s="5">
        <v>-6351000000000</v>
      </c>
    </row>
    <row r="193" spans="2:14" ht="15.5" x14ac:dyDescent="0.35">
      <c r="C193" t="s">
        <v>16</v>
      </c>
      <c r="I193" s="6">
        <v>-425.94</v>
      </c>
      <c r="J193" s="6">
        <v>-365.41</v>
      </c>
      <c r="K193" s="6">
        <v>-349.33</v>
      </c>
      <c r="L193" s="6">
        <v>70.900000000000006</v>
      </c>
      <c r="M193" s="6">
        <v>60.44</v>
      </c>
      <c r="N193" s="6">
        <v>-193.65</v>
      </c>
    </row>
    <row r="195" spans="2:14" ht="15.5" x14ac:dyDescent="0.35">
      <c r="B195" t="s">
        <v>198</v>
      </c>
      <c r="C195" t="s">
        <v>199</v>
      </c>
      <c r="D195" s="5">
        <v>2700000000000</v>
      </c>
      <c r="E195" s="5">
        <v>7126000000000</v>
      </c>
      <c r="F195" s="5">
        <v>-488000000000</v>
      </c>
      <c r="G195" s="5">
        <v>-164000000000</v>
      </c>
      <c r="H195" s="5">
        <v>10801000000000</v>
      </c>
      <c r="I195" s="5">
        <v>4103000000000</v>
      </c>
      <c r="J195" s="5">
        <v>10095000000000</v>
      </c>
      <c r="K195" s="5">
        <v>3846000000000</v>
      </c>
      <c r="L195" s="5">
        <v>16267000000000</v>
      </c>
      <c r="M195" s="5">
        <v>4537000000000</v>
      </c>
      <c r="N195" s="5">
        <v>1258000000000</v>
      </c>
    </row>
    <row r="196" spans="2:14" ht="15.5" x14ac:dyDescent="0.35">
      <c r="C196" t="s">
        <v>317</v>
      </c>
      <c r="H196" s="5">
        <v>9093000000000</v>
      </c>
      <c r="I196" s="5">
        <v>4103000000000</v>
      </c>
      <c r="J196" s="5">
        <v>10095000000000</v>
      </c>
      <c r="K196" s="5">
        <v>3846000000000</v>
      </c>
    </row>
    <row r="197" spans="2:14" ht="15.5" x14ac:dyDescent="0.35">
      <c r="C197" t="s">
        <v>44</v>
      </c>
      <c r="D197" s="6">
        <v>37.229999999999997</v>
      </c>
      <c r="E197" s="6">
        <v>98.26</v>
      </c>
      <c r="F197" s="6">
        <v>-6.73</v>
      </c>
      <c r="G197" s="6">
        <v>-2.27</v>
      </c>
      <c r="H197" s="6">
        <v>148.94</v>
      </c>
      <c r="I197" s="6">
        <v>56.57</v>
      </c>
      <c r="J197" s="6">
        <v>139.19999999999999</v>
      </c>
      <c r="K197" s="6">
        <v>53.04</v>
      </c>
      <c r="L197" s="6">
        <v>224.31</v>
      </c>
      <c r="M197" s="6">
        <v>62.57</v>
      </c>
      <c r="N197" s="6">
        <v>17.350000000000001</v>
      </c>
    </row>
    <row r="198" spans="2:14" ht="15.5" x14ac:dyDescent="0.35">
      <c r="C198" t="s">
        <v>318</v>
      </c>
      <c r="H198" s="6">
        <v>125.39</v>
      </c>
      <c r="I198" s="6">
        <v>56.57</v>
      </c>
      <c r="J198" s="6">
        <v>139.19999999999999</v>
      </c>
      <c r="K198" s="6">
        <v>53.04</v>
      </c>
    </row>
    <row r="199" spans="2:14" ht="15.5" x14ac:dyDescent="0.35">
      <c r="C199" t="s">
        <v>204</v>
      </c>
      <c r="D199" s="5">
        <v>13620000000000</v>
      </c>
      <c r="E199" s="5">
        <v>21688000000000</v>
      </c>
      <c r="F199" s="5">
        <v>5938000000000</v>
      </c>
      <c r="G199" s="5">
        <v>2979000000000</v>
      </c>
      <c r="H199" s="5">
        <v>54480000000000</v>
      </c>
      <c r="I199" s="5">
        <v>30426000000000</v>
      </c>
      <c r="J199" s="5">
        <v>42218000000000</v>
      </c>
      <c r="K199" s="5">
        <v>31018000000000</v>
      </c>
      <c r="L199" s="5">
        <v>42101000000000</v>
      </c>
      <c r="M199" s="5">
        <v>18592000000000</v>
      </c>
      <c r="N199" s="5">
        <v>14622000000000</v>
      </c>
    </row>
    <row r="200" spans="2:14" ht="15.5" x14ac:dyDescent="0.35">
      <c r="C200" t="s">
        <v>319</v>
      </c>
      <c r="H200" s="5">
        <v>44019000000000</v>
      </c>
      <c r="I200" s="5">
        <v>30426000000000</v>
      </c>
      <c r="J200" s="5">
        <v>42218000000000</v>
      </c>
      <c r="K200" s="5">
        <v>31018000000000</v>
      </c>
    </row>
    <row r="201" spans="2:14" ht="15.5" x14ac:dyDescent="0.35">
      <c r="C201" t="s">
        <v>208</v>
      </c>
      <c r="I201" s="6">
        <v>25.31</v>
      </c>
    </row>
    <row r="202" spans="2:14" ht="15.5" x14ac:dyDescent="0.35">
      <c r="C202" t="s">
        <v>320</v>
      </c>
      <c r="I202" s="6">
        <v>30.07</v>
      </c>
    </row>
    <row r="203" spans="2:14" ht="15.5" x14ac:dyDescent="0.35">
      <c r="C203" t="s">
        <v>401</v>
      </c>
      <c r="I203" s="6">
        <v>12.09</v>
      </c>
    </row>
    <row r="204" spans="2:14" ht="15.5" x14ac:dyDescent="0.35">
      <c r="C204" t="s">
        <v>209</v>
      </c>
      <c r="I204" s="6">
        <v>7.42</v>
      </c>
    </row>
    <row r="205" spans="2:14" ht="15.5" x14ac:dyDescent="0.35">
      <c r="C205" t="s">
        <v>321</v>
      </c>
      <c r="I205" s="6">
        <v>3.3300000000000003E-2</v>
      </c>
    </row>
    <row r="206" spans="2:14" ht="15.5" x14ac:dyDescent="0.35">
      <c r="C206" t="s">
        <v>322</v>
      </c>
      <c r="I206" s="6">
        <v>6.21</v>
      </c>
    </row>
    <row r="207" spans="2:14" ht="15.5" x14ac:dyDescent="0.35">
      <c r="C207" t="s">
        <v>210</v>
      </c>
      <c r="I207" s="6">
        <v>2.93</v>
      </c>
    </row>
    <row r="208" spans="2:14" ht="15.5" x14ac:dyDescent="0.35">
      <c r="C208" t="s">
        <v>323</v>
      </c>
      <c r="I208" s="6">
        <v>12157.44</v>
      </c>
    </row>
    <row r="209" spans="3:9" ht="15.5" x14ac:dyDescent="0.35">
      <c r="C209" t="s">
        <v>324</v>
      </c>
      <c r="I209" s="6">
        <v>-14.46</v>
      </c>
    </row>
    <row r="210" spans="3:9" ht="15.5" x14ac:dyDescent="0.35">
      <c r="C210" t="s">
        <v>325</v>
      </c>
      <c r="I210" s="6">
        <v>20.6</v>
      </c>
    </row>
    <row r="211" spans="3:9" ht="15.5" x14ac:dyDescent="0.35">
      <c r="C211" t="s">
        <v>326</v>
      </c>
      <c r="I211" s="6">
        <v>15.27</v>
      </c>
    </row>
    <row r="212" spans="3:9" ht="15.5" x14ac:dyDescent="0.35">
      <c r="C212" t="s">
        <v>327</v>
      </c>
      <c r="I212" s="6">
        <v>-0.51</v>
      </c>
    </row>
    <row r="213" spans="3:9" ht="15.5" x14ac:dyDescent="0.35">
      <c r="C213" t="s">
        <v>328</v>
      </c>
      <c r="I213" s="6">
        <v>-0.77</v>
      </c>
    </row>
    <row r="214" spans="3:9" ht="15.5" x14ac:dyDescent="0.35">
      <c r="C214" t="s">
        <v>402</v>
      </c>
      <c r="I214" s="6">
        <v>0.13</v>
      </c>
    </row>
    <row r="215" spans="3:9" ht="15.5" x14ac:dyDescent="0.35">
      <c r="C215" t="s">
        <v>329</v>
      </c>
      <c r="I215" s="6">
        <v>125.39</v>
      </c>
    </row>
    <row r="216" spans="3:9" ht="15.5" x14ac:dyDescent="0.35">
      <c r="C216" t="s">
        <v>211</v>
      </c>
      <c r="I216" s="6">
        <v>148.94</v>
      </c>
    </row>
    <row r="217" spans="3:9" ht="15.5" x14ac:dyDescent="0.35">
      <c r="C217" t="s">
        <v>330</v>
      </c>
      <c r="I217" s="5">
        <v>607</v>
      </c>
    </row>
    <row r="218" spans="3:9" ht="15.5" x14ac:dyDescent="0.35">
      <c r="C218" t="s">
        <v>212</v>
      </c>
      <c r="D218" s="6">
        <v>190.94</v>
      </c>
    </row>
    <row r="219" spans="3:9" ht="15.5" x14ac:dyDescent="0.35">
      <c r="C219" t="s">
        <v>213</v>
      </c>
      <c r="I219" s="6">
        <v>1286.01</v>
      </c>
    </row>
    <row r="220" spans="3:9" ht="15.5" x14ac:dyDescent="0.35">
      <c r="C220" t="s">
        <v>331</v>
      </c>
      <c r="I220" s="6">
        <v>-260.70999999999998</v>
      </c>
    </row>
    <row r="221" spans="3:9" ht="15.5" x14ac:dyDescent="0.35">
      <c r="C221" t="s">
        <v>214</v>
      </c>
      <c r="D221" s="6">
        <v>2.62</v>
      </c>
    </row>
    <row r="222" spans="3:9" ht="15.5" x14ac:dyDescent="0.35">
      <c r="C222" t="s">
        <v>215</v>
      </c>
      <c r="D222" s="6">
        <v>2.11</v>
      </c>
    </row>
    <row r="223" spans="3:9" ht="15.5" x14ac:dyDescent="0.35">
      <c r="C223" t="s">
        <v>216</v>
      </c>
      <c r="D223" s="6">
        <v>1.2</v>
      </c>
    </row>
    <row r="224" spans="3:9" ht="15.5" x14ac:dyDescent="0.35">
      <c r="C224" t="s">
        <v>332</v>
      </c>
      <c r="D224" s="6">
        <v>1.1200000000000001</v>
      </c>
    </row>
    <row r="225" spans="3:9" ht="15.5" x14ac:dyDescent="0.35">
      <c r="C225" t="s">
        <v>217</v>
      </c>
      <c r="D225" s="6">
        <v>1.54</v>
      </c>
    </row>
    <row r="226" spans="3:9" ht="15.5" x14ac:dyDescent="0.35">
      <c r="C226" t="s">
        <v>218</v>
      </c>
      <c r="D226" s="6">
        <v>0.47</v>
      </c>
    </row>
    <row r="227" spans="3:9" ht="15.5" x14ac:dyDescent="0.35">
      <c r="C227" t="s">
        <v>219</v>
      </c>
      <c r="D227" s="6">
        <v>2.5499999999999998</v>
      </c>
    </row>
    <row r="228" spans="3:9" ht="15.5" x14ac:dyDescent="0.35">
      <c r="C228" t="s">
        <v>333</v>
      </c>
      <c r="I228" s="6">
        <v>2.5299999999999998</v>
      </c>
    </row>
    <row r="229" spans="3:9" ht="15.5" x14ac:dyDescent="0.35">
      <c r="C229" t="s">
        <v>12</v>
      </c>
      <c r="D229" s="5">
        <v>1351000000000</v>
      </c>
    </row>
    <row r="230" spans="3:9" ht="15.5" x14ac:dyDescent="0.35">
      <c r="C230" t="s">
        <v>220</v>
      </c>
      <c r="I230" s="6">
        <v>2.92</v>
      </c>
    </row>
    <row r="231" spans="3:9" ht="15.5" x14ac:dyDescent="0.35">
      <c r="C231" t="s">
        <v>221</v>
      </c>
      <c r="I231" s="6">
        <v>3.8199999999999998E-2</v>
      </c>
    </row>
    <row r="232" spans="3:9" ht="15.5" x14ac:dyDescent="0.35">
      <c r="C232" t="s">
        <v>222</v>
      </c>
      <c r="I232" s="6">
        <v>9.7500000000000003E-2</v>
      </c>
    </row>
    <row r="233" spans="3:9" ht="15.5" x14ac:dyDescent="0.35">
      <c r="C233" t="s">
        <v>223</v>
      </c>
      <c r="I233" s="6">
        <v>8.5000000000000006E-2</v>
      </c>
    </row>
    <row r="234" spans="3:9" ht="15.5" x14ac:dyDescent="0.35">
      <c r="C234" t="s">
        <v>334</v>
      </c>
      <c r="I234" s="6">
        <v>7.1900000000000006E-2</v>
      </c>
    </row>
    <row r="235" spans="3:9" ht="15.5" x14ac:dyDescent="0.35">
      <c r="C235" t="s">
        <v>224</v>
      </c>
      <c r="D235" s="6">
        <v>60.73</v>
      </c>
    </row>
    <row r="236" spans="3:9" ht="15.5" x14ac:dyDescent="0.35">
      <c r="C236" t="s">
        <v>225</v>
      </c>
      <c r="D236" s="6">
        <v>110.72</v>
      </c>
    </row>
    <row r="237" spans="3:9" ht="15.5" x14ac:dyDescent="0.35">
      <c r="C237" t="s">
        <v>226</v>
      </c>
      <c r="D237" s="6">
        <v>112.76</v>
      </c>
    </row>
    <row r="238" spans="3:9" ht="15.5" x14ac:dyDescent="0.35">
      <c r="C238" t="s">
        <v>227</v>
      </c>
      <c r="D238" s="6">
        <v>58.69</v>
      </c>
    </row>
    <row r="239" spans="3:9" ht="15.5" x14ac:dyDescent="0.35">
      <c r="C239" t="s">
        <v>228</v>
      </c>
      <c r="D239" s="6">
        <v>1.5</v>
      </c>
    </row>
    <row r="240" spans="3:9" ht="15.5" x14ac:dyDescent="0.35">
      <c r="C240" t="s">
        <v>335</v>
      </c>
      <c r="I240" s="6">
        <v>0.19</v>
      </c>
    </row>
    <row r="241" spans="3:9" ht="15.5" x14ac:dyDescent="0.35">
      <c r="C241" t="s">
        <v>336</v>
      </c>
      <c r="I241" s="6">
        <v>2.46</v>
      </c>
    </row>
    <row r="242" spans="3:9" ht="15.5" x14ac:dyDescent="0.35">
      <c r="C242" t="s">
        <v>40</v>
      </c>
      <c r="I242" s="5">
        <v>273394000000000</v>
      </c>
    </row>
    <row r="243" spans="3:9" ht="15.5" x14ac:dyDescent="0.35">
      <c r="C243" t="s">
        <v>229</v>
      </c>
      <c r="I243" s="5">
        <v>372902000000000</v>
      </c>
    </row>
    <row r="244" spans="3:9" ht="15.5" x14ac:dyDescent="0.35">
      <c r="C244" t="s">
        <v>230</v>
      </c>
      <c r="I244" s="5">
        <v>72520000000</v>
      </c>
    </row>
    <row r="245" spans="3:9" ht="15.5" x14ac:dyDescent="0.35">
      <c r="C245" t="s">
        <v>231</v>
      </c>
      <c r="I245" s="6">
        <v>0.25269999999999998</v>
      </c>
    </row>
    <row r="246" spans="3:9" ht="15.5" x14ac:dyDescent="0.35">
      <c r="C246" t="s">
        <v>232</v>
      </c>
      <c r="D246" s="6">
        <v>0.42369999999999997</v>
      </c>
    </row>
    <row r="247" spans="3:9" ht="15.5" x14ac:dyDescent="0.35">
      <c r="C247" t="s">
        <v>233</v>
      </c>
      <c r="D247" s="6">
        <v>0.38919999999999999</v>
      </c>
    </row>
    <row r="248" spans="3:9" ht="15.5" x14ac:dyDescent="0.35">
      <c r="C248" t="s">
        <v>234</v>
      </c>
      <c r="D248" s="6">
        <v>0.19829999999999998</v>
      </c>
    </row>
    <row r="249" spans="3:9" ht="15.5" x14ac:dyDescent="0.35">
      <c r="C249" t="s">
        <v>235</v>
      </c>
      <c r="D249" s="6">
        <v>390.98339999999996</v>
      </c>
    </row>
    <row r="250" spans="3:9" ht="15.5" x14ac:dyDescent="0.35">
      <c r="C250" t="s">
        <v>236</v>
      </c>
      <c r="D250" s="6">
        <v>7.1473000000000004</v>
      </c>
    </row>
    <row r="251" spans="3:9" ht="15.5" x14ac:dyDescent="0.35">
      <c r="C251" t="s">
        <v>237</v>
      </c>
      <c r="D251" s="6">
        <v>2.1894999999999998</v>
      </c>
    </row>
    <row r="252" spans="3:9" ht="15.5" x14ac:dyDescent="0.35">
      <c r="C252" t="s">
        <v>244</v>
      </c>
      <c r="I252" s="5">
        <v>6</v>
      </c>
    </row>
    <row r="253" spans="3:9" ht="15.5" x14ac:dyDescent="0.35">
      <c r="C253" t="s">
        <v>245</v>
      </c>
      <c r="I253" s="6">
        <v>0.06</v>
      </c>
    </row>
    <row r="254" spans="3:9" ht="15.5" x14ac:dyDescent="0.35">
      <c r="C254" t="s">
        <v>246</v>
      </c>
      <c r="I254" s="6">
        <v>0.99</v>
      </c>
    </row>
    <row r="255" spans="3:9" ht="15.5" x14ac:dyDescent="0.35">
      <c r="C255" t="s">
        <v>247</v>
      </c>
      <c r="I255" s="6">
        <v>0.3</v>
      </c>
    </row>
    <row r="256" spans="3:9" ht="15.5" x14ac:dyDescent="0.35">
      <c r="C256" t="s">
        <v>248</v>
      </c>
      <c r="I256" s="6">
        <v>0.54</v>
      </c>
    </row>
    <row r="257" spans="3:9" ht="15.5" x14ac:dyDescent="0.35">
      <c r="C257" t="s">
        <v>249</v>
      </c>
      <c r="I257" s="6">
        <v>0.2</v>
      </c>
    </row>
    <row r="258" spans="3:9" ht="15.5" x14ac:dyDescent="0.35">
      <c r="C258" t="s">
        <v>250</v>
      </c>
      <c r="I258" s="6">
        <v>0.22</v>
      </c>
    </row>
    <row r="259" spans="3:9" ht="15.5" x14ac:dyDescent="0.35">
      <c r="C259" t="s">
        <v>251</v>
      </c>
      <c r="I259" s="6">
        <v>0.26</v>
      </c>
    </row>
    <row r="260" spans="3:9" ht="15.5" x14ac:dyDescent="0.35">
      <c r="C260" t="s">
        <v>337</v>
      </c>
      <c r="I260" s="5">
        <v>44019000000000</v>
      </c>
    </row>
    <row r="261" spans="3:9" ht="15.5" x14ac:dyDescent="0.35">
      <c r="C261" t="s">
        <v>338</v>
      </c>
      <c r="I261" s="5">
        <v>20503000000000</v>
      </c>
    </row>
    <row r="262" spans="3:9" ht="15.5" x14ac:dyDescent="0.35">
      <c r="C262" t="s">
        <v>339</v>
      </c>
      <c r="I262" s="5">
        <v>24422000000000</v>
      </c>
    </row>
    <row r="263" spans="3:9" ht="15.5" x14ac:dyDescent="0.35">
      <c r="C263" t="s">
        <v>340</v>
      </c>
      <c r="I263" s="5">
        <v>9093000000000</v>
      </c>
    </row>
    <row r="264" spans="3:9" ht="15.5" x14ac:dyDescent="0.35">
      <c r="C264" t="s">
        <v>252</v>
      </c>
      <c r="D264" s="5">
        <v>13847000000000</v>
      </c>
    </row>
    <row r="265" spans="3:9" ht="15.5" x14ac:dyDescent="0.35">
      <c r="C265" t="s">
        <v>253</v>
      </c>
      <c r="D265" s="5">
        <v>238157000000000</v>
      </c>
    </row>
    <row r="266" spans="3:9" ht="15.5" x14ac:dyDescent="0.35">
      <c r="C266" t="s">
        <v>254</v>
      </c>
      <c r="D266" s="5">
        <v>143281000000000</v>
      </c>
    </row>
    <row r="267" spans="3:9" ht="15.5" x14ac:dyDescent="0.35">
      <c r="C267" t="s">
        <v>183</v>
      </c>
      <c r="D267" s="5">
        <v>33142000000000</v>
      </c>
    </row>
    <row r="268" spans="3:9" ht="15.5" x14ac:dyDescent="0.35">
      <c r="C268" t="s">
        <v>182</v>
      </c>
      <c r="I268" s="5">
        <v>93259000000000</v>
      </c>
    </row>
    <row r="269" spans="3:9" ht="15.5" x14ac:dyDescent="0.35">
      <c r="C269" t="s">
        <v>181</v>
      </c>
      <c r="D269" s="5">
        <v>104582000000000</v>
      </c>
    </row>
    <row r="270" spans="3:9" ht="15.5" x14ac:dyDescent="0.35">
      <c r="C270" t="s">
        <v>180</v>
      </c>
      <c r="D270" s="5">
        <v>7156000000000</v>
      </c>
    </row>
    <row r="271" spans="3:9" ht="15.5" x14ac:dyDescent="0.35">
      <c r="C271" t="s">
        <v>23</v>
      </c>
      <c r="D271" s="5">
        <v>111738000000000</v>
      </c>
    </row>
    <row r="272" spans="3:9" ht="15.5" x14ac:dyDescent="0.35">
      <c r="C272" t="s">
        <v>20</v>
      </c>
      <c r="D272" s="5">
        <v>97892000000000</v>
      </c>
    </row>
    <row r="273" spans="3:9" ht="15.5" x14ac:dyDescent="0.35">
      <c r="C273" t="s">
        <v>255</v>
      </c>
      <c r="I273" s="5">
        <v>94876000000000</v>
      </c>
    </row>
    <row r="274" spans="3:9" ht="15.5" x14ac:dyDescent="0.35">
      <c r="C274" t="s">
        <v>341</v>
      </c>
      <c r="I274" s="5">
        <v>22000000000</v>
      </c>
    </row>
    <row r="275" spans="3:9" ht="15.5" x14ac:dyDescent="0.35">
      <c r="C275" t="s">
        <v>342</v>
      </c>
      <c r="I275" s="5">
        <v>-20442000000000</v>
      </c>
    </row>
    <row r="276" spans="3:9" ht="15.5" x14ac:dyDescent="0.35">
      <c r="C276" t="s">
        <v>343</v>
      </c>
      <c r="I276" s="5">
        <v>19727000000000</v>
      </c>
    </row>
    <row r="277" spans="3:9" ht="15.5" x14ac:dyDescent="0.35">
      <c r="C277" t="s">
        <v>344</v>
      </c>
      <c r="I277" s="5">
        <v>-18929000000000</v>
      </c>
    </row>
    <row r="278" spans="3:9" ht="15.5" x14ac:dyDescent="0.35">
      <c r="C278" t="s">
        <v>345</v>
      </c>
      <c r="I278" s="5">
        <v>-18906000000000</v>
      </c>
    </row>
  </sheetData>
  <pageMargins left="0.7" right="0.7" top="0.75" bottom="0.75" header="0.3" footer="0.3"/>
  <ignoredErrors>
    <ignoredError sqref="A1:N279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786</v>
      </c>
      <c r="D2" s="2" vm="49">
        <f ca="1">IFERROR(_xlfn.STOCKHISTORY("XIDX:" &amp; $C$1, D3, , 0, 0, 1), "Libur")</f>
        <v>106</v>
      </c>
      <c r="H2" s="2" vm="49">
        <f ca="1">IFERROR(INDEX(D2:G2,COUNT(D2:G2)),"")</f>
        <v>106</v>
      </c>
      <c r="I2" s="2" vm="52">
        <f t="shared" ref="I2:N2" ca="1" si="0">IFERROR(_xlfn.STOCKHISTORY("XIDX:" &amp; $C$1, I1, , 0, 0, 1), "Libur")</f>
        <v>123</v>
      </c>
      <c r="J2" s="2" vm="77">
        <f t="shared" ca="1" si="0"/>
        <v>118</v>
      </c>
      <c r="K2" s="2" vm="78">
        <f t="shared" ca="1" si="0"/>
        <v>129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114190583707</v>
      </c>
      <c r="H4" s="2">
        <f>IFERROR(SUM(D4:G4)*(4/MAX(1,COUNT(D4:G4))),"")</f>
        <v>456762334828</v>
      </c>
      <c r="I4" s="2">
        <f t="shared" ref="I4:N4" si="1">IFERROR(INDEX(I51:I500,MATCH($C$4,$C$51:$C$500,0)),"")</f>
        <v>504957892955</v>
      </c>
      <c r="J4" s="2">
        <f t="shared" si="1"/>
        <v>448514929621</v>
      </c>
      <c r="K4" s="2">
        <f t="shared" si="1"/>
        <v>444428604532</v>
      </c>
      <c r="L4" s="2">
        <f t="shared" si="1"/>
        <v>363365202661</v>
      </c>
      <c r="M4" s="2">
        <f t="shared" si="1"/>
        <v>318589545431</v>
      </c>
      <c r="N4" s="2">
        <f t="shared" si="1"/>
        <v>278838383165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3108109667</v>
      </c>
      <c r="H5" s="2">
        <f>IFERROR(SUM(D5:G5)*(4/MAX(1,COUNT(D5:G5))),"")</f>
        <v>12432438668</v>
      </c>
      <c r="I5" s="2">
        <f t="shared" ref="I5:N5" si="2">IFERROR(INDEX(I51:I500,MATCH($C$5,$C$51:$C$500,0)),"")</f>
        <v>3705238445</v>
      </c>
      <c r="J5" s="2">
        <f t="shared" si="2"/>
        <v>23577251725</v>
      </c>
      <c r="K5" s="2">
        <f t="shared" si="2"/>
        <v>26416980946</v>
      </c>
      <c r="L5" s="2">
        <f t="shared" si="2"/>
        <v>30559021789</v>
      </c>
      <c r="M5" s="2">
        <f t="shared" si="2"/>
        <v>21314177591</v>
      </c>
      <c r="N5" s="2">
        <f t="shared" si="2"/>
        <v>13343109276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230715540693</v>
      </c>
      <c r="H6" s="2">
        <f>IFERROR(INDEX(D6:G6,COUNT(D6:G6)),"")</f>
        <v>230715540693</v>
      </c>
      <c r="I6" s="2">
        <f t="shared" ref="I6:N6" si="3">IFERROR(INDEX(I51:I500,MATCH($C$6,$C$51:$C$500,0)),"")</f>
        <v>227643272651</v>
      </c>
      <c r="J6" s="2">
        <f t="shared" si="3"/>
        <v>230626819121</v>
      </c>
      <c r="K6" s="2">
        <f t="shared" si="3"/>
        <v>213063762958</v>
      </c>
      <c r="L6" s="2">
        <f t="shared" si="3"/>
        <v>114528810400</v>
      </c>
      <c r="M6" s="2">
        <f t="shared" si="3"/>
        <v>94718815752</v>
      </c>
      <c r="N6" s="2">
        <f t="shared" si="3"/>
        <v>75505165978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2.89</v>
      </c>
      <c r="H7" s="3">
        <f>IFERROR(INDEX(D7:G7,COUNT(D7:G7)),"")</f>
        <v>2.89</v>
      </c>
      <c r="I7" s="3">
        <f t="shared" ref="I7:N7" si="4">IFERROR(INDEX(I51:I500,MATCH($C$7,$C$51:$C$500,0))/1000000000,"")</f>
        <v>2.89</v>
      </c>
      <c r="J7" s="3">
        <f t="shared" si="4"/>
        <v>2.89</v>
      </c>
      <c r="K7" s="3">
        <f t="shared" si="4"/>
        <v>2.89</v>
      </c>
      <c r="L7" s="3">
        <f t="shared" si="4"/>
        <v>1.62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N8" si="5">IFERROR(INDEX(I51:I500,MATCH($C$8,$C$51:$C$500,0)),"")</f>
        <v>6000000000</v>
      </c>
      <c r="J8" s="2">
        <f t="shared" si="5"/>
        <v>-16000000000</v>
      </c>
      <c r="K8" s="2">
        <f t="shared" si="5"/>
        <v>-87000000000</v>
      </c>
      <c r="L8" s="2">
        <f t="shared" si="5"/>
        <v>31000000000</v>
      </c>
      <c r="M8" s="2">
        <f t="shared" si="5"/>
        <v>20000000000</v>
      </c>
      <c r="N8" s="2">
        <f t="shared" si="5"/>
        <v>21000000000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-3.28</v>
      </c>
      <c r="H9" s="3">
        <f>IFERROR(INDEX(D9:G9,COUNT(D9:G9)),"")</f>
        <v>-3.28</v>
      </c>
      <c r="I9" s="3">
        <f t="shared" ref="I9:N9" si="6">IFERROR(INDEX(I51:I500,MATCH($C$9,$C$51:$C$500,0)),"")</f>
        <v>2</v>
      </c>
      <c r="J9" s="3">
        <f t="shared" si="6"/>
        <v>-5.59</v>
      </c>
      <c r="K9" s="3">
        <f t="shared" si="6"/>
        <v>-30</v>
      </c>
      <c r="L9" s="3">
        <f t="shared" si="6"/>
        <v>19.3</v>
      </c>
      <c r="M9" s="3">
        <f t="shared" si="6"/>
        <v>81953181.969999999</v>
      </c>
      <c r="N9" s="3">
        <f t="shared" si="6"/>
        <v>85210081.450000003</v>
      </c>
    </row>
    <row r="10" spans="1:14" ht="15.5" x14ac:dyDescent="0.35">
      <c r="C10" t="s">
        <v>17</v>
      </c>
      <c r="D10" s="3">
        <f ca="1">IFERROR(IF(D9=0,"",D2/D9),"")</f>
        <v>-32.31707317073171</v>
      </c>
      <c r="I10" s="3">
        <f t="shared" ref="I10:N10" ca="1" si="7">IFERROR(IF(I9=0,"",I2/I9),"")</f>
        <v>61.5</v>
      </c>
      <c r="J10" s="3">
        <f t="shared" ca="1" si="7"/>
        <v>-21.109123434704831</v>
      </c>
      <c r="K10" s="3">
        <f t="shared" ca="1" si="7"/>
        <v>-4.3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18383867777</v>
      </c>
      <c r="H11" s="2">
        <f>IFERROR(INDEX(D11:G11,COUNT(D11:G11)),"")</f>
        <v>18383867777</v>
      </c>
      <c r="I11" s="2">
        <f t="shared" ref="I11:N11" si="8">IFERROR(INDEX(I51:I500,MATCH($C$11,$C$51:$C$500,0)),"")</f>
        <v>15328928430</v>
      </c>
      <c r="J11" s="2">
        <f t="shared" si="8"/>
        <v>25683022300</v>
      </c>
      <c r="K11" s="2">
        <f t="shared" si="8"/>
        <v>32888075481</v>
      </c>
      <c r="L11" s="2">
        <f t="shared" si="8"/>
        <v>23354158968</v>
      </c>
      <c r="M11" s="2">
        <f t="shared" si="8"/>
        <v>10885477945</v>
      </c>
      <c r="N11" s="2">
        <f t="shared" si="8"/>
        <v>6959166382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70000000000</v>
      </c>
      <c r="H12" s="2">
        <f>IFERROR(INDEX(D12:G12,COUNT(D12:G12)),"")</f>
        <v>70000000000</v>
      </c>
      <c r="I12" s="2">
        <f t="shared" ref="I12:N12" si="9">IFERROR(INDEX(I51:I500,MATCH($C$12,$C$51:$C$500,0)),"")</f>
        <v>61000000000</v>
      </c>
      <c r="J12" s="2">
        <f t="shared" si="9"/>
        <v>61000000000</v>
      </c>
      <c r="K12" s="2">
        <f t="shared" si="9"/>
        <v>20000000000</v>
      </c>
      <c r="L12" s="2">
        <f t="shared" si="9"/>
        <v>0</v>
      </c>
      <c r="M12" s="2">
        <f t="shared" si="9"/>
        <v>5000000000</v>
      </c>
      <c r="N12" s="2">
        <f t="shared" si="9"/>
        <v>18000000000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88000000000</v>
      </c>
      <c r="H13" s="2">
        <f>IFERROR(INDEX(D13:G13,COUNT(D13:G13)),"")</f>
        <v>88000000000</v>
      </c>
      <c r="I13" s="2">
        <f t="shared" ref="I13:N13" si="10">IFERROR(INDEX(I51:I500,MATCH($C$13,$C$51:$C$500,0)),"")</f>
        <v>77000000000</v>
      </c>
      <c r="J13" s="2">
        <f t="shared" si="10"/>
        <v>86000000000</v>
      </c>
      <c r="K13" s="2">
        <f t="shared" si="10"/>
        <v>53000000000</v>
      </c>
      <c r="L13" s="2">
        <f t="shared" si="10"/>
        <v>23000000000</v>
      </c>
      <c r="M13" s="2">
        <f t="shared" si="10"/>
        <v>16000000000</v>
      </c>
      <c r="N13" s="2">
        <f t="shared" si="10"/>
        <v>25000000000</v>
      </c>
    </row>
    <row r="14" spans="1:14" ht="15.5" x14ac:dyDescent="0.35">
      <c r="C14" t="s">
        <v>26</v>
      </c>
      <c r="D14" s="2">
        <f>IFERROR(INDEX(D51:D500,MATCH($C$14,$C$51:$C$500,0)),"")</f>
        <v>-2160964250</v>
      </c>
      <c r="H14" s="2">
        <f>IFERROR(SUM(D14:G14)*(4/MAX(1,COUNT(D14:G14))),"")</f>
        <v>-8643857000</v>
      </c>
      <c r="I14" s="2">
        <f t="shared" ref="I14:N14" si="11">IFERROR(INDEX(I51:I500,MATCH($C$14,$C$51:$C$500,0)),"")</f>
        <v>-8273246547</v>
      </c>
      <c r="J14" s="2">
        <f t="shared" si="11"/>
        <v>-6953507756</v>
      </c>
      <c r="K14" s="2">
        <f t="shared" si="11"/>
        <v>-2775967643</v>
      </c>
      <c r="L14" s="2">
        <f t="shared" si="11"/>
        <v>-2289842792</v>
      </c>
      <c r="M14" s="2">
        <f t="shared" si="11"/>
        <v>-2269435138</v>
      </c>
      <c r="N14" s="2">
        <f t="shared" si="11"/>
        <v>-3521968065</v>
      </c>
    </row>
    <row r="15" spans="1:14" ht="15.5" x14ac:dyDescent="0.35">
      <c r="C15" t="s">
        <v>27</v>
      </c>
      <c r="D15" s="2">
        <f>IFERROR(INDEX(D51:D500,MATCH($C$15,$C$51:$C$500,0)),"")</f>
        <v>-2220598751</v>
      </c>
      <c r="H15" s="2">
        <f>IFERROR(SUM(D15:G15)*(4/MAX(1,COUNT(D15:G15))),"")</f>
        <v>-8882395004</v>
      </c>
      <c r="I15" s="2">
        <f t="shared" ref="I15:N15" si="12">IFERROR(INDEX(I51:I500,MATCH($C$15,$C$51:$C$500,0)),"")</f>
        <v>-10713024374</v>
      </c>
      <c r="J15" s="2">
        <f t="shared" si="12"/>
        <v>-10007611703</v>
      </c>
      <c r="K15" s="2">
        <f t="shared" si="12"/>
        <v>-17960354508</v>
      </c>
      <c r="L15" s="2">
        <f t="shared" si="12"/>
        <v>-13404992651</v>
      </c>
      <c r="M15" s="2">
        <f t="shared" si="12"/>
        <v>-8904364122</v>
      </c>
      <c r="N15" s="2">
        <f t="shared" si="12"/>
        <v>-8818365015</v>
      </c>
    </row>
    <row r="16" spans="1:14" ht="15.5" x14ac:dyDescent="0.35">
      <c r="C16" t="s">
        <v>28</v>
      </c>
      <c r="D16" s="2">
        <f>IFERROR(INDEX(D51:D500,MATCH($C$16,$C$51:$C$500,0)),"")</f>
        <v>5229866793</v>
      </c>
      <c r="H16" s="2">
        <f>IFERROR(SUM(D16:G16)*(4/MAX(1,COUNT(D16:G16))),"")</f>
        <v>20919467172</v>
      </c>
      <c r="I16" s="2">
        <f t="shared" ref="I16:N16" si="13">IFERROR(INDEX(I51:I500,MATCH($C$16,$C$51:$C$500,0)),"")</f>
        <v>16398595055</v>
      </c>
      <c r="J16" s="2">
        <f t="shared" si="13"/>
        <v>33539976041</v>
      </c>
      <c r="K16" s="2">
        <f t="shared" si="13"/>
        <v>45760600317</v>
      </c>
      <c r="L16" s="2">
        <f t="shared" si="13"/>
        <v>43614829040</v>
      </c>
      <c r="M16" s="2">
        <f t="shared" si="13"/>
        <v>30242088715</v>
      </c>
      <c r="N16" s="2">
        <f t="shared" si="13"/>
        <v>22618541946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306340000000</v>
      </c>
      <c r="H20" s="2">
        <f t="shared" ref="H20:N20" ca="1" si="14">IFERROR(H21*H2,"")</f>
        <v>306340000000</v>
      </c>
      <c r="I20" s="2">
        <f t="shared" ca="1" si="14"/>
        <v>355470000000</v>
      </c>
      <c r="J20" s="2">
        <f t="shared" ca="1" si="14"/>
        <v>341020000000</v>
      </c>
      <c r="K20" s="2">
        <f t="shared" ca="1" si="14"/>
        <v>372810000000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2890000000</v>
      </c>
      <c r="H21" s="2">
        <f>IFERROR(INDEX(D21:G21,COUNT(D21:G21)),"")</f>
        <v>2890000000</v>
      </c>
      <c r="I21" s="2">
        <f t="shared" ref="I21:N21" si="15">IFERROR(INDEX(I51:I500,MATCH($C$7,$C$51:$C$500,0)),"")</f>
        <v>2890000000</v>
      </c>
      <c r="J21" s="2">
        <f t="shared" si="15"/>
        <v>2890000000</v>
      </c>
      <c r="K21" s="2">
        <f t="shared" si="15"/>
        <v>2890000000</v>
      </c>
      <c r="L21" s="2">
        <f t="shared" si="15"/>
        <v>1620000000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1.3471609487874874</v>
      </c>
      <c r="H23" s="3">
        <f t="shared" ref="H23:N23" si="16">IFERROR(H5/H6*100,"")</f>
        <v>5.3886437951499495</v>
      </c>
      <c r="I23" s="3">
        <f t="shared" si="16"/>
        <v>1.6276511938398033</v>
      </c>
      <c r="J23" s="3">
        <f t="shared" si="16"/>
        <v>10.223117942163539</v>
      </c>
      <c r="K23" s="3">
        <f t="shared" si="16"/>
        <v>12.398626861390515</v>
      </c>
      <c r="L23" s="3">
        <f t="shared" si="16"/>
        <v>26.682388197581417</v>
      </c>
      <c r="M23" s="3">
        <f t="shared" si="16"/>
        <v>22.502580318156003</v>
      </c>
      <c r="N23" s="3">
        <f t="shared" si="16"/>
        <v>17.671783252403937</v>
      </c>
    </row>
    <row r="24" spans="1:14" ht="15.5" x14ac:dyDescent="0.35">
      <c r="C24" t="s">
        <v>43</v>
      </c>
      <c r="D24" s="4">
        <f>IFERROR(_xlfn.RRI(5,I23,D23),"")</f>
        <v>-3.7121191155679356E-2</v>
      </c>
      <c r="H24" s="4">
        <f t="shared" ref="H24:N24" si="17">IFERROR(_xlfn.RRI(5,M23,H23),"")</f>
        <v>-0.24863764659687038</v>
      </c>
      <c r="I24" s="4">
        <f t="shared" si="17"/>
        <v>-0.379336518800099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1.07</v>
      </c>
      <c r="H25" s="3">
        <f>IFERROR(INDEX(D25:G25,COUNT(D25:G25)),"")</f>
        <v>1.07</v>
      </c>
      <c r="I25" s="3">
        <f t="shared" ref="I25:N25" si="18">IFERROR(INDEX(I51:I500,MATCH($C$25,$C$51:$C$500,0)),"")</f>
        <v>1.95</v>
      </c>
      <c r="J25" s="3">
        <f t="shared" si="18"/>
        <v>7.99</v>
      </c>
      <c r="K25" s="3">
        <f t="shared" si="18"/>
        <v>9.5299999999999994</v>
      </c>
      <c r="L25" s="3">
        <f t="shared" si="18"/>
        <v>18.48</v>
      </c>
      <c r="M25" s="3">
        <f t="shared" si="18"/>
        <v>83790297.760000005</v>
      </c>
      <c r="N25" s="3">
        <f t="shared" si="18"/>
        <v>56392102.159999996</v>
      </c>
    </row>
    <row r="26" spans="1:14" ht="15.5" x14ac:dyDescent="0.35">
      <c r="C26" t="s">
        <v>46</v>
      </c>
      <c r="D26" s="4">
        <f>IFERROR(_xlfn.RRI(5,I25,D25),"")</f>
        <v>-0.11310984650482447</v>
      </c>
      <c r="H26" s="4">
        <f t="shared" ref="H26:N26" si="19">IFERROR(_xlfn.RRI(5,M25,H25),"")</f>
        <v>-0.97362223415046911</v>
      </c>
      <c r="I26" s="4">
        <f t="shared" si="19"/>
        <v>-0.96780686539832506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39.512312701384083</v>
      </c>
      <c r="H27" s="3">
        <f t="shared" ref="H27:N27" si="20">IFERROR(H4/H21,"")</f>
        <v>158.04925080553633</v>
      </c>
      <c r="I27" s="3">
        <f t="shared" si="20"/>
        <v>174.72591451730105</v>
      </c>
      <c r="J27" s="3">
        <f t="shared" si="20"/>
        <v>155.19547737750864</v>
      </c>
      <c r="K27" s="3">
        <f t="shared" si="20"/>
        <v>153.78152405951556</v>
      </c>
      <c r="L27" s="3">
        <f t="shared" si="20"/>
        <v>224.29950781543209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-0.2571946456667773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-0.45128205128205123</v>
      </c>
      <c r="I29" s="4">
        <f t="shared" si="22"/>
        <v>-0.75594493116395489</v>
      </c>
      <c r="J29" s="4">
        <f t="shared" si="22"/>
        <v>-0.16159496327387191</v>
      </c>
      <c r="K29" s="4">
        <f t="shared" si="22"/>
        <v>-0.48430735930735935</v>
      </c>
      <c r="L29" s="4">
        <f t="shared" si="22"/>
        <v>-0.99999977944940521</v>
      </c>
      <c r="M29" s="4">
        <f t="shared" si="22"/>
        <v>0.48585164500985878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-9.5444706973409052E-2</v>
      </c>
      <c r="I30" s="4">
        <f t="shared" si="23"/>
        <v>0.12584411266241458</v>
      </c>
      <c r="J30" s="4">
        <f t="shared" si="23"/>
        <v>9.1945591425264921E-3</v>
      </c>
      <c r="K30" s="4">
        <f t="shared" si="23"/>
        <v>-0.31439205748923538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80.03</v>
      </c>
      <c r="H32" s="3">
        <f>IFERROR(INDEX(D32:G32,COUNT(D32:G32)),"")</f>
        <v>80.03</v>
      </c>
      <c r="I32" s="3">
        <f t="shared" ref="I32:N32" si="24">IFERROR(INDEX(I51:I500,MATCH($C$32,$C$51:$C$500,0)),"")</f>
        <v>78.959999999999994</v>
      </c>
      <c r="J32" s="3">
        <f t="shared" si="24"/>
        <v>80.010000000000005</v>
      </c>
      <c r="K32" s="3">
        <f t="shared" si="24"/>
        <v>74.2</v>
      </c>
      <c r="L32" s="3">
        <f t="shared" si="24"/>
        <v>71.8</v>
      </c>
      <c r="M32" s="3">
        <f t="shared" si="24"/>
        <v>387114512.45999998</v>
      </c>
      <c r="N32" s="3">
        <f t="shared" si="24"/>
        <v>311818402.70999998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 t="shared" ref="I33:N33" si="25">IFERROR(INDEX(I51:I500,MATCH($C$33,$C$51:$C$500,0)),"")</f>
        <v>1.56</v>
      </c>
      <c r="J33" s="3">
        <f t="shared" si="25"/>
        <v>1.47</v>
      </c>
      <c r="K33" s="3">
        <f t="shared" si="25"/>
        <v>1.74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98.13</v>
      </c>
      <c r="H34" s="3">
        <f>IFERROR(INDEX(D34:G34,COUNT(D34:G34)),"")</f>
        <v>98.13</v>
      </c>
      <c r="I34" s="3">
        <f t="shared" ref="I34:N34" si="26">IFERROR(INDEX(I51:I500,MATCH($C$34,$C$51:$C$500,0)),"")</f>
        <v>63.08</v>
      </c>
      <c r="J34" s="3">
        <f t="shared" si="26"/>
        <v>14.77</v>
      </c>
      <c r="K34" s="3">
        <f t="shared" si="26"/>
        <v>13.54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2.66</v>
      </c>
      <c r="H35" s="3">
        <f>IFERROR(INDEX(D35:G35,COUNT(D35:G35)),"")</f>
        <v>2.66</v>
      </c>
      <c r="I35" s="3">
        <f t="shared" ref="I35:N35" si="27">IFERROR(INDEX(I51:I500,MATCH($C$35,$C$51:$C$500,0)),"")</f>
        <v>0.7</v>
      </c>
      <c r="J35" s="3">
        <f t="shared" si="27"/>
        <v>0.76</v>
      </c>
      <c r="K35" s="3">
        <f t="shared" si="27"/>
        <v>0.84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7.6799999999999993E-2</v>
      </c>
      <c r="I36" s="4">
        <f t="shared" si="28"/>
        <v>0.16899999999999998</v>
      </c>
      <c r="J36" s="4">
        <f t="shared" si="28"/>
        <v>0.29160000000000003</v>
      </c>
      <c r="K36" s="4">
        <f t="shared" si="28"/>
        <v>0.24670000000000003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0.33</v>
      </c>
      <c r="I37" s="3">
        <f t="shared" si="29"/>
        <v>0.33</v>
      </c>
      <c r="J37" s="3">
        <f t="shared" si="29"/>
        <v>2.33</v>
      </c>
      <c r="K37" s="3">
        <f t="shared" si="29"/>
        <v>2.35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114190583707</v>
      </c>
      <c r="E51" s="5">
        <v>152830115845</v>
      </c>
      <c r="F51" s="5">
        <v>122999539990</v>
      </c>
      <c r="G51" s="5">
        <v>117127652593</v>
      </c>
      <c r="I51" s="5">
        <v>504957892955</v>
      </c>
      <c r="J51" s="5">
        <v>448514929621</v>
      </c>
      <c r="K51" s="5">
        <v>444428604532</v>
      </c>
      <c r="L51" s="5">
        <v>363365202661</v>
      </c>
      <c r="M51" s="5">
        <v>318589545431</v>
      </c>
      <c r="N51" s="5">
        <v>278838383165</v>
      </c>
    </row>
    <row r="52" spans="2:14" ht="15.5" x14ac:dyDescent="0.35">
      <c r="C52" t="s">
        <v>73</v>
      </c>
      <c r="D52" s="5">
        <v>-45112557780</v>
      </c>
      <c r="E52" s="5">
        <v>-81528683456</v>
      </c>
      <c r="F52" s="5">
        <v>-56791816162</v>
      </c>
      <c r="G52" s="5">
        <v>-60380267953</v>
      </c>
      <c r="I52" s="5">
        <v>-243533415587</v>
      </c>
      <c r="J52" s="5">
        <v>-207406175633</v>
      </c>
      <c r="K52" s="5">
        <v>-214759503015</v>
      </c>
      <c r="L52" s="5">
        <v>-179885211419</v>
      </c>
      <c r="M52" s="5">
        <v>-169616461870</v>
      </c>
      <c r="N52" s="5">
        <v>-142717895184</v>
      </c>
    </row>
    <row r="53" spans="2:14" ht="15.5" x14ac:dyDescent="0.35">
      <c r="C53" t="s">
        <v>74</v>
      </c>
      <c r="D53" s="5">
        <v>69078025927</v>
      </c>
      <c r="E53" s="5">
        <v>71301432389</v>
      </c>
      <c r="F53" s="5">
        <v>66207723828</v>
      </c>
      <c r="G53" s="5">
        <v>56747384640</v>
      </c>
      <c r="I53" s="5">
        <v>261424477368</v>
      </c>
      <c r="J53" s="5">
        <v>241108753988</v>
      </c>
      <c r="K53" s="5">
        <v>229669101517</v>
      </c>
      <c r="L53" s="5">
        <v>183479991242</v>
      </c>
      <c r="M53" s="5">
        <v>148973083561</v>
      </c>
      <c r="N53" s="5">
        <v>136120487981</v>
      </c>
    </row>
    <row r="54" spans="2:14" ht="15.5" x14ac:dyDescent="0.35">
      <c r="C54" t="s">
        <v>75</v>
      </c>
      <c r="D54" s="5">
        <v>-60628387572</v>
      </c>
      <c r="E54" s="5">
        <v>-62440623458</v>
      </c>
      <c r="F54" s="5">
        <v>-61635122154</v>
      </c>
      <c r="G54" s="5">
        <v>-49581648329</v>
      </c>
      <c r="I54" s="5">
        <v>-233348827164</v>
      </c>
      <c r="J54" s="5">
        <v>-203407465029</v>
      </c>
      <c r="K54" s="5">
        <v>-175280339867</v>
      </c>
      <c r="L54" s="5">
        <v>-134773209789</v>
      </c>
      <c r="M54" s="5">
        <v>-114974512327</v>
      </c>
      <c r="N54" s="5">
        <v>-110855030130</v>
      </c>
    </row>
    <row r="55" spans="2:14" ht="15.5" x14ac:dyDescent="0.35">
      <c r="C55" t="s">
        <v>77</v>
      </c>
      <c r="D55" s="5">
        <v>-60628387572</v>
      </c>
      <c r="E55" s="5">
        <v>-62440623458</v>
      </c>
      <c r="F55" s="5">
        <v>-61635122154</v>
      </c>
      <c r="G55" s="5">
        <v>-49581648329</v>
      </c>
      <c r="I55" s="5">
        <v>-233348827164</v>
      </c>
      <c r="J55" s="5">
        <v>-203407465029</v>
      </c>
      <c r="K55" s="5">
        <v>-175280339867</v>
      </c>
      <c r="L55" s="5">
        <v>-134773209789</v>
      </c>
      <c r="M55" s="5">
        <v>-114974512327</v>
      </c>
      <c r="N55" s="5">
        <v>-110855030130</v>
      </c>
    </row>
    <row r="56" spans="2:14" ht="15.5" x14ac:dyDescent="0.35">
      <c r="C56" t="s">
        <v>78</v>
      </c>
      <c r="D56" s="5">
        <v>8449638355</v>
      </c>
      <c r="E56" s="5">
        <v>8860808931</v>
      </c>
      <c r="F56" s="5">
        <v>4572601674</v>
      </c>
      <c r="G56" s="5">
        <v>7165736311</v>
      </c>
      <c r="I56" s="5">
        <v>28075650204</v>
      </c>
      <c r="J56" s="5">
        <v>37701288959</v>
      </c>
      <c r="K56" s="5">
        <v>54388761650</v>
      </c>
      <c r="L56" s="5">
        <v>48706781453</v>
      </c>
      <c r="M56" s="5">
        <v>33998571234</v>
      </c>
      <c r="N56" s="5">
        <v>25265457851</v>
      </c>
    </row>
    <row r="57" spans="2:14" ht="15.5" x14ac:dyDescent="0.35">
      <c r="C57" t="s">
        <v>79</v>
      </c>
      <c r="D57" s="5">
        <v>-3219771562</v>
      </c>
      <c r="E57" s="5">
        <v>-4286762885</v>
      </c>
      <c r="F57" s="5">
        <v>-2961601187</v>
      </c>
      <c r="G57" s="5">
        <v>-2124166854</v>
      </c>
      <c r="I57" s="5">
        <v>-11677055149</v>
      </c>
      <c r="J57" s="5">
        <v>-4161312918</v>
      </c>
      <c r="K57" s="5">
        <v>-8628161333</v>
      </c>
      <c r="L57" s="5">
        <v>-5091952413</v>
      </c>
      <c r="M57" s="5">
        <v>-3756482519</v>
      </c>
      <c r="N57" s="5">
        <v>-2646915905</v>
      </c>
    </row>
    <row r="58" spans="2:14" ht="15.5" x14ac:dyDescent="0.35">
      <c r="C58" t="s">
        <v>264</v>
      </c>
      <c r="D58" s="5">
        <v>-570029458</v>
      </c>
      <c r="E58" s="5">
        <v>-435070142</v>
      </c>
      <c r="I58" s="5">
        <v>-435070142</v>
      </c>
      <c r="J58" s="5">
        <v>-1058670310</v>
      </c>
      <c r="K58" s="5">
        <v>-262648085</v>
      </c>
      <c r="L58" s="5">
        <v>-602267979</v>
      </c>
      <c r="M58" s="5">
        <v>35196668</v>
      </c>
      <c r="N58" s="5">
        <v>317109233</v>
      </c>
    </row>
    <row r="59" spans="2:14" ht="15.5" x14ac:dyDescent="0.35">
      <c r="C59" t="s">
        <v>26</v>
      </c>
      <c r="D59" s="5">
        <v>-2160964250</v>
      </c>
      <c r="E59" s="5">
        <v>-2131720049</v>
      </c>
      <c r="F59" s="5">
        <v>-2198529351</v>
      </c>
      <c r="G59" s="5">
        <v>-1945899600</v>
      </c>
      <c r="I59" s="5">
        <v>-8273246547</v>
      </c>
      <c r="J59" s="5">
        <v>-6953507756</v>
      </c>
      <c r="K59" s="5">
        <v>-2775967643</v>
      </c>
      <c r="L59" s="5">
        <v>-2289842792</v>
      </c>
      <c r="M59" s="5">
        <v>-2269435138</v>
      </c>
      <c r="N59" s="5">
        <v>-3521968065</v>
      </c>
    </row>
    <row r="60" spans="2:14" ht="15.5" x14ac:dyDescent="0.35">
      <c r="C60" t="s">
        <v>80</v>
      </c>
      <c r="D60" s="5">
        <v>-488777854</v>
      </c>
      <c r="E60" s="5">
        <v>-1719972694</v>
      </c>
      <c r="F60" s="5">
        <v>-763071836</v>
      </c>
      <c r="G60" s="5">
        <v>-178267254</v>
      </c>
      <c r="I60" s="5">
        <v>-2968738460</v>
      </c>
      <c r="J60" s="5">
        <v>3850865148</v>
      </c>
      <c r="K60" s="5">
        <v>-5589545605</v>
      </c>
      <c r="L60" s="5">
        <v>-2199841642</v>
      </c>
      <c r="M60" s="5">
        <v>-1522244049</v>
      </c>
      <c r="N60" s="5">
        <v>557942927</v>
      </c>
    </row>
    <row r="61" spans="2:14" ht="15.5" x14ac:dyDescent="0.35">
      <c r="C61" t="s">
        <v>81</v>
      </c>
      <c r="D61" s="5">
        <v>-3219771562</v>
      </c>
      <c r="E61" s="5">
        <v>-4286762885</v>
      </c>
      <c r="F61" s="5">
        <v>-2961601187</v>
      </c>
      <c r="G61" s="5">
        <v>-2124166854</v>
      </c>
      <c r="I61" s="5">
        <v>-11677055149</v>
      </c>
      <c r="J61" s="5">
        <v>-4161312918</v>
      </c>
      <c r="K61" s="5">
        <v>-8628161333</v>
      </c>
      <c r="L61" s="5">
        <v>-5091952413</v>
      </c>
      <c r="M61" s="5">
        <v>-3756482519</v>
      </c>
      <c r="N61" s="5">
        <v>-2646915905</v>
      </c>
    </row>
    <row r="62" spans="2:14" ht="15.5" x14ac:dyDescent="0.35">
      <c r="C62" t="s">
        <v>28</v>
      </c>
      <c r="D62" s="5">
        <v>5229866793</v>
      </c>
      <c r="E62" s="5">
        <v>4574046046</v>
      </c>
      <c r="F62" s="5">
        <v>1611000487</v>
      </c>
      <c r="G62" s="5">
        <v>5041569457</v>
      </c>
      <c r="I62" s="5">
        <v>16398595055</v>
      </c>
      <c r="J62" s="5">
        <v>33539976041</v>
      </c>
      <c r="K62" s="5">
        <v>45760600317</v>
      </c>
      <c r="L62" s="5">
        <v>43614829040</v>
      </c>
      <c r="M62" s="5">
        <v>30242088715</v>
      </c>
      <c r="N62" s="5">
        <v>22618541946</v>
      </c>
    </row>
    <row r="63" spans="2:14" ht="15.5" x14ac:dyDescent="0.35">
      <c r="C63" t="s">
        <v>27</v>
      </c>
      <c r="D63" s="5">
        <v>-2220598751</v>
      </c>
      <c r="E63" s="5">
        <v>-3900964275</v>
      </c>
      <c r="F63" s="5">
        <v>-1578624106</v>
      </c>
      <c r="G63" s="5">
        <v>-2634109553</v>
      </c>
      <c r="I63" s="5">
        <v>-10713024374</v>
      </c>
      <c r="J63" s="5">
        <v>-10007611703</v>
      </c>
      <c r="K63" s="5">
        <v>-17960354508</v>
      </c>
      <c r="L63" s="5">
        <v>-13404992651</v>
      </c>
      <c r="M63" s="5">
        <v>-8904364122</v>
      </c>
      <c r="N63" s="5">
        <v>-8818365015</v>
      </c>
    </row>
    <row r="64" spans="2:14" ht="15.5" x14ac:dyDescent="0.35">
      <c r="C64" t="s">
        <v>82</v>
      </c>
      <c r="D64" s="5">
        <v>-2050292809</v>
      </c>
      <c r="E64" s="5">
        <v>-5617706968</v>
      </c>
      <c r="F64" s="5">
        <v>-1495136519</v>
      </c>
      <c r="G64" s="5">
        <v>-2614537450</v>
      </c>
      <c r="I64" s="5">
        <v>-12262498827</v>
      </c>
      <c r="J64" s="5">
        <v>-11225106194</v>
      </c>
      <c r="K64" s="5">
        <v>-13851648042</v>
      </c>
      <c r="L64" s="5">
        <v>-13849404860</v>
      </c>
      <c r="M64" s="5">
        <v>-8381426143</v>
      </c>
      <c r="N64" s="5">
        <v>-7854416167</v>
      </c>
    </row>
    <row r="65" spans="2:14" ht="15.5" x14ac:dyDescent="0.35">
      <c r="C65" t="s">
        <v>83</v>
      </c>
      <c r="D65" s="5">
        <v>-170305942</v>
      </c>
      <c r="E65" s="5">
        <v>1716742693</v>
      </c>
      <c r="F65" s="5">
        <v>-83487587</v>
      </c>
      <c r="G65" s="5">
        <v>-19572103</v>
      </c>
      <c r="I65" s="5">
        <v>1549474453</v>
      </c>
      <c r="J65" s="5">
        <v>1217494491</v>
      </c>
      <c r="K65" s="5">
        <v>-4108706466</v>
      </c>
      <c r="L65" s="5">
        <v>444412209</v>
      </c>
      <c r="M65" s="5">
        <v>-522937979</v>
      </c>
      <c r="N65" s="5">
        <v>-963948848</v>
      </c>
    </row>
    <row r="66" spans="2:14" ht="15.5" x14ac:dyDescent="0.35">
      <c r="C66" t="s">
        <v>84</v>
      </c>
      <c r="D66" s="5">
        <v>-2220598751</v>
      </c>
      <c r="E66" s="5">
        <v>-3900964275</v>
      </c>
      <c r="F66" s="5">
        <v>-1578624106</v>
      </c>
      <c r="G66" s="5">
        <v>-2634109553</v>
      </c>
      <c r="I66" s="5">
        <v>-10713024374</v>
      </c>
      <c r="J66" s="5">
        <v>-10007611703</v>
      </c>
      <c r="K66" s="5">
        <v>-17960354508</v>
      </c>
      <c r="L66" s="5">
        <v>-13404992651</v>
      </c>
      <c r="M66" s="5">
        <v>-8904364122</v>
      </c>
      <c r="N66" s="5">
        <v>-8818365015</v>
      </c>
    </row>
    <row r="67" spans="2:14" ht="15.5" x14ac:dyDescent="0.35">
      <c r="C67" t="s">
        <v>85</v>
      </c>
      <c r="D67" s="5">
        <v>3009268042</v>
      </c>
      <c r="E67" s="5">
        <v>673081771</v>
      </c>
      <c r="F67" s="5">
        <v>32376381</v>
      </c>
      <c r="G67" s="5">
        <v>2407459904</v>
      </c>
      <c r="I67" s="5">
        <v>5685570681</v>
      </c>
      <c r="J67" s="5">
        <v>23532364338</v>
      </c>
      <c r="K67" s="5">
        <v>27800245809</v>
      </c>
      <c r="L67" s="5">
        <v>30209836389</v>
      </c>
      <c r="M67" s="5">
        <v>21337724593</v>
      </c>
      <c r="N67" s="5">
        <v>13800176931</v>
      </c>
    </row>
    <row r="68" spans="2:14" ht="15.5" x14ac:dyDescent="0.35">
      <c r="C68" t="s">
        <v>86</v>
      </c>
      <c r="E68" s="5">
        <v>-1944757151</v>
      </c>
      <c r="I68" s="5">
        <v>-1944757151</v>
      </c>
      <c r="J68" s="5">
        <v>449391825</v>
      </c>
      <c r="K68" s="5">
        <v>-1380895204</v>
      </c>
      <c r="L68" s="5">
        <v>350158259</v>
      </c>
      <c r="M68" s="5">
        <v>-24074819</v>
      </c>
      <c r="N68" s="5">
        <v>-457024539</v>
      </c>
    </row>
    <row r="69" spans="2:14" ht="15.5" x14ac:dyDescent="0.35">
      <c r="C69" t="s">
        <v>88</v>
      </c>
      <c r="D69" s="5">
        <v>3009268042</v>
      </c>
      <c r="E69" s="5">
        <v>-1271675380</v>
      </c>
      <c r="F69" s="5">
        <v>32376381</v>
      </c>
      <c r="G69" s="5">
        <v>2407459904</v>
      </c>
      <c r="I69" s="5">
        <v>3740813530</v>
      </c>
      <c r="J69" s="5">
        <v>23981756163</v>
      </c>
      <c r="K69" s="5">
        <v>26419350605</v>
      </c>
      <c r="L69" s="5">
        <v>30559994648</v>
      </c>
      <c r="M69" s="5">
        <v>21313649774</v>
      </c>
      <c r="N69" s="5">
        <v>13343152392</v>
      </c>
    </row>
    <row r="70" spans="2:14" ht="15.5" x14ac:dyDescent="0.35">
      <c r="C70" t="s">
        <v>89</v>
      </c>
      <c r="D70" s="5">
        <v>3009268042</v>
      </c>
      <c r="E70" s="5">
        <v>673081771</v>
      </c>
      <c r="F70" s="5">
        <v>32376381</v>
      </c>
      <c r="G70" s="5">
        <v>2407459904</v>
      </c>
      <c r="I70" s="5">
        <v>5685570681</v>
      </c>
      <c r="J70" s="5">
        <v>23532364338</v>
      </c>
      <c r="K70" s="5">
        <v>27800245809</v>
      </c>
      <c r="L70" s="5">
        <v>30209836389</v>
      </c>
      <c r="M70" s="5">
        <v>21337724593</v>
      </c>
      <c r="N70" s="5">
        <v>13800176931</v>
      </c>
    </row>
    <row r="71" spans="2:14" ht="15.5" x14ac:dyDescent="0.35">
      <c r="C71" t="s">
        <v>7</v>
      </c>
      <c r="D71" s="5">
        <v>3108109667</v>
      </c>
      <c r="E71" s="5">
        <v>-1444791755</v>
      </c>
      <c r="F71" s="5">
        <v>38684471</v>
      </c>
      <c r="G71" s="5">
        <v>2450920793</v>
      </c>
      <c r="I71" s="5">
        <v>3705238445</v>
      </c>
      <c r="J71" s="5">
        <v>23577251725</v>
      </c>
      <c r="K71" s="5">
        <v>26416980946</v>
      </c>
      <c r="L71" s="5">
        <v>30559021789</v>
      </c>
      <c r="M71" s="5">
        <v>21314177591</v>
      </c>
      <c r="N71" s="5">
        <v>13343109276</v>
      </c>
    </row>
    <row r="72" spans="2:14" ht="15.5" x14ac:dyDescent="0.35">
      <c r="C72" t="s">
        <v>267</v>
      </c>
      <c r="D72" s="5">
        <v>-98841625</v>
      </c>
      <c r="E72" s="5">
        <v>173116375</v>
      </c>
      <c r="F72" s="5">
        <v>-6308090</v>
      </c>
      <c r="G72" s="5">
        <v>-43460889</v>
      </c>
      <c r="I72" s="5">
        <v>35575085</v>
      </c>
      <c r="J72" s="5">
        <v>404504438</v>
      </c>
      <c r="K72" s="5">
        <v>2369659</v>
      </c>
      <c r="L72" s="5">
        <v>972859</v>
      </c>
      <c r="M72" s="5">
        <v>-527817</v>
      </c>
      <c r="N72" s="5">
        <v>43116</v>
      </c>
    </row>
    <row r="73" spans="2:14" ht="15.5" x14ac:dyDescent="0.35">
      <c r="C73" t="s">
        <v>90</v>
      </c>
      <c r="D73" s="5">
        <v>3009268042</v>
      </c>
      <c r="E73" s="5">
        <v>673081771</v>
      </c>
      <c r="F73" s="5">
        <v>32376381</v>
      </c>
      <c r="G73" s="5">
        <v>2407459904</v>
      </c>
      <c r="I73" s="5">
        <v>5685570681</v>
      </c>
      <c r="J73" s="5">
        <v>23532364338</v>
      </c>
      <c r="K73" s="5">
        <v>27800245809</v>
      </c>
      <c r="L73" s="5">
        <v>30209836389</v>
      </c>
      <c r="M73" s="5">
        <v>21337724593</v>
      </c>
      <c r="N73" s="5">
        <v>13800176931</v>
      </c>
    </row>
    <row r="74" spans="2:14" ht="15.5" x14ac:dyDescent="0.35">
      <c r="C74" t="s">
        <v>91</v>
      </c>
      <c r="D74" s="5">
        <v>3009268042</v>
      </c>
      <c r="E74" s="5">
        <v>-1271675380</v>
      </c>
      <c r="F74" s="5">
        <v>32376381</v>
      </c>
      <c r="G74" s="5">
        <v>2407459904</v>
      </c>
      <c r="I74" s="5">
        <v>3740813530</v>
      </c>
      <c r="J74" s="5">
        <v>23981756163</v>
      </c>
      <c r="K74" s="5">
        <v>26419350605</v>
      </c>
      <c r="L74" s="5">
        <v>30559994648</v>
      </c>
      <c r="M74" s="5">
        <v>21313649774</v>
      </c>
      <c r="N74" s="5">
        <v>13343152392</v>
      </c>
    </row>
    <row r="75" spans="2:14" ht="15.5" x14ac:dyDescent="0.35">
      <c r="C75" t="s">
        <v>92</v>
      </c>
      <c r="D75" s="5">
        <v>3009268042</v>
      </c>
      <c r="E75" s="5">
        <v>-1271675380</v>
      </c>
      <c r="F75" s="5">
        <v>32376381</v>
      </c>
      <c r="G75" s="5">
        <v>2407459904</v>
      </c>
      <c r="I75" s="5">
        <v>3740813530</v>
      </c>
      <c r="J75" s="5">
        <v>23981756163</v>
      </c>
      <c r="K75" s="5">
        <v>26419350605</v>
      </c>
      <c r="L75" s="5">
        <v>30559994648</v>
      </c>
      <c r="M75" s="5">
        <v>21313649774</v>
      </c>
      <c r="N75" s="5">
        <v>13343152392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18383867777</v>
      </c>
      <c r="E79" s="5">
        <v>15328928430</v>
      </c>
      <c r="F79" s="5">
        <v>23516779319</v>
      </c>
      <c r="G79" s="5">
        <v>26580825839</v>
      </c>
      <c r="I79" s="5">
        <v>15328928430</v>
      </c>
      <c r="J79" s="5">
        <v>25683022300</v>
      </c>
      <c r="K79" s="5">
        <v>32888075481</v>
      </c>
      <c r="L79" s="5">
        <v>23354158968</v>
      </c>
      <c r="M79" s="5">
        <v>10885477945</v>
      </c>
      <c r="N79" s="5">
        <v>6959166382</v>
      </c>
    </row>
    <row r="80" spans="2:14" ht="15.5" x14ac:dyDescent="0.35">
      <c r="C80" t="s">
        <v>96</v>
      </c>
      <c r="D80" s="5">
        <v>74621438367</v>
      </c>
      <c r="E80" s="5">
        <v>92990873971</v>
      </c>
      <c r="F80" s="5">
        <v>79331976474</v>
      </c>
      <c r="G80" s="5">
        <v>64394126916</v>
      </c>
      <c r="I80" s="5">
        <v>92990873971</v>
      </c>
      <c r="J80" s="5">
        <v>77668770237</v>
      </c>
      <c r="K80" s="5">
        <v>71689957817</v>
      </c>
      <c r="L80" s="5">
        <v>49528128564</v>
      </c>
      <c r="M80" s="5">
        <v>50868768480</v>
      </c>
      <c r="N80" s="5">
        <v>52715846879</v>
      </c>
    </row>
    <row r="81" spans="3:14" ht="15.5" x14ac:dyDescent="0.35">
      <c r="C81" t="s">
        <v>99</v>
      </c>
      <c r="D81" s="5">
        <v>79075115</v>
      </c>
      <c r="E81" s="5">
        <v>115519119</v>
      </c>
      <c r="F81" s="5">
        <v>128548800</v>
      </c>
      <c r="G81" s="5">
        <v>27748800</v>
      </c>
      <c r="I81" s="5">
        <v>115519119</v>
      </c>
      <c r="J81" s="5">
        <v>439748801</v>
      </c>
      <c r="K81" s="5">
        <v>117748804</v>
      </c>
      <c r="L81" s="5">
        <v>1301749054</v>
      </c>
      <c r="M81" s="5">
        <v>1439134346</v>
      </c>
      <c r="N81" s="5">
        <v>7310937620</v>
      </c>
    </row>
    <row r="82" spans="3:14" ht="15.5" x14ac:dyDescent="0.35">
      <c r="C82" t="s">
        <v>270</v>
      </c>
      <c r="J82" s="5">
        <v>70000000</v>
      </c>
      <c r="L82" s="5">
        <v>3632000</v>
      </c>
      <c r="M82" s="5">
        <v>3632000</v>
      </c>
      <c r="N82" s="5">
        <v>7132000</v>
      </c>
    </row>
    <row r="83" spans="3:14" ht="15.5" x14ac:dyDescent="0.35">
      <c r="C83" t="s">
        <v>97</v>
      </c>
      <c r="D83" s="5">
        <v>49458235</v>
      </c>
      <c r="E83" s="5">
        <v>49458235</v>
      </c>
      <c r="F83" s="5">
        <v>49458235</v>
      </c>
      <c r="G83" s="5">
        <v>49458235</v>
      </c>
      <c r="I83" s="5">
        <v>49458235</v>
      </c>
      <c r="J83" s="5">
        <v>49458235</v>
      </c>
      <c r="K83" s="5">
        <v>49458235</v>
      </c>
      <c r="N83" s="5">
        <v>7150000</v>
      </c>
    </row>
    <row r="84" spans="3:14" ht="15.5" x14ac:dyDescent="0.35">
      <c r="C84" t="s">
        <v>100</v>
      </c>
      <c r="D84" s="5">
        <v>79075115</v>
      </c>
      <c r="E84" s="5">
        <v>115519119</v>
      </c>
      <c r="F84" s="5">
        <v>128548800</v>
      </c>
      <c r="G84" s="5">
        <v>27748800</v>
      </c>
      <c r="I84" s="5">
        <v>115519119</v>
      </c>
      <c r="J84" s="5">
        <v>439748801</v>
      </c>
      <c r="K84" s="5">
        <v>117748804</v>
      </c>
      <c r="L84" s="5">
        <v>1301749054</v>
      </c>
      <c r="M84" s="5">
        <v>1439134346</v>
      </c>
      <c r="N84" s="5">
        <v>7310937620</v>
      </c>
    </row>
    <row r="85" spans="3:14" ht="15.5" x14ac:dyDescent="0.35">
      <c r="C85" t="s">
        <v>101</v>
      </c>
      <c r="D85" s="5">
        <v>1060247796</v>
      </c>
      <c r="E85" s="5">
        <v>1451134695</v>
      </c>
      <c r="F85" s="5">
        <v>1807297214</v>
      </c>
      <c r="G85" s="5">
        <v>1933539120</v>
      </c>
      <c r="I85" s="5">
        <v>1451134695</v>
      </c>
      <c r="J85" s="5">
        <v>3310216590</v>
      </c>
      <c r="K85" s="5">
        <v>1267701099</v>
      </c>
      <c r="L85" s="5">
        <v>673924288</v>
      </c>
      <c r="M85" s="5">
        <v>965957390</v>
      </c>
      <c r="N85" s="5">
        <v>860054189</v>
      </c>
    </row>
    <row r="86" spans="3:14" ht="15.5" x14ac:dyDescent="0.35">
      <c r="C86" t="s">
        <v>80</v>
      </c>
      <c r="D86" s="5">
        <v>-2007650919</v>
      </c>
      <c r="E86" s="5">
        <v>-2007650919</v>
      </c>
      <c r="F86" s="5">
        <v>-66062371</v>
      </c>
      <c r="G86" s="5">
        <v>-66062371</v>
      </c>
      <c r="I86" s="5">
        <v>-2007650919</v>
      </c>
      <c r="J86" s="5">
        <v>-66062371</v>
      </c>
      <c r="K86" s="5">
        <v>-533544742</v>
      </c>
      <c r="L86" s="5">
        <v>849720121</v>
      </c>
      <c r="M86" s="5">
        <v>500534721</v>
      </c>
      <c r="N86" s="5">
        <v>524081723</v>
      </c>
    </row>
    <row r="87" spans="3:14" ht="15.5" x14ac:dyDescent="0.35">
      <c r="C87" t="s">
        <v>102</v>
      </c>
      <c r="D87" s="5">
        <v>151894764882</v>
      </c>
      <c r="E87" s="5">
        <v>142015935015</v>
      </c>
      <c r="F87" s="5">
        <v>136871109748</v>
      </c>
      <c r="G87" s="5">
        <v>126998189235</v>
      </c>
      <c r="I87" s="5">
        <v>142015935015</v>
      </c>
      <c r="J87" s="5">
        <v>132998688929</v>
      </c>
      <c r="K87" s="5">
        <v>129737094191</v>
      </c>
      <c r="L87" s="5">
        <v>85334012007</v>
      </c>
      <c r="M87" s="5">
        <v>72556002209</v>
      </c>
      <c r="N87" s="5">
        <v>70388973807</v>
      </c>
    </row>
    <row r="88" spans="3:14" ht="15.5" x14ac:dyDescent="0.35">
      <c r="C88" t="s">
        <v>103</v>
      </c>
    </row>
    <row r="89" spans="3:14" ht="15.5" x14ac:dyDescent="0.35">
      <c r="C89" t="s">
        <v>105</v>
      </c>
      <c r="D89" s="5">
        <v>11297826961</v>
      </c>
      <c r="E89" s="5">
        <v>11468132904</v>
      </c>
      <c r="F89" s="5">
        <v>9202868963</v>
      </c>
      <c r="G89" s="5">
        <v>9286356550</v>
      </c>
      <c r="I89" s="5">
        <v>11468132904</v>
      </c>
      <c r="J89" s="5">
        <v>9370137203</v>
      </c>
      <c r="K89" s="5">
        <v>8279394250</v>
      </c>
      <c r="L89" s="5">
        <v>11998617453</v>
      </c>
      <c r="M89" s="5">
        <v>11652967830</v>
      </c>
      <c r="N89" s="5">
        <v>12169115474</v>
      </c>
    </row>
    <row r="90" spans="3:14" ht="15.5" x14ac:dyDescent="0.35">
      <c r="C90" t="s">
        <v>104</v>
      </c>
      <c r="D90" s="5">
        <v>213532546995</v>
      </c>
      <c r="E90" s="5">
        <v>218554940537</v>
      </c>
      <c r="F90" s="5">
        <v>219509867067</v>
      </c>
      <c r="G90" s="5">
        <v>215580050040</v>
      </c>
      <c r="I90" s="5">
        <v>218554940537</v>
      </c>
      <c r="J90" s="5">
        <v>195980764766</v>
      </c>
      <c r="K90" s="5">
        <v>140333566904</v>
      </c>
      <c r="L90" s="5">
        <v>66142949607</v>
      </c>
      <c r="M90" s="5">
        <v>49470529918</v>
      </c>
      <c r="N90" s="5">
        <v>44348116261</v>
      </c>
    </row>
    <row r="91" spans="3:14" ht="15.5" x14ac:dyDescent="0.35">
      <c r="C91" t="s">
        <v>349</v>
      </c>
      <c r="D91" s="5">
        <v>2787192263</v>
      </c>
      <c r="E91" s="5">
        <v>3004198152</v>
      </c>
      <c r="F91" s="5">
        <v>3527817768</v>
      </c>
      <c r="G91" s="5">
        <v>4604861759</v>
      </c>
      <c r="I91" s="5">
        <v>3004198152</v>
      </c>
      <c r="J91" s="5">
        <v>2993534053</v>
      </c>
      <c r="K91" s="5">
        <v>43688274</v>
      </c>
      <c r="L91" s="5">
        <v>95253553</v>
      </c>
      <c r="M91" s="5">
        <v>165486791</v>
      </c>
      <c r="N91" s="5">
        <v>258365294</v>
      </c>
    </row>
    <row r="92" spans="3:14" ht="15.5" x14ac:dyDescent="0.35">
      <c r="C92" t="s">
        <v>271</v>
      </c>
      <c r="E92" s="5">
        <v>2467285458</v>
      </c>
      <c r="F92" s="5">
        <v>2902355600</v>
      </c>
      <c r="G92" s="5">
        <v>2902355600</v>
      </c>
      <c r="I92" s="5">
        <v>2467285458</v>
      </c>
      <c r="J92" s="5">
        <v>2902355600</v>
      </c>
      <c r="K92" s="5">
        <v>3961025910</v>
      </c>
      <c r="L92" s="5">
        <v>4250720795</v>
      </c>
      <c r="M92" s="5">
        <v>4911665879</v>
      </c>
      <c r="N92" s="5">
        <v>4876469211</v>
      </c>
    </row>
    <row r="93" spans="3:14" ht="15.5" x14ac:dyDescent="0.35">
      <c r="C93" t="s">
        <v>106</v>
      </c>
      <c r="D93" s="5">
        <v>232232739614</v>
      </c>
      <c r="E93" s="5">
        <v>239319076901</v>
      </c>
      <c r="F93" s="5">
        <v>239606998524</v>
      </c>
      <c r="G93" s="5">
        <v>243241900054</v>
      </c>
      <c r="I93" s="5">
        <v>239319076901</v>
      </c>
      <c r="J93" s="5">
        <v>227043863620</v>
      </c>
      <c r="K93" s="5">
        <v>176308216963</v>
      </c>
      <c r="L93" s="5">
        <v>84757025741</v>
      </c>
      <c r="M93" s="5">
        <v>71844644747</v>
      </c>
      <c r="N93" s="5">
        <v>66230825725</v>
      </c>
    </row>
    <row r="94" spans="3:14" ht="15.5" x14ac:dyDescent="0.35">
      <c r="C94" t="s">
        <v>107</v>
      </c>
      <c r="D94" s="5">
        <v>384127504496</v>
      </c>
      <c r="E94" s="5">
        <v>381335011916</v>
      </c>
      <c r="F94" s="5">
        <v>376478108272</v>
      </c>
      <c r="G94" s="5">
        <v>370240089289</v>
      </c>
      <c r="I94" s="5">
        <v>381335011916</v>
      </c>
      <c r="J94" s="5">
        <v>360042552549</v>
      </c>
      <c r="K94" s="5">
        <v>306045311154</v>
      </c>
      <c r="L94" s="5">
        <v>170091037748</v>
      </c>
      <c r="M94" s="5">
        <v>144400646956</v>
      </c>
      <c r="N94" s="5">
        <v>136619799532</v>
      </c>
    </row>
    <row r="95" spans="3:14" ht="15.5" x14ac:dyDescent="0.35">
      <c r="C95" t="s">
        <v>108</v>
      </c>
    </row>
    <row r="96" spans="3:14" ht="15.5" x14ac:dyDescent="0.35">
      <c r="C96" t="s">
        <v>109</v>
      </c>
    </row>
    <row r="97" spans="3:14" ht="15.5" x14ac:dyDescent="0.35">
      <c r="C97" t="s">
        <v>110</v>
      </c>
      <c r="D97" s="5">
        <v>64197942822</v>
      </c>
      <c r="E97" s="5">
        <v>64565856749</v>
      </c>
      <c r="F97" s="5">
        <v>50999471324</v>
      </c>
      <c r="G97" s="5">
        <v>50586831017</v>
      </c>
      <c r="I97" s="5">
        <v>64565856749</v>
      </c>
      <c r="J97" s="5">
        <v>53894721055</v>
      </c>
      <c r="K97" s="5">
        <v>30619301276</v>
      </c>
      <c r="L97" s="5">
        <v>23479078896</v>
      </c>
      <c r="M97" s="5">
        <v>28174687756</v>
      </c>
      <c r="N97" s="5">
        <v>33297246644</v>
      </c>
    </row>
    <row r="98" spans="3:14" ht="15.5" x14ac:dyDescent="0.35">
      <c r="C98" t="s">
        <v>111</v>
      </c>
      <c r="D98" s="5">
        <v>8266593120</v>
      </c>
      <c r="E98" s="5">
        <v>11470532711</v>
      </c>
      <c r="F98" s="5">
        <v>11822356562</v>
      </c>
      <c r="G98" s="5">
        <v>12367082719</v>
      </c>
      <c r="I98" s="5">
        <v>11470532711</v>
      </c>
      <c r="J98" s="5">
        <v>10767658792</v>
      </c>
      <c r="K98" s="5">
        <v>6659150429</v>
      </c>
      <c r="L98" s="5">
        <v>1448149611</v>
      </c>
      <c r="M98" s="5">
        <v>4197061121</v>
      </c>
      <c r="N98" s="5">
        <v>4027958766</v>
      </c>
    </row>
    <row r="99" spans="3:14" ht="15.5" x14ac:dyDescent="0.35">
      <c r="C99" t="s">
        <v>116</v>
      </c>
      <c r="D99" s="5">
        <v>4092490111</v>
      </c>
      <c r="E99" s="5">
        <v>5839719481</v>
      </c>
      <c r="F99" s="5">
        <v>2096521988</v>
      </c>
      <c r="G99" s="5">
        <v>2377891250</v>
      </c>
      <c r="I99" s="5">
        <v>5839719481</v>
      </c>
      <c r="J99" s="5">
        <v>2760401920</v>
      </c>
      <c r="K99" s="5">
        <v>3372642004</v>
      </c>
      <c r="L99" s="5">
        <v>867600376</v>
      </c>
      <c r="M99" s="5">
        <v>4191311197</v>
      </c>
      <c r="N99" s="5">
        <v>3112673123</v>
      </c>
    </row>
    <row r="100" spans="3:14" ht="15.5" x14ac:dyDescent="0.35">
      <c r="C100" t="s">
        <v>113</v>
      </c>
    </row>
    <row r="101" spans="3:14" ht="15.5" x14ac:dyDescent="0.35">
      <c r="C101" t="s">
        <v>114</v>
      </c>
      <c r="D101" s="5">
        <v>49458235</v>
      </c>
      <c r="E101" s="5">
        <v>49458235</v>
      </c>
      <c r="F101" s="5">
        <v>49458235</v>
      </c>
      <c r="G101" s="5">
        <v>49458235</v>
      </c>
      <c r="I101" s="5">
        <v>49458235</v>
      </c>
      <c r="J101" s="5">
        <v>119458235</v>
      </c>
      <c r="K101" s="5">
        <v>49458235</v>
      </c>
      <c r="L101" s="5">
        <v>3632000</v>
      </c>
      <c r="M101" s="5">
        <v>3632000</v>
      </c>
      <c r="N101" s="5">
        <v>14282000</v>
      </c>
    </row>
    <row r="102" spans="3:14" ht="15.5" x14ac:dyDescent="0.35">
      <c r="C102" t="s">
        <v>115</v>
      </c>
      <c r="D102" s="5">
        <v>9253152786</v>
      </c>
      <c r="E102" s="5">
        <v>11911902888</v>
      </c>
      <c r="F102" s="5">
        <v>6052224490</v>
      </c>
      <c r="G102" s="5">
        <v>6048797337</v>
      </c>
      <c r="I102" s="5">
        <v>11911902888</v>
      </c>
      <c r="J102" s="5">
        <v>5480175689</v>
      </c>
      <c r="K102" s="5">
        <v>9709801475</v>
      </c>
      <c r="L102" s="5">
        <v>12778031099</v>
      </c>
      <c r="M102" s="5">
        <v>5759101035</v>
      </c>
      <c r="N102" s="5">
        <v>6148138335</v>
      </c>
    </row>
    <row r="103" spans="3:14" ht="15.5" x14ac:dyDescent="0.35">
      <c r="C103" t="s">
        <v>118</v>
      </c>
    </row>
    <row r="104" spans="3:14" ht="15.5" x14ac:dyDescent="0.35">
      <c r="C104" t="s">
        <v>276</v>
      </c>
      <c r="D104" s="5">
        <v>39186729405</v>
      </c>
      <c r="E104" s="5">
        <v>39186729405</v>
      </c>
      <c r="F104" s="5">
        <v>54088848841</v>
      </c>
      <c r="G104" s="5">
        <v>48650275423</v>
      </c>
      <c r="I104" s="5">
        <v>39186729405</v>
      </c>
      <c r="J104" s="5">
        <v>38671695609</v>
      </c>
      <c r="K104" s="5">
        <v>34641848862</v>
      </c>
      <c r="L104" s="5">
        <v>9030181922</v>
      </c>
      <c r="M104" s="5">
        <v>2277617978</v>
      </c>
      <c r="N104" s="5">
        <v>5849440851</v>
      </c>
    </row>
    <row r="105" spans="3:14" ht="15.5" x14ac:dyDescent="0.35">
      <c r="C105" t="s">
        <v>350</v>
      </c>
      <c r="D105" s="5">
        <v>11804948882</v>
      </c>
      <c r="E105" s="5">
        <v>11624865663</v>
      </c>
      <c r="F105" s="5">
        <v>20077660664</v>
      </c>
      <c r="G105" s="5">
        <v>19135654294</v>
      </c>
      <c r="I105" s="5">
        <v>11624865663</v>
      </c>
      <c r="J105" s="5">
        <v>13104399364</v>
      </c>
      <c r="K105" s="5">
        <v>7439945610</v>
      </c>
      <c r="L105" s="5">
        <v>7213231840</v>
      </c>
      <c r="M105" s="5">
        <v>1737673096</v>
      </c>
      <c r="N105" s="5">
        <v>586988303</v>
      </c>
    </row>
    <row r="106" spans="3:14" ht="15.5" x14ac:dyDescent="0.35">
      <c r="C106" t="s">
        <v>120</v>
      </c>
      <c r="D106" s="5">
        <v>37006542165</v>
      </c>
      <c r="E106" s="5">
        <v>25782065769</v>
      </c>
      <c r="F106" s="5">
        <v>30976958656</v>
      </c>
      <c r="G106" s="5">
        <v>23003290083</v>
      </c>
      <c r="I106" s="5">
        <v>25782065769</v>
      </c>
      <c r="J106" s="5">
        <v>34765075026</v>
      </c>
      <c r="K106" s="5">
        <v>10803915202</v>
      </c>
      <c r="L106" s="5">
        <v>8341734417</v>
      </c>
      <c r="M106" s="5">
        <v>13877372919</v>
      </c>
      <c r="N106" s="5">
        <v>19904794420</v>
      </c>
    </row>
    <row r="107" spans="3:14" ht="15.5" x14ac:dyDescent="0.35">
      <c r="C107" t="s">
        <v>121</v>
      </c>
      <c r="D107" s="5">
        <v>89214020981</v>
      </c>
      <c r="E107" s="5">
        <v>89125882516</v>
      </c>
      <c r="F107" s="5">
        <v>96567688917</v>
      </c>
      <c r="G107" s="5">
        <v>90774686622</v>
      </c>
      <c r="I107" s="5">
        <v>89125882516</v>
      </c>
      <c r="J107" s="5">
        <v>75521012373</v>
      </c>
      <c r="K107" s="5">
        <v>62362246920</v>
      </c>
      <c r="L107" s="5">
        <v>32083148452</v>
      </c>
      <c r="M107" s="5">
        <v>21507143448</v>
      </c>
      <c r="N107" s="5">
        <v>27817386910</v>
      </c>
    </row>
    <row r="108" spans="3:14" ht="15.5" x14ac:dyDescent="0.35">
      <c r="C108" t="s">
        <v>122</v>
      </c>
      <c r="D108" s="5">
        <v>89214020981</v>
      </c>
      <c r="E108" s="5">
        <v>89125882516</v>
      </c>
      <c r="F108" s="5">
        <v>96567688917</v>
      </c>
      <c r="G108" s="5">
        <v>90774686622</v>
      </c>
      <c r="I108" s="5">
        <v>89125882516</v>
      </c>
      <c r="J108" s="5">
        <v>75521012373</v>
      </c>
      <c r="K108" s="5">
        <v>62362246920</v>
      </c>
      <c r="L108" s="5">
        <v>32083148452</v>
      </c>
      <c r="M108" s="5">
        <v>21507143448</v>
      </c>
      <c r="N108" s="5">
        <v>27817386910</v>
      </c>
    </row>
    <row r="109" spans="3:14" ht="15.5" x14ac:dyDescent="0.35">
      <c r="C109" t="s">
        <v>124</v>
      </c>
    </row>
    <row r="110" spans="3:14" ht="15.5" x14ac:dyDescent="0.35">
      <c r="C110" t="s">
        <v>125</v>
      </c>
      <c r="D110" s="5">
        <v>50991678287</v>
      </c>
      <c r="E110" s="5">
        <v>50811595068</v>
      </c>
      <c r="F110" s="5">
        <v>74189011869</v>
      </c>
      <c r="G110" s="5">
        <v>67808432081</v>
      </c>
      <c r="I110" s="5">
        <v>50811595068</v>
      </c>
      <c r="J110" s="5">
        <v>51798597337</v>
      </c>
      <c r="K110" s="5">
        <v>42081794472</v>
      </c>
      <c r="L110" s="5">
        <v>16243413762</v>
      </c>
      <c r="M110" s="5">
        <v>6190871071</v>
      </c>
      <c r="N110" s="5">
        <v>8885940953</v>
      </c>
    </row>
    <row r="111" spans="3:14" ht="15.5" x14ac:dyDescent="0.35">
      <c r="C111" t="s">
        <v>126</v>
      </c>
      <c r="D111" s="5">
        <v>153411963803</v>
      </c>
      <c r="E111" s="5">
        <v>153691739265</v>
      </c>
      <c r="F111" s="5">
        <v>147567160241</v>
      </c>
      <c r="G111" s="5">
        <v>141361517639</v>
      </c>
      <c r="I111" s="5">
        <v>153691739265</v>
      </c>
      <c r="J111" s="5">
        <v>129415733428</v>
      </c>
      <c r="K111" s="5">
        <v>92981548196</v>
      </c>
      <c r="L111" s="5">
        <v>55562227348</v>
      </c>
      <c r="M111" s="5">
        <v>49681831204</v>
      </c>
      <c r="N111" s="5">
        <v>61114633554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144600000000</v>
      </c>
      <c r="E113" s="5">
        <v>144600000000</v>
      </c>
      <c r="F113" s="5">
        <v>144600000000</v>
      </c>
      <c r="G113" s="5">
        <v>144600000000</v>
      </c>
      <c r="I113" s="5">
        <v>144600000000</v>
      </c>
      <c r="J113" s="5">
        <v>144600000000</v>
      </c>
      <c r="K113" s="5">
        <v>144600000000</v>
      </c>
      <c r="L113" s="5">
        <v>81000000000</v>
      </c>
      <c r="M113" s="5">
        <v>1000000000</v>
      </c>
      <c r="N113" s="5">
        <v>1000000000</v>
      </c>
    </row>
    <row r="114" spans="2:14" ht="15.5" x14ac:dyDescent="0.35">
      <c r="C114" t="s">
        <v>129</v>
      </c>
      <c r="D114" s="5">
        <v>42115601953</v>
      </c>
      <c r="E114" s="5">
        <v>42115601953</v>
      </c>
      <c r="F114" s="5">
        <v>42115601953</v>
      </c>
      <c r="G114" s="5">
        <v>42115601953</v>
      </c>
      <c r="I114" s="5">
        <v>42115601953</v>
      </c>
      <c r="J114" s="5">
        <v>42115601953</v>
      </c>
      <c r="K114" s="5">
        <v>42115601953</v>
      </c>
    </row>
    <row r="115" spans="2:14" ht="15.5" x14ac:dyDescent="0.35">
      <c r="C115" t="s">
        <v>130</v>
      </c>
      <c r="D115" s="5">
        <v>46744447024</v>
      </c>
      <c r="E115" s="5">
        <v>43636337357</v>
      </c>
      <c r="F115" s="5">
        <v>43139540564</v>
      </c>
      <c r="G115" s="5">
        <v>43100856093</v>
      </c>
      <c r="I115" s="5">
        <v>43636337357</v>
      </c>
      <c r="J115" s="5">
        <v>44727870364</v>
      </c>
      <c r="K115" s="5">
        <v>28414301010</v>
      </c>
      <c r="L115" s="5">
        <v>34465707078</v>
      </c>
      <c r="M115" s="5">
        <v>95278093395</v>
      </c>
      <c r="N115" s="5">
        <v>76430518955</v>
      </c>
    </row>
    <row r="116" spans="2:14" ht="15.5" x14ac:dyDescent="0.35">
      <c r="C116" t="s">
        <v>131</v>
      </c>
      <c r="D116" s="5">
        <v>1150000000</v>
      </c>
      <c r="E116" s="5">
        <v>1150000000</v>
      </c>
      <c r="F116" s="5">
        <v>1150000000</v>
      </c>
      <c r="G116" s="5">
        <v>1150000000</v>
      </c>
      <c r="I116" s="5">
        <v>1150000000</v>
      </c>
      <c r="J116" s="5">
        <v>1000000000</v>
      </c>
      <c r="K116" s="5">
        <v>855000000</v>
      </c>
      <c r="L116" s="5">
        <v>800000000</v>
      </c>
    </row>
    <row r="117" spans="2:14" ht="15.5" x14ac:dyDescent="0.35">
      <c r="C117" t="s">
        <v>132</v>
      </c>
      <c r="D117" s="5">
        <v>45594447024</v>
      </c>
      <c r="E117" s="5">
        <v>42486337357</v>
      </c>
      <c r="F117" s="5">
        <v>41989540564</v>
      </c>
      <c r="G117" s="5">
        <v>41950856093</v>
      </c>
      <c r="I117" s="5">
        <v>42486337357</v>
      </c>
      <c r="J117" s="5">
        <v>43727870364</v>
      </c>
      <c r="K117" s="5">
        <v>27559301010</v>
      </c>
      <c r="L117" s="5">
        <v>33665707078</v>
      </c>
      <c r="M117" s="5">
        <v>95278093395</v>
      </c>
      <c r="N117" s="5">
        <v>76430518955</v>
      </c>
    </row>
    <row r="118" spans="2:14" ht="15.5" x14ac:dyDescent="0.35">
      <c r="C118" t="s">
        <v>133</v>
      </c>
      <c r="D118" s="5">
        <v>46744447024</v>
      </c>
      <c r="E118" s="5">
        <v>43636337357</v>
      </c>
      <c r="F118" s="5">
        <v>43139540564</v>
      </c>
      <c r="G118" s="5">
        <v>43100856093</v>
      </c>
      <c r="I118" s="5">
        <v>43636337357</v>
      </c>
      <c r="J118" s="5">
        <v>44727870364</v>
      </c>
      <c r="K118" s="5">
        <v>28414301010</v>
      </c>
      <c r="L118" s="5">
        <v>34465707078</v>
      </c>
      <c r="M118" s="5">
        <v>95278093395</v>
      </c>
      <c r="N118" s="5">
        <v>76430518955</v>
      </c>
    </row>
    <row r="119" spans="2:14" ht="15.5" x14ac:dyDescent="0.35">
      <c r="C119" t="s">
        <v>134</v>
      </c>
      <c r="D119" s="5">
        <v>-736857365</v>
      </c>
      <c r="E119" s="5">
        <v>-701015740</v>
      </c>
      <c r="F119" s="5">
        <v>-878132115</v>
      </c>
      <c r="G119" s="5">
        <v>-871824025</v>
      </c>
      <c r="I119" s="5">
        <v>-701015740</v>
      </c>
      <c r="J119" s="5">
        <v>-750590825</v>
      </c>
      <c r="K119" s="5">
        <v>-1532595263</v>
      </c>
      <c r="L119" s="5">
        <v>-1786616799</v>
      </c>
      <c r="M119" s="5">
        <v>-2059812364</v>
      </c>
      <c r="N119" s="5">
        <v>-2449434700</v>
      </c>
    </row>
    <row r="120" spans="2:14" ht="15.5" x14ac:dyDescent="0.35">
      <c r="C120" t="s">
        <v>9</v>
      </c>
      <c r="D120" s="5">
        <v>230715540693</v>
      </c>
      <c r="E120" s="5">
        <v>227643272651</v>
      </c>
      <c r="F120" s="5">
        <v>228910948031</v>
      </c>
      <c r="G120" s="5">
        <v>228878571650</v>
      </c>
      <c r="I120" s="5">
        <v>227643272651</v>
      </c>
      <c r="J120" s="5">
        <v>230626819121</v>
      </c>
      <c r="K120" s="5">
        <v>213063762958</v>
      </c>
      <c r="L120" s="5">
        <v>114528810400</v>
      </c>
      <c r="M120" s="5">
        <v>94718815752</v>
      </c>
      <c r="N120" s="5">
        <v>75505165978</v>
      </c>
    </row>
    <row r="121" spans="2:14" ht="15.5" x14ac:dyDescent="0.35">
      <c r="C121" t="s">
        <v>135</v>
      </c>
      <c r="D121" s="5">
        <v>384127504496</v>
      </c>
      <c r="E121" s="5">
        <v>381335011916</v>
      </c>
      <c r="F121" s="5">
        <v>376478108272</v>
      </c>
      <c r="G121" s="5">
        <v>370240089289</v>
      </c>
      <c r="I121" s="5">
        <v>381335011916</v>
      </c>
      <c r="J121" s="5">
        <v>360042552549</v>
      </c>
      <c r="K121" s="5">
        <v>306045311154</v>
      </c>
      <c r="L121" s="5">
        <v>170091037748</v>
      </c>
      <c r="M121" s="5">
        <v>144400646956</v>
      </c>
      <c r="N121" s="5">
        <v>136619799532</v>
      </c>
    </row>
    <row r="122" spans="2:14" ht="15.5" x14ac:dyDescent="0.35">
      <c r="C122" t="s">
        <v>136</v>
      </c>
      <c r="D122" s="5">
        <v>2892000000</v>
      </c>
      <c r="E122" s="5">
        <v>2892000000</v>
      </c>
      <c r="F122" s="5">
        <v>2892000000</v>
      </c>
      <c r="G122" s="5">
        <v>2892000000</v>
      </c>
      <c r="I122" s="5">
        <v>2892000000</v>
      </c>
      <c r="J122" s="5">
        <v>2892000000</v>
      </c>
      <c r="K122" s="5">
        <v>2892000000</v>
      </c>
      <c r="L122" s="5">
        <v>1620000000</v>
      </c>
      <c r="M122" s="5">
        <v>250</v>
      </c>
      <c r="N122" s="5">
        <v>250</v>
      </c>
    </row>
    <row r="124" spans="2:14" ht="15.5" x14ac:dyDescent="0.35">
      <c r="B124" t="s">
        <v>137</v>
      </c>
      <c r="C124" t="s">
        <v>138</v>
      </c>
      <c r="D124" s="5">
        <v>-6355357099</v>
      </c>
      <c r="E124" s="5">
        <v>19078965959</v>
      </c>
      <c r="F124" s="5">
        <v>-3351746134</v>
      </c>
      <c r="G124" s="5">
        <v>13389518873</v>
      </c>
      <c r="I124" s="5">
        <v>43693838363</v>
      </c>
      <c r="J124" s="5">
        <v>61390945774</v>
      </c>
      <c r="K124" s="5">
        <v>22400494370</v>
      </c>
      <c r="L124" s="5">
        <v>46150162867</v>
      </c>
      <c r="M124" s="5">
        <v>31907975242</v>
      </c>
      <c r="N124" s="5">
        <v>26712044044</v>
      </c>
    </row>
    <row r="125" spans="2:14" ht="15.5" x14ac:dyDescent="0.35">
      <c r="C125" t="s">
        <v>139</v>
      </c>
      <c r="D125" s="5">
        <v>129816228251</v>
      </c>
      <c r="E125" s="5">
        <v>141438511312</v>
      </c>
      <c r="F125" s="5">
        <v>108061690432</v>
      </c>
      <c r="G125" s="5">
        <v>111585779884</v>
      </c>
      <c r="I125" s="5">
        <v>491903082186</v>
      </c>
      <c r="J125" s="5">
        <v>442513734663</v>
      </c>
      <c r="K125" s="5">
        <v>422453072301</v>
      </c>
      <c r="L125" s="5">
        <v>364599564485</v>
      </c>
      <c r="M125" s="5">
        <v>320493433314</v>
      </c>
      <c r="N125" s="5">
        <v>270508267297</v>
      </c>
    </row>
    <row r="126" spans="2:14" ht="15.5" x14ac:dyDescent="0.35">
      <c r="C126" t="s">
        <v>281</v>
      </c>
      <c r="D126" s="5">
        <v>-45666897548</v>
      </c>
      <c r="E126" s="5">
        <v>-30764551928</v>
      </c>
      <c r="F126" s="5">
        <v>-38373934140</v>
      </c>
      <c r="G126" s="5">
        <v>-32572605682</v>
      </c>
      <c r="I126" s="5">
        <v>-141814358786</v>
      </c>
      <c r="J126" s="5">
        <v>-123740776584</v>
      </c>
      <c r="K126" s="5">
        <v>-98289152290</v>
      </c>
      <c r="L126" s="5">
        <v>-85179212905</v>
      </c>
      <c r="M126" s="5">
        <v>-78383381356</v>
      </c>
      <c r="N126" s="5">
        <v>-69349661989</v>
      </c>
    </row>
    <row r="127" spans="2:14" ht="15.5" x14ac:dyDescent="0.35">
      <c r="C127" t="s">
        <v>140</v>
      </c>
      <c r="D127" s="5">
        <v>-42970898540</v>
      </c>
      <c r="E127" s="5">
        <v>-76116519518</v>
      </c>
      <c r="F127" s="5">
        <v>-52564899524</v>
      </c>
      <c r="G127" s="5">
        <v>-54663353318</v>
      </c>
      <c r="I127" s="5">
        <v>-222022210736</v>
      </c>
      <c r="J127" s="5">
        <v>-186509815849</v>
      </c>
      <c r="K127" s="5">
        <v>-199865600880</v>
      </c>
      <c r="L127" s="5">
        <v>-176300702548</v>
      </c>
      <c r="M127" s="5">
        <v>-165108435859</v>
      </c>
      <c r="N127" s="5">
        <v>-138306485003</v>
      </c>
    </row>
    <row r="128" spans="2:14" ht="15.5" x14ac:dyDescent="0.35">
      <c r="C128" t="s">
        <v>561</v>
      </c>
      <c r="D128" s="5">
        <v>-43007930068</v>
      </c>
      <c r="E128" s="5">
        <v>-9621442495</v>
      </c>
      <c r="F128" s="5">
        <v>-15772156627</v>
      </c>
      <c r="G128" s="5">
        <v>-6752645765</v>
      </c>
      <c r="I128" s="5">
        <v>-65685933171</v>
      </c>
      <c r="J128" s="5">
        <v>-49666472600</v>
      </c>
      <c r="K128" s="5">
        <v>-84080155788</v>
      </c>
      <c r="L128" s="5">
        <v>-44671652374</v>
      </c>
      <c r="M128" s="5">
        <v>-33448484834</v>
      </c>
      <c r="N128" s="5">
        <v>-26908498338</v>
      </c>
    </row>
    <row r="129" spans="3:14" ht="15.5" x14ac:dyDescent="0.35">
      <c r="C129" t="s">
        <v>282</v>
      </c>
      <c r="D129" s="5">
        <v>20415039</v>
      </c>
      <c r="E129" s="5">
        <v>54830961</v>
      </c>
      <c r="F129" s="5">
        <v>68908068</v>
      </c>
      <c r="G129" s="5">
        <v>89390620</v>
      </c>
      <c r="I129" s="5">
        <v>330047089</v>
      </c>
      <c r="J129" s="5">
        <v>124525799</v>
      </c>
      <c r="K129" s="5">
        <v>183852349</v>
      </c>
      <c r="L129" s="5">
        <v>102388333</v>
      </c>
      <c r="M129" s="5">
        <v>81107572</v>
      </c>
      <c r="N129" s="5">
        <v>47656217</v>
      </c>
    </row>
    <row r="130" spans="3:14" ht="15.5" x14ac:dyDescent="0.35">
      <c r="C130" t="s">
        <v>144</v>
      </c>
      <c r="D130" s="5">
        <v>-2385309983</v>
      </c>
      <c r="E130" s="5">
        <v>-3780142324</v>
      </c>
      <c r="F130" s="5">
        <v>-2572824992</v>
      </c>
      <c r="G130" s="5">
        <v>-2351147266</v>
      </c>
      <c r="I130" s="5">
        <v>-10743541672</v>
      </c>
      <c r="J130" s="5">
        <v>-14376741899</v>
      </c>
      <c r="K130" s="5">
        <v>-15225553679</v>
      </c>
      <c r="L130" s="5">
        <v>-10110379332</v>
      </c>
      <c r="M130" s="5">
        <v>-9456828457</v>
      </c>
      <c r="N130" s="5">
        <v>-5757266075</v>
      </c>
    </row>
    <row r="131" spans="3:14" ht="15.5" x14ac:dyDescent="0.35">
      <c r="C131" t="s">
        <v>787</v>
      </c>
      <c r="D131" s="5">
        <v>-2160964250</v>
      </c>
      <c r="E131" s="5">
        <v>-2131720049</v>
      </c>
      <c r="F131" s="5">
        <v>-2198529351</v>
      </c>
      <c r="G131" s="5">
        <v>-1945899600</v>
      </c>
      <c r="I131" s="5">
        <v>-8273246547</v>
      </c>
      <c r="J131" s="5">
        <v>-6953507756</v>
      </c>
      <c r="K131" s="5">
        <v>-2775967643</v>
      </c>
      <c r="L131" s="5">
        <v>-2289842792</v>
      </c>
      <c r="M131" s="5">
        <v>-2269435138</v>
      </c>
      <c r="N131" s="5">
        <v>-3521968065</v>
      </c>
    </row>
    <row r="132" spans="3:14" ht="15.5" x14ac:dyDescent="0.35">
      <c r="C132" t="s">
        <v>145</v>
      </c>
      <c r="D132" s="5">
        <v>10650387271</v>
      </c>
      <c r="E132" s="5">
        <v>-21931144723</v>
      </c>
      <c r="F132" s="5">
        <v>7087561692</v>
      </c>
      <c r="G132" s="5">
        <v>565945871</v>
      </c>
      <c r="I132" s="5">
        <v>-17741469480</v>
      </c>
      <c r="J132" s="5">
        <v>8370409747</v>
      </c>
      <c r="K132" s="5">
        <v>95879822377</v>
      </c>
      <c r="L132" s="5">
        <v>-18898825995</v>
      </c>
      <c r="M132" s="5">
        <v>-17116422524</v>
      </c>
      <c r="N132" s="5">
        <v>-18163788529</v>
      </c>
    </row>
    <row r="133" spans="3:14" ht="15.5" x14ac:dyDescent="0.35">
      <c r="C133" t="s">
        <v>146</v>
      </c>
      <c r="D133" s="5">
        <v>-1240090825</v>
      </c>
      <c r="E133" s="5">
        <v>-5335672125</v>
      </c>
      <c r="F133" s="5">
        <v>-6799862078</v>
      </c>
      <c r="G133" s="5">
        <v>-10763715711</v>
      </c>
      <c r="I133" s="5">
        <v>-36306462753</v>
      </c>
      <c r="J133" s="5">
        <v>-76966408702</v>
      </c>
      <c r="K133" s="5">
        <v>-108746400234</v>
      </c>
      <c r="L133" s="5">
        <v>-14782655849</v>
      </c>
      <c r="M133" s="5">
        <v>-10865241155</v>
      </c>
      <c r="N133" s="5">
        <v>-4763690083</v>
      </c>
    </row>
    <row r="134" spans="3:14" ht="15.5" x14ac:dyDescent="0.35">
      <c r="C134" t="s">
        <v>148</v>
      </c>
      <c r="D134" s="5">
        <v>-2232051091</v>
      </c>
      <c r="E134" s="5">
        <v>-3702774909</v>
      </c>
      <c r="F134" s="5">
        <v>-11871074550</v>
      </c>
      <c r="G134" s="5">
        <v>-12023500254</v>
      </c>
      <c r="I134" s="5">
        <v>-33656032036</v>
      </c>
      <c r="J134" s="5">
        <v>-60067777412</v>
      </c>
      <c r="K134" s="5">
        <v>-85465002753</v>
      </c>
      <c r="L134" s="5">
        <v>-12574666479</v>
      </c>
      <c r="M134" s="5">
        <v>-5736685420</v>
      </c>
      <c r="N134" s="5">
        <v>-617674288</v>
      </c>
    </row>
    <row r="135" spans="3:14" ht="15.5" x14ac:dyDescent="0.35">
      <c r="C135" t="s">
        <v>357</v>
      </c>
      <c r="E135" s="5">
        <v>990291693</v>
      </c>
      <c r="F135" s="5">
        <v>262314574</v>
      </c>
      <c r="G135" s="5">
        <v>7</v>
      </c>
      <c r="I135" s="5">
        <v>1593347744</v>
      </c>
      <c r="J135" s="5">
        <v>577824958</v>
      </c>
      <c r="K135" s="5">
        <v>409144144</v>
      </c>
      <c r="L135" s="5">
        <v>99494962</v>
      </c>
      <c r="M135" s="5">
        <v>554438594</v>
      </c>
      <c r="N135" s="5">
        <v>460833599</v>
      </c>
    </row>
    <row r="136" spans="3:14" ht="15.5" x14ac:dyDescent="0.35">
      <c r="C136" t="s">
        <v>788</v>
      </c>
      <c r="D136" s="5">
        <v>1897256000</v>
      </c>
    </row>
    <row r="137" spans="3:14" ht="15.5" x14ac:dyDescent="0.35">
      <c r="C137" t="s">
        <v>789</v>
      </c>
      <c r="N137" s="5">
        <v>185000000</v>
      </c>
    </row>
    <row r="138" spans="3:14" ht="15.5" x14ac:dyDescent="0.35">
      <c r="C138" t="s">
        <v>147</v>
      </c>
      <c r="D138" s="5">
        <v>-905295734</v>
      </c>
      <c r="E138" s="5">
        <v>-2457840369</v>
      </c>
      <c r="F138" s="5">
        <v>4811895398</v>
      </c>
      <c r="G138" s="5">
        <v>1264047036</v>
      </c>
      <c r="I138" s="5">
        <v>-3496758661</v>
      </c>
      <c r="J138" s="5">
        <v>-15797071998</v>
      </c>
      <c r="K138" s="5">
        <v>-23690541625</v>
      </c>
      <c r="L138" s="5">
        <v>-2269484333</v>
      </c>
      <c r="M138" s="5">
        <v>-5643994329</v>
      </c>
      <c r="N138" s="5">
        <v>-4578759485</v>
      </c>
    </row>
    <row r="139" spans="3:14" ht="15.5" x14ac:dyDescent="0.35">
      <c r="C139" t="s">
        <v>790</v>
      </c>
      <c r="E139" s="5">
        <v>-165348540</v>
      </c>
      <c r="F139" s="5">
        <v>-2997500</v>
      </c>
      <c r="G139" s="5">
        <v>-4262500</v>
      </c>
      <c r="I139" s="5">
        <v>-747019800</v>
      </c>
      <c r="J139" s="5">
        <v>-1679384250</v>
      </c>
      <c r="L139" s="5">
        <v>-37999999</v>
      </c>
      <c r="M139" s="5">
        <v>-39000000</v>
      </c>
      <c r="N139" s="5">
        <v>-213089909</v>
      </c>
    </row>
    <row r="140" spans="3:14" ht="15.5" x14ac:dyDescent="0.35">
      <c r="C140" t="s">
        <v>149</v>
      </c>
      <c r="D140" s="5">
        <v>10650387271</v>
      </c>
      <c r="E140" s="5">
        <v>-21931144723</v>
      </c>
      <c r="F140" s="5">
        <v>7087561692</v>
      </c>
      <c r="G140" s="5">
        <v>565945871</v>
      </c>
      <c r="I140" s="5">
        <v>-17741469480</v>
      </c>
      <c r="J140" s="5">
        <v>8370409747</v>
      </c>
      <c r="K140" s="5">
        <v>95879822377</v>
      </c>
      <c r="L140" s="5">
        <v>-18898825995</v>
      </c>
      <c r="M140" s="5">
        <v>-17116422524</v>
      </c>
      <c r="N140" s="5">
        <v>-18163788529</v>
      </c>
    </row>
    <row r="141" spans="3:14" ht="15.5" x14ac:dyDescent="0.35">
      <c r="C141" t="s">
        <v>312</v>
      </c>
    </row>
    <row r="142" spans="3:14" ht="15.5" x14ac:dyDescent="0.35">
      <c r="C142" t="s">
        <v>724</v>
      </c>
      <c r="D142" s="5">
        <v>4000000</v>
      </c>
      <c r="E142" s="5">
        <v>14000000</v>
      </c>
      <c r="F142" s="5">
        <v>-382500000</v>
      </c>
      <c r="G142" s="5">
        <v>10000000</v>
      </c>
      <c r="I142" s="5">
        <v>14000000</v>
      </c>
      <c r="J142" s="5">
        <v>377500000</v>
      </c>
    </row>
    <row r="143" spans="3:14" ht="15.5" x14ac:dyDescent="0.35">
      <c r="C143" t="s">
        <v>791</v>
      </c>
      <c r="E143" s="5">
        <v>-382500000</v>
      </c>
      <c r="F143" s="5">
        <v>382500000</v>
      </c>
    </row>
    <row r="144" spans="3:14" ht="15.5" x14ac:dyDescent="0.35">
      <c r="C144" t="s">
        <v>635</v>
      </c>
      <c r="D144" s="5">
        <v>-3464172603</v>
      </c>
      <c r="G144" s="5">
        <v>1176234258</v>
      </c>
    </row>
    <row r="145" spans="3:14" ht="15.5" x14ac:dyDescent="0.35">
      <c r="C145" t="s">
        <v>113</v>
      </c>
    </row>
    <row r="146" spans="3:14" ht="15.5" x14ac:dyDescent="0.35">
      <c r="C146" t="s">
        <v>270</v>
      </c>
      <c r="E146" s="5">
        <v>368500000</v>
      </c>
      <c r="I146" s="5">
        <v>368500000</v>
      </c>
    </row>
    <row r="147" spans="3:14" ht="15.5" x14ac:dyDescent="0.35">
      <c r="C147" t="s">
        <v>792</v>
      </c>
      <c r="I147" s="5">
        <v>-70000000</v>
      </c>
      <c r="J147" s="5">
        <v>70000000</v>
      </c>
    </row>
    <row r="148" spans="3:14" ht="15.5" x14ac:dyDescent="0.35">
      <c r="C148" t="s">
        <v>505</v>
      </c>
      <c r="D148" s="5">
        <v>-1715666681</v>
      </c>
      <c r="E148" s="5">
        <v>-700308474</v>
      </c>
      <c r="I148" s="5">
        <v>-700308474</v>
      </c>
    </row>
    <row r="149" spans="3:14" ht="15.5" x14ac:dyDescent="0.35">
      <c r="C149" t="s">
        <v>636</v>
      </c>
      <c r="D149" s="5">
        <v>16881921279</v>
      </c>
      <c r="E149" s="5">
        <v>-25339445814</v>
      </c>
      <c r="F149" s="5">
        <v>20981477814</v>
      </c>
      <c r="G149" s="5">
        <v>4357968000</v>
      </c>
    </row>
    <row r="150" spans="3:14" ht="15.5" x14ac:dyDescent="0.35">
      <c r="C150" t="s">
        <v>793</v>
      </c>
      <c r="D150" s="5">
        <v>1197496103</v>
      </c>
      <c r="E150" s="5">
        <v>15457086603</v>
      </c>
      <c r="I150" s="5">
        <v>15457086603</v>
      </c>
    </row>
    <row r="151" spans="3:14" ht="15.5" x14ac:dyDescent="0.35">
      <c r="C151" t="s">
        <v>473</v>
      </c>
    </row>
    <row r="152" spans="3:14" ht="15.5" x14ac:dyDescent="0.35">
      <c r="C152" t="s">
        <v>794</v>
      </c>
      <c r="E152" s="5">
        <v>368500000</v>
      </c>
      <c r="I152" s="5">
        <v>368500000</v>
      </c>
    </row>
    <row r="153" spans="3:14" ht="15.5" x14ac:dyDescent="0.35">
      <c r="C153" t="s">
        <v>452</v>
      </c>
    </row>
    <row r="154" spans="3:14" ht="15.5" x14ac:dyDescent="0.35">
      <c r="C154" t="s">
        <v>152</v>
      </c>
      <c r="E154" s="5">
        <v>15640191746</v>
      </c>
      <c r="F154" s="5">
        <v>3257025844</v>
      </c>
      <c r="G154" s="5">
        <v>-3257025844</v>
      </c>
      <c r="I154" s="5">
        <v>15640191746</v>
      </c>
      <c r="J154" s="5">
        <v>37497660450</v>
      </c>
      <c r="K154" s="5">
        <v>34988129042</v>
      </c>
    </row>
    <row r="155" spans="3:14" ht="15.5" x14ac:dyDescent="0.35">
      <c r="C155" t="s">
        <v>153</v>
      </c>
      <c r="E155" s="5">
        <v>-16473031899</v>
      </c>
      <c r="F155" s="5">
        <v>-8627115600</v>
      </c>
      <c r="I155" s="5">
        <v>-25100147499</v>
      </c>
      <c r="J155" s="5">
        <v>-12740126590</v>
      </c>
      <c r="K155" s="5">
        <v>-6450401832</v>
      </c>
      <c r="L155" s="5">
        <v>-244346431</v>
      </c>
      <c r="M155" s="5">
        <v>-10879873863</v>
      </c>
      <c r="N155" s="5">
        <v>-16845191782</v>
      </c>
    </row>
    <row r="156" spans="3:14" ht="15.5" x14ac:dyDescent="0.35">
      <c r="C156" t="s">
        <v>453</v>
      </c>
      <c r="E156" s="5">
        <v>-832840153</v>
      </c>
      <c r="F156" s="5">
        <v>-5370089756</v>
      </c>
      <c r="G156" s="5">
        <v>-3257025844</v>
      </c>
      <c r="I156" s="5">
        <v>-9459955753</v>
      </c>
      <c r="J156" s="5">
        <v>24757533860</v>
      </c>
      <c r="K156" s="5">
        <v>28537727210</v>
      </c>
      <c r="L156" s="5">
        <v>-244346431</v>
      </c>
      <c r="M156" s="5">
        <v>-10879873863</v>
      </c>
      <c r="N156" s="5">
        <v>-16845191782</v>
      </c>
    </row>
    <row r="157" spans="3:14" ht="15.5" x14ac:dyDescent="0.35">
      <c r="C157" t="s">
        <v>458</v>
      </c>
      <c r="F157" s="5">
        <v>-6738360000</v>
      </c>
      <c r="I157" s="5">
        <v>-6738360000</v>
      </c>
      <c r="J157" s="5">
        <v>-6796200000</v>
      </c>
      <c r="L157" s="5">
        <v>-10750000000</v>
      </c>
      <c r="M157" s="5">
        <v>-2100000000</v>
      </c>
    </row>
    <row r="158" spans="3:14" ht="15.5" x14ac:dyDescent="0.35">
      <c r="C158" t="s">
        <v>795</v>
      </c>
      <c r="K158" s="5">
        <v>75000000000</v>
      </c>
    </row>
    <row r="159" spans="3:14" ht="15.5" x14ac:dyDescent="0.35">
      <c r="C159" t="s">
        <v>796</v>
      </c>
      <c r="K159" s="5">
        <v>-2884398047</v>
      </c>
    </row>
    <row r="160" spans="3:14" ht="15.5" x14ac:dyDescent="0.35">
      <c r="C160" t="s">
        <v>314</v>
      </c>
      <c r="D160" s="5">
        <v>-2239390827</v>
      </c>
      <c r="E160" s="5">
        <v>-10501836885</v>
      </c>
      <c r="F160" s="5">
        <v>-1771666366</v>
      </c>
      <c r="G160" s="5">
        <v>-1702830543</v>
      </c>
      <c r="I160" s="5">
        <v>-16552631856</v>
      </c>
      <c r="J160" s="5">
        <v>-9940164898</v>
      </c>
      <c r="K160" s="5">
        <v>-3251771852</v>
      </c>
      <c r="L160" s="5">
        <v>-5031326035</v>
      </c>
      <c r="M160" s="5">
        <v>-1227208400</v>
      </c>
    </row>
    <row r="161" spans="2:14" ht="15.5" x14ac:dyDescent="0.35">
      <c r="C161" t="s">
        <v>155</v>
      </c>
      <c r="D161" s="5">
        <v>-13800000</v>
      </c>
      <c r="E161" s="5">
        <v>-13800000</v>
      </c>
      <c r="F161" s="5">
        <v>-13800000</v>
      </c>
      <c r="G161" s="5">
        <v>-18400000</v>
      </c>
      <c r="I161" s="5">
        <v>-59800000</v>
      </c>
      <c r="J161" s="5">
        <v>-98259215</v>
      </c>
      <c r="K161" s="5">
        <v>-1521734934</v>
      </c>
      <c r="L161" s="5">
        <v>-2873153529</v>
      </c>
      <c r="M161" s="5">
        <v>-2909340261</v>
      </c>
      <c r="N161" s="5">
        <v>-1318596747</v>
      </c>
    </row>
    <row r="162" spans="2:14" ht="15.5" x14ac:dyDescent="0.35">
      <c r="C162" t="s">
        <v>370</v>
      </c>
      <c r="D162" s="5">
        <v>3054939347</v>
      </c>
      <c r="E162" s="5">
        <v>-8187850889</v>
      </c>
      <c r="F162" s="5">
        <v>-3064046520</v>
      </c>
      <c r="G162" s="5">
        <v>3191749033</v>
      </c>
      <c r="I162" s="5">
        <v>-10354093870</v>
      </c>
      <c r="J162" s="5">
        <v>-7205053181</v>
      </c>
      <c r="K162" s="5">
        <v>9533916513</v>
      </c>
      <c r="L162" s="5">
        <v>12468681023</v>
      </c>
      <c r="M162" s="5">
        <v>3926311563</v>
      </c>
      <c r="N162" s="5">
        <v>3784565432</v>
      </c>
    </row>
    <row r="163" spans="2:14" ht="15.5" x14ac:dyDescent="0.35">
      <c r="C163" t="s">
        <v>372</v>
      </c>
      <c r="D163" s="5">
        <v>15328928430</v>
      </c>
      <c r="I163" s="5">
        <v>25683022300</v>
      </c>
      <c r="J163" s="5">
        <v>32888075481</v>
      </c>
      <c r="K163" s="5">
        <v>23354158968</v>
      </c>
      <c r="L163" s="5">
        <v>10885477945</v>
      </c>
      <c r="M163" s="5">
        <v>6959166382</v>
      </c>
      <c r="N163" s="5">
        <v>3174600950</v>
      </c>
    </row>
    <row r="164" spans="2:14" ht="15.5" x14ac:dyDescent="0.35">
      <c r="C164" t="s">
        <v>373</v>
      </c>
      <c r="D164" s="5">
        <v>18383867777</v>
      </c>
      <c r="E164" s="5">
        <v>-8187850889</v>
      </c>
      <c r="F164" s="5">
        <v>-3064046520</v>
      </c>
      <c r="G164" s="5">
        <v>3191749033</v>
      </c>
      <c r="I164" s="5">
        <v>15328928430</v>
      </c>
      <c r="J164" s="5">
        <v>25683022300</v>
      </c>
      <c r="K164" s="5">
        <v>32888075481</v>
      </c>
      <c r="L164" s="5">
        <v>23354158968</v>
      </c>
      <c r="M164" s="5">
        <v>10885477945</v>
      </c>
      <c r="N164" s="5">
        <v>6959166382</v>
      </c>
    </row>
    <row r="166" spans="2:14" ht="15.5" x14ac:dyDescent="0.35">
      <c r="B166" t="s">
        <v>167</v>
      </c>
      <c r="C166" t="s">
        <v>11</v>
      </c>
      <c r="D166" s="5">
        <v>2890000000</v>
      </c>
      <c r="E166" s="5">
        <v>2890000000</v>
      </c>
      <c r="F166" s="5">
        <v>2890000000</v>
      </c>
      <c r="G166" s="5">
        <v>2890000000</v>
      </c>
      <c r="I166" s="5">
        <v>2890000000</v>
      </c>
      <c r="J166" s="5">
        <v>2890000000</v>
      </c>
      <c r="K166" s="5">
        <v>2890000000</v>
      </c>
      <c r="L166" s="5">
        <v>1620000000</v>
      </c>
      <c r="M166" s="5">
        <v>0</v>
      </c>
      <c r="N166" s="5">
        <v>0</v>
      </c>
    </row>
    <row r="167" spans="2:14" ht="15.5" x14ac:dyDescent="0.35">
      <c r="C167" t="s">
        <v>168</v>
      </c>
      <c r="D167" s="6">
        <v>1.07</v>
      </c>
      <c r="E167" s="6">
        <v>0.17</v>
      </c>
      <c r="F167" s="6">
        <v>0.01</v>
      </c>
      <c r="G167" s="6">
        <v>0.85</v>
      </c>
    </row>
    <row r="168" spans="2:14" ht="15.5" x14ac:dyDescent="0.35">
      <c r="C168" t="s">
        <v>169</v>
      </c>
      <c r="D168" s="6">
        <v>98.13</v>
      </c>
      <c r="E168" s="6">
        <v>723.53</v>
      </c>
      <c r="F168" s="5">
        <v>10800</v>
      </c>
      <c r="G168" s="6">
        <v>123.53</v>
      </c>
    </row>
    <row r="169" spans="2:14" ht="15.5" x14ac:dyDescent="0.35">
      <c r="C169" t="s">
        <v>60</v>
      </c>
      <c r="D169" s="6">
        <v>2.66</v>
      </c>
      <c r="E169" s="6">
        <v>2.33</v>
      </c>
      <c r="F169" s="6">
        <v>2.54</v>
      </c>
      <c r="G169" s="6">
        <v>2.59</v>
      </c>
    </row>
    <row r="170" spans="2:14" ht="15.5" x14ac:dyDescent="0.35">
      <c r="C170" t="s">
        <v>170</v>
      </c>
      <c r="D170" s="6">
        <v>16280000000.000002</v>
      </c>
      <c r="E170" s="5">
        <v>19460000000</v>
      </c>
      <c r="F170" s="5">
        <v>15700000000</v>
      </c>
      <c r="G170" s="5">
        <v>16950000000</v>
      </c>
    </row>
    <row r="171" spans="2:14" ht="15.5" x14ac:dyDescent="0.35">
      <c r="C171" t="s">
        <v>171</v>
      </c>
      <c r="D171" s="6">
        <v>8.1000000000000013E-3</v>
      </c>
      <c r="E171" s="6">
        <v>1.2999999999999999E-3</v>
      </c>
      <c r="F171" s="6">
        <v>1E-4</v>
      </c>
      <c r="G171" s="6">
        <v>6.6E-3</v>
      </c>
    </row>
    <row r="172" spans="2:14" ht="15.5" x14ac:dyDescent="0.35">
      <c r="C172" t="s">
        <v>172</v>
      </c>
      <c r="D172" s="6">
        <v>1.34E-2</v>
      </c>
      <c r="E172" s="6">
        <v>2.2000000000000001E-3</v>
      </c>
      <c r="F172" s="6">
        <v>2.0000000000000001E-4</v>
      </c>
      <c r="G172" s="6">
        <v>1.0700000000000001E-2</v>
      </c>
    </row>
    <row r="173" spans="2:14" ht="15.5" x14ac:dyDescent="0.35">
      <c r="C173" t="s">
        <v>173</v>
      </c>
      <c r="D173" s="6">
        <v>2.6499999999999999E-2</v>
      </c>
      <c r="E173" s="6">
        <v>2.76E-2</v>
      </c>
      <c r="F173" s="6">
        <v>1.4199999999999999E-2</v>
      </c>
      <c r="G173" s="6">
        <v>2.2700000000000001E-2</v>
      </c>
    </row>
    <row r="174" spans="2:14" ht="15.5" x14ac:dyDescent="0.35">
      <c r="C174" t="s">
        <v>174</v>
      </c>
      <c r="D174" s="6">
        <v>3.91</v>
      </c>
      <c r="E174" s="6">
        <v>4.16</v>
      </c>
      <c r="F174" s="6">
        <v>2.08</v>
      </c>
      <c r="G174" s="6">
        <v>3.68</v>
      </c>
    </row>
    <row r="175" spans="2:14" ht="15.5" x14ac:dyDescent="0.35">
      <c r="C175" t="s">
        <v>175</v>
      </c>
      <c r="D175" s="5">
        <v>231000000000</v>
      </c>
      <c r="E175" s="5">
        <v>228000000000</v>
      </c>
      <c r="F175" s="5">
        <v>229000000000</v>
      </c>
      <c r="G175" s="5">
        <v>229000000000</v>
      </c>
    </row>
    <row r="176" spans="2:14" ht="15.5" x14ac:dyDescent="0.35">
      <c r="C176" t="s">
        <v>176</v>
      </c>
      <c r="D176" s="6">
        <v>1.31</v>
      </c>
      <c r="E176" s="6">
        <v>1.56</v>
      </c>
      <c r="F176" s="6">
        <v>1.36</v>
      </c>
      <c r="G176" s="6">
        <v>1.32</v>
      </c>
    </row>
    <row r="177" spans="3:14" ht="15.5" x14ac:dyDescent="0.35">
      <c r="C177" t="s">
        <v>177</v>
      </c>
      <c r="D177" s="6">
        <v>80.03</v>
      </c>
      <c r="E177" s="6">
        <v>78.959999999999994</v>
      </c>
      <c r="F177" s="6">
        <v>79.459999999999994</v>
      </c>
      <c r="G177" s="6">
        <v>79.44</v>
      </c>
    </row>
    <row r="178" spans="3:14" ht="15.5" x14ac:dyDescent="0.35">
      <c r="C178" t="s">
        <v>178</v>
      </c>
      <c r="D178" s="6">
        <v>1.33</v>
      </c>
      <c r="E178" s="6">
        <v>1.58</v>
      </c>
      <c r="F178" s="6">
        <v>1.38</v>
      </c>
      <c r="G178" s="6">
        <v>1.35</v>
      </c>
    </row>
    <row r="179" spans="3:14" ht="15.5" x14ac:dyDescent="0.35">
      <c r="C179" t="s">
        <v>179</v>
      </c>
      <c r="D179" s="6">
        <v>79.069999999999993</v>
      </c>
      <c r="E179" s="6">
        <v>77.92</v>
      </c>
      <c r="F179" s="6">
        <v>78.239999999999995</v>
      </c>
      <c r="G179" s="6">
        <v>77.849999999999994</v>
      </c>
    </row>
    <row r="180" spans="3:14" ht="15.5" x14ac:dyDescent="0.35">
      <c r="C180" t="s">
        <v>180</v>
      </c>
      <c r="D180" s="5">
        <v>37000000000</v>
      </c>
      <c r="E180" s="5">
        <v>26000000000</v>
      </c>
      <c r="F180" s="5">
        <v>31000000000</v>
      </c>
      <c r="G180" s="5">
        <v>23000000000</v>
      </c>
    </row>
    <row r="181" spans="3:14" ht="15.5" x14ac:dyDescent="0.35">
      <c r="C181" t="s">
        <v>181</v>
      </c>
      <c r="D181" s="5">
        <v>51000000000</v>
      </c>
      <c r="E181" s="5">
        <v>51000000000</v>
      </c>
      <c r="F181" s="5">
        <v>74000000000</v>
      </c>
      <c r="G181" s="5">
        <v>68000000000</v>
      </c>
    </row>
    <row r="182" spans="3:14" ht="15.5" x14ac:dyDescent="0.35">
      <c r="C182" t="s">
        <v>182</v>
      </c>
      <c r="D182" s="5">
        <v>231000000000</v>
      </c>
      <c r="E182" s="5">
        <v>228000000000</v>
      </c>
      <c r="F182" s="5">
        <v>230000000000</v>
      </c>
      <c r="G182" s="5">
        <v>230000000000</v>
      </c>
    </row>
    <row r="183" spans="3:14" ht="15.5" x14ac:dyDescent="0.35">
      <c r="C183" t="s">
        <v>23</v>
      </c>
      <c r="D183" s="5">
        <v>88000000000</v>
      </c>
      <c r="E183" s="5">
        <v>77000000000</v>
      </c>
      <c r="F183" s="5">
        <v>105000000000</v>
      </c>
      <c r="G183" s="5">
        <v>91000000000</v>
      </c>
    </row>
    <row r="184" spans="3:14" ht="15.5" x14ac:dyDescent="0.35">
      <c r="C184" t="s">
        <v>20</v>
      </c>
      <c r="D184" s="5">
        <v>70000000000</v>
      </c>
      <c r="E184" s="5">
        <v>61000000000</v>
      </c>
      <c r="F184" s="5">
        <v>82000000000</v>
      </c>
      <c r="G184" s="5">
        <v>64000000000</v>
      </c>
    </row>
    <row r="185" spans="3:14" ht="15.5" x14ac:dyDescent="0.35">
      <c r="C185" t="s">
        <v>183</v>
      </c>
      <c r="D185" s="5">
        <v>88000000000</v>
      </c>
      <c r="E185" s="5">
        <v>77000000000</v>
      </c>
      <c r="F185" s="5">
        <v>86000000000</v>
      </c>
      <c r="G185" s="5">
        <v>76000000000</v>
      </c>
    </row>
    <row r="186" spans="3:14" ht="15.5" x14ac:dyDescent="0.35">
      <c r="C186" t="s">
        <v>184</v>
      </c>
      <c r="D186" s="5">
        <v>-6000000000</v>
      </c>
      <c r="E186" s="5">
        <v>19000000000</v>
      </c>
      <c r="F186" s="5">
        <v>-3000000000</v>
      </c>
      <c r="G186" s="5">
        <v>13000000000</v>
      </c>
    </row>
    <row r="187" spans="3:14" ht="15.5" x14ac:dyDescent="0.35">
      <c r="C187" t="s">
        <v>185</v>
      </c>
      <c r="D187" s="5">
        <v>-3000000000</v>
      </c>
      <c r="E187" s="5">
        <v>-6000000000</v>
      </c>
      <c r="F187" s="5">
        <v>-7000000000</v>
      </c>
      <c r="G187" s="5">
        <v>-11000000000</v>
      </c>
    </row>
    <row r="188" spans="3:14" ht="15.5" x14ac:dyDescent="0.35">
      <c r="C188" t="s">
        <v>12</v>
      </c>
      <c r="D188" s="5">
        <v>-9000000000</v>
      </c>
      <c r="E188" s="5">
        <v>13000000000</v>
      </c>
      <c r="F188" s="5">
        <v>-10000000000</v>
      </c>
      <c r="G188" s="5">
        <v>3000000000</v>
      </c>
    </row>
    <row r="189" spans="3:14" ht="15.5" x14ac:dyDescent="0.35">
      <c r="C189" t="s">
        <v>15</v>
      </c>
      <c r="D189" s="6">
        <v>-3.28</v>
      </c>
      <c r="E189" s="6">
        <v>4.41</v>
      </c>
      <c r="F189" s="6">
        <v>-3.6</v>
      </c>
      <c r="G189" s="6">
        <v>0.91</v>
      </c>
    </row>
    <row r="190" spans="3:14" ht="15.5" x14ac:dyDescent="0.35">
      <c r="C190" t="s">
        <v>45</v>
      </c>
      <c r="I190" s="6">
        <v>1.95</v>
      </c>
      <c r="J190" s="6">
        <v>7.99</v>
      </c>
      <c r="K190" s="6">
        <v>9.5299999999999994</v>
      </c>
      <c r="L190" s="6">
        <v>18.48</v>
      </c>
      <c r="M190" s="6">
        <v>83790297.760000005</v>
      </c>
      <c r="N190" s="6">
        <v>56392102.159999996</v>
      </c>
    </row>
    <row r="191" spans="3:14" ht="15.5" x14ac:dyDescent="0.35">
      <c r="C191" t="s">
        <v>59</v>
      </c>
      <c r="I191" s="6">
        <v>63.08</v>
      </c>
      <c r="J191" s="6">
        <v>14.77</v>
      </c>
      <c r="K191" s="6">
        <v>13.54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62</v>
      </c>
      <c r="I192" s="6">
        <v>0.7</v>
      </c>
      <c r="J192" s="6">
        <v>0.76</v>
      </c>
      <c r="K192" s="6">
        <v>0.84</v>
      </c>
      <c r="L192" s="5">
        <v>0</v>
      </c>
      <c r="M192" s="5">
        <v>0</v>
      </c>
      <c r="N192" s="5">
        <v>0</v>
      </c>
    </row>
    <row r="193" spans="3:14" ht="15.5" x14ac:dyDescent="0.35">
      <c r="C193" t="s">
        <v>186</v>
      </c>
      <c r="I193" s="5">
        <v>67000000000</v>
      </c>
      <c r="J193" s="5">
        <v>69800000000</v>
      </c>
      <c r="K193" s="5">
        <v>75240000000</v>
      </c>
      <c r="L193" s="5">
        <v>63020000000</v>
      </c>
      <c r="M193" s="5">
        <v>45420000000</v>
      </c>
      <c r="N193" s="5">
        <v>36960000000</v>
      </c>
    </row>
    <row r="194" spans="3:14" ht="15.5" x14ac:dyDescent="0.35">
      <c r="C194" t="s">
        <v>187</v>
      </c>
      <c r="I194" s="6">
        <v>1.4800000000000001E-2</v>
      </c>
      <c r="J194" s="6">
        <v>6.4199999999999993E-2</v>
      </c>
      <c r="K194" s="6">
        <v>0.09</v>
      </c>
      <c r="L194" s="6">
        <v>0.17600000000000002</v>
      </c>
      <c r="M194" s="6">
        <v>0.14510000000000001</v>
      </c>
      <c r="N194" s="6">
        <v>0.1032</v>
      </c>
    </row>
    <row r="195" spans="3:14" ht="15.5" x14ac:dyDescent="0.35">
      <c r="C195" t="s">
        <v>188</v>
      </c>
      <c r="I195" s="6">
        <v>2.4700000000000003E-2</v>
      </c>
      <c r="J195" s="6">
        <v>9.9900000000000003E-2</v>
      </c>
      <c r="K195" s="6">
        <v>0.12839999999999999</v>
      </c>
      <c r="L195" s="6">
        <v>0.25739999999999996</v>
      </c>
      <c r="M195" s="6">
        <v>0.21640000000000001</v>
      </c>
      <c r="N195" s="6">
        <v>0.18079999999999999</v>
      </c>
    </row>
    <row r="196" spans="3:14" ht="15.5" x14ac:dyDescent="0.35">
      <c r="C196" t="s">
        <v>189</v>
      </c>
      <c r="I196" s="6">
        <v>9.01E-2</v>
      </c>
      <c r="J196" s="6">
        <v>0.12970000000000001</v>
      </c>
      <c r="K196" s="6">
        <v>0.25769999999999998</v>
      </c>
      <c r="L196" s="6">
        <v>0.37060000000000004</v>
      </c>
      <c r="M196" s="6">
        <v>0.30969999999999998</v>
      </c>
      <c r="N196" s="6">
        <v>0.48909999999999998</v>
      </c>
    </row>
    <row r="197" spans="3:14" ht="15.5" x14ac:dyDescent="0.35">
      <c r="C197" t="s">
        <v>190</v>
      </c>
      <c r="I197" s="6">
        <v>3.39</v>
      </c>
      <c r="J197" s="6">
        <v>5.42</v>
      </c>
      <c r="K197" s="6">
        <v>19.59</v>
      </c>
      <c r="L197" s="6">
        <v>21.27</v>
      </c>
      <c r="M197" s="6">
        <v>14.98</v>
      </c>
      <c r="N197" s="6">
        <v>7.17</v>
      </c>
    </row>
    <row r="198" spans="3:14" ht="15.5" x14ac:dyDescent="0.35">
      <c r="C198" t="s">
        <v>56</v>
      </c>
      <c r="I198" s="6">
        <v>1.56</v>
      </c>
      <c r="J198" s="6">
        <v>1.47</v>
      </c>
      <c r="K198" s="6">
        <v>1.74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53</v>
      </c>
      <c r="I199" s="6">
        <v>78.959999999999994</v>
      </c>
      <c r="J199" s="6">
        <v>80.010000000000005</v>
      </c>
      <c r="K199" s="6">
        <v>74.2</v>
      </c>
      <c r="L199" s="6">
        <v>71.8</v>
      </c>
      <c r="M199" s="6">
        <v>387114512.45999998</v>
      </c>
      <c r="N199" s="6">
        <v>311818402.70999998</v>
      </c>
    </row>
    <row r="200" spans="3:14" ht="15.5" x14ac:dyDescent="0.35">
      <c r="C200" t="s">
        <v>191</v>
      </c>
      <c r="I200" s="6">
        <v>1.58</v>
      </c>
      <c r="J200" s="6">
        <v>1.49</v>
      </c>
      <c r="K200" s="6">
        <v>1.74</v>
      </c>
      <c r="L200" s="5">
        <v>0</v>
      </c>
      <c r="M200" s="5">
        <v>0</v>
      </c>
      <c r="N200" s="5">
        <v>0</v>
      </c>
    </row>
    <row r="201" spans="3:14" ht="15.5" x14ac:dyDescent="0.35">
      <c r="C201" t="s">
        <v>192</v>
      </c>
      <c r="I201" s="6">
        <v>77.92</v>
      </c>
      <c r="J201" s="6">
        <v>78.97</v>
      </c>
      <c r="K201" s="6">
        <v>74.19</v>
      </c>
      <c r="L201" s="6">
        <v>71.739999999999995</v>
      </c>
      <c r="M201" s="6">
        <v>386452565.30000001</v>
      </c>
      <c r="N201" s="6">
        <v>310784941.54000002</v>
      </c>
    </row>
    <row r="202" spans="3:14" ht="15.5" x14ac:dyDescent="0.35">
      <c r="C202" t="s">
        <v>193</v>
      </c>
      <c r="I202" s="5">
        <v>26000000000</v>
      </c>
      <c r="J202" s="5">
        <v>35000000000</v>
      </c>
      <c r="K202" s="5">
        <v>11000000000</v>
      </c>
      <c r="L202" s="5">
        <v>7000000000</v>
      </c>
      <c r="M202" s="5">
        <v>12000000000</v>
      </c>
      <c r="N202" s="5">
        <v>18000000000</v>
      </c>
    </row>
    <row r="203" spans="3:14" ht="15.5" x14ac:dyDescent="0.35">
      <c r="C203" t="s">
        <v>194</v>
      </c>
      <c r="I203" s="5">
        <v>51000000000</v>
      </c>
      <c r="J203" s="5">
        <v>52000000000</v>
      </c>
      <c r="K203" s="5">
        <v>42000000000</v>
      </c>
      <c r="L203" s="5">
        <v>16000000000</v>
      </c>
      <c r="M203" s="5">
        <v>4000000000</v>
      </c>
      <c r="N203" s="5">
        <v>6000000000</v>
      </c>
    </row>
    <row r="204" spans="3:14" ht="15.5" x14ac:dyDescent="0.35">
      <c r="C204" t="s">
        <v>25</v>
      </c>
      <c r="I204" s="5">
        <v>77000000000</v>
      </c>
      <c r="J204" s="5">
        <v>86000000000</v>
      </c>
      <c r="K204" s="5">
        <v>53000000000</v>
      </c>
      <c r="L204" s="5">
        <v>23000000000</v>
      </c>
      <c r="M204" s="5">
        <v>16000000000</v>
      </c>
      <c r="N204" s="5">
        <v>25000000000</v>
      </c>
    </row>
    <row r="205" spans="3:14" ht="15.5" x14ac:dyDescent="0.35">
      <c r="C205" t="s">
        <v>22</v>
      </c>
      <c r="I205" s="5">
        <v>61000000000</v>
      </c>
      <c r="J205" s="5">
        <v>61000000000</v>
      </c>
      <c r="K205" s="5">
        <v>20000000000</v>
      </c>
      <c r="L205" s="5">
        <v>0</v>
      </c>
      <c r="M205" s="5">
        <v>5000000000</v>
      </c>
      <c r="N205" s="5">
        <v>18000000000</v>
      </c>
    </row>
    <row r="206" spans="3:14" ht="15.5" x14ac:dyDescent="0.35">
      <c r="C206" t="s">
        <v>195</v>
      </c>
      <c r="I206" s="5">
        <v>77000000000</v>
      </c>
      <c r="J206" s="5">
        <v>79000000000</v>
      </c>
      <c r="K206" s="5">
        <v>99000000000</v>
      </c>
      <c r="L206" s="5">
        <v>62000000000</v>
      </c>
      <c r="M206" s="5">
        <v>44000000000</v>
      </c>
      <c r="N206" s="5">
        <v>37000000000</v>
      </c>
    </row>
    <row r="207" spans="3:14" ht="15.5" x14ac:dyDescent="0.35">
      <c r="C207" t="s">
        <v>196</v>
      </c>
      <c r="I207" s="5">
        <v>44000000000</v>
      </c>
      <c r="J207" s="5">
        <v>61000000000</v>
      </c>
      <c r="K207" s="5">
        <v>22000000000</v>
      </c>
      <c r="L207" s="5">
        <v>46000000000</v>
      </c>
      <c r="M207" s="5">
        <v>32000000000</v>
      </c>
      <c r="N207" s="5">
        <v>27000000000</v>
      </c>
    </row>
    <row r="208" spans="3:14" ht="15.5" x14ac:dyDescent="0.35">
      <c r="C208" t="s">
        <v>197</v>
      </c>
      <c r="I208" s="5">
        <v>-38000000000</v>
      </c>
      <c r="J208" s="5">
        <v>-78000000000</v>
      </c>
      <c r="K208" s="5">
        <v>-109000000000</v>
      </c>
      <c r="L208" s="5">
        <v>-15000000000</v>
      </c>
      <c r="M208" s="5">
        <v>-11000000000</v>
      </c>
      <c r="N208" s="5">
        <v>-5000000000</v>
      </c>
    </row>
    <row r="209" spans="2:14" ht="15.5" x14ac:dyDescent="0.35">
      <c r="C209" t="s">
        <v>14</v>
      </c>
      <c r="I209" s="5">
        <v>6000000000</v>
      </c>
      <c r="J209" s="5">
        <v>-16000000000</v>
      </c>
      <c r="K209" s="5">
        <v>-87000000000</v>
      </c>
      <c r="L209" s="5">
        <v>31000000000</v>
      </c>
      <c r="M209" s="5">
        <v>20000000000</v>
      </c>
      <c r="N209" s="5">
        <v>21000000000</v>
      </c>
    </row>
    <row r="210" spans="2:14" ht="15.5" x14ac:dyDescent="0.35">
      <c r="C210" t="s">
        <v>16</v>
      </c>
      <c r="I210" s="5">
        <v>2</v>
      </c>
      <c r="J210" s="6">
        <v>-5.59</v>
      </c>
      <c r="K210" s="5">
        <v>-30</v>
      </c>
      <c r="L210" s="6">
        <v>19.3</v>
      </c>
      <c r="M210" s="6">
        <v>81953181.969999999</v>
      </c>
      <c r="N210" s="6">
        <v>85210081.450000003</v>
      </c>
    </row>
    <row r="212" spans="2:14" ht="15.5" x14ac:dyDescent="0.35">
      <c r="B212" t="s">
        <v>198</v>
      </c>
      <c r="C212" t="s">
        <v>199</v>
      </c>
      <c r="D212" s="5">
        <v>3000000000</v>
      </c>
      <c r="E212" s="5">
        <v>497000000</v>
      </c>
      <c r="F212" s="5">
        <v>39000000</v>
      </c>
      <c r="G212" s="5">
        <v>2000000000</v>
      </c>
      <c r="H212" s="5">
        <v>12000000000</v>
      </c>
      <c r="I212" s="5">
        <v>6000000000</v>
      </c>
      <c r="J212" s="5">
        <v>23000000000</v>
      </c>
      <c r="K212" s="5">
        <v>28000000000</v>
      </c>
      <c r="L212" s="5">
        <v>30000000000</v>
      </c>
      <c r="M212" s="5">
        <v>21000000000</v>
      </c>
      <c r="N212" s="5">
        <v>14000000000</v>
      </c>
    </row>
    <row r="213" spans="2:14" ht="15.5" x14ac:dyDescent="0.35">
      <c r="C213" t="s">
        <v>317</v>
      </c>
      <c r="H213" s="5">
        <v>6000000000</v>
      </c>
      <c r="I213" s="5">
        <v>6000000000</v>
      </c>
      <c r="J213" s="5">
        <v>23000000000</v>
      </c>
      <c r="K213" s="5">
        <v>28000000000</v>
      </c>
    </row>
    <row r="214" spans="2:14" ht="15.5" x14ac:dyDescent="0.35">
      <c r="C214" t="s">
        <v>200</v>
      </c>
      <c r="H214" s="6">
        <v>0.33</v>
      </c>
      <c r="I214" s="6">
        <v>0.33</v>
      </c>
      <c r="J214" s="6">
        <v>2.33</v>
      </c>
      <c r="K214" s="6">
        <v>2.35</v>
      </c>
    </row>
    <row r="215" spans="2:14" ht="15.5" x14ac:dyDescent="0.35">
      <c r="C215" t="s">
        <v>64</v>
      </c>
      <c r="H215" s="6">
        <v>7.6799999999999993E-2</v>
      </c>
      <c r="I215" s="6">
        <v>0.16899999999999998</v>
      </c>
      <c r="J215" s="6">
        <v>0.29160000000000003</v>
      </c>
      <c r="K215" s="6">
        <v>0.24670000000000003</v>
      </c>
    </row>
    <row r="216" spans="2:14" ht="15.5" x14ac:dyDescent="0.35">
      <c r="C216" t="s">
        <v>201</v>
      </c>
      <c r="H216" s="6">
        <v>3.3E-3</v>
      </c>
      <c r="I216" s="6">
        <v>3.0000000000000001E-3</v>
      </c>
      <c r="J216" s="6">
        <v>2.1000000000000001E-2</v>
      </c>
      <c r="K216" s="6">
        <v>2.35E-2</v>
      </c>
    </row>
    <row r="217" spans="2:14" ht="15.5" x14ac:dyDescent="0.35">
      <c r="C217" t="s">
        <v>44</v>
      </c>
      <c r="D217" s="6">
        <v>1.07</v>
      </c>
      <c r="E217" s="6">
        <v>0.17</v>
      </c>
      <c r="F217" s="6">
        <v>0.01</v>
      </c>
      <c r="G217" s="6">
        <v>0.85</v>
      </c>
      <c r="H217" s="6">
        <v>4.3</v>
      </c>
      <c r="I217" s="6">
        <v>1.95</v>
      </c>
      <c r="J217" s="6">
        <v>7.99</v>
      </c>
      <c r="K217" s="6">
        <v>9.5299999999999994</v>
      </c>
      <c r="L217" s="6">
        <v>10.35</v>
      </c>
      <c r="M217" s="6">
        <v>7.24</v>
      </c>
      <c r="N217" s="6">
        <v>4.87</v>
      </c>
    </row>
    <row r="218" spans="2:14" ht="15.5" x14ac:dyDescent="0.35">
      <c r="C218" t="s">
        <v>318</v>
      </c>
      <c r="H218" s="6">
        <v>2.11</v>
      </c>
      <c r="I218" s="6">
        <v>1.95</v>
      </c>
      <c r="J218" s="6">
        <v>7.99</v>
      </c>
      <c r="K218" s="6">
        <v>9.5299999999999994</v>
      </c>
    </row>
    <row r="219" spans="2:14" ht="15.5" x14ac:dyDescent="0.35">
      <c r="C219" t="s">
        <v>66</v>
      </c>
      <c r="H219" s="6">
        <v>0.33</v>
      </c>
      <c r="I219" s="6">
        <v>0.33</v>
      </c>
      <c r="J219" s="6">
        <v>2.33</v>
      </c>
      <c r="K219" s="6">
        <v>2.35</v>
      </c>
    </row>
    <row r="220" spans="2:14" ht="15.5" x14ac:dyDescent="0.35">
      <c r="C220" t="s">
        <v>202</v>
      </c>
      <c r="H220" s="6">
        <v>7.6799999999999993E-2</v>
      </c>
      <c r="I220" s="6">
        <v>0.16899999999999998</v>
      </c>
      <c r="J220" s="6">
        <v>0.29160000000000003</v>
      </c>
      <c r="K220" s="6">
        <v>0.24670000000000003</v>
      </c>
    </row>
    <row r="221" spans="2:14" ht="15.5" x14ac:dyDescent="0.35">
      <c r="C221" t="s">
        <v>203</v>
      </c>
      <c r="H221" s="6">
        <v>3.3E-3</v>
      </c>
      <c r="I221" s="6">
        <v>3.0000000000000001E-3</v>
      </c>
      <c r="J221" s="6">
        <v>2.1000000000000001E-2</v>
      </c>
      <c r="K221" s="6">
        <v>2.35E-2</v>
      </c>
    </row>
    <row r="222" spans="2:14" ht="15.5" x14ac:dyDescent="0.35">
      <c r="C222" t="s">
        <v>204</v>
      </c>
      <c r="D222" s="5">
        <v>114000000000</v>
      </c>
      <c r="E222" s="5">
        <v>153000000000</v>
      </c>
      <c r="F222" s="5">
        <v>123000000000</v>
      </c>
      <c r="G222" s="5">
        <v>117000000000</v>
      </c>
      <c r="H222" s="5">
        <v>457000000000</v>
      </c>
      <c r="I222" s="5">
        <v>505000000000</v>
      </c>
      <c r="J222" s="5">
        <v>449000000000</v>
      </c>
      <c r="K222" s="5">
        <v>444000000000</v>
      </c>
      <c r="L222" s="5">
        <v>363000000000</v>
      </c>
      <c r="M222" s="5">
        <v>319000000000</v>
      </c>
      <c r="N222" s="5">
        <v>279000000000</v>
      </c>
    </row>
    <row r="223" spans="2:14" ht="15.5" x14ac:dyDescent="0.35">
      <c r="C223" t="s">
        <v>319</v>
      </c>
      <c r="H223" s="5">
        <v>507000000000</v>
      </c>
      <c r="I223" s="5">
        <v>505000000000</v>
      </c>
      <c r="J223" s="5">
        <v>449000000000</v>
      </c>
      <c r="K223" s="5">
        <v>444000000000</v>
      </c>
    </row>
    <row r="224" spans="2:14" ht="15.5" x14ac:dyDescent="0.35">
      <c r="C224" t="s">
        <v>205</v>
      </c>
      <c r="H224" s="6">
        <v>0.33</v>
      </c>
      <c r="I224" s="6">
        <v>0.33</v>
      </c>
      <c r="J224" s="6">
        <v>2.33</v>
      </c>
      <c r="K224" s="6">
        <v>2.35</v>
      </c>
    </row>
    <row r="225" spans="3:11" ht="15.5" x14ac:dyDescent="0.35">
      <c r="C225" t="s">
        <v>206</v>
      </c>
      <c r="H225" s="6">
        <v>7.6799999999999993E-2</v>
      </c>
      <c r="I225" s="6">
        <v>0.16899999999999998</v>
      </c>
      <c r="J225" s="6">
        <v>0.29160000000000003</v>
      </c>
      <c r="K225" s="6">
        <v>0.24670000000000003</v>
      </c>
    </row>
    <row r="226" spans="3:11" ht="15.5" x14ac:dyDescent="0.35">
      <c r="C226" t="s">
        <v>207</v>
      </c>
      <c r="H226" s="6">
        <v>3.3E-3</v>
      </c>
      <c r="I226" s="6">
        <v>3.0000000000000001E-3</v>
      </c>
      <c r="J226" s="6">
        <v>2.1000000000000001E-2</v>
      </c>
      <c r="K226" s="6">
        <v>2.35E-2</v>
      </c>
    </row>
    <row r="227" spans="3:11" ht="15.5" x14ac:dyDescent="0.35">
      <c r="C227" t="s">
        <v>208</v>
      </c>
      <c r="I227" s="6">
        <v>23.26</v>
      </c>
    </row>
    <row r="228" spans="3:11" ht="15.5" x14ac:dyDescent="0.35">
      <c r="C228" t="s">
        <v>320</v>
      </c>
      <c r="I228" s="6">
        <v>47.45</v>
      </c>
    </row>
    <row r="229" spans="3:11" ht="15.5" x14ac:dyDescent="0.35">
      <c r="C229" t="s">
        <v>209</v>
      </c>
      <c r="I229" s="6">
        <v>7.42</v>
      </c>
    </row>
    <row r="230" spans="3:11" ht="15.5" x14ac:dyDescent="0.35">
      <c r="C230" t="s">
        <v>321</v>
      </c>
      <c r="I230" s="6">
        <v>2.1099999999999997E-2</v>
      </c>
    </row>
    <row r="231" spans="3:11" ht="15.5" x14ac:dyDescent="0.35">
      <c r="C231" t="s">
        <v>322</v>
      </c>
      <c r="I231" s="6">
        <v>0.56999999999999995</v>
      </c>
    </row>
    <row r="232" spans="3:11" ht="15.5" x14ac:dyDescent="0.35">
      <c r="C232" t="s">
        <v>210</v>
      </c>
      <c r="I232" s="6">
        <v>1.25</v>
      </c>
    </row>
    <row r="233" spans="3:11" ht="15.5" x14ac:dyDescent="0.35">
      <c r="C233" t="s">
        <v>323</v>
      </c>
      <c r="I233" s="6">
        <v>12.71</v>
      </c>
    </row>
    <row r="234" spans="3:11" ht="15.5" x14ac:dyDescent="0.35">
      <c r="C234" t="s">
        <v>324</v>
      </c>
      <c r="I234" s="6">
        <v>-63.87</v>
      </c>
    </row>
    <row r="235" spans="3:11" ht="15.5" x14ac:dyDescent="0.35">
      <c r="C235" t="s">
        <v>325</v>
      </c>
      <c r="I235" s="6">
        <v>12.33</v>
      </c>
    </row>
    <row r="236" spans="3:11" ht="15.5" x14ac:dyDescent="0.35">
      <c r="C236" t="s">
        <v>326</v>
      </c>
      <c r="I236" s="6">
        <v>5.24</v>
      </c>
    </row>
    <row r="237" spans="3:11" ht="15.5" x14ac:dyDescent="0.35">
      <c r="C237" t="s">
        <v>327</v>
      </c>
      <c r="I237" s="6">
        <v>-0.63</v>
      </c>
    </row>
    <row r="238" spans="3:11" ht="15.5" x14ac:dyDescent="0.35">
      <c r="C238" t="s">
        <v>328</v>
      </c>
      <c r="I238" s="6">
        <v>-0.9</v>
      </c>
    </row>
    <row r="239" spans="3:11" ht="15.5" x14ac:dyDescent="0.35">
      <c r="C239" t="s">
        <v>329</v>
      </c>
      <c r="I239" s="6">
        <v>2.11</v>
      </c>
    </row>
    <row r="240" spans="3:11" ht="15.5" x14ac:dyDescent="0.35">
      <c r="C240" t="s">
        <v>211</v>
      </c>
      <c r="I240" s="6">
        <v>4.3</v>
      </c>
    </row>
    <row r="241" spans="3:9" ht="15.5" x14ac:dyDescent="0.35">
      <c r="C241" t="s">
        <v>330</v>
      </c>
      <c r="I241" s="6">
        <v>175.36</v>
      </c>
    </row>
    <row r="242" spans="3:9" ht="15.5" x14ac:dyDescent="0.35">
      <c r="C242" t="s">
        <v>212</v>
      </c>
      <c r="D242" s="6">
        <v>6.36</v>
      </c>
    </row>
    <row r="243" spans="3:9" ht="15.5" x14ac:dyDescent="0.35">
      <c r="C243" t="s">
        <v>213</v>
      </c>
      <c r="I243" s="6">
        <v>80.03</v>
      </c>
    </row>
    <row r="244" spans="3:9" ht="15.5" x14ac:dyDescent="0.35">
      <c r="C244" t="s">
        <v>331</v>
      </c>
      <c r="I244" s="6">
        <v>-1.57</v>
      </c>
    </row>
    <row r="245" spans="3:9" ht="15.5" x14ac:dyDescent="0.35">
      <c r="C245" t="s">
        <v>214</v>
      </c>
      <c r="D245" s="6">
        <v>2.37</v>
      </c>
    </row>
    <row r="246" spans="3:9" ht="15.5" x14ac:dyDescent="0.35">
      <c r="C246" t="s">
        <v>215</v>
      </c>
      <c r="D246" s="6">
        <v>2.35</v>
      </c>
    </row>
    <row r="247" spans="3:9" ht="15.5" x14ac:dyDescent="0.35">
      <c r="C247" t="s">
        <v>216</v>
      </c>
      <c r="D247" s="6">
        <v>0.38</v>
      </c>
    </row>
    <row r="248" spans="3:9" ht="15.5" x14ac:dyDescent="0.35">
      <c r="C248" t="s">
        <v>332</v>
      </c>
      <c r="D248" s="6">
        <v>0.22</v>
      </c>
    </row>
    <row r="249" spans="3:9" ht="15.5" x14ac:dyDescent="0.35">
      <c r="C249" t="s">
        <v>217</v>
      </c>
      <c r="D249" s="6">
        <v>0.66</v>
      </c>
    </row>
    <row r="250" spans="3:9" ht="15.5" x14ac:dyDescent="0.35">
      <c r="C250" t="s">
        <v>218</v>
      </c>
      <c r="D250" s="6">
        <v>0.23</v>
      </c>
    </row>
    <row r="251" spans="3:9" ht="15.5" x14ac:dyDescent="0.35">
      <c r="C251" t="s">
        <v>219</v>
      </c>
      <c r="D251" s="6">
        <v>1.66</v>
      </c>
    </row>
    <row r="252" spans="3:9" ht="15.5" x14ac:dyDescent="0.35">
      <c r="C252" t="s">
        <v>333</v>
      </c>
      <c r="I252" s="6">
        <v>3.44</v>
      </c>
    </row>
    <row r="253" spans="3:9" ht="15.5" x14ac:dyDescent="0.35">
      <c r="C253" t="s">
        <v>12</v>
      </c>
      <c r="D253" s="5">
        <v>-9000000000</v>
      </c>
    </row>
    <row r="254" spans="3:9" ht="15.5" x14ac:dyDescent="0.35">
      <c r="C254" t="s">
        <v>220</v>
      </c>
      <c r="I254" s="6">
        <v>3.99</v>
      </c>
    </row>
    <row r="255" spans="3:9" ht="15.5" x14ac:dyDescent="0.35">
      <c r="C255" t="s">
        <v>221</v>
      </c>
      <c r="I255" s="6">
        <v>1.5900000000000001E-2</v>
      </c>
    </row>
    <row r="256" spans="3:9" ht="15.5" x14ac:dyDescent="0.35">
      <c r="C256" t="s">
        <v>222</v>
      </c>
      <c r="I256" s="6">
        <v>2.63E-2</v>
      </c>
    </row>
    <row r="257" spans="3:9" ht="15.5" x14ac:dyDescent="0.35">
      <c r="C257" t="s">
        <v>223</v>
      </c>
      <c r="I257" s="6">
        <v>9.1199999999999989E-2</v>
      </c>
    </row>
    <row r="258" spans="3:9" ht="15.5" x14ac:dyDescent="0.35">
      <c r="C258" t="s">
        <v>334</v>
      </c>
      <c r="I258" s="6">
        <v>3.4700000000000002E-2</v>
      </c>
    </row>
    <row r="259" spans="3:9" ht="15.5" x14ac:dyDescent="0.35">
      <c r="C259" t="s">
        <v>224</v>
      </c>
      <c r="D259" s="6">
        <v>66.790000000000006</v>
      </c>
    </row>
    <row r="260" spans="3:9" ht="15.5" x14ac:dyDescent="0.35">
      <c r="C260" t="s">
        <v>225</v>
      </c>
      <c r="D260" s="6">
        <v>2.5299999999999998</v>
      </c>
    </row>
    <row r="261" spans="3:9" ht="15.5" x14ac:dyDescent="0.35">
      <c r="C261" t="s">
        <v>226</v>
      </c>
      <c r="D261" s="6">
        <v>19.91</v>
      </c>
    </row>
    <row r="262" spans="3:9" ht="15.5" x14ac:dyDescent="0.35">
      <c r="C262" t="s">
        <v>227</v>
      </c>
      <c r="D262" s="6">
        <v>49.41</v>
      </c>
    </row>
    <row r="263" spans="3:9" ht="15.5" x14ac:dyDescent="0.35">
      <c r="C263" t="s">
        <v>228</v>
      </c>
      <c r="D263" s="6">
        <v>1.36</v>
      </c>
    </row>
    <row r="264" spans="3:9" ht="15.5" x14ac:dyDescent="0.35">
      <c r="C264" t="s">
        <v>335</v>
      </c>
      <c r="I264" s="6">
        <v>1.33</v>
      </c>
    </row>
    <row r="265" spans="3:9" ht="15.5" x14ac:dyDescent="0.35">
      <c r="C265" t="s">
        <v>336</v>
      </c>
      <c r="I265" s="6">
        <v>194.17</v>
      </c>
    </row>
    <row r="266" spans="3:9" ht="15.5" x14ac:dyDescent="0.35">
      <c r="C266" t="s">
        <v>40</v>
      </c>
      <c r="I266" s="5">
        <v>289000000000</v>
      </c>
    </row>
    <row r="267" spans="3:9" ht="15.5" x14ac:dyDescent="0.35">
      <c r="C267" t="s">
        <v>229</v>
      </c>
      <c r="I267" s="5">
        <v>358000000000</v>
      </c>
    </row>
    <row r="268" spans="3:9" ht="15.5" x14ac:dyDescent="0.35">
      <c r="C268" t="s">
        <v>230</v>
      </c>
      <c r="I268" s="5">
        <v>2890000000</v>
      </c>
    </row>
    <row r="269" spans="3:9" ht="15.5" x14ac:dyDescent="0.35">
      <c r="C269" t="s">
        <v>231</v>
      </c>
      <c r="I269" s="6">
        <v>0.2016</v>
      </c>
    </row>
    <row r="270" spans="3:9" ht="15.5" x14ac:dyDescent="0.35">
      <c r="C270" t="s">
        <v>232</v>
      </c>
      <c r="D270" s="6">
        <v>0.60489999999999999</v>
      </c>
    </row>
    <row r="271" spans="3:9" ht="15.5" x14ac:dyDescent="0.35">
      <c r="C271" t="s">
        <v>233</v>
      </c>
      <c r="D271" s="6">
        <v>7.400000000000001E-2</v>
      </c>
    </row>
    <row r="272" spans="3:9" ht="15.5" x14ac:dyDescent="0.35">
      <c r="C272" t="s">
        <v>234</v>
      </c>
      <c r="D272" s="6">
        <v>2.7200000000000002E-2</v>
      </c>
    </row>
    <row r="273" spans="3:9" ht="15.5" x14ac:dyDescent="0.35">
      <c r="C273" t="s">
        <v>235</v>
      </c>
      <c r="D273" s="6">
        <v>1.9599999999999999E-2</v>
      </c>
    </row>
    <row r="274" spans="3:9" ht="15.5" x14ac:dyDescent="0.35">
      <c r="C274" t="s">
        <v>236</v>
      </c>
      <c r="D274" s="6">
        <v>2.8399999999999998E-2</v>
      </c>
    </row>
    <row r="275" spans="3:9" ht="15.5" x14ac:dyDescent="0.35">
      <c r="C275" t="s">
        <v>237</v>
      </c>
      <c r="D275" s="6">
        <v>0.16829999999999998</v>
      </c>
    </row>
    <row r="276" spans="3:9" ht="15.5" x14ac:dyDescent="0.35">
      <c r="C276" t="s">
        <v>238</v>
      </c>
      <c r="I276" s="6">
        <v>0.33</v>
      </c>
    </row>
    <row r="277" spans="3:9" ht="15.5" x14ac:dyDescent="0.35">
      <c r="C277" t="s">
        <v>239</v>
      </c>
      <c r="I277" s="6">
        <v>0.33</v>
      </c>
    </row>
    <row r="278" spans="3:9" ht="15.5" x14ac:dyDescent="0.35">
      <c r="C278" t="s">
        <v>240</v>
      </c>
      <c r="I278" s="6">
        <v>7.6799999999999993E-2</v>
      </c>
    </row>
    <row r="279" spans="3:9" ht="15.5" x14ac:dyDescent="0.35">
      <c r="C279" t="s">
        <v>241</v>
      </c>
      <c r="I279" s="6">
        <v>3.3E-3</v>
      </c>
    </row>
    <row r="280" spans="3:9" ht="15.5" x14ac:dyDescent="0.35">
      <c r="C280" t="s">
        <v>242</v>
      </c>
      <c r="I280" t="s">
        <v>797</v>
      </c>
    </row>
    <row r="281" spans="3:9" ht="15.5" x14ac:dyDescent="0.35">
      <c r="C281" t="s">
        <v>244</v>
      </c>
      <c r="I281" s="5">
        <v>7</v>
      </c>
    </row>
    <row r="282" spans="3:9" ht="15.5" x14ac:dyDescent="0.35">
      <c r="C282" t="s">
        <v>245</v>
      </c>
      <c r="I282" s="6">
        <v>0.48</v>
      </c>
    </row>
    <row r="283" spans="3:9" ht="15.5" x14ac:dyDescent="0.35">
      <c r="C283" t="s">
        <v>246</v>
      </c>
      <c r="I283" s="6">
        <v>0.27</v>
      </c>
    </row>
    <row r="284" spans="3:9" ht="15.5" x14ac:dyDescent="0.35">
      <c r="C284" t="s">
        <v>247</v>
      </c>
      <c r="I284" s="6">
        <v>0.21</v>
      </c>
    </row>
    <row r="285" spans="3:9" ht="15.5" x14ac:dyDescent="0.35">
      <c r="C285" t="s">
        <v>248</v>
      </c>
      <c r="I285" s="6">
        <v>0.9</v>
      </c>
    </row>
    <row r="286" spans="3:9" ht="15.5" x14ac:dyDescent="0.35">
      <c r="C286" t="s">
        <v>249</v>
      </c>
      <c r="I286" s="6">
        <v>0.73</v>
      </c>
    </row>
    <row r="287" spans="3:9" ht="15.5" x14ac:dyDescent="0.35">
      <c r="C287" t="s">
        <v>250</v>
      </c>
      <c r="I287" s="6">
        <v>0.48</v>
      </c>
    </row>
    <row r="288" spans="3:9" ht="15.5" x14ac:dyDescent="0.35">
      <c r="C288" t="s">
        <v>251</v>
      </c>
      <c r="I288" s="6">
        <v>0.42</v>
      </c>
    </row>
    <row r="289" spans="3:9" ht="15.5" x14ac:dyDescent="0.35">
      <c r="C289" t="s">
        <v>337</v>
      </c>
      <c r="I289" s="5">
        <v>507000000000</v>
      </c>
    </row>
    <row r="290" spans="3:9" ht="15.5" x14ac:dyDescent="0.35">
      <c r="C290" t="s">
        <v>338</v>
      </c>
      <c r="I290" s="5">
        <v>263000000000</v>
      </c>
    </row>
    <row r="291" spans="3:9" ht="15.5" x14ac:dyDescent="0.35">
      <c r="C291" t="s">
        <v>339</v>
      </c>
      <c r="I291" s="5">
        <v>68000000000</v>
      </c>
    </row>
    <row r="292" spans="3:9" ht="15.5" x14ac:dyDescent="0.35">
      <c r="C292" t="s">
        <v>340</v>
      </c>
      <c r="I292" s="5">
        <v>6000000000</v>
      </c>
    </row>
    <row r="293" spans="3:9" ht="15.5" x14ac:dyDescent="0.35">
      <c r="C293" t="s">
        <v>252</v>
      </c>
      <c r="D293" s="5">
        <v>18000000000</v>
      </c>
    </row>
    <row r="294" spans="3:9" ht="15.5" x14ac:dyDescent="0.35">
      <c r="C294" t="s">
        <v>253</v>
      </c>
      <c r="D294" s="5">
        <v>384000000000</v>
      </c>
    </row>
    <row r="295" spans="3:9" ht="15.5" x14ac:dyDescent="0.35">
      <c r="C295" t="s">
        <v>254</v>
      </c>
      <c r="D295" s="5">
        <v>153000000000</v>
      </c>
    </row>
    <row r="296" spans="3:9" ht="15.5" x14ac:dyDescent="0.35">
      <c r="C296" t="s">
        <v>183</v>
      </c>
      <c r="D296" s="5">
        <v>88000000000</v>
      </c>
    </row>
    <row r="297" spans="3:9" ht="15.5" x14ac:dyDescent="0.35">
      <c r="C297" t="s">
        <v>182</v>
      </c>
      <c r="I297" s="5">
        <v>231000000000</v>
      </c>
    </row>
    <row r="298" spans="3:9" ht="15.5" x14ac:dyDescent="0.35">
      <c r="C298" t="s">
        <v>181</v>
      </c>
      <c r="D298" s="5">
        <v>51000000000</v>
      </c>
    </row>
    <row r="299" spans="3:9" ht="15.5" x14ac:dyDescent="0.35">
      <c r="C299" t="s">
        <v>180</v>
      </c>
      <c r="D299" s="5">
        <v>37000000000</v>
      </c>
    </row>
    <row r="300" spans="3:9" ht="15.5" x14ac:dyDescent="0.35">
      <c r="C300" t="s">
        <v>23</v>
      </c>
      <c r="D300" s="5">
        <v>88000000000</v>
      </c>
    </row>
    <row r="301" spans="3:9" ht="15.5" x14ac:dyDescent="0.35">
      <c r="C301" t="s">
        <v>20</v>
      </c>
      <c r="D301" s="5">
        <v>70000000000</v>
      </c>
    </row>
    <row r="302" spans="3:9" ht="15.5" x14ac:dyDescent="0.35">
      <c r="C302" t="s">
        <v>255</v>
      </c>
      <c r="I302" s="5">
        <v>231000000000</v>
      </c>
    </row>
    <row r="303" spans="3:9" ht="15.5" x14ac:dyDescent="0.35">
      <c r="C303" t="s">
        <v>341</v>
      </c>
      <c r="I303" s="5">
        <v>23000000000</v>
      </c>
    </row>
    <row r="304" spans="3:9" ht="15.5" x14ac:dyDescent="0.35">
      <c r="C304" t="s">
        <v>342</v>
      </c>
      <c r="I304" s="5">
        <v>-24000000000</v>
      </c>
    </row>
    <row r="305" spans="3:9" ht="15.5" x14ac:dyDescent="0.35">
      <c r="C305" t="s">
        <v>343</v>
      </c>
      <c r="I305" s="5">
        <v>-4000000000</v>
      </c>
    </row>
    <row r="306" spans="3:9" ht="15.5" x14ac:dyDescent="0.35">
      <c r="C306" t="s">
        <v>344</v>
      </c>
      <c r="I306" s="5">
        <v>-27000000000</v>
      </c>
    </row>
    <row r="307" spans="3:9" ht="15.5" x14ac:dyDescent="0.35">
      <c r="C307" t="s">
        <v>345</v>
      </c>
      <c r="I307" s="5">
        <v>-5000000000</v>
      </c>
    </row>
  </sheetData>
  <pageMargins left="0.7" right="0.7" top="0.75" bottom="0.75" header="0.3" footer="0.3"/>
  <ignoredErrors>
    <ignoredError sqref="A1:N308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798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799</v>
      </c>
      <c r="D2" s="2" vm="79">
        <f ca="1">IFERROR(_xlfn.STOCKHISTORY("XIDX:" &amp; $C$1, D3, , 0, 0, 1), "Libur")</f>
        <v>318</v>
      </c>
      <c r="H2" s="2" vm="79">
        <f ca="1">IFERROR(INDEX(D2:G2,COUNT(D2:G2)),"")</f>
        <v>318</v>
      </c>
      <c r="I2" s="2" vm="80">
        <f ca="1">IFERROR(_xlfn.STOCKHISTORY("XIDX:" &amp; $C$1, I1, , 0, 0, 1), "Libur")</f>
        <v>84</v>
      </c>
      <c r="J2" s="2" vm="81">
        <f ca="1">IFERROR(_xlfn.STOCKHISTORY("XIDX:" &amp; $C$1, J1, , 0, 0, 1), "Libur")</f>
        <v>49</v>
      </c>
      <c r="K2" s="2" vm="82">
        <f ca="1">IFERROR(_xlfn.STOCKHISTORY("XIDX:" &amp; $C$1, K1, , 0, 0, 1), "Libur")</f>
        <v>48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221297480858</v>
      </c>
      <c r="H4" s="2">
        <f>IFERROR(SUM(D4:G4)*(4/MAX(1,COUNT(D4:G4))),"")</f>
        <v>885189923432</v>
      </c>
      <c r="I4" s="2">
        <f>IFERROR(INDEX(I51:I500,MATCH($C$4,$C$51:$C$500,0)),"")</f>
        <v>754442303011</v>
      </c>
      <c r="J4" s="2">
        <f>IFERROR(INDEX(J51:J500,MATCH($C$4,$C$51:$C$500,0)),"")</f>
        <v>705509560799</v>
      </c>
      <c r="K4" s="2">
        <f>IFERROR(INDEX(K51:K500,MATCH($C$4,$C$51:$C$500,0)),"")</f>
        <v>306181596395</v>
      </c>
      <c r="L4" s="2">
        <f>IFERROR(INDEX(L51:L500,MATCH($C$4,$C$51:$C$500,0)),"")</f>
        <v>325984796778</v>
      </c>
      <c r="M4" s="2">
        <f>IFERROR(INDEX(M51:M500,MATCH($C$4,$C$51:$C$500,0)),"")</f>
        <v>313937471104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215819099</v>
      </c>
      <c r="H5" s="2">
        <f>IFERROR(SUM(D5:G5)*(4/MAX(1,COUNT(D5:G5))),"")</f>
        <v>863276396</v>
      </c>
      <c r="I5" s="2">
        <f>IFERROR(INDEX(I51:I500,MATCH($C$5,$C$51:$C$500,0)),"")</f>
        <v>3142552810</v>
      </c>
      <c r="J5" s="2">
        <f>IFERROR(INDEX(J51:J500,MATCH($C$5,$C$51:$C$500,0)),"")</f>
        <v>2750287440</v>
      </c>
      <c r="K5" s="2">
        <f>IFERROR(INDEX(K51:K500,MATCH($C$5,$C$51:$C$500,0)),"")</f>
        <v>4460457931</v>
      </c>
      <c r="L5" s="2">
        <f>IFERROR(INDEX(L51:L500,MATCH($C$5,$C$51:$C$500,0)),"")</f>
        <v>2805574480</v>
      </c>
      <c r="M5" s="2">
        <f>IFERROR(INDEX(M51:M500,MATCH($C$5,$C$51:$C$500,0)),"")</f>
        <v>2077907546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89733571739</v>
      </c>
      <c r="H6" s="2">
        <f>IFERROR(INDEX(D6:G6,COUNT(D6:G6)),"")</f>
        <v>89733571739</v>
      </c>
      <c r="I6" s="2">
        <f>IFERROR(INDEX(I51:I500,MATCH($C$6,$C$51:$C$500,0)),"")</f>
        <v>89733571739</v>
      </c>
      <c r="J6" s="2">
        <f>IFERROR(INDEX(J51:J500,MATCH($C$6,$C$51:$C$500,0)),"")</f>
        <v>88269023019</v>
      </c>
      <c r="K6" s="2">
        <f>IFERROR(INDEX(K51:K500,MATCH($C$6,$C$51:$C$500,0)),"")</f>
        <v>70575289164</v>
      </c>
      <c r="L6" s="2">
        <f>IFERROR(INDEX(L51:L500,MATCH($C$6,$C$51:$C$500,0)),"")</f>
        <v>30934831233</v>
      </c>
      <c r="M6" s="2">
        <f>IFERROR(INDEX(M51:M500,MATCH($C$6,$C$51:$C$500,0)),"")</f>
        <v>9129256753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1.55</v>
      </c>
      <c r="H7" s="3">
        <f>IFERROR(INDEX(D7:G7,COUNT(D7:G7)),"")</f>
        <v>1.55</v>
      </c>
      <c r="I7" s="3">
        <f>IFERROR(INDEX(I51:I500,MATCH($C$7,$C$51:$C$500,0))/1000000000,"")</f>
        <v>1.55</v>
      </c>
      <c r="J7" s="3">
        <f>IFERROR(INDEX(J51:J500,MATCH($C$7,$C$51:$C$500,0))/1000000000,"")</f>
        <v>1.55</v>
      </c>
      <c r="K7" s="3">
        <f>IFERROR(INDEX(K51:K500,MATCH($C$7,$C$51:$C$500,0))/1000000000,"")</f>
        <v>1.54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>IFERROR(INDEX(I51:I500,MATCH($C$8,$C$51:$C$500,0)),"")</f>
        <v>-29000000000</v>
      </c>
      <c r="J8" s="2">
        <f>IFERROR(INDEX(J51:J500,MATCH($C$8,$C$51:$C$500,0)),"")</f>
        <v>-27000000000</v>
      </c>
      <c r="K8" s="2">
        <f>IFERROR(INDEX(K51:K500,MATCH($C$8,$C$51:$C$500,0)),"")</f>
        <v>-1000000000</v>
      </c>
      <c r="L8" s="2">
        <f>IFERROR(INDEX(L51:L500,MATCH($C$8,$C$51:$C$500,0)),"")</f>
        <v>4000000000</v>
      </c>
      <c r="M8" s="2">
        <f>IFERROR(INDEX(M51:M500,MATCH($C$8,$C$51:$C$500,0)),"")</f>
        <v>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-13.52</v>
      </c>
      <c r="H9" s="3">
        <f>IFERROR(INDEX(D9:G9,COUNT(D9:G9)),"")</f>
        <v>-13.52</v>
      </c>
      <c r="I9" s="3">
        <f>IFERROR(INDEX(I51:I500,MATCH($C$9,$C$51:$C$500,0)),"")</f>
        <v>-18.84</v>
      </c>
      <c r="J9" s="3">
        <f>IFERROR(INDEX(J51:J500,MATCH($C$9,$C$51:$C$500,0)),"")</f>
        <v>-17.66</v>
      </c>
      <c r="K9" s="3">
        <f>IFERROR(INDEX(K51:K500,MATCH($C$9,$C$51:$C$500,0)),"")</f>
        <v>-0.33</v>
      </c>
      <c r="L9" s="3">
        <f>IFERROR(INDEX(L51:L500,MATCH($C$9,$C$51:$C$500,0)),"")</f>
        <v>170358.84</v>
      </c>
      <c r="M9" s="3">
        <f>IFERROR(INDEX(M51:M500,MATCH($C$9,$C$51:$C$500,0)),"")</f>
        <v>1125004.45</v>
      </c>
    </row>
    <row r="10" spans="1:13" ht="15.5" x14ac:dyDescent="0.35">
      <c r="C10" t="s">
        <v>17</v>
      </c>
      <c r="D10" s="3">
        <f ca="1">IFERROR(IF(D9=0,"",D2/D9),"")</f>
        <v>-23.520710059171599</v>
      </c>
      <c r="I10" s="3">
        <f ca="1">IFERROR(IF(I9=0,"",I2/I9),"")</f>
        <v>-4.4585987261146496</v>
      </c>
      <c r="J10" s="3">
        <f ca="1">IFERROR(IF(J9=0,"",J2/J9),"")</f>
        <v>-2.7746319365798415</v>
      </c>
      <c r="K10" s="3">
        <f ca="1">IFERROR(IF(K9=0,"",K2/K9),"")</f>
        <v>-145.45454545454544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4727003179</v>
      </c>
      <c r="H11" s="2">
        <f>IFERROR(INDEX(D11:G11,COUNT(D11:G11)),"")</f>
        <v>4727003179</v>
      </c>
      <c r="I11" s="2">
        <f>IFERROR(INDEX(I51:I500,MATCH($C$11,$C$51:$C$500,0)),"")</f>
        <v>4727003179</v>
      </c>
      <c r="J11" s="2">
        <f>IFERROR(INDEX(J51:J500,MATCH($C$11,$C$51:$C$500,0)),"")</f>
        <v>18793351367</v>
      </c>
      <c r="K11" s="2">
        <f>IFERROR(INDEX(K51:K500,MATCH($C$11,$C$51:$C$500,0)),"")</f>
        <v>37320044072</v>
      </c>
      <c r="L11" s="2">
        <f>IFERROR(INDEX(L51:L500,MATCH($C$11,$C$51:$C$500,0)),"")</f>
        <v>26590652212</v>
      </c>
      <c r="M11" s="2">
        <f>IFERROR(INDEX(M51:M500,MATCH($C$11,$C$51:$C$500,0)),"")</f>
        <v>9626541413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22000000000</v>
      </c>
      <c r="H12" s="2">
        <f>IFERROR(INDEX(D12:G12,COUNT(D12:G12)),"")</f>
        <v>22000000000</v>
      </c>
      <c r="I12" s="2">
        <f>IFERROR(INDEX(I51:I500,MATCH($C$12,$C$51:$C$500,0)),"")</f>
        <v>22000000000</v>
      </c>
      <c r="J12" s="2">
        <f>IFERROR(INDEX(J51:J500,MATCH($C$12,$C$51:$C$500,0)),"")</f>
        <v>7000000000</v>
      </c>
      <c r="K12" s="2">
        <f>IFERROR(INDEX(K51:K500,MATCH($C$12,$C$51:$C$500,0)),"")</f>
        <v>-37000000000</v>
      </c>
      <c r="L12" s="2">
        <f>IFERROR(INDEX(L51:L500,MATCH($C$12,$C$51:$C$500,0)),"")</f>
        <v>-27000000000</v>
      </c>
      <c r="M12" s="2">
        <f>IFERROR(INDEX(M51:M500,MATCH($C$12,$C$51:$C$500,0)),"")</f>
        <v>-10000000000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27000000000</v>
      </c>
      <c r="H13" s="2">
        <f>IFERROR(INDEX(D13:G13,COUNT(D13:G13)),"")</f>
        <v>27000000000</v>
      </c>
      <c r="I13" s="2">
        <f>IFERROR(INDEX(I51:I500,MATCH($C$13,$C$51:$C$500,0)),"")</f>
        <v>27000000000</v>
      </c>
      <c r="J13" s="2">
        <f>IFERROR(INDEX(J51:J500,MATCH($C$13,$C$51:$C$500,0)),"")</f>
        <v>26000000000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-602167743</v>
      </c>
      <c r="H14" s="2">
        <f>IFERROR(SUM(D14:G14)*(4/MAX(1,COUNT(D14:G14))),"")</f>
        <v>-2408670972</v>
      </c>
      <c r="I14" s="2">
        <f>IFERROR(INDEX(I51:I500,MATCH($C$14,$C$51:$C$500,0)),"")</f>
        <v>-1249197596</v>
      </c>
      <c r="J14" s="2">
        <f>IFERROR(INDEX(J51:J500,MATCH($C$14,$C$51:$C$500,0)),"")</f>
        <v>-412027072</v>
      </c>
      <c r="K14" s="2">
        <f>IFERROR(INDEX(K51:K500,MATCH($C$14,$C$51:$C$500,0)),"")</f>
        <v>-160594621</v>
      </c>
      <c r="L14" s="2">
        <f>IFERROR(INDEX(L51:L500,MATCH($C$14,$C$51:$C$500,0)),"")</f>
        <v>-41717381</v>
      </c>
      <c r="M14" s="2">
        <f>IFERROR(INDEX(M51:M500,MATCH($C$14,$C$51:$C$500,0)),"")</f>
        <v>-115527139</v>
      </c>
    </row>
    <row r="15" spans="1:13" ht="15.5" x14ac:dyDescent="0.35">
      <c r="C15" t="s">
        <v>27</v>
      </c>
      <c r="D15" s="2">
        <f>IFERROR(INDEX(D51:D500,MATCH($C$15,$C$51:$C$500,0)),"")</f>
        <v>-492559981</v>
      </c>
      <c r="H15" s="2">
        <f>IFERROR(SUM(D15:G15)*(4/MAX(1,COUNT(D15:G15))),"")</f>
        <v>-1970239924</v>
      </c>
      <c r="I15" s="2">
        <f>IFERROR(INDEX(I51:I500,MATCH($C$15,$C$51:$C$500,0)),"")</f>
        <v>-1840837212</v>
      </c>
      <c r="J15" s="2">
        <f>IFERROR(INDEX(J51:J500,MATCH($C$15,$C$51:$C$500,0)),"")</f>
        <v>-1804317323</v>
      </c>
      <c r="K15" s="2">
        <f>IFERROR(INDEX(K51:K500,MATCH($C$15,$C$51:$C$500,0)),"")</f>
        <v>-1415418657</v>
      </c>
      <c r="L15" s="2">
        <f>IFERROR(INDEX(L51:L500,MATCH($C$15,$C$51:$C$500,0)),"")</f>
        <v>-696288120</v>
      </c>
      <c r="M15" s="2">
        <f>IFERROR(INDEX(M51:M500,MATCH($C$15,$C$51:$C$500,0)),"")</f>
        <v>-592526220</v>
      </c>
    </row>
    <row r="16" spans="1:13" ht="15.5" x14ac:dyDescent="0.35">
      <c r="C16" t="s">
        <v>28</v>
      </c>
      <c r="D16" s="2">
        <f>IFERROR(INDEX(D51:D500,MATCH($C$16,$C$51:$C$500,0)),"")</f>
        <v>598310606</v>
      </c>
      <c r="H16" s="2">
        <f>IFERROR(SUM(D16:G16)*(4/MAX(1,COUNT(D16:G16))),"")</f>
        <v>2393242424</v>
      </c>
      <c r="I16" s="2">
        <f>IFERROR(INDEX(I51:I500,MATCH($C$16,$C$51:$C$500,0)),"")</f>
        <v>6197289729</v>
      </c>
      <c r="J16" s="2">
        <f>IFERROR(INDEX(J51:J500,MATCH($C$16,$C$51:$C$500,0)),"")</f>
        <v>6588027457</v>
      </c>
      <c r="K16" s="2">
        <f>IFERROR(INDEX(K51:K500,MATCH($C$16,$C$51:$C$500,0)),"")</f>
        <v>5859182248</v>
      </c>
      <c r="L16" s="2">
        <f>IFERROR(INDEX(L51:L500,MATCH($C$16,$C$51:$C$500,0)),"")</f>
        <v>2960825740</v>
      </c>
      <c r="M16" s="2">
        <f>IFERROR(INDEX(M51:M500,MATCH($C$16,$C$51:$C$500,0)),"")</f>
        <v>2670433766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492900000000</v>
      </c>
      <c r="H20" s="2">
        <f t="shared" ref="H20:M20" ca="1" si="0">IFERROR(H21*H2,"")</f>
        <v>492900000000</v>
      </c>
      <c r="I20" s="2">
        <f t="shared" ca="1" si="0"/>
        <v>130200000000</v>
      </c>
      <c r="J20" s="2">
        <f t="shared" ca="1" si="0"/>
        <v>75950000000</v>
      </c>
      <c r="K20" s="2">
        <f t="shared" ca="1" si="0"/>
        <v>73920000000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1550000000</v>
      </c>
      <c r="H21" s="2">
        <f>IFERROR(INDEX(D21:G21,COUNT(D21:G21)),"")</f>
        <v>1550000000</v>
      </c>
      <c r="I21" s="2">
        <f>IFERROR(INDEX(I51:I500,MATCH($C$7,$C$51:$C$500,0)),"")</f>
        <v>1550000000</v>
      </c>
      <c r="J21" s="2">
        <f>IFERROR(INDEX(J51:J500,MATCH($C$7,$C$51:$C$500,0)),"")</f>
        <v>1550000000</v>
      </c>
      <c r="K21" s="2">
        <f>IFERROR(INDEX(K51:K500,MATCH($C$7,$C$51:$C$500,0)),"")</f>
        <v>1540000000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0.24051098693333378</v>
      </c>
      <c r="H23" s="3">
        <f t="shared" ref="H23:M23" si="1">IFERROR(H5/H6*100,"")</f>
        <v>0.96204394773333513</v>
      </c>
      <c r="I23" s="3">
        <f t="shared" si="1"/>
        <v>3.5020926383499607</v>
      </c>
      <c r="J23" s="3">
        <f t="shared" si="1"/>
        <v>3.1158013830151918</v>
      </c>
      <c r="K23" s="3">
        <f t="shared" si="1"/>
        <v>6.3201412049973591</v>
      </c>
      <c r="L23" s="3">
        <f t="shared" si="1"/>
        <v>9.0693059188476486</v>
      </c>
      <c r="M23" s="3">
        <f t="shared" si="1"/>
        <v>22.760971700321285</v>
      </c>
    </row>
    <row r="24" spans="1:13" ht="15.5" x14ac:dyDescent="0.35">
      <c r="C24" t="s">
        <v>43</v>
      </c>
      <c r="D24" s="4">
        <f>IFERROR(_xlfn.RRI(5,I23,D23),"")</f>
        <v>-0.41472299947797264</v>
      </c>
      <c r="H24" s="4">
        <f t="shared" ref="H24:M24" si="2">IFERROR(_xlfn.RRI(5,M23,H23),"")</f>
        <v>-0.46887001213837898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7.0000000000000007E-2</v>
      </c>
      <c r="H25" s="3">
        <f>IFERROR(INDEX(D25:G25,COUNT(D25:G25)),"")</f>
        <v>7.0000000000000007E-2</v>
      </c>
      <c r="I25" s="3">
        <f>IFERROR(INDEX(I51:I500,MATCH($C$25,$C$51:$C$500,0)),"")</f>
        <v>1.97</v>
      </c>
      <c r="J25" s="3">
        <f>IFERROR(INDEX(J51:J500,MATCH($C$25,$C$51:$C$500,0)),"")</f>
        <v>1.66</v>
      </c>
      <c r="K25" s="3">
        <f>IFERROR(INDEX(K51:K500,MATCH($C$25,$C$51:$C$500,0)),"")</f>
        <v>2.88</v>
      </c>
      <c r="L25" s="3">
        <f>IFERROR(INDEX(L51:L500,MATCH($C$25,$C$51:$C$500,0)),"")</f>
        <v>102933.53</v>
      </c>
      <c r="M25" s="3">
        <f>IFERROR(INDEX(M51:M500,MATCH($C$25,$C$51:$C$500,0)),"")</f>
        <v>692635.85</v>
      </c>
    </row>
    <row r="26" spans="1:13" ht="15.5" x14ac:dyDescent="0.35">
      <c r="C26" t="s">
        <v>46</v>
      </c>
      <c r="D26" s="4">
        <f>IFERROR(_xlfn.RRI(5,I25,D25),"")</f>
        <v>-0.48698937162011258</v>
      </c>
      <c r="H26" s="4">
        <f t="shared" ref="H26:M26" si="3">IFERROR(_xlfn.RRI(5,M25,H25),"")</f>
        <v>-0.96010498665043409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142.77256829548386</v>
      </c>
      <c r="H27" s="3">
        <f t="shared" ref="H27:M27" si="4">IFERROR(H4/H21,"")</f>
        <v>571.09027318193546</v>
      </c>
      <c r="I27" s="3">
        <f t="shared" si="4"/>
        <v>486.73696968451611</v>
      </c>
      <c r="J27" s="3">
        <f t="shared" si="4"/>
        <v>455.16745858000002</v>
      </c>
      <c r="K27" s="3">
        <f t="shared" si="4"/>
        <v>198.81921843831168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-0.2175256903579883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-0.96446700507614214</v>
      </c>
      <c r="I29" s="4">
        <f t="shared" si="6"/>
        <v>0.18674698795180728</v>
      </c>
      <c r="J29" s="4">
        <f t="shared" si="6"/>
        <v>-0.4236111111111111</v>
      </c>
      <c r="K29" s="4">
        <f t="shared" si="6"/>
        <v>-0.99997202077884628</v>
      </c>
      <c r="L29" s="4">
        <f t="shared" si="6"/>
        <v>-0.85138867703714727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0.17330367067061675</v>
      </c>
      <c r="I30" s="4">
        <f t="shared" si="7"/>
        <v>6.9358014307535243E-2</v>
      </c>
      <c r="J30" s="4">
        <f t="shared" si="7"/>
        <v>1.2893534244589457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47.01</v>
      </c>
      <c r="H32" s="3">
        <f>IFERROR(INDEX(D32:G32,COUNT(D32:G32)),"")</f>
        <v>47.01</v>
      </c>
      <c r="I32" s="3">
        <f>IFERROR(INDEX(I51:I500,MATCH($C$32,$C$51:$C$500,0)),"")</f>
        <v>47.01</v>
      </c>
      <c r="J32" s="3">
        <f>IFERROR(INDEX(J51:J500,MATCH($C$32,$C$51:$C$500,0)),"")</f>
        <v>45.97</v>
      </c>
      <c r="K32" s="3">
        <f>IFERROR(INDEX(K51:K500,MATCH($C$32,$C$51:$C$500,0)),"")</f>
        <v>45.68</v>
      </c>
      <c r="L32" s="3">
        <f>IFERROR(INDEX(L51:L500,MATCH($C$32,$C$51:$C$500,0)),"")</f>
        <v>1406128.69</v>
      </c>
      <c r="M32" s="3">
        <f>IFERROR(INDEX(M51:M500,MATCH($C$32,$C$51:$C$500,0)),"")</f>
        <v>3043085.58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1.79</v>
      </c>
      <c r="H33" s="3">
        <f>IFERROR(INDEX(D33:G33,COUNT(D33:G33)),"")</f>
        <v>1.79</v>
      </c>
      <c r="I33" s="3">
        <f>IFERROR(INDEX(I51:I500,MATCH($C$33,$C$51:$C$500,0)),"")</f>
        <v>1.79</v>
      </c>
      <c r="J33" s="3">
        <f>IFERROR(INDEX(J51:J500,MATCH($C$33,$C$51:$C$500,0)),"")</f>
        <v>1.07</v>
      </c>
      <c r="K33" s="3">
        <f>IFERROR(INDEX(K51:K500,MATCH($C$33,$C$51:$C$500,0)),"")</f>
        <v>1.05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1200</v>
      </c>
      <c r="H34" s="3">
        <f>IFERROR(INDEX(D34:G34,COUNT(D34:G34)),"")</f>
        <v>1200</v>
      </c>
      <c r="I34" s="3">
        <f>IFERROR(INDEX(I51:I500,MATCH($C$34,$C$51:$C$500,0)),"")</f>
        <v>42.64</v>
      </c>
      <c r="J34" s="3">
        <f>IFERROR(INDEX(J51:J500,MATCH($C$34,$C$51:$C$500,0)),"")</f>
        <v>29.52</v>
      </c>
      <c r="K34" s="3">
        <f>IFERROR(INDEX(K51:K500,MATCH($C$34,$C$51:$C$500,0)),"")</f>
        <v>16.670000000000002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0.59</v>
      </c>
      <c r="H35" s="3">
        <f>IFERROR(INDEX(D35:G35,COUNT(D35:G35)),"")</f>
        <v>0.59</v>
      </c>
      <c r="I35" s="3">
        <f>IFERROR(INDEX(I51:I500,MATCH($C$35,$C$51:$C$500,0)),"")</f>
        <v>0.17</v>
      </c>
      <c r="J35" s="3">
        <f>IFERROR(INDEX(J51:J500,MATCH($C$35,$C$51:$C$500,0)),"")</f>
        <v>0.11</v>
      </c>
      <c r="K35" s="3">
        <f>IFERROR(INDEX(K51:K500,MATCH($C$35,$C$51:$C$500,0)),"")</f>
        <v>0.24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0.51</v>
      </c>
      <c r="I36" s="4">
        <f t="shared" si="8"/>
        <v>0</v>
      </c>
      <c r="J36" s="4">
        <f t="shared" si="8"/>
        <v>0.60489999999999999</v>
      </c>
      <c r="K36" s="4">
        <f t="shared" si="8"/>
        <v>0.52149999999999996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</v>
      </c>
      <c r="I37" s="3">
        <f t="shared" si="9"/>
        <v>0</v>
      </c>
      <c r="J37" s="3">
        <f t="shared" si="9"/>
        <v>1</v>
      </c>
      <c r="K37" s="3">
        <f t="shared" si="9"/>
        <v>1.5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67</v>
      </c>
      <c r="E50" t="s">
        <v>68</v>
      </c>
      <c r="F50" t="s">
        <v>69</v>
      </c>
      <c r="G50" t="s">
        <v>70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221297480858</v>
      </c>
      <c r="E51" s="5">
        <v>191273831121</v>
      </c>
      <c r="F51" s="5">
        <v>341870991032</v>
      </c>
      <c r="G51" s="5">
        <v>109505046338</v>
      </c>
      <c r="I51" s="5">
        <v>754442303011</v>
      </c>
      <c r="J51" s="5">
        <v>705509560799</v>
      </c>
      <c r="K51" s="5">
        <v>306181596395</v>
      </c>
      <c r="L51" s="5">
        <v>325984796778</v>
      </c>
      <c r="M51" s="5">
        <v>313937471104</v>
      </c>
    </row>
    <row r="52" spans="2:13" ht="15.5" x14ac:dyDescent="0.35">
      <c r="C52" t="s">
        <v>73</v>
      </c>
      <c r="D52" s="5">
        <v>-205660139787</v>
      </c>
      <c r="E52" s="5">
        <v>-178069507313</v>
      </c>
      <c r="F52" s="5">
        <v>-314492575112</v>
      </c>
      <c r="G52" s="5">
        <v>-99358267167</v>
      </c>
      <c r="I52" s="5">
        <v>-698222222212</v>
      </c>
      <c r="J52" s="5">
        <v>-651430260057</v>
      </c>
      <c r="K52" s="5">
        <v>-277699145608</v>
      </c>
      <c r="L52" s="5">
        <v>-302766907997</v>
      </c>
      <c r="M52" s="5">
        <v>-289783282051</v>
      </c>
    </row>
    <row r="53" spans="2:13" ht="15.5" x14ac:dyDescent="0.35">
      <c r="C53" t="s">
        <v>74</v>
      </c>
      <c r="D53" s="5">
        <v>15637341071</v>
      </c>
      <c r="E53" s="5">
        <v>13204323808</v>
      </c>
      <c r="F53" s="5">
        <v>27378415920</v>
      </c>
      <c r="G53" s="5">
        <v>10146779171</v>
      </c>
      <c r="I53" s="5">
        <v>56220080799</v>
      </c>
      <c r="J53" s="5">
        <v>54079300742</v>
      </c>
      <c r="K53" s="5">
        <v>28482450787</v>
      </c>
      <c r="L53" s="5">
        <v>23217888781</v>
      </c>
      <c r="M53" s="5">
        <v>24154189053</v>
      </c>
    </row>
    <row r="54" spans="2:13" ht="15.5" x14ac:dyDescent="0.35">
      <c r="C54" t="s">
        <v>75</v>
      </c>
      <c r="D54" s="5">
        <v>-14439673612</v>
      </c>
      <c r="E54" s="5">
        <v>-11131308628</v>
      </c>
      <c r="F54" s="5">
        <v>-23318596324</v>
      </c>
      <c r="G54" s="5">
        <v>-8729272324</v>
      </c>
      <c r="I54" s="5">
        <v>-48889578564</v>
      </c>
      <c r="J54" s="5">
        <v>-47733362608</v>
      </c>
      <c r="K54" s="5">
        <v>-23179244716</v>
      </c>
      <c r="L54" s="5">
        <v>-20221833720</v>
      </c>
      <c r="M54" s="5">
        <v>-21412050244</v>
      </c>
    </row>
    <row r="55" spans="2:13" ht="15.5" x14ac:dyDescent="0.35">
      <c r="C55" t="s">
        <v>76</v>
      </c>
      <c r="D55" s="5">
        <v>2304893451</v>
      </c>
      <c r="E55" s="5">
        <v>-2036787485</v>
      </c>
      <c r="F55" s="5">
        <v>-4387934338</v>
      </c>
      <c r="G55" s="5">
        <v>2669410320</v>
      </c>
      <c r="I55" s="5">
        <v>-4119828372</v>
      </c>
      <c r="J55" s="5">
        <v>-4259458127</v>
      </c>
      <c r="K55" s="5">
        <v>-3768186609</v>
      </c>
      <c r="L55" s="5">
        <v>-2714919820</v>
      </c>
      <c r="M55" s="5">
        <v>-3997401612</v>
      </c>
    </row>
    <row r="56" spans="2:13" ht="15.5" x14ac:dyDescent="0.35">
      <c r="C56" t="s">
        <v>77</v>
      </c>
      <c r="D56" s="5">
        <v>-19137889169</v>
      </c>
      <c r="E56" s="5">
        <v>-11082498726</v>
      </c>
      <c r="F56" s="5">
        <v>-19093870546</v>
      </c>
      <c r="G56" s="5">
        <v>-9284701504</v>
      </c>
      <c r="I56" s="5">
        <v>-49314258441</v>
      </c>
      <c r="J56" s="5">
        <v>-44988164297</v>
      </c>
      <c r="K56" s="5">
        <v>-19350301228</v>
      </c>
      <c r="L56" s="5">
        <v>-17637422749</v>
      </c>
      <c r="M56" s="5">
        <v>-17414798632</v>
      </c>
    </row>
    <row r="57" spans="2:13" ht="15.5" x14ac:dyDescent="0.35">
      <c r="C57" t="s">
        <v>80</v>
      </c>
      <c r="D57" s="5">
        <v>153351674</v>
      </c>
      <c r="E57" s="5">
        <v>254754804</v>
      </c>
      <c r="F57" s="5">
        <v>1069213377</v>
      </c>
      <c r="G57" s="5">
        <v>947542263</v>
      </c>
      <c r="I57" s="5">
        <v>1477319855</v>
      </c>
      <c r="J57" s="5">
        <v>2226984646</v>
      </c>
    </row>
    <row r="58" spans="2:13" ht="15.5" x14ac:dyDescent="0.35">
      <c r="C58" t="s">
        <v>78</v>
      </c>
      <c r="D58" s="5">
        <v>1197667459</v>
      </c>
      <c r="E58" s="5">
        <v>2073015180</v>
      </c>
      <c r="F58" s="5">
        <v>4059819596</v>
      </c>
      <c r="G58" s="5">
        <v>1417506847</v>
      </c>
      <c r="I58" s="5">
        <v>7330502235</v>
      </c>
      <c r="J58" s="5">
        <v>6345938134</v>
      </c>
      <c r="K58" s="5">
        <v>5303206071</v>
      </c>
      <c r="L58" s="5">
        <v>2996055061</v>
      </c>
      <c r="M58" s="5">
        <v>2742138809</v>
      </c>
    </row>
    <row r="59" spans="2:13" ht="15.5" x14ac:dyDescent="0.35">
      <c r="C59" t="s">
        <v>79</v>
      </c>
      <c r="D59" s="5">
        <v>-599356853</v>
      </c>
      <c r="E59" s="5">
        <v>-271912461</v>
      </c>
      <c r="F59" s="5">
        <v>-261943192</v>
      </c>
      <c r="G59" s="5">
        <v>-146539396</v>
      </c>
      <c r="I59" s="5">
        <v>-1133212506</v>
      </c>
      <c r="J59" s="5">
        <v>242089323</v>
      </c>
      <c r="K59" s="5">
        <v>555976177</v>
      </c>
      <c r="L59" s="5">
        <v>-35229321</v>
      </c>
      <c r="M59" s="5">
        <v>-71705043</v>
      </c>
    </row>
    <row r="60" spans="2:13" ht="15.5" x14ac:dyDescent="0.35">
      <c r="C60" t="s">
        <v>26</v>
      </c>
      <c r="D60" s="5">
        <v>-602167743</v>
      </c>
      <c r="E60" s="5">
        <v>-359166454</v>
      </c>
      <c r="F60" s="5">
        <v>-287863399</v>
      </c>
      <c r="G60" s="5">
        <v>-121617003</v>
      </c>
      <c r="I60" s="5">
        <v>-1249197596</v>
      </c>
      <c r="J60" s="5">
        <v>-412027072</v>
      </c>
      <c r="K60" s="5">
        <v>-160594621</v>
      </c>
      <c r="L60" s="5">
        <v>-41717381</v>
      </c>
      <c r="M60" s="5">
        <v>-115527139</v>
      </c>
    </row>
    <row r="61" spans="2:13" ht="15.5" x14ac:dyDescent="0.35">
      <c r="C61" t="s">
        <v>261</v>
      </c>
      <c r="D61" s="5">
        <v>2810890</v>
      </c>
      <c r="E61" s="5">
        <v>87253993</v>
      </c>
      <c r="F61" s="5">
        <v>25920207</v>
      </c>
      <c r="G61" s="5">
        <v>-24922393</v>
      </c>
      <c r="I61" s="5">
        <v>115985090</v>
      </c>
      <c r="J61" s="5">
        <v>654116395</v>
      </c>
      <c r="K61" s="5">
        <v>716570798</v>
      </c>
      <c r="L61" s="5">
        <v>6488060</v>
      </c>
      <c r="M61" s="5">
        <v>43822096</v>
      </c>
    </row>
    <row r="62" spans="2:13" ht="15.5" x14ac:dyDescent="0.35">
      <c r="C62" t="s">
        <v>81</v>
      </c>
      <c r="D62" s="5">
        <v>-599356853</v>
      </c>
      <c r="E62" s="5">
        <v>-271912461</v>
      </c>
      <c r="F62" s="5">
        <v>-261943192</v>
      </c>
      <c r="G62" s="5">
        <v>-146539396</v>
      </c>
      <c r="I62" s="5">
        <v>-1133212506</v>
      </c>
      <c r="J62" s="5">
        <v>242089323</v>
      </c>
      <c r="K62" s="5">
        <v>555976177</v>
      </c>
      <c r="L62" s="5">
        <v>-35229321</v>
      </c>
      <c r="M62" s="5">
        <v>-71705043</v>
      </c>
    </row>
    <row r="63" spans="2:13" ht="15.5" x14ac:dyDescent="0.35">
      <c r="C63" t="s">
        <v>268</v>
      </c>
    </row>
    <row r="64" spans="2:13" ht="15.5" x14ac:dyDescent="0.35">
      <c r="C64" t="s">
        <v>28</v>
      </c>
      <c r="D64" s="5">
        <v>598310606</v>
      </c>
      <c r="E64" s="5">
        <v>1801102719</v>
      </c>
      <c r="F64" s="5">
        <v>3797876404</v>
      </c>
      <c r="G64" s="5">
        <v>1270967451</v>
      </c>
      <c r="I64" s="5">
        <v>6197289729</v>
      </c>
      <c r="J64" s="5">
        <v>6588027457</v>
      </c>
      <c r="K64" s="5">
        <v>5859182248</v>
      </c>
      <c r="L64" s="5">
        <v>2960825740</v>
      </c>
      <c r="M64" s="5">
        <v>2670433766</v>
      </c>
    </row>
    <row r="65" spans="2:13" ht="15.5" x14ac:dyDescent="0.35">
      <c r="C65" t="s">
        <v>27</v>
      </c>
      <c r="D65" s="5">
        <v>-492559981</v>
      </c>
      <c r="E65" s="5">
        <v>-540767288</v>
      </c>
      <c r="F65" s="5">
        <v>-807509943</v>
      </c>
      <c r="G65" s="5">
        <v>-438311107</v>
      </c>
      <c r="I65" s="5">
        <v>-1840837212</v>
      </c>
      <c r="J65" s="5">
        <v>-1804317323</v>
      </c>
      <c r="K65" s="5">
        <v>-1415418657</v>
      </c>
      <c r="L65" s="5">
        <v>-696288120</v>
      </c>
      <c r="M65" s="5">
        <v>-592526220</v>
      </c>
    </row>
    <row r="66" spans="2:13" ht="15.5" x14ac:dyDescent="0.35">
      <c r="C66" t="s">
        <v>265</v>
      </c>
      <c r="D66" s="5">
        <v>105750625</v>
      </c>
      <c r="E66" s="5">
        <v>1260335431</v>
      </c>
      <c r="F66" s="5">
        <v>2990366461</v>
      </c>
      <c r="G66" s="5">
        <v>832656344</v>
      </c>
      <c r="I66" s="5">
        <v>4356452517</v>
      </c>
      <c r="J66" s="5">
        <v>4783710134</v>
      </c>
      <c r="K66" s="5">
        <v>4443763591</v>
      </c>
      <c r="L66" s="5">
        <v>2264537620</v>
      </c>
      <c r="M66" s="5">
        <v>2077907546</v>
      </c>
    </row>
    <row r="67" spans="2:13" ht="15.5" x14ac:dyDescent="0.35">
      <c r="C67" t="s">
        <v>85</v>
      </c>
      <c r="D67" s="5">
        <v>105750625</v>
      </c>
      <c r="E67" s="5">
        <v>1260335431</v>
      </c>
      <c r="F67" s="5">
        <v>2990366461</v>
      </c>
      <c r="G67" s="5">
        <v>832656344</v>
      </c>
      <c r="I67" s="5">
        <v>4356452517</v>
      </c>
      <c r="J67" s="5">
        <v>4783710134</v>
      </c>
      <c r="K67" s="5">
        <v>4443763591</v>
      </c>
      <c r="L67" s="5">
        <v>2264537620</v>
      </c>
      <c r="M67" s="5">
        <v>2077907546</v>
      </c>
    </row>
    <row r="68" spans="2:13" ht="15.5" x14ac:dyDescent="0.35">
      <c r="C68" t="s">
        <v>86</v>
      </c>
      <c r="D68" s="5">
        <v>263420148</v>
      </c>
      <c r="G68" s="5">
        <v>193561952</v>
      </c>
      <c r="I68" s="5">
        <v>263420148</v>
      </c>
      <c r="J68" s="5">
        <v>193561952</v>
      </c>
      <c r="K68" s="5">
        <v>16694340</v>
      </c>
      <c r="L68" s="5">
        <v>541036860</v>
      </c>
    </row>
    <row r="69" spans="2:13" ht="15.5" x14ac:dyDescent="0.35">
      <c r="C69" t="s">
        <v>88</v>
      </c>
      <c r="D69" s="5">
        <v>369170773</v>
      </c>
      <c r="E69" s="5">
        <v>1260335431</v>
      </c>
      <c r="F69" s="5">
        <v>2990366461</v>
      </c>
      <c r="G69" s="5">
        <v>1026218296</v>
      </c>
      <c r="I69" s="5">
        <v>4619872665</v>
      </c>
      <c r="J69" s="5">
        <v>4977272086</v>
      </c>
      <c r="K69" s="5">
        <v>4460457931</v>
      </c>
      <c r="L69" s="5">
        <v>2805574480</v>
      </c>
      <c r="M69" s="5">
        <v>2077907546</v>
      </c>
    </row>
    <row r="70" spans="2:13" ht="15.5" x14ac:dyDescent="0.35">
      <c r="C70" t="s">
        <v>89</v>
      </c>
      <c r="D70" s="5">
        <v>105750625</v>
      </c>
      <c r="E70" s="5">
        <v>1260335431</v>
      </c>
      <c r="F70" s="5">
        <v>2990366461</v>
      </c>
      <c r="G70" s="5">
        <v>832656344</v>
      </c>
      <c r="I70" s="5">
        <v>4356452517</v>
      </c>
      <c r="J70" s="5">
        <v>4783710134</v>
      </c>
      <c r="K70" s="5">
        <v>4443763591</v>
      </c>
      <c r="L70" s="5">
        <v>2264537620</v>
      </c>
      <c r="M70" s="5">
        <v>2077907546</v>
      </c>
    </row>
    <row r="71" spans="2:13" ht="15.5" x14ac:dyDescent="0.35">
      <c r="C71" t="s">
        <v>7</v>
      </c>
      <c r="D71" s="5">
        <v>215819099</v>
      </c>
      <c r="E71" s="5">
        <v>1005580627</v>
      </c>
      <c r="F71" s="5">
        <v>1921153084</v>
      </c>
      <c r="G71" s="5">
        <v>78676033</v>
      </c>
      <c r="I71" s="5">
        <v>3142552810</v>
      </c>
      <c r="J71" s="5">
        <v>2750287440</v>
      </c>
      <c r="K71" s="5">
        <v>4460457931</v>
      </c>
      <c r="L71" s="5">
        <v>2805574480</v>
      </c>
      <c r="M71" s="5">
        <v>2077907546</v>
      </c>
    </row>
    <row r="72" spans="2:13" ht="15.5" x14ac:dyDescent="0.35">
      <c r="C72" t="s">
        <v>90</v>
      </c>
      <c r="D72" s="5">
        <v>105750625</v>
      </c>
      <c r="E72" s="5">
        <v>1260335431</v>
      </c>
      <c r="F72" s="5">
        <v>2990366461</v>
      </c>
      <c r="G72" s="5">
        <v>832656344</v>
      </c>
      <c r="I72" s="5">
        <v>4356452517</v>
      </c>
      <c r="J72" s="5">
        <v>4783710134</v>
      </c>
      <c r="K72" s="5">
        <v>4443763591</v>
      </c>
      <c r="L72" s="5">
        <v>2264537620</v>
      </c>
      <c r="M72" s="5">
        <v>2077907546</v>
      </c>
    </row>
    <row r="73" spans="2:13" ht="15.5" x14ac:dyDescent="0.35">
      <c r="C73" t="s">
        <v>91</v>
      </c>
      <c r="D73" s="5">
        <v>369170773</v>
      </c>
      <c r="E73" s="5">
        <v>1260335431</v>
      </c>
      <c r="F73" s="5">
        <v>2990366461</v>
      </c>
      <c r="G73" s="5">
        <v>1026218296</v>
      </c>
      <c r="I73" s="5">
        <v>4619872665</v>
      </c>
      <c r="J73" s="5">
        <v>4977272086</v>
      </c>
      <c r="K73" s="5">
        <v>4460457931</v>
      </c>
      <c r="L73" s="5">
        <v>2805574480</v>
      </c>
      <c r="M73" s="5">
        <v>2077907546</v>
      </c>
    </row>
    <row r="74" spans="2:13" ht="15.5" x14ac:dyDescent="0.35">
      <c r="C74" t="s">
        <v>92</v>
      </c>
      <c r="D74" s="5">
        <v>369170773</v>
      </c>
      <c r="E74" s="5">
        <v>1260335431</v>
      </c>
      <c r="F74" s="5">
        <v>2990366461</v>
      </c>
      <c r="G74" s="5">
        <v>1026218296</v>
      </c>
      <c r="I74" s="5">
        <v>4619872665</v>
      </c>
      <c r="J74" s="5">
        <v>4977272086</v>
      </c>
      <c r="K74" s="5">
        <v>4460457931</v>
      </c>
      <c r="L74" s="5">
        <v>2805574480</v>
      </c>
      <c r="M74" s="5">
        <v>2077907546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4727003179</v>
      </c>
      <c r="E78" s="5">
        <v>4296857927</v>
      </c>
      <c r="F78" s="5">
        <v>5740625651</v>
      </c>
      <c r="G78" s="5">
        <v>18793351367</v>
      </c>
      <c r="I78" s="5">
        <v>4727003179</v>
      </c>
      <c r="J78" s="5">
        <v>18793351367</v>
      </c>
      <c r="K78" s="5">
        <v>37320044072</v>
      </c>
      <c r="L78" s="5">
        <v>26590652212</v>
      </c>
      <c r="M78" s="5">
        <v>9626541413</v>
      </c>
    </row>
    <row r="79" spans="2:13" ht="15.5" x14ac:dyDescent="0.35">
      <c r="C79" t="s">
        <v>597</v>
      </c>
      <c r="K79" s="5">
        <v>3000000000</v>
      </c>
    </row>
    <row r="80" spans="2:13" ht="15.5" x14ac:dyDescent="0.35">
      <c r="C80" t="s">
        <v>96</v>
      </c>
      <c r="D80" s="5">
        <v>66541876991</v>
      </c>
      <c r="E80" s="5">
        <v>59291983751</v>
      </c>
      <c r="F80" s="5">
        <v>65515288287</v>
      </c>
      <c r="G80" s="5">
        <v>54996933432</v>
      </c>
      <c r="I80" s="5">
        <v>66541876991</v>
      </c>
      <c r="J80" s="5">
        <v>54996933432</v>
      </c>
      <c r="K80" s="5">
        <v>10884924170</v>
      </c>
      <c r="L80" s="5">
        <v>5082172297</v>
      </c>
      <c r="M80" s="5">
        <v>4815300060</v>
      </c>
    </row>
    <row r="81" spans="3:13" ht="15.5" x14ac:dyDescent="0.35">
      <c r="C81" t="s">
        <v>99</v>
      </c>
      <c r="D81" s="5">
        <v>11140444779</v>
      </c>
      <c r="E81" s="5">
        <v>6849224</v>
      </c>
      <c r="F81" s="5">
        <v>2868729</v>
      </c>
      <c r="G81" s="5">
        <v>32208176274</v>
      </c>
      <c r="I81" s="5">
        <v>11140444779</v>
      </c>
      <c r="J81" s="5">
        <v>32208176274</v>
      </c>
      <c r="K81" s="5">
        <v>5821500</v>
      </c>
      <c r="L81" s="5">
        <v>4500000</v>
      </c>
      <c r="M81" s="5">
        <v>2000000</v>
      </c>
    </row>
    <row r="82" spans="3:13" ht="15.5" x14ac:dyDescent="0.35">
      <c r="C82" t="s">
        <v>270</v>
      </c>
      <c r="G82" s="5">
        <v>17000000000</v>
      </c>
      <c r="J82" s="5">
        <v>17000000000</v>
      </c>
    </row>
    <row r="83" spans="3:13" ht="15.5" x14ac:dyDescent="0.35">
      <c r="C83" t="s">
        <v>97</v>
      </c>
      <c r="D83" s="5">
        <v>11140444779</v>
      </c>
      <c r="E83" s="5">
        <v>6849224</v>
      </c>
      <c r="F83" s="5">
        <v>2868729</v>
      </c>
      <c r="G83" s="5">
        <v>15208176274</v>
      </c>
      <c r="I83" s="5">
        <v>11140444779</v>
      </c>
      <c r="J83" s="5">
        <v>15208176274</v>
      </c>
      <c r="K83" s="5">
        <v>5821500</v>
      </c>
    </row>
    <row r="84" spans="3:13" ht="15.5" x14ac:dyDescent="0.35">
      <c r="C84" t="s">
        <v>100</v>
      </c>
      <c r="D84" s="5">
        <v>11140444779</v>
      </c>
      <c r="E84" s="5">
        <v>6849224</v>
      </c>
      <c r="F84" s="5">
        <v>2868729</v>
      </c>
      <c r="G84" s="5">
        <v>32208176274</v>
      </c>
      <c r="I84" s="5">
        <v>11140444779</v>
      </c>
      <c r="J84" s="5">
        <v>32208176274</v>
      </c>
      <c r="K84" s="5">
        <v>5821500</v>
      </c>
      <c r="L84" s="5">
        <v>4500000</v>
      </c>
      <c r="M84" s="5">
        <v>2000000</v>
      </c>
    </row>
    <row r="85" spans="3:13" ht="15.5" x14ac:dyDescent="0.35">
      <c r="C85" t="s">
        <v>101</v>
      </c>
      <c r="D85" s="5">
        <v>53544256739</v>
      </c>
      <c r="E85" s="5">
        <v>54133439779</v>
      </c>
      <c r="F85" s="5">
        <v>40786871323</v>
      </c>
      <c r="G85" s="5">
        <v>38791100383</v>
      </c>
      <c r="I85" s="5">
        <v>53544256739</v>
      </c>
      <c r="J85" s="5">
        <v>38791100383</v>
      </c>
      <c r="K85" s="5">
        <v>6750407005</v>
      </c>
      <c r="L85" s="5">
        <v>9916554429</v>
      </c>
      <c r="M85" s="5">
        <v>8624391110</v>
      </c>
    </row>
    <row r="86" spans="3:13" ht="15.5" x14ac:dyDescent="0.35">
      <c r="C86" t="s">
        <v>80</v>
      </c>
      <c r="D86" s="5">
        <v>2653098333</v>
      </c>
      <c r="E86" s="5">
        <v>2181006222</v>
      </c>
      <c r="F86" s="5">
        <v>2181006222</v>
      </c>
      <c r="G86" s="5">
        <v>2181006222</v>
      </c>
      <c r="I86" s="5">
        <v>2653098333</v>
      </c>
      <c r="J86" s="5">
        <v>2181006222</v>
      </c>
      <c r="K86" s="5">
        <v>1435973000</v>
      </c>
      <c r="L86" s="5">
        <v>1102538000</v>
      </c>
      <c r="M86" s="5">
        <v>668965000</v>
      </c>
    </row>
    <row r="87" spans="3:13" ht="15.5" x14ac:dyDescent="0.35">
      <c r="C87" t="s">
        <v>102</v>
      </c>
      <c r="D87" s="5">
        <v>142979724713</v>
      </c>
      <c r="E87" s="5">
        <v>119717626409</v>
      </c>
      <c r="F87" s="5">
        <v>113140845114</v>
      </c>
      <c r="G87" s="5">
        <v>150161315182</v>
      </c>
      <c r="I87" s="5">
        <v>142979724713</v>
      </c>
      <c r="J87" s="5">
        <v>150161315182</v>
      </c>
      <c r="K87" s="5">
        <v>71692272117</v>
      </c>
      <c r="L87" s="5">
        <v>43612228591</v>
      </c>
      <c r="M87" s="5">
        <v>23220876325</v>
      </c>
    </row>
    <row r="88" spans="3:13" ht="15.5" x14ac:dyDescent="0.35">
      <c r="C88" t="s">
        <v>103</v>
      </c>
    </row>
    <row r="89" spans="3:13" ht="15.5" x14ac:dyDescent="0.35">
      <c r="C89" t="s">
        <v>105</v>
      </c>
      <c r="D89" s="5">
        <v>686154209</v>
      </c>
      <c r="E89" s="5">
        <v>659334451</v>
      </c>
      <c r="F89" s="5">
        <v>659334452</v>
      </c>
      <c r="G89" s="5">
        <v>659334451</v>
      </c>
      <c r="I89" s="5">
        <v>686154209</v>
      </c>
      <c r="J89" s="5">
        <v>659334451</v>
      </c>
      <c r="K89" s="5">
        <v>326391963</v>
      </c>
      <c r="L89" s="5">
        <v>242558360</v>
      </c>
      <c r="M89" s="5">
        <v>147172300</v>
      </c>
    </row>
    <row r="90" spans="3:13" ht="15.5" x14ac:dyDescent="0.35">
      <c r="C90" t="s">
        <v>104</v>
      </c>
      <c r="D90" s="5">
        <v>41993998684</v>
      </c>
      <c r="E90" s="5">
        <v>43389719190</v>
      </c>
      <c r="F90" s="5">
        <v>40148748860</v>
      </c>
      <c r="G90" s="5">
        <v>40681014638</v>
      </c>
      <c r="I90" s="5">
        <v>41993998684</v>
      </c>
      <c r="J90" s="5">
        <v>40681014638</v>
      </c>
      <c r="K90" s="5">
        <v>1465350077</v>
      </c>
      <c r="L90" s="5">
        <v>6353779044</v>
      </c>
      <c r="M90" s="5">
        <v>8686586616</v>
      </c>
    </row>
    <row r="91" spans="3:13" ht="15.5" x14ac:dyDescent="0.35">
      <c r="C91" t="s">
        <v>106</v>
      </c>
      <c r="D91" s="5">
        <v>42680152893</v>
      </c>
      <c r="E91" s="5">
        <v>44049053641</v>
      </c>
      <c r="F91" s="5">
        <v>40808083312</v>
      </c>
      <c r="G91" s="5">
        <v>41340349089</v>
      </c>
      <c r="I91" s="5">
        <v>42680152893</v>
      </c>
      <c r="J91" s="5">
        <v>41340349089</v>
      </c>
      <c r="K91" s="5">
        <v>1791742040</v>
      </c>
      <c r="L91" s="5">
        <v>6596337404</v>
      </c>
      <c r="M91" s="5">
        <v>8833758916</v>
      </c>
    </row>
    <row r="92" spans="3:13" ht="15.5" x14ac:dyDescent="0.35">
      <c r="C92" t="s">
        <v>107</v>
      </c>
      <c r="D92" s="5">
        <v>185659877606</v>
      </c>
      <c r="E92" s="5">
        <v>163766680050</v>
      </c>
      <c r="F92" s="5">
        <v>153948928426</v>
      </c>
      <c r="G92" s="5">
        <v>191501664271</v>
      </c>
      <c r="I92" s="5">
        <v>185659877606</v>
      </c>
      <c r="J92" s="5">
        <v>191501664271</v>
      </c>
      <c r="K92" s="5">
        <v>73484014157</v>
      </c>
      <c r="L92" s="5">
        <v>50208565995</v>
      </c>
      <c r="M92" s="5">
        <v>32054635241</v>
      </c>
    </row>
    <row r="93" spans="3:13" ht="15.5" x14ac:dyDescent="0.35">
      <c r="C93" t="s">
        <v>108</v>
      </c>
    </row>
    <row r="94" spans="3:13" ht="15.5" x14ac:dyDescent="0.35">
      <c r="C94" t="s">
        <v>109</v>
      </c>
    </row>
    <row r="95" spans="3:13" ht="15.5" x14ac:dyDescent="0.35">
      <c r="C95" t="s">
        <v>110</v>
      </c>
      <c r="D95" s="5">
        <v>93273207534</v>
      </c>
      <c r="E95" s="5">
        <v>72223298863</v>
      </c>
      <c r="F95" s="5">
        <v>63666292670</v>
      </c>
      <c r="G95" s="5">
        <v>101051635030</v>
      </c>
      <c r="I95" s="5">
        <v>93273207534</v>
      </c>
      <c r="J95" s="5">
        <v>101051635030</v>
      </c>
      <c r="K95" s="5">
        <v>1472751993</v>
      </c>
      <c r="L95" s="5">
        <v>18171196762</v>
      </c>
      <c r="M95" s="5">
        <v>22256413488</v>
      </c>
    </row>
    <row r="96" spans="3:13" ht="15.5" x14ac:dyDescent="0.35">
      <c r="C96" t="s">
        <v>111</v>
      </c>
      <c r="D96" s="5">
        <v>62466568396</v>
      </c>
      <c r="E96" s="5">
        <v>47960771967</v>
      </c>
      <c r="F96" s="5">
        <v>36024251279</v>
      </c>
      <c r="G96" s="5">
        <v>70268155446</v>
      </c>
      <c r="I96" s="5">
        <v>62466568396</v>
      </c>
      <c r="J96" s="5">
        <v>70268155446</v>
      </c>
      <c r="L96" s="5">
        <v>1198706433</v>
      </c>
      <c r="M96" s="5">
        <v>2787396783</v>
      </c>
    </row>
    <row r="97" spans="3:13" ht="15.5" x14ac:dyDescent="0.35">
      <c r="C97" t="s">
        <v>273</v>
      </c>
      <c r="D97" s="5">
        <v>26901989498</v>
      </c>
      <c r="E97" s="5">
        <v>22919199507</v>
      </c>
      <c r="F97" s="5">
        <v>27444000000</v>
      </c>
      <c r="G97" s="5">
        <v>26029000000</v>
      </c>
      <c r="I97" s="5">
        <v>26901989498</v>
      </c>
      <c r="J97" s="5">
        <v>26029000000</v>
      </c>
    </row>
    <row r="98" spans="3:13" ht="15.5" x14ac:dyDescent="0.35">
      <c r="C98" t="s">
        <v>113</v>
      </c>
      <c r="D98" s="5">
        <v>2332329969</v>
      </c>
      <c r="G98" s="5">
        <v>3614898757</v>
      </c>
      <c r="I98" s="5">
        <v>2332329969</v>
      </c>
      <c r="J98" s="5">
        <v>3614898757</v>
      </c>
      <c r="L98" s="5">
        <v>13000000000</v>
      </c>
      <c r="M98" s="5">
        <v>19000000000</v>
      </c>
    </row>
    <row r="99" spans="3:13" ht="15.5" x14ac:dyDescent="0.35">
      <c r="C99" t="s">
        <v>116</v>
      </c>
      <c r="D99" s="5">
        <v>217040048</v>
      </c>
      <c r="E99" s="5">
        <v>10490877</v>
      </c>
      <c r="G99" s="5">
        <v>88000000</v>
      </c>
      <c r="I99" s="5">
        <v>217040048</v>
      </c>
      <c r="J99" s="5">
        <v>88000000</v>
      </c>
      <c r="K99" s="5">
        <v>83500000</v>
      </c>
      <c r="L99" s="5">
        <v>2964889841</v>
      </c>
      <c r="M99" s="5">
        <v>101881720</v>
      </c>
    </row>
    <row r="100" spans="3:13" ht="15.5" x14ac:dyDescent="0.35">
      <c r="C100" t="s">
        <v>115</v>
      </c>
      <c r="D100" s="5">
        <v>1195546841</v>
      </c>
      <c r="E100" s="5">
        <v>1332836512</v>
      </c>
      <c r="F100" s="5">
        <v>198041391</v>
      </c>
      <c r="G100" s="5">
        <v>1051580827</v>
      </c>
      <c r="I100" s="5">
        <v>1195546841</v>
      </c>
      <c r="J100" s="5">
        <v>1051580827</v>
      </c>
      <c r="K100" s="5">
        <v>1389251993</v>
      </c>
      <c r="L100" s="5">
        <v>1007600488</v>
      </c>
      <c r="M100" s="5">
        <v>367134985</v>
      </c>
    </row>
    <row r="101" spans="3:13" ht="15.5" x14ac:dyDescent="0.35">
      <c r="C101" t="s">
        <v>121</v>
      </c>
      <c r="D101" s="5">
        <v>2653098333</v>
      </c>
      <c r="E101" s="5">
        <v>2181006222</v>
      </c>
      <c r="F101" s="5">
        <v>2181006222</v>
      </c>
      <c r="G101" s="5">
        <v>2181006222</v>
      </c>
      <c r="I101" s="5">
        <v>2653098333</v>
      </c>
      <c r="J101" s="5">
        <v>2181006222</v>
      </c>
      <c r="K101" s="5">
        <v>1435973000</v>
      </c>
      <c r="L101" s="5">
        <v>1102538000</v>
      </c>
      <c r="M101" s="5">
        <v>668965000</v>
      </c>
    </row>
    <row r="102" spans="3:13" ht="15.5" x14ac:dyDescent="0.35">
      <c r="C102" t="s">
        <v>122</v>
      </c>
      <c r="D102" s="5">
        <v>2653098333</v>
      </c>
      <c r="E102" s="5">
        <v>2181006222</v>
      </c>
      <c r="F102" s="5">
        <v>2181006222</v>
      </c>
      <c r="G102" s="5">
        <v>2181006222</v>
      </c>
      <c r="I102" s="5">
        <v>2653098333</v>
      </c>
      <c r="J102" s="5">
        <v>2181006222</v>
      </c>
      <c r="K102" s="5">
        <v>1435973000</v>
      </c>
      <c r="L102" s="5">
        <v>1102538000</v>
      </c>
      <c r="M102" s="5">
        <v>668965000</v>
      </c>
    </row>
    <row r="103" spans="3:13" ht="15.5" x14ac:dyDescent="0.35">
      <c r="C103" t="s">
        <v>126</v>
      </c>
      <c r="D103" s="5">
        <v>95926305867</v>
      </c>
      <c r="E103" s="5">
        <v>74404305085</v>
      </c>
      <c r="F103" s="5">
        <v>65847298892</v>
      </c>
      <c r="G103" s="5">
        <v>103232641252</v>
      </c>
      <c r="I103" s="5">
        <v>95926305867</v>
      </c>
      <c r="J103" s="5">
        <v>103232641252</v>
      </c>
      <c r="K103" s="5">
        <v>2908724993</v>
      </c>
      <c r="L103" s="5">
        <v>19273734762</v>
      </c>
      <c r="M103" s="5">
        <v>22925378488</v>
      </c>
    </row>
    <row r="104" spans="3:13" ht="15.5" x14ac:dyDescent="0.35">
      <c r="C104" t="s">
        <v>127</v>
      </c>
    </row>
    <row r="105" spans="3:13" ht="15.5" x14ac:dyDescent="0.35">
      <c r="C105" t="s">
        <v>128</v>
      </c>
      <c r="D105" s="5">
        <v>38627194000</v>
      </c>
      <c r="E105" s="5">
        <v>38626991400</v>
      </c>
      <c r="F105" s="5">
        <v>38626950400</v>
      </c>
      <c r="G105" s="5">
        <v>38626524000</v>
      </c>
      <c r="I105" s="5">
        <v>38627194000</v>
      </c>
      <c r="J105" s="5">
        <v>38626524000</v>
      </c>
      <c r="K105" s="5">
        <v>38625000000</v>
      </c>
      <c r="L105" s="5">
        <v>22000000000</v>
      </c>
      <c r="M105" s="5">
        <v>3000000000</v>
      </c>
    </row>
    <row r="106" spans="3:13" ht="15.5" x14ac:dyDescent="0.35">
      <c r="C106" t="s">
        <v>129</v>
      </c>
      <c r="D106" s="5">
        <v>27474746000</v>
      </c>
      <c r="E106" s="5">
        <v>27472922600</v>
      </c>
      <c r="F106" s="5">
        <v>27472553600</v>
      </c>
      <c r="G106" s="5">
        <v>27468716000</v>
      </c>
      <c r="I106" s="5">
        <v>27474746000</v>
      </c>
      <c r="J106" s="5">
        <v>27468716000</v>
      </c>
      <c r="K106" s="5">
        <v>27455000000</v>
      </c>
    </row>
    <row r="107" spans="3:13" ht="15.5" x14ac:dyDescent="0.35">
      <c r="C107" t="s">
        <v>130</v>
      </c>
      <c r="D107" s="5">
        <v>6525544204</v>
      </c>
      <c r="E107" s="5">
        <v>6309725105</v>
      </c>
      <c r="F107" s="5">
        <v>5304144478</v>
      </c>
      <c r="G107" s="5">
        <v>4928069390</v>
      </c>
      <c r="I107" s="5">
        <v>6525544204</v>
      </c>
      <c r="J107" s="5">
        <v>4928069390</v>
      </c>
      <c r="K107" s="5">
        <v>4495289164</v>
      </c>
      <c r="L107" s="5">
        <v>8934831233</v>
      </c>
      <c r="M107" s="5">
        <v>6129256753</v>
      </c>
    </row>
    <row r="108" spans="3:13" ht="15.5" x14ac:dyDescent="0.35">
      <c r="C108" t="s">
        <v>131</v>
      </c>
      <c r="D108" s="5">
        <v>150000000</v>
      </c>
      <c r="E108" s="5">
        <v>100000000</v>
      </c>
      <c r="F108" s="5">
        <v>100000000</v>
      </c>
      <c r="G108" s="5">
        <v>100000000</v>
      </c>
      <c r="I108" s="5">
        <v>150000000</v>
      </c>
      <c r="J108" s="5">
        <v>100000000</v>
      </c>
      <c r="K108" s="5">
        <v>50000000</v>
      </c>
    </row>
    <row r="109" spans="3:13" ht="15.5" x14ac:dyDescent="0.35">
      <c r="C109" t="s">
        <v>132</v>
      </c>
      <c r="D109" s="5">
        <v>6375544204</v>
      </c>
      <c r="E109" s="5">
        <v>6209725105</v>
      </c>
      <c r="F109" s="5">
        <v>5204144478</v>
      </c>
      <c r="G109" s="5">
        <v>4828069390</v>
      </c>
      <c r="I109" s="5">
        <v>6375544204</v>
      </c>
      <c r="J109" s="5">
        <v>4828069390</v>
      </c>
      <c r="K109" s="5">
        <v>4445289164</v>
      </c>
    </row>
    <row r="110" spans="3:13" ht="15.5" x14ac:dyDescent="0.35">
      <c r="C110" t="s">
        <v>133</v>
      </c>
      <c r="D110" s="5">
        <v>6525544204</v>
      </c>
      <c r="E110" s="5">
        <v>6309725105</v>
      </c>
      <c r="F110" s="5">
        <v>5304144478</v>
      </c>
      <c r="G110" s="5">
        <v>4928069390</v>
      </c>
      <c r="I110" s="5">
        <v>6525544204</v>
      </c>
      <c r="J110" s="5">
        <v>4928069390</v>
      </c>
      <c r="K110" s="5">
        <v>4495289164</v>
      </c>
      <c r="L110" s="5">
        <v>8934831233</v>
      </c>
      <c r="M110" s="5">
        <v>6129256753</v>
      </c>
    </row>
    <row r="111" spans="3:13" ht="15.5" x14ac:dyDescent="0.35">
      <c r="C111" t="s">
        <v>134</v>
      </c>
      <c r="D111" s="5">
        <v>17106087535</v>
      </c>
      <c r="E111" s="5">
        <v>16952735860</v>
      </c>
      <c r="F111" s="5">
        <v>16697981056</v>
      </c>
      <c r="G111" s="5">
        <v>17245713629</v>
      </c>
      <c r="I111" s="5">
        <v>17106087535</v>
      </c>
      <c r="J111" s="5">
        <v>17245713629</v>
      </c>
    </row>
    <row r="112" spans="3:13" ht="15.5" x14ac:dyDescent="0.35">
      <c r="C112" t="s">
        <v>9</v>
      </c>
      <c r="D112" s="5">
        <v>89733571739</v>
      </c>
      <c r="E112" s="5">
        <v>89362374965</v>
      </c>
      <c r="F112" s="5">
        <v>88101629534</v>
      </c>
      <c r="G112" s="5">
        <v>88269023019</v>
      </c>
      <c r="I112" s="5">
        <v>89733571739</v>
      </c>
      <c r="J112" s="5">
        <v>88269023019</v>
      </c>
      <c r="K112" s="5">
        <v>70575289164</v>
      </c>
      <c r="L112" s="5">
        <v>30934831233</v>
      </c>
      <c r="M112" s="5">
        <v>9129256753</v>
      </c>
    </row>
    <row r="113" spans="2:13" ht="15.5" x14ac:dyDescent="0.35">
      <c r="C113" t="s">
        <v>135</v>
      </c>
      <c r="D113" s="5">
        <v>185659877606</v>
      </c>
      <c r="E113" s="5">
        <v>163766680050</v>
      </c>
      <c r="F113" s="5">
        <v>153948928426</v>
      </c>
      <c r="G113" s="5">
        <v>191501664271</v>
      </c>
      <c r="I113" s="5">
        <v>185659877606</v>
      </c>
      <c r="J113" s="5">
        <v>191501664271</v>
      </c>
      <c r="K113" s="5">
        <v>73484014157</v>
      </c>
      <c r="L113" s="5">
        <v>50208565995</v>
      </c>
      <c r="M113" s="5">
        <v>32054635241</v>
      </c>
    </row>
    <row r="114" spans="2:13" ht="15.5" x14ac:dyDescent="0.35">
      <c r="C114" t="s">
        <v>136</v>
      </c>
      <c r="D114" s="5">
        <v>1545087760</v>
      </c>
      <c r="E114" s="5">
        <v>1545079656</v>
      </c>
      <c r="F114" s="5">
        <v>1545078016</v>
      </c>
      <c r="G114" s="5">
        <v>1545060960</v>
      </c>
      <c r="I114" s="5">
        <v>1545087760</v>
      </c>
      <c r="J114" s="5">
        <v>1545060960</v>
      </c>
      <c r="K114" s="5">
        <v>1545000000</v>
      </c>
      <c r="L114" s="5">
        <v>22000</v>
      </c>
      <c r="M114" s="5">
        <v>3000</v>
      </c>
    </row>
    <row r="116" spans="2:13" ht="15.5" x14ac:dyDescent="0.35">
      <c r="B116" t="s">
        <v>137</v>
      </c>
      <c r="C116" t="s">
        <v>138</v>
      </c>
      <c r="D116" s="5">
        <v>-23481996567</v>
      </c>
      <c r="E116" s="5">
        <v>7322018101</v>
      </c>
      <c r="F116" s="5">
        <v>-10317745770</v>
      </c>
      <c r="G116" s="5">
        <v>4755376588</v>
      </c>
      <c r="I116" s="5">
        <v>-26477724236</v>
      </c>
      <c r="J116" s="5">
        <v>13570138782</v>
      </c>
      <c r="K116" s="5">
        <v>477888605</v>
      </c>
      <c r="L116" s="5">
        <v>4649464083</v>
      </c>
      <c r="M116" s="5">
        <v>5772716352</v>
      </c>
    </row>
    <row r="117" spans="2:13" ht="15.5" x14ac:dyDescent="0.35">
      <c r="C117" t="s">
        <v>279</v>
      </c>
      <c r="D117" s="5">
        <v>141195858856</v>
      </c>
      <c r="E117" s="5">
        <v>234491566895</v>
      </c>
      <c r="F117" s="5">
        <v>363370480022</v>
      </c>
      <c r="G117" s="5">
        <v>74935373748</v>
      </c>
      <c r="I117" s="5">
        <v>739057905773</v>
      </c>
      <c r="J117" s="5">
        <v>686149382658</v>
      </c>
      <c r="K117" s="5">
        <v>289128844522</v>
      </c>
      <c r="L117" s="5">
        <v>325717924541</v>
      </c>
      <c r="M117" s="5">
        <v>314846542375</v>
      </c>
    </row>
    <row r="118" spans="2:13" ht="15.5" x14ac:dyDescent="0.35">
      <c r="C118" t="s">
        <v>642</v>
      </c>
    </row>
    <row r="119" spans="2:13" ht="15.5" x14ac:dyDescent="0.35">
      <c r="C119" t="s">
        <v>644</v>
      </c>
    </row>
    <row r="120" spans="2:13" ht="15.5" x14ac:dyDescent="0.35">
      <c r="C120" t="s">
        <v>643</v>
      </c>
      <c r="D120" s="5">
        <v>-157020847527</v>
      </c>
      <c r="E120" s="5">
        <v>-214020787896</v>
      </c>
      <c r="F120" s="5">
        <v>-349923102747</v>
      </c>
      <c r="G120" s="5">
        <v>-64582206285</v>
      </c>
      <c r="I120" s="5">
        <v>-720964738170</v>
      </c>
      <c r="J120" s="5">
        <v>-628478474185</v>
      </c>
      <c r="K120" s="5">
        <v>-275731704617</v>
      </c>
      <c r="L120" s="5">
        <v>-305647761666</v>
      </c>
      <c r="M120" s="5">
        <v>-290566712663</v>
      </c>
    </row>
    <row r="121" spans="2:13" ht="15.5" x14ac:dyDescent="0.35">
      <c r="C121" t="s">
        <v>646</v>
      </c>
      <c r="D121" s="5">
        <v>-157020847527</v>
      </c>
      <c r="E121" s="5">
        <v>-214020787896</v>
      </c>
      <c r="F121" s="5">
        <v>-349923102747</v>
      </c>
      <c r="G121" s="5">
        <v>-64582206285</v>
      </c>
      <c r="I121" s="5">
        <v>-720964738170</v>
      </c>
      <c r="J121" s="5">
        <v>-628478474185</v>
      </c>
      <c r="K121" s="5">
        <v>-275731704617</v>
      </c>
      <c r="L121" s="5">
        <v>-305647761666</v>
      </c>
      <c r="M121" s="5">
        <v>-290566712663</v>
      </c>
    </row>
    <row r="122" spans="2:13" ht="15.5" x14ac:dyDescent="0.35">
      <c r="C122" t="s">
        <v>444</v>
      </c>
      <c r="D122" s="5">
        <v>-5862618039</v>
      </c>
      <c r="E122" s="5">
        <v>-12246645566</v>
      </c>
      <c r="F122" s="5">
        <v>-22408766846</v>
      </c>
      <c r="G122" s="5">
        <v>-4892468364</v>
      </c>
      <c r="I122" s="5">
        <v>-40518030451</v>
      </c>
      <c r="J122" s="5">
        <v>-42369846652</v>
      </c>
      <c r="K122" s="5">
        <v>-12515085233</v>
      </c>
      <c r="L122" s="5">
        <v>-14635609990</v>
      </c>
      <c r="M122" s="5">
        <v>-16988580752</v>
      </c>
    </row>
    <row r="123" spans="2:13" ht="15.5" x14ac:dyDescent="0.35">
      <c r="C123" t="s">
        <v>282</v>
      </c>
      <c r="D123" s="5">
        <v>2810891</v>
      </c>
      <c r="E123" s="5">
        <v>87253993</v>
      </c>
      <c r="F123" s="5">
        <v>25920207</v>
      </c>
      <c r="G123" s="5">
        <v>22954438</v>
      </c>
      <c r="I123" s="5">
        <v>115985091</v>
      </c>
      <c r="J123" s="5">
        <v>654116395</v>
      </c>
      <c r="K123" s="5">
        <v>716570798</v>
      </c>
      <c r="L123" s="5">
        <v>6488060</v>
      </c>
      <c r="M123" s="5">
        <v>43822096</v>
      </c>
    </row>
    <row r="124" spans="2:13" ht="15.5" x14ac:dyDescent="0.35">
      <c r="C124" t="s">
        <v>647</v>
      </c>
    </row>
    <row r="125" spans="2:13" ht="15.5" x14ac:dyDescent="0.35">
      <c r="C125" t="s">
        <v>408</v>
      </c>
      <c r="D125" s="5">
        <v>-602167743</v>
      </c>
      <c r="E125" s="5">
        <v>-359166455</v>
      </c>
      <c r="F125" s="5">
        <v>-287863398</v>
      </c>
      <c r="G125" s="5">
        <v>-121270803</v>
      </c>
      <c r="I125" s="5">
        <v>-1249197596</v>
      </c>
      <c r="J125" s="5">
        <v>-412027072</v>
      </c>
      <c r="K125" s="5">
        <v>-160594621</v>
      </c>
      <c r="L125" s="5">
        <v>-41717381</v>
      </c>
      <c r="M125" s="5">
        <v>-115527139</v>
      </c>
    </row>
    <row r="126" spans="2:13" ht="15.5" x14ac:dyDescent="0.35">
      <c r="C126" t="s">
        <v>648</v>
      </c>
      <c r="D126" s="5">
        <v>-1195033005</v>
      </c>
      <c r="E126" s="5">
        <v>-630202870</v>
      </c>
      <c r="F126" s="5">
        <v>-1094413008</v>
      </c>
      <c r="G126" s="5">
        <v>-607006146</v>
      </c>
      <c r="I126" s="5">
        <v>-2919648883</v>
      </c>
      <c r="J126" s="5">
        <v>-1973012362</v>
      </c>
      <c r="K126" s="5">
        <v>-960142244</v>
      </c>
      <c r="L126" s="5">
        <v>-749859481</v>
      </c>
      <c r="M126" s="5">
        <v>-1446827565</v>
      </c>
    </row>
    <row r="127" spans="2:13" ht="15.5" x14ac:dyDescent="0.35">
      <c r="C127" t="s">
        <v>649</v>
      </c>
      <c r="D127" s="5">
        <v>-1797200748</v>
      </c>
      <c r="E127" s="5">
        <v>-989369325</v>
      </c>
      <c r="F127" s="5">
        <v>-1382276406</v>
      </c>
      <c r="G127" s="5">
        <v>-728276949</v>
      </c>
      <c r="I127" s="5">
        <v>-4168846479</v>
      </c>
      <c r="J127" s="5">
        <v>-2385039434</v>
      </c>
      <c r="K127" s="5">
        <v>-1120736865</v>
      </c>
      <c r="L127" s="5">
        <v>-791576862</v>
      </c>
      <c r="M127" s="5">
        <v>-1562354704</v>
      </c>
    </row>
    <row r="128" spans="2:13" ht="15.5" x14ac:dyDescent="0.35">
      <c r="C128" t="s">
        <v>145</v>
      </c>
      <c r="D128" s="5">
        <v>3984815992</v>
      </c>
      <c r="E128" s="5">
        <v>-4524390493</v>
      </c>
      <c r="F128" s="5">
        <v>-1742759946</v>
      </c>
      <c r="G128" s="5">
        <v>20031210867</v>
      </c>
      <c r="I128" s="5">
        <v>-2282334447</v>
      </c>
      <c r="J128" s="5">
        <v>23297732786</v>
      </c>
      <c r="K128" s="5">
        <v>22180000000</v>
      </c>
      <c r="L128" s="5">
        <v>13000000000</v>
      </c>
      <c r="M128" s="5">
        <v>-4025151730</v>
      </c>
    </row>
    <row r="129" spans="3:13" ht="15.5" x14ac:dyDescent="0.35">
      <c r="C129" t="s">
        <v>146</v>
      </c>
      <c r="D129" s="5">
        <v>19927325828</v>
      </c>
      <c r="E129" s="5">
        <v>-4241395333</v>
      </c>
      <c r="F129" s="5">
        <v>-992220000</v>
      </c>
      <c r="G129" s="5">
        <v>-17165593934</v>
      </c>
      <c r="I129" s="5">
        <v>14693710495</v>
      </c>
      <c r="J129" s="5">
        <v>-59858784942</v>
      </c>
      <c r="K129" s="5">
        <v>-11928496745</v>
      </c>
      <c r="L129" s="5">
        <v>-685353284</v>
      </c>
      <c r="M129" s="5">
        <v>-2397703000</v>
      </c>
    </row>
    <row r="130" spans="3:13" ht="15.5" x14ac:dyDescent="0.35">
      <c r="C130" t="s">
        <v>148</v>
      </c>
      <c r="D130" s="5">
        <v>2594346098</v>
      </c>
      <c r="E130" s="5">
        <v>-4241395333</v>
      </c>
      <c r="F130" s="5">
        <v>-992220000</v>
      </c>
      <c r="G130" s="5">
        <v>-3165593934</v>
      </c>
      <c r="I130" s="5">
        <v>-2639269235</v>
      </c>
      <c r="J130" s="5">
        <v>-40858784942</v>
      </c>
      <c r="K130" s="5">
        <v>-986854000</v>
      </c>
      <c r="L130" s="5">
        <v>-901569500</v>
      </c>
      <c r="M130" s="5">
        <v>-2397703000</v>
      </c>
    </row>
    <row r="131" spans="3:13" ht="15.5" x14ac:dyDescent="0.35">
      <c r="C131" t="s">
        <v>447</v>
      </c>
      <c r="D131" s="5">
        <v>332979730</v>
      </c>
      <c r="I131" s="5">
        <v>332979730</v>
      </c>
      <c r="K131" s="5">
        <v>3308357255</v>
      </c>
      <c r="L131" s="5">
        <v>216216216</v>
      </c>
    </row>
    <row r="132" spans="3:13" ht="15.5" x14ac:dyDescent="0.35">
      <c r="C132" t="s">
        <v>800</v>
      </c>
      <c r="D132" s="5">
        <v>17000000000</v>
      </c>
      <c r="I132" s="5">
        <v>17000000000</v>
      </c>
    </row>
    <row r="133" spans="3:13" ht="15.5" x14ac:dyDescent="0.35">
      <c r="C133" t="s">
        <v>801</v>
      </c>
    </row>
    <row r="134" spans="3:13" ht="15.5" x14ac:dyDescent="0.35">
      <c r="C134" t="s">
        <v>802</v>
      </c>
      <c r="J134" s="5">
        <v>-5000000000</v>
      </c>
      <c r="K134" s="5">
        <v>-11250000000</v>
      </c>
    </row>
    <row r="135" spans="3:13" ht="15.5" x14ac:dyDescent="0.35">
      <c r="C135" t="s">
        <v>412</v>
      </c>
      <c r="G135" s="5">
        <v>-17000000000</v>
      </c>
      <c r="J135" s="5">
        <v>-17000000000</v>
      </c>
    </row>
    <row r="136" spans="3:13" ht="15.5" x14ac:dyDescent="0.35">
      <c r="C136" t="s">
        <v>803</v>
      </c>
      <c r="G136" s="5">
        <v>3000000000</v>
      </c>
      <c r="J136" s="5">
        <v>3000000000</v>
      </c>
    </row>
    <row r="137" spans="3:13" ht="15.5" x14ac:dyDescent="0.35">
      <c r="C137" t="s">
        <v>804</v>
      </c>
      <c r="K137" s="5">
        <v>-3000000000</v>
      </c>
    </row>
    <row r="138" spans="3:13" ht="15.5" x14ac:dyDescent="0.35">
      <c r="C138" t="s">
        <v>149</v>
      </c>
      <c r="D138" s="5">
        <v>3984815992</v>
      </c>
      <c r="E138" s="5">
        <v>-4524390493</v>
      </c>
      <c r="F138" s="5">
        <v>-1742759946</v>
      </c>
      <c r="G138" s="5">
        <v>20031210867</v>
      </c>
      <c r="I138" s="5">
        <v>-2282334447</v>
      </c>
      <c r="J138" s="5">
        <v>23297732786</v>
      </c>
      <c r="K138" s="5">
        <v>22180000000</v>
      </c>
      <c r="L138" s="5">
        <v>13000000000</v>
      </c>
      <c r="M138" s="5">
        <v>-4025151730</v>
      </c>
    </row>
    <row r="139" spans="3:13" ht="15.5" x14ac:dyDescent="0.35">
      <c r="C139" t="s">
        <v>805</v>
      </c>
    </row>
    <row r="140" spans="3:13" ht="15.5" x14ac:dyDescent="0.35">
      <c r="C140" t="s">
        <v>113</v>
      </c>
      <c r="K140" s="5">
        <v>-13000000000</v>
      </c>
      <c r="L140" s="5">
        <v>-19000000000</v>
      </c>
      <c r="M140" s="5">
        <v>-11025151730</v>
      </c>
    </row>
    <row r="141" spans="3:13" ht="15.5" x14ac:dyDescent="0.35">
      <c r="C141" t="s">
        <v>806</v>
      </c>
      <c r="D141" s="5">
        <v>40802150145</v>
      </c>
      <c r="E141" s="5">
        <v>-4524800493</v>
      </c>
      <c r="F141" s="5">
        <v>27444000000</v>
      </c>
      <c r="G141" s="5">
        <v>19600960617</v>
      </c>
      <c r="I141" s="5">
        <v>63721349652</v>
      </c>
      <c r="J141" s="5">
        <v>25600000000</v>
      </c>
    </row>
    <row r="142" spans="3:13" ht="15.5" x14ac:dyDescent="0.35">
      <c r="C142" t="s">
        <v>807</v>
      </c>
      <c r="D142" s="5">
        <v>-62848360154</v>
      </c>
      <c r="I142" s="5">
        <v>-62848360154</v>
      </c>
    </row>
    <row r="143" spans="3:13" ht="15.5" x14ac:dyDescent="0.35">
      <c r="C143" t="s">
        <v>808</v>
      </c>
      <c r="D143" s="5">
        <v>2026000</v>
      </c>
      <c r="E143" s="5">
        <v>410000</v>
      </c>
      <c r="F143" s="5">
        <v>4264000</v>
      </c>
      <c r="G143" s="5">
        <v>1250250</v>
      </c>
      <c r="I143" s="5">
        <v>6700000</v>
      </c>
      <c r="J143" s="5">
        <v>15240000</v>
      </c>
    </row>
    <row r="144" spans="3:13" ht="15.5" x14ac:dyDescent="0.35">
      <c r="C144" t="s">
        <v>809</v>
      </c>
      <c r="D144" s="5">
        <v>-22044184009</v>
      </c>
      <c r="E144" s="5">
        <v>-4524390493</v>
      </c>
      <c r="F144" s="5">
        <v>27448264000</v>
      </c>
      <c r="G144" s="5">
        <v>19602210867</v>
      </c>
      <c r="I144" s="5">
        <v>879689498</v>
      </c>
      <c r="J144" s="5">
        <v>25615240000</v>
      </c>
      <c r="L144" s="5">
        <v>13000000000</v>
      </c>
      <c r="M144" s="5">
        <v>7000000000</v>
      </c>
    </row>
    <row r="145" spans="2:13" ht="15.5" x14ac:dyDescent="0.35">
      <c r="C145" t="s">
        <v>810</v>
      </c>
    </row>
    <row r="146" spans="2:13" ht="15.5" x14ac:dyDescent="0.35">
      <c r="C146" t="s">
        <v>276</v>
      </c>
      <c r="D146" s="5">
        <v>26029000000</v>
      </c>
      <c r="F146" s="5">
        <v>-26029000000</v>
      </c>
      <c r="G146" s="5">
        <v>429000000</v>
      </c>
    </row>
    <row r="147" spans="2:13" ht="15.5" x14ac:dyDescent="0.35">
      <c r="C147" t="s">
        <v>811</v>
      </c>
      <c r="F147" s="5">
        <v>-1545077996</v>
      </c>
      <c r="I147" s="5">
        <v>-1545077996</v>
      </c>
      <c r="J147" s="5">
        <v>-2317507214</v>
      </c>
    </row>
    <row r="148" spans="2:13" ht="15.5" x14ac:dyDescent="0.35">
      <c r="C148" t="s">
        <v>812</v>
      </c>
      <c r="D148" s="5">
        <v>26029000000</v>
      </c>
      <c r="F148" s="5">
        <v>-27574077996</v>
      </c>
      <c r="G148" s="5">
        <v>429000000</v>
      </c>
      <c r="I148" s="5">
        <v>-1545077996</v>
      </c>
      <c r="J148" s="5">
        <v>-2317507214</v>
      </c>
      <c r="K148" s="5">
        <v>-13000000000</v>
      </c>
      <c r="L148" s="5">
        <v>-19000000000</v>
      </c>
      <c r="M148" s="5">
        <v>-11025151730</v>
      </c>
    </row>
    <row r="149" spans="2:13" ht="15.5" x14ac:dyDescent="0.35">
      <c r="C149" t="s">
        <v>813</v>
      </c>
      <c r="D149" s="5">
        <v>1683054051</v>
      </c>
      <c r="F149" s="5">
        <v>-3300000000</v>
      </c>
      <c r="I149" s="5">
        <v>-1616945949</v>
      </c>
    </row>
    <row r="150" spans="2:13" ht="15.5" x14ac:dyDescent="0.35">
      <c r="C150" t="s">
        <v>814</v>
      </c>
      <c r="D150" s="5">
        <v>-1683054050</v>
      </c>
      <c r="F150" s="5">
        <v>1683054050</v>
      </c>
    </row>
    <row r="151" spans="2:13" ht="15.5" x14ac:dyDescent="0.35">
      <c r="C151" t="s">
        <v>815</v>
      </c>
      <c r="K151" s="5">
        <v>7725000000</v>
      </c>
      <c r="L151" s="5">
        <v>19000000000</v>
      </c>
    </row>
    <row r="152" spans="2:13" ht="15.5" x14ac:dyDescent="0.35">
      <c r="C152" t="s">
        <v>816</v>
      </c>
      <c r="K152" s="5">
        <v>29355000000</v>
      </c>
    </row>
    <row r="153" spans="2:13" ht="15.5" x14ac:dyDescent="0.35">
      <c r="C153" t="s">
        <v>817</v>
      </c>
      <c r="K153" s="5">
        <v>-1900000000</v>
      </c>
    </row>
    <row r="154" spans="2:13" ht="15.5" x14ac:dyDescent="0.35">
      <c r="C154" t="s">
        <v>164</v>
      </c>
      <c r="D154" s="5">
        <v>430145253</v>
      </c>
      <c r="E154" s="5">
        <v>-1443767725</v>
      </c>
      <c r="F154" s="5">
        <v>-13052725716</v>
      </c>
      <c r="G154" s="5">
        <v>7620993521</v>
      </c>
      <c r="I154" s="5">
        <v>-14066348188</v>
      </c>
      <c r="J154" s="5">
        <v>-22990913374</v>
      </c>
      <c r="K154" s="5">
        <v>10729391860</v>
      </c>
      <c r="L154" s="5">
        <v>16964110799</v>
      </c>
      <c r="M154" s="5">
        <v>-650138378</v>
      </c>
    </row>
    <row r="155" spans="2:13" ht="15.5" x14ac:dyDescent="0.35">
      <c r="C155" t="s">
        <v>165</v>
      </c>
      <c r="F155" s="5">
        <v>18793351367</v>
      </c>
      <c r="I155" s="5">
        <v>18793351367</v>
      </c>
      <c r="J155" s="5">
        <v>37320044072</v>
      </c>
      <c r="K155" s="5">
        <v>26590652212</v>
      </c>
      <c r="L155" s="5">
        <v>9626541413</v>
      </c>
      <c r="M155" s="5">
        <v>10276679791</v>
      </c>
    </row>
    <row r="156" spans="2:13" ht="15.5" x14ac:dyDescent="0.35">
      <c r="C156" t="s">
        <v>818</v>
      </c>
      <c r="G156" s="5">
        <v>4464220669</v>
      </c>
      <c r="J156" s="5">
        <v>4464220669</v>
      </c>
    </row>
    <row r="157" spans="2:13" ht="15.5" x14ac:dyDescent="0.35">
      <c r="C157" t="s">
        <v>166</v>
      </c>
      <c r="D157" s="5">
        <v>430145253</v>
      </c>
      <c r="E157" s="5">
        <v>-1443767725</v>
      </c>
      <c r="F157" s="5">
        <v>5740625651</v>
      </c>
      <c r="G157" s="5">
        <v>12085214190</v>
      </c>
      <c r="I157" s="5">
        <v>4727003179</v>
      </c>
      <c r="J157" s="5">
        <v>18793351367</v>
      </c>
      <c r="K157" s="5">
        <v>37320044072</v>
      </c>
      <c r="L157" s="5">
        <v>26590652212</v>
      </c>
      <c r="M157" s="5">
        <v>9626541413</v>
      </c>
    </row>
    <row r="159" spans="2:13" ht="15.5" x14ac:dyDescent="0.35">
      <c r="B159" t="s">
        <v>167</v>
      </c>
      <c r="C159" t="s">
        <v>11</v>
      </c>
      <c r="D159" s="5">
        <v>1550000000</v>
      </c>
      <c r="E159" s="5">
        <v>1550000000</v>
      </c>
      <c r="F159" s="5">
        <v>1550000000</v>
      </c>
      <c r="G159" s="5">
        <v>1550000000</v>
      </c>
      <c r="I159" s="5">
        <v>1550000000</v>
      </c>
      <c r="J159" s="5">
        <v>1550000000</v>
      </c>
      <c r="K159" s="5">
        <v>1540000000</v>
      </c>
      <c r="L159" s="5">
        <v>0</v>
      </c>
      <c r="M159" s="5">
        <v>0</v>
      </c>
    </row>
    <row r="160" spans="2:13" ht="15.5" x14ac:dyDescent="0.35">
      <c r="C160" t="s">
        <v>168</v>
      </c>
      <c r="D160" s="6">
        <v>7.0000000000000007E-2</v>
      </c>
      <c r="E160" s="6">
        <v>0.65</v>
      </c>
      <c r="F160" s="6">
        <v>1.24</v>
      </c>
      <c r="G160" s="6">
        <v>-7.0000000000000007E-2</v>
      </c>
    </row>
    <row r="161" spans="3:7" ht="15.5" x14ac:dyDescent="0.35">
      <c r="C161" t="s">
        <v>169</v>
      </c>
      <c r="D161" s="5">
        <v>1200</v>
      </c>
      <c r="E161" s="6">
        <v>101.54</v>
      </c>
      <c r="F161" s="6">
        <v>40.32</v>
      </c>
      <c r="G161" s="5">
        <v>-700</v>
      </c>
    </row>
    <row r="162" spans="3:7" ht="15.5" x14ac:dyDescent="0.35">
      <c r="C162" t="s">
        <v>60</v>
      </c>
      <c r="D162" s="6">
        <v>0.59</v>
      </c>
      <c r="E162" s="6">
        <v>0.53</v>
      </c>
      <c r="F162" s="6">
        <v>0.23</v>
      </c>
      <c r="G162" s="6">
        <v>0.69</v>
      </c>
    </row>
    <row r="163" spans="3:7" ht="15.5" x14ac:dyDescent="0.35">
      <c r="C163" t="s">
        <v>170</v>
      </c>
    </row>
    <row r="164" spans="3:7" ht="15.5" x14ac:dyDescent="0.35">
      <c r="C164" t="s">
        <v>171</v>
      </c>
      <c r="D164" s="6">
        <v>5.9999999999999995E-4</v>
      </c>
      <c r="E164" s="6">
        <v>6.0999999999999995E-3</v>
      </c>
      <c r="F164" s="6">
        <v>1.2500000000000001E-2</v>
      </c>
      <c r="G164" s="6">
        <v>-5.9999999999999995E-4</v>
      </c>
    </row>
    <row r="165" spans="3:7" ht="15.5" x14ac:dyDescent="0.35">
      <c r="C165" t="s">
        <v>172</v>
      </c>
      <c r="D165" s="6">
        <v>1.5E-3</v>
      </c>
      <c r="E165" s="6">
        <v>1.3899999999999999E-2</v>
      </c>
      <c r="F165" s="6">
        <v>2.69E-2</v>
      </c>
      <c r="G165" s="6">
        <v>-1.6000000000000001E-3</v>
      </c>
    </row>
    <row r="166" spans="3:7" ht="15.5" x14ac:dyDescent="0.35">
      <c r="C166" t="s">
        <v>173</v>
      </c>
      <c r="D166" s="6">
        <v>1.3000000000000001E-2</v>
      </c>
      <c r="E166" s="6">
        <v>2.2799999999999997E-2</v>
      </c>
      <c r="F166" s="6">
        <v>8.9900000000000008E-2</v>
      </c>
      <c r="G166" s="6">
        <v>3.1300000000000001E-2</v>
      </c>
    </row>
    <row r="167" spans="3:7" ht="15.5" x14ac:dyDescent="0.35">
      <c r="C167" t="s">
        <v>174</v>
      </c>
      <c r="D167" s="6">
        <v>1.99</v>
      </c>
      <c r="E167" s="6">
        <v>5.77</v>
      </c>
      <c r="F167" s="6">
        <v>14.1</v>
      </c>
      <c r="G167" s="6">
        <v>11.66</v>
      </c>
    </row>
    <row r="168" spans="3:7" ht="15.5" x14ac:dyDescent="0.35">
      <c r="C168" t="s">
        <v>175</v>
      </c>
      <c r="D168" s="5">
        <v>90000000000</v>
      </c>
      <c r="E168" s="5">
        <v>89000000000</v>
      </c>
      <c r="F168" s="5">
        <v>88000000000</v>
      </c>
      <c r="G168" s="5">
        <v>88000000000</v>
      </c>
    </row>
    <row r="169" spans="3:7" ht="15.5" x14ac:dyDescent="0.35">
      <c r="C169" t="s">
        <v>176</v>
      </c>
      <c r="D169" s="6">
        <v>1.79</v>
      </c>
      <c r="E169" s="6">
        <v>1.41</v>
      </c>
      <c r="F169" s="6">
        <v>1.08</v>
      </c>
      <c r="G169" s="6">
        <v>1.07</v>
      </c>
    </row>
    <row r="170" spans="3:7" ht="15.5" x14ac:dyDescent="0.35">
      <c r="C170" t="s">
        <v>177</v>
      </c>
      <c r="D170" s="6">
        <v>47.01</v>
      </c>
      <c r="E170" s="6">
        <v>46.86</v>
      </c>
      <c r="F170" s="6">
        <v>46.21</v>
      </c>
      <c r="G170" s="6">
        <v>45.97</v>
      </c>
    </row>
    <row r="171" spans="3:7" ht="15.5" x14ac:dyDescent="0.35">
      <c r="C171" t="s">
        <v>178</v>
      </c>
      <c r="D171" s="6">
        <v>1.79</v>
      </c>
      <c r="E171" s="6">
        <v>1.41</v>
      </c>
      <c r="F171" s="6">
        <v>1.08</v>
      </c>
      <c r="G171" s="6">
        <v>1.07</v>
      </c>
    </row>
    <row r="172" spans="3:7" ht="15.5" x14ac:dyDescent="0.35">
      <c r="C172" t="s">
        <v>179</v>
      </c>
      <c r="D172" s="6">
        <v>47.01</v>
      </c>
      <c r="E172" s="6">
        <v>46.86</v>
      </c>
      <c r="F172" s="6">
        <v>46.21</v>
      </c>
      <c r="G172" s="6">
        <v>45.97</v>
      </c>
    </row>
    <row r="173" spans="3:7" ht="15.5" x14ac:dyDescent="0.35">
      <c r="C173" t="s">
        <v>180</v>
      </c>
      <c r="D173" s="5">
        <v>27000000000</v>
      </c>
      <c r="E173" s="5">
        <v>23000000000</v>
      </c>
      <c r="F173" s="5">
        <v>27000000000</v>
      </c>
      <c r="G173" s="5">
        <v>26000000000</v>
      </c>
    </row>
    <row r="174" spans="3:7" ht="15.5" x14ac:dyDescent="0.35">
      <c r="C174" t="s">
        <v>181</v>
      </c>
    </row>
    <row r="175" spans="3:7" ht="15.5" x14ac:dyDescent="0.35">
      <c r="C175" t="s">
        <v>182</v>
      </c>
      <c r="D175" s="5">
        <v>73000000000</v>
      </c>
      <c r="E175" s="5">
        <v>72000000000</v>
      </c>
      <c r="F175" s="5">
        <v>71000000000</v>
      </c>
      <c r="G175" s="5">
        <v>71000000000</v>
      </c>
    </row>
    <row r="176" spans="3:7" ht="15.5" x14ac:dyDescent="0.35">
      <c r="C176" t="s">
        <v>23</v>
      </c>
      <c r="D176" s="5">
        <v>27000000000</v>
      </c>
      <c r="E176" s="5">
        <v>23000000000</v>
      </c>
      <c r="F176" s="5">
        <v>27000000000</v>
      </c>
      <c r="G176" s="5">
        <v>26000000000</v>
      </c>
    </row>
    <row r="177" spans="3:13" ht="15.5" x14ac:dyDescent="0.35">
      <c r="C177" t="s">
        <v>20</v>
      </c>
      <c r="D177" s="5">
        <v>22000000000</v>
      </c>
      <c r="E177" s="5">
        <v>19000000000</v>
      </c>
      <c r="F177" s="5">
        <v>22000000000</v>
      </c>
      <c r="G177" s="5">
        <v>7000000000</v>
      </c>
    </row>
    <row r="178" spans="3:13" ht="15.5" x14ac:dyDescent="0.35">
      <c r="C178" t="s">
        <v>183</v>
      </c>
      <c r="D178" s="5">
        <v>50000000000</v>
      </c>
      <c r="E178" s="5">
        <v>47000000000</v>
      </c>
      <c r="F178" s="5">
        <v>49000000000</v>
      </c>
      <c r="G178" s="5">
        <v>49000000000</v>
      </c>
    </row>
    <row r="179" spans="3:13" ht="15.5" x14ac:dyDescent="0.35">
      <c r="C179" t="s">
        <v>184</v>
      </c>
      <c r="D179" s="5">
        <v>-23000000000</v>
      </c>
      <c r="E179" s="5">
        <v>7000000000</v>
      </c>
      <c r="F179" s="5">
        <v>-10000000000</v>
      </c>
      <c r="G179" s="5">
        <v>5000000000</v>
      </c>
    </row>
    <row r="180" spans="3:13" ht="15.5" x14ac:dyDescent="0.35">
      <c r="C180" t="s">
        <v>185</v>
      </c>
      <c r="D180" s="5">
        <v>3000000000</v>
      </c>
      <c r="E180" s="5">
        <v>-4000000000</v>
      </c>
      <c r="F180" s="5">
        <v>-1000000000</v>
      </c>
      <c r="G180" s="5">
        <v>-3000000000</v>
      </c>
    </row>
    <row r="181" spans="3:13" ht="15.5" x14ac:dyDescent="0.35">
      <c r="C181" t="s">
        <v>12</v>
      </c>
      <c r="D181" s="5">
        <v>-21000000000</v>
      </c>
      <c r="E181" s="5">
        <v>3000000000</v>
      </c>
      <c r="F181" s="5">
        <v>-11000000000</v>
      </c>
      <c r="G181" s="5">
        <v>2000000000</v>
      </c>
    </row>
    <row r="182" spans="3:13" ht="15.5" x14ac:dyDescent="0.35">
      <c r="C182" t="s">
        <v>15</v>
      </c>
      <c r="D182" s="6">
        <v>-13.52</v>
      </c>
      <c r="E182" s="6">
        <v>1.99</v>
      </c>
      <c r="F182" s="6">
        <v>-7.32</v>
      </c>
      <c r="G182" s="6">
        <v>1.03</v>
      </c>
    </row>
    <row r="183" spans="3:13" ht="15.5" x14ac:dyDescent="0.35">
      <c r="C183" t="s">
        <v>45</v>
      </c>
      <c r="I183" s="6">
        <v>1.97</v>
      </c>
      <c r="J183" s="6">
        <v>1.66</v>
      </c>
      <c r="K183" s="6">
        <v>2.88</v>
      </c>
      <c r="L183" s="6">
        <v>102933.53</v>
      </c>
      <c r="M183" s="6">
        <v>692635.85</v>
      </c>
    </row>
    <row r="184" spans="3:13" ht="15.5" x14ac:dyDescent="0.35">
      <c r="C184" t="s">
        <v>59</v>
      </c>
      <c r="I184" s="6">
        <v>42.64</v>
      </c>
      <c r="J184" s="6">
        <v>29.52</v>
      </c>
      <c r="K184" s="6">
        <v>16.670000000000002</v>
      </c>
      <c r="L184" s="5">
        <v>0</v>
      </c>
      <c r="M184" s="5">
        <v>0</v>
      </c>
    </row>
    <row r="185" spans="3:13" ht="15.5" x14ac:dyDescent="0.35">
      <c r="C185" t="s">
        <v>62</v>
      </c>
      <c r="I185" s="6">
        <v>0.17</v>
      </c>
      <c r="J185" s="6">
        <v>0.11</v>
      </c>
      <c r="K185" s="6">
        <v>0.24</v>
      </c>
      <c r="L185" s="5">
        <v>0</v>
      </c>
      <c r="M185" s="5">
        <v>0</v>
      </c>
    </row>
    <row r="186" spans="3:13" ht="15.5" x14ac:dyDescent="0.35">
      <c r="C186" t="s">
        <v>186</v>
      </c>
    </row>
    <row r="187" spans="3:13" ht="15.5" x14ac:dyDescent="0.35">
      <c r="C187" t="s">
        <v>187</v>
      </c>
      <c r="I187" s="6">
        <v>1.6399999999999998E-2</v>
      </c>
      <c r="J187" s="6">
        <v>1.34E-2</v>
      </c>
      <c r="K187" s="6">
        <v>6.0499999999999998E-2</v>
      </c>
      <c r="L187" s="6">
        <v>4.5100000000000001E-2</v>
      </c>
      <c r="M187" s="6">
        <v>6.480000000000001E-2</v>
      </c>
    </row>
    <row r="188" spans="3:13" ht="15.5" x14ac:dyDescent="0.35">
      <c r="C188" t="s">
        <v>188</v>
      </c>
      <c r="I188" s="6">
        <v>4.1799999999999997E-2</v>
      </c>
      <c r="J188" s="6">
        <v>3.6000000000000004E-2</v>
      </c>
      <c r="K188" s="6">
        <v>6.3E-2</v>
      </c>
      <c r="L188" s="6">
        <v>7.3200000000000001E-2</v>
      </c>
      <c r="M188" s="6">
        <v>0.22760000000000002</v>
      </c>
    </row>
    <row r="189" spans="3:13" ht="15.5" x14ac:dyDescent="0.35">
      <c r="C189" t="s">
        <v>189</v>
      </c>
      <c r="I189" s="6">
        <v>8.0199999999999994E-2</v>
      </c>
      <c r="J189" s="6">
        <v>7.8100000000000003E-2</v>
      </c>
      <c r="K189" s="6">
        <v>0.10189999999999999</v>
      </c>
      <c r="L189" s="6">
        <v>0.14319999999999999</v>
      </c>
      <c r="M189" s="6">
        <v>0.55969999999999998</v>
      </c>
    </row>
    <row r="190" spans="3:13" ht="15.5" x14ac:dyDescent="0.35">
      <c r="C190" t="s">
        <v>190</v>
      </c>
      <c r="I190" s="6">
        <v>5.87</v>
      </c>
      <c r="J190" s="6">
        <v>15.4</v>
      </c>
      <c r="K190" s="6">
        <v>33.020000000000003</v>
      </c>
      <c r="L190" s="6">
        <v>71.819999999999993</v>
      </c>
      <c r="M190" s="6">
        <v>23.74</v>
      </c>
    </row>
    <row r="191" spans="3:13" ht="15.5" x14ac:dyDescent="0.35">
      <c r="C191" t="s">
        <v>56</v>
      </c>
      <c r="I191" s="6">
        <v>1.79</v>
      </c>
      <c r="J191" s="6">
        <v>1.07</v>
      </c>
      <c r="K191" s="6">
        <v>1.05</v>
      </c>
      <c r="L191" s="5">
        <v>0</v>
      </c>
      <c r="M191" s="5">
        <v>0</v>
      </c>
    </row>
    <row r="192" spans="3:13" ht="15.5" x14ac:dyDescent="0.35">
      <c r="C192" t="s">
        <v>53</v>
      </c>
      <c r="I192" s="6">
        <v>47.01</v>
      </c>
      <c r="J192" s="6">
        <v>45.97</v>
      </c>
      <c r="K192" s="6">
        <v>45.68</v>
      </c>
      <c r="L192" s="6">
        <v>1406128.69</v>
      </c>
      <c r="M192" s="6">
        <v>3043085.58</v>
      </c>
    </row>
    <row r="193" spans="2:13" ht="15.5" x14ac:dyDescent="0.35">
      <c r="C193" t="s">
        <v>191</v>
      </c>
      <c r="I193" s="6">
        <v>1.79</v>
      </c>
      <c r="J193" s="6">
        <v>1.07</v>
      </c>
      <c r="K193" s="6">
        <v>1.05</v>
      </c>
      <c r="L193" s="5">
        <v>0</v>
      </c>
      <c r="M193" s="5">
        <v>0</v>
      </c>
    </row>
    <row r="194" spans="2:13" ht="15.5" x14ac:dyDescent="0.35">
      <c r="C194" t="s">
        <v>192</v>
      </c>
      <c r="I194" s="6">
        <v>47.01</v>
      </c>
      <c r="J194" s="6">
        <v>45.97</v>
      </c>
      <c r="K194" s="6">
        <v>45.68</v>
      </c>
      <c r="L194" s="6">
        <v>1406128.69</v>
      </c>
      <c r="M194" s="6">
        <v>3043085.58</v>
      </c>
    </row>
    <row r="195" spans="2:13" ht="15.5" x14ac:dyDescent="0.35">
      <c r="C195" t="s">
        <v>193</v>
      </c>
      <c r="I195" s="5">
        <v>27000000000</v>
      </c>
      <c r="J195" s="5">
        <v>26000000000</v>
      </c>
    </row>
    <row r="196" spans="2:13" ht="15.5" x14ac:dyDescent="0.35">
      <c r="C196" t="s">
        <v>194</v>
      </c>
    </row>
    <row r="197" spans="2:13" ht="15.5" x14ac:dyDescent="0.35">
      <c r="C197" t="s">
        <v>25</v>
      </c>
      <c r="I197" s="5">
        <v>27000000000</v>
      </c>
      <c r="J197" s="5">
        <v>26000000000</v>
      </c>
    </row>
    <row r="198" spans="2:13" ht="15.5" x14ac:dyDescent="0.35">
      <c r="C198" t="s">
        <v>22</v>
      </c>
      <c r="I198" s="5">
        <v>22000000000</v>
      </c>
      <c r="J198" s="5">
        <v>7000000000</v>
      </c>
      <c r="K198" s="5">
        <v>-37000000000</v>
      </c>
      <c r="L198" s="5">
        <v>-27000000000</v>
      </c>
      <c r="M198" s="5">
        <v>-10000000000</v>
      </c>
    </row>
    <row r="199" spans="2:13" ht="15.5" x14ac:dyDescent="0.35">
      <c r="C199" t="s">
        <v>195</v>
      </c>
      <c r="I199" s="5">
        <v>50000000000</v>
      </c>
      <c r="J199" s="5">
        <v>49000000000</v>
      </c>
      <c r="K199" s="5">
        <v>70000000000</v>
      </c>
      <c r="L199" s="5">
        <v>25000000000</v>
      </c>
      <c r="M199" s="5">
        <v>1000000000</v>
      </c>
    </row>
    <row r="200" spans="2:13" ht="15.5" x14ac:dyDescent="0.35">
      <c r="C200" t="s">
        <v>196</v>
      </c>
      <c r="I200" s="5">
        <v>-26000000000</v>
      </c>
      <c r="J200" s="5">
        <v>14000000000</v>
      </c>
      <c r="K200" s="5">
        <v>0</v>
      </c>
      <c r="L200" s="5">
        <v>5000000000</v>
      </c>
      <c r="M200" s="5">
        <v>6000000000</v>
      </c>
    </row>
    <row r="201" spans="2:13" ht="15.5" x14ac:dyDescent="0.35">
      <c r="C201" t="s">
        <v>197</v>
      </c>
      <c r="I201" s="5">
        <v>-3000000000</v>
      </c>
      <c r="J201" s="5">
        <v>-41000000000</v>
      </c>
      <c r="K201" s="5">
        <v>-1000000000</v>
      </c>
      <c r="L201" s="5">
        <v>-1000000000</v>
      </c>
      <c r="M201" s="5">
        <v>-2000000000</v>
      </c>
    </row>
    <row r="202" spans="2:13" ht="15.5" x14ac:dyDescent="0.35">
      <c r="C202" t="s">
        <v>14</v>
      </c>
      <c r="I202" s="5">
        <v>-29000000000</v>
      </c>
      <c r="J202" s="5">
        <v>-27000000000</v>
      </c>
      <c r="K202" s="5">
        <v>-1000000000</v>
      </c>
      <c r="L202" s="5">
        <v>4000000000</v>
      </c>
      <c r="M202" s="5">
        <v>3000000000</v>
      </c>
    </row>
    <row r="203" spans="2:13" ht="15.5" x14ac:dyDescent="0.35">
      <c r="C203" t="s">
        <v>16</v>
      </c>
      <c r="I203" s="6">
        <v>-18.84</v>
      </c>
      <c r="J203" s="6">
        <v>-17.66</v>
      </c>
      <c r="K203" s="6">
        <v>-0.33</v>
      </c>
      <c r="L203" s="6">
        <v>170358.84</v>
      </c>
      <c r="M203" s="6">
        <v>1125004.45</v>
      </c>
    </row>
    <row r="205" spans="2:13" ht="15.5" x14ac:dyDescent="0.35">
      <c r="B205" t="s">
        <v>198</v>
      </c>
      <c r="C205" t="s">
        <v>199</v>
      </c>
      <c r="D205" s="5">
        <v>111000000</v>
      </c>
      <c r="E205" s="5">
        <v>1000000000</v>
      </c>
      <c r="F205" s="5">
        <v>2000000000</v>
      </c>
      <c r="G205" s="5">
        <v>-113000000</v>
      </c>
      <c r="H205" s="5">
        <v>3000000000</v>
      </c>
      <c r="J205" s="5">
        <v>3000000000</v>
      </c>
      <c r="K205" s="5">
        <v>4000000000</v>
      </c>
      <c r="L205" s="5">
        <v>2000000000</v>
      </c>
      <c r="M205" s="5">
        <v>2000000000</v>
      </c>
    </row>
    <row r="206" spans="2:13" ht="15.5" x14ac:dyDescent="0.35">
      <c r="C206" t="s">
        <v>200</v>
      </c>
      <c r="H206" s="5">
        <v>1</v>
      </c>
      <c r="J206" s="5">
        <v>1</v>
      </c>
      <c r="K206" s="6">
        <v>1.5</v>
      </c>
    </row>
    <row r="207" spans="2:13" ht="15.5" x14ac:dyDescent="0.35">
      <c r="C207" t="s">
        <v>64</v>
      </c>
      <c r="H207" s="6">
        <v>0.51</v>
      </c>
      <c r="J207" s="6">
        <v>0.60489999999999999</v>
      </c>
      <c r="K207" s="6">
        <v>0.52149999999999996</v>
      </c>
    </row>
    <row r="208" spans="2:13" ht="15.5" x14ac:dyDescent="0.35">
      <c r="C208" t="s">
        <v>201</v>
      </c>
      <c r="H208" s="6">
        <v>4.5000000000000005E-3</v>
      </c>
      <c r="J208" s="6">
        <v>1.9199999999999998E-2</v>
      </c>
      <c r="K208" s="6">
        <v>3.3300000000000003E-2</v>
      </c>
    </row>
    <row r="209" spans="3:13" ht="15.5" x14ac:dyDescent="0.35">
      <c r="C209" t="s">
        <v>44</v>
      </c>
      <c r="D209" s="6">
        <v>7.0000000000000007E-2</v>
      </c>
      <c r="E209" s="6">
        <v>0.65</v>
      </c>
      <c r="F209" s="6">
        <v>1.24</v>
      </c>
      <c r="G209" s="6">
        <v>-7.0000000000000007E-2</v>
      </c>
      <c r="H209" s="6">
        <v>1.96</v>
      </c>
      <c r="J209" s="6">
        <v>1.65</v>
      </c>
      <c r="K209" s="6">
        <v>2.87</v>
      </c>
      <c r="L209" s="6">
        <v>1.46</v>
      </c>
      <c r="M209" s="6">
        <v>1.34</v>
      </c>
    </row>
    <row r="210" spans="3:13" ht="15.5" x14ac:dyDescent="0.35">
      <c r="C210" t="s">
        <v>66</v>
      </c>
      <c r="H210" s="5">
        <v>1</v>
      </c>
      <c r="J210" s="5">
        <v>1</v>
      </c>
      <c r="K210" s="6">
        <v>1.5</v>
      </c>
    </row>
    <row r="211" spans="3:13" ht="15.5" x14ac:dyDescent="0.35">
      <c r="C211" t="s">
        <v>202</v>
      </c>
      <c r="H211" s="6">
        <v>0.51</v>
      </c>
      <c r="J211" s="6">
        <v>0.60489999999999999</v>
      </c>
      <c r="K211" s="6">
        <v>0.52149999999999996</v>
      </c>
    </row>
    <row r="212" spans="3:13" ht="15.5" x14ac:dyDescent="0.35">
      <c r="C212" t="s">
        <v>203</v>
      </c>
      <c r="H212" s="6">
        <v>4.5000000000000005E-3</v>
      </c>
      <c r="J212" s="6">
        <v>1.9199999999999998E-2</v>
      </c>
      <c r="K212" s="6">
        <v>3.3300000000000003E-2</v>
      </c>
    </row>
    <row r="213" spans="3:13" ht="15.5" x14ac:dyDescent="0.35">
      <c r="C213" t="s">
        <v>204</v>
      </c>
      <c r="D213" s="5">
        <v>221000000000</v>
      </c>
      <c r="E213" s="5">
        <v>191000000000</v>
      </c>
      <c r="F213" s="5">
        <v>342000000000</v>
      </c>
      <c r="G213" s="5">
        <v>110000000000</v>
      </c>
      <c r="H213" s="5">
        <v>754000000000</v>
      </c>
      <c r="J213" s="5">
        <v>706000000000</v>
      </c>
      <c r="K213" s="5">
        <v>306000000000</v>
      </c>
      <c r="L213" s="5">
        <v>326000000000</v>
      </c>
      <c r="M213" s="5">
        <v>314000000000</v>
      </c>
    </row>
    <row r="214" spans="3:13" ht="15.5" x14ac:dyDescent="0.35">
      <c r="C214" t="s">
        <v>205</v>
      </c>
      <c r="H214" s="5">
        <v>1</v>
      </c>
      <c r="J214" s="5">
        <v>1</v>
      </c>
      <c r="K214" s="6">
        <v>1.5</v>
      </c>
    </row>
    <row r="215" spans="3:13" ht="15.5" x14ac:dyDescent="0.35">
      <c r="C215" t="s">
        <v>206</v>
      </c>
      <c r="H215" s="6">
        <v>0.51</v>
      </c>
      <c r="J215" s="6">
        <v>0.60489999999999999</v>
      </c>
      <c r="K215" s="6">
        <v>0.52149999999999996</v>
      </c>
    </row>
    <row r="216" spans="3:13" ht="15.5" x14ac:dyDescent="0.35">
      <c r="C216" t="s">
        <v>207</v>
      </c>
      <c r="H216" s="6">
        <v>4.5000000000000005E-3</v>
      </c>
      <c r="J216" s="6">
        <v>1.9199999999999998E-2</v>
      </c>
      <c r="K216" s="6">
        <v>3.3300000000000003E-2</v>
      </c>
    </row>
    <row r="217" spans="3:13" ht="15.5" x14ac:dyDescent="0.35">
      <c r="C217" t="s">
        <v>208</v>
      </c>
      <c r="I217" s="6">
        <v>114.23</v>
      </c>
    </row>
    <row r="218" spans="3:13" ht="15.5" x14ac:dyDescent="0.35">
      <c r="C218" t="s">
        <v>209</v>
      </c>
      <c r="I218" s="6">
        <v>7.42</v>
      </c>
    </row>
    <row r="219" spans="3:13" ht="15.5" x14ac:dyDescent="0.35">
      <c r="C219" t="s">
        <v>210</v>
      </c>
      <c r="I219" s="6">
        <v>4.78</v>
      </c>
    </row>
    <row r="220" spans="3:13" ht="15.5" x14ac:dyDescent="0.35">
      <c r="C220" t="s">
        <v>211</v>
      </c>
      <c r="I220" s="6">
        <v>1.96</v>
      </c>
    </row>
    <row r="221" spans="3:13" ht="15.5" x14ac:dyDescent="0.35">
      <c r="C221" t="s">
        <v>212</v>
      </c>
      <c r="D221" s="6">
        <v>3.05</v>
      </c>
    </row>
    <row r="222" spans="3:13" ht="15.5" x14ac:dyDescent="0.35">
      <c r="C222" t="s">
        <v>213</v>
      </c>
      <c r="I222" s="6">
        <v>46.88</v>
      </c>
    </row>
    <row r="223" spans="3:13" ht="15.5" x14ac:dyDescent="0.35">
      <c r="C223" t="s">
        <v>214</v>
      </c>
      <c r="D223" s="6">
        <v>1.53</v>
      </c>
    </row>
    <row r="224" spans="3:13" ht="15.5" x14ac:dyDescent="0.35">
      <c r="C224" t="s">
        <v>215</v>
      </c>
      <c r="D224" s="6">
        <v>0.96</v>
      </c>
    </row>
    <row r="225" spans="3:9" ht="15.5" x14ac:dyDescent="0.35">
      <c r="C225" t="s">
        <v>216</v>
      </c>
      <c r="D225" s="6">
        <v>0.37</v>
      </c>
    </row>
    <row r="226" spans="3:9" ht="15.5" x14ac:dyDescent="0.35">
      <c r="C226" t="s">
        <v>217</v>
      </c>
      <c r="D226" s="6">
        <v>1.32</v>
      </c>
    </row>
    <row r="227" spans="3:9" ht="15.5" x14ac:dyDescent="0.35">
      <c r="C227" t="s">
        <v>218</v>
      </c>
      <c r="D227" s="6">
        <v>0.14000000000000001</v>
      </c>
    </row>
    <row r="228" spans="3:9" ht="15.5" x14ac:dyDescent="0.35">
      <c r="C228" t="s">
        <v>219</v>
      </c>
      <c r="D228" s="6">
        <v>2.56</v>
      </c>
    </row>
    <row r="229" spans="3:9" ht="15.5" x14ac:dyDescent="0.35">
      <c r="C229" t="s">
        <v>12</v>
      </c>
      <c r="D229" s="5">
        <v>-21000000000</v>
      </c>
    </row>
    <row r="230" spans="3:9" ht="15.5" x14ac:dyDescent="0.35">
      <c r="C230" t="s">
        <v>220</v>
      </c>
      <c r="I230" s="6">
        <v>2.67</v>
      </c>
    </row>
    <row r="231" spans="3:9" ht="15.5" x14ac:dyDescent="0.35">
      <c r="C231" t="s">
        <v>221</v>
      </c>
      <c r="I231" s="5">
        <v>0</v>
      </c>
    </row>
    <row r="232" spans="3:9" ht="15.5" x14ac:dyDescent="0.35">
      <c r="C232" t="s">
        <v>222</v>
      </c>
      <c r="I232" s="5">
        <v>0</v>
      </c>
    </row>
    <row r="233" spans="3:9" ht="15.5" x14ac:dyDescent="0.35">
      <c r="C233" t="s">
        <v>223</v>
      </c>
      <c r="I233" s="5">
        <v>0</v>
      </c>
    </row>
    <row r="234" spans="3:9" ht="15.5" x14ac:dyDescent="0.35">
      <c r="C234" t="s">
        <v>224</v>
      </c>
      <c r="D234" s="6">
        <v>25.87</v>
      </c>
    </row>
    <row r="235" spans="3:9" ht="15.5" x14ac:dyDescent="0.35">
      <c r="C235" t="s">
        <v>225</v>
      </c>
      <c r="D235" s="6">
        <v>23.82</v>
      </c>
    </row>
    <row r="236" spans="3:9" ht="15.5" x14ac:dyDescent="0.35">
      <c r="C236" t="s">
        <v>226</v>
      </c>
      <c r="D236" s="6">
        <v>24.43</v>
      </c>
    </row>
    <row r="237" spans="3:9" ht="15.5" x14ac:dyDescent="0.35">
      <c r="C237" t="s">
        <v>227</v>
      </c>
      <c r="D237" s="6">
        <v>25.26</v>
      </c>
    </row>
    <row r="238" spans="3:9" ht="15.5" x14ac:dyDescent="0.35">
      <c r="C238" t="s">
        <v>228</v>
      </c>
      <c r="D238" s="6">
        <v>3.52</v>
      </c>
    </row>
    <row r="239" spans="3:9" ht="15.5" x14ac:dyDescent="0.35">
      <c r="C239" t="s">
        <v>40</v>
      </c>
      <c r="I239" s="5">
        <v>347000000000</v>
      </c>
    </row>
    <row r="240" spans="3:9" ht="15.5" x14ac:dyDescent="0.35">
      <c r="C240" t="s">
        <v>229</v>
      </c>
      <c r="I240" s="5">
        <v>386000000000</v>
      </c>
    </row>
    <row r="241" spans="3:9" ht="15.5" x14ac:dyDescent="0.35">
      <c r="C241" t="s">
        <v>230</v>
      </c>
      <c r="I241" s="5">
        <v>1550000000</v>
      </c>
    </row>
    <row r="242" spans="3:9" ht="15.5" x14ac:dyDescent="0.35">
      <c r="C242" t="s">
        <v>231</v>
      </c>
      <c r="I242" s="6">
        <v>0.20199999999999999</v>
      </c>
    </row>
    <row r="243" spans="3:9" ht="15.5" x14ac:dyDescent="0.35">
      <c r="C243" t="s">
        <v>232</v>
      </c>
      <c r="D243" s="6">
        <v>7.0699999999999999E-2</v>
      </c>
    </row>
    <row r="244" spans="3:9" ht="15.5" x14ac:dyDescent="0.35">
      <c r="C244" t="s">
        <v>233</v>
      </c>
      <c r="D244" s="6">
        <v>5.4000000000000003E-3</v>
      </c>
    </row>
    <row r="245" spans="3:9" ht="15.5" x14ac:dyDescent="0.35">
      <c r="C245" t="s">
        <v>234</v>
      </c>
      <c r="D245" s="6">
        <v>5.0000000000000001E-4</v>
      </c>
    </row>
    <row r="246" spans="3:9" ht="15.5" x14ac:dyDescent="0.35">
      <c r="C246" t="s">
        <v>235</v>
      </c>
      <c r="D246" s="6">
        <v>1.0209000000000001</v>
      </c>
    </row>
    <row r="247" spans="3:9" ht="15.5" x14ac:dyDescent="0.35">
      <c r="C247" t="s">
        <v>236</v>
      </c>
      <c r="D247" s="6">
        <v>0.54110000000000003</v>
      </c>
    </row>
    <row r="248" spans="3:9" ht="15.5" x14ac:dyDescent="0.35">
      <c r="C248" t="s">
        <v>237</v>
      </c>
      <c r="D248" s="6">
        <v>1.9827000000000001</v>
      </c>
    </row>
    <row r="249" spans="3:9" ht="15.5" x14ac:dyDescent="0.35">
      <c r="C249" t="s">
        <v>238</v>
      </c>
      <c r="I249" s="5">
        <v>1</v>
      </c>
    </row>
    <row r="250" spans="3:9" ht="15.5" x14ac:dyDescent="0.35">
      <c r="C250" t="s">
        <v>239</v>
      </c>
      <c r="I250" s="5">
        <v>1</v>
      </c>
    </row>
    <row r="251" spans="3:9" ht="15.5" x14ac:dyDescent="0.35">
      <c r="C251" t="s">
        <v>240</v>
      </c>
      <c r="I251" s="6">
        <v>0.51</v>
      </c>
    </row>
    <row r="252" spans="3:9" ht="15.5" x14ac:dyDescent="0.35">
      <c r="C252" t="s">
        <v>241</v>
      </c>
      <c r="I252" s="6">
        <v>4.5000000000000005E-3</v>
      </c>
    </row>
    <row r="253" spans="3:9" ht="15.5" x14ac:dyDescent="0.35">
      <c r="C253" t="s">
        <v>242</v>
      </c>
      <c r="I253" t="s">
        <v>819</v>
      </c>
    </row>
    <row r="254" spans="3:9" ht="15.5" x14ac:dyDescent="0.35">
      <c r="C254" t="s">
        <v>244</v>
      </c>
      <c r="I254" s="5">
        <v>3</v>
      </c>
    </row>
    <row r="255" spans="3:9" ht="15.5" x14ac:dyDescent="0.35">
      <c r="C255" t="s">
        <v>245</v>
      </c>
      <c r="I255" s="6">
        <v>0.97</v>
      </c>
    </row>
    <row r="256" spans="3:9" ht="15.5" x14ac:dyDescent="0.35">
      <c r="C256" t="s">
        <v>246</v>
      </c>
      <c r="I256" s="6">
        <v>0.31</v>
      </c>
    </row>
    <row r="257" spans="3:9" ht="15.5" x14ac:dyDescent="0.35">
      <c r="C257" t="s">
        <v>247</v>
      </c>
      <c r="I257" s="6">
        <v>0.15</v>
      </c>
    </row>
    <row r="258" spans="3:9" ht="15.5" x14ac:dyDescent="0.35">
      <c r="C258" t="s">
        <v>248</v>
      </c>
      <c r="I258" s="6">
        <v>0.61</v>
      </c>
    </row>
    <row r="259" spans="3:9" ht="15.5" x14ac:dyDescent="0.35">
      <c r="C259" t="s">
        <v>249</v>
      </c>
      <c r="I259" s="6">
        <v>0.98</v>
      </c>
    </row>
    <row r="260" spans="3:9" ht="15.5" x14ac:dyDescent="0.35">
      <c r="C260" t="s">
        <v>250</v>
      </c>
      <c r="I260" s="6">
        <v>0.15</v>
      </c>
    </row>
    <row r="261" spans="3:9" ht="15.5" x14ac:dyDescent="0.35">
      <c r="C261" t="s">
        <v>251</v>
      </c>
      <c r="I261" s="6">
        <v>0.28000000000000003</v>
      </c>
    </row>
    <row r="262" spans="3:9" ht="15.5" x14ac:dyDescent="0.35">
      <c r="C262" t="s">
        <v>252</v>
      </c>
      <c r="D262" s="5">
        <v>5000000000</v>
      </c>
    </row>
    <row r="263" spans="3:9" ht="15.5" x14ac:dyDescent="0.35">
      <c r="C263" t="s">
        <v>253</v>
      </c>
      <c r="D263" s="5">
        <v>186000000000</v>
      </c>
    </row>
    <row r="264" spans="3:9" ht="15.5" x14ac:dyDescent="0.35">
      <c r="C264" t="s">
        <v>254</v>
      </c>
      <c r="D264" s="5">
        <v>96000000000</v>
      </c>
    </row>
    <row r="265" spans="3:9" ht="15.5" x14ac:dyDescent="0.35">
      <c r="C265" t="s">
        <v>183</v>
      </c>
      <c r="D265" s="5">
        <v>50000000000</v>
      </c>
    </row>
    <row r="266" spans="3:9" ht="15.5" x14ac:dyDescent="0.35">
      <c r="C266" t="s">
        <v>182</v>
      </c>
      <c r="I266" s="5">
        <v>73000000000</v>
      </c>
    </row>
    <row r="267" spans="3:9" ht="15.5" x14ac:dyDescent="0.35">
      <c r="C267" t="s">
        <v>180</v>
      </c>
      <c r="D267" s="5">
        <v>27000000000</v>
      </c>
    </row>
    <row r="268" spans="3:9" ht="15.5" x14ac:dyDescent="0.35">
      <c r="C268" t="s">
        <v>23</v>
      </c>
      <c r="D268" s="5">
        <v>27000000000</v>
      </c>
    </row>
    <row r="269" spans="3:9" ht="15.5" x14ac:dyDescent="0.35">
      <c r="C269" t="s">
        <v>20</v>
      </c>
      <c r="D269" s="5">
        <v>22000000000</v>
      </c>
    </row>
    <row r="270" spans="3:9" ht="15.5" x14ac:dyDescent="0.35">
      <c r="C270" t="s">
        <v>255</v>
      </c>
      <c r="I270" s="5">
        <v>90000000000</v>
      </c>
    </row>
  </sheetData>
  <pageMargins left="0.7" right="0.7" top="0.75" bottom="0.75" header="0.3" footer="0.3"/>
  <ignoredErrors>
    <ignoredError sqref="A1:M271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820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821</v>
      </c>
      <c r="D2" s="2" vm="83">
        <f ca="1">IFERROR(_xlfn.STOCKHISTORY("XIDX:" &amp; $C$1, D3, , 0, 0, 1), "Libur")</f>
        <v>29</v>
      </c>
      <c r="H2" s="2" vm="83">
        <f ca="1">IFERROR(INDEX(D2:G2,COUNT(D2:G2)),"")</f>
        <v>29</v>
      </c>
      <c r="I2" s="2" vm="84">
        <f ca="1">IFERROR(_xlfn.STOCKHISTORY("XIDX:" &amp; $C$1, I1, , 0, 0, 1), "Libur")</f>
        <v>38</v>
      </c>
      <c r="J2" s="2" vm="85">
        <f ca="1">IFERROR(_xlfn.STOCKHISTORY("XIDX:" &amp; $C$1, J1, , 0, 0, 1), "Libur")</f>
        <v>15</v>
      </c>
      <c r="K2" s="2" vm="86">
        <f ca="1">IFERROR(_xlfn.STOCKHISTORY("XIDX:" &amp; $C$1, K1, , 0, 0, 1), "Libur")</f>
        <v>27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9781534508</v>
      </c>
      <c r="H4" s="2">
        <f>IFERROR(SUM(D4:G4)*(4/MAX(1,COUNT(D4:G4))),"")</f>
        <v>39126138032</v>
      </c>
      <c r="I4" s="2">
        <f>IFERROR(INDEX(I51:I500,MATCH($C$4,$C$51:$C$500,0)),"")</f>
        <v>15985626753</v>
      </c>
      <c r="J4" s="2">
        <f>IFERROR(INDEX(J51:J500,MATCH($C$4,$C$51:$C$500,0)),"")</f>
        <v>15119420877</v>
      </c>
      <c r="K4" s="2">
        <f>IFERROR(INDEX(K51:K500,MATCH($C$4,$C$51:$C$500,0)),"")</f>
        <v>7444494310</v>
      </c>
      <c r="L4" s="2">
        <f>IFERROR(INDEX(L51:L500,MATCH($C$4,$C$51:$C$500,0)),"")</f>
        <v>11041189690</v>
      </c>
      <c r="M4" s="2">
        <f>IFERROR(INDEX(M51:M500,MATCH($C$4,$C$51:$C$500,0)),"")</f>
        <v>4976317180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732348118</v>
      </c>
      <c r="H5" s="2">
        <f>IFERROR(SUM(D5:G5)*(4/MAX(1,COUNT(D5:G5))),"")</f>
        <v>2929392472</v>
      </c>
      <c r="I5" s="2">
        <f>IFERROR(INDEX(I51:I500,MATCH($C$5,$C$51:$C$500,0)),"")</f>
        <v>-1168155411</v>
      </c>
      <c r="J5" s="2">
        <f>IFERROR(INDEX(J51:J500,MATCH($C$5,$C$51:$C$500,0)),"")</f>
        <v>574199556</v>
      </c>
      <c r="K5" s="2">
        <f>IFERROR(INDEX(K51:K500,MATCH($C$5,$C$51:$C$500,0)),"")</f>
        <v>-1259967554</v>
      </c>
      <c r="L5" s="2">
        <f>IFERROR(INDEX(L51:L500,MATCH($C$5,$C$51:$C$500,0)),"")</f>
        <v>1006704019</v>
      </c>
      <c r="M5" s="2">
        <f>IFERROR(INDEX(M51:M500,MATCH($C$5,$C$51:$C$500,0)),"")</f>
        <v>666498882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46285686686</v>
      </c>
      <c r="H6" s="2">
        <f>IFERROR(INDEX(D6:G6,COUNT(D6:G6)),"")</f>
        <v>46285686686</v>
      </c>
      <c r="I6" s="2">
        <f>IFERROR(INDEX(I51:I500,MATCH($C$6,$C$51:$C$500,0)),"")</f>
        <v>46285686686</v>
      </c>
      <c r="J6" s="2">
        <f>IFERROR(INDEX(J51:J500,MATCH($C$6,$C$51:$C$500,0)),"")</f>
        <v>47453842097</v>
      </c>
      <c r="K6" s="2">
        <f>IFERROR(INDEX(K51:K500,MATCH($C$6,$C$51:$C$500,0)),"")</f>
        <v>46875840581</v>
      </c>
      <c r="L6" s="2">
        <f>IFERROR(INDEX(L51:L500,MATCH($C$6,$C$51:$C$500,0)),"")</f>
        <v>10115129675</v>
      </c>
      <c r="M6" s="2">
        <f>IFERROR(INDEX(M51:M500,MATCH($C$6,$C$51:$C$500,0)),"")</f>
        <v>4368425656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1.6</v>
      </c>
      <c r="H7" s="3">
        <f>IFERROR(INDEX(D7:G7,COUNT(D7:G7)),"")</f>
        <v>1.6</v>
      </c>
      <c r="I7" s="3">
        <f>IFERROR(INDEX(I51:I500,MATCH($C$7,$C$51:$C$500,0))/1000000000,"")</f>
        <v>1.6</v>
      </c>
      <c r="J7" s="3">
        <f>IFERROR(INDEX(J51:J500,MATCH($C$7,$C$51:$C$500,0))/1000000000,"")</f>
        <v>1.6</v>
      </c>
      <c r="K7" s="3">
        <f>IFERROR(INDEX(K51:K500,MATCH($C$7,$C$51:$C$500,0))/1000000000,"")</f>
        <v>1.6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-3000000000</v>
      </c>
      <c r="J8" s="2">
        <f>IFERROR(INDEX(J51:J500,MATCH($C$8,$C$51:$C$500,0)),"")</f>
        <v>-17000000000</v>
      </c>
      <c r="K8" s="2">
        <f>IFERROR(INDEX(K51:K500,MATCH($C$8,$C$51:$C$500,0)),"")</f>
        <v>-9000000000</v>
      </c>
      <c r="L8" s="2">
        <f>IFERROR(INDEX(L51:L500,MATCH($C$8,$C$51:$C$500,0)),"")</f>
        <v>-5000000000</v>
      </c>
      <c r="M8" s="2">
        <f>IFERROR(INDEX(M51:M500,MATCH($C$8,$C$51:$C$500,0)),"")</f>
        <v>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-3.09</v>
      </c>
      <c r="H9" s="3">
        <f>IFERROR(INDEX(D9:G9,COUNT(D9:G9)),"")</f>
        <v>-3.09</v>
      </c>
      <c r="I9" s="3">
        <f>IFERROR(INDEX(I51:I500,MATCH($C$9,$C$51:$C$500,0)),"")</f>
        <v>-2.13</v>
      </c>
      <c r="J9" s="3">
        <f>IFERROR(INDEX(J51:J500,MATCH($C$9,$C$51:$C$500,0)),"")</f>
        <v>-10.74</v>
      </c>
      <c r="K9" s="3">
        <f>IFERROR(INDEX(K51:K500,MATCH($C$9,$C$51:$C$500,0)),"")</f>
        <v>-5.39</v>
      </c>
      <c r="L9" s="3">
        <f>IFERROR(INDEX(L51:L500,MATCH($C$9,$C$51:$C$500,0)),"")</f>
        <v>-876509.29</v>
      </c>
      <c r="M9" s="3">
        <f>IFERROR(INDEX(M51:M500,MATCH($C$9,$C$51:$C$500,0)),"")</f>
        <v>6302111.4000000004</v>
      </c>
    </row>
    <row r="10" spans="1:13" ht="15.5" x14ac:dyDescent="0.35">
      <c r="C10" t="s">
        <v>17</v>
      </c>
      <c r="D10" s="3">
        <f ca="1">IFERROR(IF(D9=0,"",D2/D9),"")</f>
        <v>-9.3851132686084142</v>
      </c>
      <c r="I10" s="3">
        <f ca="1">IFERROR(IF(I9=0,"",I2/I9),"")</f>
        <v>-17.84037558685446</v>
      </c>
      <c r="J10" s="3">
        <f ca="1">IFERROR(IF(J9=0,"",J2/J9),"")</f>
        <v>-1.3966480446927374</v>
      </c>
      <c r="K10" s="3">
        <f ca="1">IFERROR(IF(K9=0,"",K2/K9),"")</f>
        <v>-5.0092764378478671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630611991</v>
      </c>
      <c r="H11" s="2">
        <f>IFERROR(INDEX(D11:G11,COUNT(D11:G11)),"")</f>
        <v>630611991</v>
      </c>
      <c r="I11" s="2">
        <f>IFERROR(INDEX(I51:I500,MATCH($C$11,$C$51:$C$500,0)),"")</f>
        <v>630611991</v>
      </c>
      <c r="J11" s="2">
        <f>IFERROR(INDEX(J51:J500,MATCH($C$11,$C$51:$C$500,0)),"")</f>
        <v>7533278155</v>
      </c>
      <c r="K11" s="2">
        <f>IFERROR(INDEX(K51:K500,MATCH($C$11,$C$51:$C$500,0)),"")</f>
        <v>26923956206</v>
      </c>
      <c r="L11" s="2">
        <f>IFERROR(INDEX(L51:L500,MATCH($C$11,$C$51:$C$500,0)),"")</f>
        <v>1906820102</v>
      </c>
      <c r="M11" s="2">
        <f>IFERROR(INDEX(M51:M500,MATCH($C$11,$C$51:$C$500,0)),"")</f>
        <v>544043469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-7000000000</v>
      </c>
      <c r="K12" s="2">
        <f>IFERROR(INDEX(K51:K500,MATCH($C$12,$C$51:$C$500,0)),"")</f>
        <v>-26000000000</v>
      </c>
      <c r="L12" s="2">
        <f>IFERROR(INDEX(L51:L500,MATCH($C$12,$C$51:$C$500,0)),"")</f>
        <v>1000000000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>IFERROR(INDEX(I51:I500,MATCH($C$13,$C$51:$C$500,0)),"")</f>
        <v>1000000000</v>
      </c>
      <c r="J13" s="2">
        <f>IFERROR(INDEX(J51:J500,MATCH($C$13,$C$51:$C$500,0)),"")</f>
        <v>0</v>
      </c>
      <c r="K13" s="2">
        <f>IFERROR(INDEX(K51:K500,MATCH($C$13,$C$51:$C$500,0)),"")</f>
        <v>1000000000</v>
      </c>
      <c r="L13" s="2">
        <f>IFERROR(INDEX(L51:L500,MATCH($C$13,$C$51:$C$500,0)),"")</f>
        <v>3000000000</v>
      </c>
      <c r="M13" s="2">
        <f>IFERROR(INDEX(M51:M500,MATCH($C$13,$C$51:$C$500,0)),"")</f>
        <v>1000000000</v>
      </c>
    </row>
    <row r="14" spans="1:13" ht="15.5" x14ac:dyDescent="0.35">
      <c r="C14" t="s">
        <v>26</v>
      </c>
      <c r="D14" s="2">
        <f>IFERROR(INDEX(D51:D500,MATCH($C$14,$C$51:$C$500,0)),"")</f>
        <v>-10418614</v>
      </c>
      <c r="H14" s="2">
        <f>IFERROR(SUM(D14:G14)*(4/MAX(1,COUNT(D14:G14))),"")</f>
        <v>-41674456</v>
      </c>
      <c r="I14" s="2">
        <f>IFERROR(INDEX(I51:I500,MATCH($C$14,$C$51:$C$500,0)),"")</f>
        <v>-26546487</v>
      </c>
      <c r="J14" s="2">
        <f>IFERROR(INDEX(J51:J500,MATCH($C$14,$C$51:$C$500,0)),"")</f>
        <v>-131778133</v>
      </c>
      <c r="K14" s="2">
        <f>IFERROR(INDEX(K51:K500,MATCH($C$14,$C$51:$C$500,0)),"")</f>
        <v>-219609025</v>
      </c>
      <c r="L14" s="2">
        <f>IFERROR(INDEX(L51:L500,MATCH($C$14,$C$51:$C$500,0)),"")</f>
        <v>-471000553</v>
      </c>
      <c r="M14" s="2">
        <f>IFERROR(INDEX(M51:M500,MATCH($C$14,$C$51:$C$500,0)),"")</f>
        <v>-322012974</v>
      </c>
    </row>
    <row r="15" spans="1:13" ht="15.5" x14ac:dyDescent="0.35">
      <c r="C15" t="s">
        <v>27</v>
      </c>
      <c r="D15" s="2">
        <f>IFERROR(INDEX(D51:D500,MATCH($C$15,$C$51:$C$500,0)),"")</f>
        <v>871758</v>
      </c>
      <c r="H15" s="2">
        <f>IFERROR(SUM(D15:G15)*(4/MAX(1,COUNT(D15:G15))),"")</f>
        <v>3487032</v>
      </c>
      <c r="I15" s="2">
        <f>IFERROR(INDEX(I51:I500,MATCH($C$15,$C$51:$C$500,0)),"")</f>
        <v>871758</v>
      </c>
      <c r="J15" s="2">
        <f>IFERROR(INDEX(J51:J500,MATCH($C$15,$C$51:$C$500,0)),"")</f>
        <v>-537889100</v>
      </c>
      <c r="K15" s="2">
        <f>IFERROR(INDEX(K51:K500,MATCH($C$15,$C$51:$C$500,0)),"")</f>
        <v>353462150</v>
      </c>
      <c r="L15" s="2">
        <f>IFERROR(INDEX(L51:L500,MATCH($C$15,$C$51:$C$500,0)),"")</f>
        <v>-213322796</v>
      </c>
      <c r="M15" s="2">
        <f>IFERROR(INDEX(M51:M500,MATCH($C$15,$C$51:$C$500,0)),"")</f>
        <v>-89972391</v>
      </c>
    </row>
    <row r="16" spans="1:13" ht="15.5" x14ac:dyDescent="0.35">
      <c r="C16" t="s">
        <v>28</v>
      </c>
      <c r="D16" s="2">
        <f>IFERROR(INDEX(D51:D500,MATCH($C$16,$C$51:$C$500,0)),"")</f>
        <v>522574900</v>
      </c>
      <c r="H16" s="2">
        <f>IFERROR(SUM(D16:G16)*(4/MAX(1,COUNT(D16:G16))),"")</f>
        <v>2090299600</v>
      </c>
      <c r="I16" s="2">
        <f>IFERROR(INDEX(I51:I500,MATCH($C$16,$C$51:$C$500,0)),"")</f>
        <v>-1377928629</v>
      </c>
      <c r="J16" s="2">
        <f>IFERROR(INDEX(J51:J500,MATCH($C$16,$C$51:$C$500,0)),"")</f>
        <v>1038166255</v>
      </c>
      <c r="K16" s="2">
        <f>IFERROR(INDEX(K51:K500,MATCH($C$16,$C$51:$C$500,0)),"")</f>
        <v>-1608272055</v>
      </c>
      <c r="L16" s="2">
        <f>IFERROR(INDEX(L51:L500,MATCH($C$16,$C$51:$C$500,0)),"")</f>
        <v>1224077930</v>
      </c>
      <c r="M16" s="2">
        <f>IFERROR(INDEX(M51:M500,MATCH($C$16,$C$51:$C$500,0)),"")</f>
        <v>759739960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46400000000</v>
      </c>
      <c r="H20" s="2">
        <f t="shared" ref="H20:M20" ca="1" si="0">IFERROR(H21*H2,"")</f>
        <v>46400000000</v>
      </c>
      <c r="I20" s="2">
        <f t="shared" ca="1" si="0"/>
        <v>60800000000</v>
      </c>
      <c r="J20" s="2">
        <f t="shared" ca="1" si="0"/>
        <v>24000000000</v>
      </c>
      <c r="K20" s="2">
        <f t="shared" ca="1" si="0"/>
        <v>43200000000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1600000000</v>
      </c>
      <c r="H21" s="2">
        <f>IFERROR(INDEX(D21:G21,COUNT(D21:G21)),"")</f>
        <v>1600000000</v>
      </c>
      <c r="I21" s="2">
        <f>IFERROR(INDEX(I51:I500,MATCH($C$7,$C$51:$C$500,0)),"")</f>
        <v>1600000000</v>
      </c>
      <c r="J21" s="2">
        <f>IFERROR(INDEX(J51:J500,MATCH($C$7,$C$51:$C$500,0)),"")</f>
        <v>1600000000</v>
      </c>
      <c r="K21" s="2">
        <f>IFERROR(INDEX(K51:K500,MATCH($C$7,$C$51:$C$500,0)),"")</f>
        <v>1600000000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1.5822345317424293</v>
      </c>
      <c r="H23" s="3">
        <f t="shared" ref="H23:M23" si="1">IFERROR(H5/H6*100,"")</f>
        <v>6.3289381269697174</v>
      </c>
      <c r="I23" s="3">
        <f t="shared" si="1"/>
        <v>-2.5237940595431012</v>
      </c>
      <c r="J23" s="3">
        <f t="shared" si="1"/>
        <v>1.2100169988897496</v>
      </c>
      <c r="K23" s="3">
        <f t="shared" si="1"/>
        <v>-2.6878825816953942</v>
      </c>
      <c r="L23" s="3">
        <f t="shared" si="1"/>
        <v>9.952457866043126</v>
      </c>
      <c r="M23" s="3">
        <f t="shared" si="1"/>
        <v>15.257187245124998</v>
      </c>
    </row>
    <row r="24" spans="1:13" ht="15.5" x14ac:dyDescent="0.35">
      <c r="C24" t="s">
        <v>43</v>
      </c>
      <c r="D24" s="4" t="str">
        <f>IFERROR(_xlfn.RRI(5,I23,D23),"")</f>
        <v/>
      </c>
      <c r="H24" s="4">
        <f t="shared" ref="H24:M24" si="2">IFERROR(_xlfn.RRI(5,M23,H23),"")</f>
        <v>-0.16136829963877375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0.33</v>
      </c>
      <c r="H25" s="3">
        <f>IFERROR(INDEX(D25:G25,COUNT(D25:G25)),"")</f>
        <v>0.33</v>
      </c>
      <c r="I25" s="3">
        <f>IFERROR(INDEX(I51:I500,MATCH($C$25,$C$51:$C$500,0)),"")</f>
        <v>-0.86</v>
      </c>
      <c r="J25" s="3">
        <f>IFERROR(INDEX(J51:J500,MATCH($C$25,$C$51:$C$500,0)),"")</f>
        <v>0.31</v>
      </c>
      <c r="K25" s="3">
        <f>IFERROR(INDEX(K51:K500,MATCH($C$25,$C$51:$C$500,0)),"")</f>
        <v>-0.78</v>
      </c>
      <c r="L25" s="3">
        <f>IFERROR(INDEX(L51:L500,MATCH($C$25,$C$51:$C$500,0)),"")</f>
        <v>168459.19</v>
      </c>
      <c r="M25" s="3">
        <f>IFERROR(INDEX(M51:M500,MATCH($C$25,$C$51:$C$500,0)),"")</f>
        <v>1313269.74</v>
      </c>
    </row>
    <row r="26" spans="1:13" ht="15.5" x14ac:dyDescent="0.35">
      <c r="C26" t="s">
        <v>46</v>
      </c>
      <c r="D26" s="4" t="str">
        <f>IFERROR(_xlfn.RRI(5,I25,D25),"")</f>
        <v/>
      </c>
      <c r="H26" s="4">
        <f t="shared" ref="H26:M26" si="3">IFERROR(_xlfn.RRI(5,M25,H25),"")</f>
        <v>-0.95213346390820308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6.1134590675</v>
      </c>
      <c r="H27" s="3">
        <f t="shared" ref="H27:M27" si="4">IFERROR(H4/H21,"")</f>
        <v>24.45383627</v>
      </c>
      <c r="I27" s="3">
        <f t="shared" si="4"/>
        <v>9.9910167206249998</v>
      </c>
      <c r="J27" s="3">
        <f t="shared" si="4"/>
        <v>9.4496380481249993</v>
      </c>
      <c r="K27" s="3">
        <f t="shared" si="4"/>
        <v>4.6528089437500002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-9.3567508571525626E-2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-1.3837209302325582</v>
      </c>
      <c r="I29" s="4">
        <f t="shared" si="6"/>
        <v>-3.7741935483870965</v>
      </c>
      <c r="J29" s="4">
        <f t="shared" si="6"/>
        <v>-1.3974358974358976</v>
      </c>
      <c r="K29" s="4">
        <f t="shared" si="6"/>
        <v>-1.0000046302015342</v>
      </c>
      <c r="L29" s="4">
        <f t="shared" si="6"/>
        <v>-0.87172536999139272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1.4475823586120735</v>
      </c>
      <c r="I30" s="4">
        <f t="shared" si="7"/>
        <v>5.7290942758111363E-2</v>
      </c>
      <c r="J30" s="4">
        <f t="shared" si="7"/>
        <v>1.0309533794243706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28.93</v>
      </c>
      <c r="H32" s="3">
        <f>IFERROR(INDEX(D32:G32,COUNT(D32:G32)),"")</f>
        <v>28.93</v>
      </c>
      <c r="I32" s="3">
        <f>IFERROR(INDEX(I51:I500,MATCH($C$32,$C$51:$C$500,0)),"")</f>
        <v>28.93</v>
      </c>
      <c r="J32" s="3">
        <f>IFERROR(INDEX(J51:J500,MATCH($C$32,$C$51:$C$500,0)),"")</f>
        <v>29.66</v>
      </c>
      <c r="K32" s="3">
        <f>IFERROR(INDEX(K51:K500,MATCH($C$32,$C$51:$C$500,0)),"")</f>
        <v>29.3</v>
      </c>
      <c r="L32" s="3">
        <f>IFERROR(INDEX(L51:L500,MATCH($C$32,$C$51:$C$500,0)),"")</f>
        <v>1685854.95</v>
      </c>
      <c r="M32" s="3">
        <f>IFERROR(INDEX(M51:M500,MATCH($C$32,$C$51:$C$500,0)),"")</f>
        <v>8565540.5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>IFERROR(INDEX(I51:I500,MATCH($C$33,$C$51:$C$500,0)),"")</f>
        <v>1.31</v>
      </c>
      <c r="J33" s="3">
        <f>IFERROR(INDEX(J51:J500,MATCH($C$33,$C$51:$C$500,0)),"")</f>
        <v>0.51</v>
      </c>
      <c r="K33" s="3">
        <f>IFERROR(INDEX(K51:K500,MATCH($C$33,$C$51:$C$500,0)),"")</f>
        <v>0.92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115.15</v>
      </c>
      <c r="H34" s="3">
        <f>IFERROR(INDEX(D34:G34,COUNT(D34:G34)),"")</f>
        <v>115.15</v>
      </c>
      <c r="I34" s="3">
        <f>IFERROR(INDEX(I51:I500,MATCH($C$34,$C$51:$C$500,0)),"")</f>
        <v>-44.19</v>
      </c>
      <c r="J34" s="3">
        <f>IFERROR(INDEX(J51:J500,MATCH($C$34,$C$51:$C$500,0)),"")</f>
        <v>48.39</v>
      </c>
      <c r="K34" s="3">
        <f>IFERROR(INDEX(K51:K500,MATCH($C$34,$C$51:$C$500,0)),"")</f>
        <v>-34.619999999999997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6.22</v>
      </c>
      <c r="H35" s="3">
        <f>IFERROR(INDEX(D35:G35,COUNT(D35:G35)),"")</f>
        <v>6.22</v>
      </c>
      <c r="I35" s="3">
        <f>IFERROR(INDEX(I51:I500,MATCH($C$35,$C$51:$C$500,0)),"")</f>
        <v>3.8</v>
      </c>
      <c r="J35" s="3">
        <f>IFERROR(INDEX(J51:J500,MATCH($C$35,$C$51:$C$500,0)),"")</f>
        <v>1.59</v>
      </c>
      <c r="K35" s="3">
        <f>IFERROR(INDEX(K51:K500,MATCH($C$35,$C$51:$C$500,0)),"")</f>
        <v>5.8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9781534508</v>
      </c>
      <c r="E51" s="5">
        <v>6204092245</v>
      </c>
      <c r="F51" s="5">
        <v>8963327440</v>
      </c>
      <c r="G51" s="5">
        <v>6156093437</v>
      </c>
      <c r="I51" s="5">
        <v>15985626753</v>
      </c>
      <c r="J51" s="5">
        <v>15119420877</v>
      </c>
      <c r="K51" s="5">
        <v>7444494310</v>
      </c>
      <c r="L51" s="5">
        <v>11041189690</v>
      </c>
      <c r="M51" s="5">
        <v>4976317180</v>
      </c>
    </row>
    <row r="52" spans="2:13" ht="15.5" x14ac:dyDescent="0.35">
      <c r="C52" t="s">
        <v>73</v>
      </c>
      <c r="D52" s="5">
        <v>-6784891585</v>
      </c>
      <c r="E52" s="5">
        <v>-6381948199</v>
      </c>
      <c r="F52" s="5">
        <v>-5938997633</v>
      </c>
      <c r="G52" s="5">
        <v>-3761326712</v>
      </c>
      <c r="I52" s="5">
        <v>-13166839784</v>
      </c>
      <c r="J52" s="5">
        <v>-9700324345</v>
      </c>
      <c r="K52" s="5">
        <v>-5441327207</v>
      </c>
      <c r="L52" s="5">
        <v>-6481847360</v>
      </c>
      <c r="M52" s="5">
        <v>-3032317115</v>
      </c>
    </row>
    <row r="53" spans="2:13" ht="15.5" x14ac:dyDescent="0.35">
      <c r="C53" t="s">
        <v>74</v>
      </c>
      <c r="D53" s="5">
        <v>2996642923</v>
      </c>
      <c r="E53" s="5">
        <v>-177855954</v>
      </c>
      <c r="F53" s="5">
        <v>3024329807</v>
      </c>
      <c r="G53" s="5">
        <v>2394766725</v>
      </c>
      <c r="I53" s="5">
        <v>2818786969</v>
      </c>
      <c r="J53" s="5">
        <v>5419096532</v>
      </c>
      <c r="K53" s="5">
        <v>2003167103</v>
      </c>
      <c r="L53" s="5">
        <v>4559342330</v>
      </c>
      <c r="M53" s="5">
        <v>1944000065</v>
      </c>
    </row>
    <row r="54" spans="2:13" ht="15.5" x14ac:dyDescent="0.35">
      <c r="C54" t="s">
        <v>75</v>
      </c>
      <c r="D54" s="5">
        <v>-2476913489</v>
      </c>
      <c r="E54" s="5">
        <v>-1772796166</v>
      </c>
      <c r="F54" s="5">
        <v>-1874962933</v>
      </c>
      <c r="G54" s="5">
        <v>-1890271880</v>
      </c>
      <c r="I54" s="5">
        <v>-4249709655</v>
      </c>
      <c r="J54" s="5">
        <v>-3765234813</v>
      </c>
      <c r="K54" s="5">
        <v>-3301155750</v>
      </c>
      <c r="L54" s="5">
        <v>-3016388525</v>
      </c>
      <c r="M54" s="5">
        <v>-893829211</v>
      </c>
    </row>
    <row r="55" spans="2:13" ht="15.5" x14ac:dyDescent="0.35">
      <c r="C55" t="s">
        <v>77</v>
      </c>
      <c r="D55" s="5">
        <v>-2476913489</v>
      </c>
      <c r="E55" s="5">
        <v>-1772796166</v>
      </c>
      <c r="F55" s="5">
        <v>-1874962933</v>
      </c>
      <c r="G55" s="5">
        <v>-1890271880</v>
      </c>
      <c r="I55" s="5">
        <v>-4249709655</v>
      </c>
      <c r="J55" s="5">
        <v>-3765234813</v>
      </c>
      <c r="K55" s="5">
        <v>-3301155750</v>
      </c>
      <c r="L55" s="5">
        <v>-3016388525</v>
      </c>
      <c r="M55" s="5">
        <v>-893829211</v>
      </c>
    </row>
    <row r="56" spans="2:13" ht="15.5" x14ac:dyDescent="0.35">
      <c r="C56" t="s">
        <v>78</v>
      </c>
      <c r="D56" s="5">
        <v>519729434</v>
      </c>
      <c r="E56" s="5">
        <v>-1950652120</v>
      </c>
      <c r="F56" s="5">
        <v>1149366874</v>
      </c>
      <c r="G56" s="5">
        <v>504494845</v>
      </c>
      <c r="I56" s="5">
        <v>-1430922686</v>
      </c>
      <c r="J56" s="5">
        <v>1653861719</v>
      </c>
      <c r="K56" s="5">
        <v>-1297988647</v>
      </c>
      <c r="L56" s="5">
        <v>1542953805</v>
      </c>
      <c r="M56" s="5">
        <v>1050170854</v>
      </c>
    </row>
    <row r="57" spans="2:13" ht="15.5" x14ac:dyDescent="0.35">
      <c r="C57" t="s">
        <v>79</v>
      </c>
      <c r="D57" s="5">
        <v>2845466</v>
      </c>
      <c r="E57" s="5">
        <v>50148591</v>
      </c>
      <c r="F57" s="5">
        <v>-562427361</v>
      </c>
      <c r="G57" s="5">
        <v>-53268103</v>
      </c>
      <c r="I57" s="5">
        <v>52994057</v>
      </c>
      <c r="J57" s="5">
        <v>-615695464</v>
      </c>
      <c r="K57" s="5">
        <v>-310283408</v>
      </c>
      <c r="L57" s="5">
        <v>-318875875</v>
      </c>
      <c r="M57" s="5">
        <v>-290430894</v>
      </c>
    </row>
    <row r="58" spans="2:13" ht="15.5" x14ac:dyDescent="0.35">
      <c r="C58" t="s">
        <v>26</v>
      </c>
      <c r="D58" s="5">
        <v>-10418614</v>
      </c>
      <c r="E58" s="5">
        <v>-16127873</v>
      </c>
      <c r="F58" s="5">
        <v>-51999595</v>
      </c>
      <c r="G58" s="5">
        <v>-79778538</v>
      </c>
      <c r="I58" s="5">
        <v>-26546487</v>
      </c>
      <c r="J58" s="5">
        <v>-131778133</v>
      </c>
      <c r="K58" s="5">
        <v>-219609025</v>
      </c>
      <c r="L58" s="5">
        <v>-471000553</v>
      </c>
      <c r="M58" s="5">
        <v>-322012974</v>
      </c>
    </row>
    <row r="59" spans="2:13" ht="15.5" x14ac:dyDescent="0.35">
      <c r="C59" t="s">
        <v>80</v>
      </c>
      <c r="D59" s="5">
        <v>13264080</v>
      </c>
      <c r="E59" s="5">
        <v>66276464</v>
      </c>
      <c r="F59" s="5">
        <v>-510427766</v>
      </c>
      <c r="G59" s="5">
        <v>26510435</v>
      </c>
      <c r="I59" s="5">
        <v>79540544</v>
      </c>
      <c r="J59" s="5">
        <v>-483917331</v>
      </c>
      <c r="K59" s="5">
        <v>-90674383</v>
      </c>
      <c r="L59" s="5">
        <v>152124678</v>
      </c>
      <c r="M59" s="5">
        <v>31582080</v>
      </c>
    </row>
    <row r="60" spans="2:13" ht="15.5" x14ac:dyDescent="0.35">
      <c r="C60" t="s">
        <v>81</v>
      </c>
      <c r="D60" s="5">
        <v>2845466</v>
      </c>
      <c r="E60" s="5">
        <v>50148591</v>
      </c>
      <c r="F60" s="5">
        <v>-562427361</v>
      </c>
      <c r="G60" s="5">
        <v>-53268103</v>
      </c>
      <c r="I60" s="5">
        <v>52994057</v>
      </c>
      <c r="J60" s="5">
        <v>-615695464</v>
      </c>
      <c r="K60" s="5">
        <v>-310283408</v>
      </c>
      <c r="L60" s="5">
        <v>-318875875</v>
      </c>
      <c r="M60" s="5">
        <v>-290430894</v>
      </c>
    </row>
    <row r="61" spans="2:13" ht="15.5" x14ac:dyDescent="0.35">
      <c r="C61" t="s">
        <v>28</v>
      </c>
      <c r="D61" s="5">
        <v>522574900</v>
      </c>
      <c r="E61" s="5">
        <v>-1900503529</v>
      </c>
      <c r="F61" s="5">
        <v>586939513</v>
      </c>
      <c r="G61" s="5">
        <v>451226742</v>
      </c>
      <c r="I61" s="5">
        <v>-1377928629</v>
      </c>
      <c r="J61" s="5">
        <v>1038166255</v>
      </c>
      <c r="K61" s="5">
        <v>-1608272055</v>
      </c>
      <c r="L61" s="5">
        <v>1224077930</v>
      </c>
      <c r="M61" s="5">
        <v>759739960</v>
      </c>
    </row>
    <row r="62" spans="2:13" ht="15.5" x14ac:dyDescent="0.35">
      <c r="C62" t="s">
        <v>27</v>
      </c>
      <c r="D62" s="5">
        <v>871758</v>
      </c>
      <c r="F62" s="5">
        <v>-410341245</v>
      </c>
      <c r="G62" s="5">
        <v>-127547855</v>
      </c>
      <c r="I62" s="5">
        <v>871758</v>
      </c>
      <c r="J62" s="5">
        <v>-537889100</v>
      </c>
      <c r="K62" s="5">
        <v>353462150</v>
      </c>
      <c r="L62" s="5">
        <v>-213322796</v>
      </c>
      <c r="M62" s="5">
        <v>-89972391</v>
      </c>
    </row>
    <row r="63" spans="2:13" ht="15.5" x14ac:dyDescent="0.35">
      <c r="C63" t="s">
        <v>85</v>
      </c>
      <c r="D63" s="5">
        <v>523446658</v>
      </c>
      <c r="E63" s="5">
        <v>-1900503529</v>
      </c>
      <c r="F63" s="5">
        <v>176598268</v>
      </c>
      <c r="G63" s="5">
        <v>323678887</v>
      </c>
      <c r="I63" s="5">
        <v>-1377056871</v>
      </c>
      <c r="J63" s="5">
        <v>500277155</v>
      </c>
      <c r="K63" s="5">
        <v>-1254809905</v>
      </c>
      <c r="L63" s="5">
        <v>1010755134</v>
      </c>
      <c r="M63" s="5">
        <v>669767569</v>
      </c>
    </row>
    <row r="64" spans="2:13" ht="15.5" x14ac:dyDescent="0.35">
      <c r="C64" t="s">
        <v>86</v>
      </c>
      <c r="D64" s="5">
        <v>208901460</v>
      </c>
      <c r="F64" s="5">
        <v>76501225</v>
      </c>
      <c r="G64" s="5">
        <v>-2578824</v>
      </c>
      <c r="I64" s="5">
        <v>208901460</v>
      </c>
      <c r="J64" s="5">
        <v>73922401</v>
      </c>
      <c r="K64" s="5">
        <v>-5157649</v>
      </c>
      <c r="L64" s="5">
        <v>-4051115</v>
      </c>
      <c r="M64" s="5">
        <v>-3268687</v>
      </c>
    </row>
    <row r="65" spans="2:13" ht="15.5" x14ac:dyDescent="0.35">
      <c r="C65" t="s">
        <v>88</v>
      </c>
      <c r="D65" s="5">
        <v>732348118</v>
      </c>
      <c r="E65" s="5">
        <v>-1900503529</v>
      </c>
      <c r="F65" s="5">
        <v>253099493</v>
      </c>
      <c r="G65" s="5">
        <v>321100063</v>
      </c>
      <c r="I65" s="5">
        <v>-1168155411</v>
      </c>
      <c r="J65" s="5">
        <v>574199556</v>
      </c>
      <c r="K65" s="5">
        <v>-1259967554</v>
      </c>
      <c r="L65" s="5">
        <v>1006704019</v>
      </c>
      <c r="M65" s="5">
        <v>666498882</v>
      </c>
    </row>
    <row r="66" spans="2:13" ht="15.5" x14ac:dyDescent="0.35">
      <c r="C66" t="s">
        <v>89</v>
      </c>
      <c r="D66" s="5">
        <v>523446658</v>
      </c>
      <c r="E66" s="5">
        <v>-1900503529</v>
      </c>
      <c r="F66" s="5">
        <v>176598268</v>
      </c>
      <c r="G66" s="5">
        <v>323678887</v>
      </c>
      <c r="I66" s="5">
        <v>-1377056871</v>
      </c>
      <c r="J66" s="5">
        <v>500277155</v>
      </c>
      <c r="K66" s="5">
        <v>-1254809905</v>
      </c>
      <c r="L66" s="5">
        <v>1010755134</v>
      </c>
      <c r="M66" s="5">
        <v>669767569</v>
      </c>
    </row>
    <row r="67" spans="2:13" ht="15.5" x14ac:dyDescent="0.35">
      <c r="C67" t="s">
        <v>7</v>
      </c>
      <c r="D67" s="5">
        <v>732348118</v>
      </c>
      <c r="E67" s="5">
        <v>-1900503529</v>
      </c>
      <c r="F67" s="5">
        <v>253099493</v>
      </c>
      <c r="G67" s="5">
        <v>321100063</v>
      </c>
      <c r="I67" s="5">
        <v>-1168155411</v>
      </c>
      <c r="J67" s="5">
        <v>574199556</v>
      </c>
      <c r="K67" s="5">
        <v>-1259967554</v>
      </c>
      <c r="L67" s="5">
        <v>1006704019</v>
      </c>
      <c r="M67" s="5">
        <v>666498882</v>
      </c>
    </row>
    <row r="68" spans="2:13" ht="15.5" x14ac:dyDescent="0.35">
      <c r="C68" t="s">
        <v>267</v>
      </c>
    </row>
    <row r="69" spans="2:13" ht="15.5" x14ac:dyDescent="0.35">
      <c r="C69" t="s">
        <v>90</v>
      </c>
      <c r="D69" s="5">
        <v>523446658</v>
      </c>
      <c r="E69" s="5">
        <v>-1900503529</v>
      </c>
      <c r="F69" s="5">
        <v>176598268</v>
      </c>
      <c r="G69" s="5">
        <v>323678887</v>
      </c>
      <c r="I69" s="5">
        <v>-1377056871</v>
      </c>
      <c r="J69" s="5">
        <v>500277155</v>
      </c>
      <c r="K69" s="5">
        <v>-1254809905</v>
      </c>
      <c r="L69" s="5">
        <v>1010755134</v>
      </c>
      <c r="M69" s="5">
        <v>669767569</v>
      </c>
    </row>
    <row r="70" spans="2:13" ht="15.5" x14ac:dyDescent="0.35">
      <c r="C70" t="s">
        <v>91</v>
      </c>
      <c r="D70" s="5">
        <v>732348118</v>
      </c>
      <c r="E70" s="5">
        <v>-1900503529</v>
      </c>
      <c r="F70" s="5">
        <v>253099493</v>
      </c>
      <c r="G70" s="5">
        <v>321100063</v>
      </c>
      <c r="I70" s="5">
        <v>-1168155411</v>
      </c>
      <c r="J70" s="5">
        <v>574199556</v>
      </c>
      <c r="K70" s="5">
        <v>-1259967554</v>
      </c>
      <c r="L70" s="5">
        <v>1006704019</v>
      </c>
      <c r="M70" s="5">
        <v>666498882</v>
      </c>
    </row>
    <row r="71" spans="2:13" ht="15.5" x14ac:dyDescent="0.35">
      <c r="C71" t="s">
        <v>92</v>
      </c>
      <c r="D71" s="5">
        <v>732348118</v>
      </c>
      <c r="E71" s="5">
        <v>-1900503529</v>
      </c>
      <c r="F71" s="5">
        <v>253099493</v>
      </c>
      <c r="G71" s="5">
        <v>321100063</v>
      </c>
      <c r="I71" s="5">
        <v>-1168155411</v>
      </c>
      <c r="J71" s="5">
        <v>574199556</v>
      </c>
      <c r="K71" s="5">
        <v>-1259967554</v>
      </c>
      <c r="L71" s="5">
        <v>1006704019</v>
      </c>
      <c r="M71" s="5">
        <v>666498882</v>
      </c>
    </row>
    <row r="73" spans="2:13" ht="15.5" x14ac:dyDescent="0.35">
      <c r="B73" t="s">
        <v>93</v>
      </c>
      <c r="C73" t="s">
        <v>94</v>
      </c>
    </row>
    <row r="74" spans="2:13" ht="15.5" x14ac:dyDescent="0.35">
      <c r="C74" t="s">
        <v>95</v>
      </c>
    </row>
    <row r="75" spans="2:13" ht="15.5" x14ac:dyDescent="0.35">
      <c r="C75" t="s">
        <v>19</v>
      </c>
      <c r="D75" s="5">
        <v>630611991</v>
      </c>
      <c r="E75" s="5">
        <v>7428861622</v>
      </c>
      <c r="F75" s="5">
        <v>7533278155</v>
      </c>
      <c r="G75" s="5">
        <v>11545525072</v>
      </c>
      <c r="I75" s="5">
        <v>630611991</v>
      </c>
      <c r="J75" s="5">
        <v>7533278155</v>
      </c>
      <c r="K75" s="5">
        <v>26923956206</v>
      </c>
      <c r="L75" s="5">
        <v>1906820102</v>
      </c>
      <c r="M75" s="5">
        <v>544043469</v>
      </c>
    </row>
    <row r="76" spans="2:13" ht="15.5" x14ac:dyDescent="0.35">
      <c r="C76" t="s">
        <v>96</v>
      </c>
      <c r="D76" s="5">
        <v>8066168668</v>
      </c>
      <c r="E76" s="5">
        <v>7907287415</v>
      </c>
      <c r="F76" s="5">
        <v>8359569213</v>
      </c>
      <c r="G76" s="5">
        <v>6326288123</v>
      </c>
      <c r="I76" s="5">
        <v>8066168668</v>
      </c>
      <c r="J76" s="5">
        <v>8359569213</v>
      </c>
      <c r="K76" s="5">
        <v>3953236153</v>
      </c>
      <c r="L76" s="5">
        <v>4509934898</v>
      </c>
      <c r="M76" s="5">
        <v>1937697220</v>
      </c>
    </row>
    <row r="77" spans="2:13" ht="15.5" x14ac:dyDescent="0.35">
      <c r="C77" t="s">
        <v>97</v>
      </c>
      <c r="D77" s="5">
        <v>54617502</v>
      </c>
      <c r="E77" s="5">
        <v>-155844</v>
      </c>
      <c r="F77" s="5">
        <v>11355844</v>
      </c>
      <c r="G77" s="5">
        <v>62998</v>
      </c>
      <c r="I77" s="5">
        <v>54617502</v>
      </c>
      <c r="J77" s="5">
        <v>11355844</v>
      </c>
      <c r="K77" s="5">
        <v>37899998</v>
      </c>
      <c r="L77" s="5">
        <v>12810004</v>
      </c>
      <c r="M77" s="5">
        <v>214636001</v>
      </c>
    </row>
    <row r="78" spans="2:13" ht="15.5" x14ac:dyDescent="0.35">
      <c r="C78" t="s">
        <v>98</v>
      </c>
      <c r="D78" s="5">
        <v>8066168668</v>
      </c>
      <c r="E78" s="5">
        <v>7907287415</v>
      </c>
      <c r="F78" s="5">
        <v>8359569213</v>
      </c>
      <c r="G78" s="5">
        <v>6326288123</v>
      </c>
      <c r="I78" s="5">
        <v>8066168668</v>
      </c>
      <c r="J78" s="5">
        <v>8359569213</v>
      </c>
      <c r="K78" s="5">
        <v>3953236153</v>
      </c>
      <c r="L78" s="5">
        <v>4509934898</v>
      </c>
      <c r="M78" s="5">
        <v>1937697220</v>
      </c>
    </row>
    <row r="79" spans="2:13" ht="15.5" x14ac:dyDescent="0.35">
      <c r="C79" t="s">
        <v>99</v>
      </c>
      <c r="E79" s="5">
        <v>11796164</v>
      </c>
      <c r="F79" s="5">
        <v>11796164</v>
      </c>
      <c r="G79" s="5">
        <v>36000000</v>
      </c>
      <c r="J79" s="5">
        <v>11796164</v>
      </c>
      <c r="K79" s="5">
        <v>107314911</v>
      </c>
      <c r="M79" s="5">
        <v>2158487777</v>
      </c>
    </row>
    <row r="80" spans="2:13" ht="15.5" x14ac:dyDescent="0.35">
      <c r="C80" t="s">
        <v>270</v>
      </c>
      <c r="K80" s="5">
        <v>83333333</v>
      </c>
      <c r="L80" s="5">
        <v>2821688043</v>
      </c>
      <c r="M80" s="5">
        <v>3285000000</v>
      </c>
    </row>
    <row r="81" spans="3:13" ht="15.5" x14ac:dyDescent="0.35">
      <c r="C81" t="s">
        <v>100</v>
      </c>
      <c r="E81" s="5">
        <v>11796164</v>
      </c>
      <c r="F81" s="5">
        <v>11796164</v>
      </c>
      <c r="G81" s="5">
        <v>36000000</v>
      </c>
      <c r="J81" s="5">
        <v>11796164</v>
      </c>
      <c r="K81" s="5">
        <v>107314911</v>
      </c>
      <c r="M81" s="5">
        <v>2158487777</v>
      </c>
    </row>
    <row r="82" spans="3:13" ht="15.5" x14ac:dyDescent="0.35">
      <c r="C82" t="s">
        <v>80</v>
      </c>
      <c r="D82" s="5">
        <v>270346410</v>
      </c>
      <c r="E82" s="5">
        <v>61444950</v>
      </c>
      <c r="F82" s="5">
        <v>61444950</v>
      </c>
      <c r="G82" s="5">
        <v>-15056275</v>
      </c>
      <c r="I82" s="5">
        <v>270346410</v>
      </c>
      <c r="J82" s="5">
        <v>61444950</v>
      </c>
      <c r="K82" s="5">
        <v>-12477451</v>
      </c>
      <c r="L82" s="5">
        <v>-7319802</v>
      </c>
      <c r="M82" s="5">
        <v>-3268687</v>
      </c>
    </row>
    <row r="83" spans="3:13" ht="15.5" x14ac:dyDescent="0.35">
      <c r="C83" t="s">
        <v>102</v>
      </c>
      <c r="D83" s="5">
        <v>12123971092</v>
      </c>
      <c r="E83" s="5">
        <v>15569165558</v>
      </c>
      <c r="F83" s="5">
        <v>16054339198</v>
      </c>
      <c r="G83" s="5">
        <v>20514153648</v>
      </c>
      <c r="I83" s="5">
        <v>12123971092</v>
      </c>
      <c r="J83" s="5">
        <v>16054339198</v>
      </c>
      <c r="K83" s="5">
        <v>31379464149</v>
      </c>
      <c r="L83" s="5">
        <v>7828181029</v>
      </c>
      <c r="M83" s="5">
        <v>4659423666</v>
      </c>
    </row>
    <row r="84" spans="3:13" ht="15.5" x14ac:dyDescent="0.35">
      <c r="C84" t="s">
        <v>103</v>
      </c>
    </row>
    <row r="85" spans="3:13" ht="15.5" x14ac:dyDescent="0.35">
      <c r="C85" t="s">
        <v>104</v>
      </c>
      <c r="D85" s="5">
        <v>35540978749</v>
      </c>
      <c r="E85" s="5">
        <v>30336606698</v>
      </c>
      <c r="F85" s="5">
        <v>30594614522</v>
      </c>
      <c r="G85" s="5">
        <v>28598398008</v>
      </c>
      <c r="I85" s="5">
        <v>35540978749</v>
      </c>
      <c r="J85" s="5">
        <v>30594614522</v>
      </c>
      <c r="K85" s="5">
        <v>14184516652</v>
      </c>
      <c r="L85" s="5">
        <v>8816216192</v>
      </c>
      <c r="M85" s="5">
        <v>5669136987</v>
      </c>
    </row>
    <row r="86" spans="3:13" ht="15.5" x14ac:dyDescent="0.35">
      <c r="C86" t="s">
        <v>105</v>
      </c>
      <c r="D86" s="5">
        <v>139200195</v>
      </c>
      <c r="E86" s="5">
        <v>195435490</v>
      </c>
      <c r="F86" s="5">
        <v>195435490</v>
      </c>
      <c r="G86" s="5">
        <v>289593109</v>
      </c>
      <c r="I86" s="5">
        <v>139200195</v>
      </c>
      <c r="J86" s="5">
        <v>195435490</v>
      </c>
      <c r="K86" s="5">
        <v>416413603</v>
      </c>
      <c r="L86" s="5">
        <v>61496732</v>
      </c>
      <c r="M86" s="5">
        <v>46599231</v>
      </c>
    </row>
    <row r="87" spans="3:13" ht="15.5" x14ac:dyDescent="0.35">
      <c r="C87" t="s">
        <v>106</v>
      </c>
      <c r="D87" s="5">
        <v>35965733716</v>
      </c>
      <c r="E87" s="5">
        <v>30817596960</v>
      </c>
      <c r="F87" s="5">
        <v>32747754785</v>
      </c>
      <c r="G87" s="5">
        <v>29144714127</v>
      </c>
      <c r="I87" s="5">
        <v>35965733716</v>
      </c>
      <c r="J87" s="5">
        <v>32747754785</v>
      </c>
      <c r="K87" s="5">
        <v>18927791941</v>
      </c>
      <c r="L87" s="5">
        <v>8877712924</v>
      </c>
      <c r="M87" s="5">
        <v>5715736218</v>
      </c>
    </row>
    <row r="88" spans="3:13" ht="15.5" x14ac:dyDescent="0.35">
      <c r="C88" t="s">
        <v>107</v>
      </c>
      <c r="D88" s="5">
        <v>48089704808</v>
      </c>
      <c r="E88" s="5">
        <v>46386762518</v>
      </c>
      <c r="F88" s="5">
        <v>48802093983</v>
      </c>
      <c r="G88" s="5">
        <v>49658867775</v>
      </c>
      <c r="I88" s="5">
        <v>48089704808</v>
      </c>
      <c r="J88" s="5">
        <v>48802093983</v>
      </c>
      <c r="K88" s="5">
        <v>50307256090</v>
      </c>
      <c r="L88" s="5">
        <v>16705893953</v>
      </c>
      <c r="M88" s="5">
        <v>10375159884</v>
      </c>
    </row>
    <row r="89" spans="3:13" ht="15.5" x14ac:dyDescent="0.35">
      <c r="C89" t="s">
        <v>108</v>
      </c>
    </row>
    <row r="90" spans="3:13" ht="15.5" x14ac:dyDescent="0.35">
      <c r="C90" t="s">
        <v>109</v>
      </c>
    </row>
    <row r="91" spans="3:13" ht="15.5" x14ac:dyDescent="0.35">
      <c r="C91" t="s">
        <v>110</v>
      </c>
      <c r="D91" s="5">
        <v>715656902</v>
      </c>
      <c r="E91" s="5">
        <v>298318708</v>
      </c>
      <c r="F91" s="5">
        <v>775820776</v>
      </c>
      <c r="G91" s="5">
        <v>1645245781</v>
      </c>
      <c r="I91" s="5">
        <v>715656902</v>
      </c>
      <c r="J91" s="5">
        <v>775820776</v>
      </c>
      <c r="K91" s="5">
        <v>2412668978</v>
      </c>
      <c r="L91" s="5">
        <v>2230144115</v>
      </c>
      <c r="M91" s="5">
        <v>1048773088</v>
      </c>
    </row>
    <row r="92" spans="3:13" ht="15.5" x14ac:dyDescent="0.35">
      <c r="C92" t="s">
        <v>111</v>
      </c>
    </row>
    <row r="93" spans="3:13" ht="15.5" x14ac:dyDescent="0.35">
      <c r="C93" t="s">
        <v>112</v>
      </c>
      <c r="M93" s="5">
        <v>1232103580</v>
      </c>
    </row>
    <row r="94" spans="3:13" ht="15.5" x14ac:dyDescent="0.35">
      <c r="C94" t="s">
        <v>113</v>
      </c>
    </row>
    <row r="95" spans="3:13" ht="15.5" x14ac:dyDescent="0.35">
      <c r="C95" t="s">
        <v>114</v>
      </c>
      <c r="K95" s="5">
        <v>83333333</v>
      </c>
      <c r="L95" s="5">
        <v>2821688043</v>
      </c>
      <c r="M95" s="5">
        <v>3285000000</v>
      </c>
    </row>
    <row r="96" spans="3:13" ht="15.5" x14ac:dyDescent="0.35">
      <c r="C96" t="s">
        <v>116</v>
      </c>
      <c r="D96" s="5">
        <v>76500000</v>
      </c>
      <c r="F96" s="5">
        <v>83946781</v>
      </c>
      <c r="G96" s="5">
        <v>23778710</v>
      </c>
      <c r="I96" s="5">
        <v>76500000</v>
      </c>
      <c r="J96" s="5">
        <v>83946781</v>
      </c>
      <c r="K96" s="5">
        <v>97778710</v>
      </c>
      <c r="L96" s="5">
        <v>325000000</v>
      </c>
    </row>
    <row r="97" spans="3:13" ht="15.5" x14ac:dyDescent="0.35">
      <c r="C97" t="s">
        <v>115</v>
      </c>
      <c r="D97" s="5">
        <v>9789654</v>
      </c>
      <c r="E97" s="5">
        <v>173725678</v>
      </c>
      <c r="F97" s="5">
        <v>214967138</v>
      </c>
      <c r="G97" s="5">
        <v>25841169</v>
      </c>
      <c r="I97" s="5">
        <v>9789654</v>
      </c>
      <c r="J97" s="5">
        <v>214967138</v>
      </c>
      <c r="K97" s="5">
        <v>31723669</v>
      </c>
      <c r="L97" s="5">
        <v>256357149</v>
      </c>
      <c r="M97" s="5">
        <v>66894077</v>
      </c>
    </row>
    <row r="98" spans="3:13" ht="15.5" x14ac:dyDescent="0.35">
      <c r="C98" t="s">
        <v>118</v>
      </c>
    </row>
    <row r="99" spans="3:13" ht="15.5" x14ac:dyDescent="0.35">
      <c r="C99" t="s">
        <v>378</v>
      </c>
      <c r="D99" s="5">
        <v>723748656</v>
      </c>
      <c r="F99" s="5">
        <v>37325868</v>
      </c>
      <c r="G99" s="5">
        <v>115262164</v>
      </c>
      <c r="I99" s="5">
        <v>723748656</v>
      </c>
      <c r="J99" s="5">
        <v>37325868</v>
      </c>
      <c r="K99" s="5">
        <v>388949017</v>
      </c>
      <c r="L99" s="5">
        <v>1297626189</v>
      </c>
      <c r="M99" s="5">
        <v>229042870</v>
      </c>
    </row>
    <row r="100" spans="3:13" ht="15.5" x14ac:dyDescent="0.35">
      <c r="C100" t="s">
        <v>120</v>
      </c>
      <c r="D100" s="5">
        <v>389492452</v>
      </c>
      <c r="E100" s="5">
        <v>98195958</v>
      </c>
      <c r="F100" s="5">
        <v>351623147</v>
      </c>
      <c r="G100" s="5">
        <v>720126072</v>
      </c>
      <c r="I100" s="5">
        <v>389492452</v>
      </c>
      <c r="J100" s="5">
        <v>351623147</v>
      </c>
      <c r="K100" s="5">
        <v>993682019</v>
      </c>
      <c r="L100" s="5">
        <v>1624536962</v>
      </c>
      <c r="M100" s="5">
        <v>767243010</v>
      </c>
    </row>
    <row r="101" spans="3:13" ht="15.5" x14ac:dyDescent="0.35">
      <c r="C101" t="s">
        <v>121</v>
      </c>
      <c r="D101" s="5">
        <v>1088361220</v>
      </c>
      <c r="E101" s="5">
        <v>535105242</v>
      </c>
      <c r="F101" s="5">
        <v>572431110</v>
      </c>
      <c r="G101" s="5">
        <v>814305470</v>
      </c>
      <c r="I101" s="5">
        <v>1088361220</v>
      </c>
      <c r="J101" s="5">
        <v>572431110</v>
      </c>
      <c r="K101" s="5">
        <v>1018746531</v>
      </c>
      <c r="L101" s="5">
        <v>4360620163</v>
      </c>
      <c r="M101" s="5">
        <v>4957961140</v>
      </c>
    </row>
    <row r="102" spans="3:13" ht="15.5" x14ac:dyDescent="0.35">
      <c r="C102" t="s">
        <v>122</v>
      </c>
      <c r="D102" s="5">
        <v>1088361220</v>
      </c>
      <c r="E102" s="5">
        <v>535105242</v>
      </c>
      <c r="F102" s="5">
        <v>572431110</v>
      </c>
      <c r="G102" s="5">
        <v>814305470</v>
      </c>
      <c r="I102" s="5">
        <v>1088361220</v>
      </c>
      <c r="J102" s="5">
        <v>572431110</v>
      </c>
      <c r="K102" s="5">
        <v>1018746531</v>
      </c>
      <c r="L102" s="5">
        <v>4360620163</v>
      </c>
      <c r="M102" s="5">
        <v>4957961140</v>
      </c>
    </row>
    <row r="103" spans="3:13" ht="15.5" x14ac:dyDescent="0.35">
      <c r="C103" t="s">
        <v>124</v>
      </c>
    </row>
    <row r="104" spans="3:13" ht="15.5" x14ac:dyDescent="0.35">
      <c r="C104" t="s">
        <v>125</v>
      </c>
      <c r="D104" s="5">
        <v>723748656</v>
      </c>
      <c r="F104" s="5">
        <v>37325868</v>
      </c>
      <c r="G104" s="5">
        <v>115262164</v>
      </c>
      <c r="I104" s="5">
        <v>723748656</v>
      </c>
      <c r="J104" s="5">
        <v>37325868</v>
      </c>
      <c r="K104" s="5">
        <v>388949017</v>
      </c>
      <c r="L104" s="5">
        <v>1297626189</v>
      </c>
      <c r="M104" s="5">
        <v>229042870</v>
      </c>
    </row>
    <row r="105" spans="3:13" ht="15.5" x14ac:dyDescent="0.35">
      <c r="C105" t="s">
        <v>126</v>
      </c>
      <c r="D105" s="5">
        <v>1804018122</v>
      </c>
      <c r="E105" s="5">
        <v>833423950</v>
      </c>
      <c r="F105" s="5">
        <v>1348251886</v>
      </c>
      <c r="G105" s="5">
        <v>2459551251</v>
      </c>
      <c r="I105" s="5">
        <v>1804018122</v>
      </c>
      <c r="J105" s="5">
        <v>1348251886</v>
      </c>
      <c r="K105" s="5">
        <v>3431415509</v>
      </c>
      <c r="L105" s="5">
        <v>6590764278</v>
      </c>
      <c r="M105" s="5">
        <v>6006734228</v>
      </c>
    </row>
    <row r="106" spans="3:13" ht="15.5" x14ac:dyDescent="0.35">
      <c r="C106" t="s">
        <v>127</v>
      </c>
    </row>
    <row r="107" spans="3:13" ht="15.5" x14ac:dyDescent="0.35">
      <c r="C107" t="s">
        <v>128</v>
      </c>
      <c r="D107" s="5">
        <v>8000158415</v>
      </c>
      <c r="E107" s="5">
        <v>8000158415</v>
      </c>
      <c r="F107" s="5">
        <v>8000158415</v>
      </c>
      <c r="G107" s="5">
        <v>8000098995</v>
      </c>
      <c r="I107" s="5">
        <v>8000158415</v>
      </c>
      <c r="J107" s="5">
        <v>8000158415</v>
      </c>
      <c r="K107" s="5">
        <v>8000000000</v>
      </c>
      <c r="L107" s="5">
        <v>6000000000</v>
      </c>
      <c r="M107" s="5">
        <v>510000000</v>
      </c>
    </row>
    <row r="108" spans="3:13" ht="15.5" x14ac:dyDescent="0.35">
      <c r="C108" t="s">
        <v>129</v>
      </c>
      <c r="D108" s="5">
        <v>36024322005</v>
      </c>
      <c r="E108" s="5">
        <v>36024322005</v>
      </c>
      <c r="F108" s="5">
        <v>36024322005</v>
      </c>
      <c r="G108" s="5">
        <v>36022955345</v>
      </c>
      <c r="I108" s="5">
        <v>36024322005</v>
      </c>
      <c r="J108" s="5">
        <v>36024322005</v>
      </c>
      <c r="K108" s="5">
        <v>36020678460</v>
      </c>
    </row>
    <row r="109" spans="3:13" ht="15.5" x14ac:dyDescent="0.35">
      <c r="C109" t="s">
        <v>130</v>
      </c>
      <c r="D109" s="5">
        <v>1990859856</v>
      </c>
      <c r="E109" s="5">
        <v>1467413198</v>
      </c>
      <c r="F109" s="5">
        <v>3367916727</v>
      </c>
      <c r="G109" s="5">
        <v>3191318459</v>
      </c>
      <c r="I109" s="5">
        <v>1990859856</v>
      </c>
      <c r="J109" s="5">
        <v>3367916727</v>
      </c>
      <c r="K109" s="5">
        <v>2867639572</v>
      </c>
      <c r="L109" s="5">
        <v>4122449477</v>
      </c>
      <c r="M109" s="5">
        <v>3861694343</v>
      </c>
    </row>
    <row r="110" spans="3:13" ht="15.5" x14ac:dyDescent="0.35">
      <c r="C110" t="s">
        <v>131</v>
      </c>
      <c r="D110" s="5">
        <v>50000000</v>
      </c>
      <c r="E110" s="5">
        <v>50000000</v>
      </c>
      <c r="F110" s="5">
        <v>25000000</v>
      </c>
      <c r="G110" s="5">
        <v>25000000</v>
      </c>
      <c r="I110" s="5">
        <v>50000000</v>
      </c>
      <c r="J110" s="5">
        <v>25000000</v>
      </c>
      <c r="K110" s="5">
        <v>25000000</v>
      </c>
      <c r="L110" s="5">
        <v>25000000</v>
      </c>
    </row>
    <row r="111" spans="3:13" ht="15.5" x14ac:dyDescent="0.35">
      <c r="C111" t="s">
        <v>132</v>
      </c>
      <c r="D111" s="5">
        <v>1940859856</v>
      </c>
      <c r="E111" s="5">
        <v>1417413198</v>
      </c>
      <c r="F111" s="5">
        <v>3342916727</v>
      </c>
      <c r="G111" s="5">
        <v>3166318459</v>
      </c>
      <c r="I111" s="5">
        <v>1940859856</v>
      </c>
      <c r="J111" s="5">
        <v>3342916727</v>
      </c>
      <c r="K111" s="5">
        <v>2842639572</v>
      </c>
      <c r="L111" s="5">
        <v>4097449477</v>
      </c>
      <c r="M111" s="5">
        <v>3861694343</v>
      </c>
    </row>
    <row r="112" spans="3:13" ht="15.5" x14ac:dyDescent="0.35">
      <c r="C112" t="s">
        <v>133</v>
      </c>
      <c r="D112" s="5">
        <v>1990859856</v>
      </c>
      <c r="E112" s="5">
        <v>1467413198</v>
      </c>
      <c r="F112" s="5">
        <v>3367916727</v>
      </c>
      <c r="G112" s="5">
        <v>3191318459</v>
      </c>
      <c r="I112" s="5">
        <v>1990859856</v>
      </c>
      <c r="J112" s="5">
        <v>3367916727</v>
      </c>
      <c r="K112" s="5">
        <v>2867639572</v>
      </c>
      <c r="L112" s="5">
        <v>4122449477</v>
      </c>
      <c r="M112" s="5">
        <v>3861694343</v>
      </c>
    </row>
    <row r="113" spans="2:13" ht="15.5" x14ac:dyDescent="0.35">
      <c r="C113" t="s">
        <v>9</v>
      </c>
      <c r="D113" s="5">
        <v>46285686686</v>
      </c>
      <c r="E113" s="5">
        <v>45553338568</v>
      </c>
      <c r="F113" s="5">
        <v>47453842097</v>
      </c>
      <c r="G113" s="5">
        <v>47199316524</v>
      </c>
      <c r="I113" s="5">
        <v>46285686686</v>
      </c>
      <c r="J113" s="5">
        <v>47453842097</v>
      </c>
      <c r="K113" s="5">
        <v>46875840581</v>
      </c>
      <c r="L113" s="5">
        <v>10115129675</v>
      </c>
      <c r="M113" s="5">
        <v>4368425656</v>
      </c>
    </row>
    <row r="114" spans="2:13" ht="15.5" x14ac:dyDescent="0.35">
      <c r="C114" t="s">
        <v>135</v>
      </c>
      <c r="D114" s="5">
        <v>48089704808</v>
      </c>
      <c r="E114" s="5">
        <v>46386762518</v>
      </c>
      <c r="F114" s="5">
        <v>48802093983</v>
      </c>
      <c r="G114" s="5">
        <v>49658867775</v>
      </c>
      <c r="I114" s="5">
        <v>48089704808</v>
      </c>
      <c r="J114" s="5">
        <v>48802093983</v>
      </c>
      <c r="K114" s="5">
        <v>50307256090</v>
      </c>
      <c r="L114" s="5">
        <v>16705893953</v>
      </c>
      <c r="M114" s="5">
        <v>10375159884</v>
      </c>
    </row>
    <row r="115" spans="2:13" ht="15.5" x14ac:dyDescent="0.35">
      <c r="C115" t="s">
        <v>136</v>
      </c>
      <c r="D115" s="5">
        <v>1600000000</v>
      </c>
      <c r="E115" s="5">
        <v>1600000000</v>
      </c>
      <c r="F115" s="5">
        <v>1600000000</v>
      </c>
      <c r="G115" s="5">
        <v>1600000000</v>
      </c>
      <c r="I115" s="5">
        <v>1600000000</v>
      </c>
      <c r="J115" s="5">
        <v>1600000000</v>
      </c>
      <c r="K115" s="5">
        <v>1600000000</v>
      </c>
      <c r="L115" s="5">
        <v>6000</v>
      </c>
      <c r="M115" s="5">
        <v>510</v>
      </c>
    </row>
    <row r="117" spans="2:13" ht="15.5" x14ac:dyDescent="0.35">
      <c r="B117" t="s">
        <v>137</v>
      </c>
      <c r="C117" t="s">
        <v>138</v>
      </c>
      <c r="D117" s="5">
        <v>465529622</v>
      </c>
      <c r="E117" s="5">
        <v>4082229085</v>
      </c>
      <c r="F117" s="5">
        <v>-670468023</v>
      </c>
      <c r="G117" s="5">
        <v>1793527330</v>
      </c>
      <c r="I117" s="5">
        <v>4547758707</v>
      </c>
      <c r="J117" s="5">
        <v>1123059307</v>
      </c>
      <c r="K117" s="5">
        <v>-2896550905</v>
      </c>
      <c r="L117" s="5">
        <v>-2646801738</v>
      </c>
      <c r="M117" s="5">
        <v>3214076813</v>
      </c>
    </row>
    <row r="118" spans="2:13" ht="15.5" x14ac:dyDescent="0.35">
      <c r="C118" t="s">
        <v>139</v>
      </c>
      <c r="D118" s="5">
        <v>11911557187</v>
      </c>
      <c r="E118" s="5">
        <v>4611296789</v>
      </c>
      <c r="F118" s="5">
        <v>6678225047</v>
      </c>
      <c r="G118" s="5">
        <v>3783041467</v>
      </c>
      <c r="I118" s="5">
        <v>16522853976</v>
      </c>
      <c r="J118" s="5">
        <v>10461266514</v>
      </c>
      <c r="K118" s="5">
        <v>7953114051</v>
      </c>
      <c r="L118" s="5">
        <v>8480392012</v>
      </c>
      <c r="M118" s="5">
        <v>6499639323</v>
      </c>
    </row>
    <row r="119" spans="2:13" ht="15.5" x14ac:dyDescent="0.35">
      <c r="C119" t="s">
        <v>759</v>
      </c>
    </row>
    <row r="120" spans="2:13" ht="15.5" x14ac:dyDescent="0.35">
      <c r="C120" t="s">
        <v>643</v>
      </c>
      <c r="D120" s="5">
        <v>-8581950588</v>
      </c>
      <c r="E120" s="5">
        <v>1163104797</v>
      </c>
      <c r="F120" s="5">
        <v>-4278824004</v>
      </c>
      <c r="G120" s="5">
        <v>-171455695</v>
      </c>
      <c r="I120" s="5">
        <v>-7418845791</v>
      </c>
      <c r="J120" s="5">
        <v>-4450279699</v>
      </c>
      <c r="K120" s="5">
        <v>-7257053105</v>
      </c>
      <c r="L120" s="5">
        <v>-8609345065</v>
      </c>
      <c r="M120" s="5">
        <v>-1620680810</v>
      </c>
    </row>
    <row r="121" spans="2:13" ht="15.5" x14ac:dyDescent="0.35">
      <c r="C121" t="s">
        <v>644</v>
      </c>
      <c r="D121" s="5">
        <v>-3036003623</v>
      </c>
      <c r="E121" s="5">
        <v>-1676044628</v>
      </c>
      <c r="F121" s="5">
        <v>-2482479509</v>
      </c>
      <c r="G121" s="5">
        <v>-1738279904</v>
      </c>
      <c r="I121" s="5">
        <v>-4712048251</v>
      </c>
      <c r="J121" s="5">
        <v>-4220759413</v>
      </c>
      <c r="K121" s="5">
        <v>-2957938441</v>
      </c>
      <c r="L121" s="5">
        <v>-1900876050</v>
      </c>
      <c r="M121" s="5">
        <v>-1252771000</v>
      </c>
    </row>
    <row r="122" spans="2:13" ht="15.5" x14ac:dyDescent="0.35">
      <c r="C122" t="s">
        <v>282</v>
      </c>
      <c r="D122" s="5">
        <v>169652260</v>
      </c>
      <c r="F122" s="5">
        <v>119960915</v>
      </c>
      <c r="I122" s="5">
        <v>169652260</v>
      </c>
      <c r="J122" s="5">
        <v>119960915</v>
      </c>
      <c r="K122" s="5">
        <v>7648137</v>
      </c>
    </row>
    <row r="123" spans="2:13" ht="15.5" x14ac:dyDescent="0.35">
      <c r="C123" t="s">
        <v>26</v>
      </c>
      <c r="D123" s="5">
        <v>-10418614</v>
      </c>
      <c r="E123" s="5">
        <v>-16127873</v>
      </c>
      <c r="F123" s="5">
        <v>-75778305</v>
      </c>
      <c r="G123" s="5">
        <v>-79778538</v>
      </c>
      <c r="I123" s="5">
        <v>-26546487</v>
      </c>
      <c r="J123" s="5">
        <v>-155556843</v>
      </c>
      <c r="K123" s="5">
        <v>-298572073</v>
      </c>
      <c r="L123" s="5">
        <v>-471000553</v>
      </c>
      <c r="M123" s="5">
        <v>-322012974</v>
      </c>
    </row>
    <row r="124" spans="2:13" ht="15.5" x14ac:dyDescent="0.35">
      <c r="C124" t="s">
        <v>764</v>
      </c>
      <c r="D124" s="5">
        <v>-11458720565</v>
      </c>
      <c r="E124" s="5">
        <v>-529067704</v>
      </c>
      <c r="F124" s="5">
        <v>-6717120903</v>
      </c>
      <c r="G124" s="5">
        <v>-1989514137</v>
      </c>
      <c r="I124" s="5">
        <v>-11987788269</v>
      </c>
      <c r="J124" s="5">
        <v>-8706635040</v>
      </c>
      <c r="K124" s="5">
        <v>-10505915482</v>
      </c>
      <c r="L124" s="5">
        <v>-10981221668</v>
      </c>
      <c r="M124" s="5">
        <v>-3195464784</v>
      </c>
    </row>
    <row r="125" spans="2:13" ht="15.5" x14ac:dyDescent="0.35">
      <c r="C125" t="s">
        <v>822</v>
      </c>
      <c r="D125" s="5">
        <v>12693000</v>
      </c>
      <c r="I125" s="5">
        <v>12693000</v>
      </c>
    </row>
    <row r="126" spans="2:13" ht="15.5" x14ac:dyDescent="0.35">
      <c r="C126" t="s">
        <v>144</v>
      </c>
      <c r="F126" s="5">
        <v>-631572167</v>
      </c>
      <c r="J126" s="5">
        <v>-631572167</v>
      </c>
      <c r="K126" s="5">
        <v>-343749474</v>
      </c>
      <c r="L126" s="5">
        <v>-145972082</v>
      </c>
      <c r="M126" s="5">
        <v>-90097726</v>
      </c>
    </row>
    <row r="127" spans="2:13" ht="15.5" x14ac:dyDescent="0.35">
      <c r="C127" t="s">
        <v>145</v>
      </c>
      <c r="D127" s="5">
        <v>1156185582</v>
      </c>
      <c r="E127" s="5">
        <v>-1634888894</v>
      </c>
      <c r="F127" s="5">
        <v>-1292789934</v>
      </c>
      <c r="G127" s="5">
        <v>-944633092</v>
      </c>
      <c r="I127" s="5">
        <v>-478703312</v>
      </c>
      <c r="J127" s="5">
        <v>-2237423026</v>
      </c>
      <c r="K127" s="5">
        <v>34713576217</v>
      </c>
      <c r="L127" s="5">
        <v>6261832371</v>
      </c>
      <c r="M127" s="5">
        <v>-2938216376</v>
      </c>
    </row>
    <row r="128" spans="2:13" ht="15.5" x14ac:dyDescent="0.35">
      <c r="C128" t="s">
        <v>146</v>
      </c>
      <c r="D128" s="5">
        <v>-8419964836</v>
      </c>
      <c r="E128" s="5">
        <v>-2551756723</v>
      </c>
      <c r="F128" s="5">
        <v>-2048988960</v>
      </c>
      <c r="G128" s="5">
        <v>-16227325372</v>
      </c>
      <c r="I128" s="5">
        <v>-10971721559</v>
      </c>
      <c r="J128" s="5">
        <v>-18276314332</v>
      </c>
      <c r="K128" s="5">
        <v>-6799889208</v>
      </c>
      <c r="L128" s="5">
        <v>-2252254000</v>
      </c>
      <c r="M128" s="5">
        <v>180000000</v>
      </c>
    </row>
    <row r="129" spans="3:13" ht="15.5" x14ac:dyDescent="0.35">
      <c r="C129" t="s">
        <v>823</v>
      </c>
      <c r="F129" s="5">
        <v>36000000</v>
      </c>
      <c r="J129" s="5">
        <v>36000000</v>
      </c>
    </row>
    <row r="130" spans="3:13" ht="15.5" x14ac:dyDescent="0.35">
      <c r="C130" t="s">
        <v>357</v>
      </c>
      <c r="L130" s="5">
        <v>360000000</v>
      </c>
      <c r="M130" s="5">
        <v>180000000</v>
      </c>
    </row>
    <row r="131" spans="3:13" ht="15.5" x14ac:dyDescent="0.35">
      <c r="C131" t="s">
        <v>824</v>
      </c>
      <c r="D131" s="5">
        <v>-3008142000</v>
      </c>
      <c r="I131" s="5">
        <v>-3008142000</v>
      </c>
    </row>
    <row r="132" spans="3:13" ht="15.5" x14ac:dyDescent="0.35">
      <c r="C132" t="s">
        <v>148</v>
      </c>
      <c r="D132" s="5">
        <v>-5411822836</v>
      </c>
      <c r="E132" s="5">
        <v>-2551756723</v>
      </c>
      <c r="F132" s="5">
        <v>-412838959</v>
      </c>
      <c r="G132" s="5">
        <v>-16227325372</v>
      </c>
      <c r="I132" s="5">
        <v>-7963579559</v>
      </c>
      <c r="J132" s="5">
        <v>-16640164331</v>
      </c>
      <c r="K132" s="5">
        <v>-5634303622</v>
      </c>
      <c r="L132" s="5">
        <v>-2612254000</v>
      </c>
    </row>
    <row r="133" spans="3:13" ht="15.5" x14ac:dyDescent="0.35">
      <c r="C133" t="s">
        <v>825</v>
      </c>
      <c r="K133" s="5">
        <v>-1080000000</v>
      </c>
    </row>
    <row r="134" spans="3:13" ht="15.5" x14ac:dyDescent="0.35">
      <c r="C134" t="s">
        <v>147</v>
      </c>
      <c r="F134" s="5">
        <v>-1672150001</v>
      </c>
      <c r="J134" s="5">
        <v>-1672150001</v>
      </c>
      <c r="K134" s="5">
        <v>-85585586</v>
      </c>
    </row>
    <row r="135" spans="3:13" ht="15.5" x14ac:dyDescent="0.35">
      <c r="C135" t="s">
        <v>149</v>
      </c>
      <c r="D135" s="5">
        <v>1156185582</v>
      </c>
      <c r="E135" s="5">
        <v>-1634888894</v>
      </c>
      <c r="F135" s="5">
        <v>-1292789934</v>
      </c>
      <c r="G135" s="5">
        <v>-944633092</v>
      </c>
      <c r="I135" s="5">
        <v>-478703312</v>
      </c>
      <c r="J135" s="5">
        <v>-2237423026</v>
      </c>
      <c r="K135" s="5">
        <v>34713576217</v>
      </c>
      <c r="L135" s="5">
        <v>6261832371</v>
      </c>
      <c r="M135" s="5">
        <v>-2938216376</v>
      </c>
    </row>
    <row r="136" spans="3:13" ht="15.5" x14ac:dyDescent="0.35">
      <c r="C136" t="s">
        <v>465</v>
      </c>
      <c r="F136" s="5">
        <v>3801960</v>
      </c>
      <c r="J136" s="5">
        <v>3801960</v>
      </c>
      <c r="K136" s="5">
        <v>38020678460</v>
      </c>
      <c r="L136" s="5">
        <v>4740000000</v>
      </c>
    </row>
    <row r="137" spans="3:13" ht="15.5" x14ac:dyDescent="0.35">
      <c r="C137" t="s">
        <v>826</v>
      </c>
      <c r="L137" s="5">
        <v>2158487777</v>
      </c>
      <c r="M137" s="5">
        <v>73997100</v>
      </c>
    </row>
    <row r="138" spans="3:13" ht="15.5" x14ac:dyDescent="0.35">
      <c r="C138" t="s">
        <v>827</v>
      </c>
      <c r="M138" s="5">
        <v>-898246611</v>
      </c>
    </row>
    <row r="139" spans="3:13" ht="15.5" x14ac:dyDescent="0.35">
      <c r="C139" t="s">
        <v>828</v>
      </c>
      <c r="D139" s="5">
        <v>-1366660</v>
      </c>
      <c r="E139" s="5">
        <v>1366660</v>
      </c>
      <c r="F139" s="5">
        <v>-2276885</v>
      </c>
      <c r="G139" s="5">
        <v>2276885</v>
      </c>
    </row>
    <row r="140" spans="3:13" ht="15.5" x14ac:dyDescent="0.35">
      <c r="C140" t="s">
        <v>829</v>
      </c>
      <c r="D140" s="5">
        <v>-59420</v>
      </c>
      <c r="E140" s="5">
        <v>59420</v>
      </c>
      <c r="F140" s="5">
        <v>-98995</v>
      </c>
      <c r="G140" s="5">
        <v>98995</v>
      </c>
    </row>
    <row r="141" spans="3:13" ht="15.5" x14ac:dyDescent="0.35">
      <c r="C141" t="s">
        <v>583</v>
      </c>
    </row>
    <row r="142" spans="3:13" ht="15.5" x14ac:dyDescent="0.35">
      <c r="C142" t="s">
        <v>435</v>
      </c>
      <c r="D142" s="5">
        <v>811747746</v>
      </c>
      <c r="E142" s="5">
        <v>-899122696</v>
      </c>
      <c r="F142" s="5">
        <v>-847776793</v>
      </c>
      <c r="G142" s="5">
        <v>-399766172</v>
      </c>
      <c r="I142" s="5">
        <v>-87374950</v>
      </c>
      <c r="J142" s="5">
        <v>-1247542965</v>
      </c>
      <c r="K142" s="5">
        <v>-1486770128</v>
      </c>
      <c r="L142" s="5">
        <v>-463311957</v>
      </c>
      <c r="M142" s="5">
        <v>-120000000</v>
      </c>
    </row>
    <row r="143" spans="3:13" ht="15.5" x14ac:dyDescent="0.35">
      <c r="C143" t="s">
        <v>155</v>
      </c>
    </row>
    <row r="144" spans="3:13" ht="15.5" x14ac:dyDescent="0.35">
      <c r="C144" t="s">
        <v>830</v>
      </c>
      <c r="D144" s="5">
        <v>345863916</v>
      </c>
      <c r="E144" s="5">
        <v>-737192278</v>
      </c>
      <c r="F144" s="5">
        <v>-446439221</v>
      </c>
      <c r="G144" s="5">
        <v>-547242800</v>
      </c>
      <c r="I144" s="5">
        <v>-391328362</v>
      </c>
      <c r="J144" s="5">
        <v>-993682021</v>
      </c>
      <c r="K144" s="5">
        <v>-1820332115</v>
      </c>
      <c r="L144" s="5">
        <v>-173343449</v>
      </c>
      <c r="M144" s="5">
        <v>-1993966865</v>
      </c>
    </row>
    <row r="145" spans="2:13" ht="15.5" x14ac:dyDescent="0.35">
      <c r="C145" t="s">
        <v>370</v>
      </c>
      <c r="D145" s="5">
        <v>-6798249632</v>
      </c>
      <c r="E145" s="5">
        <v>-104416532</v>
      </c>
      <c r="F145" s="5">
        <v>-4012246917</v>
      </c>
      <c r="G145" s="5">
        <v>-15378431134</v>
      </c>
      <c r="I145" s="5">
        <v>-6902666164</v>
      </c>
      <c r="J145" s="5">
        <v>-19390678051</v>
      </c>
      <c r="K145" s="5">
        <v>25017136104</v>
      </c>
      <c r="L145" s="5">
        <v>1362776633</v>
      </c>
      <c r="M145" s="5">
        <v>455860437</v>
      </c>
    </row>
    <row r="146" spans="2:13" ht="15.5" x14ac:dyDescent="0.35">
      <c r="C146" t="s">
        <v>372</v>
      </c>
      <c r="D146" s="5">
        <v>1</v>
      </c>
      <c r="E146" s="5">
        <v>7533278154</v>
      </c>
      <c r="G146" s="5">
        <v>26923956206</v>
      </c>
      <c r="I146" s="5">
        <v>7533278155</v>
      </c>
      <c r="J146" s="5">
        <v>26923956206</v>
      </c>
      <c r="K146" s="5">
        <v>1906820102</v>
      </c>
      <c r="L146" s="5">
        <v>544043469</v>
      </c>
      <c r="M146" s="5">
        <v>88183032</v>
      </c>
    </row>
    <row r="147" spans="2:13" ht="15.5" x14ac:dyDescent="0.35">
      <c r="C147" t="s">
        <v>373</v>
      </c>
      <c r="D147" s="5">
        <v>-6798249631</v>
      </c>
      <c r="E147" s="5">
        <v>7428861622</v>
      </c>
      <c r="F147" s="5">
        <v>-4012246917</v>
      </c>
      <c r="G147" s="5">
        <v>11545525072</v>
      </c>
      <c r="I147" s="5">
        <v>630611991</v>
      </c>
      <c r="J147" s="5">
        <v>7533278155</v>
      </c>
      <c r="K147" s="5">
        <v>26923956206</v>
      </c>
      <c r="L147" s="5">
        <v>1906820102</v>
      </c>
      <c r="M147" s="5">
        <v>544043469</v>
      </c>
    </row>
    <row r="149" spans="2:13" ht="15.5" x14ac:dyDescent="0.35">
      <c r="B149" t="s">
        <v>167</v>
      </c>
      <c r="C149" t="s">
        <v>11</v>
      </c>
      <c r="D149" s="5">
        <v>1600000000</v>
      </c>
      <c r="E149" s="5">
        <v>1600000000</v>
      </c>
      <c r="F149" s="5">
        <v>1600000000</v>
      </c>
      <c r="G149" s="5">
        <v>1600000000</v>
      </c>
      <c r="I149" s="5">
        <v>1600000000</v>
      </c>
      <c r="J149" s="5">
        <v>1600000000</v>
      </c>
      <c r="K149" s="5">
        <v>1600000000</v>
      </c>
      <c r="L149" s="5">
        <v>0</v>
      </c>
      <c r="M149" s="5">
        <v>0</v>
      </c>
    </row>
    <row r="150" spans="2:13" ht="15.5" x14ac:dyDescent="0.35">
      <c r="C150" t="s">
        <v>168</v>
      </c>
      <c r="D150" s="6">
        <v>0.33</v>
      </c>
      <c r="E150" s="6">
        <v>-1.19</v>
      </c>
      <c r="F150" s="6">
        <v>0.11</v>
      </c>
      <c r="G150" s="6">
        <v>0.2</v>
      </c>
    </row>
    <row r="151" spans="2:13" ht="15.5" x14ac:dyDescent="0.35">
      <c r="C151" t="s">
        <v>169</v>
      </c>
      <c r="D151" s="6">
        <v>115.15</v>
      </c>
      <c r="E151" s="6">
        <v>-15.13</v>
      </c>
      <c r="F151" s="6">
        <v>136.36000000000001</v>
      </c>
      <c r="G151" s="5">
        <v>35</v>
      </c>
    </row>
    <row r="152" spans="2:13" ht="15.5" x14ac:dyDescent="0.35">
      <c r="C152" t="s">
        <v>60</v>
      </c>
      <c r="D152" s="6">
        <v>6.22</v>
      </c>
      <c r="E152" s="6">
        <v>4.6399999999999997</v>
      </c>
      <c r="F152" s="6">
        <v>2.68</v>
      </c>
      <c r="G152" s="6">
        <v>1.82</v>
      </c>
    </row>
    <row r="153" spans="2:13" ht="15.5" x14ac:dyDescent="0.35">
      <c r="C153" t="s">
        <v>170</v>
      </c>
    </row>
    <row r="154" spans="2:13" ht="15.5" x14ac:dyDescent="0.35">
      <c r="C154" t="s">
        <v>171</v>
      </c>
      <c r="D154" s="6">
        <v>1.09E-2</v>
      </c>
      <c r="E154" s="6">
        <v>-4.0999999999999995E-2</v>
      </c>
      <c r="F154" s="6">
        <v>3.5999999999999999E-3</v>
      </c>
      <c r="G154" s="6">
        <v>6.5000000000000006E-3</v>
      </c>
    </row>
    <row r="155" spans="2:13" ht="15.5" x14ac:dyDescent="0.35">
      <c r="C155" t="s">
        <v>172</v>
      </c>
      <c r="D155" s="6">
        <v>1.1299999999999999E-2</v>
      </c>
      <c r="E155" s="6">
        <v>-4.1700000000000001E-2</v>
      </c>
      <c r="F155" s="6">
        <v>3.7000000000000002E-3</v>
      </c>
      <c r="G155" s="6">
        <v>6.8999999999999999E-3</v>
      </c>
    </row>
    <row r="156" spans="2:13" ht="15.5" x14ac:dyDescent="0.35">
      <c r="C156" t="s">
        <v>173</v>
      </c>
      <c r="D156" s="6">
        <v>2.1899999999999999E-2</v>
      </c>
      <c r="E156" s="6">
        <v>-8.4600000000000009E-2</v>
      </c>
      <c r="F156" s="6">
        <v>4.7899999999999998E-2</v>
      </c>
      <c r="G156" s="6">
        <v>2.1000000000000001E-2</v>
      </c>
    </row>
    <row r="157" spans="2:13" ht="15.5" x14ac:dyDescent="0.35">
      <c r="C157" t="s">
        <v>174</v>
      </c>
      <c r="D157" s="6">
        <v>49.88</v>
      </c>
      <c r="E157" s="6">
        <v>-120.95</v>
      </c>
      <c r="F157" s="6">
        <v>22.1</v>
      </c>
      <c r="G157" s="6">
        <v>6.32</v>
      </c>
    </row>
    <row r="158" spans="2:13" ht="15.5" x14ac:dyDescent="0.35">
      <c r="C158" t="s">
        <v>175</v>
      </c>
      <c r="D158" s="5">
        <v>46000000000</v>
      </c>
      <c r="E158" s="5">
        <v>46000000000</v>
      </c>
      <c r="F158" s="5">
        <v>47000000000</v>
      </c>
      <c r="G158" s="5">
        <v>47000000000</v>
      </c>
    </row>
    <row r="159" spans="2:13" ht="15.5" x14ac:dyDescent="0.35">
      <c r="C159" t="s">
        <v>176</v>
      </c>
      <c r="D159" s="6">
        <v>1.31</v>
      </c>
      <c r="E159" s="6">
        <v>0.63</v>
      </c>
      <c r="F159" s="6">
        <v>0.51</v>
      </c>
      <c r="G159" s="6">
        <v>0.24</v>
      </c>
    </row>
    <row r="160" spans="2:13" ht="15.5" x14ac:dyDescent="0.35">
      <c r="C160" t="s">
        <v>177</v>
      </c>
      <c r="D160" s="6">
        <v>28.93</v>
      </c>
      <c r="E160" s="6">
        <v>28.47</v>
      </c>
      <c r="F160" s="6">
        <v>29.66</v>
      </c>
      <c r="G160" s="6">
        <v>29.5</v>
      </c>
    </row>
    <row r="161" spans="3:13" ht="15.5" x14ac:dyDescent="0.35">
      <c r="C161" t="s">
        <v>178</v>
      </c>
      <c r="D161" s="6">
        <v>1.31</v>
      </c>
      <c r="E161" s="6">
        <v>0.63</v>
      </c>
      <c r="F161" s="6">
        <v>0.51</v>
      </c>
      <c r="G161" s="6">
        <v>0.24</v>
      </c>
    </row>
    <row r="162" spans="3:13" ht="15.5" x14ac:dyDescent="0.35">
      <c r="C162" t="s">
        <v>179</v>
      </c>
      <c r="D162" s="6">
        <v>28.93</v>
      </c>
      <c r="E162" s="6">
        <v>28.47</v>
      </c>
      <c r="F162" s="6">
        <v>29.66</v>
      </c>
      <c r="G162" s="6">
        <v>29.5</v>
      </c>
    </row>
    <row r="163" spans="3:13" ht="15.5" x14ac:dyDescent="0.35">
      <c r="C163" t="s">
        <v>180</v>
      </c>
      <c r="D163" s="5">
        <v>0</v>
      </c>
      <c r="E163" s="5">
        <v>0</v>
      </c>
      <c r="F163" s="5">
        <v>0</v>
      </c>
      <c r="G163" s="5">
        <v>1000000000</v>
      </c>
    </row>
    <row r="164" spans="3:13" ht="15.5" x14ac:dyDescent="0.35">
      <c r="C164" t="s">
        <v>181</v>
      </c>
      <c r="D164" s="5">
        <v>1000000000</v>
      </c>
      <c r="F164" s="5">
        <v>0</v>
      </c>
      <c r="G164" s="5">
        <v>0</v>
      </c>
    </row>
    <row r="165" spans="3:13" ht="15.5" x14ac:dyDescent="0.35">
      <c r="C165" t="s">
        <v>182</v>
      </c>
      <c r="D165" s="5">
        <v>46000000000</v>
      </c>
      <c r="E165" s="5">
        <v>46000000000</v>
      </c>
      <c r="F165" s="5">
        <v>47000000000</v>
      </c>
      <c r="G165" s="5">
        <v>47000000000</v>
      </c>
    </row>
    <row r="166" spans="3:13" ht="15.5" x14ac:dyDescent="0.35">
      <c r="C166" t="s">
        <v>23</v>
      </c>
      <c r="D166" s="5">
        <v>1000000000</v>
      </c>
      <c r="E166" s="5">
        <v>0</v>
      </c>
      <c r="F166" s="5">
        <v>0</v>
      </c>
      <c r="G166" s="5">
        <v>1000000000</v>
      </c>
    </row>
    <row r="167" spans="3:13" ht="15.5" x14ac:dyDescent="0.35">
      <c r="C167" t="s">
        <v>20</v>
      </c>
      <c r="D167" s="5">
        <v>0</v>
      </c>
      <c r="E167" s="5">
        <v>-7000000000</v>
      </c>
      <c r="F167" s="5">
        <v>-7000000000</v>
      </c>
      <c r="G167" s="5">
        <v>-11000000000</v>
      </c>
    </row>
    <row r="168" spans="3:13" ht="15.5" x14ac:dyDescent="0.35">
      <c r="C168" t="s">
        <v>183</v>
      </c>
      <c r="D168" s="5">
        <v>11000000000</v>
      </c>
      <c r="E168" s="5">
        <v>15000000000</v>
      </c>
      <c r="F168" s="5">
        <v>15000000000</v>
      </c>
      <c r="G168" s="5">
        <v>19000000000</v>
      </c>
    </row>
    <row r="169" spans="3:13" ht="15.5" x14ac:dyDescent="0.35">
      <c r="C169" t="s">
        <v>184</v>
      </c>
      <c r="D169" s="5">
        <v>0</v>
      </c>
      <c r="E169" s="5">
        <v>4000000000</v>
      </c>
      <c r="F169" s="5">
        <v>-1000000000</v>
      </c>
      <c r="G169" s="5">
        <v>2000000000</v>
      </c>
    </row>
    <row r="170" spans="3:13" ht="15.5" x14ac:dyDescent="0.35">
      <c r="C170" t="s">
        <v>185</v>
      </c>
      <c r="D170" s="5">
        <v>-5000000000</v>
      </c>
      <c r="E170" s="5">
        <v>-3000000000</v>
      </c>
      <c r="F170" s="5">
        <v>-2000000000</v>
      </c>
      <c r="G170" s="5">
        <v>-16000000000</v>
      </c>
    </row>
    <row r="171" spans="3:13" ht="15.5" x14ac:dyDescent="0.35">
      <c r="C171" t="s">
        <v>12</v>
      </c>
      <c r="D171" s="5">
        <v>-5000000000</v>
      </c>
      <c r="E171" s="5">
        <v>2000000000</v>
      </c>
      <c r="F171" s="5">
        <v>-3000000000</v>
      </c>
      <c r="G171" s="5">
        <v>-14000000000</v>
      </c>
    </row>
    <row r="172" spans="3:13" ht="15.5" x14ac:dyDescent="0.35">
      <c r="C172" t="s">
        <v>15</v>
      </c>
      <c r="D172" s="6">
        <v>-3.09</v>
      </c>
      <c r="E172" s="6">
        <v>0.96</v>
      </c>
      <c r="F172" s="6">
        <v>-1.72</v>
      </c>
      <c r="G172" s="6">
        <v>-9.02</v>
      </c>
    </row>
    <row r="173" spans="3:13" ht="15.5" x14ac:dyDescent="0.35">
      <c r="C173" t="s">
        <v>45</v>
      </c>
      <c r="I173" s="6">
        <v>-0.86</v>
      </c>
      <c r="J173" s="6">
        <v>0.31</v>
      </c>
      <c r="K173" s="6">
        <v>-0.78</v>
      </c>
      <c r="L173" s="6">
        <v>168459.19</v>
      </c>
      <c r="M173" s="6">
        <v>1313269.74</v>
      </c>
    </row>
    <row r="174" spans="3:13" ht="15.5" x14ac:dyDescent="0.35">
      <c r="C174" t="s">
        <v>59</v>
      </c>
      <c r="I174" s="6">
        <v>-44.19</v>
      </c>
      <c r="J174" s="6">
        <v>48.39</v>
      </c>
      <c r="K174" s="6">
        <v>-34.619999999999997</v>
      </c>
      <c r="L174" s="5">
        <v>0</v>
      </c>
      <c r="M174" s="5">
        <v>0</v>
      </c>
    </row>
    <row r="175" spans="3:13" ht="15.5" x14ac:dyDescent="0.35">
      <c r="C175" t="s">
        <v>62</v>
      </c>
      <c r="I175" s="6">
        <v>3.8</v>
      </c>
      <c r="J175" s="6">
        <v>1.59</v>
      </c>
      <c r="K175" s="6">
        <v>5.8</v>
      </c>
      <c r="L175" s="5">
        <v>0</v>
      </c>
      <c r="M175" s="5">
        <v>0</v>
      </c>
    </row>
    <row r="176" spans="3:13" ht="15.5" x14ac:dyDescent="0.35">
      <c r="C176" t="s">
        <v>186</v>
      </c>
    </row>
    <row r="177" spans="3:13" ht="15.5" x14ac:dyDescent="0.35">
      <c r="C177" t="s">
        <v>187</v>
      </c>
      <c r="I177" s="6">
        <v>-2.86E-2</v>
      </c>
      <c r="J177" s="6">
        <v>1.03E-2</v>
      </c>
      <c r="K177" s="6">
        <v>-2.4900000000000002E-2</v>
      </c>
      <c r="L177" s="6">
        <v>6.0499999999999998E-2</v>
      </c>
      <c r="M177" s="6">
        <v>6.4600000000000005E-2</v>
      </c>
    </row>
    <row r="178" spans="3:13" ht="15.5" x14ac:dyDescent="0.35">
      <c r="C178" t="s">
        <v>188</v>
      </c>
      <c r="I178" s="6">
        <v>-2.98E-2</v>
      </c>
      <c r="J178" s="6">
        <v>1.0500000000000001E-2</v>
      </c>
      <c r="K178" s="6">
        <v>-2.6800000000000001E-2</v>
      </c>
      <c r="L178" s="6">
        <v>9.9900000000000003E-2</v>
      </c>
      <c r="M178" s="6">
        <v>0.15329999999999999</v>
      </c>
    </row>
    <row r="179" spans="3:13" ht="15.5" x14ac:dyDescent="0.35">
      <c r="C179" t="s">
        <v>189</v>
      </c>
      <c r="I179" s="6">
        <v>-0.03</v>
      </c>
      <c r="J179" s="6">
        <v>3.4500000000000003E-2</v>
      </c>
      <c r="K179" s="6">
        <v>-4.1599999999999998E-2</v>
      </c>
      <c r="L179" s="6">
        <v>0.12960000000000002</v>
      </c>
      <c r="M179" s="6">
        <v>0.22519999999999998</v>
      </c>
    </row>
    <row r="180" spans="3:13" ht="15.5" x14ac:dyDescent="0.35">
      <c r="C180" t="s">
        <v>190</v>
      </c>
      <c r="I180" s="6">
        <v>-53.9</v>
      </c>
      <c r="J180" s="6">
        <v>12.55</v>
      </c>
      <c r="K180" s="6">
        <v>-5.91</v>
      </c>
      <c r="L180" s="6">
        <v>3.28</v>
      </c>
      <c r="M180" s="6">
        <v>3.26</v>
      </c>
    </row>
    <row r="181" spans="3:13" ht="15.5" x14ac:dyDescent="0.35">
      <c r="C181" t="s">
        <v>56</v>
      </c>
      <c r="I181" s="6">
        <v>1.31</v>
      </c>
      <c r="J181" s="6">
        <v>0.51</v>
      </c>
      <c r="K181" s="6">
        <v>0.92</v>
      </c>
      <c r="L181" s="5">
        <v>0</v>
      </c>
      <c r="M181" s="5">
        <v>0</v>
      </c>
    </row>
    <row r="182" spans="3:13" ht="15.5" x14ac:dyDescent="0.35">
      <c r="C182" t="s">
        <v>53</v>
      </c>
      <c r="I182" s="6">
        <v>28.93</v>
      </c>
      <c r="J182" s="6">
        <v>29.66</v>
      </c>
      <c r="K182" s="6">
        <v>29.3</v>
      </c>
      <c r="L182" s="6">
        <v>1685854.95</v>
      </c>
      <c r="M182" s="6">
        <v>8565540.5</v>
      </c>
    </row>
    <row r="183" spans="3:13" ht="15.5" x14ac:dyDescent="0.35">
      <c r="C183" t="s">
        <v>191</v>
      </c>
      <c r="I183" s="6">
        <v>1.31</v>
      </c>
      <c r="J183" s="6">
        <v>0.51</v>
      </c>
      <c r="K183" s="6">
        <v>0.92</v>
      </c>
      <c r="L183" s="5">
        <v>0</v>
      </c>
      <c r="M183" s="5">
        <v>0</v>
      </c>
    </row>
    <row r="184" spans="3:13" ht="15.5" x14ac:dyDescent="0.35">
      <c r="C184" t="s">
        <v>192</v>
      </c>
      <c r="I184" s="6">
        <v>28.93</v>
      </c>
      <c r="J184" s="6">
        <v>29.66</v>
      </c>
      <c r="K184" s="6">
        <v>29.3</v>
      </c>
      <c r="L184" s="6">
        <v>1685854.95</v>
      </c>
      <c r="M184" s="6">
        <v>8565540.5</v>
      </c>
    </row>
    <row r="185" spans="3:13" ht="15.5" x14ac:dyDescent="0.35">
      <c r="C185" t="s">
        <v>193</v>
      </c>
      <c r="I185" s="5">
        <v>0</v>
      </c>
      <c r="J185" s="5">
        <v>0</v>
      </c>
      <c r="K185" s="5">
        <v>1000000000</v>
      </c>
      <c r="L185" s="5">
        <v>2000000000</v>
      </c>
      <c r="M185" s="5">
        <v>1000000000</v>
      </c>
    </row>
    <row r="186" spans="3:13" ht="15.5" x14ac:dyDescent="0.35">
      <c r="C186" t="s">
        <v>194</v>
      </c>
      <c r="I186" s="5">
        <v>1000000000</v>
      </c>
      <c r="J186" s="5">
        <v>0</v>
      </c>
      <c r="K186" s="5">
        <v>0</v>
      </c>
      <c r="L186" s="5">
        <v>1000000000</v>
      </c>
      <c r="M186" s="5">
        <v>0</v>
      </c>
    </row>
    <row r="187" spans="3:13" ht="15.5" x14ac:dyDescent="0.35">
      <c r="C187" t="s">
        <v>25</v>
      </c>
      <c r="I187" s="5">
        <v>1000000000</v>
      </c>
      <c r="J187" s="5">
        <v>0</v>
      </c>
      <c r="K187" s="5">
        <v>1000000000</v>
      </c>
      <c r="L187" s="5">
        <v>3000000000</v>
      </c>
      <c r="M187" s="5">
        <v>1000000000</v>
      </c>
    </row>
    <row r="188" spans="3:13" ht="15.5" x14ac:dyDescent="0.35">
      <c r="C188" t="s">
        <v>22</v>
      </c>
      <c r="I188" s="5">
        <v>0</v>
      </c>
      <c r="J188" s="5">
        <v>-7000000000</v>
      </c>
      <c r="K188" s="5">
        <v>-26000000000</v>
      </c>
      <c r="L188" s="5">
        <v>1000000000</v>
      </c>
      <c r="M188" s="5">
        <v>0</v>
      </c>
    </row>
    <row r="189" spans="3:13" ht="15.5" x14ac:dyDescent="0.35">
      <c r="C189" t="s">
        <v>195</v>
      </c>
      <c r="I189" s="5">
        <v>11000000000</v>
      </c>
      <c r="J189" s="5">
        <v>15000000000</v>
      </c>
      <c r="K189" s="5">
        <v>29000000000</v>
      </c>
      <c r="L189" s="5">
        <v>6000000000</v>
      </c>
      <c r="M189" s="5">
        <v>4000000000</v>
      </c>
    </row>
    <row r="190" spans="3:13" ht="15.5" x14ac:dyDescent="0.35">
      <c r="C190" t="s">
        <v>196</v>
      </c>
      <c r="I190" s="5">
        <v>5000000000</v>
      </c>
      <c r="J190" s="5">
        <v>1000000000</v>
      </c>
      <c r="K190" s="5">
        <v>-3000000000</v>
      </c>
      <c r="L190" s="5">
        <v>-3000000000</v>
      </c>
      <c r="M190" s="5">
        <v>3000000000</v>
      </c>
    </row>
    <row r="191" spans="3:13" ht="15.5" x14ac:dyDescent="0.35">
      <c r="C191" t="s">
        <v>197</v>
      </c>
      <c r="I191" s="5">
        <v>-8000000000</v>
      </c>
      <c r="J191" s="5">
        <v>-18000000000</v>
      </c>
      <c r="K191" s="5">
        <v>-6000000000</v>
      </c>
      <c r="L191" s="5">
        <v>-3000000000</v>
      </c>
    </row>
    <row r="192" spans="3:13" ht="15.5" x14ac:dyDescent="0.35">
      <c r="C192" t="s">
        <v>14</v>
      </c>
      <c r="I192" s="5">
        <v>-3000000000</v>
      </c>
      <c r="J192" s="5">
        <v>-17000000000</v>
      </c>
      <c r="K192" s="5">
        <v>-9000000000</v>
      </c>
      <c r="L192" s="5">
        <v>-5000000000</v>
      </c>
      <c r="M192" s="5">
        <v>3000000000</v>
      </c>
    </row>
    <row r="193" spans="2:13" ht="15.5" x14ac:dyDescent="0.35">
      <c r="C193" t="s">
        <v>16</v>
      </c>
      <c r="I193" s="6">
        <v>-2.13</v>
      </c>
      <c r="J193" s="6">
        <v>-10.74</v>
      </c>
      <c r="K193" s="6">
        <v>-5.39</v>
      </c>
      <c r="L193" s="6">
        <v>-876509.29</v>
      </c>
      <c r="M193" s="6">
        <v>6302111.4000000004</v>
      </c>
    </row>
    <row r="195" spans="2:13" ht="15.5" x14ac:dyDescent="0.35">
      <c r="B195" t="s">
        <v>198</v>
      </c>
      <c r="C195" t="s">
        <v>199</v>
      </c>
      <c r="D195" s="5">
        <v>523000000</v>
      </c>
      <c r="E195" s="5">
        <v>-2000000000</v>
      </c>
      <c r="F195" s="5">
        <v>177000000</v>
      </c>
      <c r="G195" s="5">
        <v>324000000</v>
      </c>
      <c r="H195" s="5">
        <v>-1000000000</v>
      </c>
      <c r="J195" s="5">
        <v>500000000</v>
      </c>
      <c r="K195" s="5">
        <v>-1000000000</v>
      </c>
      <c r="L195" s="5">
        <v>1000000000</v>
      </c>
      <c r="M195" s="5">
        <v>670000000</v>
      </c>
    </row>
    <row r="196" spans="2:13" ht="15.5" x14ac:dyDescent="0.35">
      <c r="C196" t="s">
        <v>44</v>
      </c>
      <c r="D196" s="6">
        <v>0.33</v>
      </c>
      <c r="E196" s="6">
        <v>-1.19</v>
      </c>
      <c r="F196" s="6">
        <v>0.11</v>
      </c>
      <c r="G196" s="6">
        <v>0.2</v>
      </c>
      <c r="H196" s="6">
        <v>-0.86</v>
      </c>
      <c r="J196" s="6">
        <v>0.31</v>
      </c>
      <c r="K196" s="6">
        <v>-0.78</v>
      </c>
      <c r="L196" s="6">
        <v>0.63</v>
      </c>
      <c r="M196" s="6">
        <v>0.42</v>
      </c>
    </row>
    <row r="197" spans="2:13" ht="15.5" x14ac:dyDescent="0.35">
      <c r="C197" t="s">
        <v>204</v>
      </c>
      <c r="D197" s="5">
        <v>10000000000</v>
      </c>
      <c r="E197" s="5">
        <v>6000000000</v>
      </c>
      <c r="F197" s="5">
        <v>9000000000</v>
      </c>
      <c r="G197" s="5">
        <v>6000000000</v>
      </c>
      <c r="H197" s="5">
        <v>16000000000</v>
      </c>
      <c r="J197" s="5">
        <v>15000000000</v>
      </c>
      <c r="K197" s="5">
        <v>7000000000</v>
      </c>
      <c r="L197" s="5">
        <v>11000000000</v>
      </c>
      <c r="M197" s="5">
        <v>5000000000</v>
      </c>
    </row>
    <row r="198" spans="2:13" ht="15.5" x14ac:dyDescent="0.35">
      <c r="C198" t="s">
        <v>208</v>
      </c>
      <c r="I198" s="6">
        <v>-30.21</v>
      </c>
    </row>
    <row r="199" spans="2:13" ht="15.5" x14ac:dyDescent="0.35">
      <c r="C199" t="s">
        <v>209</v>
      </c>
      <c r="I199" s="6">
        <v>7.42</v>
      </c>
    </row>
    <row r="200" spans="2:13" ht="15.5" x14ac:dyDescent="0.35">
      <c r="C200" t="s">
        <v>210</v>
      </c>
      <c r="I200" s="6">
        <v>0.9</v>
      </c>
    </row>
    <row r="201" spans="2:13" ht="15.5" x14ac:dyDescent="0.35">
      <c r="C201" t="s">
        <v>211</v>
      </c>
      <c r="I201" s="6">
        <v>-0.86</v>
      </c>
    </row>
    <row r="202" spans="2:13" ht="15.5" x14ac:dyDescent="0.35">
      <c r="C202" t="s">
        <v>212</v>
      </c>
      <c r="D202" s="6">
        <v>0.39</v>
      </c>
    </row>
    <row r="203" spans="2:13" ht="15.5" x14ac:dyDescent="0.35">
      <c r="C203" t="s">
        <v>213</v>
      </c>
      <c r="I203" s="6">
        <v>28.93</v>
      </c>
    </row>
    <row r="204" spans="2:13" ht="15.5" x14ac:dyDescent="0.35">
      <c r="C204" t="s">
        <v>214</v>
      </c>
      <c r="D204" s="6">
        <v>16.940000000000001</v>
      </c>
    </row>
    <row r="205" spans="2:13" ht="15.5" x14ac:dyDescent="0.35">
      <c r="C205" t="s">
        <v>215</v>
      </c>
      <c r="D205" s="6">
        <v>16.940000000000001</v>
      </c>
    </row>
    <row r="206" spans="2:13" ht="15.5" x14ac:dyDescent="0.35">
      <c r="C206" t="s">
        <v>216</v>
      </c>
      <c r="D206" s="6">
        <v>0.02</v>
      </c>
    </row>
    <row r="207" spans="2:13" ht="15.5" x14ac:dyDescent="0.35">
      <c r="C207" t="s">
        <v>332</v>
      </c>
      <c r="D207" s="6">
        <v>0.02</v>
      </c>
    </row>
    <row r="208" spans="2:13" ht="15.5" x14ac:dyDescent="0.35">
      <c r="C208" t="s">
        <v>217</v>
      </c>
      <c r="D208" s="6">
        <v>0.04</v>
      </c>
    </row>
    <row r="209" spans="3:9" ht="15.5" x14ac:dyDescent="0.35">
      <c r="C209" t="s">
        <v>218</v>
      </c>
      <c r="D209" s="6">
        <v>0.02</v>
      </c>
    </row>
    <row r="210" spans="3:9" ht="15.5" x14ac:dyDescent="0.35">
      <c r="C210" t="s">
        <v>219</v>
      </c>
      <c r="D210" s="6">
        <v>1.04</v>
      </c>
    </row>
    <row r="211" spans="3:9" ht="15.5" x14ac:dyDescent="0.35">
      <c r="C211" t="s">
        <v>12</v>
      </c>
      <c r="D211" s="5">
        <v>-5000000000</v>
      </c>
    </row>
    <row r="212" spans="3:9" ht="15.5" x14ac:dyDescent="0.35">
      <c r="C212" t="s">
        <v>220</v>
      </c>
      <c r="I212" s="6">
        <v>28.63</v>
      </c>
    </row>
    <row r="213" spans="3:9" ht="15.5" x14ac:dyDescent="0.35">
      <c r="C213" t="s">
        <v>221</v>
      </c>
      <c r="I213" s="5">
        <v>0</v>
      </c>
    </row>
    <row r="214" spans="3:9" ht="15.5" x14ac:dyDescent="0.35">
      <c r="C214" t="s">
        <v>222</v>
      </c>
      <c r="I214" s="5">
        <v>0</v>
      </c>
    </row>
    <row r="215" spans="3:9" ht="15.5" x14ac:dyDescent="0.35">
      <c r="C215" t="s">
        <v>223</v>
      </c>
      <c r="I215" s="5">
        <v>0</v>
      </c>
    </row>
    <row r="216" spans="3:9" ht="15.5" x14ac:dyDescent="0.35">
      <c r="C216" t="s">
        <v>224</v>
      </c>
      <c r="D216" s="6">
        <v>37.520000000000003</v>
      </c>
    </row>
    <row r="217" spans="3:9" ht="15.5" x14ac:dyDescent="0.35">
      <c r="C217" t="s">
        <v>226</v>
      </c>
      <c r="D217" s="6">
        <v>0.37</v>
      </c>
    </row>
    <row r="218" spans="3:9" ht="15.5" x14ac:dyDescent="0.35">
      <c r="C218" t="s">
        <v>228</v>
      </c>
      <c r="D218" s="6">
        <v>2.4300000000000002</v>
      </c>
    </row>
    <row r="219" spans="3:9" ht="15.5" x14ac:dyDescent="0.35">
      <c r="C219" t="s">
        <v>40</v>
      </c>
      <c r="I219" s="5">
        <v>42000000000</v>
      </c>
    </row>
    <row r="220" spans="3:9" ht="15.5" x14ac:dyDescent="0.35">
      <c r="C220" t="s">
        <v>229</v>
      </c>
      <c r="I220" s="5">
        <v>42000000000</v>
      </c>
    </row>
    <row r="221" spans="3:9" ht="15.5" x14ac:dyDescent="0.35">
      <c r="C221" t="s">
        <v>230</v>
      </c>
      <c r="I221" s="5">
        <v>1600000000</v>
      </c>
    </row>
    <row r="222" spans="3:9" ht="15.5" x14ac:dyDescent="0.35">
      <c r="C222" t="s">
        <v>231</v>
      </c>
      <c r="I222" s="6">
        <v>0.41909999999999997</v>
      </c>
    </row>
    <row r="223" spans="3:9" ht="15.5" x14ac:dyDescent="0.35">
      <c r="C223" t="s">
        <v>232</v>
      </c>
      <c r="D223" s="6">
        <v>0.30640000000000001</v>
      </c>
    </row>
    <row r="224" spans="3:9" ht="15.5" x14ac:dyDescent="0.35">
      <c r="C224" t="s">
        <v>233</v>
      </c>
      <c r="D224" s="6">
        <v>5.3099999999999994E-2</v>
      </c>
    </row>
    <row r="225" spans="3:9" ht="15.5" x14ac:dyDescent="0.35">
      <c r="C225" t="s">
        <v>234</v>
      </c>
      <c r="D225" s="6">
        <v>5.3499999999999999E-2</v>
      </c>
    </row>
    <row r="226" spans="3:9" ht="15.5" x14ac:dyDescent="0.35">
      <c r="C226" t="s">
        <v>235</v>
      </c>
      <c r="D226" s="6">
        <v>9.1300000000000006E-2</v>
      </c>
    </row>
    <row r="227" spans="3:9" ht="15.5" x14ac:dyDescent="0.35">
      <c r="C227" t="s">
        <v>236</v>
      </c>
      <c r="D227" s="6">
        <v>-9.1999999999999998E-3</v>
      </c>
    </row>
    <row r="228" spans="3:9" ht="15.5" x14ac:dyDescent="0.35">
      <c r="C228" t="s">
        <v>237</v>
      </c>
      <c r="D228" s="6">
        <v>1.9641</v>
      </c>
    </row>
    <row r="229" spans="3:9" ht="15.5" x14ac:dyDescent="0.35">
      <c r="C229" t="s">
        <v>244</v>
      </c>
      <c r="I229" s="5">
        <v>1</v>
      </c>
    </row>
    <row r="230" spans="3:9" ht="15.5" x14ac:dyDescent="0.35">
      <c r="C230" t="s">
        <v>245</v>
      </c>
      <c r="I230" s="6">
        <v>0.37</v>
      </c>
    </row>
    <row r="231" spans="3:9" ht="15.5" x14ac:dyDescent="0.35">
      <c r="C231" t="s">
        <v>246</v>
      </c>
      <c r="I231" s="6">
        <v>0.02</v>
      </c>
    </row>
    <row r="232" spans="3:9" ht="15.5" x14ac:dyDescent="0.35">
      <c r="C232" t="s">
        <v>247</v>
      </c>
      <c r="I232" s="6">
        <v>0.22</v>
      </c>
    </row>
    <row r="233" spans="3:9" ht="15.5" x14ac:dyDescent="0.35">
      <c r="C233" t="s">
        <v>248</v>
      </c>
      <c r="I233" s="6">
        <v>0.35</v>
      </c>
    </row>
    <row r="234" spans="3:9" ht="15.5" x14ac:dyDescent="0.35">
      <c r="C234" t="s">
        <v>249</v>
      </c>
      <c r="I234" s="6">
        <v>0.34</v>
      </c>
    </row>
    <row r="235" spans="3:9" ht="15.5" x14ac:dyDescent="0.35">
      <c r="C235" t="s">
        <v>250</v>
      </c>
      <c r="I235" s="6">
        <v>0.6</v>
      </c>
    </row>
    <row r="236" spans="3:9" ht="15.5" x14ac:dyDescent="0.35">
      <c r="C236" t="s">
        <v>251</v>
      </c>
      <c r="I236" s="6">
        <v>0.21</v>
      </c>
    </row>
    <row r="237" spans="3:9" ht="15.5" x14ac:dyDescent="0.35">
      <c r="C237" t="s">
        <v>252</v>
      </c>
      <c r="D237" s="5">
        <v>1000000000</v>
      </c>
    </row>
    <row r="238" spans="3:9" ht="15.5" x14ac:dyDescent="0.35">
      <c r="C238" t="s">
        <v>253</v>
      </c>
      <c r="D238" s="5">
        <v>48000000000</v>
      </c>
    </row>
    <row r="239" spans="3:9" ht="15.5" x14ac:dyDescent="0.35">
      <c r="C239" t="s">
        <v>254</v>
      </c>
      <c r="D239" s="5">
        <v>2000000000</v>
      </c>
    </row>
    <row r="240" spans="3:9" ht="15.5" x14ac:dyDescent="0.35">
      <c r="C240" t="s">
        <v>183</v>
      </c>
      <c r="D240" s="5">
        <v>11000000000</v>
      </c>
    </row>
    <row r="241" spans="3:9" ht="15.5" x14ac:dyDescent="0.35">
      <c r="C241" t="s">
        <v>182</v>
      </c>
      <c r="I241" s="5">
        <v>46000000000</v>
      </c>
    </row>
    <row r="242" spans="3:9" ht="15.5" x14ac:dyDescent="0.35">
      <c r="C242" t="s">
        <v>181</v>
      </c>
      <c r="D242" s="5">
        <v>1000000000</v>
      </c>
    </row>
    <row r="243" spans="3:9" ht="15.5" x14ac:dyDescent="0.35">
      <c r="C243" t="s">
        <v>180</v>
      </c>
      <c r="D243" s="5">
        <v>0</v>
      </c>
    </row>
    <row r="244" spans="3:9" ht="15.5" x14ac:dyDescent="0.35">
      <c r="C244" t="s">
        <v>23</v>
      </c>
      <c r="D244" s="5">
        <v>1000000000</v>
      </c>
    </row>
    <row r="245" spans="3:9" ht="15.5" x14ac:dyDescent="0.35">
      <c r="C245" t="s">
        <v>20</v>
      </c>
      <c r="D245" s="5">
        <v>0</v>
      </c>
    </row>
    <row r="246" spans="3:9" ht="15.5" x14ac:dyDescent="0.35">
      <c r="C246" t="s">
        <v>255</v>
      </c>
      <c r="I246" s="5">
        <v>46000000000</v>
      </c>
    </row>
  </sheetData>
  <pageMargins left="0.7" right="0.7" top="0.75" bottom="0.75" header="0.3" footer="0.3"/>
  <ignoredErrors>
    <ignoredError sqref="A1:M24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831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832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vm="8">
        <f t="shared" ca="1" si="0"/>
        <v>50</v>
      </c>
      <c r="K2" s="2" vm="87">
        <f t="shared" ca="1" si="0"/>
        <v>91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200740015643</v>
      </c>
      <c r="H4" s="2">
        <f>IFERROR(SUM(D4:G4)*(4/MAX(1,COUNT(D4:G4))),"")</f>
        <v>802960062572</v>
      </c>
      <c r="I4" s="2">
        <f t="shared" ref="I4:N4" si="1">IFERROR(INDEX(I51:I500,MATCH($C$4,$C$51:$C$500,0)),"")</f>
        <v>41981627864</v>
      </c>
      <c r="J4" s="2">
        <f t="shared" si="1"/>
        <v>71205891070</v>
      </c>
      <c r="K4" s="2">
        <f t="shared" si="1"/>
        <v>132543989557</v>
      </c>
      <c r="L4" s="2">
        <f t="shared" si="1"/>
        <v>128305264796</v>
      </c>
      <c r="M4" s="2">
        <f t="shared" si="1"/>
        <v>111215316633</v>
      </c>
      <c r="N4" s="2">
        <f t="shared" si="1"/>
        <v>84987068261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2430716545</v>
      </c>
      <c r="H5" s="2">
        <f>IFERROR(SUM(D5:G5)*(4/MAX(1,COUNT(D5:G5))),"")</f>
        <v>9722866180</v>
      </c>
      <c r="I5" s="2">
        <f t="shared" ref="I5:N5" si="2">IFERROR(INDEX(I51:I500,MATCH($C$5,$C$51:$C$500,0)),"")</f>
        <v>-21553812089</v>
      </c>
      <c r="J5" s="2">
        <f t="shared" si="2"/>
        <v>-82010734025</v>
      </c>
      <c r="K5" s="2">
        <f t="shared" si="2"/>
        <v>5791251871</v>
      </c>
      <c r="L5" s="2">
        <f t="shared" si="2"/>
        <v>12644646456</v>
      </c>
      <c r="M5" s="2">
        <f t="shared" si="2"/>
        <v>8638803742</v>
      </c>
      <c r="N5" s="2">
        <f t="shared" si="2"/>
        <v>4772365850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76279722411</v>
      </c>
      <c r="H6" s="2">
        <f>IFERROR(INDEX(D6:G6,COUNT(D6:G6)),"")</f>
        <v>76279722411</v>
      </c>
      <c r="I6" s="2">
        <f t="shared" ref="I6:N6" si="3">IFERROR(INDEX(I51:I500,MATCH($C$6,$C$51:$C$500,0)),"")</f>
        <v>73849005866</v>
      </c>
      <c r="J6" s="2">
        <f t="shared" si="3"/>
        <v>95402817955</v>
      </c>
      <c r="K6" s="2">
        <f t="shared" si="3"/>
        <v>177243354104</v>
      </c>
      <c r="L6" s="2">
        <f t="shared" si="3"/>
        <v>59278024981</v>
      </c>
      <c r="M6" s="2">
        <f t="shared" si="3"/>
        <v>15300378525</v>
      </c>
      <c r="N6" s="2">
        <f t="shared" si="3"/>
        <v>6661574783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3.57</v>
      </c>
      <c r="H7" s="3">
        <f>IFERROR(INDEX(D7:G7,COUNT(D7:G7)),"")</f>
        <v>3.57</v>
      </c>
      <c r="I7" s="3">
        <f t="shared" ref="I7:N7" si="4">IFERROR(INDEX(I51:I500,MATCH($C$7,$C$51:$C$500,0))/1000000000,"")</f>
        <v>3.57</v>
      </c>
      <c r="J7" s="3">
        <f t="shared" si="4"/>
        <v>3.57</v>
      </c>
      <c r="K7" s="3">
        <f t="shared" si="4"/>
        <v>3.57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-48000000000</v>
      </c>
      <c r="J8" s="2">
        <f t="shared" si="5"/>
        <v>-24000000000</v>
      </c>
      <c r="K8" s="2">
        <f t="shared" si="5"/>
        <v>-55000000000</v>
      </c>
      <c r="L8" s="2">
        <f t="shared" si="5"/>
        <v>-10000000000</v>
      </c>
      <c r="M8" s="2">
        <f t="shared" si="5"/>
        <v>3000000000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-0.22</v>
      </c>
      <c r="H9" s="3">
        <f>IFERROR(INDEX(D9:G9,COUNT(D9:G9)),"")</f>
        <v>-0.22</v>
      </c>
      <c r="I9" s="3">
        <f t="shared" ref="I9:N9" si="6">IFERROR(INDEX(I51:I500,MATCH($C$9,$C$51:$C$500,0)),"")</f>
        <v>-13.49</v>
      </c>
      <c r="J9" s="3">
        <f t="shared" si="6"/>
        <v>-6.72</v>
      </c>
      <c r="K9" s="3">
        <f t="shared" si="6"/>
        <v>-15.3</v>
      </c>
      <c r="L9" s="3">
        <f t="shared" si="6"/>
        <v>-247279.37</v>
      </c>
      <c r="M9" s="3">
        <f t="shared" si="6"/>
        <v>9556046.4600000009</v>
      </c>
      <c r="N9" s="3">
        <f t="shared" si="6"/>
        <v>-7675746.2300000004</v>
      </c>
    </row>
    <row r="10" spans="1:14" ht="15.5" x14ac:dyDescent="0.35">
      <c r="C10" t="s">
        <v>17</v>
      </c>
      <c r="D10" s="3" t="str">
        <f ca="1">IFERROR(IF(D9=0,"",D2/D9),"")</f>
        <v/>
      </c>
      <c r="I10" s="3" t="str">
        <f t="shared" ref="I10:N10" ca="1" si="7">IFERROR(IF(I9=0,"",I2/I9),"")</f>
        <v/>
      </c>
      <c r="J10" s="3">
        <f t="shared" ca="1" si="7"/>
        <v>-7.4404761904761907</v>
      </c>
      <c r="K10" s="3">
        <f t="shared" ca="1" si="7"/>
        <v>-5.9477124183006529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139386935</v>
      </c>
      <c r="H11" s="2">
        <f>IFERROR(INDEX(D11:G11,COUNT(D11:G11)),"")</f>
        <v>139386935</v>
      </c>
      <c r="I11" s="2">
        <f t="shared" ref="I11:N11" si="8">IFERROR(INDEX(I51:I500,MATCH($C$11,$C$51:$C$500,0)),"")</f>
        <v>238370670</v>
      </c>
      <c r="J11" s="2">
        <f t="shared" si="8"/>
        <v>2229393281</v>
      </c>
      <c r="K11" s="2">
        <f t="shared" si="8"/>
        <v>34589982477</v>
      </c>
      <c r="L11" s="2">
        <f t="shared" si="8"/>
        <v>1516624220</v>
      </c>
      <c r="M11" s="2">
        <f t="shared" si="8"/>
        <v>11989903544</v>
      </c>
      <c r="N11" s="2">
        <f t="shared" si="8"/>
        <v>7762280394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 t="shared" ref="I12:N12" si="9">IFERROR(INDEX(I51:I500,MATCH($C$12,$C$51:$C$500,0)),"")</f>
        <v>5000000000</v>
      </c>
      <c r="J12" s="2">
        <f t="shared" si="9"/>
        <v>5000000000</v>
      </c>
      <c r="K12" s="2">
        <f t="shared" si="9"/>
        <v>-30000000000</v>
      </c>
      <c r="L12" s="2">
        <f t="shared" si="9"/>
        <v>-2000000000</v>
      </c>
      <c r="M12" s="2">
        <f t="shared" si="9"/>
        <v>-12000000000</v>
      </c>
      <c r="N12" s="2">
        <f t="shared" si="9"/>
        <v>-8000000000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5000000000</v>
      </c>
      <c r="H13" s="2">
        <f>IFERROR(INDEX(D13:G13,COUNT(D13:G13)),"")</f>
        <v>5000000000</v>
      </c>
      <c r="I13" s="2">
        <f t="shared" ref="I13:N13" si="10">IFERROR(INDEX(I51:I500,MATCH($C$13,$C$51:$C$500,0)),"")</f>
        <v>5000000000</v>
      </c>
      <c r="J13" s="2">
        <f t="shared" si="10"/>
        <v>7000000000</v>
      </c>
      <c r="K13" s="2">
        <f t="shared" si="10"/>
        <v>5000000000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-6873941</v>
      </c>
      <c r="H14" s="2">
        <f>IFERROR(SUM(D14:G14)*(4/MAX(1,COUNT(D14:G14))),"")</f>
        <v>-27495764</v>
      </c>
      <c r="I14" s="2">
        <f t="shared" ref="I14:N14" si="11">IFERROR(INDEX(I51:I500,MATCH($C$14,$C$51:$C$500,0)),"")</f>
        <v>-63058047</v>
      </c>
      <c r="J14" s="2">
        <f t="shared" si="11"/>
        <v>-134548137</v>
      </c>
      <c r="K14" s="2">
        <f t="shared" si="11"/>
        <v>-40073468</v>
      </c>
      <c r="L14" s="2">
        <f t="shared" si="11"/>
        <v>-41667779</v>
      </c>
      <c r="M14" s="2">
        <f t="shared" si="11"/>
        <v>-28710424</v>
      </c>
      <c r="N14" s="2">
        <f t="shared" si="11"/>
        <v>-18530267</v>
      </c>
    </row>
    <row r="15" spans="1:14" ht="15.5" x14ac:dyDescent="0.35">
      <c r="C15" t="s">
        <v>27</v>
      </c>
      <c r="D15" s="2">
        <f>IFERROR(INDEX(D51:D500,MATCH($C$15,$C$51:$C$500,0)),"")</f>
        <v>-685586718</v>
      </c>
      <c r="H15" s="2">
        <f>IFERROR(SUM(D15:G15)*(4/MAX(1,COUNT(D15:G15))),"")</f>
        <v>-2742346872</v>
      </c>
      <c r="I15" s="2">
        <f t="shared" ref="I15:N15" si="12">IFERROR(INDEX(I51:I500,MATCH($C$15,$C$51:$C$500,0)),"")</f>
        <v>1952367</v>
      </c>
      <c r="J15" s="2">
        <f t="shared" si="12"/>
        <v>36332560</v>
      </c>
      <c r="K15" s="2">
        <f t="shared" si="12"/>
        <v>-1758241669</v>
      </c>
      <c r="L15" s="2">
        <f t="shared" si="12"/>
        <v>-3439494804</v>
      </c>
      <c r="M15" s="2">
        <f t="shared" si="12"/>
        <v>-2168376294</v>
      </c>
      <c r="N15" s="2">
        <f t="shared" si="12"/>
        <v>-1511608660</v>
      </c>
    </row>
    <row r="16" spans="1:14" ht="15.5" x14ac:dyDescent="0.35">
      <c r="C16" t="s">
        <v>28</v>
      </c>
      <c r="D16" s="2">
        <f>IFERROR(INDEX(D51:D500,MATCH($C$16,$C$51:$C$500,0)),"")</f>
        <v>3116303263</v>
      </c>
      <c r="H16" s="2">
        <f>IFERROR(SUM(D16:G16)*(4/MAX(1,COUNT(D16:G16))),"")</f>
        <v>12465213052</v>
      </c>
      <c r="I16" s="2">
        <f t="shared" ref="I16:N16" si="13">IFERROR(INDEX(I51:I500,MATCH($C$16,$C$51:$C$500,0)),"")</f>
        <v>-21675915167</v>
      </c>
      <c r="J16" s="2">
        <f t="shared" si="13"/>
        <v>-82492333022</v>
      </c>
      <c r="K16" s="2">
        <f t="shared" si="13"/>
        <v>7631227083</v>
      </c>
      <c r="L16" s="2">
        <f t="shared" si="13"/>
        <v>16081970755</v>
      </c>
      <c r="M16" s="2">
        <f t="shared" si="13"/>
        <v>10805932566</v>
      </c>
      <c r="N16" s="2">
        <f t="shared" si="13"/>
        <v>6283974510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 t="str">
        <f ca="1">IFERROR(D21*D2,"")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>
        <f t="shared" ca="1" si="14"/>
        <v>178500000000</v>
      </c>
      <c r="K20" s="2">
        <f t="shared" ca="1" si="14"/>
        <v>324870000000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3570000000</v>
      </c>
      <c r="H21" s="2">
        <f>IFERROR(INDEX(D21:G21,COUNT(D21:G21)),"")</f>
        <v>3570000000</v>
      </c>
      <c r="I21" s="2">
        <f t="shared" ref="I21:N21" si="15">IFERROR(INDEX(I51:I500,MATCH($C$7,$C$51:$C$500,0)),"")</f>
        <v>3570000000</v>
      </c>
      <c r="J21" s="2">
        <f t="shared" si="15"/>
        <v>3570000000</v>
      </c>
      <c r="K21" s="2">
        <f t="shared" si="15"/>
        <v>3570000000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3.1865828403296286</v>
      </c>
      <c r="H23" s="3">
        <f t="shared" ref="H23:N23" si="16">IFERROR(H5/H6*100,"")</f>
        <v>12.746331361318514</v>
      </c>
      <c r="I23" s="3">
        <f t="shared" si="16"/>
        <v>-29.186326662419365</v>
      </c>
      <c r="J23" s="3">
        <f t="shared" si="16"/>
        <v>-85.962590815381532</v>
      </c>
      <c r="K23" s="3">
        <f t="shared" si="16"/>
        <v>3.2674014212131772</v>
      </c>
      <c r="L23" s="3">
        <f t="shared" si="16"/>
        <v>21.331085946356858</v>
      </c>
      <c r="M23" s="3">
        <f t="shared" si="16"/>
        <v>56.461372690124342</v>
      </c>
      <c r="N23" s="3">
        <f t="shared" si="16"/>
        <v>71.640205288677905</v>
      </c>
    </row>
    <row r="24" spans="1:14" ht="15.5" x14ac:dyDescent="0.35">
      <c r="C24" t="s">
        <v>43</v>
      </c>
      <c r="D24" s="4" t="str">
        <f>IFERROR(_xlfn.RRI(5,I23,D23),"")</f>
        <v/>
      </c>
      <c r="H24" s="4">
        <f t="shared" ref="H24:N24" si="17">IFERROR(_xlfn.RRI(5,M23,H23),"")</f>
        <v>-0.25744820136107016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0.68</v>
      </c>
      <c r="H25" s="3">
        <f>IFERROR(INDEX(D25:G25,COUNT(D25:G25)),"")</f>
        <v>0.68</v>
      </c>
      <c r="I25" s="3">
        <f t="shared" ref="I25:N25" si="18">IFERROR(INDEX(I51:I500,MATCH($C$25,$C$51:$C$500,0)),"")</f>
        <v>-6.07</v>
      </c>
      <c r="J25" s="3">
        <f t="shared" si="18"/>
        <v>-23.09</v>
      </c>
      <c r="K25" s="3">
        <f t="shared" si="18"/>
        <v>1.64</v>
      </c>
      <c r="L25" s="3">
        <f t="shared" si="18"/>
        <v>316061.90000000002</v>
      </c>
      <c r="M25" s="3">
        <f t="shared" si="18"/>
        <v>25938607.420000002</v>
      </c>
      <c r="N25" s="3">
        <f t="shared" si="18"/>
        <v>15907886.17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-0.96954122369977191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56.22969625854342</v>
      </c>
      <c r="H27" s="3">
        <f t="shared" ref="H27:N27" si="20">IFERROR(H4/H21,"")</f>
        <v>224.91878503417368</v>
      </c>
      <c r="I27" s="3">
        <f t="shared" si="20"/>
        <v>11.759559625770308</v>
      </c>
      <c r="J27" s="3">
        <f t="shared" si="20"/>
        <v>19.945627750700279</v>
      </c>
      <c r="K27" s="3">
        <f t="shared" si="20"/>
        <v>37.127167943137252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0.36746095815053814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-1.1120263591433277</v>
      </c>
      <c r="I29" s="4">
        <f t="shared" si="22"/>
        <v>-0.73711563447379813</v>
      </c>
      <c r="J29" s="4">
        <f t="shared" si="22"/>
        <v>-15.079268292682928</v>
      </c>
      <c r="K29" s="4">
        <f t="shared" si="22"/>
        <v>-0.99999481114300703</v>
      </c>
      <c r="L29" s="4">
        <f t="shared" si="22"/>
        <v>-0.98781500121104038</v>
      </c>
      <c r="M29" s="4">
        <f t="shared" si="22"/>
        <v>0.6305502279062386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18.126463251334584</v>
      </c>
      <c r="I30" s="4">
        <f t="shared" si="23"/>
        <v>-0.4104191769367882</v>
      </c>
      <c r="J30" s="4">
        <f t="shared" si="23"/>
        <v>-0.46277540529758837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21.36</v>
      </c>
      <c r="H32" s="3">
        <f>IFERROR(INDEX(D32:G32,COUNT(D32:G32)),"")</f>
        <v>21.36</v>
      </c>
      <c r="I32" s="3">
        <f t="shared" ref="I32:N32" si="24">IFERROR(INDEX(I51:I500,MATCH($C$32,$C$51:$C$500,0)),"")</f>
        <v>20.68</v>
      </c>
      <c r="J32" s="3">
        <f t="shared" si="24"/>
        <v>26.71</v>
      </c>
      <c r="K32" s="3">
        <f t="shared" si="24"/>
        <v>49.63</v>
      </c>
      <c r="L32" s="3">
        <f t="shared" si="24"/>
        <v>1481950.62</v>
      </c>
      <c r="M32" s="3">
        <f t="shared" si="24"/>
        <v>45947082.659999996</v>
      </c>
      <c r="N32" s="3">
        <f t="shared" si="24"/>
        <v>22205249.280000001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6.41</v>
      </c>
      <c r="H33" s="3">
        <f>IFERROR(INDEX(D33:G33,COUNT(D33:G33)),"")</f>
        <v>6.41</v>
      </c>
      <c r="I33" s="3">
        <f t="shared" ref="I33:N33" si="25">IFERROR(INDEX(I51:I500,MATCH($C$33,$C$51:$C$500,0)),"")</f>
        <v>6.62</v>
      </c>
      <c r="J33" s="3">
        <f t="shared" si="25"/>
        <v>1.87</v>
      </c>
      <c r="K33" s="3">
        <f t="shared" si="25"/>
        <v>1.83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201.47</v>
      </c>
      <c r="H34" s="3">
        <f>IFERROR(INDEX(D34:G34,COUNT(D34:G34)),"")</f>
        <v>201.47</v>
      </c>
      <c r="I34" s="3">
        <f t="shared" ref="I34:N34" si="26">IFERROR(INDEX(I51:I500,MATCH($C$34,$C$51:$C$500,0)),"")</f>
        <v>-22.57</v>
      </c>
      <c r="J34" s="3">
        <f t="shared" si="26"/>
        <v>-2.17</v>
      </c>
      <c r="K34" s="3">
        <f t="shared" si="26"/>
        <v>55.49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2.44</v>
      </c>
      <c r="H35" s="3">
        <f>IFERROR(INDEX(D35:G35,COUNT(D35:G35)),"")</f>
        <v>2.44</v>
      </c>
      <c r="I35" s="3">
        <f t="shared" ref="I35:N35" si="27">IFERROR(INDEX(I51:I500,MATCH($C$35,$C$51:$C$500,0)),"")</f>
        <v>11.65</v>
      </c>
      <c r="J35" s="3">
        <f t="shared" si="27"/>
        <v>2.5099999999999998</v>
      </c>
      <c r="K35" s="3">
        <f t="shared" si="27"/>
        <v>2.4500000000000002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200740015643</v>
      </c>
      <c r="E51" s="5">
        <v>39106365829</v>
      </c>
      <c r="F51" s="5">
        <v>1112274424</v>
      </c>
      <c r="G51" s="5">
        <v>1036554164</v>
      </c>
      <c r="I51" s="5">
        <v>41981627864</v>
      </c>
      <c r="J51" s="5">
        <v>71205891070</v>
      </c>
      <c r="K51" s="5">
        <v>132543989557</v>
      </c>
      <c r="L51" s="5">
        <v>128305264796</v>
      </c>
      <c r="M51" s="5">
        <v>111215316633</v>
      </c>
      <c r="N51" s="5">
        <v>84987068261</v>
      </c>
    </row>
    <row r="52" spans="2:14" ht="15.5" x14ac:dyDescent="0.35">
      <c r="C52" t="s">
        <v>73</v>
      </c>
      <c r="D52" s="5">
        <v>-191340508049</v>
      </c>
      <c r="E52" s="5">
        <v>-38100711268</v>
      </c>
      <c r="F52" s="5">
        <v>-254381297</v>
      </c>
      <c r="G52" s="5">
        <v>-414621666</v>
      </c>
      <c r="I52" s="5">
        <v>-39060287610</v>
      </c>
      <c r="J52" s="5">
        <v>-42738570687</v>
      </c>
      <c r="K52" s="5">
        <v>-60922007509</v>
      </c>
      <c r="L52" s="5">
        <v>-50283790777</v>
      </c>
      <c r="M52" s="5">
        <v>-49645667413</v>
      </c>
      <c r="N52" s="5">
        <v>-39340491266</v>
      </c>
    </row>
    <row r="53" spans="2:14" ht="15.5" x14ac:dyDescent="0.35">
      <c r="C53" t="s">
        <v>74</v>
      </c>
      <c r="D53" s="5">
        <v>9399507594</v>
      </c>
      <c r="E53" s="5">
        <v>1005654561</v>
      </c>
      <c r="F53" s="5">
        <v>857893127</v>
      </c>
      <c r="G53" s="5">
        <v>621932498</v>
      </c>
      <c r="I53" s="5">
        <v>2921340254</v>
      </c>
      <c r="J53" s="5">
        <v>28467320383</v>
      </c>
      <c r="K53" s="5">
        <v>71621982048</v>
      </c>
      <c r="L53" s="5">
        <v>78021474019</v>
      </c>
      <c r="M53" s="5">
        <v>61569649220</v>
      </c>
      <c r="N53" s="5">
        <v>45646576995</v>
      </c>
    </row>
    <row r="54" spans="2:14" ht="15.5" x14ac:dyDescent="0.35">
      <c r="C54" t="s">
        <v>75</v>
      </c>
      <c r="D54" s="5">
        <v>-6086317053</v>
      </c>
      <c r="E54" s="5">
        <v>-3533979177</v>
      </c>
      <c r="F54" s="5">
        <v>-10434786993</v>
      </c>
      <c r="G54" s="5">
        <v>-4796858671</v>
      </c>
      <c r="I54" s="5">
        <v>-23354369266</v>
      </c>
      <c r="J54" s="5">
        <v>-99265657837</v>
      </c>
      <c r="K54" s="5">
        <v>-63201042442</v>
      </c>
      <c r="L54" s="5">
        <v>-61850624317</v>
      </c>
      <c r="M54" s="5">
        <v>-50820468291</v>
      </c>
      <c r="N54" s="5">
        <v>-39407807045</v>
      </c>
    </row>
    <row r="55" spans="2:14" ht="15.5" x14ac:dyDescent="0.35">
      <c r="C55" t="s">
        <v>424</v>
      </c>
      <c r="D55" s="5">
        <v>-6086317053</v>
      </c>
      <c r="E55" s="5">
        <v>-3533979177</v>
      </c>
      <c r="F55" s="5">
        <v>-10434786993</v>
      </c>
      <c r="G55" s="5">
        <v>-4796858671</v>
      </c>
      <c r="I55" s="5">
        <v>-23354369266</v>
      </c>
      <c r="J55" s="5">
        <v>-99265657837</v>
      </c>
      <c r="K55" s="5">
        <v>-63201042442</v>
      </c>
      <c r="L55" s="5">
        <v>-61850624317</v>
      </c>
      <c r="M55" s="5">
        <v>-50820468291</v>
      </c>
      <c r="N55" s="5">
        <v>-39407807045</v>
      </c>
    </row>
    <row r="56" spans="2:14" ht="15.5" x14ac:dyDescent="0.35">
      <c r="C56" t="s">
        <v>78</v>
      </c>
      <c r="D56" s="5">
        <v>3313190541</v>
      </c>
      <c r="E56" s="5">
        <v>-2528324616</v>
      </c>
      <c r="F56" s="5">
        <v>-9576893866</v>
      </c>
      <c r="G56" s="5">
        <v>-4174926173</v>
      </c>
      <c r="I56" s="5">
        <v>-20433029012</v>
      </c>
      <c r="J56" s="5">
        <v>-70798337454</v>
      </c>
      <c r="K56" s="5">
        <v>8420939606</v>
      </c>
      <c r="L56" s="5">
        <v>16170849702</v>
      </c>
      <c r="M56" s="5">
        <v>10749180929</v>
      </c>
      <c r="N56" s="5">
        <v>6238769950</v>
      </c>
    </row>
    <row r="57" spans="2:14" ht="15.5" x14ac:dyDescent="0.35">
      <c r="C57" t="s">
        <v>79</v>
      </c>
      <c r="D57" s="5">
        <v>-196887278</v>
      </c>
      <c r="E57" s="5">
        <v>-979301372</v>
      </c>
      <c r="F57" s="5">
        <v>-156290984</v>
      </c>
      <c r="G57" s="5">
        <v>-142697687</v>
      </c>
      <c r="I57" s="5">
        <v>-1242886155</v>
      </c>
      <c r="J57" s="5">
        <v>-11693995568</v>
      </c>
      <c r="K57" s="5">
        <v>-789712523</v>
      </c>
      <c r="L57" s="5">
        <v>-88878947</v>
      </c>
      <c r="M57" s="5">
        <v>56751637</v>
      </c>
      <c r="N57" s="5">
        <v>45204560</v>
      </c>
    </row>
    <row r="58" spans="2:14" ht="15.5" x14ac:dyDescent="0.35">
      <c r="C58" t="s">
        <v>261</v>
      </c>
      <c r="D58" s="5">
        <v>955231</v>
      </c>
      <c r="E58" s="5">
        <v>-4717339</v>
      </c>
      <c r="F58" s="5">
        <v>684416</v>
      </c>
      <c r="G58" s="5">
        <v>6996114</v>
      </c>
      <c r="I58" s="5">
        <v>4235155</v>
      </c>
      <c r="J58" s="5">
        <v>36710110</v>
      </c>
      <c r="K58" s="5">
        <v>44311872</v>
      </c>
      <c r="L58" s="5">
        <v>66223834</v>
      </c>
      <c r="M58" s="5">
        <v>159533977</v>
      </c>
      <c r="N58" s="5">
        <v>83549658</v>
      </c>
    </row>
    <row r="59" spans="2:14" ht="15.5" x14ac:dyDescent="0.35">
      <c r="C59" t="s">
        <v>26</v>
      </c>
      <c r="D59" s="5">
        <v>-6873941</v>
      </c>
      <c r="E59" s="5">
        <v>-53849960</v>
      </c>
      <c r="F59" s="5">
        <v>-5422652</v>
      </c>
      <c r="G59" s="5">
        <v>-2479129</v>
      </c>
      <c r="I59" s="5">
        <v>-63058047</v>
      </c>
      <c r="J59" s="5">
        <v>-134548137</v>
      </c>
      <c r="K59" s="5">
        <v>-40073468</v>
      </c>
      <c r="L59" s="5">
        <v>-41667779</v>
      </c>
      <c r="M59" s="5">
        <v>-28710424</v>
      </c>
      <c r="N59" s="5">
        <v>-18530267</v>
      </c>
    </row>
    <row r="60" spans="2:14" ht="15.5" x14ac:dyDescent="0.35">
      <c r="C60" t="s">
        <v>80</v>
      </c>
    </row>
    <row r="61" spans="2:14" ht="15.5" x14ac:dyDescent="0.35">
      <c r="C61" t="s">
        <v>81</v>
      </c>
      <c r="D61" s="5">
        <v>-196887278</v>
      </c>
      <c r="E61" s="5">
        <v>-979301372</v>
      </c>
      <c r="F61" s="5">
        <v>-156290984</v>
      </c>
      <c r="G61" s="5">
        <v>-142697687</v>
      </c>
      <c r="I61" s="5">
        <v>-1242886155</v>
      </c>
      <c r="J61" s="5">
        <v>-11693995568</v>
      </c>
      <c r="K61" s="5">
        <v>-789712523</v>
      </c>
      <c r="L61" s="5">
        <v>-88878947</v>
      </c>
      <c r="M61" s="5">
        <v>56751637</v>
      </c>
      <c r="N61" s="5">
        <v>45204560</v>
      </c>
    </row>
    <row r="62" spans="2:14" ht="15.5" x14ac:dyDescent="0.35">
      <c r="C62" t="s">
        <v>28</v>
      </c>
      <c r="D62" s="5">
        <v>3116303263</v>
      </c>
      <c r="E62" s="5">
        <v>-3507625988</v>
      </c>
      <c r="F62" s="5">
        <v>-9733184850</v>
      </c>
      <c r="G62" s="5">
        <v>-4317623860</v>
      </c>
      <c r="I62" s="5">
        <v>-21675915167</v>
      </c>
      <c r="J62" s="5">
        <v>-82492333022</v>
      </c>
      <c r="K62" s="5">
        <v>7631227083</v>
      </c>
      <c r="L62" s="5">
        <v>16081970755</v>
      </c>
      <c r="M62" s="5">
        <v>10805932566</v>
      </c>
      <c r="N62" s="5">
        <v>6283974510</v>
      </c>
    </row>
    <row r="63" spans="2:14" ht="15.5" x14ac:dyDescent="0.35">
      <c r="C63" t="s">
        <v>27</v>
      </c>
      <c r="D63" s="5">
        <v>-685586718</v>
      </c>
      <c r="E63" s="5">
        <v>1952367</v>
      </c>
      <c r="I63" s="5">
        <v>1952367</v>
      </c>
      <c r="J63" s="5">
        <v>36332560</v>
      </c>
      <c r="K63" s="5">
        <v>-1758241669</v>
      </c>
      <c r="L63" s="5">
        <v>-3439494804</v>
      </c>
      <c r="M63" s="5">
        <v>-2168376294</v>
      </c>
      <c r="N63" s="5">
        <v>-1511608660</v>
      </c>
    </row>
    <row r="64" spans="2:14" ht="15.5" x14ac:dyDescent="0.35">
      <c r="C64" t="s">
        <v>82</v>
      </c>
      <c r="D64" s="5">
        <v>-685586718</v>
      </c>
      <c r="E64" s="5">
        <v>1952367</v>
      </c>
      <c r="I64" s="5">
        <v>1952367</v>
      </c>
      <c r="J64" s="5">
        <v>36332560</v>
      </c>
      <c r="K64" s="5">
        <v>-2094946480</v>
      </c>
      <c r="L64" s="5">
        <v>-2987265519</v>
      </c>
      <c r="M64" s="5">
        <v>-2289160109</v>
      </c>
      <c r="N64" s="5">
        <v>-1127299314</v>
      </c>
    </row>
    <row r="65" spans="2:14" ht="15.5" x14ac:dyDescent="0.35">
      <c r="C65" t="s">
        <v>83</v>
      </c>
      <c r="K65" s="5">
        <v>336704811</v>
      </c>
      <c r="L65" s="5">
        <v>-452229285</v>
      </c>
      <c r="M65" s="5">
        <v>120783815</v>
      </c>
      <c r="N65" s="5">
        <v>-384309346</v>
      </c>
    </row>
    <row r="66" spans="2:14" ht="15.5" x14ac:dyDescent="0.35">
      <c r="C66" t="s">
        <v>84</v>
      </c>
      <c r="D66" s="5">
        <v>-685586718</v>
      </c>
      <c r="E66" s="5">
        <v>1952367</v>
      </c>
      <c r="I66" s="5">
        <v>1952367</v>
      </c>
      <c r="J66" s="5">
        <v>36332560</v>
      </c>
      <c r="K66" s="5">
        <v>-1758241669</v>
      </c>
      <c r="L66" s="5">
        <v>-3439494804</v>
      </c>
      <c r="M66" s="5">
        <v>-2168376294</v>
      </c>
      <c r="N66" s="5">
        <v>-1511608660</v>
      </c>
    </row>
    <row r="67" spans="2:14" ht="15.5" x14ac:dyDescent="0.35">
      <c r="C67" t="s">
        <v>85</v>
      </c>
      <c r="D67" s="5">
        <v>2430716545</v>
      </c>
      <c r="E67" s="5">
        <v>-3505673621</v>
      </c>
      <c r="F67" s="5">
        <v>-9733184850</v>
      </c>
      <c r="G67" s="5">
        <v>-4317623860</v>
      </c>
      <c r="I67" s="5">
        <v>-21673962800</v>
      </c>
      <c r="J67" s="5">
        <v>-82456000462</v>
      </c>
      <c r="K67" s="5">
        <v>5872985414</v>
      </c>
      <c r="L67" s="5">
        <v>12642475951</v>
      </c>
      <c r="M67" s="5">
        <v>8637556272</v>
      </c>
      <c r="N67" s="5">
        <v>4772365850</v>
      </c>
    </row>
    <row r="68" spans="2:14" ht="15.5" x14ac:dyDescent="0.35">
      <c r="C68" t="s">
        <v>86</v>
      </c>
      <c r="E68" s="5">
        <v>120150711</v>
      </c>
      <c r="F68" s="5">
        <v>-91243121</v>
      </c>
      <c r="G68" s="5">
        <v>458193990</v>
      </c>
      <c r="I68" s="5">
        <v>120150711</v>
      </c>
      <c r="J68" s="5">
        <v>445266437</v>
      </c>
      <c r="K68" s="5">
        <v>-81733543</v>
      </c>
      <c r="L68" s="5">
        <v>2170505</v>
      </c>
      <c r="M68" s="5">
        <v>1247470</v>
      </c>
    </row>
    <row r="69" spans="2:14" ht="15.5" x14ac:dyDescent="0.35">
      <c r="C69" t="s">
        <v>87</v>
      </c>
      <c r="E69" s="5">
        <v>120150711</v>
      </c>
      <c r="F69" s="5">
        <v>-91243121</v>
      </c>
      <c r="G69" s="5">
        <v>458193990</v>
      </c>
      <c r="I69" s="5">
        <v>120150711</v>
      </c>
      <c r="J69" s="5">
        <v>445266437</v>
      </c>
      <c r="K69" s="5">
        <v>-81733543</v>
      </c>
      <c r="L69" s="5">
        <v>2170505</v>
      </c>
      <c r="M69" s="5">
        <v>1247470</v>
      </c>
    </row>
    <row r="70" spans="2:14" ht="15.5" x14ac:dyDescent="0.35">
      <c r="C70" t="s">
        <v>88</v>
      </c>
      <c r="D70" s="5">
        <v>2430716545</v>
      </c>
      <c r="E70" s="5">
        <v>-3385522910</v>
      </c>
      <c r="F70" s="5">
        <v>-9824427971</v>
      </c>
      <c r="G70" s="5">
        <v>-3859429870</v>
      </c>
      <c r="I70" s="5">
        <v>-21553812089</v>
      </c>
      <c r="J70" s="5">
        <v>-82010734025</v>
      </c>
      <c r="K70" s="5">
        <v>5791251871</v>
      </c>
      <c r="L70" s="5">
        <v>12644646456</v>
      </c>
      <c r="M70" s="5">
        <v>8638803742</v>
      </c>
      <c r="N70" s="5">
        <v>4772365850</v>
      </c>
    </row>
    <row r="71" spans="2:14" ht="15.5" x14ac:dyDescent="0.35">
      <c r="C71" t="s">
        <v>89</v>
      </c>
      <c r="D71" s="5">
        <v>2430716545</v>
      </c>
      <c r="E71" s="5">
        <v>-3505673621</v>
      </c>
      <c r="F71" s="5">
        <v>-9733184851</v>
      </c>
      <c r="G71" s="5">
        <v>-4317623860</v>
      </c>
      <c r="I71" s="5">
        <v>-21673962800</v>
      </c>
      <c r="J71" s="5">
        <v>-82456000462</v>
      </c>
      <c r="K71" s="5">
        <v>5872985414</v>
      </c>
      <c r="L71" s="5">
        <v>12642475951</v>
      </c>
      <c r="M71" s="5">
        <v>8637556272</v>
      </c>
      <c r="N71" s="5">
        <v>4772365850</v>
      </c>
    </row>
    <row r="72" spans="2:14" ht="15.5" x14ac:dyDescent="0.35">
      <c r="C72" t="s">
        <v>7</v>
      </c>
      <c r="D72" s="5">
        <v>2430716545</v>
      </c>
      <c r="E72" s="5">
        <v>-3385522910</v>
      </c>
      <c r="F72" s="5">
        <v>-9824427972</v>
      </c>
      <c r="G72" s="5">
        <v>-3859429870</v>
      </c>
      <c r="I72" s="5">
        <v>-21553812089</v>
      </c>
      <c r="J72" s="5">
        <v>-82010734025</v>
      </c>
      <c r="K72" s="5">
        <v>5791251871</v>
      </c>
      <c r="L72" s="5">
        <v>12644646456</v>
      </c>
      <c r="M72" s="5">
        <v>8638803742</v>
      </c>
      <c r="N72" s="5">
        <v>4772365850</v>
      </c>
    </row>
    <row r="73" spans="2:14" ht="15.5" x14ac:dyDescent="0.35">
      <c r="C73" t="s">
        <v>90</v>
      </c>
      <c r="D73" s="5">
        <v>2430716545</v>
      </c>
      <c r="E73" s="5">
        <v>-3505673621</v>
      </c>
      <c r="F73" s="5">
        <v>-9733184851</v>
      </c>
      <c r="G73" s="5">
        <v>-4317623860</v>
      </c>
      <c r="I73" s="5">
        <v>-21673962800</v>
      </c>
      <c r="J73" s="5">
        <v>-82456000462</v>
      </c>
      <c r="K73" s="5">
        <v>5872985414</v>
      </c>
      <c r="L73" s="5">
        <v>12642475951</v>
      </c>
      <c r="M73" s="5">
        <v>8637556272</v>
      </c>
      <c r="N73" s="5">
        <v>4772365850</v>
      </c>
    </row>
    <row r="74" spans="2:14" ht="15.5" x14ac:dyDescent="0.35">
      <c r="C74" t="s">
        <v>91</v>
      </c>
      <c r="D74" s="5">
        <v>2430716545</v>
      </c>
      <c r="E74" s="5">
        <v>-3385522910</v>
      </c>
      <c r="F74" s="5">
        <v>-9824427972</v>
      </c>
      <c r="G74" s="5">
        <v>-3859429870</v>
      </c>
      <c r="I74" s="5">
        <v>-21553812089</v>
      </c>
      <c r="J74" s="5">
        <v>-82010734025</v>
      </c>
      <c r="K74" s="5">
        <v>5791251871</v>
      </c>
      <c r="L74" s="5">
        <v>12644646456</v>
      </c>
      <c r="M74" s="5">
        <v>8638803742</v>
      </c>
      <c r="N74" s="5">
        <v>4772365850</v>
      </c>
    </row>
    <row r="75" spans="2:14" ht="15.5" x14ac:dyDescent="0.35">
      <c r="C75" t="s">
        <v>92</v>
      </c>
      <c r="D75" s="5">
        <v>2430716545</v>
      </c>
      <c r="E75" s="5">
        <v>-3385522910</v>
      </c>
      <c r="F75" s="5">
        <v>-9824427972</v>
      </c>
      <c r="G75" s="5">
        <v>-3859429870</v>
      </c>
      <c r="I75" s="5">
        <v>-21553812089</v>
      </c>
      <c r="J75" s="5">
        <v>-82010734025</v>
      </c>
      <c r="K75" s="5">
        <v>5791251871</v>
      </c>
      <c r="L75" s="5">
        <v>12644646456</v>
      </c>
      <c r="M75" s="5">
        <v>8638803742</v>
      </c>
      <c r="N75" s="5">
        <v>4772365850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139386935</v>
      </c>
      <c r="E79" s="5">
        <v>238370670</v>
      </c>
      <c r="F79" s="5">
        <v>250290563</v>
      </c>
      <c r="G79" s="5">
        <v>372998731</v>
      </c>
      <c r="I79" s="5">
        <v>238370670</v>
      </c>
      <c r="J79" s="5">
        <v>2229393281</v>
      </c>
      <c r="K79" s="5">
        <v>34589982477</v>
      </c>
      <c r="L79" s="5">
        <v>1516624220</v>
      </c>
      <c r="M79" s="5">
        <v>11989903544</v>
      </c>
      <c r="N79" s="5">
        <v>7762280394</v>
      </c>
    </row>
    <row r="80" spans="2:14" ht="15.5" x14ac:dyDescent="0.35">
      <c r="C80" t="s">
        <v>96</v>
      </c>
      <c r="D80" s="5">
        <v>198356086155</v>
      </c>
      <c r="E80" s="5">
        <v>19098552969</v>
      </c>
      <c r="G80" s="5">
        <v>51912047</v>
      </c>
      <c r="I80" s="5">
        <v>19098552969</v>
      </c>
      <c r="J80" s="5">
        <v>677113651</v>
      </c>
      <c r="K80" s="5">
        <v>528900099</v>
      </c>
      <c r="L80" s="5">
        <v>563415558</v>
      </c>
      <c r="M80" s="5">
        <v>505856327</v>
      </c>
      <c r="N80" s="5">
        <v>384780356</v>
      </c>
    </row>
    <row r="81" spans="3:14" ht="15.5" x14ac:dyDescent="0.35">
      <c r="C81" t="s">
        <v>97</v>
      </c>
      <c r="F81" s="5">
        <v>4074239721</v>
      </c>
      <c r="G81" s="5">
        <v>3331572730</v>
      </c>
    </row>
    <row r="82" spans="3:14" ht="15.5" x14ac:dyDescent="0.35">
      <c r="C82" t="s">
        <v>270</v>
      </c>
    </row>
    <row r="83" spans="3:14" ht="15.5" x14ac:dyDescent="0.35">
      <c r="C83" t="s">
        <v>98</v>
      </c>
      <c r="D83" s="5">
        <v>198356086155</v>
      </c>
      <c r="E83" s="5">
        <v>19098552969</v>
      </c>
      <c r="G83" s="5">
        <v>51912047</v>
      </c>
      <c r="I83" s="5">
        <v>19098552969</v>
      </c>
      <c r="J83" s="5">
        <v>677113651</v>
      </c>
      <c r="K83" s="5">
        <v>528900099</v>
      </c>
      <c r="L83" s="5">
        <v>563415558</v>
      </c>
      <c r="M83" s="5">
        <v>505856327</v>
      </c>
      <c r="N83" s="5">
        <v>384780356</v>
      </c>
    </row>
    <row r="84" spans="3:14" ht="15.5" x14ac:dyDescent="0.35">
      <c r="C84" t="s">
        <v>99</v>
      </c>
      <c r="D84" s="5">
        <v>150075998</v>
      </c>
      <c r="E84" s="5">
        <v>136032208</v>
      </c>
      <c r="I84" s="5">
        <v>136032208</v>
      </c>
      <c r="J84" s="5">
        <v>3000000</v>
      </c>
      <c r="K84" s="5">
        <v>12327000</v>
      </c>
      <c r="L84" s="5">
        <v>4058319</v>
      </c>
      <c r="M84" s="5">
        <v>1144998</v>
      </c>
      <c r="N84" s="5">
        <v>2583322</v>
      </c>
    </row>
    <row r="85" spans="3:14" ht="15.5" x14ac:dyDescent="0.35">
      <c r="C85" t="s">
        <v>100</v>
      </c>
      <c r="D85" s="5">
        <v>150075998</v>
      </c>
      <c r="E85" s="5">
        <v>136032208</v>
      </c>
      <c r="I85" s="5">
        <v>136032208</v>
      </c>
      <c r="J85" s="5">
        <v>3000000</v>
      </c>
      <c r="K85" s="5">
        <v>12327000</v>
      </c>
      <c r="L85" s="5">
        <v>4058319</v>
      </c>
      <c r="M85" s="5">
        <v>1144998</v>
      </c>
      <c r="N85" s="5">
        <v>2583322</v>
      </c>
    </row>
    <row r="86" spans="3:14" ht="15.5" x14ac:dyDescent="0.35">
      <c r="C86" t="s">
        <v>101</v>
      </c>
      <c r="D86" s="5">
        <v>16691946792</v>
      </c>
      <c r="E86" s="5">
        <v>42232493915</v>
      </c>
      <c r="F86" s="5">
        <v>1615188485</v>
      </c>
      <c r="G86" s="5">
        <v>1450250493</v>
      </c>
      <c r="I86" s="5">
        <v>42232493915</v>
      </c>
      <c r="J86" s="5">
        <v>1161467884</v>
      </c>
      <c r="K86" s="5">
        <v>25221272656</v>
      </c>
      <c r="L86" s="5">
        <v>3162711342</v>
      </c>
      <c r="M86" s="5">
        <v>2175419688</v>
      </c>
      <c r="N86" s="5">
        <v>2435540999</v>
      </c>
    </row>
    <row r="87" spans="3:14" ht="15.5" x14ac:dyDescent="0.35">
      <c r="C87" t="s">
        <v>80</v>
      </c>
      <c r="D87" s="5">
        <v>487101580</v>
      </c>
      <c r="E87" s="5">
        <v>487101580</v>
      </c>
      <c r="F87" s="5">
        <v>366950869</v>
      </c>
      <c r="G87" s="5">
        <v>458193990</v>
      </c>
      <c r="I87" s="5">
        <v>487101580</v>
      </c>
      <c r="J87" s="5">
        <v>366950869</v>
      </c>
      <c r="K87" s="5">
        <v>-78315568</v>
      </c>
      <c r="L87" s="5">
        <v>3417975</v>
      </c>
      <c r="M87" s="5">
        <v>1247470</v>
      </c>
    </row>
    <row r="88" spans="3:14" ht="15.5" x14ac:dyDescent="0.35">
      <c r="C88" t="s">
        <v>102</v>
      </c>
      <c r="D88" s="5">
        <v>215340015880</v>
      </c>
      <c r="E88" s="5">
        <v>61716317762</v>
      </c>
      <c r="F88" s="5">
        <v>1865479048</v>
      </c>
      <c r="G88" s="5">
        <v>1875161271</v>
      </c>
      <c r="I88" s="5">
        <v>61716317762</v>
      </c>
      <c r="J88" s="5">
        <v>8269110530</v>
      </c>
      <c r="K88" s="5">
        <v>81242561465</v>
      </c>
      <c r="L88" s="5">
        <v>8024220181</v>
      </c>
      <c r="M88" s="5">
        <v>15083362457</v>
      </c>
      <c r="N88" s="5">
        <v>10829002462</v>
      </c>
    </row>
    <row r="89" spans="3:14" ht="15.5" x14ac:dyDescent="0.35">
      <c r="C89" t="s">
        <v>103</v>
      </c>
    </row>
    <row r="90" spans="3:14" ht="15.5" x14ac:dyDescent="0.35">
      <c r="C90" t="s">
        <v>104</v>
      </c>
      <c r="D90" s="5">
        <v>59740720479</v>
      </c>
      <c r="E90" s="5">
        <v>62555608063</v>
      </c>
      <c r="F90" s="5">
        <v>62309138739</v>
      </c>
      <c r="G90" s="5">
        <v>70224330408</v>
      </c>
      <c r="I90" s="5">
        <v>62555608063</v>
      </c>
      <c r="J90" s="5">
        <v>71223783064</v>
      </c>
      <c r="K90" s="5">
        <v>78113697428</v>
      </c>
      <c r="L90" s="5">
        <v>53930463513</v>
      </c>
      <c r="M90" s="5">
        <v>27368089790</v>
      </c>
      <c r="N90" s="5">
        <v>20858275201</v>
      </c>
    </row>
    <row r="91" spans="3:14" ht="15.5" x14ac:dyDescent="0.35">
      <c r="C91" t="s">
        <v>349</v>
      </c>
      <c r="D91" s="5">
        <v>2457394844</v>
      </c>
      <c r="E91" s="5">
        <v>2692261074</v>
      </c>
      <c r="F91" s="5">
        <v>1895595759</v>
      </c>
      <c r="G91" s="5">
        <v>2224309415</v>
      </c>
      <c r="I91" s="5">
        <v>2692261074</v>
      </c>
      <c r="J91" s="5">
        <v>2549258071</v>
      </c>
      <c r="K91" s="5">
        <v>3304675382</v>
      </c>
      <c r="L91" s="5">
        <v>4018239279</v>
      </c>
      <c r="M91" s="5">
        <v>3740261991</v>
      </c>
      <c r="N91" s="5">
        <v>3767590578</v>
      </c>
    </row>
    <row r="92" spans="3:14" ht="15.5" x14ac:dyDescent="0.35">
      <c r="C92" t="s">
        <v>106</v>
      </c>
      <c r="D92" s="5">
        <v>62759732674</v>
      </c>
      <c r="E92" s="5">
        <v>65938668784</v>
      </c>
      <c r="F92" s="5">
        <v>107876669526</v>
      </c>
      <c r="G92" s="5">
        <v>116357226701</v>
      </c>
      <c r="I92" s="5">
        <v>65938668784</v>
      </c>
      <c r="J92" s="5">
        <v>124479413058</v>
      </c>
      <c r="K92" s="5">
        <v>119408099780</v>
      </c>
      <c r="L92" s="5">
        <v>68139024141</v>
      </c>
      <c r="M92" s="5">
        <v>36125756614</v>
      </c>
      <c r="N92" s="5">
        <v>27019331571</v>
      </c>
    </row>
    <row r="93" spans="3:14" ht="15.5" x14ac:dyDescent="0.35">
      <c r="C93" t="s">
        <v>107</v>
      </c>
      <c r="D93" s="5">
        <v>278099748554</v>
      </c>
      <c r="E93" s="5">
        <v>127654986546</v>
      </c>
      <c r="F93" s="5">
        <v>109742148574</v>
      </c>
      <c r="G93" s="5">
        <v>118232387972</v>
      </c>
      <c r="I93" s="5">
        <v>127654986546</v>
      </c>
      <c r="J93" s="5">
        <v>132748523588</v>
      </c>
      <c r="K93" s="5">
        <v>200650661245</v>
      </c>
      <c r="L93" s="5">
        <v>76163244322</v>
      </c>
      <c r="M93" s="5">
        <v>51209119071</v>
      </c>
      <c r="N93" s="5">
        <v>37848334033</v>
      </c>
    </row>
    <row r="94" spans="3:14" ht="15.5" x14ac:dyDescent="0.35">
      <c r="C94" t="s">
        <v>108</v>
      </c>
    </row>
    <row r="95" spans="3:14" ht="15.5" x14ac:dyDescent="0.35">
      <c r="C95" t="s">
        <v>109</v>
      </c>
    </row>
    <row r="96" spans="3:14" ht="15.5" x14ac:dyDescent="0.35">
      <c r="C96" t="s">
        <v>110</v>
      </c>
      <c r="D96" s="5">
        <v>200940420019</v>
      </c>
      <c r="E96" s="5">
        <v>52926374555</v>
      </c>
      <c r="F96" s="5">
        <v>31644661849</v>
      </c>
      <c r="G96" s="5">
        <v>30316631503</v>
      </c>
      <c r="I96" s="5">
        <v>52926374555</v>
      </c>
      <c r="J96" s="5">
        <v>36352870826</v>
      </c>
      <c r="K96" s="5">
        <v>22098021336</v>
      </c>
      <c r="L96" s="5">
        <v>15787598769</v>
      </c>
      <c r="M96" s="5">
        <v>35609287937</v>
      </c>
      <c r="N96" s="5">
        <v>30780889989</v>
      </c>
    </row>
    <row r="97" spans="3:14" ht="15.5" x14ac:dyDescent="0.35">
      <c r="C97" t="s">
        <v>276</v>
      </c>
      <c r="D97" s="5">
        <v>5000000000</v>
      </c>
      <c r="E97" s="5">
        <v>5000000000</v>
      </c>
      <c r="F97" s="5">
        <v>5000000000</v>
      </c>
      <c r="G97" s="5">
        <v>5000000000</v>
      </c>
      <c r="I97" s="5">
        <v>5000000000</v>
      </c>
      <c r="J97" s="5">
        <v>7000000000</v>
      </c>
      <c r="K97" s="5">
        <v>5000000000</v>
      </c>
    </row>
    <row r="98" spans="3:14" ht="15.5" x14ac:dyDescent="0.35">
      <c r="C98" t="s">
        <v>111</v>
      </c>
      <c r="D98" s="5">
        <v>174593575701</v>
      </c>
      <c r="E98" s="5">
        <v>27926918553</v>
      </c>
      <c r="F98" s="5">
        <v>7478784697</v>
      </c>
      <c r="G98" s="5">
        <v>9515586115</v>
      </c>
      <c r="I98" s="5">
        <v>27926918553</v>
      </c>
      <c r="J98" s="5">
        <v>12388824504</v>
      </c>
      <c r="K98" s="5">
        <v>4832270594</v>
      </c>
      <c r="L98" s="5">
        <v>3267025689</v>
      </c>
      <c r="M98" s="5">
        <v>1459641631</v>
      </c>
      <c r="N98" s="5">
        <v>2160506692</v>
      </c>
    </row>
    <row r="99" spans="3:14" ht="15.5" x14ac:dyDescent="0.35">
      <c r="C99" t="s">
        <v>112</v>
      </c>
      <c r="D99" s="5">
        <v>174593575701</v>
      </c>
      <c r="E99" s="5">
        <v>27926918553</v>
      </c>
      <c r="F99" s="5">
        <v>7478784697</v>
      </c>
      <c r="G99" s="5">
        <v>9515586115</v>
      </c>
      <c r="I99" s="5">
        <v>27926918553</v>
      </c>
      <c r="J99" s="5">
        <v>12388824504</v>
      </c>
      <c r="K99" s="5">
        <v>4832270594</v>
      </c>
      <c r="L99" s="5">
        <v>3267025689</v>
      </c>
      <c r="M99" s="5">
        <v>1459641631</v>
      </c>
      <c r="N99" s="5">
        <v>2160506692</v>
      </c>
    </row>
    <row r="100" spans="3:14" ht="15.5" x14ac:dyDescent="0.35">
      <c r="C100" t="s">
        <v>113</v>
      </c>
      <c r="D100" s="5">
        <v>11241163037</v>
      </c>
      <c r="E100" s="5">
        <v>10460875493</v>
      </c>
      <c r="I100" s="5">
        <v>10460875493</v>
      </c>
      <c r="M100" s="5">
        <v>27524835835</v>
      </c>
      <c r="N100" s="5">
        <v>22854122433</v>
      </c>
    </row>
    <row r="101" spans="3:14" ht="15.5" x14ac:dyDescent="0.35">
      <c r="C101" t="s">
        <v>114</v>
      </c>
      <c r="D101" s="5">
        <v>11241163037</v>
      </c>
      <c r="E101" s="5">
        <v>10460875493</v>
      </c>
      <c r="F101" s="5">
        <v>4074239721</v>
      </c>
      <c r="G101" s="5">
        <v>3331572730</v>
      </c>
      <c r="I101" s="5">
        <v>10460875493</v>
      </c>
      <c r="M101" s="5">
        <v>27524835835</v>
      </c>
      <c r="N101" s="5">
        <v>22854122433</v>
      </c>
    </row>
    <row r="102" spans="3:14" ht="15.5" x14ac:dyDescent="0.35">
      <c r="C102" t="s">
        <v>116</v>
      </c>
      <c r="D102" s="5">
        <v>4095788</v>
      </c>
      <c r="E102" s="5">
        <v>3264441</v>
      </c>
      <c r="F102" s="5">
        <v>3161946048</v>
      </c>
      <c r="G102" s="5">
        <v>3161946048</v>
      </c>
      <c r="I102" s="5">
        <v>3264441</v>
      </c>
      <c r="J102" s="5">
        <v>3206984867</v>
      </c>
      <c r="K102" s="5">
        <v>154571043</v>
      </c>
      <c r="L102" s="5">
        <v>1214316810</v>
      </c>
      <c r="M102" s="5">
        <v>545181342</v>
      </c>
      <c r="N102" s="5">
        <v>821699111</v>
      </c>
    </row>
    <row r="103" spans="3:14" ht="15.5" x14ac:dyDescent="0.35">
      <c r="C103" t="s">
        <v>115</v>
      </c>
      <c r="D103" s="5">
        <v>9410785846</v>
      </c>
      <c r="E103" s="5">
        <v>8844516421</v>
      </c>
      <c r="F103" s="5">
        <v>11169822659</v>
      </c>
      <c r="G103" s="5">
        <v>8547657886</v>
      </c>
      <c r="I103" s="5">
        <v>8844516421</v>
      </c>
      <c r="J103" s="5">
        <v>11252411455</v>
      </c>
      <c r="K103" s="5">
        <v>11944449703</v>
      </c>
      <c r="L103" s="5">
        <v>9486184520</v>
      </c>
      <c r="M103" s="5">
        <v>5839629129</v>
      </c>
      <c r="N103" s="5">
        <v>2942095086</v>
      </c>
    </row>
    <row r="104" spans="3:14" ht="15.5" x14ac:dyDescent="0.35">
      <c r="C104" t="s">
        <v>121</v>
      </c>
      <c r="D104" s="5">
        <v>879606124</v>
      </c>
      <c r="E104" s="5">
        <v>879606125</v>
      </c>
      <c r="F104" s="5">
        <v>862957949</v>
      </c>
      <c r="G104" s="5">
        <v>856799720</v>
      </c>
      <c r="I104" s="5">
        <v>879606125</v>
      </c>
      <c r="J104" s="5">
        <v>992834807</v>
      </c>
      <c r="K104" s="5">
        <v>1309285805</v>
      </c>
      <c r="L104" s="5">
        <v>1097620572</v>
      </c>
      <c r="M104" s="5">
        <v>299452609</v>
      </c>
      <c r="N104" s="5">
        <v>405869261</v>
      </c>
    </row>
    <row r="105" spans="3:14" ht="15.5" x14ac:dyDescent="0.35">
      <c r="C105" t="s">
        <v>122</v>
      </c>
      <c r="D105" s="5">
        <v>879606124</v>
      </c>
      <c r="E105" s="5">
        <v>879606125</v>
      </c>
      <c r="F105" s="5">
        <v>862957949</v>
      </c>
      <c r="G105" s="5">
        <v>856799720</v>
      </c>
      <c r="I105" s="5">
        <v>879606125</v>
      </c>
      <c r="J105" s="5">
        <v>992834807</v>
      </c>
      <c r="K105" s="5">
        <v>1309285805</v>
      </c>
      <c r="L105" s="5">
        <v>1097620572</v>
      </c>
      <c r="M105" s="5">
        <v>299452609</v>
      </c>
      <c r="N105" s="5">
        <v>405869261</v>
      </c>
    </row>
    <row r="106" spans="3:14" ht="15.5" x14ac:dyDescent="0.35">
      <c r="C106" t="s">
        <v>123</v>
      </c>
      <c r="D106" s="5">
        <v>254507487</v>
      </c>
      <c r="E106" s="5">
        <v>254507487</v>
      </c>
      <c r="F106" s="5">
        <v>156918643</v>
      </c>
      <c r="G106" s="5">
        <v>150760414</v>
      </c>
      <c r="I106" s="5">
        <v>254507487</v>
      </c>
      <c r="J106" s="5">
        <v>278126377</v>
      </c>
      <c r="K106" s="5">
        <v>394752884</v>
      </c>
      <c r="L106" s="5">
        <v>716718860</v>
      </c>
      <c r="M106" s="5">
        <v>263877381</v>
      </c>
      <c r="N106" s="5">
        <v>384309346</v>
      </c>
    </row>
    <row r="107" spans="3:14" ht="15.5" x14ac:dyDescent="0.35">
      <c r="C107" t="s">
        <v>126</v>
      </c>
      <c r="D107" s="5">
        <v>201820026143</v>
      </c>
      <c r="E107" s="5">
        <v>53805980680</v>
      </c>
      <c r="F107" s="5">
        <v>32507619798</v>
      </c>
      <c r="G107" s="5">
        <v>31173431223</v>
      </c>
      <c r="I107" s="5">
        <v>53805980680</v>
      </c>
      <c r="J107" s="5">
        <v>37345705633</v>
      </c>
      <c r="K107" s="5">
        <v>23407307141</v>
      </c>
      <c r="L107" s="5">
        <v>16885219341</v>
      </c>
      <c r="M107" s="5">
        <v>35908740546</v>
      </c>
      <c r="N107" s="5">
        <v>31186759250</v>
      </c>
    </row>
    <row r="108" spans="3:14" ht="15.5" x14ac:dyDescent="0.35">
      <c r="C108" t="s">
        <v>127</v>
      </c>
    </row>
    <row r="109" spans="3:14" ht="15.5" x14ac:dyDescent="0.35">
      <c r="C109" t="s">
        <v>128</v>
      </c>
      <c r="D109" s="5">
        <v>57143229040</v>
      </c>
      <c r="E109" s="5">
        <v>57143229040</v>
      </c>
      <c r="F109" s="5">
        <v>57143229040</v>
      </c>
      <c r="G109" s="5">
        <v>57143229040</v>
      </c>
      <c r="I109" s="5">
        <v>57143229040</v>
      </c>
      <c r="J109" s="5">
        <v>57143229040</v>
      </c>
      <c r="K109" s="5">
        <v>57142864000</v>
      </c>
      <c r="L109" s="5">
        <v>40000000000</v>
      </c>
      <c r="M109" s="5">
        <v>300000000</v>
      </c>
      <c r="N109" s="5">
        <v>300000000</v>
      </c>
    </row>
    <row r="110" spans="3:14" ht="15.5" x14ac:dyDescent="0.35">
      <c r="C110" t="s">
        <v>129</v>
      </c>
      <c r="D110" s="5">
        <v>95034316092</v>
      </c>
      <c r="E110" s="5">
        <v>95034316092</v>
      </c>
      <c r="F110" s="5">
        <v>95034316092</v>
      </c>
      <c r="G110" s="5">
        <v>95034316092</v>
      </c>
      <c r="I110" s="5">
        <v>95034316092</v>
      </c>
      <c r="J110" s="5">
        <v>95034316092</v>
      </c>
      <c r="K110" s="5">
        <v>95031213252</v>
      </c>
    </row>
    <row r="111" spans="3:14" ht="15.5" x14ac:dyDescent="0.35">
      <c r="C111" t="s">
        <v>130</v>
      </c>
      <c r="D111" s="5">
        <v>-76384924301</v>
      </c>
      <c r="E111" s="5">
        <v>-78815640846</v>
      </c>
      <c r="F111" s="5">
        <v>-75309967225</v>
      </c>
      <c r="G111" s="5">
        <v>-65576782374</v>
      </c>
      <c r="I111" s="5">
        <v>-78815640846</v>
      </c>
      <c r="J111" s="5">
        <v>-57141678046</v>
      </c>
      <c r="K111" s="5">
        <v>25147592420</v>
      </c>
      <c r="L111" s="5">
        <v>19274607006</v>
      </c>
      <c r="M111" s="5">
        <v>14999131055</v>
      </c>
      <c r="N111" s="5">
        <v>6361574783</v>
      </c>
    </row>
    <row r="112" spans="3:14" ht="15.5" x14ac:dyDescent="0.35">
      <c r="C112" t="s">
        <v>131</v>
      </c>
      <c r="D112" s="5">
        <v>316330000</v>
      </c>
      <c r="E112" s="5">
        <v>316330000</v>
      </c>
      <c r="F112" s="5">
        <v>316330000</v>
      </c>
      <c r="G112" s="5">
        <v>316330000</v>
      </c>
      <c r="I112" s="5">
        <v>316330000</v>
      </c>
      <c r="J112" s="5">
        <v>316330000</v>
      </c>
      <c r="K112" s="5">
        <v>316330000</v>
      </c>
      <c r="L112" s="5">
        <v>316330000</v>
      </c>
    </row>
    <row r="113" spans="2:14" ht="15.5" x14ac:dyDescent="0.35">
      <c r="C113" t="s">
        <v>132</v>
      </c>
      <c r="D113" s="5">
        <v>-76701254301</v>
      </c>
      <c r="E113" s="5">
        <v>-79131970846</v>
      </c>
      <c r="F113" s="5">
        <v>-75626297225</v>
      </c>
      <c r="G113" s="5">
        <v>-65893112374</v>
      </c>
      <c r="I113" s="5">
        <v>-79131970846</v>
      </c>
      <c r="J113" s="5">
        <v>-57458008046</v>
      </c>
      <c r="K113" s="5">
        <v>24831262420</v>
      </c>
      <c r="L113" s="5">
        <v>18958277006</v>
      </c>
      <c r="M113" s="5">
        <v>14999131055</v>
      </c>
      <c r="N113" s="5">
        <v>6361574783</v>
      </c>
    </row>
    <row r="114" spans="2:14" ht="15.5" x14ac:dyDescent="0.35">
      <c r="C114" t="s">
        <v>133</v>
      </c>
      <c r="D114" s="5">
        <v>-76384924301</v>
      </c>
      <c r="E114" s="5">
        <v>-78815640846</v>
      </c>
      <c r="F114" s="5">
        <v>-75309967225</v>
      </c>
      <c r="G114" s="5">
        <v>-65576782374</v>
      </c>
      <c r="I114" s="5">
        <v>-78815640846</v>
      </c>
      <c r="J114" s="5">
        <v>-57141678046</v>
      </c>
      <c r="K114" s="5">
        <v>25147592420</v>
      </c>
      <c r="L114" s="5">
        <v>19274607006</v>
      </c>
      <c r="M114" s="5">
        <v>14999131055</v>
      </c>
      <c r="N114" s="5">
        <v>6361574783</v>
      </c>
    </row>
    <row r="115" spans="2:14" ht="15.5" x14ac:dyDescent="0.35">
      <c r="C115" t="s">
        <v>9</v>
      </c>
      <c r="D115" s="5">
        <v>76279722411</v>
      </c>
      <c r="E115" s="5">
        <v>73849005866</v>
      </c>
      <c r="F115" s="5">
        <v>77234528776</v>
      </c>
      <c r="G115" s="5">
        <v>87058956748</v>
      </c>
      <c r="I115" s="5">
        <v>73849005866</v>
      </c>
      <c r="J115" s="5">
        <v>95402817955</v>
      </c>
      <c r="K115" s="5">
        <v>177243354104</v>
      </c>
      <c r="L115" s="5">
        <v>59278024981</v>
      </c>
      <c r="M115" s="5">
        <v>15300378525</v>
      </c>
      <c r="N115" s="5">
        <v>6661574783</v>
      </c>
    </row>
    <row r="116" spans="2:14" ht="15.5" x14ac:dyDescent="0.35">
      <c r="C116" t="s">
        <v>135</v>
      </c>
      <c r="D116" s="5">
        <v>278099748554</v>
      </c>
      <c r="E116" s="5">
        <v>127654986546</v>
      </c>
      <c r="F116" s="5">
        <v>109742148574</v>
      </c>
      <c r="G116" s="5">
        <v>118232387971</v>
      </c>
      <c r="I116" s="5">
        <v>127654986546</v>
      </c>
      <c r="J116" s="5">
        <v>132748523588</v>
      </c>
      <c r="K116" s="5">
        <v>200650661245</v>
      </c>
      <c r="L116" s="5">
        <v>76163244322</v>
      </c>
      <c r="M116" s="5">
        <v>51209119071</v>
      </c>
      <c r="N116" s="5">
        <v>37848334033</v>
      </c>
    </row>
    <row r="117" spans="2:14" ht="15.5" x14ac:dyDescent="0.35">
      <c r="C117" t="s">
        <v>136</v>
      </c>
      <c r="D117" s="5">
        <v>3571451815</v>
      </c>
      <c r="E117" s="5">
        <v>3571451815</v>
      </c>
      <c r="F117" s="5">
        <v>3571451815</v>
      </c>
      <c r="G117" s="5">
        <v>3571451815</v>
      </c>
      <c r="I117" s="5">
        <v>3571451815</v>
      </c>
      <c r="J117" s="5">
        <v>3571451815</v>
      </c>
      <c r="K117" s="5">
        <v>3571429000</v>
      </c>
      <c r="L117" s="5">
        <v>40000</v>
      </c>
      <c r="M117" s="5">
        <v>333</v>
      </c>
      <c r="N117" s="5">
        <v>300</v>
      </c>
    </row>
    <row r="119" spans="2:14" ht="15.5" x14ac:dyDescent="0.35">
      <c r="B119" t="s">
        <v>137</v>
      </c>
      <c r="C119" t="s">
        <v>138</v>
      </c>
      <c r="D119" s="5">
        <v>-1010410846</v>
      </c>
      <c r="E119" s="5">
        <v>-46433265280</v>
      </c>
      <c r="F119" s="5">
        <v>-607005674</v>
      </c>
      <c r="G119" s="5">
        <v>1120119801</v>
      </c>
      <c r="I119" s="5">
        <v>-48023704130</v>
      </c>
      <c r="J119" s="5">
        <v>-27397900529</v>
      </c>
      <c r="K119" s="5">
        <v>-21518482721</v>
      </c>
      <c r="L119" s="5">
        <v>22595369041</v>
      </c>
      <c r="M119" s="5">
        <v>13394377800</v>
      </c>
      <c r="N119" s="5">
        <v>7177026192</v>
      </c>
    </row>
    <row r="120" spans="2:14" ht="15.5" x14ac:dyDescent="0.35">
      <c r="C120" t="s">
        <v>279</v>
      </c>
      <c r="D120" s="5">
        <v>21468438667</v>
      </c>
      <c r="E120" s="5">
        <v>19871780652</v>
      </c>
      <c r="F120" s="5">
        <v>1164186470</v>
      </c>
      <c r="G120" s="5">
        <v>1664755769</v>
      </c>
      <c r="I120" s="5">
        <v>23427156338</v>
      </c>
      <c r="J120" s="5">
        <v>71067004518</v>
      </c>
      <c r="K120" s="5">
        <v>132578505016</v>
      </c>
      <c r="L120" s="5">
        <v>128007705565</v>
      </c>
      <c r="M120" s="5">
        <v>109331773995</v>
      </c>
      <c r="N120" s="5">
        <v>83559821238</v>
      </c>
    </row>
    <row r="121" spans="2:14" ht="15.5" x14ac:dyDescent="0.35">
      <c r="C121" t="s">
        <v>280</v>
      </c>
      <c r="D121" s="5">
        <v>-19133303778</v>
      </c>
      <c r="E121" s="5">
        <v>-51883247070</v>
      </c>
      <c r="F121" s="5">
        <v>-1713453716</v>
      </c>
      <c r="G121" s="5">
        <v>-761490033</v>
      </c>
      <c r="I121" s="5">
        <v>-54132344099</v>
      </c>
      <c r="J121" s="5">
        <v>-11122212005</v>
      </c>
      <c r="K121" s="5">
        <v>-81415323918</v>
      </c>
      <c r="L121" s="5">
        <v>-49463698373</v>
      </c>
      <c r="M121" s="5">
        <v>-50086411163</v>
      </c>
      <c r="N121" s="5">
        <v>-42144725389</v>
      </c>
    </row>
    <row r="122" spans="2:14" ht="15.5" x14ac:dyDescent="0.35">
      <c r="C122" t="s">
        <v>142</v>
      </c>
      <c r="D122" s="5">
        <v>-1741553404</v>
      </c>
      <c r="E122" s="5">
        <v>-2415258600</v>
      </c>
      <c r="F122" s="5">
        <v>3534758309</v>
      </c>
      <c r="G122" s="5">
        <v>-3095394411</v>
      </c>
      <c r="I122" s="5">
        <v>-5868661925</v>
      </c>
      <c r="J122" s="5">
        <v>-25196276667</v>
      </c>
      <c r="K122" s="5">
        <v>-19926927648</v>
      </c>
      <c r="L122" s="5">
        <v>-22931579597</v>
      </c>
      <c r="M122" s="5">
        <v>-18811275729</v>
      </c>
      <c r="N122" s="5">
        <v>-14833922441</v>
      </c>
    </row>
    <row r="123" spans="2:14" ht="15.5" x14ac:dyDescent="0.35">
      <c r="C123" t="s">
        <v>287</v>
      </c>
    </row>
    <row r="124" spans="2:14" ht="15.5" x14ac:dyDescent="0.35">
      <c r="C124" t="s">
        <v>833</v>
      </c>
      <c r="D124" s="5">
        <v>955231</v>
      </c>
      <c r="E124" s="5">
        <v>-4717339</v>
      </c>
      <c r="F124" s="5">
        <v>684416</v>
      </c>
      <c r="G124" s="5">
        <v>6996114</v>
      </c>
      <c r="I124" s="5">
        <v>4235155</v>
      </c>
      <c r="J124" s="5">
        <v>36710110</v>
      </c>
      <c r="K124" s="5">
        <v>44311872</v>
      </c>
      <c r="L124" s="5">
        <v>66223834</v>
      </c>
      <c r="M124" s="5">
        <v>159533977</v>
      </c>
      <c r="N124" s="5">
        <v>83549658</v>
      </c>
    </row>
    <row r="125" spans="2:14" ht="15.5" x14ac:dyDescent="0.35">
      <c r="C125" t="s">
        <v>834</v>
      </c>
      <c r="D125" s="5">
        <v>-1604947562</v>
      </c>
      <c r="E125" s="5">
        <v>-12001822923</v>
      </c>
      <c r="F125" s="5">
        <v>-3593181153</v>
      </c>
      <c r="G125" s="5">
        <v>3305252362</v>
      </c>
      <c r="I125" s="5">
        <v>-11454089599</v>
      </c>
      <c r="J125" s="5">
        <v>-62183126485</v>
      </c>
      <c r="K125" s="5">
        <v>-52799048043</v>
      </c>
      <c r="L125" s="5">
        <v>-33083282388</v>
      </c>
      <c r="M125" s="5">
        <v>-27199243280</v>
      </c>
      <c r="N125" s="5">
        <v>-19487696874</v>
      </c>
    </row>
    <row r="126" spans="2:14" ht="15.5" x14ac:dyDescent="0.35">
      <c r="C126" t="s">
        <v>145</v>
      </c>
      <c r="E126" s="5">
        <v>-69069077</v>
      </c>
      <c r="G126" s="5">
        <v>-801721255</v>
      </c>
      <c r="I126" s="5">
        <v>-3813850353</v>
      </c>
      <c r="J126" s="5">
        <v>4341387884</v>
      </c>
      <c r="K126" s="5">
        <v>117067869544</v>
      </c>
      <c r="L126" s="5">
        <v>3935395565</v>
      </c>
      <c r="M126" s="5">
        <v>4416250601</v>
      </c>
      <c r="N126" s="5">
        <v>10322715903</v>
      </c>
    </row>
    <row r="127" spans="2:14" ht="15.5" x14ac:dyDescent="0.35">
      <c r="C127" t="s">
        <v>146</v>
      </c>
      <c r="D127" s="5">
        <v>911427110</v>
      </c>
      <c r="E127" s="5">
        <v>46490414464</v>
      </c>
      <c r="F127" s="5">
        <v>484297507</v>
      </c>
      <c r="G127" s="5">
        <v>-54214541</v>
      </c>
      <c r="I127" s="5">
        <v>49846531872</v>
      </c>
      <c r="J127" s="5">
        <v>-9304076552</v>
      </c>
      <c r="K127" s="5">
        <v>-62476028565</v>
      </c>
      <c r="L127" s="5">
        <v>-37004043930</v>
      </c>
      <c r="M127" s="5">
        <v>-13583005253</v>
      </c>
      <c r="N127" s="5">
        <v>-12363328080</v>
      </c>
    </row>
    <row r="128" spans="2:14" ht="15.5" x14ac:dyDescent="0.35">
      <c r="C128" t="s">
        <v>652</v>
      </c>
      <c r="E128" s="5">
        <v>42925796383</v>
      </c>
      <c r="F128" s="5">
        <v>264643800</v>
      </c>
      <c r="G128" s="5">
        <v>4250913800</v>
      </c>
      <c r="I128" s="5">
        <v>49968368983</v>
      </c>
      <c r="J128" s="5">
        <v>-20884288240</v>
      </c>
      <c r="K128" s="5">
        <v>-29084080743</v>
      </c>
    </row>
    <row r="129" spans="3:14" ht="15.5" x14ac:dyDescent="0.35">
      <c r="C129" t="s">
        <v>835</v>
      </c>
      <c r="D129" s="5">
        <v>546568859</v>
      </c>
    </row>
    <row r="130" spans="3:14" ht="15.5" x14ac:dyDescent="0.35">
      <c r="C130" t="s">
        <v>836</v>
      </c>
      <c r="D130" s="5">
        <v>809725</v>
      </c>
    </row>
    <row r="131" spans="3:14" ht="15.5" x14ac:dyDescent="0.35">
      <c r="C131" t="s">
        <v>148</v>
      </c>
      <c r="E131" s="5">
        <v>4305944399</v>
      </c>
      <c r="F131" s="5">
        <v>-81068000</v>
      </c>
      <c r="G131" s="5">
        <v>-4250913800</v>
      </c>
      <c r="I131" s="5">
        <v>-26037401</v>
      </c>
      <c r="J131" s="5">
        <v>2657151090</v>
      </c>
      <c r="K131" s="5">
        <v>-33048274086</v>
      </c>
      <c r="L131" s="5">
        <v>-31489609670</v>
      </c>
      <c r="M131" s="5">
        <v>-9659472825</v>
      </c>
      <c r="N131" s="5">
        <v>-5457699041</v>
      </c>
    </row>
    <row r="132" spans="3:14" ht="15.5" x14ac:dyDescent="0.35">
      <c r="C132" t="s">
        <v>825</v>
      </c>
      <c r="D132" s="5">
        <v>129182296</v>
      </c>
      <c r="E132" s="5">
        <v>55338997</v>
      </c>
      <c r="F132" s="5">
        <v>-27991949</v>
      </c>
      <c r="G132" s="5">
        <v>-191688869</v>
      </c>
      <c r="I132" s="5">
        <v>47203293</v>
      </c>
      <c r="J132" s="5">
        <v>8167643287</v>
      </c>
      <c r="K132" s="5">
        <v>-260873736</v>
      </c>
      <c r="L132" s="5">
        <v>-4517500034</v>
      </c>
      <c r="M132" s="5">
        <v>-3370790923</v>
      </c>
      <c r="N132" s="5">
        <v>-2883578018</v>
      </c>
    </row>
    <row r="133" spans="3:14" ht="15.5" x14ac:dyDescent="0.35">
      <c r="C133" t="s">
        <v>837</v>
      </c>
      <c r="E133" s="5">
        <v>-653662312</v>
      </c>
      <c r="F133" s="5">
        <v>653662312</v>
      </c>
    </row>
    <row r="134" spans="3:14" ht="15.5" x14ac:dyDescent="0.35">
      <c r="C134" t="s">
        <v>790</v>
      </c>
      <c r="D134" s="5">
        <v>234866230</v>
      </c>
      <c r="E134" s="5">
        <v>-143003003</v>
      </c>
      <c r="F134" s="5">
        <v>-324948656</v>
      </c>
      <c r="G134" s="5">
        <v>137474328</v>
      </c>
      <c r="I134" s="5">
        <v>-143003003</v>
      </c>
      <c r="J134" s="5">
        <v>755417311</v>
      </c>
      <c r="K134" s="5">
        <v>-82800000</v>
      </c>
      <c r="L134" s="5">
        <v>-996934226</v>
      </c>
      <c r="M134" s="5">
        <v>-552741505</v>
      </c>
      <c r="N134" s="5">
        <v>-4022051021</v>
      </c>
    </row>
    <row r="135" spans="3:14" ht="15.5" x14ac:dyDescent="0.35">
      <c r="C135" t="s">
        <v>149</v>
      </c>
      <c r="E135" s="5">
        <v>-69069077</v>
      </c>
      <c r="G135" s="5">
        <v>-801721255</v>
      </c>
      <c r="I135" s="5">
        <v>-3813850353</v>
      </c>
      <c r="J135" s="5">
        <v>4341387884</v>
      </c>
      <c r="K135" s="5">
        <v>117067869544</v>
      </c>
      <c r="L135" s="5">
        <v>3935395565</v>
      </c>
      <c r="M135" s="5">
        <v>4416250601</v>
      </c>
      <c r="N135" s="5">
        <v>10322715903</v>
      </c>
    </row>
    <row r="136" spans="3:14" ht="15.5" x14ac:dyDescent="0.35">
      <c r="C136" t="s">
        <v>838</v>
      </c>
      <c r="K136" s="5">
        <v>100714326000</v>
      </c>
    </row>
    <row r="137" spans="3:14" ht="15.5" x14ac:dyDescent="0.35">
      <c r="C137" t="s">
        <v>432</v>
      </c>
      <c r="K137" s="5">
        <v>-3245482248</v>
      </c>
    </row>
    <row r="138" spans="3:14" ht="15.5" x14ac:dyDescent="0.35">
      <c r="C138" t="s">
        <v>839</v>
      </c>
      <c r="J138" s="5">
        <v>3467880</v>
      </c>
      <c r="K138" s="5">
        <v>17142864000</v>
      </c>
      <c r="L138" s="5">
        <v>31333000000</v>
      </c>
    </row>
    <row r="139" spans="3:14" ht="15.5" x14ac:dyDescent="0.35">
      <c r="C139" t="s">
        <v>489</v>
      </c>
      <c r="E139" s="5">
        <v>-3767400000</v>
      </c>
      <c r="G139" s="5">
        <v>2205810021</v>
      </c>
      <c r="I139" s="5">
        <v>-3767400000</v>
      </c>
      <c r="J139" s="5">
        <v>3767400000</v>
      </c>
      <c r="K139" s="5">
        <v>5000000000</v>
      </c>
    </row>
    <row r="140" spans="3:14" ht="15.5" x14ac:dyDescent="0.35">
      <c r="C140" t="s">
        <v>311</v>
      </c>
      <c r="E140" s="5">
        <v>3767400000</v>
      </c>
      <c r="G140" s="5">
        <v>-3767400000</v>
      </c>
    </row>
    <row r="141" spans="3:14" ht="15.5" x14ac:dyDescent="0.35">
      <c r="C141" t="s">
        <v>354</v>
      </c>
      <c r="E141" s="5">
        <v>-69069077</v>
      </c>
      <c r="G141" s="5">
        <v>759868724</v>
      </c>
      <c r="I141" s="5">
        <v>-46450353</v>
      </c>
      <c r="J141" s="5">
        <v>570520004</v>
      </c>
      <c r="K141" s="5">
        <v>-2543838208</v>
      </c>
    </row>
    <row r="142" spans="3:14" ht="15.5" x14ac:dyDescent="0.35">
      <c r="C142" t="s">
        <v>770</v>
      </c>
      <c r="L142" s="5">
        <v>1500000000</v>
      </c>
      <c r="M142" s="5">
        <v>8822220783</v>
      </c>
      <c r="N142" s="5">
        <v>15291589497</v>
      </c>
    </row>
    <row r="143" spans="3:14" ht="15.5" x14ac:dyDescent="0.35">
      <c r="C143" t="s">
        <v>487</v>
      </c>
      <c r="L143" s="5">
        <v>-28897604435</v>
      </c>
      <c r="M143" s="5">
        <v>-4405970182</v>
      </c>
      <c r="N143" s="5">
        <v>-4968873594</v>
      </c>
    </row>
    <row r="144" spans="3:14" ht="15.5" x14ac:dyDescent="0.35">
      <c r="C144" t="s">
        <v>164</v>
      </c>
      <c r="D144" s="5">
        <v>-98983736</v>
      </c>
      <c r="E144" s="5">
        <v>-11919893</v>
      </c>
      <c r="F144" s="5">
        <v>-122708167</v>
      </c>
      <c r="G144" s="5">
        <v>264184005</v>
      </c>
      <c r="I144" s="5">
        <v>-1991022611</v>
      </c>
      <c r="J144" s="5">
        <v>-32360589197</v>
      </c>
      <c r="K144" s="5">
        <v>33073358258</v>
      </c>
      <c r="L144" s="5">
        <v>-10473279324</v>
      </c>
      <c r="M144" s="5">
        <v>4227623148</v>
      </c>
      <c r="N144" s="5">
        <v>5136414015</v>
      </c>
    </row>
    <row r="145" spans="2:14" ht="15.5" x14ac:dyDescent="0.35">
      <c r="C145" t="s">
        <v>165</v>
      </c>
      <c r="D145" s="5">
        <v>238370670</v>
      </c>
      <c r="I145" s="5">
        <v>2229393281</v>
      </c>
      <c r="J145" s="5">
        <v>34589982477</v>
      </c>
      <c r="K145" s="5">
        <v>1516624220</v>
      </c>
      <c r="L145" s="5">
        <v>11989903544</v>
      </c>
      <c r="M145" s="5">
        <v>7762280394</v>
      </c>
      <c r="N145" s="5">
        <v>2625866379</v>
      </c>
    </row>
    <row r="146" spans="2:14" ht="15.5" x14ac:dyDescent="0.35">
      <c r="C146" t="s">
        <v>166</v>
      </c>
      <c r="D146" s="5">
        <v>139386934</v>
      </c>
      <c r="E146" s="5">
        <v>-11919893</v>
      </c>
      <c r="F146" s="5">
        <v>-122708167</v>
      </c>
      <c r="G146" s="5">
        <v>264184005</v>
      </c>
      <c r="I146" s="5">
        <v>238370670</v>
      </c>
      <c r="J146" s="5">
        <v>2229393280</v>
      </c>
      <c r="K146" s="5">
        <v>34589982478</v>
      </c>
      <c r="L146" s="5">
        <v>1516624220</v>
      </c>
      <c r="M146" s="5">
        <v>11989903542</v>
      </c>
      <c r="N146" s="5">
        <v>7762280394</v>
      </c>
    </row>
    <row r="148" spans="2:14" ht="15.5" x14ac:dyDescent="0.35">
      <c r="B148" t="s">
        <v>167</v>
      </c>
      <c r="C148" t="s">
        <v>11</v>
      </c>
      <c r="D148" s="5">
        <v>3570000000</v>
      </c>
      <c r="E148" s="5">
        <v>3570000000</v>
      </c>
      <c r="F148" s="5">
        <v>3570000000</v>
      </c>
      <c r="G148" s="5">
        <v>3570000000</v>
      </c>
      <c r="I148" s="5">
        <v>3570000000</v>
      </c>
      <c r="J148" s="5">
        <v>3570000000</v>
      </c>
      <c r="K148" s="5">
        <v>3570000000</v>
      </c>
      <c r="L148" s="5">
        <v>0</v>
      </c>
      <c r="M148" s="5">
        <v>0</v>
      </c>
      <c r="N148" s="5">
        <v>0</v>
      </c>
    </row>
    <row r="149" spans="2:14" ht="15.5" x14ac:dyDescent="0.35">
      <c r="C149" t="s">
        <v>168</v>
      </c>
      <c r="D149" s="6">
        <v>0.68</v>
      </c>
      <c r="E149" s="6">
        <v>-0.98</v>
      </c>
      <c r="F149" s="6">
        <v>-2.73</v>
      </c>
      <c r="G149" s="6">
        <v>-1.21</v>
      </c>
    </row>
    <row r="150" spans="2:14" ht="15.5" x14ac:dyDescent="0.35">
      <c r="C150" t="s">
        <v>169</v>
      </c>
      <c r="D150" s="6">
        <v>201.47</v>
      </c>
      <c r="E150" s="6">
        <v>-139.80000000000001</v>
      </c>
      <c r="F150" s="6">
        <v>-50.18</v>
      </c>
      <c r="G150" s="6">
        <v>-113.22</v>
      </c>
    </row>
    <row r="151" spans="2:14" ht="15.5" x14ac:dyDescent="0.35">
      <c r="C151" t="s">
        <v>60</v>
      </c>
      <c r="D151" s="6">
        <v>2.44</v>
      </c>
      <c r="E151" s="6">
        <v>12.51</v>
      </c>
      <c r="F151" s="6">
        <v>439.9</v>
      </c>
      <c r="G151" s="6">
        <v>472.03</v>
      </c>
    </row>
    <row r="152" spans="2:14" ht="15.5" x14ac:dyDescent="0.35">
      <c r="C152" t="s">
        <v>170</v>
      </c>
      <c r="D152" s="5">
        <v>6380000000</v>
      </c>
      <c r="E152" s="5">
        <v>-2930000000</v>
      </c>
      <c r="F152" s="5">
        <v>-1610000000</v>
      </c>
      <c r="G152" s="5">
        <v>-1310000000</v>
      </c>
    </row>
    <row r="153" spans="2:14" ht="15.5" x14ac:dyDescent="0.35">
      <c r="C153" t="s">
        <v>171</v>
      </c>
      <c r="D153" s="6">
        <v>8.6999999999999994E-3</v>
      </c>
      <c r="E153" s="6">
        <v>-2.75E-2</v>
      </c>
      <c r="F153" s="6">
        <v>-8.8699999999999987E-2</v>
      </c>
      <c r="G153" s="6">
        <v>-3.6499999999999998E-2</v>
      </c>
    </row>
    <row r="154" spans="2:14" ht="15.5" x14ac:dyDescent="0.35">
      <c r="C154" t="s">
        <v>172</v>
      </c>
      <c r="D154" s="6">
        <v>3.1899999999999998E-2</v>
      </c>
      <c r="E154" s="6">
        <v>-4.7500000000000001E-2</v>
      </c>
      <c r="F154" s="6">
        <v>-0.126</v>
      </c>
      <c r="G154" s="6">
        <v>-4.9599999999999998E-2</v>
      </c>
    </row>
    <row r="155" spans="2:14" ht="15.5" x14ac:dyDescent="0.35">
      <c r="C155" t="s">
        <v>173</v>
      </c>
      <c r="D155" s="6">
        <v>4.36E-2</v>
      </c>
      <c r="E155" s="6">
        <v>-3.3099999999999997E-2</v>
      </c>
      <c r="F155" s="6">
        <v>-0.11539999999999999</v>
      </c>
      <c r="G155" s="6">
        <v>-4.6500000000000007E-2</v>
      </c>
    </row>
    <row r="156" spans="2:14" ht="15.5" x14ac:dyDescent="0.35">
      <c r="C156" t="s">
        <v>174</v>
      </c>
      <c r="D156" s="6">
        <v>481.99</v>
      </c>
      <c r="E156" s="6">
        <v>-46.95</v>
      </c>
      <c r="F156" s="6">
        <v>-1766.09</v>
      </c>
      <c r="G156" s="6">
        <v>-1684.03</v>
      </c>
    </row>
    <row r="157" spans="2:14" ht="15.5" x14ac:dyDescent="0.35">
      <c r="C157" t="s">
        <v>175</v>
      </c>
      <c r="D157" s="5">
        <v>76000000000</v>
      </c>
      <c r="E157" s="5">
        <v>74000000000</v>
      </c>
      <c r="F157" s="5">
        <v>77000000000</v>
      </c>
      <c r="G157" s="5">
        <v>87000000000</v>
      </c>
    </row>
    <row r="158" spans="2:14" ht="15.5" x14ac:dyDescent="0.35">
      <c r="C158" t="s">
        <v>176</v>
      </c>
      <c r="D158" s="6">
        <v>6.41</v>
      </c>
      <c r="E158" s="6">
        <v>6.62</v>
      </c>
      <c r="F158" s="6">
        <v>6.33</v>
      </c>
      <c r="G158" s="6">
        <v>5.62</v>
      </c>
    </row>
    <row r="159" spans="2:14" ht="15.5" x14ac:dyDescent="0.35">
      <c r="C159" t="s">
        <v>177</v>
      </c>
      <c r="D159" s="6">
        <v>21.36</v>
      </c>
      <c r="E159" s="6">
        <v>20.68</v>
      </c>
      <c r="F159" s="6">
        <v>21.63</v>
      </c>
      <c r="G159" s="6">
        <v>24.38</v>
      </c>
    </row>
    <row r="160" spans="2:14" ht="15.5" x14ac:dyDescent="0.35">
      <c r="C160" t="s">
        <v>178</v>
      </c>
      <c r="D160" s="6">
        <v>6.63</v>
      </c>
      <c r="E160" s="6">
        <v>6.88</v>
      </c>
      <c r="F160" s="6">
        <v>6.5</v>
      </c>
      <c r="G160" s="6">
        <v>5.77</v>
      </c>
    </row>
    <row r="161" spans="3:14" ht="15.5" x14ac:dyDescent="0.35">
      <c r="C161" t="s">
        <v>179</v>
      </c>
      <c r="D161" s="6">
        <v>20.67</v>
      </c>
      <c r="E161" s="6">
        <v>19.920000000000002</v>
      </c>
      <c r="F161" s="6">
        <v>21.09</v>
      </c>
      <c r="G161" s="6">
        <v>23.75</v>
      </c>
    </row>
    <row r="162" spans="3:14" ht="15.5" x14ac:dyDescent="0.35">
      <c r="C162" t="s">
        <v>180</v>
      </c>
      <c r="D162" s="5">
        <v>5000000000</v>
      </c>
      <c r="E162" s="5">
        <v>5000000000</v>
      </c>
      <c r="F162" s="5">
        <v>5000000000</v>
      </c>
      <c r="G162" s="5">
        <v>5000000000</v>
      </c>
    </row>
    <row r="163" spans="3:14" ht="15.5" x14ac:dyDescent="0.35">
      <c r="C163" t="s">
        <v>181</v>
      </c>
    </row>
    <row r="164" spans="3:14" ht="15.5" x14ac:dyDescent="0.35">
      <c r="C164" t="s">
        <v>182</v>
      </c>
      <c r="D164" s="5">
        <v>76000000000</v>
      </c>
      <c r="E164" s="5">
        <v>74000000000</v>
      </c>
      <c r="F164" s="5">
        <v>77000000000</v>
      </c>
      <c r="G164" s="5">
        <v>87000000000</v>
      </c>
    </row>
    <row r="165" spans="3:14" ht="15.5" x14ac:dyDescent="0.35">
      <c r="C165" t="s">
        <v>23</v>
      </c>
      <c r="D165" s="5">
        <v>5000000000</v>
      </c>
      <c r="E165" s="5">
        <v>5000000000</v>
      </c>
      <c r="F165" s="5">
        <v>5000000000</v>
      </c>
      <c r="G165" s="5">
        <v>5000000000</v>
      </c>
    </row>
    <row r="166" spans="3:14" ht="15.5" x14ac:dyDescent="0.35">
      <c r="C166" t="s">
        <v>20</v>
      </c>
      <c r="D166" s="5">
        <v>5000000000</v>
      </c>
      <c r="E166" s="5">
        <v>5000000000</v>
      </c>
      <c r="F166" s="5">
        <v>5000000000</v>
      </c>
      <c r="G166" s="5">
        <v>5000000000</v>
      </c>
    </row>
    <row r="167" spans="3:14" ht="15.5" x14ac:dyDescent="0.35">
      <c r="C167" t="s">
        <v>183</v>
      </c>
      <c r="D167" s="5">
        <v>14000000000</v>
      </c>
      <c r="E167" s="5">
        <v>9000000000</v>
      </c>
      <c r="F167" s="5">
        <v>-30000000000</v>
      </c>
      <c r="G167" s="5">
        <v>-28000000000</v>
      </c>
    </row>
    <row r="168" spans="3:14" ht="15.5" x14ac:dyDescent="0.35">
      <c r="C168" t="s">
        <v>184</v>
      </c>
      <c r="D168" s="5">
        <v>-1000000000</v>
      </c>
      <c r="E168" s="5">
        <v>-46000000000</v>
      </c>
      <c r="F168" s="5">
        <v>-1000000000</v>
      </c>
      <c r="G168" s="5">
        <v>1000000000</v>
      </c>
    </row>
    <row r="169" spans="3:14" ht="15.5" x14ac:dyDescent="0.35">
      <c r="C169" t="s">
        <v>185</v>
      </c>
      <c r="D169" s="5">
        <v>0</v>
      </c>
      <c r="E169" s="5">
        <v>4000000000</v>
      </c>
      <c r="F169" s="5">
        <v>0</v>
      </c>
      <c r="G169" s="5">
        <v>-4000000000</v>
      </c>
    </row>
    <row r="170" spans="3:14" ht="15.5" x14ac:dyDescent="0.35">
      <c r="C170" t="s">
        <v>12</v>
      </c>
      <c r="D170" s="5">
        <v>-1000000000</v>
      </c>
      <c r="E170" s="5">
        <v>-42000000000</v>
      </c>
      <c r="F170" s="5">
        <v>-1000000000</v>
      </c>
      <c r="G170" s="5">
        <v>-3000000000</v>
      </c>
    </row>
    <row r="171" spans="3:14" ht="15.5" x14ac:dyDescent="0.35">
      <c r="C171" t="s">
        <v>15</v>
      </c>
      <c r="D171" s="6">
        <v>-0.22</v>
      </c>
      <c r="E171" s="6">
        <v>-11.84</v>
      </c>
      <c r="F171" s="6">
        <v>-0.28000000000000003</v>
      </c>
      <c r="G171" s="6">
        <v>-0.84</v>
      </c>
    </row>
    <row r="172" spans="3:14" ht="15.5" x14ac:dyDescent="0.35">
      <c r="C172" t="s">
        <v>45</v>
      </c>
      <c r="I172" s="6">
        <v>-6.07</v>
      </c>
      <c r="J172" s="6">
        <v>-23.09</v>
      </c>
      <c r="K172" s="6">
        <v>1.64</v>
      </c>
      <c r="L172" s="6">
        <v>316061.90000000002</v>
      </c>
      <c r="M172" s="6">
        <v>25938607.420000002</v>
      </c>
      <c r="N172" s="6">
        <v>15907886.17</v>
      </c>
    </row>
    <row r="173" spans="3:14" ht="15.5" x14ac:dyDescent="0.35">
      <c r="C173" t="s">
        <v>59</v>
      </c>
      <c r="I173" s="6">
        <v>-22.57</v>
      </c>
      <c r="J173" s="6">
        <v>-2.17</v>
      </c>
      <c r="K173" s="6">
        <v>55.49</v>
      </c>
      <c r="L173" s="5">
        <v>0</v>
      </c>
      <c r="M173" s="5">
        <v>0</v>
      </c>
      <c r="N173" s="5">
        <v>0</v>
      </c>
    </row>
    <row r="174" spans="3:14" ht="15.5" x14ac:dyDescent="0.35">
      <c r="C174" t="s">
        <v>62</v>
      </c>
      <c r="I174" s="6">
        <v>11.65</v>
      </c>
      <c r="J174" s="6">
        <v>2.5099999999999998</v>
      </c>
      <c r="K174" s="6">
        <v>2.4500000000000002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186</v>
      </c>
      <c r="I175" s="5">
        <v>-7000000000</v>
      </c>
      <c r="J175" s="5">
        <v>-57470000000</v>
      </c>
      <c r="K175" s="5">
        <v>20520000000</v>
      </c>
      <c r="L175" s="5">
        <v>22980000000</v>
      </c>
      <c r="M175" s="5">
        <v>15350000000</v>
      </c>
      <c r="N175" s="5">
        <v>9670000000</v>
      </c>
    </row>
    <row r="176" spans="3:14" ht="15.5" x14ac:dyDescent="0.35">
      <c r="C176" t="s">
        <v>187</v>
      </c>
      <c r="I176" s="6">
        <v>-0.16980000000000001</v>
      </c>
      <c r="J176" s="6">
        <v>-0.62109999999999999</v>
      </c>
      <c r="K176" s="6">
        <v>2.9300000000000003E-2</v>
      </c>
      <c r="L176" s="6">
        <v>0.16600000000000001</v>
      </c>
      <c r="M176" s="6">
        <v>0.16870000000000002</v>
      </c>
      <c r="N176" s="6">
        <v>0.12609999999999999</v>
      </c>
    </row>
    <row r="177" spans="3:14" ht="15.5" x14ac:dyDescent="0.35">
      <c r="C177" t="s">
        <v>188</v>
      </c>
      <c r="I177" s="6">
        <v>-0.29350000000000004</v>
      </c>
      <c r="J177" s="6">
        <v>-0.86430000000000007</v>
      </c>
      <c r="K177" s="6">
        <v>3.3099999999999997E-2</v>
      </c>
      <c r="L177" s="6">
        <v>0.21329999999999999</v>
      </c>
      <c r="M177" s="6">
        <v>0.5645</v>
      </c>
      <c r="N177" s="6">
        <v>0.71640000000000004</v>
      </c>
    </row>
    <row r="178" spans="3:14" ht="15.5" x14ac:dyDescent="0.35">
      <c r="C178" t="s">
        <v>189</v>
      </c>
      <c r="I178" s="6">
        <v>-0.23879999999999998</v>
      </c>
      <c r="J178" s="6">
        <v>-0.51500000000000001</v>
      </c>
      <c r="K178" s="6">
        <v>7.0499999999999993E-2</v>
      </c>
      <c r="L178" s="6">
        <v>0.42570000000000002</v>
      </c>
      <c r="M178" s="6">
        <v>0.94840000000000002</v>
      </c>
      <c r="N178" s="6">
        <v>1.7655000000000001</v>
      </c>
    </row>
    <row r="179" spans="3:14" ht="15.5" x14ac:dyDescent="0.35">
      <c r="C179" t="s">
        <v>190</v>
      </c>
      <c r="I179" s="6">
        <v>-324.04000000000002</v>
      </c>
      <c r="J179" s="6">
        <v>-526.19000000000005</v>
      </c>
      <c r="K179" s="6">
        <v>210.14</v>
      </c>
      <c r="L179" s="6">
        <v>388.09</v>
      </c>
      <c r="M179" s="6">
        <v>374.4</v>
      </c>
      <c r="N179" s="6">
        <v>336.68</v>
      </c>
    </row>
    <row r="180" spans="3:14" ht="15.5" x14ac:dyDescent="0.35">
      <c r="C180" t="s">
        <v>56</v>
      </c>
      <c r="I180" s="6">
        <v>6.62</v>
      </c>
      <c r="J180" s="6">
        <v>1.87</v>
      </c>
      <c r="K180" s="6">
        <v>1.83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53</v>
      </c>
      <c r="I181" s="6">
        <v>20.68</v>
      </c>
      <c r="J181" s="6">
        <v>26.71</v>
      </c>
      <c r="K181" s="6">
        <v>49.63</v>
      </c>
      <c r="L181" s="6">
        <v>1481950.62</v>
      </c>
      <c r="M181" s="6">
        <v>45947082.659999996</v>
      </c>
      <c r="N181" s="6">
        <v>22205249.280000001</v>
      </c>
    </row>
    <row r="182" spans="3:14" ht="15.5" x14ac:dyDescent="0.35">
      <c r="C182" t="s">
        <v>191</v>
      </c>
      <c r="I182" s="6">
        <v>6.88</v>
      </c>
      <c r="J182" s="6">
        <v>1.92</v>
      </c>
      <c r="K182" s="6">
        <v>1.87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192</v>
      </c>
      <c r="I183" s="6">
        <v>19.920000000000002</v>
      </c>
      <c r="J183" s="5">
        <v>26</v>
      </c>
      <c r="K183" s="6">
        <v>48.7</v>
      </c>
      <c r="L183" s="6">
        <v>1381494.64</v>
      </c>
      <c r="M183" s="6">
        <v>34715064.670000002</v>
      </c>
      <c r="N183" s="6">
        <v>9646614.0199999996</v>
      </c>
    </row>
    <row r="184" spans="3:14" ht="15.5" x14ac:dyDescent="0.35">
      <c r="C184" t="s">
        <v>193</v>
      </c>
      <c r="I184" s="5">
        <v>5000000000</v>
      </c>
      <c r="J184" s="5">
        <v>7000000000</v>
      </c>
      <c r="K184" s="5">
        <v>5000000000</v>
      </c>
    </row>
    <row r="185" spans="3:14" ht="15.5" x14ac:dyDescent="0.35">
      <c r="C185" t="s">
        <v>194</v>
      </c>
    </row>
    <row r="186" spans="3:14" ht="15.5" x14ac:dyDescent="0.35">
      <c r="C186" t="s">
        <v>25</v>
      </c>
      <c r="I186" s="5">
        <v>5000000000</v>
      </c>
      <c r="J186" s="5">
        <v>7000000000</v>
      </c>
      <c r="K186" s="5">
        <v>5000000000</v>
      </c>
    </row>
    <row r="187" spans="3:14" ht="15.5" x14ac:dyDescent="0.35">
      <c r="C187" t="s">
        <v>22</v>
      </c>
      <c r="I187" s="5">
        <v>5000000000</v>
      </c>
      <c r="J187" s="5">
        <v>5000000000</v>
      </c>
      <c r="K187" s="5">
        <v>-30000000000</v>
      </c>
      <c r="L187" s="5">
        <v>-2000000000</v>
      </c>
      <c r="M187" s="5">
        <v>-12000000000</v>
      </c>
      <c r="N187" s="5">
        <v>-8000000000</v>
      </c>
    </row>
    <row r="188" spans="3:14" ht="15.5" x14ac:dyDescent="0.35">
      <c r="C188" t="s">
        <v>195</v>
      </c>
      <c r="I188" s="5">
        <v>9000000000</v>
      </c>
      <c r="J188" s="5">
        <v>-28000000000</v>
      </c>
      <c r="K188" s="5">
        <v>59000000000</v>
      </c>
      <c r="L188" s="5">
        <v>-8000000000</v>
      </c>
      <c r="M188" s="5">
        <v>-21000000000</v>
      </c>
      <c r="N188" s="5">
        <v>-20000000000</v>
      </c>
    </row>
    <row r="189" spans="3:14" ht="15.5" x14ac:dyDescent="0.35">
      <c r="C189" t="s">
        <v>196</v>
      </c>
      <c r="I189" s="5">
        <v>-48000000000</v>
      </c>
      <c r="J189" s="5">
        <v>-27000000000</v>
      </c>
      <c r="K189" s="5">
        <v>-22000000000</v>
      </c>
      <c r="L189" s="5">
        <v>23000000000</v>
      </c>
      <c r="M189" s="5">
        <v>13000000000</v>
      </c>
      <c r="N189" s="5">
        <v>7000000000</v>
      </c>
    </row>
    <row r="190" spans="3:14" ht="15.5" x14ac:dyDescent="0.35">
      <c r="C190" t="s">
        <v>197</v>
      </c>
      <c r="I190" s="5">
        <v>0</v>
      </c>
      <c r="J190" s="5">
        <v>3000000000</v>
      </c>
      <c r="K190" s="5">
        <v>-33000000000</v>
      </c>
      <c r="L190" s="5">
        <v>-32000000000</v>
      </c>
      <c r="M190" s="5">
        <v>-10000000000</v>
      </c>
      <c r="N190" s="5">
        <v>-9000000000</v>
      </c>
    </row>
    <row r="191" spans="3:14" ht="15.5" x14ac:dyDescent="0.35">
      <c r="C191" t="s">
        <v>14</v>
      </c>
      <c r="I191" s="5">
        <v>-48000000000</v>
      </c>
      <c r="J191" s="5">
        <v>-24000000000</v>
      </c>
      <c r="K191" s="5">
        <v>-55000000000</v>
      </c>
      <c r="L191" s="5">
        <v>-10000000000</v>
      </c>
      <c r="M191" s="5">
        <v>3000000000</v>
      </c>
      <c r="N191" s="5">
        <v>-2000000000</v>
      </c>
    </row>
    <row r="192" spans="3:14" ht="15.5" x14ac:dyDescent="0.35">
      <c r="C192" t="s">
        <v>16</v>
      </c>
      <c r="I192" s="6">
        <v>-13.49</v>
      </c>
      <c r="J192" s="6">
        <v>-6.72</v>
      </c>
      <c r="K192" s="6">
        <v>-15.3</v>
      </c>
      <c r="L192" s="6">
        <v>-247279.37</v>
      </c>
      <c r="M192" s="6">
        <v>9556046.4600000009</v>
      </c>
      <c r="N192" s="6">
        <v>-7675746.2300000004</v>
      </c>
    </row>
    <row r="194" spans="2:14" ht="15.5" x14ac:dyDescent="0.35">
      <c r="B194" t="s">
        <v>198</v>
      </c>
      <c r="C194" t="s">
        <v>199</v>
      </c>
      <c r="D194" s="5">
        <v>2000000000</v>
      </c>
      <c r="E194" s="5">
        <v>-4000000000</v>
      </c>
      <c r="F194" s="5">
        <v>-10000000000</v>
      </c>
      <c r="G194" s="5">
        <v>-4000000000</v>
      </c>
      <c r="H194" s="5">
        <v>10000000000</v>
      </c>
      <c r="I194" s="5">
        <v>-22000000000</v>
      </c>
      <c r="J194" s="5">
        <v>-82000000000</v>
      </c>
      <c r="K194" s="5">
        <v>6000000000</v>
      </c>
      <c r="L194" s="5">
        <v>13000000000</v>
      </c>
      <c r="M194" s="5">
        <v>9000000000</v>
      </c>
      <c r="N194" s="5">
        <v>5000000000</v>
      </c>
    </row>
    <row r="195" spans="2:14" ht="15.5" x14ac:dyDescent="0.35">
      <c r="C195" t="s">
        <v>317</v>
      </c>
      <c r="H195" s="5">
        <v>-15000000000</v>
      </c>
      <c r="I195" s="5">
        <v>-22000000000</v>
      </c>
      <c r="J195" s="5">
        <v>-82000000000</v>
      </c>
      <c r="K195" s="5">
        <v>6000000000</v>
      </c>
    </row>
    <row r="196" spans="2:14" ht="15.5" x14ac:dyDescent="0.35">
      <c r="C196" t="s">
        <v>44</v>
      </c>
      <c r="D196" s="6">
        <v>0.68</v>
      </c>
      <c r="E196" s="6">
        <v>-0.98</v>
      </c>
      <c r="F196" s="6">
        <v>-2.73</v>
      </c>
      <c r="G196" s="6">
        <v>-1.21</v>
      </c>
      <c r="H196" s="6">
        <v>2.72</v>
      </c>
      <c r="I196" s="6">
        <v>-6.07</v>
      </c>
      <c r="J196" s="6">
        <v>-23.09</v>
      </c>
      <c r="K196" s="6">
        <v>1.64</v>
      </c>
      <c r="L196" s="6">
        <v>3.54</v>
      </c>
      <c r="M196" s="6">
        <v>2.42</v>
      </c>
      <c r="N196" s="6">
        <v>1.34</v>
      </c>
    </row>
    <row r="197" spans="2:14" ht="15.5" x14ac:dyDescent="0.35">
      <c r="C197" t="s">
        <v>318</v>
      </c>
      <c r="H197" s="6">
        <v>-4.24</v>
      </c>
      <c r="I197" s="6">
        <v>-6.07</v>
      </c>
      <c r="J197" s="6">
        <v>-23.09</v>
      </c>
      <c r="K197" s="6">
        <v>1.64</v>
      </c>
    </row>
    <row r="198" spans="2:14" ht="15.5" x14ac:dyDescent="0.35">
      <c r="C198" t="s">
        <v>204</v>
      </c>
      <c r="D198" s="5">
        <v>201000000000</v>
      </c>
      <c r="E198" s="5">
        <v>39000000000</v>
      </c>
      <c r="F198" s="5">
        <v>1000000000</v>
      </c>
      <c r="G198" s="5">
        <v>1000000000</v>
      </c>
      <c r="H198" s="5">
        <v>803000000000</v>
      </c>
      <c r="I198" s="5">
        <v>42000000000</v>
      </c>
      <c r="J198" s="5">
        <v>71000000000</v>
      </c>
      <c r="K198" s="5">
        <v>133000000000</v>
      </c>
      <c r="L198" s="5">
        <v>128000000000</v>
      </c>
      <c r="M198" s="5">
        <v>111000000000</v>
      </c>
      <c r="N198" s="5">
        <v>85000000000</v>
      </c>
    </row>
    <row r="199" spans="2:14" ht="15.5" x14ac:dyDescent="0.35">
      <c r="C199" t="s">
        <v>319</v>
      </c>
      <c r="H199" s="5">
        <v>242000000000</v>
      </c>
      <c r="I199" s="5">
        <v>42000000000</v>
      </c>
      <c r="J199" s="5">
        <v>71000000000</v>
      </c>
      <c r="K199" s="5">
        <v>133000000000</v>
      </c>
    </row>
    <row r="200" spans="2:14" ht="15.5" x14ac:dyDescent="0.35">
      <c r="C200" t="s">
        <v>208</v>
      </c>
      <c r="I200" s="6">
        <v>50.32</v>
      </c>
    </row>
    <row r="201" spans="2:14" ht="15.5" x14ac:dyDescent="0.35">
      <c r="C201" t="s">
        <v>320</v>
      </c>
      <c r="I201" s="6">
        <v>-32.35</v>
      </c>
    </row>
    <row r="202" spans="2:14" ht="15.5" x14ac:dyDescent="0.35">
      <c r="C202" t="s">
        <v>209</v>
      </c>
      <c r="I202" s="6">
        <v>7.42</v>
      </c>
    </row>
    <row r="203" spans="2:14" ht="15.5" x14ac:dyDescent="0.35">
      <c r="C203" t="s">
        <v>321</v>
      </c>
      <c r="I203" s="6">
        <v>-3.0899999999999997E-2</v>
      </c>
    </row>
    <row r="204" spans="2:14" ht="15.5" x14ac:dyDescent="0.35">
      <c r="C204" t="s">
        <v>322</v>
      </c>
      <c r="I204" s="6">
        <v>2.02</v>
      </c>
    </row>
    <row r="205" spans="2:14" ht="15.5" x14ac:dyDescent="0.35">
      <c r="C205" t="s">
        <v>210</v>
      </c>
      <c r="I205" s="6">
        <v>6.41</v>
      </c>
    </row>
    <row r="206" spans="2:14" ht="15.5" x14ac:dyDescent="0.35">
      <c r="C206" t="s">
        <v>323</v>
      </c>
      <c r="I206" s="6">
        <v>-10.43</v>
      </c>
    </row>
    <row r="207" spans="2:14" ht="15.5" x14ac:dyDescent="0.35">
      <c r="C207" t="s">
        <v>324</v>
      </c>
      <c r="I207" s="6">
        <v>-10.4</v>
      </c>
    </row>
    <row r="208" spans="2:14" ht="15.5" x14ac:dyDescent="0.35">
      <c r="C208" t="s">
        <v>325</v>
      </c>
      <c r="I208" s="6">
        <v>-38.11</v>
      </c>
    </row>
    <row r="209" spans="3:9" ht="15.5" x14ac:dyDescent="0.35">
      <c r="C209" t="s">
        <v>326</v>
      </c>
      <c r="I209" s="6">
        <v>929.88</v>
      </c>
    </row>
    <row r="210" spans="3:9" ht="15.5" x14ac:dyDescent="0.35">
      <c r="C210" t="s">
        <v>327</v>
      </c>
      <c r="I210" s="6">
        <v>-0.44</v>
      </c>
    </row>
    <row r="211" spans="3:9" ht="15.5" x14ac:dyDescent="0.35">
      <c r="C211" t="s">
        <v>329</v>
      </c>
      <c r="I211" s="6">
        <v>-4.24</v>
      </c>
    </row>
    <row r="212" spans="3:9" ht="15.5" x14ac:dyDescent="0.35">
      <c r="C212" t="s">
        <v>211</v>
      </c>
      <c r="I212" s="6">
        <v>2.72</v>
      </c>
    </row>
    <row r="213" spans="3:9" ht="15.5" x14ac:dyDescent="0.35">
      <c r="C213" t="s">
        <v>330</v>
      </c>
      <c r="I213" s="6">
        <v>67.760000000000005</v>
      </c>
    </row>
    <row r="214" spans="3:9" ht="15.5" x14ac:dyDescent="0.35">
      <c r="C214" t="s">
        <v>212</v>
      </c>
      <c r="D214" s="6">
        <v>0.04</v>
      </c>
    </row>
    <row r="215" spans="3:9" ht="15.5" x14ac:dyDescent="0.35">
      <c r="C215" t="s">
        <v>213</v>
      </c>
      <c r="I215" s="6">
        <v>21.36</v>
      </c>
    </row>
    <row r="216" spans="3:9" ht="15.5" x14ac:dyDescent="0.35">
      <c r="C216" t="s">
        <v>331</v>
      </c>
      <c r="I216" s="6">
        <v>-13.17</v>
      </c>
    </row>
    <row r="217" spans="3:9" ht="15.5" x14ac:dyDescent="0.35">
      <c r="C217" t="s">
        <v>214</v>
      </c>
      <c r="D217" s="6">
        <v>1.07</v>
      </c>
    </row>
    <row r="218" spans="3:9" ht="15.5" x14ac:dyDescent="0.35">
      <c r="C218" t="s">
        <v>215</v>
      </c>
      <c r="D218" s="6">
        <v>0.99</v>
      </c>
    </row>
    <row r="219" spans="3:9" ht="15.5" x14ac:dyDescent="0.35">
      <c r="C219" t="s">
        <v>216</v>
      </c>
      <c r="D219" s="6">
        <v>7.0000000000000007E-2</v>
      </c>
    </row>
    <row r="220" spans="3:9" ht="15.5" x14ac:dyDescent="0.35">
      <c r="C220" t="s">
        <v>217</v>
      </c>
      <c r="D220" s="6">
        <v>2.65</v>
      </c>
    </row>
    <row r="221" spans="3:9" ht="15.5" x14ac:dyDescent="0.35">
      <c r="C221" t="s">
        <v>218</v>
      </c>
      <c r="D221" s="6">
        <v>0.02</v>
      </c>
    </row>
    <row r="222" spans="3:9" ht="15.5" x14ac:dyDescent="0.35">
      <c r="C222" t="s">
        <v>219</v>
      </c>
      <c r="D222" s="6">
        <v>3.65</v>
      </c>
    </row>
    <row r="223" spans="3:9" ht="15.5" x14ac:dyDescent="0.35">
      <c r="C223" t="s">
        <v>333</v>
      </c>
      <c r="I223" s="6">
        <v>-188.95</v>
      </c>
    </row>
    <row r="224" spans="3:9" ht="15.5" x14ac:dyDescent="0.35">
      <c r="C224" t="s">
        <v>12</v>
      </c>
      <c r="D224" s="5">
        <v>-1000000000</v>
      </c>
    </row>
    <row r="225" spans="3:9" ht="15.5" x14ac:dyDescent="0.35">
      <c r="C225" t="s">
        <v>220</v>
      </c>
      <c r="I225" s="6">
        <v>-0.47</v>
      </c>
    </row>
    <row r="226" spans="3:9" ht="15.5" x14ac:dyDescent="0.35">
      <c r="C226" t="s">
        <v>221</v>
      </c>
      <c r="I226" s="6">
        <v>-5.4400000000000004E-2</v>
      </c>
    </row>
    <row r="227" spans="3:9" ht="15.5" x14ac:dyDescent="0.35">
      <c r="C227" t="s">
        <v>222</v>
      </c>
      <c r="I227" s="6">
        <v>-0.19829999999999998</v>
      </c>
    </row>
    <row r="228" spans="3:9" ht="15.5" x14ac:dyDescent="0.35">
      <c r="C228" t="s">
        <v>223</v>
      </c>
      <c r="I228" s="6">
        <v>-0.17069999999999999</v>
      </c>
    </row>
    <row r="229" spans="3:9" ht="15.5" x14ac:dyDescent="0.35">
      <c r="C229" t="s">
        <v>334</v>
      </c>
      <c r="I229" s="6">
        <v>-0.15429999999999999</v>
      </c>
    </row>
    <row r="230" spans="3:9" ht="15.5" x14ac:dyDescent="0.35">
      <c r="C230" t="s">
        <v>224</v>
      </c>
      <c r="D230" s="6">
        <v>49.29</v>
      </c>
    </row>
    <row r="231" spans="3:9" ht="15.5" x14ac:dyDescent="0.35">
      <c r="C231" t="s">
        <v>225</v>
      </c>
      <c r="D231" s="6">
        <v>14.01</v>
      </c>
    </row>
    <row r="232" spans="3:9" ht="15.5" x14ac:dyDescent="0.35">
      <c r="C232" t="s">
        <v>226</v>
      </c>
      <c r="D232" s="6">
        <v>48.16</v>
      </c>
    </row>
    <row r="233" spans="3:9" ht="15.5" x14ac:dyDescent="0.35">
      <c r="C233" t="s">
        <v>227</v>
      </c>
      <c r="D233" s="6">
        <v>15.14</v>
      </c>
    </row>
    <row r="234" spans="3:9" ht="15.5" x14ac:dyDescent="0.35">
      <c r="C234" t="s">
        <v>228</v>
      </c>
      <c r="D234" s="6">
        <v>1.85</v>
      </c>
    </row>
    <row r="235" spans="3:9" ht="15.5" x14ac:dyDescent="0.35">
      <c r="C235" t="s">
        <v>335</v>
      </c>
      <c r="I235" s="6">
        <v>1.19</v>
      </c>
    </row>
    <row r="236" spans="3:9" ht="15.5" x14ac:dyDescent="0.35">
      <c r="C236" t="s">
        <v>336</v>
      </c>
      <c r="I236" s="6">
        <v>7.81</v>
      </c>
    </row>
    <row r="237" spans="3:9" ht="15.5" x14ac:dyDescent="0.35">
      <c r="C237" t="s">
        <v>40</v>
      </c>
      <c r="I237" s="5">
        <v>489000000000</v>
      </c>
    </row>
    <row r="238" spans="3:9" ht="15.5" x14ac:dyDescent="0.35">
      <c r="C238" t="s">
        <v>229</v>
      </c>
      <c r="I238" s="5">
        <v>494000000000</v>
      </c>
    </row>
    <row r="239" spans="3:9" ht="15.5" x14ac:dyDescent="0.35">
      <c r="C239" t="s">
        <v>230</v>
      </c>
      <c r="I239" s="5">
        <v>3570000000</v>
      </c>
    </row>
    <row r="240" spans="3:9" ht="15.5" x14ac:dyDescent="0.35">
      <c r="C240" t="s">
        <v>231</v>
      </c>
      <c r="I240" s="6">
        <v>0.20010000000000003</v>
      </c>
    </row>
    <row r="241" spans="3:9" ht="15.5" x14ac:dyDescent="0.35">
      <c r="C241" t="s">
        <v>232</v>
      </c>
      <c r="D241" s="6">
        <v>4.6799999999999994E-2</v>
      </c>
    </row>
    <row r="242" spans="3:9" ht="15.5" x14ac:dyDescent="0.35">
      <c r="C242" t="s">
        <v>233</v>
      </c>
      <c r="D242" s="6">
        <v>1.6500000000000001E-2</v>
      </c>
    </row>
    <row r="243" spans="3:9" ht="15.5" x14ac:dyDescent="0.35">
      <c r="C243" t="s">
        <v>234</v>
      </c>
      <c r="D243" s="6">
        <v>1.21E-2</v>
      </c>
    </row>
    <row r="244" spans="3:9" ht="15.5" x14ac:dyDescent="0.35">
      <c r="C244" t="s">
        <v>235</v>
      </c>
      <c r="D244" s="6">
        <v>275.33639999999997</v>
      </c>
    </row>
    <row r="245" spans="3:9" ht="15.5" x14ac:dyDescent="0.35">
      <c r="C245" t="s">
        <v>236</v>
      </c>
      <c r="D245" s="6">
        <v>20.5654</v>
      </c>
    </row>
    <row r="246" spans="3:9" ht="15.5" x14ac:dyDescent="0.35">
      <c r="C246" t="s">
        <v>237</v>
      </c>
      <c r="D246" s="6">
        <v>1.5903</v>
      </c>
    </row>
    <row r="247" spans="3:9" ht="15.5" x14ac:dyDescent="0.35">
      <c r="C247" t="s">
        <v>244</v>
      </c>
      <c r="I247" s="5">
        <v>5</v>
      </c>
    </row>
    <row r="248" spans="3:9" ht="15.5" x14ac:dyDescent="0.35">
      <c r="C248" t="s">
        <v>245</v>
      </c>
      <c r="I248" s="6">
        <v>0.64</v>
      </c>
    </row>
    <row r="249" spans="3:9" ht="15.5" x14ac:dyDescent="0.35">
      <c r="C249" t="s">
        <v>246</v>
      </c>
      <c r="I249" s="6">
        <v>0.39</v>
      </c>
    </row>
    <row r="250" spans="3:9" ht="15.5" x14ac:dyDescent="0.35">
      <c r="C250" t="s">
        <v>248</v>
      </c>
      <c r="I250" s="6">
        <v>0.56999999999999995</v>
      </c>
    </row>
    <row r="251" spans="3:9" ht="15.5" x14ac:dyDescent="0.35">
      <c r="C251" t="s">
        <v>249</v>
      </c>
      <c r="I251" s="6">
        <v>0.4</v>
      </c>
    </row>
    <row r="252" spans="3:9" ht="15.5" x14ac:dyDescent="0.35">
      <c r="C252" t="s">
        <v>250</v>
      </c>
      <c r="I252" s="6">
        <v>0.1</v>
      </c>
    </row>
    <row r="253" spans="3:9" ht="15.5" x14ac:dyDescent="0.35">
      <c r="C253" t="s">
        <v>251</v>
      </c>
      <c r="I253" s="6">
        <v>0.95</v>
      </c>
    </row>
    <row r="254" spans="3:9" ht="15.5" x14ac:dyDescent="0.35">
      <c r="C254" t="s">
        <v>337</v>
      </c>
      <c r="I254" s="5">
        <v>242000000000</v>
      </c>
    </row>
    <row r="255" spans="3:9" ht="15.5" x14ac:dyDescent="0.35">
      <c r="C255" t="s">
        <v>338</v>
      </c>
      <c r="I255" s="5">
        <v>12000000000</v>
      </c>
    </row>
    <row r="256" spans="3:9" ht="15.5" x14ac:dyDescent="0.35">
      <c r="C256" t="s">
        <v>339</v>
      </c>
      <c r="I256" s="5">
        <v>-4000000000</v>
      </c>
    </row>
    <row r="257" spans="3:9" ht="15.5" x14ac:dyDescent="0.35">
      <c r="C257" t="s">
        <v>340</v>
      </c>
      <c r="I257" s="5">
        <v>-15000000000</v>
      </c>
    </row>
    <row r="258" spans="3:9" ht="15.5" x14ac:dyDescent="0.35">
      <c r="C258" t="s">
        <v>252</v>
      </c>
      <c r="D258" s="5">
        <v>0</v>
      </c>
    </row>
    <row r="259" spans="3:9" ht="15.5" x14ac:dyDescent="0.35">
      <c r="C259" t="s">
        <v>253</v>
      </c>
      <c r="D259" s="5">
        <v>278000000000</v>
      </c>
    </row>
    <row r="260" spans="3:9" ht="15.5" x14ac:dyDescent="0.35">
      <c r="C260" t="s">
        <v>254</v>
      </c>
      <c r="D260" s="5">
        <v>202000000000</v>
      </c>
    </row>
    <row r="261" spans="3:9" ht="15.5" x14ac:dyDescent="0.35">
      <c r="C261" t="s">
        <v>183</v>
      </c>
      <c r="D261" s="5">
        <v>14000000000</v>
      </c>
    </row>
    <row r="262" spans="3:9" ht="15.5" x14ac:dyDescent="0.35">
      <c r="C262" t="s">
        <v>182</v>
      </c>
      <c r="I262" s="5">
        <v>76000000000</v>
      </c>
    </row>
    <row r="263" spans="3:9" ht="15.5" x14ac:dyDescent="0.35">
      <c r="C263" t="s">
        <v>180</v>
      </c>
      <c r="D263" s="5">
        <v>5000000000</v>
      </c>
    </row>
    <row r="264" spans="3:9" ht="15.5" x14ac:dyDescent="0.35">
      <c r="C264" t="s">
        <v>23</v>
      </c>
      <c r="D264" s="5">
        <v>5000000000</v>
      </c>
    </row>
    <row r="265" spans="3:9" ht="15.5" x14ac:dyDescent="0.35">
      <c r="C265" t="s">
        <v>20</v>
      </c>
      <c r="D265" s="5">
        <v>5000000000</v>
      </c>
    </row>
    <row r="266" spans="3:9" ht="15.5" x14ac:dyDescent="0.35">
      <c r="C266" t="s">
        <v>255</v>
      </c>
      <c r="I266" s="5">
        <v>76000000000</v>
      </c>
    </row>
    <row r="267" spans="3:9" ht="15.5" x14ac:dyDescent="0.35">
      <c r="C267" t="s">
        <v>341</v>
      </c>
      <c r="I267" s="5">
        <v>-47000000000</v>
      </c>
    </row>
    <row r="268" spans="3:9" ht="15.5" x14ac:dyDescent="0.35">
      <c r="C268" t="s">
        <v>342</v>
      </c>
      <c r="I268" s="5">
        <v>48000000000</v>
      </c>
    </row>
    <row r="269" spans="3:9" ht="15.5" x14ac:dyDescent="0.35">
      <c r="C269" t="s">
        <v>343</v>
      </c>
      <c r="I269" s="5">
        <v>-1000000000</v>
      </c>
    </row>
    <row r="270" spans="3:9" ht="15.5" x14ac:dyDescent="0.35">
      <c r="C270" t="s">
        <v>344</v>
      </c>
      <c r="I270" s="5">
        <v>0</v>
      </c>
    </row>
    <row r="271" spans="3:9" ht="15.5" x14ac:dyDescent="0.35">
      <c r="C271" t="s">
        <v>345</v>
      </c>
      <c r="I271" s="5">
        <v>-47000000000</v>
      </c>
    </row>
  </sheetData>
  <pageMargins left="0.7" right="0.7" top="0.75" bottom="0.75" header="0.3" footer="0.3"/>
  <ignoredErrors>
    <ignoredError sqref="A1:N27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841</v>
      </c>
      <c r="D2" s="2" vm="88">
        <f ca="1">IFERROR(_xlfn.STOCKHISTORY("XIDX:" &amp; $C$1, D3, , 0, 0, 1), "Libur")</f>
        <v>260</v>
      </c>
      <c r="H2" s="2" vm="88">
        <f ca="1">IFERROR(INDEX(D2:G2,COUNT(D2:G2)),"")</f>
        <v>260</v>
      </c>
      <c r="I2" s="2" vm="89">
        <f t="shared" ref="I2:N2" ca="1" si="0">IFERROR(_xlfn.STOCKHISTORY("XIDX:" &amp; $C$1, I1, , 0, 0, 1), "Libur")</f>
        <v>466.71600000000001</v>
      </c>
      <c r="J2" s="2" vm="90">
        <f t="shared" ca="1" si="0"/>
        <v>35.617800000000003</v>
      </c>
      <c r="K2" s="2" vm="91">
        <f t="shared" ca="1" si="0"/>
        <v>50.970300000000002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383603471565</v>
      </c>
      <c r="H4" s="2">
        <f>IFERROR(SUM(D4:G4)*(4/MAX(1,COUNT(D4:G4))),"")</f>
        <v>1534413886260</v>
      </c>
      <c r="I4" s="2">
        <f t="shared" ref="I4:N4" si="1">IFERROR(INDEX(I51:I500,MATCH($C$4,$C$51:$C$500,0)),"")</f>
        <v>91819511247</v>
      </c>
      <c r="J4" s="2">
        <f t="shared" si="1"/>
        <v>30437200682</v>
      </c>
      <c r="K4" s="2">
        <f t="shared" si="1"/>
        <v>28889381869</v>
      </c>
      <c r="L4" s="2">
        <f t="shared" si="1"/>
        <v>19947940168</v>
      </c>
      <c r="M4" s="2">
        <f t="shared" si="1"/>
        <v>19890895880</v>
      </c>
      <c r="N4" s="2">
        <f t="shared" si="1"/>
        <v>13451511236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13658452028</v>
      </c>
      <c r="H5" s="2">
        <f>IFERROR(SUM(D5:G5)*(4/MAX(1,COUNT(D5:G5))),"")</f>
        <v>54633808112</v>
      </c>
      <c r="I5" s="2">
        <f t="shared" ref="I5:N5" si="2">IFERROR(INDEX(I51:I500,MATCH($C$5,$C$51:$C$500,0)),"")</f>
        <v>24505211648</v>
      </c>
      <c r="J5" s="2">
        <f t="shared" si="2"/>
        <v>1326560866</v>
      </c>
      <c r="K5" s="2">
        <f t="shared" si="2"/>
        <v>826398901</v>
      </c>
      <c r="L5" s="2">
        <f t="shared" si="2"/>
        <v>1377308936</v>
      </c>
      <c r="M5" s="2">
        <f t="shared" si="2"/>
        <v>1652619735</v>
      </c>
      <c r="N5" s="2">
        <f t="shared" si="2"/>
        <v>957998994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3732955579367</v>
      </c>
      <c r="H6" s="2">
        <f>IFERROR(INDEX(D6:G6,COUNT(D6:G6)),"")</f>
        <v>3732955579367</v>
      </c>
      <c r="I6" s="2">
        <f t="shared" ref="I6:N6" si="3">IFERROR(INDEX(I51:I500,MATCH($C$6,$C$51:$C$500,0)),"")</f>
        <v>429211626608</v>
      </c>
      <c r="J6" s="2">
        <f t="shared" si="3"/>
        <v>215871680142</v>
      </c>
      <c r="K6" s="2">
        <f t="shared" si="3"/>
        <v>214538957266</v>
      </c>
      <c r="L6" s="2">
        <f t="shared" si="3"/>
        <v>65203052275</v>
      </c>
      <c r="M6" s="2">
        <f t="shared" si="3"/>
        <v>4335665968</v>
      </c>
      <c r="N6" s="2">
        <f t="shared" si="3"/>
        <v>2683046233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22.37</v>
      </c>
      <c r="H7" s="3">
        <f>IFERROR(INDEX(D7:G7,COUNT(D7:G7)),"")</f>
        <v>22.37</v>
      </c>
      <c r="I7" s="3">
        <f t="shared" ref="I7:N7" si="4">IFERROR(INDEX(I51:I500,MATCH($C$7,$C$51:$C$500,0))/1000000000,"")</f>
        <v>9.58</v>
      </c>
      <c r="J7" s="3">
        <f t="shared" si="4"/>
        <v>7.5</v>
      </c>
      <c r="K7" s="3">
        <f t="shared" si="4"/>
        <v>7.5</v>
      </c>
      <c r="L7" s="3">
        <f t="shared" si="4"/>
        <v>6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-129000000000</v>
      </c>
      <c r="H8" s="2">
        <f>IFERROR(INDEX(D8:G8,COUNT(D8:G8)),"")</f>
        <v>-129000000000</v>
      </c>
      <c r="I8" s="2">
        <f t="shared" ref="I8:N8" si="5">IFERROR(INDEX(I51:I500,MATCH($C$8,$C$51:$C$500,0)),"")</f>
        <v>307000000000</v>
      </c>
      <c r="J8" s="2">
        <f t="shared" si="5"/>
        <v>-4000000000</v>
      </c>
      <c r="K8" s="2">
        <f t="shared" si="5"/>
        <v>-30000000000</v>
      </c>
      <c r="L8" s="2">
        <f t="shared" si="5"/>
        <v>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-5.76</v>
      </c>
      <c r="H9" s="3">
        <f>IFERROR(INDEX(D9:G9,COUNT(D9:G9)),"")</f>
        <v>-5.76</v>
      </c>
      <c r="I9" s="3">
        <f t="shared" ref="I9:N9" si="6">IFERROR(INDEX(I51:I500,MATCH($C$9,$C$51:$C$500,0)),"")</f>
        <v>32.03</v>
      </c>
      <c r="J9" s="3">
        <f t="shared" si="6"/>
        <v>-0.54</v>
      </c>
      <c r="K9" s="3">
        <f t="shared" si="6"/>
        <v>-4.04</v>
      </c>
      <c r="L9" s="3">
        <f t="shared" si="6"/>
        <v>7.0000000000000007E-2</v>
      </c>
      <c r="M9" s="3">
        <f t="shared" si="6"/>
        <v>244984.1</v>
      </c>
      <c r="N9" s="3">
        <f t="shared" si="6"/>
        <v>263821.98</v>
      </c>
    </row>
    <row r="10" spans="1:14" ht="15.5" x14ac:dyDescent="0.35">
      <c r="C10" t="s">
        <v>17</v>
      </c>
      <c r="D10" s="3">
        <f ca="1">IFERROR(IF(D9=0,"",D2/D9),"")</f>
        <v>-45.138888888888893</v>
      </c>
      <c r="I10" s="3">
        <f t="shared" ref="I10:N10" ca="1" si="7">IFERROR(IF(I9=0,"",I2/I9),"")</f>
        <v>14.571214486418983</v>
      </c>
      <c r="J10" s="3">
        <f t="shared" ca="1" si="7"/>
        <v>-65.958888888888893</v>
      </c>
      <c r="K10" s="3">
        <f t="shared" ca="1" si="7"/>
        <v>-12.616410891089108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4490291870699</v>
      </c>
      <c r="H11" s="2">
        <f>IFERROR(INDEX(D11:G11,COUNT(D11:G11)),"")</f>
        <v>4490291870699</v>
      </c>
      <c r="I11" s="2">
        <f t="shared" ref="I11:N11" si="8">IFERROR(INDEX(I51:I500,MATCH($C$11,$C$51:$C$500,0)),"")</f>
        <v>404440595923</v>
      </c>
      <c r="J11" s="2">
        <f t="shared" si="8"/>
        <v>61911440465</v>
      </c>
      <c r="K11" s="2">
        <f t="shared" si="8"/>
        <v>61802426896</v>
      </c>
      <c r="L11" s="2">
        <f t="shared" si="8"/>
        <v>2016838415</v>
      </c>
      <c r="M11" s="2">
        <f t="shared" si="8"/>
        <v>428857724</v>
      </c>
      <c r="N11" s="2">
        <f t="shared" si="8"/>
        <v>408007738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-2959000000000</v>
      </c>
      <c r="H12" s="2">
        <f>IFERROR(INDEX(D12:G12,COUNT(D12:G12)),"")</f>
        <v>-2959000000000</v>
      </c>
      <c r="I12" s="2">
        <f t="shared" ref="I12:N12" si="9">IFERROR(INDEX(I51:I500,MATCH($C$12,$C$51:$C$500,0)),"")</f>
        <v>-395000000000</v>
      </c>
      <c r="J12" s="2">
        <f t="shared" si="9"/>
        <v>-61000000000</v>
      </c>
      <c r="K12" s="2">
        <f t="shared" si="9"/>
        <v>-62000000000</v>
      </c>
      <c r="L12" s="2">
        <f t="shared" si="9"/>
        <v>-2000000000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1531000000000</v>
      </c>
      <c r="H13" s="2">
        <f>IFERROR(INDEX(D13:G13,COUNT(D13:G13)),"")</f>
        <v>1531000000000</v>
      </c>
      <c r="I13" s="2">
        <f t="shared" ref="I13:N13" si="10">IFERROR(INDEX(I51:I500,MATCH($C$13,$C$51:$C$500,0)),"")</f>
        <v>9000000000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1000000000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-18504309180</v>
      </c>
      <c r="H14" s="2">
        <f>IFERROR(SUM(D14:G14)*(4/MAX(1,COUNT(D14:G14))),"")</f>
        <v>-74017236720</v>
      </c>
      <c r="I14" s="2">
        <f t="shared" ref="I14:N14" si="11">IFERROR(INDEX(I51:I500,MATCH($C$14,$C$51:$C$500,0)),"")</f>
        <v>-550164084</v>
      </c>
      <c r="J14" s="2">
        <f t="shared" si="11"/>
        <v>-111698031</v>
      </c>
      <c r="K14" s="2">
        <f t="shared" si="11"/>
        <v>-131305772</v>
      </c>
      <c r="L14" s="2">
        <f t="shared" si="11"/>
        <v>-123017751</v>
      </c>
      <c r="M14" s="2">
        <f t="shared" si="11"/>
        <v>-68512274</v>
      </c>
      <c r="N14" s="2">
        <f t="shared" si="11"/>
        <v>-21194938</v>
      </c>
    </row>
    <row r="15" spans="1:14" ht="15.5" x14ac:dyDescent="0.35">
      <c r="C15" t="s">
        <v>27</v>
      </c>
      <c r="D15" s="2">
        <f>IFERROR(INDEX(D51:D500,MATCH($C$15,$C$51:$C$500,0)),"")</f>
        <v>-2803487157</v>
      </c>
      <c r="H15" s="2">
        <f>IFERROR(SUM(D15:G15)*(4/MAX(1,COUNT(D15:G15))),"")</f>
        <v>-11213948628</v>
      </c>
      <c r="I15" s="2">
        <f t="shared" ref="I15:N15" si="12">IFERROR(INDEX(I51:I500,MATCH($C$15,$C$51:$C$500,0)),"")</f>
        <v>-6951371805</v>
      </c>
      <c r="J15" s="2">
        <f t="shared" si="12"/>
        <v>-367678990</v>
      </c>
      <c r="K15" s="2">
        <f t="shared" si="12"/>
        <v>-434437379</v>
      </c>
      <c r="L15" s="2">
        <f t="shared" si="12"/>
        <v>-410959714</v>
      </c>
      <c r="M15" s="2">
        <f t="shared" si="12"/>
        <v>-465317784</v>
      </c>
      <c r="N15" s="2">
        <f t="shared" si="12"/>
        <v>-219390512</v>
      </c>
    </row>
    <row r="16" spans="1:14" ht="15.5" x14ac:dyDescent="0.35">
      <c r="C16" t="s">
        <v>28</v>
      </c>
      <c r="D16" s="2">
        <f>IFERROR(INDEX(D51:D500,MATCH($C$16,$C$51:$C$500,0)),"")</f>
        <v>17592569533</v>
      </c>
      <c r="H16" s="2">
        <f>IFERROR(SUM(D16:G16)*(4/MAX(1,COUNT(D16:G16))),"")</f>
        <v>70370278132</v>
      </c>
      <c r="I16" s="2">
        <f t="shared" ref="I16:N16" si="13">IFERROR(INDEX(I51:I500,MATCH($C$16,$C$51:$C$500,0)),"")</f>
        <v>31440433028</v>
      </c>
      <c r="J16" s="2">
        <f t="shared" si="13"/>
        <v>1696037943</v>
      </c>
      <c r="K16" s="2">
        <f t="shared" si="13"/>
        <v>1310129398</v>
      </c>
      <c r="L16" s="2">
        <f t="shared" si="13"/>
        <v>1784717727</v>
      </c>
      <c r="M16" s="2">
        <f t="shared" si="13"/>
        <v>2110899243</v>
      </c>
      <c r="N16" s="2">
        <f t="shared" si="13"/>
        <v>1177527228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5816200000000</v>
      </c>
      <c r="H20" s="2">
        <f t="shared" ref="H20:N20" ca="1" si="14">IFERROR(H21*H2,"")</f>
        <v>5816200000000</v>
      </c>
      <c r="I20" s="2">
        <f t="shared" ca="1" si="14"/>
        <v>4471139280000</v>
      </c>
      <c r="J20" s="2">
        <f t="shared" ca="1" si="14"/>
        <v>267133500000.00003</v>
      </c>
      <c r="K20" s="2">
        <f t="shared" ca="1" si="14"/>
        <v>382277250000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22370000000</v>
      </c>
      <c r="H21" s="2">
        <f>IFERROR(INDEX(D21:G21,COUNT(D21:G21)),"")</f>
        <v>22370000000</v>
      </c>
      <c r="I21" s="2">
        <f t="shared" ref="I21:N21" si="15">IFERROR(INDEX(I51:I500,MATCH($C$7,$C$51:$C$500,0)),"")</f>
        <v>9580000000</v>
      </c>
      <c r="J21" s="2">
        <f t="shared" si="15"/>
        <v>7500000000</v>
      </c>
      <c r="K21" s="2">
        <f t="shared" si="15"/>
        <v>7500000000</v>
      </c>
      <c r="L21" s="2">
        <f t="shared" si="15"/>
        <v>6000000000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0.36588841569649949</v>
      </c>
      <c r="H23" s="3">
        <f t="shared" ref="H23:N23" si="16">IFERROR(H5/H6*100,"")</f>
        <v>1.463553662785998</v>
      </c>
      <c r="I23" s="3">
        <f t="shared" si="16"/>
        <v>5.7093541108523302</v>
      </c>
      <c r="J23" s="3">
        <f t="shared" si="16"/>
        <v>0.61451361527708992</v>
      </c>
      <c r="K23" s="3">
        <f t="shared" si="16"/>
        <v>0.3851975937290375</v>
      </c>
      <c r="L23" s="3">
        <f t="shared" si="16"/>
        <v>2.1123381313363523</v>
      </c>
      <c r="M23" s="3">
        <f t="shared" si="16"/>
        <v>38.116860182435531</v>
      </c>
      <c r="N23" s="3">
        <f t="shared" si="16"/>
        <v>35.705646150153385</v>
      </c>
    </row>
    <row r="24" spans="1:14" ht="15.5" x14ac:dyDescent="0.35">
      <c r="C24" t="s">
        <v>43</v>
      </c>
      <c r="D24" s="4">
        <f>IFERROR(_xlfn.RRI(5,I23,D23),"")</f>
        <v>-0.4227654256809229</v>
      </c>
      <c r="H24" s="4">
        <f t="shared" ref="H24:N24" si="17">IFERROR(_xlfn.RRI(5,M23,H23),"")</f>
        <v>-0.47897530700206037</v>
      </c>
      <c r="I24" s="4">
        <f t="shared" si="17"/>
        <v>-0.30694130470458225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0.61</v>
      </c>
      <c r="H25" s="3">
        <f>IFERROR(INDEX(D25:G25,COUNT(D25:G25)),"")</f>
        <v>0.61</v>
      </c>
      <c r="I25" s="3">
        <f t="shared" ref="I25:N25" si="18">IFERROR(INDEX(I51:I500,MATCH($C$25,$C$51:$C$500,0)),"")</f>
        <v>2.56</v>
      </c>
      <c r="J25" s="3">
        <f t="shared" si="18"/>
        <v>0.18</v>
      </c>
      <c r="K25" s="3">
        <f t="shared" si="18"/>
        <v>0.12</v>
      </c>
      <c r="L25" s="3">
        <f t="shared" si="18"/>
        <v>0.23</v>
      </c>
      <c r="M25" s="3">
        <f t="shared" si="18"/>
        <v>322663.03000000003</v>
      </c>
      <c r="N25" s="3">
        <f t="shared" si="18"/>
        <v>187869.94</v>
      </c>
    </row>
    <row r="26" spans="1:14" ht="15.5" x14ac:dyDescent="0.35">
      <c r="C26" t="s">
        <v>46</v>
      </c>
      <c r="D26" s="4">
        <f>IFERROR(_xlfn.RRI(5,I25,D25),"")</f>
        <v>-0.24938372965295408</v>
      </c>
      <c r="H26" s="4">
        <f t="shared" ref="H26:N26" si="19">IFERROR(_xlfn.RRI(5,M25,H25),"")</f>
        <v>-0.92833351151175025</v>
      </c>
      <c r="I26" s="4">
        <f t="shared" si="19"/>
        <v>-0.89361594656947063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17.148121214349576</v>
      </c>
      <c r="H27" s="3">
        <f t="shared" ref="H27:N27" si="20">IFERROR(H4/H21,"")</f>
        <v>68.592484857398304</v>
      </c>
      <c r="I27" s="3">
        <f t="shared" si="20"/>
        <v>9.5845001301670152</v>
      </c>
      <c r="J27" s="3">
        <f t="shared" si="20"/>
        <v>4.0582934242666671</v>
      </c>
      <c r="K27" s="3">
        <f t="shared" si="20"/>
        <v>3.8519175825333334</v>
      </c>
      <c r="L27" s="3">
        <f t="shared" si="20"/>
        <v>3.3246566946666665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0.12338705580348175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-0.76171875</v>
      </c>
      <c r="I29" s="4">
        <f t="shared" si="22"/>
        <v>13.222222222222221</v>
      </c>
      <c r="J29" s="4">
        <f t="shared" si="22"/>
        <v>0.5</v>
      </c>
      <c r="K29" s="4">
        <f t="shared" si="22"/>
        <v>-0.47826086956521741</v>
      </c>
      <c r="L29" s="4">
        <f t="shared" si="22"/>
        <v>-0.99999928718204878</v>
      </c>
      <c r="M29" s="4">
        <f t="shared" si="22"/>
        <v>0.71748088065605398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6.1566053446548432</v>
      </c>
      <c r="I30" s="4">
        <f t="shared" si="23"/>
        <v>1.3617070349956109</v>
      </c>
      <c r="J30" s="4">
        <f t="shared" si="23"/>
        <v>5.3577429244372407E-2</v>
      </c>
      <c r="K30" s="4">
        <f t="shared" si="23"/>
        <v>0.15859107760283522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162.57</v>
      </c>
      <c r="H32" s="3">
        <f>IFERROR(INDEX(D32:G32,COUNT(D32:G32)),"")</f>
        <v>162.57</v>
      </c>
      <c r="I32" s="3">
        <f t="shared" ref="I32:N32" si="24">IFERROR(INDEX(I51:I500,MATCH($C$32,$C$51:$C$500,0)),"")</f>
        <v>44.8</v>
      </c>
      <c r="J32" s="3">
        <f t="shared" si="24"/>
        <v>28.78</v>
      </c>
      <c r="K32" s="3">
        <f t="shared" si="24"/>
        <v>28.61</v>
      </c>
      <c r="L32" s="3">
        <f t="shared" si="24"/>
        <v>10.87</v>
      </c>
      <c r="M32" s="3">
        <f t="shared" si="24"/>
        <v>850130.58</v>
      </c>
      <c r="N32" s="3">
        <f t="shared" si="24"/>
        <v>526087.5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1.54</v>
      </c>
      <c r="H33" s="3">
        <f>IFERROR(INDEX(D33:G33,COUNT(D33:G33)),"")</f>
        <v>1.54</v>
      </c>
      <c r="I33" s="3">
        <f t="shared" ref="I33:N33" si="25">IFERROR(INDEX(I51:I500,MATCH($C$33,$C$51:$C$500,0)),"")</f>
        <v>16.96</v>
      </c>
      <c r="J33" s="3">
        <f t="shared" si="25"/>
        <v>2.02</v>
      </c>
      <c r="K33" s="3">
        <f t="shared" si="25"/>
        <v>2.9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409.84</v>
      </c>
      <c r="H34" s="3">
        <f>IFERROR(INDEX(D34:G34,COUNT(D34:G34)),"")</f>
        <v>409.84</v>
      </c>
      <c r="I34" s="3">
        <f t="shared" ref="I34:N34" si="26">IFERROR(INDEX(I51:I500,MATCH($C$34,$C$51:$C$500,0)),"")</f>
        <v>296.88</v>
      </c>
      <c r="J34" s="3">
        <f t="shared" si="26"/>
        <v>322.22000000000003</v>
      </c>
      <c r="K34" s="3">
        <f t="shared" si="26"/>
        <v>691.67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14.58</v>
      </c>
      <c r="H35" s="3">
        <f>IFERROR(INDEX(D35:G35,COUNT(D35:G35)),"")</f>
        <v>14.58</v>
      </c>
      <c r="I35" s="3">
        <f t="shared" ref="I35:N35" si="27">IFERROR(INDEX(I51:I500,MATCH($C$35,$C$51:$C$500,0)),"")</f>
        <v>79.3</v>
      </c>
      <c r="J35" s="3">
        <f t="shared" si="27"/>
        <v>14.29</v>
      </c>
      <c r="K35" s="3">
        <f t="shared" si="27"/>
        <v>21.55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1.6399999999999998E-2</v>
      </c>
      <c r="I36" s="4">
        <f t="shared" si="28"/>
        <v>3.6499999999999998E-2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0.04</v>
      </c>
      <c r="I37" s="3">
        <f t="shared" si="29"/>
        <v>0.04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383603471565</v>
      </c>
      <c r="E51" s="5">
        <v>23214959341</v>
      </c>
      <c r="F51" s="5">
        <v>23602196146</v>
      </c>
      <c r="G51" s="5">
        <v>32899883100</v>
      </c>
      <c r="I51" s="5">
        <v>91819511247</v>
      </c>
      <c r="J51" s="5">
        <v>30437200682</v>
      </c>
      <c r="K51" s="5">
        <v>28889381869</v>
      </c>
      <c r="L51" s="5">
        <v>19947940168</v>
      </c>
      <c r="M51" s="5">
        <v>19890895880</v>
      </c>
      <c r="N51" s="5">
        <v>13451511236</v>
      </c>
    </row>
    <row r="52" spans="2:14" ht="15.5" x14ac:dyDescent="0.35">
      <c r="C52" t="s">
        <v>73</v>
      </c>
      <c r="D52" s="5">
        <v>-337614209870</v>
      </c>
      <c r="E52" s="5">
        <v>-11745428095</v>
      </c>
      <c r="F52" s="5">
        <v>-7965536892</v>
      </c>
      <c r="G52" s="5">
        <v>-21288997481</v>
      </c>
      <c r="I52" s="5">
        <v>-47929588178</v>
      </c>
      <c r="J52" s="5">
        <v>-19563574082</v>
      </c>
      <c r="K52" s="5">
        <v>-20619611538</v>
      </c>
      <c r="L52" s="5">
        <v>-14369598685</v>
      </c>
      <c r="M52" s="5">
        <v>-14238823609</v>
      </c>
      <c r="N52" s="5">
        <v>-9921654662</v>
      </c>
    </row>
    <row r="53" spans="2:14" ht="15.5" x14ac:dyDescent="0.35">
      <c r="C53" t="s">
        <v>74</v>
      </c>
      <c r="D53" s="5">
        <v>45989261695</v>
      </c>
      <c r="E53" s="5">
        <v>11469531246</v>
      </c>
      <c r="F53" s="5">
        <v>15636659254</v>
      </c>
      <c r="G53" s="5">
        <v>11610885619</v>
      </c>
      <c r="I53" s="5">
        <v>43889923069</v>
      </c>
      <c r="J53" s="5">
        <v>10873626600</v>
      </c>
      <c r="K53" s="5">
        <v>8269770331</v>
      </c>
      <c r="L53" s="5">
        <v>5578341483</v>
      </c>
      <c r="M53" s="5">
        <v>5652072271</v>
      </c>
      <c r="N53" s="5">
        <v>3529856574</v>
      </c>
    </row>
    <row r="54" spans="2:14" ht="15.5" x14ac:dyDescent="0.35">
      <c r="C54" t="s">
        <v>75</v>
      </c>
      <c r="D54" s="5">
        <v>-17094513934</v>
      </c>
      <c r="E54" s="5">
        <v>-5757121138</v>
      </c>
      <c r="F54" s="5">
        <v>-402647921</v>
      </c>
      <c r="G54" s="5">
        <v>-3552256522</v>
      </c>
      <c r="I54" s="5">
        <v>-12909564160</v>
      </c>
      <c r="J54" s="5">
        <v>-9763972051</v>
      </c>
      <c r="K54" s="5">
        <v>-6963621869</v>
      </c>
      <c r="L54" s="5">
        <v>-3689540112</v>
      </c>
      <c r="M54" s="5">
        <v>-3472507135</v>
      </c>
      <c r="N54" s="5">
        <v>-2331605634</v>
      </c>
    </row>
    <row r="55" spans="2:14" ht="15.5" x14ac:dyDescent="0.35">
      <c r="C55" t="s">
        <v>77</v>
      </c>
      <c r="D55" s="5">
        <v>-16053587577</v>
      </c>
      <c r="E55" s="5">
        <v>-4793575567</v>
      </c>
      <c r="F55" s="5">
        <v>246362632</v>
      </c>
      <c r="G55" s="5">
        <v>-4008164905</v>
      </c>
      <c r="I55" s="5">
        <v>-11297008036</v>
      </c>
      <c r="J55" s="5">
        <v>-8655840317</v>
      </c>
      <c r="K55" s="5">
        <v>-6963621869</v>
      </c>
      <c r="L55" s="5">
        <v>-3689540112</v>
      </c>
      <c r="M55" s="5">
        <v>-3472507135</v>
      </c>
      <c r="N55" s="5">
        <v>-2331605634</v>
      </c>
    </row>
    <row r="56" spans="2:14" ht="15.5" x14ac:dyDescent="0.35">
      <c r="C56" t="s">
        <v>76</v>
      </c>
      <c r="D56" s="5">
        <v>-1040926357</v>
      </c>
      <c r="E56" s="5">
        <v>-963545571</v>
      </c>
      <c r="F56" s="5">
        <v>-649010553</v>
      </c>
      <c r="G56" s="5">
        <v>455908383</v>
      </c>
      <c r="I56" s="5">
        <v>-1612556124</v>
      </c>
      <c r="J56" s="5">
        <v>-1108131734</v>
      </c>
    </row>
    <row r="57" spans="2:14" ht="15.5" x14ac:dyDescent="0.35">
      <c r="C57" t="s">
        <v>268</v>
      </c>
    </row>
    <row r="58" spans="2:14" ht="15.5" x14ac:dyDescent="0.35">
      <c r="C58" t="s">
        <v>78</v>
      </c>
      <c r="D58" s="5">
        <v>28894747761</v>
      </c>
      <c r="E58" s="5">
        <v>5712410108</v>
      </c>
      <c r="F58" s="5">
        <v>15234011333</v>
      </c>
      <c r="G58" s="5">
        <v>8058629097</v>
      </c>
      <c r="I58" s="5">
        <v>30980358909</v>
      </c>
      <c r="J58" s="5">
        <v>1109654549</v>
      </c>
      <c r="K58" s="5">
        <v>1306148462</v>
      </c>
      <c r="L58" s="5">
        <v>1888801371</v>
      </c>
      <c r="M58" s="5">
        <v>2179565136</v>
      </c>
      <c r="N58" s="5">
        <v>1198250940</v>
      </c>
    </row>
    <row r="59" spans="2:14" ht="15.5" x14ac:dyDescent="0.35">
      <c r="C59" t="s">
        <v>79</v>
      </c>
      <c r="D59" s="5">
        <v>-11302178228</v>
      </c>
      <c r="E59" s="5">
        <v>568310477</v>
      </c>
      <c r="F59" s="5">
        <v>-315472376</v>
      </c>
      <c r="G59" s="5">
        <v>79247758</v>
      </c>
      <c r="I59" s="5">
        <v>460074119</v>
      </c>
      <c r="J59" s="5">
        <v>586383394</v>
      </c>
      <c r="K59" s="5">
        <v>3980936</v>
      </c>
      <c r="L59" s="5">
        <v>-104083644</v>
      </c>
      <c r="M59" s="5">
        <v>-68665893</v>
      </c>
      <c r="N59" s="5">
        <v>-20723712</v>
      </c>
    </row>
    <row r="60" spans="2:14" ht="15.5" x14ac:dyDescent="0.35">
      <c r="C60" t="s">
        <v>261</v>
      </c>
      <c r="D60" s="5">
        <v>7478874243</v>
      </c>
      <c r="E60" s="5">
        <v>1225786659</v>
      </c>
      <c r="F60" s="5">
        <v>194691235</v>
      </c>
      <c r="G60" s="5">
        <v>124329740</v>
      </c>
      <c r="I60" s="5">
        <v>1667940738</v>
      </c>
      <c r="J60" s="5">
        <v>497441237</v>
      </c>
      <c r="K60" s="5">
        <v>94958990</v>
      </c>
      <c r="L60" s="5">
        <v>337735</v>
      </c>
      <c r="M60" s="5">
        <v>1236981</v>
      </c>
      <c r="N60" s="5">
        <v>2209526</v>
      </c>
    </row>
    <row r="61" spans="2:14" ht="15.5" x14ac:dyDescent="0.35">
      <c r="C61" t="s">
        <v>26</v>
      </c>
      <c r="D61" s="5">
        <v>-18504309180</v>
      </c>
      <c r="E61" s="5">
        <v>2214151</v>
      </c>
      <c r="F61" s="5">
        <v>-487961405</v>
      </c>
      <c r="G61" s="5">
        <v>-32902303</v>
      </c>
      <c r="I61" s="5">
        <v>-550164084</v>
      </c>
      <c r="J61" s="5">
        <v>-111698031</v>
      </c>
      <c r="K61" s="5">
        <v>-131305772</v>
      </c>
      <c r="L61" s="5">
        <v>-123017751</v>
      </c>
      <c r="M61" s="5">
        <v>-68512274</v>
      </c>
      <c r="N61" s="5">
        <v>-21194938</v>
      </c>
    </row>
    <row r="62" spans="2:14" ht="15.5" x14ac:dyDescent="0.35">
      <c r="C62" t="s">
        <v>80</v>
      </c>
      <c r="D62" s="5">
        <v>1130630348</v>
      </c>
      <c r="E62" s="5">
        <v>-351632</v>
      </c>
      <c r="F62" s="5">
        <v>-5614995</v>
      </c>
      <c r="G62" s="5">
        <v>5442242</v>
      </c>
      <c r="I62" s="5">
        <v>-523457</v>
      </c>
      <c r="J62" s="5">
        <v>36</v>
      </c>
      <c r="K62" s="5">
        <v>-734</v>
      </c>
      <c r="L62" s="5">
        <v>5181</v>
      </c>
    </row>
    <row r="63" spans="2:14" ht="15.5" x14ac:dyDescent="0.35">
      <c r="C63" t="s">
        <v>81</v>
      </c>
      <c r="D63" s="5">
        <v>-11302178228</v>
      </c>
      <c r="E63" s="5">
        <v>568310477</v>
      </c>
      <c r="F63" s="5">
        <v>-315472376</v>
      </c>
      <c r="G63" s="5">
        <v>79247758</v>
      </c>
      <c r="I63" s="5">
        <v>460074119</v>
      </c>
      <c r="J63" s="5">
        <v>586383394</v>
      </c>
      <c r="K63" s="5">
        <v>3980936</v>
      </c>
      <c r="L63" s="5">
        <v>-104083644</v>
      </c>
      <c r="M63" s="5">
        <v>-68665893</v>
      </c>
      <c r="N63" s="5">
        <v>-20723712</v>
      </c>
    </row>
    <row r="64" spans="2:14" ht="15.5" x14ac:dyDescent="0.35">
      <c r="C64" t="s">
        <v>28</v>
      </c>
      <c r="D64" s="5">
        <v>17592569533</v>
      </c>
      <c r="E64" s="5">
        <v>6280720585</v>
      </c>
      <c r="F64" s="5">
        <v>14918538957</v>
      </c>
      <c r="G64" s="5">
        <v>8137876855</v>
      </c>
      <c r="I64" s="5">
        <v>31440433028</v>
      </c>
      <c r="J64" s="5">
        <v>1696037943</v>
      </c>
      <c r="K64" s="5">
        <v>1310129398</v>
      </c>
      <c r="L64" s="5">
        <v>1784717727</v>
      </c>
      <c r="M64" s="5">
        <v>2110899243</v>
      </c>
      <c r="N64" s="5">
        <v>1177527228</v>
      </c>
    </row>
    <row r="65" spans="2:14" ht="15.5" x14ac:dyDescent="0.35">
      <c r="C65" t="s">
        <v>27</v>
      </c>
      <c r="D65" s="5">
        <v>-2803487157</v>
      </c>
      <c r="E65" s="5">
        <v>-1166377396</v>
      </c>
      <c r="F65" s="5">
        <v>-3324817470</v>
      </c>
      <c r="G65" s="5">
        <v>-1890484134</v>
      </c>
      <c r="I65" s="5">
        <v>-6951371805</v>
      </c>
      <c r="J65" s="5">
        <v>-367678990</v>
      </c>
      <c r="K65" s="5">
        <v>-434437379</v>
      </c>
      <c r="L65" s="5">
        <v>-410959714</v>
      </c>
      <c r="M65" s="5">
        <v>-465317784</v>
      </c>
      <c r="N65" s="5">
        <v>-219390512</v>
      </c>
    </row>
    <row r="66" spans="2:14" ht="15.5" x14ac:dyDescent="0.35">
      <c r="C66" t="s">
        <v>82</v>
      </c>
      <c r="D66" s="5">
        <v>-2856140173</v>
      </c>
      <c r="E66" s="5">
        <v>-1231488409</v>
      </c>
      <c r="F66" s="5">
        <v>-3332619472</v>
      </c>
      <c r="G66" s="5">
        <v>-1851559155</v>
      </c>
      <c r="I66" s="5">
        <v>-6972138318</v>
      </c>
      <c r="J66" s="5">
        <v>-385810167</v>
      </c>
      <c r="K66" s="5">
        <v>-605630152</v>
      </c>
      <c r="L66" s="5">
        <v>-411942403</v>
      </c>
      <c r="M66" s="5">
        <v>-482245491</v>
      </c>
      <c r="N66" s="5">
        <v>-249680095</v>
      </c>
    </row>
    <row r="67" spans="2:14" ht="15.5" x14ac:dyDescent="0.35">
      <c r="C67" t="s">
        <v>83</v>
      </c>
      <c r="D67" s="5">
        <v>52653016</v>
      </c>
      <c r="E67" s="5">
        <v>65111013</v>
      </c>
      <c r="F67" s="5">
        <v>7802002</v>
      </c>
      <c r="G67" s="5">
        <v>-38924979</v>
      </c>
      <c r="I67" s="5">
        <v>20766513</v>
      </c>
      <c r="J67" s="5">
        <v>18131177</v>
      </c>
      <c r="K67" s="5">
        <v>171192773</v>
      </c>
      <c r="L67" s="5">
        <v>982689</v>
      </c>
      <c r="M67" s="5">
        <v>16927707</v>
      </c>
      <c r="N67" s="5">
        <v>30289583</v>
      </c>
    </row>
    <row r="68" spans="2:14" ht="15.5" x14ac:dyDescent="0.35">
      <c r="C68" t="s">
        <v>84</v>
      </c>
      <c r="D68" s="5">
        <v>-2803487157</v>
      </c>
      <c r="E68" s="5">
        <v>-1166377396</v>
      </c>
      <c r="F68" s="5">
        <v>-3324817470</v>
      </c>
      <c r="G68" s="5">
        <v>-1890484134</v>
      </c>
      <c r="I68" s="5">
        <v>-6951371805</v>
      </c>
      <c r="J68" s="5">
        <v>-367678990</v>
      </c>
      <c r="K68" s="5">
        <v>-434437379</v>
      </c>
      <c r="L68" s="5">
        <v>-410959714</v>
      </c>
      <c r="M68" s="5">
        <v>-465317784</v>
      </c>
      <c r="N68" s="5">
        <v>-219390512</v>
      </c>
    </row>
    <row r="69" spans="2:14" ht="15.5" x14ac:dyDescent="0.35">
      <c r="C69" t="s">
        <v>265</v>
      </c>
      <c r="D69" s="5">
        <v>14789082376</v>
      </c>
      <c r="E69" s="5">
        <v>5114343189</v>
      </c>
      <c r="F69" s="5">
        <v>11593721487</v>
      </c>
      <c r="G69" s="5">
        <v>6247392721</v>
      </c>
      <c r="I69" s="5">
        <v>24489061223</v>
      </c>
      <c r="J69" s="5">
        <v>1328358953</v>
      </c>
      <c r="K69" s="5">
        <v>875692019</v>
      </c>
      <c r="L69" s="5">
        <v>1373758013</v>
      </c>
      <c r="M69" s="5">
        <v>1645581459</v>
      </c>
      <c r="N69" s="5">
        <v>958136716</v>
      </c>
    </row>
    <row r="70" spans="2:14" ht="15.5" x14ac:dyDescent="0.35">
      <c r="C70" t="s">
        <v>85</v>
      </c>
      <c r="D70" s="5">
        <v>14789082376</v>
      </c>
      <c r="E70" s="5">
        <v>5114343189</v>
      </c>
      <c r="F70" s="5">
        <v>11593721487</v>
      </c>
      <c r="G70" s="5">
        <v>6247392721</v>
      </c>
      <c r="I70" s="5">
        <v>24489061223</v>
      </c>
      <c r="J70" s="5">
        <v>1328358953</v>
      </c>
      <c r="K70" s="5">
        <v>875692019</v>
      </c>
      <c r="L70" s="5">
        <v>1373758013</v>
      </c>
      <c r="M70" s="5">
        <v>1645581459</v>
      </c>
      <c r="N70" s="5">
        <v>958136716</v>
      </c>
    </row>
    <row r="71" spans="2:14" ht="15.5" x14ac:dyDescent="0.35">
      <c r="C71" t="s">
        <v>86</v>
      </c>
      <c r="E71" s="5">
        <v>-2738769</v>
      </c>
      <c r="F71" s="5">
        <v>18365737</v>
      </c>
      <c r="I71" s="5">
        <v>15626968</v>
      </c>
      <c r="J71" s="5">
        <v>-1798051</v>
      </c>
      <c r="K71" s="5">
        <v>-49293852</v>
      </c>
      <c r="L71" s="5">
        <v>3556104</v>
      </c>
      <c r="M71" s="5">
        <v>7038276</v>
      </c>
      <c r="N71" s="5">
        <v>-137722</v>
      </c>
    </row>
    <row r="72" spans="2:14" ht="15.5" x14ac:dyDescent="0.35">
      <c r="C72" t="s">
        <v>87</v>
      </c>
      <c r="E72" s="5">
        <v>-2738769</v>
      </c>
      <c r="F72" s="5">
        <v>18365737</v>
      </c>
      <c r="I72" s="5">
        <v>15626968</v>
      </c>
      <c r="J72" s="5">
        <v>-1798051</v>
      </c>
      <c r="K72" s="5">
        <v>-49293852</v>
      </c>
      <c r="L72" s="5">
        <v>3556104</v>
      </c>
      <c r="M72" s="5">
        <v>7038276</v>
      </c>
      <c r="N72" s="5">
        <v>-137722</v>
      </c>
    </row>
    <row r="73" spans="2:14" ht="15.5" x14ac:dyDescent="0.35">
      <c r="C73" t="s">
        <v>88</v>
      </c>
      <c r="D73" s="5">
        <v>14789082376</v>
      </c>
      <c r="E73" s="5">
        <v>5111604420</v>
      </c>
      <c r="F73" s="5">
        <v>11612087224</v>
      </c>
      <c r="G73" s="5">
        <v>6247392721</v>
      </c>
      <c r="I73" s="5">
        <v>24504688191</v>
      </c>
      <c r="J73" s="5">
        <v>1326560902</v>
      </c>
      <c r="K73" s="5">
        <v>826398167</v>
      </c>
      <c r="L73" s="5">
        <v>1377314117</v>
      </c>
      <c r="M73" s="5">
        <v>1652619735</v>
      </c>
      <c r="N73" s="5">
        <v>957998994</v>
      </c>
    </row>
    <row r="74" spans="2:14" ht="15.5" x14ac:dyDescent="0.35">
      <c r="C74" t="s">
        <v>89</v>
      </c>
      <c r="D74" s="5">
        <v>14789082376</v>
      </c>
      <c r="E74" s="5">
        <v>5114343189</v>
      </c>
      <c r="F74" s="5">
        <v>11593721487</v>
      </c>
      <c r="G74" s="5">
        <v>6247392721</v>
      </c>
      <c r="I74" s="5">
        <v>24489061223</v>
      </c>
      <c r="J74" s="5">
        <v>1328358953</v>
      </c>
      <c r="K74" s="5">
        <v>875692019</v>
      </c>
      <c r="L74" s="5">
        <v>1373758013</v>
      </c>
      <c r="M74" s="5">
        <v>1645581459</v>
      </c>
      <c r="N74" s="5">
        <v>958136716</v>
      </c>
    </row>
    <row r="75" spans="2:14" ht="15.5" x14ac:dyDescent="0.35">
      <c r="C75" t="s">
        <v>7</v>
      </c>
      <c r="D75" s="5">
        <v>13658452028</v>
      </c>
      <c r="E75" s="5">
        <v>5111956052</v>
      </c>
      <c r="F75" s="5">
        <v>11617702219</v>
      </c>
      <c r="G75" s="5">
        <v>6241950479</v>
      </c>
      <c r="I75" s="5">
        <v>24505211648</v>
      </c>
      <c r="J75" s="5">
        <v>1326560866</v>
      </c>
      <c r="K75" s="5">
        <v>826398901</v>
      </c>
      <c r="L75" s="5">
        <v>1377308936</v>
      </c>
      <c r="M75" s="5">
        <v>1652619735</v>
      </c>
      <c r="N75" s="5">
        <v>957998994</v>
      </c>
    </row>
    <row r="76" spans="2:14" ht="15.5" x14ac:dyDescent="0.35">
      <c r="C76" t="s">
        <v>90</v>
      </c>
      <c r="D76" s="5">
        <v>14789082376</v>
      </c>
      <c r="E76" s="5">
        <v>5114343189</v>
      </c>
      <c r="F76" s="5">
        <v>11593721487</v>
      </c>
      <c r="G76" s="5">
        <v>6247392721</v>
      </c>
      <c r="I76" s="5">
        <v>24489061223</v>
      </c>
      <c r="J76" s="5">
        <v>1328358953</v>
      </c>
      <c r="K76" s="5">
        <v>875692019</v>
      </c>
      <c r="L76" s="5">
        <v>1373758013</v>
      </c>
      <c r="M76" s="5">
        <v>1645581459</v>
      </c>
      <c r="N76" s="5">
        <v>958136716</v>
      </c>
    </row>
    <row r="77" spans="2:14" ht="15.5" x14ac:dyDescent="0.35">
      <c r="C77" t="s">
        <v>91</v>
      </c>
      <c r="D77" s="5">
        <v>14789082376</v>
      </c>
      <c r="E77" s="5">
        <v>5111604420</v>
      </c>
      <c r="F77" s="5">
        <v>11612087224</v>
      </c>
      <c r="G77" s="5">
        <v>6247392721</v>
      </c>
      <c r="I77" s="5">
        <v>24504688191</v>
      </c>
      <c r="J77" s="5">
        <v>1326560902</v>
      </c>
      <c r="K77" s="5">
        <v>826398167</v>
      </c>
      <c r="L77" s="5">
        <v>1377314117</v>
      </c>
      <c r="M77" s="5">
        <v>1652619735</v>
      </c>
      <c r="N77" s="5">
        <v>957998994</v>
      </c>
    </row>
    <row r="78" spans="2:14" ht="15.5" x14ac:dyDescent="0.35">
      <c r="C78" t="s">
        <v>92</v>
      </c>
      <c r="D78" s="5">
        <v>14789082376</v>
      </c>
      <c r="E78" s="5">
        <v>5111604420</v>
      </c>
      <c r="F78" s="5">
        <v>11612087224</v>
      </c>
      <c r="G78" s="5">
        <v>6247392721</v>
      </c>
      <c r="I78" s="5">
        <v>24504688191</v>
      </c>
      <c r="J78" s="5">
        <v>1326560902</v>
      </c>
      <c r="K78" s="5">
        <v>826398167</v>
      </c>
      <c r="L78" s="5">
        <v>1377314117</v>
      </c>
      <c r="M78" s="5">
        <v>1652619735</v>
      </c>
      <c r="N78" s="5">
        <v>957998994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4490291870699</v>
      </c>
      <c r="E82" s="5">
        <v>404440595923</v>
      </c>
      <c r="F82" s="5">
        <v>160151487684</v>
      </c>
      <c r="G82" s="5">
        <v>95948996854</v>
      </c>
      <c r="I82" s="5">
        <v>404440595923</v>
      </c>
      <c r="J82" s="5">
        <v>61911440465</v>
      </c>
      <c r="K82" s="5">
        <v>61802426896</v>
      </c>
      <c r="L82" s="5">
        <v>2016838415</v>
      </c>
      <c r="M82" s="5">
        <v>428857724</v>
      </c>
      <c r="N82" s="5">
        <v>408007738</v>
      </c>
    </row>
    <row r="83" spans="3:14" ht="15.5" x14ac:dyDescent="0.35">
      <c r="C83" t="s">
        <v>96</v>
      </c>
      <c r="D83" s="5">
        <v>273544327542</v>
      </c>
      <c r="E83" s="5">
        <v>8520499265</v>
      </c>
      <c r="F83" s="5">
        <v>26698600281</v>
      </c>
      <c r="G83" s="5">
        <v>24224083258</v>
      </c>
      <c r="I83" s="5">
        <v>8520499265</v>
      </c>
      <c r="J83" s="5">
        <v>4824019494</v>
      </c>
      <c r="K83" s="5">
        <v>3660631541</v>
      </c>
      <c r="L83" s="5">
        <v>3695386583</v>
      </c>
      <c r="M83" s="5">
        <v>1862584996</v>
      </c>
      <c r="N83" s="5">
        <v>1837268351</v>
      </c>
    </row>
    <row r="84" spans="3:14" ht="15.5" x14ac:dyDescent="0.35">
      <c r="C84" t="s">
        <v>97</v>
      </c>
      <c r="E84" s="5">
        <v>73396692</v>
      </c>
      <c r="G84" s="5">
        <v>2900000</v>
      </c>
      <c r="I84" s="5">
        <v>73396692</v>
      </c>
      <c r="J84" s="5">
        <v>121400000</v>
      </c>
      <c r="K84" s="5">
        <v>151000000</v>
      </c>
      <c r="L84" s="5">
        <v>44026829</v>
      </c>
    </row>
    <row r="85" spans="3:14" ht="15.5" x14ac:dyDescent="0.35">
      <c r="C85" t="s">
        <v>98</v>
      </c>
      <c r="D85" s="5">
        <v>273544327542</v>
      </c>
      <c r="E85" s="5">
        <v>8520499265</v>
      </c>
      <c r="F85" s="5">
        <v>26698600281</v>
      </c>
      <c r="G85" s="5">
        <v>24224083258</v>
      </c>
      <c r="I85" s="5">
        <v>8520499265</v>
      </c>
      <c r="J85" s="5">
        <v>4824019494</v>
      </c>
      <c r="K85" s="5">
        <v>3660631541</v>
      </c>
      <c r="L85" s="5">
        <v>3695386583</v>
      </c>
      <c r="M85" s="5">
        <v>1862584996</v>
      </c>
      <c r="N85" s="5">
        <v>1837268351</v>
      </c>
    </row>
    <row r="86" spans="3:14" ht="15.5" x14ac:dyDescent="0.35">
      <c r="C86" t="s">
        <v>99</v>
      </c>
      <c r="D86" s="5">
        <v>19735055734</v>
      </c>
      <c r="E86" s="5">
        <v>2503477</v>
      </c>
      <c r="G86" s="5">
        <v>6930000</v>
      </c>
      <c r="I86" s="5">
        <v>2503477</v>
      </c>
      <c r="J86" s="5">
        <v>1630000</v>
      </c>
      <c r="K86" s="5">
        <v>116621907</v>
      </c>
      <c r="L86" s="5">
        <v>143997220</v>
      </c>
      <c r="M86" s="5">
        <v>2849073753</v>
      </c>
      <c r="N86" s="5">
        <v>1895941115</v>
      </c>
    </row>
    <row r="87" spans="3:14" ht="15.5" x14ac:dyDescent="0.35">
      <c r="C87" t="s">
        <v>270</v>
      </c>
      <c r="D87" s="5">
        <v>268834857</v>
      </c>
      <c r="E87" s="5">
        <v>367749676</v>
      </c>
      <c r="F87" s="5">
        <v>77648980</v>
      </c>
      <c r="G87" s="5">
        <v>95755201</v>
      </c>
      <c r="I87" s="5">
        <v>367749676</v>
      </c>
      <c r="J87" s="5">
        <v>184433640</v>
      </c>
      <c r="K87" s="5">
        <v>170997140</v>
      </c>
      <c r="L87" s="5">
        <v>51500000</v>
      </c>
    </row>
    <row r="88" spans="3:14" ht="15.5" x14ac:dyDescent="0.35">
      <c r="C88" t="s">
        <v>100</v>
      </c>
      <c r="D88" s="5">
        <v>19735055734</v>
      </c>
      <c r="E88" s="5">
        <v>2503477</v>
      </c>
      <c r="G88" s="5">
        <v>6930000</v>
      </c>
      <c r="I88" s="5">
        <v>2503477</v>
      </c>
      <c r="J88" s="5">
        <v>1630000</v>
      </c>
      <c r="K88" s="5">
        <v>116621907</v>
      </c>
      <c r="L88" s="5">
        <v>143997220</v>
      </c>
      <c r="M88" s="5">
        <v>2849073753</v>
      </c>
      <c r="N88" s="5">
        <v>1895941115</v>
      </c>
    </row>
    <row r="89" spans="3:14" ht="15.5" x14ac:dyDescent="0.35">
      <c r="C89" t="s">
        <v>80</v>
      </c>
      <c r="D89" s="5">
        <v>-22064078</v>
      </c>
      <c r="E89" s="5">
        <v>-22064078</v>
      </c>
      <c r="F89" s="5">
        <v>-19325261</v>
      </c>
      <c r="G89" s="5">
        <v>-37690975</v>
      </c>
      <c r="I89" s="5">
        <v>-22064078</v>
      </c>
      <c r="J89" s="5">
        <v>-37690975</v>
      </c>
      <c r="K89" s="5">
        <v>-35892921</v>
      </c>
      <c r="L89" s="5">
        <v>13400913</v>
      </c>
      <c r="M89" s="5">
        <v>9844541</v>
      </c>
      <c r="N89" s="5">
        <v>2806265</v>
      </c>
    </row>
    <row r="90" spans="3:14" ht="15.5" x14ac:dyDescent="0.35">
      <c r="C90" t="s">
        <v>102</v>
      </c>
      <c r="D90" s="5">
        <v>4853931957881</v>
      </c>
      <c r="E90" s="5">
        <v>478221061779</v>
      </c>
      <c r="F90" s="5">
        <v>188094165453</v>
      </c>
      <c r="G90" s="5">
        <v>145628459311</v>
      </c>
      <c r="I90" s="5">
        <v>478221061779</v>
      </c>
      <c r="J90" s="5">
        <v>66980456860</v>
      </c>
      <c r="K90" s="5">
        <v>65764792556</v>
      </c>
      <c r="L90" s="5">
        <v>8616319239</v>
      </c>
      <c r="M90" s="5">
        <v>5182578521</v>
      </c>
      <c r="N90" s="5">
        <v>4193371132</v>
      </c>
    </row>
    <row r="91" spans="3:14" ht="15.5" x14ac:dyDescent="0.35">
      <c r="C91" t="s">
        <v>103</v>
      </c>
    </row>
    <row r="92" spans="3:14" ht="15.5" x14ac:dyDescent="0.35">
      <c r="C92" t="s">
        <v>105</v>
      </c>
      <c r="D92" s="5">
        <v>3739443820</v>
      </c>
      <c r="E92" s="5">
        <v>274236101</v>
      </c>
      <c r="F92" s="5">
        <v>209741375</v>
      </c>
      <c r="G92" s="5">
        <v>205730691</v>
      </c>
      <c r="I92" s="5">
        <v>274236101</v>
      </c>
      <c r="J92" s="5">
        <v>257877193</v>
      </c>
      <c r="K92" s="5">
        <v>239241779</v>
      </c>
      <c r="L92" s="5">
        <v>54145612</v>
      </c>
      <c r="M92" s="5">
        <v>45270980</v>
      </c>
      <c r="N92" s="5">
        <v>30328428</v>
      </c>
    </row>
    <row r="93" spans="3:14" ht="15.5" x14ac:dyDescent="0.35">
      <c r="C93" t="s">
        <v>104</v>
      </c>
      <c r="D93" s="5">
        <v>453373031750</v>
      </c>
      <c r="E93" s="5">
        <v>163236579480</v>
      </c>
      <c r="F93" s="5">
        <v>151783775644</v>
      </c>
      <c r="G93" s="5">
        <v>133394630474</v>
      </c>
      <c r="I93" s="5">
        <v>163236579480</v>
      </c>
      <c r="J93" s="5">
        <v>132496368609</v>
      </c>
      <c r="K93" s="5">
        <v>79867743720</v>
      </c>
      <c r="L93" s="5">
        <v>51124878132</v>
      </c>
      <c r="M93" s="5">
        <v>2846801058</v>
      </c>
      <c r="N93" s="5">
        <v>1367251326</v>
      </c>
    </row>
    <row r="94" spans="3:14" ht="15.5" x14ac:dyDescent="0.35">
      <c r="C94" t="s">
        <v>349</v>
      </c>
      <c r="D94" s="5">
        <v>1389060126</v>
      </c>
    </row>
    <row r="95" spans="3:14" ht="15.5" x14ac:dyDescent="0.35">
      <c r="C95" t="s">
        <v>271</v>
      </c>
      <c r="D95" s="5">
        <v>5872121817</v>
      </c>
    </row>
    <row r="96" spans="3:14" ht="15.5" x14ac:dyDescent="0.35">
      <c r="C96" t="s">
        <v>272</v>
      </c>
      <c r="D96" s="5">
        <v>149814591550</v>
      </c>
      <c r="E96" s="5">
        <v>684922226</v>
      </c>
      <c r="F96" s="5">
        <v>4602768386</v>
      </c>
      <c r="G96" s="5">
        <v>553048947</v>
      </c>
      <c r="I96" s="5">
        <v>684922226</v>
      </c>
      <c r="J96" s="5">
        <v>553048947</v>
      </c>
      <c r="K96" s="5">
        <v>553048947</v>
      </c>
      <c r="L96" s="5">
        <v>553048947</v>
      </c>
    </row>
    <row r="97" spans="3:14" ht="15.5" x14ac:dyDescent="0.35">
      <c r="C97" t="s">
        <v>106</v>
      </c>
      <c r="D97" s="5">
        <v>836619461893</v>
      </c>
      <c r="E97" s="5">
        <v>282150146476</v>
      </c>
      <c r="F97" s="5">
        <v>266499104854</v>
      </c>
      <c r="G97" s="5">
        <v>165932776608</v>
      </c>
      <c r="I97" s="5">
        <v>282150146476</v>
      </c>
      <c r="J97" s="5">
        <v>162874228243</v>
      </c>
      <c r="K97" s="5">
        <v>158153181200</v>
      </c>
      <c r="L97" s="5">
        <v>64367529170</v>
      </c>
      <c r="M97" s="5">
        <v>3293184911</v>
      </c>
      <c r="N97" s="5">
        <v>1765196792</v>
      </c>
    </row>
    <row r="98" spans="3:14" ht="15.5" x14ac:dyDescent="0.35">
      <c r="C98" t="s">
        <v>107</v>
      </c>
      <c r="D98" s="5">
        <v>5690551419774</v>
      </c>
      <c r="E98" s="5">
        <v>760371208255</v>
      </c>
      <c r="F98" s="5">
        <v>454593270307</v>
      </c>
      <c r="G98" s="5">
        <v>311561235919</v>
      </c>
      <c r="I98" s="5">
        <v>760371208255</v>
      </c>
      <c r="J98" s="5">
        <v>229854685103</v>
      </c>
      <c r="K98" s="5">
        <v>223917973756</v>
      </c>
      <c r="L98" s="5">
        <v>72983848409</v>
      </c>
      <c r="M98" s="5">
        <v>8475763432</v>
      </c>
      <c r="N98" s="5">
        <v>5958567924</v>
      </c>
    </row>
    <row r="99" spans="3:14" ht="15.5" x14ac:dyDescent="0.35">
      <c r="C99" t="s">
        <v>108</v>
      </c>
    </row>
    <row r="100" spans="3:14" ht="15.5" x14ac:dyDescent="0.35">
      <c r="C100" t="s">
        <v>109</v>
      </c>
    </row>
    <row r="101" spans="3:14" ht="15.5" x14ac:dyDescent="0.35">
      <c r="C101" t="s">
        <v>110</v>
      </c>
      <c r="D101" s="5">
        <v>1312187171070</v>
      </c>
      <c r="E101" s="5">
        <v>322527200724</v>
      </c>
      <c r="F101" s="5">
        <v>83897072854</v>
      </c>
      <c r="G101" s="5">
        <v>18934623702</v>
      </c>
      <c r="I101" s="5">
        <v>322527200724</v>
      </c>
      <c r="J101" s="5">
        <v>12593365343</v>
      </c>
      <c r="K101" s="5">
        <v>7490677601</v>
      </c>
      <c r="L101" s="5">
        <v>7541304561</v>
      </c>
      <c r="M101" s="5">
        <v>3553811906</v>
      </c>
      <c r="N101" s="5">
        <v>2798082116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  <c r="D103" s="5">
        <v>47691303114</v>
      </c>
      <c r="E103" s="5">
        <v>9617976740</v>
      </c>
      <c r="F103" s="5">
        <v>23140483503</v>
      </c>
      <c r="G103" s="5">
        <v>14564294471</v>
      </c>
      <c r="I103" s="5">
        <v>9617976740</v>
      </c>
      <c r="J103" s="5">
        <v>11444724311</v>
      </c>
      <c r="K103" s="5">
        <v>6221278715</v>
      </c>
      <c r="L103" s="5">
        <v>4564395467</v>
      </c>
      <c r="M103" s="5">
        <v>2723378464</v>
      </c>
      <c r="N103" s="5">
        <v>2385716552</v>
      </c>
    </row>
    <row r="104" spans="3:14" ht="15.5" x14ac:dyDescent="0.35">
      <c r="C104" t="s">
        <v>273</v>
      </c>
      <c r="D104" s="5">
        <v>522396904477</v>
      </c>
    </row>
    <row r="105" spans="3:14" ht="15.5" x14ac:dyDescent="0.35">
      <c r="C105" t="s">
        <v>113</v>
      </c>
      <c r="D105" s="5">
        <v>33462968816</v>
      </c>
    </row>
    <row r="106" spans="3:14" ht="15.5" x14ac:dyDescent="0.35">
      <c r="C106" t="s">
        <v>114</v>
      </c>
      <c r="D106" s="5">
        <v>268834857</v>
      </c>
      <c r="E106" s="5">
        <v>441146368</v>
      </c>
      <c r="F106" s="5">
        <v>77648980</v>
      </c>
      <c r="G106" s="5">
        <v>98655201</v>
      </c>
      <c r="I106" s="5">
        <v>441146368</v>
      </c>
      <c r="J106" s="5">
        <v>305833640</v>
      </c>
      <c r="K106" s="5">
        <v>321997140</v>
      </c>
      <c r="L106" s="5">
        <v>95526829</v>
      </c>
    </row>
    <row r="107" spans="3:14" ht="15.5" x14ac:dyDescent="0.35">
      <c r="C107" t="s">
        <v>115</v>
      </c>
      <c r="D107" s="5">
        <v>18391449319</v>
      </c>
      <c r="E107" s="5">
        <v>10344729175</v>
      </c>
      <c r="F107" s="5">
        <v>8688610042</v>
      </c>
      <c r="G107" s="5">
        <v>3059653431</v>
      </c>
      <c r="I107" s="5">
        <v>10344729175</v>
      </c>
      <c r="J107" s="5">
        <v>184823523</v>
      </c>
      <c r="K107" s="5">
        <v>366734575</v>
      </c>
      <c r="L107" s="5">
        <v>340375782</v>
      </c>
      <c r="M107" s="5">
        <v>418246896</v>
      </c>
      <c r="N107" s="5">
        <v>156497603</v>
      </c>
    </row>
    <row r="108" spans="3:14" ht="15.5" x14ac:dyDescent="0.35">
      <c r="C108" t="s">
        <v>116</v>
      </c>
      <c r="D108" s="5">
        <v>27224199415</v>
      </c>
      <c r="E108" s="5">
        <v>1688603089</v>
      </c>
      <c r="F108" s="5">
        <v>1014639195</v>
      </c>
      <c r="G108" s="5">
        <v>816489799</v>
      </c>
      <c r="I108" s="5">
        <v>1688603089</v>
      </c>
      <c r="J108" s="5">
        <v>289123090</v>
      </c>
      <c r="K108" s="5">
        <v>197100000</v>
      </c>
      <c r="L108" s="5">
        <v>2113229488</v>
      </c>
    </row>
    <row r="109" spans="3:14" ht="15.5" x14ac:dyDescent="0.35">
      <c r="C109" t="s">
        <v>118</v>
      </c>
    </row>
    <row r="110" spans="3:14" ht="15.5" x14ac:dyDescent="0.35">
      <c r="C110" t="s">
        <v>442</v>
      </c>
      <c r="D110" s="5">
        <v>7622698537</v>
      </c>
      <c r="E110" s="5">
        <v>7178571431</v>
      </c>
      <c r="F110" s="5">
        <v>7714285716</v>
      </c>
      <c r="I110" s="5">
        <v>7178571431</v>
      </c>
    </row>
    <row r="111" spans="3:14" ht="15.5" x14ac:dyDescent="0.35">
      <c r="C111" t="s">
        <v>380</v>
      </c>
      <c r="D111" s="5">
        <v>298500000000</v>
      </c>
    </row>
    <row r="112" spans="3:14" ht="15.5" x14ac:dyDescent="0.35">
      <c r="C112" t="s">
        <v>517</v>
      </c>
      <c r="D112" s="5">
        <v>295000000000</v>
      </c>
    </row>
    <row r="113" spans="3:14" ht="15.5" x14ac:dyDescent="0.35">
      <c r="C113" t="s">
        <v>350</v>
      </c>
      <c r="D113" s="5">
        <v>622609954</v>
      </c>
      <c r="E113" s="5">
        <v>621208530</v>
      </c>
      <c r="F113" s="5">
        <v>778246444</v>
      </c>
      <c r="G113" s="5">
        <v>804708473</v>
      </c>
      <c r="I113" s="5">
        <v>621208530</v>
      </c>
      <c r="J113" s="5">
        <v>986823767</v>
      </c>
      <c r="L113" s="5">
        <v>151007114</v>
      </c>
      <c r="M113" s="5">
        <v>399656697</v>
      </c>
      <c r="N113" s="5">
        <v>251043784</v>
      </c>
    </row>
    <row r="114" spans="3:14" ht="15.5" x14ac:dyDescent="0.35">
      <c r="C114" t="s">
        <v>120</v>
      </c>
      <c r="D114" s="5">
        <v>407287969678</v>
      </c>
      <c r="E114" s="5">
        <v>1848167840</v>
      </c>
      <c r="F114" s="5">
        <v>1557329035</v>
      </c>
      <c r="G114" s="5">
        <v>395530800</v>
      </c>
      <c r="I114" s="5">
        <v>1848167840</v>
      </c>
      <c r="J114" s="5">
        <v>368860779</v>
      </c>
      <c r="K114" s="5">
        <v>383567171</v>
      </c>
      <c r="L114" s="5">
        <v>427776995</v>
      </c>
      <c r="M114" s="5">
        <v>412186546</v>
      </c>
      <c r="N114" s="5">
        <v>255867961</v>
      </c>
    </row>
    <row r="115" spans="3:14" ht="15.5" x14ac:dyDescent="0.35">
      <c r="C115" t="s">
        <v>121</v>
      </c>
      <c r="D115" s="5">
        <v>645408669337</v>
      </c>
      <c r="E115" s="5">
        <v>8632380923</v>
      </c>
      <c r="F115" s="5">
        <v>9174921049</v>
      </c>
      <c r="G115" s="5">
        <v>1179723827</v>
      </c>
      <c r="I115" s="5">
        <v>8632380923</v>
      </c>
      <c r="J115" s="5">
        <v>1389639618</v>
      </c>
      <c r="K115" s="5">
        <v>1888338889</v>
      </c>
      <c r="L115" s="5">
        <v>239491573</v>
      </c>
      <c r="M115" s="5">
        <v>586285558</v>
      </c>
      <c r="N115" s="5">
        <v>477439575</v>
      </c>
    </row>
    <row r="116" spans="3:14" ht="15.5" x14ac:dyDescent="0.35">
      <c r="C116" t="s">
        <v>122</v>
      </c>
      <c r="D116" s="5">
        <v>645408669337</v>
      </c>
      <c r="E116" s="5">
        <v>8632380923</v>
      </c>
      <c r="F116" s="5">
        <v>9174921049</v>
      </c>
      <c r="G116" s="5">
        <v>1179723827</v>
      </c>
      <c r="I116" s="5">
        <v>8632380923</v>
      </c>
      <c r="J116" s="5">
        <v>1389639618</v>
      </c>
      <c r="K116" s="5">
        <v>1888338889</v>
      </c>
      <c r="L116" s="5">
        <v>239491573</v>
      </c>
      <c r="M116" s="5">
        <v>586285558</v>
      </c>
      <c r="N116" s="5">
        <v>477439575</v>
      </c>
    </row>
    <row r="117" spans="3:14" ht="15.5" x14ac:dyDescent="0.35">
      <c r="C117" t="s">
        <v>124</v>
      </c>
    </row>
    <row r="118" spans="3:14" ht="15.5" x14ac:dyDescent="0.35">
      <c r="C118" t="s">
        <v>125</v>
      </c>
      <c r="D118" s="5">
        <v>635354710011</v>
      </c>
      <c r="E118" s="5">
        <v>7961095357</v>
      </c>
      <c r="F118" s="5">
        <v>8683810490</v>
      </c>
      <c r="G118" s="5">
        <v>804708473</v>
      </c>
      <c r="I118" s="5">
        <v>7961095357</v>
      </c>
      <c r="J118" s="5">
        <v>1014624264</v>
      </c>
      <c r="K118" s="5">
        <v>1637040628</v>
      </c>
      <c r="L118" s="5">
        <v>151007114</v>
      </c>
      <c r="M118" s="5">
        <v>549745396</v>
      </c>
      <c r="N118" s="5">
        <v>453023081</v>
      </c>
    </row>
    <row r="119" spans="3:14" ht="15.5" x14ac:dyDescent="0.35">
      <c r="C119" t="s">
        <v>126</v>
      </c>
      <c r="D119" s="5">
        <v>1957595840407</v>
      </c>
      <c r="E119" s="5">
        <v>331159581647</v>
      </c>
      <c r="F119" s="5">
        <v>93071993903</v>
      </c>
      <c r="G119" s="5">
        <v>20114347529</v>
      </c>
      <c r="I119" s="5">
        <v>331159581647</v>
      </c>
      <c r="J119" s="5">
        <v>13983004961</v>
      </c>
      <c r="K119" s="5">
        <v>9379016490</v>
      </c>
      <c r="L119" s="5">
        <v>7780796134</v>
      </c>
      <c r="M119" s="5">
        <v>4140097464</v>
      </c>
      <c r="N119" s="5">
        <v>3275521691</v>
      </c>
    </row>
    <row r="120" spans="3:14" ht="15.5" x14ac:dyDescent="0.35">
      <c r="C120" t="s">
        <v>127</v>
      </c>
    </row>
    <row r="121" spans="3:14" ht="15.5" x14ac:dyDescent="0.35">
      <c r="C121" t="s">
        <v>128</v>
      </c>
      <c r="D121" s="5">
        <v>223741110880</v>
      </c>
      <c r="E121" s="5">
        <v>95810752960</v>
      </c>
      <c r="F121" s="5">
        <v>88945525190</v>
      </c>
      <c r="G121" s="5">
        <v>82520929440</v>
      </c>
      <c r="I121" s="5">
        <v>95810752960</v>
      </c>
      <c r="J121" s="5">
        <v>75000677140</v>
      </c>
      <c r="K121" s="5">
        <v>75000000000</v>
      </c>
      <c r="L121" s="5">
        <v>60000000000</v>
      </c>
      <c r="M121" s="5">
        <v>510000000</v>
      </c>
      <c r="N121" s="5">
        <v>510000000</v>
      </c>
    </row>
    <row r="122" spans="3:14" ht="15.5" x14ac:dyDescent="0.35">
      <c r="C122" t="s">
        <v>129</v>
      </c>
      <c r="D122" s="5">
        <v>3368696812907</v>
      </c>
      <c r="E122" s="5">
        <v>302180211112</v>
      </c>
      <c r="F122" s="5">
        <v>246468260863</v>
      </c>
      <c r="G122" s="5">
        <v>194429035288</v>
      </c>
      <c r="I122" s="5">
        <v>302180211112</v>
      </c>
      <c r="J122" s="5">
        <v>133514991658</v>
      </c>
      <c r="K122" s="5">
        <v>133509506824</v>
      </c>
    </row>
    <row r="123" spans="3:14" ht="15.5" x14ac:dyDescent="0.35">
      <c r="C123" t="s">
        <v>130</v>
      </c>
      <c r="D123" s="5">
        <v>44881578196</v>
      </c>
      <c r="E123" s="5">
        <v>31223126168</v>
      </c>
      <c r="F123" s="5">
        <v>26108431299</v>
      </c>
      <c r="G123" s="5">
        <v>14509094794</v>
      </c>
      <c r="I123" s="5">
        <v>31223126168</v>
      </c>
      <c r="J123" s="5">
        <v>7393625646</v>
      </c>
      <c r="K123" s="5">
        <v>6065266726</v>
      </c>
      <c r="L123" s="5">
        <v>5189573991</v>
      </c>
      <c r="M123" s="5">
        <v>3815821427</v>
      </c>
      <c r="N123" s="5">
        <v>2170239968</v>
      </c>
    </row>
    <row r="124" spans="3:14" ht="15.5" x14ac:dyDescent="0.35">
      <c r="C124" t="s">
        <v>131</v>
      </c>
      <c r="D124" s="5">
        <v>3600000000</v>
      </c>
      <c r="E124" s="5">
        <v>3600000000</v>
      </c>
      <c r="F124" s="5">
        <v>3600000000</v>
      </c>
      <c r="G124" s="5">
        <v>3300000000</v>
      </c>
      <c r="I124" s="5">
        <v>3600000000</v>
      </c>
      <c r="J124" s="5">
        <v>3300000000</v>
      </c>
      <c r="K124" s="5">
        <v>3000000000</v>
      </c>
      <c r="L124" s="5">
        <v>3000000000</v>
      </c>
    </row>
    <row r="125" spans="3:14" ht="15.5" x14ac:dyDescent="0.35">
      <c r="C125" t="s">
        <v>132</v>
      </c>
      <c r="D125" s="5">
        <v>41281578196</v>
      </c>
      <c r="E125" s="5">
        <v>27623126168</v>
      </c>
      <c r="F125" s="5">
        <v>22508431299</v>
      </c>
      <c r="G125" s="5">
        <v>11209094794</v>
      </c>
      <c r="I125" s="5">
        <v>27623126168</v>
      </c>
      <c r="J125" s="5">
        <v>4093625646</v>
      </c>
      <c r="K125" s="5">
        <v>3065266726</v>
      </c>
      <c r="L125" s="5">
        <v>2189573991</v>
      </c>
      <c r="M125" s="5">
        <v>3815821427</v>
      </c>
      <c r="N125" s="5">
        <v>2170239968</v>
      </c>
    </row>
    <row r="126" spans="3:14" ht="15.5" x14ac:dyDescent="0.35">
      <c r="C126" t="s">
        <v>133</v>
      </c>
      <c r="D126" s="5">
        <v>44881578196</v>
      </c>
      <c r="E126" s="5">
        <v>31223126168</v>
      </c>
      <c r="F126" s="5">
        <v>26108431299</v>
      </c>
      <c r="G126" s="5">
        <v>14509094794</v>
      </c>
      <c r="I126" s="5">
        <v>31223126168</v>
      </c>
      <c r="J126" s="5">
        <v>7393625646</v>
      </c>
      <c r="K126" s="5">
        <v>6065266726</v>
      </c>
      <c r="L126" s="5">
        <v>5189573991</v>
      </c>
      <c r="M126" s="5">
        <v>3815821427</v>
      </c>
      <c r="N126" s="5">
        <v>2170239968</v>
      </c>
    </row>
    <row r="127" spans="3:14" ht="15.5" x14ac:dyDescent="0.35">
      <c r="C127" t="s">
        <v>134</v>
      </c>
      <c r="D127" s="5">
        <v>95658141462</v>
      </c>
      <c r="E127" s="5">
        <v>19600446</v>
      </c>
      <c r="F127" s="5">
        <v>18384313</v>
      </c>
      <c r="G127" s="5">
        <v>25519843</v>
      </c>
      <c r="I127" s="5">
        <v>19600446</v>
      </c>
      <c r="J127" s="5">
        <v>76673</v>
      </c>
      <c r="K127" s="5">
        <v>76637</v>
      </c>
      <c r="L127" s="5">
        <v>77371</v>
      </c>
    </row>
    <row r="128" spans="3:14" ht="15.5" x14ac:dyDescent="0.35">
      <c r="C128" t="s">
        <v>9</v>
      </c>
      <c r="D128" s="5">
        <v>3732955579367</v>
      </c>
      <c r="E128" s="5">
        <v>429211626608</v>
      </c>
      <c r="F128" s="5">
        <v>361521276404</v>
      </c>
      <c r="G128" s="5">
        <v>291446888390</v>
      </c>
      <c r="I128" s="5">
        <v>429211626608</v>
      </c>
      <c r="J128" s="5">
        <v>215871680142</v>
      </c>
      <c r="K128" s="5">
        <v>214538957266</v>
      </c>
      <c r="L128" s="5">
        <v>65203052275</v>
      </c>
      <c r="M128" s="5">
        <v>4335665968</v>
      </c>
      <c r="N128" s="5">
        <v>2683046233</v>
      </c>
    </row>
    <row r="129" spans="2:14" ht="15.5" x14ac:dyDescent="0.35">
      <c r="C129" t="s">
        <v>135</v>
      </c>
      <c r="D129" s="5">
        <v>5690551419774</v>
      </c>
      <c r="E129" s="5">
        <v>760371208255</v>
      </c>
      <c r="F129" s="5">
        <v>454593270307</v>
      </c>
      <c r="G129" s="5">
        <v>311561235919</v>
      </c>
      <c r="I129" s="5">
        <v>760371208255</v>
      </c>
      <c r="J129" s="5">
        <v>229854685103</v>
      </c>
      <c r="K129" s="5">
        <v>223917973756</v>
      </c>
      <c r="L129" s="5">
        <v>72983848409</v>
      </c>
      <c r="M129" s="5">
        <v>8475763432</v>
      </c>
      <c r="N129" s="5">
        <v>5958567924</v>
      </c>
    </row>
    <row r="130" spans="2:14" ht="15.5" x14ac:dyDescent="0.35">
      <c r="C130" t="s">
        <v>136</v>
      </c>
      <c r="D130" s="5">
        <v>22374111088</v>
      </c>
      <c r="E130" s="5">
        <v>9581075296</v>
      </c>
      <c r="F130" s="5">
        <v>8894552519</v>
      </c>
      <c r="G130" s="5">
        <v>8252092944</v>
      </c>
      <c r="I130" s="5">
        <v>9581075296</v>
      </c>
      <c r="J130" s="5">
        <v>7500067714</v>
      </c>
      <c r="K130" s="5">
        <v>7500000000</v>
      </c>
      <c r="L130" s="5">
        <v>6000000000</v>
      </c>
      <c r="M130" s="5">
        <v>5100</v>
      </c>
      <c r="N130" s="5">
        <v>5100</v>
      </c>
    </row>
    <row r="132" spans="2:14" ht="15.5" x14ac:dyDescent="0.35">
      <c r="B132" t="s">
        <v>137</v>
      </c>
      <c r="C132" t="s">
        <v>138</v>
      </c>
      <c r="D132" s="5">
        <v>1117195280</v>
      </c>
      <c r="E132" s="5">
        <v>274379764381</v>
      </c>
      <c r="F132" s="5">
        <v>76790761151</v>
      </c>
      <c r="G132" s="5">
        <v>-817013525</v>
      </c>
      <c r="I132" s="5">
        <v>351595712288</v>
      </c>
      <c r="J132" s="5">
        <v>6106898077</v>
      </c>
      <c r="K132" s="5">
        <v>-27072580740</v>
      </c>
      <c r="L132" s="5">
        <v>1056097373</v>
      </c>
      <c r="M132" s="5">
        <v>2698350465</v>
      </c>
      <c r="N132" s="5">
        <v>1987796326</v>
      </c>
    </row>
    <row r="133" spans="2:14" ht="15.5" x14ac:dyDescent="0.35">
      <c r="C133" t="s">
        <v>279</v>
      </c>
      <c r="D133" s="5">
        <v>345805462447</v>
      </c>
      <c r="E133" s="5">
        <v>290166908349</v>
      </c>
      <c r="F133" s="5">
        <v>71515381000</v>
      </c>
      <c r="G133" s="5">
        <v>20048266318</v>
      </c>
      <c r="I133" s="5">
        <v>387284581345</v>
      </c>
      <c r="J133" s="5">
        <v>29179447880</v>
      </c>
      <c r="K133" s="5">
        <v>28859808819</v>
      </c>
      <c r="L133" s="5">
        <v>18567912884</v>
      </c>
      <c r="M133" s="5">
        <v>19787069751</v>
      </c>
      <c r="N133" s="5">
        <v>12486101989</v>
      </c>
    </row>
    <row r="134" spans="2:14" ht="15.5" x14ac:dyDescent="0.35">
      <c r="C134" t="s">
        <v>140</v>
      </c>
      <c r="D134" s="5">
        <v>-337361685665</v>
      </c>
      <c r="E134" s="5">
        <v>-15039610193</v>
      </c>
      <c r="F134" s="5">
        <v>5835340499</v>
      </c>
      <c r="G134" s="5">
        <v>-17111683059</v>
      </c>
      <c r="I134" s="5">
        <v>-27353692886</v>
      </c>
      <c r="J134" s="5">
        <v>-14308302233</v>
      </c>
      <c r="K134" s="5">
        <v>-19922296240</v>
      </c>
      <c r="L134" s="5">
        <v>-13096868895</v>
      </c>
      <c r="M134" s="5">
        <v>-13717517235</v>
      </c>
      <c r="N134" s="5">
        <v>-8096193806</v>
      </c>
    </row>
    <row r="135" spans="2:14" ht="15.5" x14ac:dyDescent="0.35">
      <c r="C135" t="s">
        <v>142</v>
      </c>
      <c r="D135" s="5">
        <v>-14529811749</v>
      </c>
      <c r="E135" s="5">
        <v>-2530254684</v>
      </c>
      <c r="F135" s="5">
        <v>-310412967</v>
      </c>
      <c r="G135" s="5">
        <v>-2494286157</v>
      </c>
      <c r="I135" s="5">
        <v>-6719955925</v>
      </c>
      <c r="J135" s="5">
        <v>-6024158092</v>
      </c>
      <c r="K135" s="5">
        <v>-3618223717</v>
      </c>
      <c r="L135" s="5">
        <v>-2396737845</v>
      </c>
      <c r="M135" s="5">
        <v>-1456210796</v>
      </c>
      <c r="N135" s="5">
        <v>-765530633</v>
      </c>
    </row>
    <row r="136" spans="2:14" ht="15.5" x14ac:dyDescent="0.35">
      <c r="C136" t="s">
        <v>444</v>
      </c>
      <c r="D136" s="5">
        <v>4494528724</v>
      </c>
      <c r="E136" s="5">
        <v>1836098346</v>
      </c>
      <c r="F136" s="5">
        <v>1251418284</v>
      </c>
      <c r="G136" s="5">
        <v>-1158459867</v>
      </c>
      <c r="K136" s="5">
        <v>-31771330895</v>
      </c>
      <c r="L136" s="5">
        <v>-944650079</v>
      </c>
      <c r="M136" s="5">
        <v>-1518195759</v>
      </c>
      <c r="N136" s="5">
        <v>-1423760575</v>
      </c>
    </row>
    <row r="137" spans="2:14" ht="15.5" x14ac:dyDescent="0.35">
      <c r="C137" t="s">
        <v>842</v>
      </c>
    </row>
    <row r="138" spans="2:14" ht="15.5" x14ac:dyDescent="0.35">
      <c r="C138" t="s">
        <v>144</v>
      </c>
      <c r="D138" s="5">
        <v>-4091672193</v>
      </c>
      <c r="E138" s="5">
        <v>734416011</v>
      </c>
      <c r="F138" s="5">
        <v>-1251446398</v>
      </c>
      <c r="G138" s="5">
        <v>-177689981</v>
      </c>
      <c r="I138" s="5">
        <v>-748197997</v>
      </c>
      <c r="J138" s="5">
        <v>-564090078</v>
      </c>
      <c r="K138" s="5">
        <v>-559428786</v>
      </c>
      <c r="L138" s="5">
        <v>-364775047</v>
      </c>
      <c r="M138" s="5">
        <v>-328129603</v>
      </c>
      <c r="N138" s="5">
        <v>-192096937</v>
      </c>
    </row>
    <row r="139" spans="2:14" ht="15.5" x14ac:dyDescent="0.35">
      <c r="C139" t="s">
        <v>287</v>
      </c>
      <c r="D139" s="5">
        <v>-678500527</v>
      </c>
      <c r="E139" s="5">
        <v>-518480555</v>
      </c>
      <c r="F139" s="5">
        <v>61448648</v>
      </c>
      <c r="G139" s="5">
        <v>-31766789</v>
      </c>
      <c r="I139" s="5">
        <v>-518480555</v>
      </c>
      <c r="J139" s="5">
        <v>-104367358</v>
      </c>
      <c r="K139" s="5">
        <v>-87224334</v>
      </c>
      <c r="L139" s="5">
        <v>-97030678</v>
      </c>
      <c r="M139" s="5">
        <v>-44903525</v>
      </c>
      <c r="N139" s="5">
        <v>-15853489</v>
      </c>
    </row>
    <row r="140" spans="2:14" ht="15.5" x14ac:dyDescent="0.35">
      <c r="C140" t="s">
        <v>282</v>
      </c>
      <c r="D140" s="5">
        <v>7478874243</v>
      </c>
      <c r="E140" s="5">
        <v>1240054263</v>
      </c>
      <c r="F140" s="5">
        <v>180423631</v>
      </c>
      <c r="G140" s="5">
        <v>124329740</v>
      </c>
      <c r="I140" s="5">
        <v>1667940738</v>
      </c>
      <c r="J140" s="5">
        <v>497441237</v>
      </c>
      <c r="K140" s="5">
        <v>94958990</v>
      </c>
      <c r="L140" s="5">
        <v>337735</v>
      </c>
      <c r="M140" s="5">
        <v>1236981</v>
      </c>
      <c r="N140" s="5">
        <v>2209526</v>
      </c>
    </row>
    <row r="141" spans="2:14" ht="15.5" x14ac:dyDescent="0.35">
      <c r="C141" t="s">
        <v>356</v>
      </c>
      <c r="K141" s="5">
        <v>-40594738</v>
      </c>
      <c r="L141" s="5">
        <v>-25987074</v>
      </c>
      <c r="M141" s="5">
        <v>-23608749</v>
      </c>
      <c r="N141" s="5">
        <v>-5341449</v>
      </c>
    </row>
    <row r="142" spans="2:14" ht="15.5" x14ac:dyDescent="0.35">
      <c r="C142" t="s">
        <v>498</v>
      </c>
      <c r="E142" s="5">
        <v>-1509367156</v>
      </c>
      <c r="F142" s="5">
        <v>-491391546</v>
      </c>
      <c r="G142" s="5">
        <v>-15723730</v>
      </c>
      <c r="I142" s="5">
        <v>-2016482432</v>
      </c>
      <c r="J142" s="5">
        <v>-2569073279</v>
      </c>
      <c r="K142" s="5">
        <v>-28249839</v>
      </c>
      <c r="L142" s="5">
        <v>-586103628</v>
      </c>
      <c r="M142" s="5">
        <v>-1390600</v>
      </c>
      <c r="N142" s="5">
        <v>-1738300</v>
      </c>
    </row>
    <row r="143" spans="2:14" ht="15.5" x14ac:dyDescent="0.35">
      <c r="C143" t="s">
        <v>145</v>
      </c>
      <c r="D143" s="5">
        <v>4553925927779</v>
      </c>
      <c r="E143" s="5">
        <v>59795608549</v>
      </c>
      <c r="F143" s="5">
        <v>66401864935</v>
      </c>
      <c r="G143" s="5">
        <v>51022272493</v>
      </c>
      <c r="I143" s="5">
        <v>194466179197</v>
      </c>
      <c r="J143" s="5">
        <v>-372476766</v>
      </c>
      <c r="K143" s="5">
        <v>148730911646</v>
      </c>
      <c r="L143" s="5">
        <v>61890606064</v>
      </c>
      <c r="M143" s="5">
        <v>-1228568925</v>
      </c>
      <c r="N143" s="5">
        <v>-1286683485</v>
      </c>
    </row>
    <row r="144" spans="2:14" ht="15.5" x14ac:dyDescent="0.35">
      <c r="C144" t="s">
        <v>146</v>
      </c>
      <c r="D144" s="5">
        <v>-439115879758</v>
      </c>
      <c r="E144" s="5">
        <v>-89886264691</v>
      </c>
      <c r="F144" s="5">
        <v>-78990135256</v>
      </c>
      <c r="G144" s="5">
        <v>-27966119617</v>
      </c>
      <c r="I144" s="5">
        <v>-203532736027</v>
      </c>
      <c r="J144" s="5">
        <v>-5625407742</v>
      </c>
      <c r="K144" s="5">
        <v>-61872742425</v>
      </c>
      <c r="L144" s="5">
        <v>-61432191820</v>
      </c>
      <c r="M144" s="5">
        <v>-1448931554</v>
      </c>
      <c r="N144" s="5">
        <v>-642304243</v>
      </c>
    </row>
    <row r="145" spans="3:14" ht="15.5" x14ac:dyDescent="0.35">
      <c r="C145" t="s">
        <v>678</v>
      </c>
      <c r="K145" s="5">
        <v>-58674489517</v>
      </c>
      <c r="L145" s="5">
        <v>-60499900000</v>
      </c>
    </row>
    <row r="146" spans="3:14" ht="15.5" x14ac:dyDescent="0.35">
      <c r="C146" t="s">
        <v>843</v>
      </c>
      <c r="D146" s="5">
        <v>61000000000</v>
      </c>
    </row>
    <row r="147" spans="3:14" ht="15.5" x14ac:dyDescent="0.35">
      <c r="C147" t="s">
        <v>844</v>
      </c>
      <c r="E147" s="5">
        <v>-61000000000</v>
      </c>
      <c r="I147" s="5">
        <v>-61000000000</v>
      </c>
    </row>
    <row r="148" spans="3:14" ht="15.5" x14ac:dyDescent="0.35">
      <c r="C148" t="s">
        <v>845</v>
      </c>
      <c r="D148" s="5">
        <v>-66724225975</v>
      </c>
      <c r="E148" s="5">
        <v>-48510000000</v>
      </c>
      <c r="I148" s="5">
        <v>-48510000000</v>
      </c>
    </row>
    <row r="149" spans="3:14" ht="15.5" x14ac:dyDescent="0.35">
      <c r="C149" t="s">
        <v>148</v>
      </c>
      <c r="D149" s="5">
        <v>-130019493888</v>
      </c>
      <c r="E149" s="5">
        <v>-16178188519</v>
      </c>
      <c r="F149" s="5">
        <v>-20399419452</v>
      </c>
      <c r="G149" s="5">
        <v>-3479807617</v>
      </c>
      <c r="I149" s="5">
        <v>-44747632051</v>
      </c>
      <c r="J149" s="5">
        <v>-10129912247</v>
      </c>
      <c r="K149" s="5">
        <v>-3198252908</v>
      </c>
      <c r="L149" s="5">
        <v>-657319320</v>
      </c>
      <c r="M149" s="5">
        <v>-1448931554</v>
      </c>
      <c r="N149" s="5">
        <v>-642304243</v>
      </c>
    </row>
    <row r="150" spans="3:14" ht="15.5" x14ac:dyDescent="0.35">
      <c r="C150" t="s">
        <v>846</v>
      </c>
      <c r="D150" s="5">
        <v>-4350000000</v>
      </c>
    </row>
    <row r="151" spans="3:14" ht="15.5" x14ac:dyDescent="0.35">
      <c r="C151" t="s">
        <v>847</v>
      </c>
      <c r="E151" s="5">
        <v>-27500000000</v>
      </c>
      <c r="I151" s="5">
        <v>-27500000000</v>
      </c>
    </row>
    <row r="152" spans="3:14" ht="15.5" x14ac:dyDescent="0.35">
      <c r="C152" t="s">
        <v>447</v>
      </c>
      <c r="J152" s="5">
        <v>4504504505</v>
      </c>
    </row>
    <row r="153" spans="3:14" ht="15.5" x14ac:dyDescent="0.35">
      <c r="C153" t="s">
        <v>848</v>
      </c>
      <c r="E153" s="5">
        <v>45261330000</v>
      </c>
      <c r="F153" s="5">
        <v>-45261330000</v>
      </c>
    </row>
    <row r="154" spans="3:14" ht="15.5" x14ac:dyDescent="0.35">
      <c r="C154" t="s">
        <v>849</v>
      </c>
    </row>
    <row r="155" spans="3:14" ht="15.5" x14ac:dyDescent="0.35">
      <c r="C155" t="s">
        <v>850</v>
      </c>
      <c r="D155" s="5">
        <v>-65299440776</v>
      </c>
      <c r="E155" s="5">
        <v>18087714594</v>
      </c>
      <c r="F155" s="5">
        <v>-13585957035</v>
      </c>
      <c r="G155" s="5">
        <v>-24486312000</v>
      </c>
      <c r="I155" s="5">
        <v>-21984554441</v>
      </c>
    </row>
    <row r="156" spans="3:14" ht="15.5" x14ac:dyDescent="0.35">
      <c r="C156" t="s">
        <v>413</v>
      </c>
      <c r="D156" s="5">
        <v>-233722719119</v>
      </c>
      <c r="E156" s="5">
        <v>-47120766</v>
      </c>
      <c r="F156" s="5">
        <v>256571231</v>
      </c>
      <c r="I156" s="5">
        <v>209450465</v>
      </c>
      <c r="L156" s="5">
        <v>-274972500</v>
      </c>
    </row>
    <row r="157" spans="3:14" ht="15.5" x14ac:dyDescent="0.35">
      <c r="C157" t="s">
        <v>149</v>
      </c>
      <c r="D157" s="5">
        <v>4553925927779</v>
      </c>
      <c r="E157" s="5">
        <v>59795608549</v>
      </c>
      <c r="F157" s="5">
        <v>66401864935</v>
      </c>
      <c r="G157" s="5">
        <v>51022272493</v>
      </c>
      <c r="I157" s="5">
        <v>194466179197</v>
      </c>
      <c r="J157" s="5">
        <v>-372476766</v>
      </c>
      <c r="K157" s="5">
        <v>148730911646</v>
      </c>
      <c r="L157" s="5">
        <v>61890606064</v>
      </c>
      <c r="M157" s="5">
        <v>-1228568925</v>
      </c>
      <c r="N157" s="5">
        <v>-1286683485</v>
      </c>
    </row>
    <row r="158" spans="3:14" ht="15.5" x14ac:dyDescent="0.35">
      <c r="C158" t="s">
        <v>308</v>
      </c>
    </row>
    <row r="159" spans="3:14" ht="15.5" x14ac:dyDescent="0.35">
      <c r="C159" t="s">
        <v>416</v>
      </c>
      <c r="E159" s="5">
        <v>-126898117255</v>
      </c>
      <c r="F159" s="5">
        <v>65984073625</v>
      </c>
      <c r="G159" s="5">
        <v>60914043630</v>
      </c>
      <c r="K159" s="5">
        <v>15000000000</v>
      </c>
      <c r="L159" s="5">
        <v>59490000000</v>
      </c>
    </row>
    <row r="160" spans="3:14" ht="15.5" x14ac:dyDescent="0.35">
      <c r="C160" t="s">
        <v>636</v>
      </c>
      <c r="D160" s="5">
        <v>356576115204</v>
      </c>
      <c r="F160" s="5">
        <v>9000000000</v>
      </c>
      <c r="I160" s="5">
        <v>9000000000</v>
      </c>
    </row>
    <row r="161" spans="3:14" ht="15.5" x14ac:dyDescent="0.35">
      <c r="C161" t="s">
        <v>635</v>
      </c>
      <c r="D161" s="5">
        <v>-321428571</v>
      </c>
      <c r="E161" s="5">
        <v>-321428571</v>
      </c>
      <c r="F161" s="5">
        <v>-214285714</v>
      </c>
      <c r="I161" s="5">
        <v>-535714285</v>
      </c>
    </row>
    <row r="162" spans="3:14" ht="15.5" x14ac:dyDescent="0.35">
      <c r="C162" t="s">
        <v>851</v>
      </c>
      <c r="D162" s="5">
        <v>3300000000</v>
      </c>
      <c r="F162" s="5">
        <v>20000000</v>
      </c>
      <c r="I162" s="5">
        <v>20000000</v>
      </c>
    </row>
    <row r="163" spans="3:14" ht="15.5" x14ac:dyDescent="0.35">
      <c r="C163" t="s">
        <v>458</v>
      </c>
      <c r="F163" s="5">
        <v>-660084229</v>
      </c>
      <c r="I163" s="5">
        <v>-660084229</v>
      </c>
    </row>
    <row r="164" spans="3:14" ht="15.5" x14ac:dyDescent="0.35">
      <c r="C164" t="s">
        <v>852</v>
      </c>
      <c r="D164" s="5">
        <v>3194446959715</v>
      </c>
      <c r="E164" s="5">
        <v>189475295274</v>
      </c>
      <c r="G164" s="5">
        <v>-17261041070</v>
      </c>
      <c r="I164" s="5">
        <v>189475295274</v>
      </c>
      <c r="J164" s="5">
        <v>6161974</v>
      </c>
    </row>
    <row r="165" spans="3:14" ht="15.5" x14ac:dyDescent="0.35">
      <c r="C165" t="s">
        <v>853</v>
      </c>
    </row>
    <row r="166" spans="3:14" ht="15.5" x14ac:dyDescent="0.35">
      <c r="C166" t="s">
        <v>364</v>
      </c>
      <c r="L166" s="5">
        <v>2815640313</v>
      </c>
      <c r="M166" s="5">
        <v>1791102673</v>
      </c>
      <c r="N166" s="5">
        <v>457531269</v>
      </c>
    </row>
    <row r="167" spans="3:14" ht="15.5" x14ac:dyDescent="0.35">
      <c r="C167" t="s">
        <v>412</v>
      </c>
      <c r="M167" s="5">
        <v>-2698037871</v>
      </c>
      <c r="N167" s="5">
        <v>-1553617693</v>
      </c>
    </row>
    <row r="168" spans="3:14" ht="15.5" x14ac:dyDescent="0.35">
      <c r="C168" t="s">
        <v>854</v>
      </c>
      <c r="L168" s="5">
        <v>100000</v>
      </c>
    </row>
    <row r="169" spans="3:14" ht="15.5" x14ac:dyDescent="0.35">
      <c r="C169" t="s">
        <v>855</v>
      </c>
      <c r="D169" s="5">
        <v>500000000000</v>
      </c>
    </row>
    <row r="170" spans="3:14" ht="15.5" x14ac:dyDescent="0.35">
      <c r="C170" t="s">
        <v>856</v>
      </c>
      <c r="D170" s="5">
        <v>500000000000</v>
      </c>
    </row>
    <row r="171" spans="3:14" ht="15.5" x14ac:dyDescent="0.35">
      <c r="C171" t="s">
        <v>314</v>
      </c>
      <c r="D171" s="5">
        <v>-75718569</v>
      </c>
      <c r="E171" s="5">
        <v>-110779501</v>
      </c>
      <c r="F171" s="5">
        <v>-79186447</v>
      </c>
      <c r="G171" s="5">
        <v>-150982367</v>
      </c>
      <c r="I171" s="5">
        <v>-355556165</v>
      </c>
      <c r="J171" s="5">
        <v>-339038740</v>
      </c>
      <c r="K171" s="5">
        <v>-224989916</v>
      </c>
      <c r="L171" s="5">
        <v>-277121322</v>
      </c>
      <c r="M171" s="5">
        <v>-199242476</v>
      </c>
      <c r="N171" s="5">
        <v>-89938510</v>
      </c>
    </row>
    <row r="172" spans="3:14" ht="15.5" x14ac:dyDescent="0.35">
      <c r="C172" t="s">
        <v>312</v>
      </c>
      <c r="E172" s="5">
        <v>-2352961398</v>
      </c>
      <c r="I172" s="5">
        <v>-2352961398</v>
      </c>
      <c r="K172" s="5">
        <v>-2406693176</v>
      </c>
    </row>
    <row r="173" spans="3:14" ht="15.5" x14ac:dyDescent="0.35">
      <c r="C173" t="s">
        <v>369</v>
      </c>
      <c r="E173" s="5">
        <v>3600000</v>
      </c>
      <c r="F173" s="5">
        <v>-128400000</v>
      </c>
      <c r="I173" s="5">
        <v>-124800000</v>
      </c>
      <c r="J173" s="5">
        <v>-39600000</v>
      </c>
      <c r="K173" s="5">
        <v>-137405262</v>
      </c>
      <c r="L173" s="5">
        <v>-138012927</v>
      </c>
      <c r="M173" s="5">
        <v>-122391251</v>
      </c>
      <c r="N173" s="5">
        <v>-100658551</v>
      </c>
    </row>
    <row r="174" spans="3:14" ht="15.5" x14ac:dyDescent="0.35">
      <c r="C174" t="s">
        <v>857</v>
      </c>
      <c r="D174" s="5">
        <v>4115927243301</v>
      </c>
      <c r="E174" s="5">
        <v>244289108239</v>
      </c>
      <c r="F174" s="5">
        <v>64202490830</v>
      </c>
      <c r="G174" s="5">
        <v>22239139351</v>
      </c>
      <c r="I174" s="5">
        <v>342529155458</v>
      </c>
      <c r="J174" s="5">
        <v>109013569</v>
      </c>
      <c r="K174" s="5">
        <v>59785588481</v>
      </c>
      <c r="L174" s="5">
        <v>1514511617</v>
      </c>
      <c r="M174" s="5">
        <v>20849986</v>
      </c>
      <c r="N174" s="5">
        <v>58808598</v>
      </c>
    </row>
    <row r="175" spans="3:14" ht="15.5" x14ac:dyDescent="0.35">
      <c r="C175" t="s">
        <v>316</v>
      </c>
      <c r="L175" s="5">
        <v>73469074</v>
      </c>
    </row>
    <row r="176" spans="3:14" ht="15.5" x14ac:dyDescent="0.35">
      <c r="C176" t="s">
        <v>165</v>
      </c>
      <c r="D176" s="5">
        <v>404440595923</v>
      </c>
      <c r="I176" s="5">
        <v>61911440465</v>
      </c>
      <c r="J176" s="5">
        <v>61802426896</v>
      </c>
      <c r="K176" s="5">
        <v>2016838415</v>
      </c>
      <c r="L176" s="5">
        <v>428857724</v>
      </c>
      <c r="M176" s="5">
        <v>408007738</v>
      </c>
      <c r="N176" s="5">
        <v>349199140</v>
      </c>
    </row>
    <row r="177" spans="2:14" ht="15.5" x14ac:dyDescent="0.35">
      <c r="C177" t="s">
        <v>512</v>
      </c>
      <c r="D177" s="5">
        <v>4520367839224</v>
      </c>
      <c r="E177" s="5">
        <v>244289108239</v>
      </c>
      <c r="F177" s="5">
        <v>64202490830</v>
      </c>
      <c r="G177" s="5">
        <v>22239139351</v>
      </c>
      <c r="I177" s="5">
        <v>404440595923</v>
      </c>
      <c r="J177" s="5">
        <v>61911440465</v>
      </c>
      <c r="K177" s="5">
        <v>61802426896</v>
      </c>
      <c r="L177" s="5">
        <v>2016838415</v>
      </c>
      <c r="M177" s="5">
        <v>428857724</v>
      </c>
      <c r="N177" s="5">
        <v>408007738</v>
      </c>
    </row>
    <row r="179" spans="2:14" ht="15.5" x14ac:dyDescent="0.35">
      <c r="B179" t="s">
        <v>167</v>
      </c>
      <c r="C179" t="s">
        <v>11</v>
      </c>
      <c r="D179" s="5">
        <v>22370000000</v>
      </c>
      <c r="E179" s="5">
        <v>9580000000</v>
      </c>
      <c r="F179" s="5">
        <v>8890000000</v>
      </c>
      <c r="G179" s="5">
        <v>8250000000</v>
      </c>
      <c r="I179" s="5">
        <v>9580000000</v>
      </c>
      <c r="J179" s="5">
        <v>7500000000</v>
      </c>
      <c r="K179" s="5">
        <v>7500000000</v>
      </c>
      <c r="L179" s="5">
        <v>6000000000</v>
      </c>
      <c r="M179" s="5">
        <v>0</v>
      </c>
      <c r="N179" s="5">
        <v>0</v>
      </c>
    </row>
    <row r="180" spans="2:14" ht="15.5" x14ac:dyDescent="0.35">
      <c r="C180" t="s">
        <v>168</v>
      </c>
      <c r="D180" s="6">
        <v>0.61</v>
      </c>
      <c r="E180" s="6">
        <v>0.53</v>
      </c>
      <c r="F180" s="6">
        <v>1.3</v>
      </c>
      <c r="G180" s="6">
        <v>0.76</v>
      </c>
    </row>
    <row r="181" spans="2:14" ht="15.5" x14ac:dyDescent="0.35">
      <c r="C181" t="s">
        <v>169</v>
      </c>
      <c r="D181" s="6">
        <v>409.84</v>
      </c>
      <c r="E181" s="6">
        <v>1433.96</v>
      </c>
      <c r="F181" s="6">
        <v>226.15</v>
      </c>
      <c r="G181" s="6">
        <v>219.74</v>
      </c>
    </row>
    <row r="182" spans="2:14" ht="15.5" x14ac:dyDescent="0.35">
      <c r="C182" t="s">
        <v>60</v>
      </c>
      <c r="D182" s="6">
        <v>14.58</v>
      </c>
      <c r="E182" s="6">
        <v>313.66000000000003</v>
      </c>
      <c r="F182" s="6">
        <v>110.79</v>
      </c>
      <c r="G182" s="6">
        <v>41.89</v>
      </c>
    </row>
    <row r="183" spans="2:14" ht="15.5" x14ac:dyDescent="0.35">
      <c r="C183" t="s">
        <v>170</v>
      </c>
      <c r="D183" s="5">
        <v>35230000000</v>
      </c>
      <c r="E183" s="5">
        <v>10120000000</v>
      </c>
      <c r="F183" s="5">
        <v>18020000000</v>
      </c>
      <c r="G183" s="5">
        <v>11790000000</v>
      </c>
    </row>
    <row r="184" spans="2:14" ht="15.5" x14ac:dyDescent="0.35">
      <c r="C184" t="s">
        <v>171</v>
      </c>
      <c r="D184" s="6">
        <v>2.3999999999999998E-3</v>
      </c>
      <c r="E184" s="6">
        <v>6.7000000000000002E-3</v>
      </c>
      <c r="F184" s="6">
        <v>2.5499999999999998E-2</v>
      </c>
      <c r="G184" s="6">
        <v>0.02</v>
      </c>
    </row>
    <row r="185" spans="2:14" ht="15.5" x14ac:dyDescent="0.35">
      <c r="C185" t="s">
        <v>172</v>
      </c>
      <c r="D185" s="6">
        <v>3.8E-3</v>
      </c>
      <c r="E185" s="6">
        <v>1.1899999999999999E-2</v>
      </c>
      <c r="F185" s="6">
        <v>3.2099999999999997E-2</v>
      </c>
      <c r="G185" s="6">
        <v>2.1400000000000002E-2</v>
      </c>
    </row>
    <row r="186" spans="2:14" ht="15.5" x14ac:dyDescent="0.35">
      <c r="C186" t="s">
        <v>173</v>
      </c>
      <c r="D186" s="6">
        <v>1.2E-2</v>
      </c>
      <c r="E186" s="6">
        <v>1.41E-2</v>
      </c>
      <c r="F186" s="6">
        <v>4.5899999999999996E-2</v>
      </c>
      <c r="G186" s="6">
        <v>3.0499999999999999E-2</v>
      </c>
    </row>
    <row r="187" spans="2:14" ht="15.5" x14ac:dyDescent="0.35">
      <c r="C187" t="s">
        <v>174</v>
      </c>
      <c r="D187" s="6">
        <v>1.56</v>
      </c>
      <c r="E187" s="6">
        <v>2579.96</v>
      </c>
      <c r="F187" s="6">
        <v>31.22</v>
      </c>
      <c r="G187" s="6">
        <v>244.93</v>
      </c>
    </row>
    <row r="188" spans="2:14" ht="15.5" x14ac:dyDescent="0.35">
      <c r="C188" t="s">
        <v>175</v>
      </c>
      <c r="D188" s="5">
        <v>3733000000000</v>
      </c>
      <c r="E188" s="5">
        <v>429000000000</v>
      </c>
      <c r="F188" s="5">
        <v>362000000000</v>
      </c>
      <c r="G188" s="5">
        <v>291000000000</v>
      </c>
    </row>
    <row r="189" spans="2:14" ht="15.5" x14ac:dyDescent="0.35">
      <c r="C189" t="s">
        <v>176</v>
      </c>
      <c r="D189" s="6">
        <v>1.54</v>
      </c>
      <c r="E189" s="6">
        <v>16.96</v>
      </c>
      <c r="F189" s="6">
        <v>7.23</v>
      </c>
      <c r="G189" s="6">
        <v>4.7300000000000004</v>
      </c>
    </row>
    <row r="190" spans="2:14" ht="15.5" x14ac:dyDescent="0.35">
      <c r="C190" t="s">
        <v>177</v>
      </c>
      <c r="D190" s="6">
        <v>162.57</v>
      </c>
      <c r="E190" s="6">
        <v>44.8</v>
      </c>
      <c r="F190" s="6">
        <v>40.64</v>
      </c>
      <c r="G190" s="6">
        <v>35.31</v>
      </c>
    </row>
    <row r="191" spans="2:14" ht="15.5" x14ac:dyDescent="0.35">
      <c r="C191" t="s">
        <v>178</v>
      </c>
      <c r="D191" s="6">
        <v>1.6</v>
      </c>
      <c r="E191" s="6">
        <v>16.989999999999998</v>
      </c>
      <c r="F191" s="6">
        <v>7.33</v>
      </c>
      <c r="G191" s="6">
        <v>4.74</v>
      </c>
    </row>
    <row r="192" spans="2:14" ht="15.5" x14ac:dyDescent="0.35">
      <c r="C192" t="s">
        <v>179</v>
      </c>
      <c r="D192" s="6">
        <v>155.81</v>
      </c>
      <c r="E192" s="6">
        <v>44.72</v>
      </c>
      <c r="F192" s="6">
        <v>40.130000000000003</v>
      </c>
      <c r="G192" s="6">
        <v>35.25</v>
      </c>
    </row>
    <row r="193" spans="3:14" ht="15.5" x14ac:dyDescent="0.35">
      <c r="C193" t="s">
        <v>180</v>
      </c>
      <c r="D193" s="5">
        <v>930000000000</v>
      </c>
      <c r="E193" s="5">
        <v>2000000000</v>
      </c>
      <c r="F193" s="5">
        <v>1000000000</v>
      </c>
      <c r="G193" s="5">
        <v>0</v>
      </c>
    </row>
    <row r="194" spans="3:14" ht="15.5" x14ac:dyDescent="0.35">
      <c r="C194" t="s">
        <v>181</v>
      </c>
      <c r="D194" s="5">
        <v>602000000000</v>
      </c>
      <c r="E194" s="5">
        <v>8000000000</v>
      </c>
      <c r="F194" s="5">
        <v>8000000000</v>
      </c>
      <c r="G194" s="5">
        <v>1000000000</v>
      </c>
    </row>
    <row r="195" spans="3:14" ht="15.5" x14ac:dyDescent="0.35">
      <c r="C195" t="s">
        <v>182</v>
      </c>
      <c r="D195" s="5">
        <v>3637000000000</v>
      </c>
      <c r="E195" s="5">
        <v>429000000000</v>
      </c>
      <c r="F195" s="5">
        <v>362000000000</v>
      </c>
      <c r="G195" s="5">
        <v>291000000000</v>
      </c>
    </row>
    <row r="196" spans="3:14" ht="15.5" x14ac:dyDescent="0.35">
      <c r="C196" t="s">
        <v>23</v>
      </c>
      <c r="D196" s="5">
        <v>1531000000000</v>
      </c>
      <c r="E196" s="5">
        <v>9000000000</v>
      </c>
      <c r="F196" s="5">
        <v>10000000000</v>
      </c>
      <c r="G196" s="5">
        <v>1000000000</v>
      </c>
    </row>
    <row r="197" spans="3:14" ht="15.5" x14ac:dyDescent="0.35">
      <c r="C197" t="s">
        <v>20</v>
      </c>
      <c r="D197" s="5">
        <v>-2959000000000</v>
      </c>
      <c r="E197" s="5">
        <v>-395000000000</v>
      </c>
      <c r="F197" s="5">
        <v>-150000000000</v>
      </c>
      <c r="G197" s="5">
        <v>-95000000000</v>
      </c>
    </row>
    <row r="198" spans="3:14" ht="15.5" x14ac:dyDescent="0.35">
      <c r="C198" t="s">
        <v>183</v>
      </c>
      <c r="D198" s="5">
        <v>3542000000000</v>
      </c>
      <c r="E198" s="5">
        <v>156000000000</v>
      </c>
      <c r="F198" s="5">
        <v>104000000000</v>
      </c>
      <c r="G198" s="5">
        <v>127000000000</v>
      </c>
    </row>
    <row r="199" spans="3:14" ht="15.5" x14ac:dyDescent="0.35">
      <c r="C199" t="s">
        <v>184</v>
      </c>
      <c r="D199" s="5">
        <v>1000000000</v>
      </c>
      <c r="E199" s="5">
        <v>274000000000</v>
      </c>
      <c r="F199" s="5">
        <v>77000000000</v>
      </c>
      <c r="G199" s="5">
        <v>-1000000000</v>
      </c>
    </row>
    <row r="200" spans="3:14" ht="15.5" x14ac:dyDescent="0.35">
      <c r="C200" t="s">
        <v>185</v>
      </c>
      <c r="D200" s="5">
        <v>-130000000000</v>
      </c>
      <c r="E200" s="5">
        <v>-16000000000</v>
      </c>
      <c r="F200" s="5">
        <v>-20000000000</v>
      </c>
      <c r="G200" s="5">
        <v>-3000000000</v>
      </c>
    </row>
    <row r="201" spans="3:14" ht="15.5" x14ac:dyDescent="0.35">
      <c r="C201" t="s">
        <v>12</v>
      </c>
      <c r="D201" s="5">
        <v>-129000000000</v>
      </c>
      <c r="E201" s="5">
        <v>258000000000</v>
      </c>
      <c r="F201" s="5">
        <v>56000000000</v>
      </c>
      <c r="G201" s="5">
        <v>-4000000000</v>
      </c>
    </row>
    <row r="202" spans="3:14" ht="15.5" x14ac:dyDescent="0.35">
      <c r="C202" t="s">
        <v>15</v>
      </c>
      <c r="D202" s="6">
        <v>-5.76</v>
      </c>
      <c r="E202" s="6">
        <v>26.95</v>
      </c>
      <c r="F202" s="6">
        <v>6.34</v>
      </c>
      <c r="G202" s="6">
        <v>-0.52</v>
      </c>
    </row>
    <row r="203" spans="3:14" ht="15.5" x14ac:dyDescent="0.35">
      <c r="C203" t="s">
        <v>45</v>
      </c>
      <c r="I203" s="6">
        <v>2.56</v>
      </c>
      <c r="J203" s="6">
        <v>0.18</v>
      </c>
      <c r="K203" s="6">
        <v>0.12</v>
      </c>
      <c r="L203" s="6">
        <v>0.23</v>
      </c>
      <c r="M203" s="6">
        <v>322663.03000000003</v>
      </c>
      <c r="N203" s="6">
        <v>187869.94</v>
      </c>
    </row>
    <row r="204" spans="3:14" ht="15.5" x14ac:dyDescent="0.35">
      <c r="C204" t="s">
        <v>59</v>
      </c>
      <c r="I204" s="6">
        <v>296.88</v>
      </c>
      <c r="J204" s="6">
        <v>322.22000000000003</v>
      </c>
      <c r="K204" s="6">
        <v>691.67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62</v>
      </c>
      <c r="I205" s="6">
        <v>79.3</v>
      </c>
      <c r="J205" s="6">
        <v>14.29</v>
      </c>
      <c r="K205" s="6">
        <v>21.55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186</v>
      </c>
      <c r="I206" s="5">
        <v>45460000000</v>
      </c>
      <c r="J206" s="5">
        <v>3690000000</v>
      </c>
      <c r="K206" s="5">
        <v>2420000000</v>
      </c>
      <c r="L206" s="5">
        <v>2730000000</v>
      </c>
      <c r="M206" s="5">
        <v>2700000000</v>
      </c>
      <c r="N206" s="5">
        <v>1420000000</v>
      </c>
    </row>
    <row r="207" spans="3:14" ht="15.5" x14ac:dyDescent="0.35">
      <c r="C207" t="s">
        <v>187</v>
      </c>
      <c r="I207" s="6">
        <v>3.2199999999999999E-2</v>
      </c>
      <c r="J207" s="6">
        <v>5.7999999999999996E-3</v>
      </c>
      <c r="K207" s="6">
        <v>3.9000000000000003E-3</v>
      </c>
      <c r="L207" s="6">
        <v>1.8799999999999997E-2</v>
      </c>
      <c r="M207" s="6">
        <v>0.19420000000000001</v>
      </c>
      <c r="N207" s="6">
        <v>0.16079999999999997</v>
      </c>
    </row>
    <row r="208" spans="3:14" ht="15.5" x14ac:dyDescent="0.35">
      <c r="C208" t="s">
        <v>188</v>
      </c>
      <c r="I208" s="6">
        <v>5.7099999999999998E-2</v>
      </c>
      <c r="J208" s="6">
        <v>6.1999999999999998E-3</v>
      </c>
      <c r="K208" s="6">
        <v>4.0999999999999995E-3</v>
      </c>
      <c r="L208" s="6">
        <v>2.1099999999999997E-2</v>
      </c>
      <c r="M208" s="6">
        <v>0.3795</v>
      </c>
      <c r="N208" s="6">
        <v>0.35710000000000003</v>
      </c>
    </row>
    <row r="209" spans="3:14" ht="15.5" x14ac:dyDescent="0.35">
      <c r="C209" t="s">
        <v>189</v>
      </c>
      <c r="I209" s="6">
        <v>9.4600000000000004E-2</v>
      </c>
      <c r="J209" s="6">
        <v>5.1000000000000004E-3</v>
      </c>
      <c r="K209" s="6">
        <v>9.300000000000001E-3</v>
      </c>
      <c r="L209" s="6">
        <v>5.3699999999999998E-2</v>
      </c>
      <c r="M209" s="6">
        <v>0.5393</v>
      </c>
      <c r="N209" s="6">
        <v>0.75829999999999997</v>
      </c>
    </row>
    <row r="210" spans="3:14" ht="15.5" x14ac:dyDescent="0.35">
      <c r="C210" t="s">
        <v>190</v>
      </c>
      <c r="I210" s="6">
        <v>56.31</v>
      </c>
      <c r="J210" s="6">
        <v>9.93</v>
      </c>
      <c r="K210" s="6">
        <v>9.9499999999999993</v>
      </c>
      <c r="L210" s="6">
        <v>15.35</v>
      </c>
      <c r="M210" s="6">
        <v>31.81</v>
      </c>
      <c r="N210" s="6">
        <v>56.53</v>
      </c>
    </row>
    <row r="211" spans="3:14" ht="15.5" x14ac:dyDescent="0.35">
      <c r="C211" t="s">
        <v>56</v>
      </c>
      <c r="I211" s="6">
        <v>16.96</v>
      </c>
      <c r="J211" s="6">
        <v>2.02</v>
      </c>
      <c r="K211" s="6">
        <v>2.9</v>
      </c>
      <c r="L211" s="5">
        <v>0</v>
      </c>
      <c r="M211" s="5">
        <v>0</v>
      </c>
      <c r="N211" s="5">
        <v>0</v>
      </c>
    </row>
    <row r="212" spans="3:14" ht="15.5" x14ac:dyDescent="0.35">
      <c r="C212" t="s">
        <v>53</v>
      </c>
      <c r="I212" s="6">
        <v>44.8</v>
      </c>
      <c r="J212" s="6">
        <v>28.78</v>
      </c>
      <c r="K212" s="6">
        <v>28.61</v>
      </c>
      <c r="L212" s="6">
        <v>10.87</v>
      </c>
      <c r="M212" s="6">
        <v>850130.58</v>
      </c>
      <c r="N212" s="6">
        <v>526087.5</v>
      </c>
    </row>
    <row r="213" spans="3:14" ht="15.5" x14ac:dyDescent="0.35">
      <c r="C213" t="s">
        <v>191</v>
      </c>
      <c r="I213" s="6">
        <v>16.989999999999998</v>
      </c>
      <c r="J213" s="6">
        <v>2.02</v>
      </c>
      <c r="K213" s="6">
        <v>2.91</v>
      </c>
      <c r="L213" s="5">
        <v>0</v>
      </c>
      <c r="M213" s="5">
        <v>0</v>
      </c>
      <c r="N213" s="5">
        <v>0</v>
      </c>
    </row>
    <row r="214" spans="3:14" ht="15.5" x14ac:dyDescent="0.35">
      <c r="C214" t="s">
        <v>192</v>
      </c>
      <c r="I214" s="6">
        <v>44.72</v>
      </c>
      <c r="J214" s="6">
        <v>28.71</v>
      </c>
      <c r="K214" s="6">
        <v>28.53</v>
      </c>
      <c r="L214" s="6">
        <v>10.77</v>
      </c>
      <c r="M214" s="6">
        <v>850130.58</v>
      </c>
      <c r="N214" s="6">
        <v>526087.5</v>
      </c>
    </row>
    <row r="215" spans="3:14" ht="15.5" x14ac:dyDescent="0.35">
      <c r="C215" t="s">
        <v>193</v>
      </c>
      <c r="I215" s="5">
        <v>2000000000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</row>
    <row r="216" spans="3:14" ht="15.5" x14ac:dyDescent="0.35">
      <c r="C216" t="s">
        <v>194</v>
      </c>
      <c r="I216" s="5">
        <v>8000000000</v>
      </c>
      <c r="J216" s="5">
        <v>1000000000</v>
      </c>
      <c r="L216" s="5">
        <v>0</v>
      </c>
      <c r="M216" s="5">
        <v>0</v>
      </c>
      <c r="N216" s="5">
        <v>0</v>
      </c>
    </row>
    <row r="217" spans="3:14" ht="15.5" x14ac:dyDescent="0.35">
      <c r="C217" t="s">
        <v>25</v>
      </c>
      <c r="I217" s="5">
        <v>9000000000</v>
      </c>
      <c r="J217" s="5">
        <v>1000000000</v>
      </c>
      <c r="K217" s="5">
        <v>0</v>
      </c>
      <c r="L217" s="5">
        <v>0</v>
      </c>
      <c r="M217" s="5">
        <v>1000000000</v>
      </c>
      <c r="N217" s="5">
        <v>0</v>
      </c>
    </row>
    <row r="218" spans="3:14" ht="15.5" x14ac:dyDescent="0.35">
      <c r="C218" t="s">
        <v>22</v>
      </c>
      <c r="I218" s="5">
        <v>-395000000000</v>
      </c>
      <c r="J218" s="5">
        <v>-61000000000</v>
      </c>
      <c r="K218" s="5">
        <v>-62000000000</v>
      </c>
      <c r="L218" s="5">
        <v>-2000000000</v>
      </c>
      <c r="M218" s="5">
        <v>0</v>
      </c>
      <c r="N218" s="5">
        <v>0</v>
      </c>
    </row>
    <row r="219" spans="3:14" ht="15.5" x14ac:dyDescent="0.35">
      <c r="C219" t="s">
        <v>195</v>
      </c>
      <c r="I219" s="5">
        <v>156000000000</v>
      </c>
      <c r="J219" s="5">
        <v>54000000000</v>
      </c>
      <c r="K219" s="5">
        <v>58000000000</v>
      </c>
      <c r="L219" s="5">
        <v>1000000000</v>
      </c>
      <c r="M219" s="5">
        <v>2000000000</v>
      </c>
      <c r="N219" s="5">
        <v>1000000000</v>
      </c>
    </row>
    <row r="220" spans="3:14" ht="15.5" x14ac:dyDescent="0.35">
      <c r="C220" t="s">
        <v>196</v>
      </c>
      <c r="I220" s="5">
        <v>352000000000</v>
      </c>
      <c r="J220" s="5">
        <v>6000000000</v>
      </c>
      <c r="K220" s="5">
        <v>-27000000000</v>
      </c>
      <c r="L220" s="5">
        <v>1000000000</v>
      </c>
      <c r="M220" s="5">
        <v>3000000000</v>
      </c>
      <c r="N220" s="5">
        <v>2000000000</v>
      </c>
    </row>
    <row r="221" spans="3:14" ht="15.5" x14ac:dyDescent="0.35">
      <c r="C221" t="s">
        <v>197</v>
      </c>
      <c r="I221" s="5">
        <v>-45000000000</v>
      </c>
      <c r="J221" s="5">
        <v>-10000000000</v>
      </c>
      <c r="K221" s="5">
        <v>-3000000000</v>
      </c>
      <c r="L221" s="5">
        <v>-1000000000</v>
      </c>
      <c r="M221" s="5">
        <v>-1000000000</v>
      </c>
      <c r="N221" s="5">
        <v>-1000000000</v>
      </c>
    </row>
    <row r="222" spans="3:14" ht="15.5" x14ac:dyDescent="0.35">
      <c r="C222" t="s">
        <v>14</v>
      </c>
      <c r="I222" s="5">
        <v>307000000000</v>
      </c>
      <c r="J222" s="5">
        <v>-4000000000</v>
      </c>
      <c r="K222" s="5">
        <v>-30000000000</v>
      </c>
      <c r="L222" s="5">
        <v>0</v>
      </c>
      <c r="M222" s="5">
        <v>1000000000</v>
      </c>
      <c r="N222" s="5">
        <v>1000000000</v>
      </c>
    </row>
    <row r="223" spans="3:14" ht="15.5" x14ac:dyDescent="0.35">
      <c r="C223" t="s">
        <v>16</v>
      </c>
      <c r="I223" s="6">
        <v>32.03</v>
      </c>
      <c r="J223" s="6">
        <v>-0.54</v>
      </c>
      <c r="K223" s="6">
        <v>-4.04</v>
      </c>
      <c r="L223" s="6">
        <v>7.0000000000000007E-2</v>
      </c>
      <c r="M223" s="6">
        <v>244984.1</v>
      </c>
      <c r="N223" s="6">
        <v>263821.98</v>
      </c>
    </row>
    <row r="225" spans="2:14" ht="15.5" x14ac:dyDescent="0.35">
      <c r="B225" t="s">
        <v>198</v>
      </c>
      <c r="C225" t="s">
        <v>199</v>
      </c>
      <c r="D225" s="5">
        <v>14000000000</v>
      </c>
      <c r="E225" s="5">
        <v>5000000000</v>
      </c>
      <c r="F225" s="5">
        <v>12000000000</v>
      </c>
      <c r="G225" s="5">
        <v>6000000000</v>
      </c>
      <c r="H225" s="5">
        <v>55000000000</v>
      </c>
      <c r="I225" s="5">
        <v>24000000000</v>
      </c>
      <c r="J225" s="5">
        <v>1000000000</v>
      </c>
      <c r="K225" s="5">
        <v>876000000</v>
      </c>
      <c r="L225" s="5">
        <v>1000000000</v>
      </c>
      <c r="M225" s="5">
        <v>2000000000</v>
      </c>
      <c r="N225" s="5">
        <v>958000000</v>
      </c>
    </row>
    <row r="226" spans="2:14" ht="15.5" x14ac:dyDescent="0.35">
      <c r="C226" t="s">
        <v>317</v>
      </c>
      <c r="H226" s="5">
        <v>37000000000</v>
      </c>
      <c r="I226" s="5">
        <v>24000000000</v>
      </c>
      <c r="J226" s="5">
        <v>1000000000</v>
      </c>
      <c r="K226" s="5">
        <v>876000000</v>
      </c>
    </row>
    <row r="227" spans="2:14" ht="15.5" x14ac:dyDescent="0.35">
      <c r="C227" t="s">
        <v>200</v>
      </c>
      <c r="H227" s="6">
        <v>0.04</v>
      </c>
      <c r="I227" s="6">
        <v>0.04</v>
      </c>
    </row>
    <row r="228" spans="2:14" ht="15.5" x14ac:dyDescent="0.35">
      <c r="C228" t="s">
        <v>64</v>
      </c>
      <c r="H228" s="6">
        <v>1.6399999999999998E-2</v>
      </c>
      <c r="I228" s="6">
        <v>3.6499999999999998E-2</v>
      </c>
    </row>
    <row r="229" spans="2:14" ht="15.5" x14ac:dyDescent="0.35">
      <c r="C229" t="s">
        <v>201</v>
      </c>
      <c r="H229" s="6">
        <v>2.0000000000000001E-4</v>
      </c>
      <c r="I229" s="6">
        <v>4.0000000000000002E-4</v>
      </c>
    </row>
    <row r="230" spans="2:14" ht="15.5" x14ac:dyDescent="0.35">
      <c r="C230" t="s">
        <v>44</v>
      </c>
      <c r="D230" s="6">
        <v>0.61</v>
      </c>
      <c r="E230" s="6">
        <v>0.23</v>
      </c>
      <c r="F230" s="6">
        <v>0.52</v>
      </c>
      <c r="G230" s="6">
        <v>0.28000000000000003</v>
      </c>
      <c r="H230" s="6">
        <v>2.44</v>
      </c>
      <c r="I230" s="6">
        <v>1.0900000000000001</v>
      </c>
      <c r="J230" s="6">
        <v>0.06</v>
      </c>
      <c r="K230" s="6">
        <v>0.04</v>
      </c>
      <c r="L230" s="6">
        <v>0.06</v>
      </c>
      <c r="M230" s="6">
        <v>7.0000000000000007E-2</v>
      </c>
      <c r="N230" s="6">
        <v>0.04</v>
      </c>
    </row>
    <row r="231" spans="2:14" ht="15.5" x14ac:dyDescent="0.35">
      <c r="C231" t="s">
        <v>318</v>
      </c>
      <c r="H231" s="6">
        <v>1.64</v>
      </c>
      <c r="I231" s="6">
        <v>1.0900000000000001</v>
      </c>
      <c r="J231" s="6">
        <v>0.06</v>
      </c>
      <c r="K231" s="6">
        <v>0.04</v>
      </c>
    </row>
    <row r="232" spans="2:14" ht="15.5" x14ac:dyDescent="0.35">
      <c r="C232" t="s">
        <v>66</v>
      </c>
      <c r="H232" s="6">
        <v>0.04</v>
      </c>
      <c r="I232" s="6">
        <v>0.04</v>
      </c>
    </row>
    <row r="233" spans="2:14" ht="15.5" x14ac:dyDescent="0.35">
      <c r="C233" t="s">
        <v>202</v>
      </c>
      <c r="H233" s="6">
        <v>1.6399999999999998E-2</v>
      </c>
      <c r="I233" s="6">
        <v>3.6499999999999998E-2</v>
      </c>
    </row>
    <row r="234" spans="2:14" ht="15.5" x14ac:dyDescent="0.35">
      <c r="C234" t="s">
        <v>203</v>
      </c>
      <c r="H234" s="6">
        <v>2.0000000000000001E-4</v>
      </c>
      <c r="I234" s="6">
        <v>4.0000000000000002E-4</v>
      </c>
    </row>
    <row r="235" spans="2:14" ht="15.5" x14ac:dyDescent="0.35">
      <c r="C235" t="s">
        <v>204</v>
      </c>
      <c r="D235" s="5">
        <v>384000000000</v>
      </c>
      <c r="E235" s="5">
        <v>23000000000</v>
      </c>
      <c r="F235" s="5">
        <v>24000000000</v>
      </c>
      <c r="G235" s="5">
        <v>33000000000</v>
      </c>
      <c r="H235" s="5">
        <v>1534000000000</v>
      </c>
      <c r="I235" s="5">
        <v>92000000000</v>
      </c>
      <c r="J235" s="5">
        <v>30000000000</v>
      </c>
      <c r="K235" s="5">
        <v>29000000000</v>
      </c>
      <c r="L235" s="5">
        <v>20000000000</v>
      </c>
      <c r="M235" s="5">
        <v>20000000000</v>
      </c>
      <c r="N235" s="5">
        <v>13000000000</v>
      </c>
    </row>
    <row r="236" spans="2:14" ht="15.5" x14ac:dyDescent="0.35">
      <c r="C236" t="s">
        <v>319</v>
      </c>
      <c r="H236" s="5">
        <v>463000000000</v>
      </c>
      <c r="I236" s="5">
        <v>92000000000</v>
      </c>
      <c r="J236" s="5">
        <v>30000000000</v>
      </c>
      <c r="K236" s="5">
        <v>29000000000</v>
      </c>
    </row>
    <row r="237" spans="2:14" ht="15.5" x14ac:dyDescent="0.35">
      <c r="C237" t="s">
        <v>205</v>
      </c>
      <c r="H237" s="6">
        <v>0.04</v>
      </c>
      <c r="I237" s="6">
        <v>0.04</v>
      </c>
    </row>
    <row r="238" spans="2:14" ht="15.5" x14ac:dyDescent="0.35">
      <c r="C238" t="s">
        <v>206</v>
      </c>
      <c r="H238" s="6">
        <v>1.6399999999999998E-2</v>
      </c>
      <c r="I238" s="6">
        <v>3.6499999999999998E-2</v>
      </c>
    </row>
    <row r="239" spans="2:14" ht="15.5" x14ac:dyDescent="0.35">
      <c r="C239" t="s">
        <v>207</v>
      </c>
      <c r="H239" s="6">
        <v>2.0000000000000001E-4</v>
      </c>
      <c r="I239" s="6">
        <v>4.0000000000000002E-4</v>
      </c>
    </row>
    <row r="240" spans="2:14" ht="15.5" x14ac:dyDescent="0.35">
      <c r="C240" t="s">
        <v>208</v>
      </c>
      <c r="I240" s="6">
        <v>85.18</v>
      </c>
    </row>
    <row r="241" spans="3:9" ht="15.5" x14ac:dyDescent="0.35">
      <c r="C241" t="s">
        <v>320</v>
      </c>
      <c r="I241" s="6">
        <v>127.1</v>
      </c>
    </row>
    <row r="242" spans="3:9" ht="15.5" x14ac:dyDescent="0.35">
      <c r="C242" t="s">
        <v>401</v>
      </c>
      <c r="I242" s="6">
        <v>12.69</v>
      </c>
    </row>
    <row r="243" spans="3:9" ht="15.5" x14ac:dyDescent="0.35">
      <c r="C243" t="s">
        <v>209</v>
      </c>
      <c r="I243" s="6">
        <v>7.42</v>
      </c>
    </row>
    <row r="244" spans="3:9" ht="15.5" x14ac:dyDescent="0.35">
      <c r="C244" t="s">
        <v>321</v>
      </c>
      <c r="I244" s="6">
        <v>7.9000000000000008E-3</v>
      </c>
    </row>
    <row r="245" spans="3:9" ht="15.5" x14ac:dyDescent="0.35">
      <c r="C245" t="s">
        <v>322</v>
      </c>
      <c r="I245" s="6">
        <v>10.039999999999999</v>
      </c>
    </row>
    <row r="246" spans="3:9" ht="15.5" x14ac:dyDescent="0.35">
      <c r="C246" t="s">
        <v>210</v>
      </c>
      <c r="I246" s="6">
        <v>1.28</v>
      </c>
    </row>
    <row r="247" spans="3:9" ht="15.5" x14ac:dyDescent="0.35">
      <c r="C247" t="s">
        <v>323</v>
      </c>
      <c r="I247" s="6">
        <v>13.24</v>
      </c>
    </row>
    <row r="248" spans="3:9" ht="15.5" x14ac:dyDescent="0.35">
      <c r="C248" t="s">
        <v>324</v>
      </c>
      <c r="I248" s="6">
        <v>25.66</v>
      </c>
    </row>
    <row r="249" spans="3:9" ht="15.5" x14ac:dyDescent="0.35">
      <c r="C249" t="s">
        <v>325</v>
      </c>
      <c r="I249" s="6">
        <v>30.92</v>
      </c>
    </row>
    <row r="250" spans="3:9" ht="15.5" x14ac:dyDescent="0.35">
      <c r="C250" t="s">
        <v>326</v>
      </c>
      <c r="I250" s="6">
        <v>23.82</v>
      </c>
    </row>
    <row r="251" spans="3:9" ht="15.5" x14ac:dyDescent="0.35">
      <c r="C251" t="s">
        <v>327</v>
      </c>
      <c r="I251" s="6">
        <v>0.1</v>
      </c>
    </row>
    <row r="252" spans="3:9" ht="15.5" x14ac:dyDescent="0.35">
      <c r="C252" t="s">
        <v>328</v>
      </c>
      <c r="I252" s="6">
        <v>1.03</v>
      </c>
    </row>
    <row r="253" spans="3:9" ht="15.5" x14ac:dyDescent="0.35">
      <c r="C253" t="s">
        <v>402</v>
      </c>
      <c r="I253" s="6">
        <v>10.63</v>
      </c>
    </row>
    <row r="254" spans="3:9" ht="15.5" x14ac:dyDescent="0.35">
      <c r="C254" t="s">
        <v>329</v>
      </c>
      <c r="I254" s="6">
        <v>1.64</v>
      </c>
    </row>
    <row r="255" spans="3:9" ht="15.5" x14ac:dyDescent="0.35">
      <c r="C255" t="s">
        <v>211</v>
      </c>
      <c r="I255" s="6">
        <v>2.44</v>
      </c>
    </row>
    <row r="256" spans="3:9" ht="15.5" x14ac:dyDescent="0.35">
      <c r="C256" t="s">
        <v>330</v>
      </c>
      <c r="I256" s="6">
        <v>20.71</v>
      </c>
    </row>
    <row r="257" spans="3:9" ht="15.5" x14ac:dyDescent="0.35">
      <c r="C257" t="s">
        <v>212</v>
      </c>
      <c r="D257" s="6">
        <v>200.69</v>
      </c>
    </row>
    <row r="258" spans="3:9" ht="15.5" x14ac:dyDescent="0.35">
      <c r="C258" t="s">
        <v>213</v>
      </c>
      <c r="I258" s="6">
        <v>162.57</v>
      </c>
    </row>
    <row r="259" spans="3:9" ht="15.5" x14ac:dyDescent="0.35">
      <c r="C259" t="s">
        <v>331</v>
      </c>
      <c r="I259" s="6">
        <v>8.11</v>
      </c>
    </row>
    <row r="260" spans="3:9" ht="15.5" x14ac:dyDescent="0.35">
      <c r="C260" t="s">
        <v>214</v>
      </c>
      <c r="D260" s="6">
        <v>3.7</v>
      </c>
    </row>
    <row r="261" spans="3:9" ht="15.5" x14ac:dyDescent="0.35">
      <c r="C261" t="s">
        <v>215</v>
      </c>
      <c r="D261" s="6">
        <v>3.7</v>
      </c>
    </row>
    <row r="262" spans="3:9" ht="15.5" x14ac:dyDescent="0.35">
      <c r="C262" t="s">
        <v>216</v>
      </c>
      <c r="D262" s="6">
        <v>0.42</v>
      </c>
    </row>
    <row r="263" spans="3:9" ht="15.5" x14ac:dyDescent="0.35">
      <c r="C263" t="s">
        <v>332</v>
      </c>
      <c r="D263" s="6">
        <v>0.17</v>
      </c>
    </row>
    <row r="264" spans="3:9" ht="15.5" x14ac:dyDescent="0.35">
      <c r="C264" t="s">
        <v>217</v>
      </c>
      <c r="D264" s="6">
        <v>0.54</v>
      </c>
    </row>
    <row r="265" spans="3:9" ht="15.5" x14ac:dyDescent="0.35">
      <c r="C265" t="s">
        <v>218</v>
      </c>
      <c r="D265" s="6">
        <v>0.27</v>
      </c>
    </row>
    <row r="266" spans="3:9" ht="15.5" x14ac:dyDescent="0.35">
      <c r="C266" t="s">
        <v>219</v>
      </c>
      <c r="D266" s="6">
        <v>1.56</v>
      </c>
    </row>
    <row r="267" spans="3:9" ht="15.5" x14ac:dyDescent="0.35">
      <c r="C267" t="s">
        <v>333</v>
      </c>
      <c r="I267" s="6">
        <v>3.04</v>
      </c>
    </row>
    <row r="268" spans="3:9" ht="15.5" x14ac:dyDescent="0.35">
      <c r="C268" t="s">
        <v>12</v>
      </c>
      <c r="D268" s="5">
        <v>-129000000000</v>
      </c>
    </row>
    <row r="269" spans="3:9" ht="15.5" x14ac:dyDescent="0.35">
      <c r="C269" t="s">
        <v>220</v>
      </c>
      <c r="I269" s="6">
        <v>6.13</v>
      </c>
    </row>
    <row r="270" spans="3:9" ht="15.5" x14ac:dyDescent="0.35">
      <c r="C270" t="s">
        <v>221</v>
      </c>
      <c r="I270" s="6">
        <v>6.4000000000000003E-3</v>
      </c>
    </row>
    <row r="271" spans="3:9" ht="15.5" x14ac:dyDescent="0.35">
      <c r="C271" t="s">
        <v>222</v>
      </c>
      <c r="I271" s="6">
        <v>1.01E-2</v>
      </c>
    </row>
    <row r="272" spans="3:9" ht="15.5" x14ac:dyDescent="0.35">
      <c r="C272" t="s">
        <v>223</v>
      </c>
      <c r="I272" s="6">
        <v>2.4E-2</v>
      </c>
    </row>
    <row r="273" spans="3:9" ht="15.5" x14ac:dyDescent="0.35">
      <c r="C273" t="s">
        <v>334</v>
      </c>
      <c r="I273" s="6">
        <v>1.6299999999999999E-2</v>
      </c>
    </row>
    <row r="274" spans="3:9" ht="15.5" x14ac:dyDescent="0.35">
      <c r="C274" t="s">
        <v>224</v>
      </c>
      <c r="D274" s="6">
        <v>33.46</v>
      </c>
    </row>
    <row r="275" spans="3:9" ht="15.5" x14ac:dyDescent="0.35">
      <c r="C275" t="s">
        <v>226</v>
      </c>
      <c r="D275" s="6">
        <v>7.72</v>
      </c>
    </row>
    <row r="276" spans="3:9" ht="15.5" x14ac:dyDescent="0.35">
      <c r="C276" t="s">
        <v>228</v>
      </c>
      <c r="D276" s="6">
        <v>2.72</v>
      </c>
    </row>
    <row r="277" spans="3:9" ht="15.5" x14ac:dyDescent="0.35">
      <c r="C277" t="s">
        <v>335</v>
      </c>
      <c r="I277" s="6">
        <v>0.14000000000000001</v>
      </c>
    </row>
    <row r="278" spans="3:9" ht="15.5" x14ac:dyDescent="0.35">
      <c r="C278" t="s">
        <v>40</v>
      </c>
      <c r="I278" s="5">
        <v>4654000000000</v>
      </c>
    </row>
    <row r="279" spans="3:9" ht="15.5" x14ac:dyDescent="0.35">
      <c r="C279" t="s">
        <v>229</v>
      </c>
      <c r="I279" s="5">
        <v>1790000000000</v>
      </c>
    </row>
    <row r="280" spans="3:9" ht="15.5" x14ac:dyDescent="0.35">
      <c r="C280" t="s">
        <v>230</v>
      </c>
      <c r="I280" s="5">
        <v>22370000000</v>
      </c>
    </row>
    <row r="281" spans="3:9" ht="15.5" x14ac:dyDescent="0.35">
      <c r="C281" t="s">
        <v>231</v>
      </c>
      <c r="I281" s="6">
        <v>0.39649999999999996</v>
      </c>
    </row>
    <row r="282" spans="3:9" ht="15.5" x14ac:dyDescent="0.35">
      <c r="C282" t="s">
        <v>232</v>
      </c>
      <c r="D282" s="6">
        <v>0.11990000000000001</v>
      </c>
    </row>
    <row r="283" spans="3:9" ht="15.5" x14ac:dyDescent="0.35">
      <c r="C283" t="s">
        <v>233</v>
      </c>
      <c r="D283" s="6">
        <v>7.5300000000000006E-2</v>
      </c>
    </row>
    <row r="284" spans="3:9" ht="15.5" x14ac:dyDescent="0.35">
      <c r="C284" t="s">
        <v>234</v>
      </c>
      <c r="D284" s="6">
        <v>3.56E-2</v>
      </c>
    </row>
    <row r="285" spans="3:9" ht="15.5" x14ac:dyDescent="0.35">
      <c r="C285" t="s">
        <v>235</v>
      </c>
      <c r="D285" s="6">
        <v>30.696300000000001</v>
      </c>
    </row>
    <row r="286" spans="3:9" ht="15.5" x14ac:dyDescent="0.35">
      <c r="C286" t="s">
        <v>236</v>
      </c>
      <c r="D286" s="6">
        <v>7.8904999999999994</v>
      </c>
    </row>
    <row r="287" spans="3:9" ht="15.5" x14ac:dyDescent="0.35">
      <c r="C287" t="s">
        <v>237</v>
      </c>
      <c r="D287" s="6">
        <v>7.9061000000000003</v>
      </c>
    </row>
    <row r="288" spans="3:9" ht="15.5" x14ac:dyDescent="0.35">
      <c r="C288" t="s">
        <v>238</v>
      </c>
      <c r="I288" s="6">
        <v>0.04</v>
      </c>
    </row>
    <row r="289" spans="3:9" ht="15.5" x14ac:dyDescent="0.35">
      <c r="C289" t="s">
        <v>239</v>
      </c>
      <c r="I289" s="6">
        <v>0.04</v>
      </c>
    </row>
    <row r="290" spans="3:9" ht="15.5" x14ac:dyDescent="0.35">
      <c r="C290" t="s">
        <v>240</v>
      </c>
      <c r="I290" s="6">
        <v>1.6399999999999998E-2</v>
      </c>
    </row>
    <row r="291" spans="3:9" ht="15.5" x14ac:dyDescent="0.35">
      <c r="C291" t="s">
        <v>241</v>
      </c>
      <c r="I291" s="6">
        <v>2.0000000000000001E-4</v>
      </c>
    </row>
    <row r="292" spans="3:9" ht="15.5" x14ac:dyDescent="0.35">
      <c r="C292" t="s">
        <v>242</v>
      </c>
      <c r="I292" t="s">
        <v>858</v>
      </c>
    </row>
    <row r="293" spans="3:9" ht="15.5" x14ac:dyDescent="0.35">
      <c r="C293" t="s">
        <v>244</v>
      </c>
      <c r="I293" s="5">
        <v>4</v>
      </c>
    </row>
    <row r="294" spans="3:9" ht="15.5" x14ac:dyDescent="0.35">
      <c r="C294" t="s">
        <v>245</v>
      </c>
      <c r="I294" s="6">
        <v>0.77</v>
      </c>
    </row>
    <row r="295" spans="3:9" ht="15.5" x14ac:dyDescent="0.35">
      <c r="C295" t="s">
        <v>246</v>
      </c>
      <c r="I295" s="6">
        <v>0.77</v>
      </c>
    </row>
    <row r="296" spans="3:9" ht="15.5" x14ac:dyDescent="0.35">
      <c r="C296" t="s">
        <v>247</v>
      </c>
      <c r="I296" s="6">
        <v>0.09</v>
      </c>
    </row>
    <row r="297" spans="3:9" ht="15.5" x14ac:dyDescent="0.35">
      <c r="C297" t="s">
        <v>248</v>
      </c>
      <c r="I297" s="6">
        <v>0.34</v>
      </c>
    </row>
    <row r="298" spans="3:9" ht="15.5" x14ac:dyDescent="0.35">
      <c r="C298" t="s">
        <v>249</v>
      </c>
      <c r="I298" s="6">
        <v>0.14000000000000001</v>
      </c>
    </row>
    <row r="299" spans="3:9" ht="15.5" x14ac:dyDescent="0.35">
      <c r="C299" t="s">
        <v>250</v>
      </c>
      <c r="I299" s="6">
        <v>0.47</v>
      </c>
    </row>
    <row r="300" spans="3:9" ht="15.5" x14ac:dyDescent="0.35">
      <c r="C300" t="s">
        <v>251</v>
      </c>
      <c r="I300" s="6">
        <v>0.11</v>
      </c>
    </row>
    <row r="301" spans="3:9" ht="15.5" x14ac:dyDescent="0.35">
      <c r="C301" t="s">
        <v>337</v>
      </c>
      <c r="I301" s="5">
        <v>463000000000</v>
      </c>
    </row>
    <row r="302" spans="3:9" ht="15.5" x14ac:dyDescent="0.35">
      <c r="C302" t="s">
        <v>338</v>
      </c>
      <c r="I302" s="5">
        <v>85000000000</v>
      </c>
    </row>
    <row r="303" spans="3:9" ht="15.5" x14ac:dyDescent="0.35">
      <c r="C303" t="s">
        <v>339</v>
      </c>
      <c r="I303" s="5">
        <v>75000000000</v>
      </c>
    </row>
    <row r="304" spans="3:9" ht="15.5" x14ac:dyDescent="0.35">
      <c r="C304" t="s">
        <v>340</v>
      </c>
      <c r="I304" s="5">
        <v>37000000000</v>
      </c>
    </row>
    <row r="305" spans="3:9" ht="15.5" x14ac:dyDescent="0.35">
      <c r="C305" t="s">
        <v>252</v>
      </c>
      <c r="D305" s="5">
        <v>4490000000000</v>
      </c>
    </row>
    <row r="306" spans="3:9" ht="15.5" x14ac:dyDescent="0.35">
      <c r="C306" t="s">
        <v>253</v>
      </c>
      <c r="D306" s="5">
        <v>5691000000000</v>
      </c>
    </row>
    <row r="307" spans="3:9" ht="15.5" x14ac:dyDescent="0.35">
      <c r="C307" t="s">
        <v>254</v>
      </c>
      <c r="D307" s="5">
        <v>1958000000000</v>
      </c>
    </row>
    <row r="308" spans="3:9" ht="15.5" x14ac:dyDescent="0.35">
      <c r="C308" t="s">
        <v>183</v>
      </c>
      <c r="D308" s="5">
        <v>3542000000000</v>
      </c>
    </row>
    <row r="309" spans="3:9" ht="15.5" x14ac:dyDescent="0.35">
      <c r="C309" t="s">
        <v>182</v>
      </c>
      <c r="I309" s="5">
        <v>3637000000000</v>
      </c>
    </row>
    <row r="310" spans="3:9" ht="15.5" x14ac:dyDescent="0.35">
      <c r="C310" t="s">
        <v>181</v>
      </c>
      <c r="D310" s="5">
        <v>602000000000</v>
      </c>
    </row>
    <row r="311" spans="3:9" ht="15.5" x14ac:dyDescent="0.35">
      <c r="C311" t="s">
        <v>180</v>
      </c>
      <c r="D311" s="5">
        <v>930000000000</v>
      </c>
    </row>
    <row r="312" spans="3:9" ht="15.5" x14ac:dyDescent="0.35">
      <c r="C312" t="s">
        <v>23</v>
      </c>
      <c r="D312" s="5">
        <v>1531000000000</v>
      </c>
    </row>
    <row r="313" spans="3:9" ht="15.5" x14ac:dyDescent="0.35">
      <c r="C313" t="s">
        <v>20</v>
      </c>
      <c r="D313" s="5">
        <v>-2959000000000</v>
      </c>
    </row>
    <row r="314" spans="3:9" ht="15.5" x14ac:dyDescent="0.35">
      <c r="C314" t="s">
        <v>255</v>
      </c>
      <c r="I314" s="5">
        <v>3733000000000</v>
      </c>
    </row>
    <row r="315" spans="3:9" ht="15.5" x14ac:dyDescent="0.35">
      <c r="C315" t="s">
        <v>341</v>
      </c>
      <c r="I315" s="5">
        <v>351000000000</v>
      </c>
    </row>
    <row r="316" spans="3:9" ht="15.5" x14ac:dyDescent="0.35">
      <c r="C316" t="s">
        <v>342</v>
      </c>
      <c r="I316" s="5">
        <v>-636000000000</v>
      </c>
    </row>
    <row r="317" spans="3:9" ht="15.5" x14ac:dyDescent="0.35">
      <c r="C317" t="s">
        <v>343</v>
      </c>
      <c r="I317" s="5">
        <v>4731000000000</v>
      </c>
    </row>
    <row r="318" spans="3:9" ht="15.5" x14ac:dyDescent="0.35">
      <c r="C318" t="s">
        <v>344</v>
      </c>
      <c r="I318" s="5">
        <v>-170000000000</v>
      </c>
    </row>
    <row r="319" spans="3:9" ht="15.5" x14ac:dyDescent="0.35">
      <c r="C319" t="s">
        <v>345</v>
      </c>
      <c r="I319" s="5">
        <v>181000000000</v>
      </c>
    </row>
  </sheetData>
  <pageMargins left="0.7" right="0.7" top="0.75" bottom="0.75" header="0.3" footer="0.3"/>
  <ignoredErrors>
    <ignoredError sqref="A1:N320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859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860</v>
      </c>
      <c r="D2" s="2" vm="92">
        <f ca="1">IFERROR(_xlfn.STOCKHISTORY("XIDX:" &amp; $C$1, D3, , 0, 0, 1), "Libur")</f>
        <v>151</v>
      </c>
      <c r="H2" s="2" vm="92">
        <f ca="1">IFERROR(INDEX(D2:G2,COUNT(D2:G2)),"")</f>
        <v>151</v>
      </c>
      <c r="I2" s="2" vm="93">
        <f t="shared" ref="I2:N2" ca="1" si="0">IFERROR(_xlfn.STOCKHISTORY("XIDX:" &amp; $C$1, I1, , 0, 0, 1), "Libur")</f>
        <v>172</v>
      </c>
      <c r="J2" s="2" vm="94">
        <f t="shared" ca="1" si="0"/>
        <v>171</v>
      </c>
      <c r="K2" s="2" vm="95">
        <f t="shared" ca="1" si="0"/>
        <v>193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724485868000</v>
      </c>
      <c r="H4" s="2">
        <f>IFERROR(SUM(D4:G4)*(4/MAX(1,COUNT(D4:G4))),"")</f>
        <v>2897943472000</v>
      </c>
      <c r="I4" s="2">
        <f t="shared" ref="I4:N4" si="1">IFERROR(INDEX(I51:I500,MATCH($C$4,$C$51:$C$500,0)),"")</f>
        <v>2922315185000</v>
      </c>
      <c r="J4" s="2">
        <f t="shared" si="1"/>
        <v>2544017774000</v>
      </c>
      <c r="K4" s="2">
        <f t="shared" si="1"/>
        <v>1977730166096</v>
      </c>
      <c r="L4" s="2">
        <f t="shared" si="1"/>
        <v>1641926920000</v>
      </c>
      <c r="M4" s="2">
        <f t="shared" si="1"/>
        <v>1319398179000</v>
      </c>
      <c r="N4" s="2">
        <f t="shared" si="1"/>
        <v>997534725000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87141065000</v>
      </c>
      <c r="H5" s="2">
        <f>IFERROR(SUM(D5:G5)*(4/MAX(1,COUNT(D5:G5))),"")</f>
        <v>348564260000</v>
      </c>
      <c r="I5" s="2">
        <f t="shared" ref="I5:N5" si="2">IFERROR(INDEX(I51:I500,MATCH($C$5,$C$51:$C$500,0)),"")</f>
        <v>243165767000</v>
      </c>
      <c r="J5" s="2">
        <f t="shared" si="2"/>
        <v>297034590000</v>
      </c>
      <c r="K5" s="2">
        <f t="shared" si="2"/>
        <v>271201825234</v>
      </c>
      <c r="L5" s="2">
        <f t="shared" si="2"/>
        <v>502108016000</v>
      </c>
      <c r="M5" s="2">
        <f t="shared" si="2"/>
        <v>311274614000</v>
      </c>
      <c r="N5" s="2">
        <f t="shared" si="2"/>
        <v>133204881000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1987492288000</v>
      </c>
      <c r="H6" s="2">
        <f>IFERROR(INDEX(D6:G6,COUNT(D6:G6)),"")</f>
        <v>1987492288000</v>
      </c>
      <c r="I6" s="2">
        <f t="shared" ref="I6:N6" si="3">IFERROR(INDEX(I51:I500,MATCH($C$6,$C$51:$C$500,0)),"")</f>
        <v>1902858597000</v>
      </c>
      <c r="J6" s="2">
        <f t="shared" si="3"/>
        <v>1875176388000</v>
      </c>
      <c r="K6" s="2">
        <f t="shared" si="3"/>
        <v>1807510539031</v>
      </c>
      <c r="L6" s="2">
        <f t="shared" si="3"/>
        <v>1137019713000</v>
      </c>
      <c r="M6" s="2">
        <f t="shared" si="3"/>
        <v>734911697000</v>
      </c>
      <c r="N6" s="2">
        <f t="shared" si="3"/>
        <v>503637083000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16.670000000000002</v>
      </c>
      <c r="H7" s="3">
        <f>IFERROR(INDEX(D7:G7,COUNT(D7:G7)),"")</f>
        <v>16.670000000000002</v>
      </c>
      <c r="I7" s="3">
        <f t="shared" ref="I7:N7" si="4">IFERROR(INDEX(I51:I500,MATCH($C$7,$C$51:$C$500,0))/1000000000,"")</f>
        <v>16.670000000000002</v>
      </c>
      <c r="J7" s="3">
        <f t="shared" si="4"/>
        <v>16.670000000000002</v>
      </c>
      <c r="K7" s="3">
        <f t="shared" si="4"/>
        <v>16.670000000000002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107000000000</v>
      </c>
      <c r="H8" s="2">
        <f>IFERROR(INDEX(D8:G8,COUNT(D8:G8)),"")</f>
        <v>107000000000</v>
      </c>
      <c r="I8" s="2">
        <f t="shared" ref="I8:N8" si="5">IFERROR(INDEX(I51:I500,MATCH($C$8,$C$51:$C$500,0)),"")</f>
        <v>735000000000</v>
      </c>
      <c r="J8" s="2">
        <f t="shared" si="5"/>
        <v>257000000000</v>
      </c>
      <c r="K8" s="2">
        <f t="shared" si="5"/>
        <v>116000000000</v>
      </c>
      <c r="L8" s="2">
        <f t="shared" si="5"/>
        <v>359000000000</v>
      </c>
      <c r="M8" s="2">
        <f t="shared" si="5"/>
        <v>341000000000</v>
      </c>
      <c r="N8" s="2">
        <f t="shared" si="5"/>
        <v>233000000000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6.4</v>
      </c>
      <c r="H9" s="3">
        <f>IFERROR(INDEX(D9:G9,COUNT(D9:G9)),"")</f>
        <v>6.4</v>
      </c>
      <c r="I9" s="3">
        <f t="shared" ref="I9:N9" si="6">IFERROR(INDEX(I51:I500,MATCH($C$9,$C$51:$C$500,0)),"")</f>
        <v>44.09</v>
      </c>
      <c r="J9" s="3">
        <f t="shared" si="6"/>
        <v>15.39</v>
      </c>
      <c r="K9" s="3">
        <f t="shared" si="6"/>
        <v>6.94</v>
      </c>
      <c r="L9" s="3">
        <f t="shared" si="6"/>
        <v>1195488140</v>
      </c>
      <c r="M9" s="3">
        <f t="shared" si="6"/>
        <v>1138103690</v>
      </c>
      <c r="N9" s="3">
        <f t="shared" si="6"/>
        <v>777422206.66999996</v>
      </c>
    </row>
    <row r="10" spans="1:14" ht="15.5" x14ac:dyDescent="0.35">
      <c r="C10" t="s">
        <v>17</v>
      </c>
      <c r="D10" s="3">
        <f ca="1">IFERROR(IF(D9=0,"",D2/D9),"")</f>
        <v>23.59375</v>
      </c>
      <c r="I10" s="3">
        <f t="shared" ref="I10:N10" ca="1" si="7">IFERROR(IF(I9=0,"",I2/I9),"")</f>
        <v>3.9011113631208887</v>
      </c>
      <c r="J10" s="3">
        <f t="shared" ca="1" si="7"/>
        <v>11.111111111111111</v>
      </c>
      <c r="K10" s="3">
        <f t="shared" ca="1" si="7"/>
        <v>27.809798270893371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628759969000</v>
      </c>
      <c r="H11" s="2">
        <f>IFERROR(INDEX(D11:G11,COUNT(D11:G11)),"")</f>
        <v>628759969000</v>
      </c>
      <c r="I11" s="2">
        <f t="shared" ref="I11:N11" si="8">IFERROR(INDEX(I51:I500,MATCH($C$11,$C$51:$C$500,0)),"")</f>
        <v>566227496000</v>
      </c>
      <c r="J11" s="2">
        <f t="shared" si="8"/>
        <v>372594770000</v>
      </c>
      <c r="K11" s="2">
        <f t="shared" si="8"/>
        <v>537610744136</v>
      </c>
      <c r="L11" s="2">
        <f t="shared" si="8"/>
        <v>235966530000</v>
      </c>
      <c r="M11" s="2">
        <f t="shared" si="8"/>
        <v>136156518000</v>
      </c>
      <c r="N11" s="2">
        <f t="shared" si="8"/>
        <v>87914853000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-599000000000</v>
      </c>
      <c r="H12" s="2">
        <f>IFERROR(INDEX(D12:G12,COUNT(D12:G12)),"")</f>
        <v>-599000000000</v>
      </c>
      <c r="I12" s="2">
        <f t="shared" ref="I12:N12" si="9">IFERROR(INDEX(I51:I500,MATCH($C$12,$C$51:$C$500,0)),"")</f>
        <v>-566000000000</v>
      </c>
      <c r="J12" s="2">
        <f t="shared" si="9"/>
        <v>-372000000000</v>
      </c>
      <c r="K12" s="2">
        <f t="shared" si="9"/>
        <v>-538000000000</v>
      </c>
      <c r="L12" s="2">
        <f t="shared" si="9"/>
        <v>-235000000000</v>
      </c>
      <c r="M12" s="2">
        <f t="shared" si="9"/>
        <v>-135000000000</v>
      </c>
      <c r="N12" s="2">
        <f t="shared" si="9"/>
        <v>-87000000000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30000000000</v>
      </c>
      <c r="H13" s="2">
        <f>IFERROR(INDEX(D13:G13,COUNT(D13:G13)),"")</f>
        <v>30000000000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26</v>
      </c>
      <c r="D14" s="2">
        <f>IFERROR(INDEX(D51:D500,MATCH($C$14,$C$51:$C$500,0)),"")</f>
        <v>-13751657000</v>
      </c>
      <c r="H14" s="2">
        <f>IFERROR(SUM(D14:G14)*(4/MAX(1,COUNT(D14:G14))),"")</f>
        <v>-55006628000</v>
      </c>
      <c r="I14" s="2">
        <f t="shared" ref="I14:N14" si="11">IFERROR(INDEX(I51:I500,MATCH($C$14,$C$51:$C$500,0)),"")</f>
        <v>-44181567000</v>
      </c>
      <c r="J14" s="2">
        <f t="shared" si="11"/>
        <v>-34265509000</v>
      </c>
      <c r="K14" s="2">
        <f t="shared" si="11"/>
        <v>-30319390378</v>
      </c>
      <c r="L14" s="2">
        <f t="shared" si="11"/>
        <v>-13549391000</v>
      </c>
      <c r="M14" s="2">
        <f t="shared" si="11"/>
        <v>-12486820000</v>
      </c>
      <c r="N14" s="2">
        <f t="shared" si="11"/>
        <v>-18082825000</v>
      </c>
    </row>
    <row r="15" spans="1:14" ht="15.5" x14ac:dyDescent="0.35">
      <c r="C15" t="s">
        <v>27</v>
      </c>
      <c r="D15" s="2">
        <f>IFERROR(INDEX(D51:D500,MATCH($C$15,$C$51:$C$500,0)),"")</f>
        <v>-20987669000</v>
      </c>
      <c r="H15" s="2">
        <f>IFERROR(SUM(D15:G15)*(4/MAX(1,COUNT(D15:G15))),"")</f>
        <v>-83950676000</v>
      </c>
      <c r="I15" s="2">
        <f t="shared" ref="I15:N15" si="12">IFERROR(INDEX(I51:I500,MATCH($C$15,$C$51:$C$500,0)),"")</f>
        <v>-100295367000</v>
      </c>
      <c r="J15" s="2">
        <f t="shared" si="12"/>
        <v>-82979441000</v>
      </c>
      <c r="K15" s="2">
        <f t="shared" si="12"/>
        <v>-85754877084</v>
      </c>
      <c r="L15" s="2">
        <f t="shared" si="12"/>
        <v>-75825861000</v>
      </c>
      <c r="M15" s="2">
        <f t="shared" si="12"/>
        <v>-55410849000</v>
      </c>
      <c r="N15" s="2">
        <f t="shared" si="12"/>
        <v>-42343887000</v>
      </c>
    </row>
    <row r="16" spans="1:14" ht="15.5" x14ac:dyDescent="0.35">
      <c r="C16" t="s">
        <v>28</v>
      </c>
      <c r="D16" s="2">
        <f>IFERROR(INDEX(D51:D500,MATCH($C$16,$C$51:$C$500,0)),"")</f>
        <v>105461690000</v>
      </c>
      <c r="H16" s="2">
        <f>IFERROR(SUM(D16:G16)*(4/MAX(1,COUNT(D16:G16))),"")</f>
        <v>421846760000</v>
      </c>
      <c r="I16" s="2">
        <f t="shared" ref="I16:N16" si="13">IFERROR(INDEX(I51:I500,MATCH($C$16,$C$51:$C$500,0)),"")</f>
        <v>335870040000</v>
      </c>
      <c r="J16" s="2">
        <f t="shared" si="13"/>
        <v>375839865000</v>
      </c>
      <c r="K16" s="2">
        <f t="shared" si="13"/>
        <v>351935755662</v>
      </c>
      <c r="L16" s="2">
        <f t="shared" si="13"/>
        <v>577446643000</v>
      </c>
      <c r="M16" s="2">
        <f t="shared" si="13"/>
        <v>367190209000</v>
      </c>
      <c r="N16" s="2">
        <f t="shared" si="13"/>
        <v>178127922000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2517170000000.0005</v>
      </c>
      <c r="H20" s="2">
        <f t="shared" ref="H20:N20" ca="1" si="14">IFERROR(H21*H2,"")</f>
        <v>2517170000000.0005</v>
      </c>
      <c r="I20" s="2">
        <f t="shared" ca="1" si="14"/>
        <v>2867240000000.0005</v>
      </c>
      <c r="J20" s="2">
        <f t="shared" ca="1" si="14"/>
        <v>2850570000000.0005</v>
      </c>
      <c r="K20" s="2">
        <f t="shared" ca="1" si="14"/>
        <v>3217310000000.0005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16670000000.000002</v>
      </c>
      <c r="H21" s="2">
        <f>IFERROR(INDEX(D21:G21,COUNT(D21:G21)),"")</f>
        <v>16670000000.000002</v>
      </c>
      <c r="I21" s="2">
        <f t="shared" ref="I21:N21" si="15">IFERROR(INDEX(I51:I500,MATCH($C$7,$C$51:$C$500,0)),"")</f>
        <v>16670000000.000002</v>
      </c>
      <c r="J21" s="2">
        <f t="shared" si="15"/>
        <v>16670000000.000002</v>
      </c>
      <c r="K21" s="2">
        <f t="shared" si="15"/>
        <v>16670000000.000002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4.3844731134876236</v>
      </c>
      <c r="H23" s="3">
        <f t="shared" ref="H23:N23" si="16">IFERROR(H5/H6*100,"")</f>
        <v>17.537892453950494</v>
      </c>
      <c r="I23" s="3">
        <f t="shared" si="16"/>
        <v>12.77897198369701</v>
      </c>
      <c r="J23" s="3">
        <f t="shared" si="16"/>
        <v>15.840354640813661</v>
      </c>
      <c r="K23" s="3">
        <f t="shared" si="16"/>
        <v>15.004162873616789</v>
      </c>
      <c r="L23" s="3">
        <f t="shared" si="16"/>
        <v>44.160009739426563</v>
      </c>
      <c r="M23" s="3">
        <f t="shared" si="16"/>
        <v>42.355376199706889</v>
      </c>
      <c r="N23" s="3">
        <f t="shared" si="16"/>
        <v>26.448584803673004</v>
      </c>
    </row>
    <row r="24" spans="1:14" ht="15.5" x14ac:dyDescent="0.35">
      <c r="C24" t="s">
        <v>43</v>
      </c>
      <c r="D24" s="4">
        <f>IFERROR(_xlfn.RRI(5,I23,D23),"")</f>
        <v>-0.19260826634360662</v>
      </c>
      <c r="H24" s="4">
        <f t="shared" ref="H24:N24" si="17">IFERROR(_xlfn.RRI(5,M23,H23),"")</f>
        <v>-0.16167238595130728</v>
      </c>
      <c r="I24" s="4">
        <f t="shared" si="17"/>
        <v>-0.13539310258953507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5.22</v>
      </c>
      <c r="H25" s="3">
        <f>IFERROR(INDEX(D25:G25,COUNT(D25:G25)),"")</f>
        <v>5.22</v>
      </c>
      <c r="I25" s="3">
        <f t="shared" ref="I25:N25" si="18">IFERROR(INDEX(I51:I500,MATCH($C$25,$C$51:$C$500,0)),"")</f>
        <v>14.55</v>
      </c>
      <c r="J25" s="3">
        <f t="shared" si="18"/>
        <v>17.8</v>
      </c>
      <c r="K25" s="3">
        <f t="shared" si="18"/>
        <v>16.079999999999998</v>
      </c>
      <c r="L25" s="3">
        <f t="shared" si="18"/>
        <v>1672069273.3299999</v>
      </c>
      <c r="M25" s="3">
        <f t="shared" si="18"/>
        <v>1039264533.33</v>
      </c>
      <c r="N25" s="3">
        <f t="shared" si="18"/>
        <v>452613450</v>
      </c>
    </row>
    <row r="26" spans="1:14" ht="15.5" x14ac:dyDescent="0.35">
      <c r="C26" t="s">
        <v>46</v>
      </c>
      <c r="D26" s="4">
        <f>IFERROR(_xlfn.RRI(5,I25,D25),"")</f>
        <v>-0.18536793229505832</v>
      </c>
      <c r="H26" s="4">
        <f t="shared" ref="H26:N26" si="19">IFERROR(_xlfn.RRI(5,M25,H25),"")</f>
        <v>-0.978112866882618</v>
      </c>
      <c r="I26" s="4">
        <f t="shared" si="19"/>
        <v>-0.96827313887687438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43.460459988002391</v>
      </c>
      <c r="H27" s="3">
        <f t="shared" ref="H27:N27" si="20">IFERROR(H4/H21,"")</f>
        <v>173.84183995200956</v>
      </c>
      <c r="I27" s="3">
        <f t="shared" si="20"/>
        <v>175.30385032993399</v>
      </c>
      <c r="J27" s="3">
        <f t="shared" si="20"/>
        <v>152.61054433113375</v>
      </c>
      <c r="K27" s="3">
        <f t="shared" si="20"/>
        <v>118.64008194937011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-0.24341004199169225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-0.64123711340206191</v>
      </c>
      <c r="I29" s="4">
        <f t="shared" si="22"/>
        <v>-0.18258426966292135</v>
      </c>
      <c r="J29" s="4">
        <f t="shared" si="22"/>
        <v>0.1069651741293534</v>
      </c>
      <c r="K29" s="4">
        <f t="shared" si="22"/>
        <v>-0.99999999038317355</v>
      </c>
      <c r="L29" s="4">
        <f t="shared" si="22"/>
        <v>0.60889669540860192</v>
      </c>
      <c r="M29" s="4">
        <f t="shared" si="22"/>
        <v>1.29614151618782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-8.3398646132005882E-3</v>
      </c>
      <c r="I30" s="4">
        <f t="shared" si="23"/>
        <v>0.14870077358193806</v>
      </c>
      <c r="J30" s="4">
        <f t="shared" si="23"/>
        <v>0.28633208797226389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118.54</v>
      </c>
      <c r="H32" s="3">
        <f>IFERROR(INDEX(D32:G32,COUNT(D32:G32)),"")</f>
        <v>118.54</v>
      </c>
      <c r="I32" s="3">
        <f t="shared" ref="I32:N32" si="24">IFERROR(INDEX(I51:I500,MATCH($C$32,$C$51:$C$500,0)),"")</f>
        <v>113.31</v>
      </c>
      <c r="J32" s="3">
        <f t="shared" si="24"/>
        <v>111.77</v>
      </c>
      <c r="K32" s="3">
        <f t="shared" si="24"/>
        <v>107.48</v>
      </c>
      <c r="L32" s="3">
        <f t="shared" si="24"/>
        <v>3790065710</v>
      </c>
      <c r="M32" s="3">
        <f t="shared" si="24"/>
        <v>2449705656.6700001</v>
      </c>
      <c r="N32" s="3">
        <f t="shared" si="24"/>
        <v>1678790276.6700001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1.24</v>
      </c>
      <c r="H33" s="3">
        <f>IFERROR(INDEX(D33:G33,COUNT(D33:G33)),"")</f>
        <v>1.24</v>
      </c>
      <c r="I33" s="3">
        <f t="shared" ref="I33:N33" si="25">IFERROR(INDEX(I51:I500,MATCH($C$33,$C$51:$C$500,0)),"")</f>
        <v>1.52</v>
      </c>
      <c r="J33" s="3">
        <f t="shared" si="25"/>
        <v>1.53</v>
      </c>
      <c r="K33" s="3">
        <f t="shared" si="25"/>
        <v>1.8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28.16</v>
      </c>
      <c r="H34" s="3">
        <f>IFERROR(INDEX(D34:G34,COUNT(D34:G34)),"")</f>
        <v>28.16</v>
      </c>
      <c r="I34" s="3">
        <f t="shared" ref="I34:N34" si="26">IFERROR(INDEX(I51:I500,MATCH($C$34,$C$51:$C$500,0)),"")</f>
        <v>11.82</v>
      </c>
      <c r="J34" s="3">
        <f t="shared" si="26"/>
        <v>9.61</v>
      </c>
      <c r="K34" s="3">
        <f t="shared" si="26"/>
        <v>12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3.38</v>
      </c>
      <c r="H35" s="3">
        <f>IFERROR(INDEX(D35:G35,COUNT(D35:G35)),"")</f>
        <v>3.38</v>
      </c>
      <c r="I35" s="3">
        <f t="shared" ref="I35:N35" si="27">IFERROR(INDEX(I51:I500,MATCH($C$35,$C$51:$C$500,0)),"")</f>
        <v>0.98</v>
      </c>
      <c r="J35" s="3">
        <f t="shared" si="27"/>
        <v>1.1200000000000001</v>
      </c>
      <c r="K35" s="3">
        <f t="shared" si="27"/>
        <v>1.63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0.57479999999999998</v>
      </c>
      <c r="I36" s="4">
        <f t="shared" si="28"/>
        <v>0.82459999999999989</v>
      </c>
      <c r="J36" s="4">
        <f t="shared" si="28"/>
        <v>0.67400000000000004</v>
      </c>
      <c r="K36" s="4">
        <f t="shared" si="28"/>
        <v>0.74639999999999995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12</v>
      </c>
      <c r="I37" s="3">
        <f t="shared" si="29"/>
        <v>12</v>
      </c>
      <c r="J37" s="3">
        <f t="shared" si="29"/>
        <v>12</v>
      </c>
      <c r="K37" s="3">
        <f t="shared" si="29"/>
        <v>12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724485868000</v>
      </c>
      <c r="E51" s="5">
        <v>897805781000</v>
      </c>
      <c r="F51" s="5">
        <v>793137961000</v>
      </c>
      <c r="G51" s="5">
        <v>590335258000</v>
      </c>
      <c r="I51" s="5">
        <v>2922315185000</v>
      </c>
      <c r="J51" s="5">
        <v>2544017774000</v>
      </c>
      <c r="K51" s="5">
        <v>1977730166096</v>
      </c>
      <c r="L51" s="5">
        <v>1641926920000</v>
      </c>
      <c r="M51" s="5">
        <v>1319398179000</v>
      </c>
      <c r="N51" s="5">
        <v>997534725000</v>
      </c>
    </row>
    <row r="52" spans="2:14" ht="15.5" x14ac:dyDescent="0.35">
      <c r="C52" t="s">
        <v>73</v>
      </c>
      <c r="D52" s="5">
        <v>-604287474000</v>
      </c>
      <c r="E52" s="5">
        <v>-659719865000</v>
      </c>
      <c r="F52" s="5">
        <v>-603273123000</v>
      </c>
      <c r="G52" s="5">
        <v>-525989542000</v>
      </c>
      <c r="I52" s="5">
        <v>-2333501655000</v>
      </c>
      <c r="J52" s="5">
        <v>-2036233065000</v>
      </c>
      <c r="K52" s="5">
        <v>-1479179892540</v>
      </c>
      <c r="L52" s="5">
        <v>-1223562927000</v>
      </c>
      <c r="M52" s="5">
        <v>-1000530375000</v>
      </c>
      <c r="N52" s="5">
        <v>-744009404000</v>
      </c>
    </row>
    <row r="53" spans="2:14" ht="15.5" x14ac:dyDescent="0.35">
      <c r="C53" t="s">
        <v>74</v>
      </c>
      <c r="D53" s="5">
        <v>120198394000</v>
      </c>
      <c r="E53" s="5">
        <v>238085916000</v>
      </c>
      <c r="F53" s="5">
        <v>189864838000</v>
      </c>
      <c r="G53" s="5">
        <v>64345716000</v>
      </c>
      <c r="I53" s="5">
        <v>588813530000</v>
      </c>
      <c r="J53" s="5">
        <v>507784709000</v>
      </c>
      <c r="K53" s="5">
        <v>498550273556</v>
      </c>
      <c r="L53" s="5">
        <v>418363993000</v>
      </c>
      <c r="M53" s="5">
        <v>318867804000</v>
      </c>
      <c r="N53" s="5">
        <v>253525321000</v>
      </c>
    </row>
    <row r="54" spans="2:14" ht="15.5" x14ac:dyDescent="0.35">
      <c r="C54" t="s">
        <v>75</v>
      </c>
      <c r="D54" s="5">
        <v>-27849699000</v>
      </c>
      <c r="E54" s="5">
        <v>-24257988000</v>
      </c>
      <c r="F54" s="5">
        <v>-134267503000</v>
      </c>
      <c r="G54" s="5">
        <v>-15161582000</v>
      </c>
      <c r="I54" s="5">
        <v>-224147257000</v>
      </c>
      <c r="J54" s="5">
        <v>-112423592000</v>
      </c>
      <c r="K54" s="5">
        <v>-128242678327</v>
      </c>
      <c r="L54" s="5">
        <v>170424551000</v>
      </c>
      <c r="M54" s="5">
        <v>59125313000</v>
      </c>
      <c r="N54" s="5">
        <v>-58523600000</v>
      </c>
    </row>
    <row r="55" spans="2:14" ht="15.5" x14ac:dyDescent="0.35">
      <c r="C55" t="s">
        <v>77</v>
      </c>
      <c r="D55" s="5">
        <v>-28203842000</v>
      </c>
      <c r="E55" s="5">
        <v>-25956854000</v>
      </c>
      <c r="F55" s="5">
        <v>-22386218000</v>
      </c>
      <c r="G55" s="5">
        <v>-34232517000</v>
      </c>
      <c r="I55" s="5">
        <v>-139066967000</v>
      </c>
      <c r="J55" s="5">
        <v>-128192166000</v>
      </c>
      <c r="K55" s="5">
        <v>-106412901986</v>
      </c>
      <c r="L55" s="5">
        <v>-84612234000</v>
      </c>
      <c r="M55" s="5">
        <v>-74146118000</v>
      </c>
      <c r="N55" s="5">
        <v>-65610683000</v>
      </c>
    </row>
    <row r="56" spans="2:14" ht="15.5" x14ac:dyDescent="0.35">
      <c r="C56" t="s">
        <v>264</v>
      </c>
    </row>
    <row r="57" spans="2:14" ht="15.5" x14ac:dyDescent="0.35">
      <c r="C57" t="s">
        <v>80</v>
      </c>
      <c r="D57" s="5">
        <v>-2507374000</v>
      </c>
      <c r="E57" s="5">
        <v>-2002960000</v>
      </c>
      <c r="F57" s="5">
        <v>-1434199000</v>
      </c>
      <c r="G57" s="5">
        <v>-1472124000</v>
      </c>
      <c r="I57" s="5">
        <v>-6952414000</v>
      </c>
      <c r="J57" s="5">
        <v>-3856643000</v>
      </c>
      <c r="K57" s="5">
        <v>-1765008353</v>
      </c>
    </row>
    <row r="58" spans="2:14" ht="15.5" x14ac:dyDescent="0.35">
      <c r="C58" t="s">
        <v>78</v>
      </c>
      <c r="D58" s="5">
        <v>92348695000</v>
      </c>
      <c r="E58" s="5">
        <v>213827928000</v>
      </c>
      <c r="F58" s="5">
        <v>55597335000</v>
      </c>
      <c r="G58" s="5">
        <v>49184134000</v>
      </c>
      <c r="I58" s="5">
        <v>364666273000</v>
      </c>
      <c r="J58" s="5">
        <v>395361117000</v>
      </c>
      <c r="K58" s="5">
        <v>370307595229</v>
      </c>
      <c r="L58" s="5">
        <v>588788544000</v>
      </c>
      <c r="M58" s="5">
        <v>377993117000</v>
      </c>
      <c r="N58" s="5">
        <v>195001721000</v>
      </c>
    </row>
    <row r="59" spans="2:14" ht="15.5" x14ac:dyDescent="0.35">
      <c r="C59" t="s">
        <v>79</v>
      </c>
      <c r="D59" s="5">
        <v>13112995000</v>
      </c>
      <c r="E59" s="5">
        <v>-7971739000</v>
      </c>
      <c r="F59" s="5">
        <v>46925076000</v>
      </c>
      <c r="G59" s="5">
        <v>-41586806000</v>
      </c>
      <c r="I59" s="5">
        <v>-28796233000</v>
      </c>
      <c r="J59" s="5">
        <v>-19521252000</v>
      </c>
      <c r="K59" s="5">
        <v>-18371839567</v>
      </c>
      <c r="L59" s="5">
        <v>-11341901000</v>
      </c>
      <c r="M59" s="5">
        <v>-10802908000</v>
      </c>
      <c r="N59" s="5">
        <v>-16873799000</v>
      </c>
    </row>
    <row r="60" spans="2:14" ht="15.5" x14ac:dyDescent="0.35">
      <c r="C60" t="s">
        <v>26</v>
      </c>
      <c r="D60" s="5">
        <v>-13751657000</v>
      </c>
      <c r="E60" s="5">
        <v>-11918496000</v>
      </c>
      <c r="F60" s="5">
        <v>-10732991000</v>
      </c>
      <c r="G60" s="5">
        <v>-11528652000</v>
      </c>
      <c r="I60" s="5">
        <v>-44181567000</v>
      </c>
      <c r="J60" s="5">
        <v>-34265509000</v>
      </c>
      <c r="K60" s="5">
        <v>-30319390378</v>
      </c>
      <c r="L60" s="5">
        <v>-13549391000</v>
      </c>
      <c r="M60" s="5">
        <v>-12486820000</v>
      </c>
      <c r="N60" s="5">
        <v>-18082825000</v>
      </c>
    </row>
    <row r="61" spans="2:14" ht="15.5" x14ac:dyDescent="0.35">
      <c r="C61" t="s">
        <v>261</v>
      </c>
      <c r="D61" s="5">
        <v>5253127000</v>
      </c>
      <c r="E61" s="5">
        <v>3946757000</v>
      </c>
      <c r="F61" s="5">
        <v>2511417000</v>
      </c>
      <c r="G61" s="5">
        <v>4594808000</v>
      </c>
      <c r="I61" s="5">
        <v>15385334000</v>
      </c>
      <c r="J61" s="5">
        <v>14744257000</v>
      </c>
      <c r="K61" s="5">
        <v>11947550811</v>
      </c>
      <c r="L61" s="5">
        <v>2207490000</v>
      </c>
      <c r="M61" s="5">
        <v>1683912000</v>
      </c>
      <c r="N61" s="5">
        <v>1209026000</v>
      </c>
    </row>
    <row r="62" spans="2:14" ht="15.5" x14ac:dyDescent="0.35">
      <c r="C62" t="s">
        <v>81</v>
      </c>
      <c r="D62" s="5">
        <v>13112995000</v>
      </c>
      <c r="E62" s="5">
        <v>-7971739000</v>
      </c>
      <c r="F62" s="5">
        <v>46925076000</v>
      </c>
      <c r="G62" s="5">
        <v>-41586806000</v>
      </c>
      <c r="I62" s="5">
        <v>-28796233000</v>
      </c>
      <c r="J62" s="5">
        <v>-19521252000</v>
      </c>
      <c r="K62" s="5">
        <v>-18371839567</v>
      </c>
      <c r="L62" s="5">
        <v>-11341901000</v>
      </c>
      <c r="M62" s="5">
        <v>-10802908000</v>
      </c>
      <c r="N62" s="5">
        <v>-16873799000</v>
      </c>
    </row>
    <row r="63" spans="2:14" ht="15.5" x14ac:dyDescent="0.35">
      <c r="C63" t="s">
        <v>28</v>
      </c>
      <c r="D63" s="5">
        <v>105461690000</v>
      </c>
      <c r="E63" s="5">
        <v>205856189000</v>
      </c>
      <c r="F63" s="5">
        <v>102522411000</v>
      </c>
      <c r="G63" s="5">
        <v>7597328000</v>
      </c>
      <c r="I63" s="5">
        <v>335870040000</v>
      </c>
      <c r="J63" s="5">
        <v>375839865000</v>
      </c>
      <c r="K63" s="5">
        <v>351935755662</v>
      </c>
      <c r="L63" s="5">
        <v>577446643000</v>
      </c>
      <c r="M63" s="5">
        <v>367190209000</v>
      </c>
      <c r="N63" s="5">
        <v>178127922000</v>
      </c>
    </row>
    <row r="64" spans="2:14" ht="15.5" x14ac:dyDescent="0.35">
      <c r="C64" t="s">
        <v>27</v>
      </c>
      <c r="D64" s="5">
        <v>-20987669000</v>
      </c>
      <c r="E64" s="5">
        <v>-45636866000</v>
      </c>
      <c r="F64" s="5">
        <v>-36549346000</v>
      </c>
      <c r="G64" s="5">
        <v>-7204491000</v>
      </c>
      <c r="I64" s="5">
        <v>-100295367000</v>
      </c>
      <c r="J64" s="5">
        <v>-82979441000</v>
      </c>
      <c r="K64" s="5">
        <v>-85754877084</v>
      </c>
      <c r="L64" s="5">
        <v>-75825861000</v>
      </c>
      <c r="M64" s="5">
        <v>-55410849000</v>
      </c>
      <c r="N64" s="5">
        <v>-42343887000</v>
      </c>
    </row>
    <row r="65" spans="2:14" ht="15.5" x14ac:dyDescent="0.35">
      <c r="C65" t="s">
        <v>85</v>
      </c>
      <c r="D65" s="5">
        <v>84474021000</v>
      </c>
      <c r="E65" s="5">
        <v>160219323000</v>
      </c>
      <c r="F65" s="5">
        <v>65973065000</v>
      </c>
      <c r="G65" s="5">
        <v>392837000</v>
      </c>
      <c r="I65" s="5">
        <v>235574673000</v>
      </c>
      <c r="J65" s="5">
        <v>292860424000</v>
      </c>
      <c r="K65" s="5">
        <v>266180878578</v>
      </c>
      <c r="L65" s="5">
        <v>501620782000</v>
      </c>
      <c r="M65" s="5">
        <v>311779360000</v>
      </c>
      <c r="N65" s="5">
        <v>135784035000</v>
      </c>
    </row>
    <row r="66" spans="2:14" ht="15.5" x14ac:dyDescent="0.35">
      <c r="C66" t="s">
        <v>86</v>
      </c>
      <c r="D66" s="5">
        <v>159670000</v>
      </c>
      <c r="E66" s="5">
        <v>400537000</v>
      </c>
      <c r="F66" s="5">
        <v>79381000</v>
      </c>
      <c r="G66" s="5">
        <v>79381000</v>
      </c>
      <c r="I66" s="5">
        <v>638680000</v>
      </c>
      <c r="J66" s="5">
        <v>317523000</v>
      </c>
      <c r="K66" s="5">
        <v>3255938303</v>
      </c>
      <c r="L66" s="5">
        <v>487234000</v>
      </c>
      <c r="M66" s="5">
        <v>-504746000</v>
      </c>
      <c r="N66" s="5">
        <v>-2579154000</v>
      </c>
    </row>
    <row r="67" spans="2:14" ht="15.5" x14ac:dyDescent="0.35">
      <c r="C67" t="s">
        <v>88</v>
      </c>
      <c r="D67" s="5">
        <v>84633691000</v>
      </c>
      <c r="E67" s="5">
        <v>160619860000</v>
      </c>
      <c r="F67" s="5">
        <v>66052446000</v>
      </c>
      <c r="G67" s="5">
        <v>472218000</v>
      </c>
      <c r="I67" s="5">
        <v>236213353000</v>
      </c>
      <c r="J67" s="5">
        <v>293177947000</v>
      </c>
      <c r="K67" s="5">
        <v>269436816881</v>
      </c>
      <c r="L67" s="5">
        <v>502108016000</v>
      </c>
      <c r="M67" s="5">
        <v>311274614000</v>
      </c>
      <c r="N67" s="5">
        <v>133204881000</v>
      </c>
    </row>
    <row r="68" spans="2:14" ht="15.5" x14ac:dyDescent="0.35">
      <c r="C68" t="s">
        <v>89</v>
      </c>
      <c r="D68" s="5">
        <v>84474021000</v>
      </c>
      <c r="E68" s="5">
        <v>160219323000</v>
      </c>
      <c r="F68" s="5">
        <v>65973065000</v>
      </c>
      <c r="G68" s="5">
        <v>392837000</v>
      </c>
      <c r="I68" s="5">
        <v>235574673000</v>
      </c>
      <c r="J68" s="5">
        <v>292860424000</v>
      </c>
      <c r="K68" s="5">
        <v>266180878578</v>
      </c>
      <c r="L68" s="5">
        <v>501620782000</v>
      </c>
      <c r="M68" s="5">
        <v>311779360000</v>
      </c>
      <c r="N68" s="5">
        <v>135784035000</v>
      </c>
    </row>
    <row r="69" spans="2:14" ht="15.5" x14ac:dyDescent="0.35">
      <c r="C69" t="s">
        <v>7</v>
      </c>
      <c r="D69" s="5">
        <v>87141065000</v>
      </c>
      <c r="E69" s="5">
        <v>162622820000</v>
      </c>
      <c r="F69" s="5">
        <v>67486645000</v>
      </c>
      <c r="G69" s="5">
        <v>1944342000</v>
      </c>
      <c r="I69" s="5">
        <v>243165767000</v>
      </c>
      <c r="J69" s="5">
        <v>297034590000</v>
      </c>
      <c r="K69" s="5">
        <v>271201825234</v>
      </c>
      <c r="L69" s="5">
        <v>502108016000</v>
      </c>
      <c r="M69" s="5">
        <v>311274614000</v>
      </c>
      <c r="N69" s="5">
        <v>133204881000</v>
      </c>
    </row>
    <row r="70" spans="2:14" ht="15.5" x14ac:dyDescent="0.35">
      <c r="C70" t="s">
        <v>90</v>
      </c>
      <c r="D70" s="5">
        <v>84474021000</v>
      </c>
      <c r="E70" s="5">
        <v>160219323000</v>
      </c>
      <c r="F70" s="5">
        <v>65973065000</v>
      </c>
      <c r="G70" s="5">
        <v>392837000</v>
      </c>
      <c r="I70" s="5">
        <v>235574673000</v>
      </c>
      <c r="J70" s="5">
        <v>292860424000</v>
      </c>
      <c r="K70" s="5">
        <v>266180878578</v>
      </c>
      <c r="L70" s="5">
        <v>501620782000</v>
      </c>
      <c r="M70" s="5">
        <v>311779360000</v>
      </c>
      <c r="N70" s="5">
        <v>135784035000</v>
      </c>
    </row>
    <row r="71" spans="2:14" ht="15.5" x14ac:dyDescent="0.35">
      <c r="C71" t="s">
        <v>91</v>
      </c>
      <c r="D71" s="5">
        <v>84633691000</v>
      </c>
      <c r="E71" s="5">
        <v>160619860000</v>
      </c>
      <c r="F71" s="5">
        <v>66052446000</v>
      </c>
      <c r="G71" s="5">
        <v>472218000</v>
      </c>
      <c r="I71" s="5">
        <v>236213353000</v>
      </c>
      <c r="J71" s="5">
        <v>293177947000</v>
      </c>
      <c r="K71" s="5">
        <v>269436816881</v>
      </c>
      <c r="L71" s="5">
        <v>502108016000</v>
      </c>
      <c r="M71" s="5">
        <v>311274614000</v>
      </c>
      <c r="N71" s="5">
        <v>133204881000</v>
      </c>
    </row>
    <row r="72" spans="2:14" ht="15.5" x14ac:dyDescent="0.35">
      <c r="C72" t="s">
        <v>92</v>
      </c>
      <c r="D72" s="5">
        <v>84633691000</v>
      </c>
      <c r="E72" s="5">
        <v>160619860000</v>
      </c>
      <c r="F72" s="5">
        <v>66052446000</v>
      </c>
      <c r="G72" s="5">
        <v>472218000</v>
      </c>
      <c r="I72" s="5">
        <v>236213353000</v>
      </c>
      <c r="J72" s="5">
        <v>293177947000</v>
      </c>
      <c r="K72" s="5">
        <v>269436816881</v>
      </c>
      <c r="L72" s="5">
        <v>502108016000</v>
      </c>
      <c r="M72" s="5">
        <v>311274614000</v>
      </c>
      <c r="N72" s="5">
        <v>133204881000</v>
      </c>
    </row>
    <row r="74" spans="2:14" ht="15.5" x14ac:dyDescent="0.35">
      <c r="B74" t="s">
        <v>93</v>
      </c>
      <c r="C74" t="s">
        <v>94</v>
      </c>
    </row>
    <row r="75" spans="2:14" ht="15.5" x14ac:dyDescent="0.35">
      <c r="C75" t="s">
        <v>95</v>
      </c>
    </row>
    <row r="76" spans="2:14" ht="15.5" x14ac:dyDescent="0.35">
      <c r="C76" t="s">
        <v>19</v>
      </c>
      <c r="D76" s="5">
        <v>628759969000</v>
      </c>
      <c r="E76" s="5">
        <v>566227496000</v>
      </c>
      <c r="F76" s="5">
        <v>430258112000</v>
      </c>
      <c r="G76" s="5">
        <v>271187841000</v>
      </c>
      <c r="I76" s="5">
        <v>566227496000</v>
      </c>
      <c r="J76" s="5">
        <v>372594770000</v>
      </c>
      <c r="K76" s="5">
        <v>537610744136</v>
      </c>
      <c r="L76" s="5">
        <v>235966530000</v>
      </c>
      <c r="M76" s="5">
        <v>136156518000</v>
      </c>
      <c r="N76" s="5">
        <v>87914853000</v>
      </c>
    </row>
    <row r="77" spans="2:14" ht="15.5" x14ac:dyDescent="0.35">
      <c r="C77" t="s">
        <v>96</v>
      </c>
      <c r="D77" s="5">
        <v>408612237000</v>
      </c>
      <c r="E77" s="5">
        <v>450855984000</v>
      </c>
      <c r="F77" s="5">
        <v>452699564000</v>
      </c>
      <c r="G77" s="5">
        <v>346785542000</v>
      </c>
      <c r="I77" s="5">
        <v>450855984000</v>
      </c>
      <c r="J77" s="5">
        <v>426557448000</v>
      </c>
      <c r="K77" s="5">
        <v>325908183938</v>
      </c>
      <c r="L77" s="5">
        <v>191521623000</v>
      </c>
      <c r="M77" s="5">
        <v>126867181000</v>
      </c>
      <c r="N77" s="5">
        <v>131789866000</v>
      </c>
    </row>
    <row r="78" spans="2:14" ht="15.5" x14ac:dyDescent="0.35">
      <c r="C78" t="s">
        <v>270</v>
      </c>
      <c r="D78" s="5">
        <v>1598148000</v>
      </c>
      <c r="E78" s="5">
        <v>1702357000</v>
      </c>
      <c r="F78" s="5">
        <v>185000000</v>
      </c>
      <c r="G78" s="5">
        <v>210499000</v>
      </c>
      <c r="I78" s="5">
        <v>1702357000</v>
      </c>
      <c r="J78" s="5">
        <v>214277000</v>
      </c>
      <c r="K78" s="5">
        <v>461897597</v>
      </c>
      <c r="L78" s="5">
        <v>1193767000</v>
      </c>
      <c r="M78" s="5">
        <v>1378065000</v>
      </c>
      <c r="N78" s="5">
        <v>185000000</v>
      </c>
    </row>
    <row r="79" spans="2:14" ht="15.5" x14ac:dyDescent="0.35">
      <c r="C79" t="s">
        <v>97</v>
      </c>
      <c r="D79" s="5">
        <v>13279727000</v>
      </c>
      <c r="E79" s="5">
        <v>14877584000</v>
      </c>
      <c r="F79" s="5">
        <v>7644165000</v>
      </c>
      <c r="G79" s="5">
        <v>8951981000</v>
      </c>
      <c r="I79" s="5">
        <v>14877584000</v>
      </c>
      <c r="J79" s="5">
        <v>11236264000</v>
      </c>
      <c r="K79" s="5">
        <v>8165312083</v>
      </c>
      <c r="L79" s="5">
        <v>22720801000</v>
      </c>
      <c r="M79" s="5">
        <v>10138434000</v>
      </c>
      <c r="N79" s="5">
        <v>19935922000</v>
      </c>
    </row>
    <row r="80" spans="2:14" ht="15.5" x14ac:dyDescent="0.35">
      <c r="C80" t="s">
        <v>98</v>
      </c>
      <c r="D80" s="5">
        <v>408612237000</v>
      </c>
      <c r="E80" s="5">
        <v>450855984000</v>
      </c>
      <c r="F80" s="5">
        <v>452699564000</v>
      </c>
      <c r="G80" s="5">
        <v>346785542000</v>
      </c>
      <c r="I80" s="5">
        <v>450855984000</v>
      </c>
      <c r="J80" s="5">
        <v>426557448000</v>
      </c>
      <c r="K80" s="5">
        <v>325908183938</v>
      </c>
      <c r="L80" s="5">
        <v>191521623000</v>
      </c>
      <c r="M80" s="5">
        <v>126867181000</v>
      </c>
      <c r="N80" s="5">
        <v>131789866000</v>
      </c>
    </row>
    <row r="81" spans="3:14" ht="15.5" x14ac:dyDescent="0.35">
      <c r="C81" t="s">
        <v>99</v>
      </c>
      <c r="D81" s="5">
        <v>5167322000</v>
      </c>
      <c r="E81" s="5">
        <v>7494712000</v>
      </c>
      <c r="F81" s="5">
        <v>9111438000</v>
      </c>
      <c r="G81" s="5">
        <v>14664176000</v>
      </c>
      <c r="I81" s="5">
        <v>7494712000</v>
      </c>
      <c r="J81" s="5">
        <v>802536000</v>
      </c>
      <c r="K81" s="5">
        <v>10490576042</v>
      </c>
      <c r="L81" s="5">
        <v>370801000</v>
      </c>
      <c r="M81" s="5">
        <v>1965945000</v>
      </c>
      <c r="N81" s="5">
        <v>271857000</v>
      </c>
    </row>
    <row r="82" spans="3:14" ht="15.5" x14ac:dyDescent="0.35">
      <c r="C82" t="s">
        <v>100</v>
      </c>
      <c r="D82" s="5">
        <v>5167322000</v>
      </c>
      <c r="E82" s="5">
        <v>7494712000</v>
      </c>
      <c r="F82" s="5">
        <v>9111438000</v>
      </c>
      <c r="G82" s="5">
        <v>14664176000</v>
      </c>
      <c r="I82" s="5">
        <v>7494712000</v>
      </c>
      <c r="J82" s="5">
        <v>802536000</v>
      </c>
      <c r="K82" s="5">
        <v>10490576042</v>
      </c>
      <c r="L82" s="5">
        <v>370801000</v>
      </c>
      <c r="M82" s="5">
        <v>1965945000</v>
      </c>
      <c r="N82" s="5">
        <v>271857000</v>
      </c>
    </row>
    <row r="83" spans="3:14" ht="15.5" x14ac:dyDescent="0.35">
      <c r="C83" t="s">
        <v>101</v>
      </c>
      <c r="D83" s="5">
        <v>75603868000</v>
      </c>
      <c r="E83" s="5">
        <v>80203065000</v>
      </c>
      <c r="F83" s="5">
        <v>73820753000</v>
      </c>
      <c r="G83" s="5">
        <v>78704376000</v>
      </c>
      <c r="I83" s="5">
        <v>80203065000</v>
      </c>
      <c r="J83" s="5">
        <v>86579720000</v>
      </c>
      <c r="K83" s="5">
        <v>70389925518</v>
      </c>
      <c r="L83" s="5">
        <v>68010262000</v>
      </c>
      <c r="M83" s="5">
        <v>47705010000</v>
      </c>
      <c r="N83" s="5">
        <v>31074835000</v>
      </c>
    </row>
    <row r="84" spans="3:14" ht="15.5" x14ac:dyDescent="0.35">
      <c r="C84" t="s">
        <v>80</v>
      </c>
      <c r="D84" s="5">
        <v>-51642945000</v>
      </c>
      <c r="E84" s="5">
        <v>-51802615000</v>
      </c>
      <c r="F84" s="5">
        <v>-52203152000</v>
      </c>
      <c r="G84" s="5">
        <v>-52282533000</v>
      </c>
      <c r="I84" s="5">
        <v>-51802615000</v>
      </c>
      <c r="J84" s="5">
        <v>-31649791000</v>
      </c>
      <c r="K84" s="5">
        <v>-6447215958</v>
      </c>
      <c r="L84" s="5">
        <v>-9703155000</v>
      </c>
      <c r="M84" s="5">
        <v>-10190389000</v>
      </c>
      <c r="N84" s="5">
        <v>-9685643000</v>
      </c>
    </row>
    <row r="85" spans="3:14" ht="15.5" x14ac:dyDescent="0.35">
      <c r="C85" t="s">
        <v>102</v>
      </c>
      <c r="D85" s="5">
        <v>1122844922000</v>
      </c>
      <c r="E85" s="5">
        <v>1109890515000</v>
      </c>
      <c r="F85" s="5">
        <v>972601241000</v>
      </c>
      <c r="G85" s="5">
        <v>716018585000</v>
      </c>
      <c r="I85" s="5">
        <v>1109890515000</v>
      </c>
      <c r="J85" s="5">
        <v>891092700000</v>
      </c>
      <c r="K85" s="5">
        <v>948768597241</v>
      </c>
      <c r="L85" s="5">
        <v>500644287000</v>
      </c>
      <c r="M85" s="5">
        <v>317521446000</v>
      </c>
      <c r="N85" s="5">
        <v>254760237000</v>
      </c>
    </row>
    <row r="86" spans="3:14" ht="15.5" x14ac:dyDescent="0.35">
      <c r="C86" t="s">
        <v>103</v>
      </c>
    </row>
    <row r="87" spans="3:14" ht="15.5" x14ac:dyDescent="0.35">
      <c r="C87" t="s">
        <v>271</v>
      </c>
      <c r="D87" s="5">
        <v>15790814000</v>
      </c>
      <c r="E87" s="5">
        <v>15751905000</v>
      </c>
      <c r="I87" s="5">
        <v>15751905000</v>
      </c>
    </row>
    <row r="88" spans="3:14" ht="15.5" x14ac:dyDescent="0.35">
      <c r="C88" t="s">
        <v>104</v>
      </c>
      <c r="D88" s="5">
        <v>795962889000</v>
      </c>
      <c r="E88" s="5">
        <v>739091580000</v>
      </c>
      <c r="F88" s="5">
        <v>697963580000</v>
      </c>
      <c r="G88" s="5">
        <v>670323164000</v>
      </c>
      <c r="I88" s="5">
        <v>739091580000</v>
      </c>
      <c r="J88" s="5">
        <v>818857785000</v>
      </c>
      <c r="K88" s="5">
        <v>626205079014</v>
      </c>
      <c r="L88" s="5">
        <v>324849193000</v>
      </c>
      <c r="M88" s="5">
        <v>262568523000</v>
      </c>
      <c r="N88" s="5">
        <v>103329637000</v>
      </c>
    </row>
    <row r="89" spans="3:14" ht="15.5" x14ac:dyDescent="0.35">
      <c r="C89" t="s">
        <v>425</v>
      </c>
      <c r="D89" s="5">
        <v>86667000</v>
      </c>
      <c r="E89" s="5">
        <v>106667000</v>
      </c>
      <c r="F89" s="5">
        <v>126667000</v>
      </c>
      <c r="G89" s="5">
        <v>146667000</v>
      </c>
      <c r="I89" s="5">
        <v>106667000</v>
      </c>
      <c r="J89" s="5">
        <v>186667000</v>
      </c>
      <c r="K89" s="5">
        <v>266666667</v>
      </c>
      <c r="L89" s="5">
        <v>346667000</v>
      </c>
      <c r="M89" s="5">
        <v>426667000</v>
      </c>
      <c r="N89" s="5">
        <v>506667000</v>
      </c>
    </row>
    <row r="90" spans="3:14" ht="15.5" x14ac:dyDescent="0.35">
      <c r="C90" t="s">
        <v>349</v>
      </c>
      <c r="D90" s="5">
        <v>180040000</v>
      </c>
      <c r="E90" s="5">
        <v>222927000</v>
      </c>
      <c r="F90" s="5">
        <v>265815000</v>
      </c>
      <c r="G90" s="5">
        <v>308702000</v>
      </c>
      <c r="I90" s="5">
        <v>222927000</v>
      </c>
      <c r="J90" s="5">
        <v>394477000</v>
      </c>
      <c r="K90" s="5">
        <v>301190172</v>
      </c>
      <c r="L90" s="5">
        <v>489642000</v>
      </c>
      <c r="M90" s="5">
        <v>233367000</v>
      </c>
      <c r="N90" s="5">
        <v>372531000</v>
      </c>
    </row>
    <row r="91" spans="3:14" ht="15.5" x14ac:dyDescent="0.35">
      <c r="C91" t="s">
        <v>105</v>
      </c>
      <c r="D91" s="5">
        <v>2211365000</v>
      </c>
      <c r="E91" s="5">
        <v>4801327000</v>
      </c>
      <c r="F91" s="5">
        <v>8427127000</v>
      </c>
      <c r="G91" s="5">
        <v>7738318000</v>
      </c>
      <c r="I91" s="5">
        <v>4801327000</v>
      </c>
      <c r="J91" s="5">
        <v>8320600000</v>
      </c>
      <c r="K91" s="5">
        <v>8734126338</v>
      </c>
      <c r="L91" s="5">
        <v>6382370000</v>
      </c>
    </row>
    <row r="92" spans="3:14" ht="15.5" x14ac:dyDescent="0.35">
      <c r="C92" t="s">
        <v>106</v>
      </c>
      <c r="D92" s="5">
        <v>1891777449000</v>
      </c>
      <c r="E92" s="5">
        <v>1886364224000</v>
      </c>
      <c r="F92" s="5">
        <v>1719537746000</v>
      </c>
      <c r="G92" s="5">
        <v>1763908231000</v>
      </c>
      <c r="I92" s="5">
        <v>1886364224000</v>
      </c>
      <c r="J92" s="5">
        <v>1812310636000</v>
      </c>
      <c r="K92" s="5">
        <v>1605166555640</v>
      </c>
      <c r="L92" s="5">
        <v>1105897553000</v>
      </c>
      <c r="M92" s="5">
        <v>753200281000</v>
      </c>
      <c r="N92" s="5">
        <v>531406736000</v>
      </c>
    </row>
    <row r="93" spans="3:14" ht="15.5" x14ac:dyDescent="0.35">
      <c r="C93" t="s">
        <v>107</v>
      </c>
      <c r="D93" s="5">
        <v>3014622371000</v>
      </c>
      <c r="E93" s="5">
        <v>2996254739000</v>
      </c>
      <c r="F93" s="5">
        <v>2692138987000</v>
      </c>
      <c r="G93" s="5">
        <v>2479926816000</v>
      </c>
      <c r="I93" s="5">
        <v>2996254739000</v>
      </c>
      <c r="J93" s="5">
        <v>2703403336000</v>
      </c>
      <c r="K93" s="5">
        <v>2553935152881</v>
      </c>
      <c r="L93" s="5">
        <v>1606541840000</v>
      </c>
      <c r="M93" s="5">
        <v>1070721727000</v>
      </c>
      <c r="N93" s="5">
        <v>786166973000</v>
      </c>
    </row>
    <row r="94" spans="3:14" ht="15.5" x14ac:dyDescent="0.35">
      <c r="C94" t="s">
        <v>108</v>
      </c>
    </row>
    <row r="95" spans="3:14" ht="15.5" x14ac:dyDescent="0.35">
      <c r="C95" t="s">
        <v>109</v>
      </c>
    </row>
    <row r="96" spans="3:14" ht="15.5" x14ac:dyDescent="0.35">
      <c r="C96" t="s">
        <v>110</v>
      </c>
      <c r="D96" s="5">
        <v>645514989000</v>
      </c>
      <c r="E96" s="5">
        <v>707194230000</v>
      </c>
      <c r="F96" s="5">
        <v>667310562000</v>
      </c>
      <c r="G96" s="5">
        <v>530485870000</v>
      </c>
      <c r="I96" s="5">
        <v>707194230000</v>
      </c>
      <c r="J96" s="5">
        <v>612469261000</v>
      </c>
      <c r="K96" s="5">
        <v>490541101139</v>
      </c>
      <c r="L96" s="5">
        <v>364851948000</v>
      </c>
      <c r="M96" s="5">
        <v>220535196000</v>
      </c>
      <c r="N96" s="5">
        <v>201664337000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332845301000</v>
      </c>
      <c r="E98" s="5">
        <v>390785876000</v>
      </c>
      <c r="F98" s="5">
        <v>379367509000</v>
      </c>
      <c r="G98" s="5">
        <v>241310320000</v>
      </c>
      <c r="I98" s="5">
        <v>390785876000</v>
      </c>
      <c r="J98" s="5">
        <v>378830431000</v>
      </c>
      <c r="K98" s="5">
        <v>286360686113</v>
      </c>
      <c r="L98" s="5">
        <v>215491531000</v>
      </c>
      <c r="M98" s="5">
        <v>124305758000</v>
      </c>
      <c r="N98" s="5">
        <v>86084394000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14877875000</v>
      </c>
      <c r="E100" s="5">
        <v>16579941000</v>
      </c>
      <c r="F100" s="5">
        <v>7829165000</v>
      </c>
      <c r="G100" s="5">
        <v>9162480000</v>
      </c>
      <c r="I100" s="5">
        <v>16579941000</v>
      </c>
      <c r="J100" s="5">
        <v>11450541000</v>
      </c>
      <c r="K100" s="5">
        <v>8627209680</v>
      </c>
      <c r="L100" s="5">
        <v>23914568000</v>
      </c>
      <c r="M100" s="5">
        <v>11516499000</v>
      </c>
      <c r="N100" s="5">
        <v>20120922000</v>
      </c>
    </row>
    <row r="101" spans="3:14" ht="15.5" x14ac:dyDescent="0.35">
      <c r="C101" t="s">
        <v>115</v>
      </c>
      <c r="D101" s="5">
        <v>27695724000</v>
      </c>
      <c r="E101" s="5">
        <v>15096233000</v>
      </c>
      <c r="F101" s="5">
        <v>28156598000</v>
      </c>
      <c r="G101" s="5">
        <v>21448361000</v>
      </c>
      <c r="I101" s="5">
        <v>15096233000</v>
      </c>
      <c r="J101" s="5">
        <v>10177771000</v>
      </c>
      <c r="K101" s="5">
        <v>16605745019</v>
      </c>
      <c r="L101" s="5">
        <v>32653339000</v>
      </c>
      <c r="M101" s="5">
        <v>17086957000</v>
      </c>
      <c r="N101" s="5">
        <v>3036625000</v>
      </c>
    </row>
    <row r="102" spans="3:14" ht="15.5" x14ac:dyDescent="0.35">
      <c r="C102" t="s">
        <v>116</v>
      </c>
      <c r="D102" s="5">
        <v>1143544000</v>
      </c>
      <c r="E102" s="5">
        <v>1158521000</v>
      </c>
      <c r="F102" s="5">
        <v>1275874000</v>
      </c>
      <c r="G102" s="5">
        <v>795051000</v>
      </c>
      <c r="I102" s="5">
        <v>1158521000</v>
      </c>
      <c r="J102" s="5">
        <v>879981000</v>
      </c>
      <c r="K102" s="5">
        <v>1386258706</v>
      </c>
      <c r="L102" s="5">
        <v>1295923000</v>
      </c>
      <c r="M102" s="5">
        <v>961062000</v>
      </c>
      <c r="N102" s="5">
        <v>1040410000</v>
      </c>
    </row>
    <row r="103" spans="3:14" ht="15.5" x14ac:dyDescent="0.35">
      <c r="C103" t="s">
        <v>410</v>
      </c>
      <c r="M103" s="5">
        <v>10000000000</v>
      </c>
    </row>
    <row r="104" spans="3:14" ht="15.5" x14ac:dyDescent="0.35">
      <c r="C104" t="s">
        <v>118</v>
      </c>
    </row>
    <row r="105" spans="3:14" ht="15.5" x14ac:dyDescent="0.35">
      <c r="C105" t="s">
        <v>276</v>
      </c>
      <c r="D105" s="5">
        <v>38333333000</v>
      </c>
    </row>
    <row r="106" spans="3:14" ht="15.5" x14ac:dyDescent="0.35">
      <c r="C106" t="s">
        <v>350</v>
      </c>
      <c r="D106" s="5">
        <v>16095000</v>
      </c>
      <c r="E106" s="5">
        <v>63941000</v>
      </c>
      <c r="F106" s="5">
        <v>111132000</v>
      </c>
      <c r="G106" s="5">
        <v>157677000</v>
      </c>
      <c r="I106" s="5">
        <v>63941000</v>
      </c>
      <c r="J106" s="5">
        <v>248863000</v>
      </c>
    </row>
    <row r="107" spans="3:14" ht="15.5" x14ac:dyDescent="0.35">
      <c r="C107" t="s">
        <v>861</v>
      </c>
      <c r="D107" s="5">
        <v>8423891000</v>
      </c>
      <c r="F107" s="5">
        <v>9603310000</v>
      </c>
      <c r="M107" s="5">
        <v>528016000</v>
      </c>
      <c r="N107" s="5">
        <v>1242388000</v>
      </c>
    </row>
    <row r="108" spans="3:14" ht="15.5" x14ac:dyDescent="0.35">
      <c r="C108" t="s">
        <v>120</v>
      </c>
      <c r="D108" s="5">
        <v>324891855000</v>
      </c>
      <c r="E108" s="5">
        <v>332549276000</v>
      </c>
      <c r="F108" s="5">
        <v>230225156000</v>
      </c>
      <c r="G108" s="5">
        <v>223345147000</v>
      </c>
      <c r="I108" s="5">
        <v>332549276000</v>
      </c>
      <c r="J108" s="5">
        <v>170758227000</v>
      </c>
      <c r="K108" s="5">
        <v>218144743392</v>
      </c>
      <c r="L108" s="5">
        <v>63080623000</v>
      </c>
      <c r="M108" s="5">
        <v>71438160000</v>
      </c>
      <c r="N108" s="5">
        <v>40992053000</v>
      </c>
    </row>
    <row r="109" spans="3:14" ht="15.5" x14ac:dyDescent="0.35">
      <c r="C109" t="s">
        <v>121</v>
      </c>
      <c r="D109" s="5">
        <v>381615094000</v>
      </c>
      <c r="E109" s="5">
        <v>386201912000</v>
      </c>
      <c r="F109" s="5">
        <v>282589688000</v>
      </c>
      <c r="G109" s="5">
        <v>273254655000</v>
      </c>
      <c r="I109" s="5">
        <v>386201912000</v>
      </c>
      <c r="J109" s="5">
        <v>215757687000</v>
      </c>
      <c r="K109" s="5">
        <v>255883512711</v>
      </c>
      <c r="L109" s="5">
        <v>104670179000</v>
      </c>
      <c r="M109" s="5">
        <v>115274834000</v>
      </c>
      <c r="N109" s="5">
        <v>80865553000</v>
      </c>
    </row>
    <row r="110" spans="3:14" ht="15.5" x14ac:dyDescent="0.35">
      <c r="C110" t="s">
        <v>122</v>
      </c>
      <c r="D110" s="5">
        <v>381615094000</v>
      </c>
      <c r="E110" s="5">
        <v>386201912000</v>
      </c>
      <c r="F110" s="5">
        <v>282589688000</v>
      </c>
      <c r="G110" s="5">
        <v>273254655000</v>
      </c>
      <c r="I110" s="5">
        <v>386201912000</v>
      </c>
      <c r="J110" s="5">
        <v>215757687000</v>
      </c>
      <c r="K110" s="5">
        <v>255883512711</v>
      </c>
      <c r="L110" s="5">
        <v>104670179000</v>
      </c>
      <c r="M110" s="5">
        <v>115274834000</v>
      </c>
      <c r="N110" s="5">
        <v>80865553000</v>
      </c>
    </row>
    <row r="111" spans="3:14" ht="15.5" x14ac:dyDescent="0.35">
      <c r="C111" t="s">
        <v>123</v>
      </c>
      <c r="M111" s="5">
        <v>2619730000</v>
      </c>
      <c r="N111" s="5">
        <v>8644932000</v>
      </c>
    </row>
    <row r="112" spans="3:14" ht="15.5" x14ac:dyDescent="0.35">
      <c r="C112" t="s">
        <v>126</v>
      </c>
      <c r="D112" s="5">
        <v>1027130083000</v>
      </c>
      <c r="E112" s="5">
        <v>1093396142000</v>
      </c>
      <c r="F112" s="5">
        <v>949900250000</v>
      </c>
      <c r="G112" s="5">
        <v>803740525000</v>
      </c>
      <c r="I112" s="5">
        <v>1093396142000</v>
      </c>
      <c r="J112" s="5">
        <v>828226948000</v>
      </c>
      <c r="K112" s="5">
        <v>746424613850</v>
      </c>
      <c r="L112" s="5">
        <v>469522127000</v>
      </c>
      <c r="M112" s="5">
        <v>335810030000</v>
      </c>
      <c r="N112" s="5">
        <v>282529890000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999960000000</v>
      </c>
      <c r="E114" s="5">
        <v>999960000000</v>
      </c>
      <c r="F114" s="5">
        <v>999960000000</v>
      </c>
      <c r="G114" s="5">
        <v>999960000000</v>
      </c>
      <c r="I114" s="5">
        <v>999960000000</v>
      </c>
      <c r="J114" s="5">
        <v>999960000000</v>
      </c>
      <c r="K114" s="5">
        <v>999960000000</v>
      </c>
      <c r="L114" s="5">
        <v>300000000</v>
      </c>
      <c r="M114" s="5">
        <v>300000000</v>
      </c>
      <c r="N114" s="5">
        <v>300000000</v>
      </c>
    </row>
    <row r="115" spans="2:14" ht="15.5" x14ac:dyDescent="0.35">
      <c r="C115" t="s">
        <v>129</v>
      </c>
      <c r="D115" s="5">
        <v>233094009000</v>
      </c>
      <c r="E115" s="5">
        <v>233094009000</v>
      </c>
      <c r="F115" s="5">
        <v>233094009000</v>
      </c>
      <c r="G115" s="5">
        <v>233094009000</v>
      </c>
      <c r="I115" s="5">
        <v>233094009000</v>
      </c>
      <c r="J115" s="5">
        <v>233094009000</v>
      </c>
      <c r="K115" s="5">
        <v>233094008789</v>
      </c>
    </row>
    <row r="116" spans="2:14" ht="15.5" x14ac:dyDescent="0.35">
      <c r="C116" t="s">
        <v>130</v>
      </c>
      <c r="D116" s="5">
        <v>794162663000</v>
      </c>
      <c r="E116" s="5">
        <v>707181268000</v>
      </c>
      <c r="F116" s="5">
        <v>544958985000</v>
      </c>
      <c r="G116" s="5">
        <v>477551721000</v>
      </c>
      <c r="I116" s="5">
        <v>707181268000</v>
      </c>
      <c r="J116" s="5">
        <v>661393821000</v>
      </c>
      <c r="K116" s="5">
        <v>564668754553</v>
      </c>
      <c r="L116" s="5">
        <v>1146422868000</v>
      </c>
      <c r="M116" s="5">
        <v>744802086000</v>
      </c>
      <c r="N116" s="5">
        <v>513022726000</v>
      </c>
    </row>
    <row r="117" spans="2:14" ht="15.5" x14ac:dyDescent="0.35">
      <c r="C117" t="s">
        <v>131</v>
      </c>
      <c r="D117" s="5">
        <v>5337302000</v>
      </c>
      <c r="E117" s="5">
        <v>5337302000</v>
      </c>
      <c r="F117" s="5">
        <v>5337302000</v>
      </c>
      <c r="G117" s="5">
        <v>5337302000</v>
      </c>
      <c r="I117" s="5">
        <v>5337302000</v>
      </c>
      <c r="J117" s="5">
        <v>3853717000</v>
      </c>
      <c r="K117" s="5">
        <v>2508103909</v>
      </c>
    </row>
    <row r="118" spans="2:14" ht="15.5" x14ac:dyDescent="0.35">
      <c r="C118" t="s">
        <v>132</v>
      </c>
      <c r="D118" s="5">
        <v>788825361000</v>
      </c>
      <c r="E118" s="5">
        <v>701843966000</v>
      </c>
      <c r="F118" s="5">
        <v>539621683000</v>
      </c>
      <c r="G118" s="5">
        <v>472214419000</v>
      </c>
      <c r="I118" s="5">
        <v>701843966000</v>
      </c>
      <c r="J118" s="5">
        <v>657540104000</v>
      </c>
      <c r="K118" s="5">
        <v>562160650644</v>
      </c>
    </row>
    <row r="119" spans="2:14" ht="15.5" x14ac:dyDescent="0.35">
      <c r="C119" t="s">
        <v>133</v>
      </c>
      <c r="D119" s="5">
        <v>794162663000</v>
      </c>
      <c r="E119" s="5">
        <v>707181268000</v>
      </c>
      <c r="F119" s="5">
        <v>544958985000</v>
      </c>
      <c r="G119" s="5">
        <v>477551721000</v>
      </c>
      <c r="I119" s="5">
        <v>707181268000</v>
      </c>
      <c r="J119" s="5">
        <v>661393821000</v>
      </c>
      <c r="K119" s="5">
        <v>564668754553</v>
      </c>
      <c r="L119" s="5">
        <v>1146422868000</v>
      </c>
      <c r="M119" s="5">
        <v>744802086000</v>
      </c>
      <c r="N119" s="5">
        <v>513022726000</v>
      </c>
    </row>
    <row r="120" spans="2:14" ht="15.5" x14ac:dyDescent="0.35">
      <c r="C120" t="s">
        <v>134</v>
      </c>
      <c r="D120" s="5">
        <v>11918561000</v>
      </c>
      <c r="E120" s="5">
        <v>14425935000</v>
      </c>
      <c r="F120" s="5">
        <v>16428895000</v>
      </c>
      <c r="G120" s="5">
        <v>17863094000</v>
      </c>
      <c r="I120" s="5">
        <v>14425935000</v>
      </c>
      <c r="J120" s="5">
        <v>12378349000</v>
      </c>
      <c r="K120" s="5">
        <v>16234991647</v>
      </c>
    </row>
    <row r="121" spans="2:14" ht="15.5" x14ac:dyDescent="0.35">
      <c r="C121" t="s">
        <v>9</v>
      </c>
      <c r="D121" s="5">
        <v>1987492288000</v>
      </c>
      <c r="E121" s="5">
        <v>1902858597000</v>
      </c>
      <c r="F121" s="5">
        <v>1742238737000</v>
      </c>
      <c r="G121" s="5">
        <v>1676186291000</v>
      </c>
      <c r="I121" s="5">
        <v>1902858597000</v>
      </c>
      <c r="J121" s="5">
        <v>1875176388000</v>
      </c>
      <c r="K121" s="5">
        <v>1807510539031</v>
      </c>
      <c r="L121" s="5">
        <v>1137019713000</v>
      </c>
      <c r="M121" s="5">
        <v>734911697000</v>
      </c>
      <c r="N121" s="5">
        <v>503637083000</v>
      </c>
    </row>
    <row r="122" spans="2:14" ht="15.5" x14ac:dyDescent="0.35">
      <c r="C122" t="s">
        <v>135</v>
      </c>
      <c r="D122" s="5">
        <v>3014622371000</v>
      </c>
      <c r="E122" s="5">
        <v>2996254739000</v>
      </c>
      <c r="F122" s="5">
        <v>2692138987000</v>
      </c>
      <c r="G122" s="5">
        <v>2479926816000</v>
      </c>
      <c r="I122" s="5">
        <v>2996254739000</v>
      </c>
      <c r="J122" s="5">
        <v>2703403336000</v>
      </c>
      <c r="K122" s="5">
        <v>2553935152881</v>
      </c>
      <c r="L122" s="5">
        <v>1606541840000</v>
      </c>
      <c r="M122" s="5">
        <v>1070721727000</v>
      </c>
      <c r="N122" s="5">
        <v>786166973000</v>
      </c>
    </row>
    <row r="123" spans="2:14" ht="15.5" x14ac:dyDescent="0.35">
      <c r="C123" t="s">
        <v>136</v>
      </c>
      <c r="D123" s="5">
        <v>16666000000</v>
      </c>
      <c r="E123" s="5">
        <v>16666000000</v>
      </c>
      <c r="F123" s="5">
        <v>16666000000</v>
      </c>
      <c r="G123" s="5">
        <v>16666000000</v>
      </c>
      <c r="I123" s="5">
        <v>16666000000</v>
      </c>
      <c r="J123" s="5">
        <v>16666000000</v>
      </c>
      <c r="K123" s="5">
        <v>16666000000</v>
      </c>
      <c r="L123" s="5">
        <v>300</v>
      </c>
      <c r="M123" s="5">
        <v>300</v>
      </c>
      <c r="N123" s="5">
        <v>300</v>
      </c>
    </row>
    <row r="125" spans="2:14" ht="15.5" x14ac:dyDescent="0.35">
      <c r="B125" t="s">
        <v>137</v>
      </c>
      <c r="C125" t="s">
        <v>138</v>
      </c>
      <c r="D125" s="5">
        <v>182924354000</v>
      </c>
      <c r="E125" s="5">
        <v>295974563000</v>
      </c>
      <c r="F125" s="5">
        <v>286140710000</v>
      </c>
      <c r="G125" s="5">
        <v>-39089724000</v>
      </c>
      <c r="I125" s="5">
        <v>829781520000</v>
      </c>
      <c r="J125" s="5">
        <v>548501420000</v>
      </c>
      <c r="K125" s="5">
        <v>395426815051</v>
      </c>
      <c r="L125" s="5">
        <v>470742227000</v>
      </c>
      <c r="M125" s="5">
        <v>368485158000</v>
      </c>
      <c r="N125" s="5">
        <v>256928960000</v>
      </c>
    </row>
    <row r="126" spans="2:14" ht="15.5" x14ac:dyDescent="0.35">
      <c r="C126" t="s">
        <v>279</v>
      </c>
      <c r="D126" s="5">
        <v>766729616000</v>
      </c>
      <c r="E126" s="5">
        <v>899649361000</v>
      </c>
      <c r="F126" s="5">
        <v>687223938000</v>
      </c>
      <c r="G126" s="5">
        <v>585517557000</v>
      </c>
      <c r="I126" s="5">
        <v>2898016648000</v>
      </c>
      <c r="J126" s="5">
        <v>2443368511000</v>
      </c>
      <c r="K126" s="5">
        <v>1843343604986</v>
      </c>
      <c r="L126" s="5">
        <v>1577272478000</v>
      </c>
      <c r="M126" s="5">
        <v>1324320864000</v>
      </c>
      <c r="N126" s="5">
        <v>951582204000</v>
      </c>
    </row>
    <row r="127" spans="2:14" ht="15.5" x14ac:dyDescent="0.35">
      <c r="C127" t="s">
        <v>280</v>
      </c>
      <c r="D127" s="5">
        <v>-418391364000</v>
      </c>
      <c r="E127" s="5">
        <v>-425068209000</v>
      </c>
      <c r="F127" s="5">
        <v>-252461212000</v>
      </c>
      <c r="G127" s="5">
        <v>-426313895000</v>
      </c>
      <c r="I127" s="5">
        <v>-1370456105000</v>
      </c>
      <c r="J127" s="5">
        <v>-1271911862000</v>
      </c>
      <c r="K127" s="5">
        <v>-936142515504</v>
      </c>
      <c r="L127" s="5">
        <v>-749822158000</v>
      </c>
      <c r="M127" s="5">
        <v>-612171660000</v>
      </c>
      <c r="N127" s="5">
        <v>-425293176000</v>
      </c>
    </row>
    <row r="128" spans="2:14" ht="15.5" x14ac:dyDescent="0.35">
      <c r="C128" t="s">
        <v>142</v>
      </c>
      <c r="D128" s="5">
        <v>-146971156000</v>
      </c>
      <c r="E128" s="5">
        <v>-136938786000</v>
      </c>
      <c r="F128" s="5">
        <v>-111361472000</v>
      </c>
      <c r="G128" s="5">
        <v>-190343810000</v>
      </c>
      <c r="I128" s="5">
        <v>-599772288000</v>
      </c>
      <c r="J128" s="5">
        <v>-519205419000</v>
      </c>
      <c r="K128" s="5">
        <v>-403325022632</v>
      </c>
      <c r="L128" s="5">
        <v>-281958101000</v>
      </c>
      <c r="M128" s="5">
        <v>-296082841000</v>
      </c>
      <c r="N128" s="5">
        <v>-227666002000</v>
      </c>
    </row>
    <row r="129" spans="3:14" ht="15.5" x14ac:dyDescent="0.35">
      <c r="C129" t="s">
        <v>144</v>
      </c>
      <c r="D129" s="5">
        <v>-18442742000</v>
      </c>
      <c r="E129" s="5">
        <v>-41667803000</v>
      </c>
      <c r="F129" s="5">
        <v>-37260544000</v>
      </c>
      <c r="G129" s="5">
        <v>-7949576000</v>
      </c>
      <c r="I129" s="5">
        <v>-98006735000</v>
      </c>
      <c r="J129" s="5">
        <v>-103749810000</v>
      </c>
      <c r="K129" s="5">
        <v>-108449251799</v>
      </c>
      <c r="L129" s="5">
        <v>-74749992000</v>
      </c>
      <c r="M129" s="5">
        <v>-47581205000</v>
      </c>
      <c r="N129" s="5">
        <v>-41694066000</v>
      </c>
    </row>
    <row r="130" spans="3:14" ht="15.5" x14ac:dyDescent="0.35">
      <c r="C130" t="s">
        <v>145</v>
      </c>
      <c r="D130" s="5">
        <v>-40441563000</v>
      </c>
      <c r="E130" s="5">
        <v>-116384876000</v>
      </c>
      <c r="F130" s="5">
        <v>-69818551000</v>
      </c>
      <c r="G130" s="5">
        <v>-279149292000</v>
      </c>
      <c r="I130" s="5">
        <v>-565813446000</v>
      </c>
      <c r="J130" s="5">
        <v>-463818450000</v>
      </c>
      <c r="K130" s="5">
        <v>151741417174</v>
      </c>
      <c r="L130" s="5">
        <v>-175615091000</v>
      </c>
      <c r="M130" s="5">
        <v>-192325146000</v>
      </c>
      <c r="N130" s="5">
        <v>-208413269000</v>
      </c>
    </row>
    <row r="131" spans="3:14" ht="15.5" x14ac:dyDescent="0.35">
      <c r="C131" t="s">
        <v>146</v>
      </c>
      <c r="D131" s="5">
        <v>-79950318000</v>
      </c>
      <c r="E131" s="5">
        <v>-43620303000</v>
      </c>
      <c r="F131" s="5">
        <v>-57251888000</v>
      </c>
      <c r="G131" s="5">
        <v>95384986000</v>
      </c>
      <c r="I131" s="5">
        <v>-70335348000</v>
      </c>
      <c r="J131" s="5">
        <v>-249698944000</v>
      </c>
      <c r="K131" s="5">
        <v>-245524017892</v>
      </c>
      <c r="L131" s="5">
        <v>-195317124000</v>
      </c>
      <c r="M131" s="5">
        <v>-127918347000</v>
      </c>
      <c r="N131" s="5">
        <v>-25576856000</v>
      </c>
    </row>
    <row r="132" spans="3:14" ht="15.5" x14ac:dyDescent="0.35">
      <c r="C132" t="s">
        <v>862</v>
      </c>
      <c r="E132" s="5">
        <v>-15750000000</v>
      </c>
      <c r="I132" s="5">
        <v>-15750000000</v>
      </c>
      <c r="K132" s="5">
        <v>-11178572000</v>
      </c>
      <c r="L132" s="5">
        <v>-159336652000</v>
      </c>
      <c r="M132" s="5">
        <v>-111440376000</v>
      </c>
    </row>
    <row r="133" spans="3:14" ht="15.5" x14ac:dyDescent="0.35">
      <c r="C133" t="s">
        <v>148</v>
      </c>
      <c r="D133" s="5">
        <v>-76290702000</v>
      </c>
      <c r="E133" s="5">
        <v>-36069484000</v>
      </c>
      <c r="F133" s="5">
        <v>-57875995000</v>
      </c>
      <c r="G133" s="5">
        <v>57586427000</v>
      </c>
      <c r="I133" s="5">
        <v>-94903624000</v>
      </c>
      <c r="J133" s="5">
        <v>-291992641000</v>
      </c>
      <c r="K133" s="5">
        <v>-279697510099</v>
      </c>
      <c r="L133" s="5">
        <v>-112095785000</v>
      </c>
      <c r="M133" s="5">
        <v>-27054051000</v>
      </c>
      <c r="N133" s="5">
        <v>-23702298000</v>
      </c>
    </row>
    <row r="134" spans="3:14" ht="15.5" x14ac:dyDescent="0.35">
      <c r="C134" t="s">
        <v>863</v>
      </c>
      <c r="E134" s="5">
        <v>5961801000</v>
      </c>
      <c r="F134" s="5">
        <v>196995000</v>
      </c>
      <c r="G134" s="5">
        <v>14531887000</v>
      </c>
      <c r="I134" s="5">
        <v>20690683000</v>
      </c>
      <c r="J134" s="5">
        <v>40242150000</v>
      </c>
      <c r="K134" s="5">
        <v>67000292000</v>
      </c>
      <c r="L134" s="5">
        <v>54084205000</v>
      </c>
      <c r="M134" s="5">
        <v>12217013000</v>
      </c>
      <c r="N134" s="5">
        <v>72660000</v>
      </c>
    </row>
    <row r="135" spans="3:14" ht="15.5" x14ac:dyDescent="0.35">
      <c r="C135" t="s">
        <v>449</v>
      </c>
      <c r="E135" s="5">
        <v>-9641867000</v>
      </c>
      <c r="F135" s="5">
        <v>9641867000</v>
      </c>
      <c r="L135" s="5">
        <v>45353168000</v>
      </c>
      <c r="M135" s="5">
        <v>823733000</v>
      </c>
    </row>
    <row r="136" spans="3:14" ht="15.5" x14ac:dyDescent="0.35">
      <c r="C136" t="s">
        <v>583</v>
      </c>
      <c r="D136" s="5">
        <v>-8924249000</v>
      </c>
      <c r="E136" s="5">
        <v>-1725268000</v>
      </c>
      <c r="F136" s="5">
        <v>-4455943000</v>
      </c>
      <c r="G136" s="5">
        <v>1969033000</v>
      </c>
      <c r="I136" s="5">
        <v>-14848101000</v>
      </c>
      <c r="J136" s="5">
        <v>-14877233000</v>
      </c>
      <c r="K136" s="5">
        <v>-52992175000</v>
      </c>
      <c r="L136" s="5">
        <v>-25420081000</v>
      </c>
      <c r="M136" s="5">
        <v>-4248578000</v>
      </c>
      <c r="N136" s="5">
        <v>-5395898000</v>
      </c>
    </row>
    <row r="137" spans="3:14" ht="15.5" x14ac:dyDescent="0.35">
      <c r="C137" t="s">
        <v>864</v>
      </c>
      <c r="G137" s="5">
        <v>9000000000</v>
      </c>
      <c r="I137" s="5">
        <v>9000000000</v>
      </c>
      <c r="K137" s="5">
        <v>18000000000</v>
      </c>
    </row>
    <row r="138" spans="3:14" ht="15.5" x14ac:dyDescent="0.35">
      <c r="C138" t="s">
        <v>282</v>
      </c>
      <c r="D138" s="5">
        <v>5264633000</v>
      </c>
      <c r="E138" s="5">
        <v>3941005000</v>
      </c>
      <c r="F138" s="5">
        <v>2512512000</v>
      </c>
      <c r="G138" s="5">
        <v>5026315000</v>
      </c>
      <c r="I138" s="5">
        <v>15812184000</v>
      </c>
      <c r="J138" s="5">
        <v>14744257000</v>
      </c>
      <c r="K138" s="5">
        <v>11947550811</v>
      </c>
      <c r="L138" s="5">
        <v>2207490000</v>
      </c>
      <c r="M138" s="5">
        <v>1683912000</v>
      </c>
      <c r="N138" s="5">
        <v>1209026000</v>
      </c>
    </row>
    <row r="139" spans="3:14" ht="15.5" x14ac:dyDescent="0.35">
      <c r="C139" t="s">
        <v>865</v>
      </c>
      <c r="J139" s="5">
        <v>-270422000</v>
      </c>
      <c r="L139" s="5">
        <v>-415775000</v>
      </c>
      <c r="N139" s="5">
        <v>-204862000</v>
      </c>
    </row>
    <row r="140" spans="3:14" ht="15.5" x14ac:dyDescent="0.35">
      <c r="C140" t="s">
        <v>447</v>
      </c>
      <c r="E140" s="5">
        <v>9663510000</v>
      </c>
      <c r="F140" s="5">
        <v>-7271324000</v>
      </c>
      <c r="G140" s="5">
        <v>7271324000</v>
      </c>
      <c r="I140" s="5">
        <v>9663510000</v>
      </c>
      <c r="J140" s="5">
        <v>2454945000</v>
      </c>
      <c r="K140" s="5">
        <v>1396396396</v>
      </c>
      <c r="L140" s="5">
        <v>306306000</v>
      </c>
      <c r="M140" s="5">
        <v>100000000</v>
      </c>
      <c r="N140" s="5">
        <v>905693000</v>
      </c>
    </row>
    <row r="141" spans="3:14" ht="15.5" x14ac:dyDescent="0.35">
      <c r="C141" t="s">
        <v>788</v>
      </c>
      <c r="N141" s="5">
        <v>1538823000</v>
      </c>
    </row>
    <row r="142" spans="3:14" ht="15.5" x14ac:dyDescent="0.35">
      <c r="C142" t="s">
        <v>149</v>
      </c>
      <c r="D142" s="5">
        <v>-40441563000</v>
      </c>
      <c r="E142" s="5">
        <v>-116384876000</v>
      </c>
      <c r="F142" s="5">
        <v>-69818551000</v>
      </c>
      <c r="G142" s="5">
        <v>-279149292000</v>
      </c>
      <c r="I142" s="5">
        <v>-565813446000</v>
      </c>
      <c r="J142" s="5">
        <v>-463818450000</v>
      </c>
      <c r="K142" s="5">
        <v>151741417174</v>
      </c>
      <c r="L142" s="5">
        <v>-175615091000</v>
      </c>
      <c r="M142" s="5">
        <v>-192325146000</v>
      </c>
      <c r="N142" s="5">
        <v>-208413269000</v>
      </c>
    </row>
    <row r="143" spans="3:14" ht="15.5" x14ac:dyDescent="0.35">
      <c r="C143" t="s">
        <v>431</v>
      </c>
      <c r="K143" s="5">
        <v>491588000000</v>
      </c>
    </row>
    <row r="144" spans="3:14" ht="15.5" x14ac:dyDescent="0.35">
      <c r="C144" t="s">
        <v>866</v>
      </c>
      <c r="K144" s="5">
        <v>-8533991211</v>
      </c>
    </row>
    <row r="145" spans="3:14" ht="15.5" x14ac:dyDescent="0.35">
      <c r="C145" t="s">
        <v>158</v>
      </c>
      <c r="G145" s="5">
        <v>-196739640000</v>
      </c>
      <c r="I145" s="5">
        <v>-196739640000</v>
      </c>
      <c r="J145" s="5">
        <v>-199992000000</v>
      </c>
      <c r="K145" s="5">
        <v>-100000000000</v>
      </c>
      <c r="L145" s="5">
        <v>-100000000000</v>
      </c>
      <c r="M145" s="5">
        <v>-80000000000</v>
      </c>
      <c r="N145" s="5">
        <v>-50000000000</v>
      </c>
    </row>
    <row r="146" spans="3:14" ht="15.5" x14ac:dyDescent="0.35">
      <c r="C146" t="s">
        <v>155</v>
      </c>
      <c r="D146" s="5">
        <v>-88123631000</v>
      </c>
      <c r="E146" s="5">
        <v>-90492315000</v>
      </c>
      <c r="F146" s="5">
        <v>-72937769000</v>
      </c>
      <c r="G146" s="5">
        <v>-69967791000</v>
      </c>
      <c r="I146" s="5">
        <v>-304144505000</v>
      </c>
      <c r="J146" s="5">
        <v>-203584392000</v>
      </c>
      <c r="K146" s="5">
        <v>-175929517757</v>
      </c>
      <c r="L146" s="5">
        <v>-76213191000</v>
      </c>
      <c r="M146" s="5">
        <v>-108834288000</v>
      </c>
      <c r="N146" s="5">
        <v>-138479643000</v>
      </c>
    </row>
    <row r="147" spans="3:14" ht="15.5" x14ac:dyDescent="0.35">
      <c r="C147" t="s">
        <v>867</v>
      </c>
      <c r="L147" s="5">
        <v>25000000000</v>
      </c>
      <c r="M147" s="5">
        <v>10000000000</v>
      </c>
    </row>
    <row r="148" spans="3:14" ht="15.5" x14ac:dyDescent="0.35">
      <c r="C148" t="s">
        <v>355</v>
      </c>
      <c r="D148" s="5">
        <v>-13716762000</v>
      </c>
      <c r="E148" s="5">
        <v>-11852601000</v>
      </c>
      <c r="F148" s="5">
        <v>-10832035000</v>
      </c>
      <c r="G148" s="5">
        <v>-11419328000</v>
      </c>
      <c r="I148" s="5">
        <v>-43962796000</v>
      </c>
      <c r="J148" s="5">
        <v>-34489637000</v>
      </c>
      <c r="K148" s="5">
        <v>-29855057897</v>
      </c>
      <c r="L148" s="5">
        <v>-13687528000</v>
      </c>
      <c r="M148" s="5">
        <v>-12532392000</v>
      </c>
      <c r="N148" s="5">
        <v>-18418238000</v>
      </c>
    </row>
    <row r="149" spans="3:14" ht="15.5" x14ac:dyDescent="0.35">
      <c r="C149" t="s">
        <v>620</v>
      </c>
      <c r="G149" s="5">
        <v>-979089000</v>
      </c>
      <c r="I149" s="5">
        <v>-20791504000</v>
      </c>
      <c r="J149" s="5">
        <v>-25520098000</v>
      </c>
    </row>
    <row r="150" spans="3:14" ht="15.5" x14ac:dyDescent="0.35">
      <c r="C150" t="s">
        <v>489</v>
      </c>
      <c r="D150" s="5">
        <v>50000000000</v>
      </c>
    </row>
    <row r="151" spans="3:14" ht="15.5" x14ac:dyDescent="0.35">
      <c r="C151" t="s">
        <v>311</v>
      </c>
      <c r="D151" s="5">
        <v>-1666667000</v>
      </c>
    </row>
    <row r="152" spans="3:14" ht="15.5" x14ac:dyDescent="0.35">
      <c r="C152" t="s">
        <v>868</v>
      </c>
      <c r="K152" s="5">
        <v>-25000000000</v>
      </c>
      <c r="L152" s="5">
        <v>-10000000000</v>
      </c>
    </row>
    <row r="153" spans="3:14" ht="15.5" x14ac:dyDescent="0.35">
      <c r="C153" t="s">
        <v>869</v>
      </c>
      <c r="D153" s="5">
        <v>-737608000</v>
      </c>
      <c r="E153" s="5">
        <v>348519000</v>
      </c>
      <c r="F153" s="5">
        <v>-348519000</v>
      </c>
      <c r="K153" s="5">
        <v>-528015961</v>
      </c>
      <c r="L153" s="5">
        <v>-714372000</v>
      </c>
      <c r="M153" s="5">
        <v>-630901000</v>
      </c>
      <c r="N153" s="5">
        <v>-193471000</v>
      </c>
    </row>
    <row r="154" spans="3:14" ht="15.5" x14ac:dyDescent="0.35">
      <c r="C154" t="s">
        <v>314</v>
      </c>
      <c r="D154" s="5">
        <v>-45279000</v>
      </c>
      <c r="E154" s="5">
        <v>-44659000</v>
      </c>
      <c r="F154" s="5">
        <v>-44048000</v>
      </c>
      <c r="G154" s="5">
        <v>-43444000</v>
      </c>
      <c r="I154" s="5">
        <v>-175001000</v>
      </c>
      <c r="J154" s="5">
        <v>-232323000</v>
      </c>
    </row>
    <row r="155" spans="3:14" ht="15.5" x14ac:dyDescent="0.35">
      <c r="C155" t="s">
        <v>870</v>
      </c>
      <c r="M155" s="5">
        <v>-327565000</v>
      </c>
      <c r="N155" s="5">
        <v>-3388677000</v>
      </c>
    </row>
    <row r="156" spans="3:14" ht="15.5" x14ac:dyDescent="0.35">
      <c r="C156" t="s">
        <v>871</v>
      </c>
      <c r="D156" s="5">
        <v>13848384000</v>
      </c>
      <c r="E156" s="5">
        <v>-14343820000</v>
      </c>
      <c r="F156" s="5">
        <v>14343820000</v>
      </c>
      <c r="N156" s="5">
        <v>2066760000</v>
      </c>
    </row>
    <row r="157" spans="3:14" ht="15.5" x14ac:dyDescent="0.35">
      <c r="C157" t="s">
        <v>164</v>
      </c>
      <c r="D157" s="5">
        <v>62532473000</v>
      </c>
      <c r="E157" s="5">
        <v>135969384000</v>
      </c>
      <c r="F157" s="5">
        <v>159070271000</v>
      </c>
      <c r="G157" s="5">
        <v>-222854030000</v>
      </c>
      <c r="I157" s="5">
        <v>193632726000</v>
      </c>
      <c r="J157" s="5">
        <v>-165015974000</v>
      </c>
      <c r="K157" s="5">
        <v>301644214333</v>
      </c>
      <c r="L157" s="5">
        <v>99810012000</v>
      </c>
      <c r="M157" s="5">
        <v>48241665000</v>
      </c>
      <c r="N157" s="5">
        <v>22938835000</v>
      </c>
    </row>
    <row r="158" spans="3:14" ht="15.5" x14ac:dyDescent="0.35">
      <c r="C158" t="s">
        <v>165</v>
      </c>
      <c r="D158" s="5">
        <v>566227496000</v>
      </c>
      <c r="I158" s="5">
        <v>372594770000</v>
      </c>
      <c r="J158" s="5">
        <v>537610744000</v>
      </c>
      <c r="K158" s="5">
        <v>235966529803</v>
      </c>
      <c r="L158" s="5">
        <v>136156518000</v>
      </c>
      <c r="M158" s="5">
        <v>87914853000</v>
      </c>
      <c r="N158" s="5">
        <v>64976018000</v>
      </c>
    </row>
    <row r="159" spans="3:14" ht="15.5" x14ac:dyDescent="0.35">
      <c r="C159" t="s">
        <v>166</v>
      </c>
      <c r="D159" s="5">
        <v>628759969000</v>
      </c>
      <c r="E159" s="5">
        <v>135969384000</v>
      </c>
      <c r="F159" s="5">
        <v>159070271000</v>
      </c>
      <c r="G159" s="5">
        <v>-222854030000</v>
      </c>
      <c r="I159" s="5">
        <v>566227496000</v>
      </c>
      <c r="J159" s="5">
        <v>372594770000</v>
      </c>
      <c r="K159" s="5">
        <v>537610744136</v>
      </c>
      <c r="L159" s="5">
        <v>235966530000</v>
      </c>
      <c r="M159" s="5">
        <v>136156518000</v>
      </c>
      <c r="N159" s="5">
        <v>87914853000</v>
      </c>
    </row>
    <row r="161" spans="2:14" ht="15.5" x14ac:dyDescent="0.35">
      <c r="B161" t="s">
        <v>167</v>
      </c>
      <c r="C161" t="s">
        <v>11</v>
      </c>
      <c r="D161" s="6">
        <v>16670000000.000002</v>
      </c>
      <c r="E161" s="6">
        <v>16670000000.000002</v>
      </c>
      <c r="F161" s="6">
        <v>16670000000.000002</v>
      </c>
      <c r="G161" s="6">
        <v>16670000000.000002</v>
      </c>
      <c r="I161" s="6">
        <v>16670000000.000002</v>
      </c>
      <c r="J161" s="6">
        <v>16670000000.000002</v>
      </c>
      <c r="K161" s="6">
        <v>16670000000.000002</v>
      </c>
      <c r="L161" s="5">
        <v>0</v>
      </c>
      <c r="M161" s="5">
        <v>0</v>
      </c>
      <c r="N161" s="5">
        <v>0</v>
      </c>
    </row>
    <row r="162" spans="2:14" ht="15.5" x14ac:dyDescent="0.35">
      <c r="C162" t="s">
        <v>168</v>
      </c>
      <c r="D162" s="6">
        <v>5.22</v>
      </c>
      <c r="E162" s="6">
        <v>9.73</v>
      </c>
      <c r="F162" s="6">
        <v>4.04</v>
      </c>
      <c r="G162" s="6">
        <v>0.11</v>
      </c>
    </row>
    <row r="163" spans="2:14" ht="15.5" x14ac:dyDescent="0.35">
      <c r="C163" t="s">
        <v>169</v>
      </c>
      <c r="D163" s="6">
        <v>28.16</v>
      </c>
      <c r="E163" s="6">
        <v>17.68</v>
      </c>
      <c r="F163" s="6">
        <v>37.380000000000003</v>
      </c>
      <c r="G163" s="6">
        <v>1381.82</v>
      </c>
    </row>
    <row r="164" spans="2:14" ht="15.5" x14ac:dyDescent="0.35">
      <c r="C164" t="s">
        <v>60</v>
      </c>
      <c r="D164" s="6">
        <v>3.38</v>
      </c>
      <c r="E164" s="6">
        <v>3.19</v>
      </c>
      <c r="F164" s="6">
        <v>3.17</v>
      </c>
      <c r="G164" s="6">
        <v>4.29</v>
      </c>
    </row>
    <row r="165" spans="2:14" ht="15.5" x14ac:dyDescent="0.35">
      <c r="C165" t="s">
        <v>170</v>
      </c>
      <c r="D165" s="5">
        <v>199480000000</v>
      </c>
      <c r="E165" s="5">
        <v>316970000000</v>
      </c>
      <c r="F165" s="5">
        <v>147120000000</v>
      </c>
      <c r="G165" s="5">
        <v>137530000000</v>
      </c>
    </row>
    <row r="166" spans="2:14" ht="15.5" x14ac:dyDescent="0.35">
      <c r="C166" t="s">
        <v>171</v>
      </c>
      <c r="D166" s="6">
        <v>2.8900000000000002E-2</v>
      </c>
      <c r="E166" s="6">
        <v>5.4100000000000002E-2</v>
      </c>
      <c r="F166" s="6">
        <v>2.5000000000000001E-2</v>
      </c>
      <c r="G166" s="6">
        <v>8.0000000000000004E-4</v>
      </c>
    </row>
    <row r="167" spans="2:14" ht="15.5" x14ac:dyDescent="0.35">
      <c r="C167" t="s">
        <v>172</v>
      </c>
      <c r="D167" s="6">
        <v>4.4000000000000004E-2</v>
      </c>
      <c r="E167" s="6">
        <v>8.5900000000000004E-2</v>
      </c>
      <c r="F167" s="6">
        <v>3.9100000000000003E-2</v>
      </c>
      <c r="G167" s="6">
        <v>1.1000000000000001E-3</v>
      </c>
    </row>
    <row r="168" spans="2:14" ht="15.5" x14ac:dyDescent="0.35">
      <c r="C168" t="s">
        <v>173</v>
      </c>
      <c r="D168" s="6">
        <v>3.9699999999999999E-2</v>
      </c>
      <c r="E168" s="6">
        <v>9.9100000000000008E-2</v>
      </c>
      <c r="F168" s="6">
        <v>2.7999999999999997E-2</v>
      </c>
      <c r="G168" s="6">
        <v>2.41E-2</v>
      </c>
    </row>
    <row r="169" spans="2:14" ht="15.5" x14ac:dyDescent="0.35">
      <c r="C169" t="s">
        <v>174</v>
      </c>
      <c r="D169" s="6">
        <v>6.72</v>
      </c>
      <c r="E169" s="6">
        <v>17.940000000000001</v>
      </c>
      <c r="F169" s="6">
        <v>5.18</v>
      </c>
      <c r="G169" s="6">
        <v>4.2699999999999996</v>
      </c>
    </row>
    <row r="170" spans="2:14" ht="15.5" x14ac:dyDescent="0.35">
      <c r="C170" t="s">
        <v>175</v>
      </c>
      <c r="D170" s="5">
        <v>1987000000000</v>
      </c>
      <c r="E170" s="5">
        <v>1903000000000</v>
      </c>
      <c r="F170" s="5">
        <v>1742000000000</v>
      </c>
      <c r="G170" s="5">
        <v>1676000000000</v>
      </c>
    </row>
    <row r="171" spans="2:14" ht="15.5" x14ac:dyDescent="0.35">
      <c r="C171" t="s">
        <v>176</v>
      </c>
      <c r="D171" s="6">
        <v>1.24</v>
      </c>
      <c r="E171" s="6">
        <v>1.52</v>
      </c>
      <c r="F171" s="6">
        <v>1.46</v>
      </c>
      <c r="G171" s="6">
        <v>1.53</v>
      </c>
    </row>
    <row r="172" spans="2:14" ht="15.5" x14ac:dyDescent="0.35">
      <c r="C172" t="s">
        <v>177</v>
      </c>
      <c r="D172" s="6">
        <v>118.54</v>
      </c>
      <c r="E172" s="6">
        <v>113.31</v>
      </c>
      <c r="F172" s="6">
        <v>103.55</v>
      </c>
      <c r="G172" s="6">
        <v>99.5</v>
      </c>
    </row>
    <row r="173" spans="2:14" ht="15.5" x14ac:dyDescent="0.35">
      <c r="C173" t="s">
        <v>178</v>
      </c>
      <c r="D173" s="6">
        <v>1.24</v>
      </c>
      <c r="E173" s="6">
        <v>1.52</v>
      </c>
      <c r="F173" s="6">
        <v>1.46</v>
      </c>
      <c r="G173" s="6">
        <v>1.53</v>
      </c>
    </row>
    <row r="174" spans="2:14" ht="15.5" x14ac:dyDescent="0.35">
      <c r="C174" t="s">
        <v>179</v>
      </c>
      <c r="D174" s="6">
        <v>118.53</v>
      </c>
      <c r="E174" s="6">
        <v>113.3</v>
      </c>
      <c r="F174" s="6">
        <v>103.54</v>
      </c>
      <c r="G174" s="6">
        <v>99.48</v>
      </c>
    </row>
    <row r="175" spans="2:14" ht="15.5" x14ac:dyDescent="0.35">
      <c r="C175" t="s">
        <v>180</v>
      </c>
      <c r="D175" s="5">
        <v>15000000000</v>
      </c>
      <c r="E175" s="5">
        <v>0</v>
      </c>
      <c r="F175" s="5">
        <v>5000000000</v>
      </c>
      <c r="G175" s="5">
        <v>0</v>
      </c>
    </row>
    <row r="176" spans="2:14" ht="15.5" x14ac:dyDescent="0.35">
      <c r="C176" t="s">
        <v>181</v>
      </c>
      <c r="D176" s="5">
        <v>15000000000</v>
      </c>
      <c r="E176" s="5">
        <v>0</v>
      </c>
      <c r="F176" s="5">
        <v>5000000000</v>
      </c>
      <c r="G176" s="5">
        <v>0</v>
      </c>
    </row>
    <row r="177" spans="3:14" ht="15.5" x14ac:dyDescent="0.35">
      <c r="C177" t="s">
        <v>182</v>
      </c>
      <c r="D177" s="5">
        <v>1976000000000</v>
      </c>
      <c r="E177" s="5">
        <v>1888000000000</v>
      </c>
      <c r="F177" s="5">
        <v>1726000000000</v>
      </c>
      <c r="G177" s="5">
        <v>1658000000000</v>
      </c>
    </row>
    <row r="178" spans="3:14" ht="15.5" x14ac:dyDescent="0.35">
      <c r="C178" t="s">
        <v>23</v>
      </c>
      <c r="D178" s="5">
        <v>30000000000</v>
      </c>
      <c r="E178" s="5">
        <v>0</v>
      </c>
      <c r="F178" s="5">
        <v>9000000000</v>
      </c>
      <c r="G178" s="5">
        <v>0</v>
      </c>
    </row>
    <row r="179" spans="3:14" ht="15.5" x14ac:dyDescent="0.35">
      <c r="C179" t="s">
        <v>20</v>
      </c>
      <c r="D179" s="5">
        <v>-599000000000</v>
      </c>
      <c r="E179" s="5">
        <v>-566000000000</v>
      </c>
      <c r="F179" s="5">
        <v>-421000000000</v>
      </c>
      <c r="G179" s="5">
        <v>-271000000000</v>
      </c>
    </row>
    <row r="180" spans="3:14" ht="15.5" x14ac:dyDescent="0.35">
      <c r="C180" t="s">
        <v>183</v>
      </c>
      <c r="D180" s="5">
        <v>477000000000</v>
      </c>
      <c r="E180" s="5">
        <v>403000000000</v>
      </c>
      <c r="F180" s="5">
        <v>305000000000</v>
      </c>
      <c r="G180" s="5">
        <v>186000000000</v>
      </c>
    </row>
    <row r="181" spans="3:14" ht="15.5" x14ac:dyDescent="0.35">
      <c r="C181" t="s">
        <v>184</v>
      </c>
      <c r="D181" s="5">
        <v>183000000000</v>
      </c>
      <c r="E181" s="5">
        <v>296000000000</v>
      </c>
      <c r="F181" s="5">
        <v>286000000000</v>
      </c>
      <c r="G181" s="5">
        <v>-39000000000</v>
      </c>
    </row>
    <row r="182" spans="3:14" ht="15.5" x14ac:dyDescent="0.35">
      <c r="C182" t="s">
        <v>185</v>
      </c>
      <c r="D182" s="5">
        <v>-76000000000</v>
      </c>
      <c r="E182" s="5">
        <v>-36000000000</v>
      </c>
      <c r="F182" s="5">
        <v>-58000000000</v>
      </c>
      <c r="G182" s="5">
        <v>58000000000</v>
      </c>
    </row>
    <row r="183" spans="3:14" ht="15.5" x14ac:dyDescent="0.35">
      <c r="C183" t="s">
        <v>12</v>
      </c>
      <c r="D183" s="5">
        <v>107000000000</v>
      </c>
      <c r="E183" s="5">
        <v>260000000000</v>
      </c>
      <c r="F183" s="5">
        <v>228000000000</v>
      </c>
      <c r="G183" s="5">
        <v>18000000000</v>
      </c>
    </row>
    <row r="184" spans="3:14" ht="15.5" x14ac:dyDescent="0.35">
      <c r="C184" t="s">
        <v>15</v>
      </c>
      <c r="D184" s="6">
        <v>6.4</v>
      </c>
      <c r="E184" s="6">
        <v>15.59</v>
      </c>
      <c r="F184" s="6">
        <v>13.7</v>
      </c>
      <c r="G184" s="6">
        <v>1.1100000000000001</v>
      </c>
    </row>
    <row r="185" spans="3:14" ht="15.5" x14ac:dyDescent="0.35">
      <c r="C185" t="s">
        <v>45</v>
      </c>
      <c r="I185" s="6">
        <v>14.55</v>
      </c>
      <c r="J185" s="6">
        <v>17.8</v>
      </c>
      <c r="K185" s="6">
        <v>16.079999999999998</v>
      </c>
      <c r="L185" s="6">
        <v>1672069273.3299999</v>
      </c>
      <c r="M185" s="6">
        <v>1039264533.33</v>
      </c>
      <c r="N185" s="5">
        <v>452613450</v>
      </c>
    </row>
    <row r="186" spans="3:14" ht="15.5" x14ac:dyDescent="0.35">
      <c r="C186" t="s">
        <v>59</v>
      </c>
      <c r="I186" s="6">
        <v>11.82</v>
      </c>
      <c r="J186" s="6">
        <v>9.61</v>
      </c>
      <c r="K186" s="5">
        <v>12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62</v>
      </c>
      <c r="I187" s="6">
        <v>0.98</v>
      </c>
      <c r="J187" s="6">
        <v>1.1200000000000001</v>
      </c>
      <c r="K187" s="6">
        <v>1.63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186</v>
      </c>
      <c r="I188" s="5">
        <v>733630000000</v>
      </c>
      <c r="J188" s="5">
        <v>676040000000</v>
      </c>
      <c r="K188" s="5">
        <v>561360000000</v>
      </c>
      <c r="L188" s="5">
        <v>728960000000</v>
      </c>
      <c r="M188" s="5">
        <v>526640000000</v>
      </c>
      <c r="N188" s="5">
        <v>324550000000</v>
      </c>
    </row>
    <row r="189" spans="3:14" ht="15.5" x14ac:dyDescent="0.35">
      <c r="C189" t="s">
        <v>187</v>
      </c>
      <c r="I189" s="6">
        <v>8.09E-2</v>
      </c>
      <c r="J189" s="6">
        <v>0.10980000000000001</v>
      </c>
      <c r="K189" s="6">
        <v>0.10490000000000001</v>
      </c>
      <c r="L189" s="6">
        <v>0.31219999999999998</v>
      </c>
      <c r="M189" s="6">
        <v>0.29120000000000001</v>
      </c>
      <c r="N189" s="6">
        <v>0.17269999999999999</v>
      </c>
    </row>
    <row r="190" spans="3:14" ht="15.5" x14ac:dyDescent="0.35">
      <c r="C190" t="s">
        <v>188</v>
      </c>
      <c r="I190" s="6">
        <v>0.12839999999999999</v>
      </c>
      <c r="J190" s="6">
        <v>0.1593</v>
      </c>
      <c r="K190" s="6">
        <v>0.14960000000000001</v>
      </c>
      <c r="L190" s="6">
        <v>0.44119999999999998</v>
      </c>
      <c r="M190" s="6">
        <v>0.42420000000000002</v>
      </c>
      <c r="N190" s="6">
        <v>0.26960000000000001</v>
      </c>
    </row>
    <row r="191" spans="3:14" ht="15.5" x14ac:dyDescent="0.35">
      <c r="C191" t="s">
        <v>189</v>
      </c>
      <c r="I191" s="6">
        <v>0.16649999999999998</v>
      </c>
      <c r="J191" s="6">
        <v>0.19030000000000002</v>
      </c>
      <c r="K191" s="6">
        <v>0.22409999999999999</v>
      </c>
      <c r="L191" s="6">
        <v>0.56289999999999996</v>
      </c>
      <c r="M191" s="6">
        <v>0.52689999999999992</v>
      </c>
      <c r="N191" s="6">
        <v>0.66720000000000002</v>
      </c>
    </row>
    <row r="192" spans="3:14" ht="15.5" x14ac:dyDescent="0.35">
      <c r="C192" t="s">
        <v>190</v>
      </c>
      <c r="I192" s="6">
        <v>8.25</v>
      </c>
      <c r="J192" s="6">
        <v>11.54</v>
      </c>
      <c r="K192" s="6">
        <v>12.21</v>
      </c>
      <c r="L192" s="6">
        <v>43.45</v>
      </c>
      <c r="M192" s="6">
        <v>30.27</v>
      </c>
      <c r="N192" s="6">
        <v>10.78</v>
      </c>
    </row>
    <row r="193" spans="2:14" ht="15.5" x14ac:dyDescent="0.35">
      <c r="C193" t="s">
        <v>56</v>
      </c>
      <c r="I193" s="6">
        <v>1.52</v>
      </c>
      <c r="J193" s="6">
        <v>1.53</v>
      </c>
      <c r="K193" s="6">
        <v>1.8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53</v>
      </c>
      <c r="I194" s="6">
        <v>113.31</v>
      </c>
      <c r="J194" s="6">
        <v>111.77</v>
      </c>
      <c r="K194" s="6">
        <v>107.48</v>
      </c>
      <c r="L194" s="5">
        <v>3790065710</v>
      </c>
      <c r="M194" s="6">
        <v>2449705656.6700001</v>
      </c>
      <c r="N194" s="6">
        <v>1678790276.6700001</v>
      </c>
    </row>
    <row r="195" spans="2:14" ht="15.5" x14ac:dyDescent="0.35">
      <c r="C195" t="s">
        <v>191</v>
      </c>
      <c r="I195" s="6">
        <v>1.52</v>
      </c>
      <c r="J195" s="6">
        <v>1.53</v>
      </c>
      <c r="K195" s="6">
        <v>1.8</v>
      </c>
      <c r="L195" s="5">
        <v>0</v>
      </c>
      <c r="M195" s="5">
        <v>0</v>
      </c>
      <c r="N195" s="5">
        <v>0</v>
      </c>
    </row>
    <row r="196" spans="2:14" ht="15.5" x14ac:dyDescent="0.35">
      <c r="C196" t="s">
        <v>192</v>
      </c>
      <c r="I196" s="6">
        <v>113.3</v>
      </c>
      <c r="J196" s="6">
        <v>111.75</v>
      </c>
      <c r="K196" s="6">
        <v>107.46</v>
      </c>
      <c r="L196" s="5">
        <v>3788433570</v>
      </c>
      <c r="M196" s="6">
        <v>2448927766.6700001</v>
      </c>
      <c r="N196" s="6">
        <v>1677548506.6700001</v>
      </c>
    </row>
    <row r="197" spans="2:14" ht="15.5" x14ac:dyDescent="0.35">
      <c r="C197" t="s">
        <v>193</v>
      </c>
      <c r="I197" s="5">
        <v>0</v>
      </c>
      <c r="J197" s="5">
        <v>0</v>
      </c>
      <c r="L197" s="5">
        <v>1000000000</v>
      </c>
      <c r="M197" s="5">
        <v>1000000000</v>
      </c>
      <c r="N197" s="5">
        <v>1000000000</v>
      </c>
    </row>
    <row r="198" spans="2:14" ht="15.5" x14ac:dyDescent="0.35">
      <c r="C198" t="s">
        <v>194</v>
      </c>
      <c r="I198" s="5">
        <v>0</v>
      </c>
      <c r="J198" s="5">
        <v>0</v>
      </c>
      <c r="L198" s="5">
        <v>1000000000</v>
      </c>
      <c r="M198" s="5">
        <v>1000000000</v>
      </c>
      <c r="N198" s="5">
        <v>1000000000</v>
      </c>
    </row>
    <row r="199" spans="2:14" ht="15.5" x14ac:dyDescent="0.35">
      <c r="C199" t="s">
        <v>25</v>
      </c>
      <c r="I199" s="5">
        <v>0</v>
      </c>
      <c r="J199" s="5">
        <v>0</v>
      </c>
      <c r="L199" s="5">
        <v>1000000000</v>
      </c>
      <c r="M199" s="5">
        <v>1000000000</v>
      </c>
      <c r="N199" s="5">
        <v>1000000000</v>
      </c>
    </row>
    <row r="200" spans="2:14" ht="15.5" x14ac:dyDescent="0.35">
      <c r="C200" t="s">
        <v>22</v>
      </c>
      <c r="I200" s="5">
        <v>-566000000000</v>
      </c>
      <c r="J200" s="5">
        <v>-372000000000</v>
      </c>
      <c r="K200" s="5">
        <v>-538000000000</v>
      </c>
      <c r="L200" s="5">
        <v>-235000000000</v>
      </c>
      <c r="M200" s="5">
        <v>-135000000000</v>
      </c>
      <c r="N200" s="5">
        <v>-87000000000</v>
      </c>
    </row>
    <row r="201" spans="2:14" ht="15.5" x14ac:dyDescent="0.35">
      <c r="C201" t="s">
        <v>195</v>
      </c>
      <c r="I201" s="5">
        <v>403000000000</v>
      </c>
      <c r="J201" s="5">
        <v>279000000000</v>
      </c>
      <c r="K201" s="5">
        <v>458000000000</v>
      </c>
      <c r="L201" s="5">
        <v>136000000000</v>
      </c>
      <c r="M201" s="5">
        <v>97000000000</v>
      </c>
      <c r="N201" s="5">
        <v>53000000000</v>
      </c>
    </row>
    <row r="202" spans="2:14" ht="15.5" x14ac:dyDescent="0.35">
      <c r="C202" t="s">
        <v>196</v>
      </c>
      <c r="I202" s="5">
        <v>830000000000</v>
      </c>
      <c r="J202" s="5">
        <v>549000000000</v>
      </c>
      <c r="K202" s="5">
        <v>395000000000</v>
      </c>
      <c r="L202" s="5">
        <v>471000000000</v>
      </c>
      <c r="M202" s="5">
        <v>368000000000</v>
      </c>
      <c r="N202" s="5">
        <v>257000000000</v>
      </c>
    </row>
    <row r="203" spans="2:14" ht="15.5" x14ac:dyDescent="0.35">
      <c r="C203" t="s">
        <v>197</v>
      </c>
      <c r="I203" s="5">
        <v>-95000000000</v>
      </c>
      <c r="J203" s="5">
        <v>-292000000000</v>
      </c>
      <c r="K203" s="5">
        <v>-280000000000</v>
      </c>
      <c r="L203" s="5">
        <v>-112000000000</v>
      </c>
      <c r="M203" s="5">
        <v>-27000000000</v>
      </c>
      <c r="N203" s="5">
        <v>-24000000000</v>
      </c>
    </row>
    <row r="204" spans="2:14" ht="15.5" x14ac:dyDescent="0.35">
      <c r="C204" t="s">
        <v>14</v>
      </c>
      <c r="I204" s="5">
        <v>735000000000</v>
      </c>
      <c r="J204" s="5">
        <v>257000000000</v>
      </c>
      <c r="K204" s="5">
        <v>116000000000</v>
      </c>
      <c r="L204" s="5">
        <v>359000000000</v>
      </c>
      <c r="M204" s="5">
        <v>341000000000</v>
      </c>
      <c r="N204" s="5">
        <v>233000000000</v>
      </c>
    </row>
    <row r="205" spans="2:14" ht="15.5" x14ac:dyDescent="0.35">
      <c r="C205" t="s">
        <v>16</v>
      </c>
      <c r="I205" s="6">
        <v>44.09</v>
      </c>
      <c r="J205" s="6">
        <v>15.39</v>
      </c>
      <c r="K205" s="6">
        <v>6.94</v>
      </c>
      <c r="L205" s="5">
        <v>1195488140</v>
      </c>
      <c r="M205" s="5">
        <v>1138103690</v>
      </c>
      <c r="N205" s="6">
        <v>777422206.66999996</v>
      </c>
    </row>
    <row r="207" spans="2:14" ht="15.5" x14ac:dyDescent="0.35">
      <c r="B207" t="s">
        <v>198</v>
      </c>
      <c r="C207" t="s">
        <v>199</v>
      </c>
      <c r="D207" s="5">
        <v>87000000000</v>
      </c>
      <c r="E207" s="5">
        <v>162000000000</v>
      </c>
      <c r="F207" s="5">
        <v>67000000000</v>
      </c>
      <c r="G207" s="5">
        <v>2000000000</v>
      </c>
      <c r="H207" s="5">
        <v>348000000000</v>
      </c>
      <c r="I207" s="5">
        <v>243000000000</v>
      </c>
      <c r="J207" s="5">
        <v>297000000000</v>
      </c>
      <c r="K207" s="5">
        <v>268000000000</v>
      </c>
      <c r="L207" s="5">
        <v>502000000000</v>
      </c>
      <c r="M207" s="5">
        <v>312000000000</v>
      </c>
      <c r="N207" s="5">
        <v>136000000000</v>
      </c>
    </row>
    <row r="208" spans="2:14" ht="15.5" x14ac:dyDescent="0.35">
      <c r="C208" t="s">
        <v>317</v>
      </c>
      <c r="H208" s="5">
        <v>318000000000</v>
      </c>
      <c r="I208" s="5">
        <v>243000000000</v>
      </c>
      <c r="J208" s="5">
        <v>297000000000</v>
      </c>
      <c r="K208" s="5">
        <v>268000000000</v>
      </c>
    </row>
    <row r="209" spans="3:14" ht="15.5" x14ac:dyDescent="0.35">
      <c r="C209" t="s">
        <v>200</v>
      </c>
      <c r="H209" s="5">
        <v>12</v>
      </c>
      <c r="I209" s="5">
        <v>12</v>
      </c>
      <c r="J209" s="5">
        <v>12</v>
      </c>
      <c r="K209" s="5">
        <v>12</v>
      </c>
    </row>
    <row r="210" spans="3:14" ht="15.5" x14ac:dyDescent="0.35">
      <c r="C210" t="s">
        <v>64</v>
      </c>
      <c r="H210" s="6">
        <v>0.57479999999999998</v>
      </c>
      <c r="I210" s="6">
        <v>0.82459999999999989</v>
      </c>
      <c r="J210" s="6">
        <v>0.67400000000000004</v>
      </c>
      <c r="K210" s="6">
        <v>0.74639999999999995</v>
      </c>
    </row>
    <row r="211" spans="3:14" ht="15.5" x14ac:dyDescent="0.35">
      <c r="C211" t="s">
        <v>201</v>
      </c>
      <c r="H211" s="6">
        <v>9.0899999999999995E-2</v>
      </c>
      <c r="I211" s="6">
        <v>6.9800000000000001E-2</v>
      </c>
      <c r="J211" s="6">
        <v>6.9800000000000001E-2</v>
      </c>
      <c r="K211" s="6">
        <v>5.6100000000000004E-2</v>
      </c>
    </row>
    <row r="212" spans="3:14" ht="15.5" x14ac:dyDescent="0.35">
      <c r="C212" t="s">
        <v>44</v>
      </c>
      <c r="D212" s="6">
        <v>5.22</v>
      </c>
      <c r="E212" s="6">
        <v>9.73</v>
      </c>
      <c r="F212" s="6">
        <v>4.04</v>
      </c>
      <c r="G212" s="6">
        <v>0.11</v>
      </c>
      <c r="H212" s="6">
        <v>20.88</v>
      </c>
      <c r="I212" s="6">
        <v>14.55</v>
      </c>
      <c r="J212" s="6">
        <v>17.8</v>
      </c>
      <c r="K212" s="6">
        <v>16.079999999999998</v>
      </c>
      <c r="L212" s="6">
        <v>30.1</v>
      </c>
      <c r="M212" s="6">
        <v>18.71</v>
      </c>
      <c r="N212" s="6">
        <v>8.15</v>
      </c>
    </row>
    <row r="213" spans="3:14" ht="15.5" x14ac:dyDescent="0.35">
      <c r="C213" t="s">
        <v>318</v>
      </c>
      <c r="H213" s="6">
        <v>19.11</v>
      </c>
      <c r="I213" s="6">
        <v>14.55</v>
      </c>
      <c r="J213" s="6">
        <v>17.8</v>
      </c>
      <c r="K213" s="6">
        <v>16.079999999999998</v>
      </c>
    </row>
    <row r="214" spans="3:14" ht="15.5" x14ac:dyDescent="0.35">
      <c r="C214" t="s">
        <v>66</v>
      </c>
      <c r="H214" s="5">
        <v>12</v>
      </c>
      <c r="I214" s="5">
        <v>12</v>
      </c>
      <c r="J214" s="5">
        <v>12</v>
      </c>
      <c r="K214" s="5">
        <v>12</v>
      </c>
    </row>
    <row r="215" spans="3:14" ht="15.5" x14ac:dyDescent="0.35">
      <c r="C215" t="s">
        <v>202</v>
      </c>
      <c r="H215" s="6">
        <v>0.57479999999999998</v>
      </c>
      <c r="I215" s="6">
        <v>0.82459999999999989</v>
      </c>
      <c r="J215" s="6">
        <v>0.67400000000000004</v>
      </c>
      <c r="K215" s="6">
        <v>0.74639999999999995</v>
      </c>
    </row>
    <row r="216" spans="3:14" ht="15.5" x14ac:dyDescent="0.35">
      <c r="C216" t="s">
        <v>203</v>
      </c>
      <c r="H216" s="6">
        <v>9.0899999999999995E-2</v>
      </c>
      <c r="I216" s="6">
        <v>6.9800000000000001E-2</v>
      </c>
      <c r="J216" s="6">
        <v>6.9800000000000001E-2</v>
      </c>
      <c r="K216" s="6">
        <v>5.6100000000000004E-2</v>
      </c>
    </row>
    <row r="217" spans="3:14" ht="15.5" x14ac:dyDescent="0.35">
      <c r="C217" t="s">
        <v>204</v>
      </c>
      <c r="D217" s="5">
        <v>724000000000</v>
      </c>
      <c r="E217" s="5">
        <v>898000000000</v>
      </c>
      <c r="F217" s="5">
        <v>793000000000</v>
      </c>
      <c r="G217" s="5">
        <v>590000000000</v>
      </c>
      <c r="H217" s="5">
        <v>2898000000000</v>
      </c>
      <c r="I217" s="5">
        <v>2922000000000</v>
      </c>
      <c r="J217" s="5">
        <v>2544000000000</v>
      </c>
      <c r="K217" s="5">
        <v>1978000000000</v>
      </c>
      <c r="L217" s="5">
        <v>1642000000000</v>
      </c>
      <c r="M217" s="5">
        <v>1319000000000</v>
      </c>
      <c r="N217" s="5">
        <v>998000000000</v>
      </c>
    </row>
    <row r="218" spans="3:14" ht="15.5" x14ac:dyDescent="0.35">
      <c r="C218" t="s">
        <v>319</v>
      </c>
      <c r="H218" s="5">
        <v>3006000000000</v>
      </c>
      <c r="I218" s="5">
        <v>2922000000000</v>
      </c>
      <c r="J218" s="5">
        <v>2544000000000</v>
      </c>
      <c r="K218" s="5">
        <v>1978000000000</v>
      </c>
    </row>
    <row r="219" spans="3:14" ht="15.5" x14ac:dyDescent="0.35">
      <c r="C219" t="s">
        <v>205</v>
      </c>
      <c r="H219" s="5">
        <v>12</v>
      </c>
      <c r="I219" s="5">
        <v>12</v>
      </c>
      <c r="J219" s="5">
        <v>12</v>
      </c>
      <c r="K219" s="5">
        <v>12</v>
      </c>
    </row>
    <row r="220" spans="3:14" ht="15.5" x14ac:dyDescent="0.35">
      <c r="C220" t="s">
        <v>206</v>
      </c>
      <c r="H220" s="6">
        <v>0.57479999999999998</v>
      </c>
      <c r="I220" s="6">
        <v>0.82459999999999989</v>
      </c>
      <c r="J220" s="6">
        <v>0.67400000000000004</v>
      </c>
      <c r="K220" s="6">
        <v>0.74639999999999995</v>
      </c>
    </row>
    <row r="221" spans="3:14" ht="15.5" x14ac:dyDescent="0.35">
      <c r="C221" t="s">
        <v>207</v>
      </c>
      <c r="H221" s="6">
        <v>9.0899999999999995E-2</v>
      </c>
      <c r="I221" s="6">
        <v>6.9800000000000001E-2</v>
      </c>
      <c r="J221" s="6">
        <v>6.9800000000000001E-2</v>
      </c>
      <c r="K221" s="6">
        <v>5.6100000000000004E-2</v>
      </c>
    </row>
    <row r="222" spans="3:14" ht="15.5" x14ac:dyDescent="0.35">
      <c r="C222" t="s">
        <v>208</v>
      </c>
      <c r="I222" s="6">
        <v>6.32</v>
      </c>
    </row>
    <row r="223" spans="3:14" ht="15.5" x14ac:dyDescent="0.35">
      <c r="C223" t="s">
        <v>320</v>
      </c>
      <c r="I223" s="6">
        <v>6.91</v>
      </c>
    </row>
    <row r="224" spans="3:14" ht="15.5" x14ac:dyDescent="0.35">
      <c r="C224" t="s">
        <v>209</v>
      </c>
      <c r="I224" s="6">
        <v>7.42</v>
      </c>
    </row>
    <row r="225" spans="3:9" ht="15.5" x14ac:dyDescent="0.35">
      <c r="C225" t="s">
        <v>321</v>
      </c>
      <c r="I225" s="6">
        <v>0.14480000000000001</v>
      </c>
    </row>
    <row r="226" spans="3:9" ht="15.5" x14ac:dyDescent="0.35">
      <c r="C226" t="s">
        <v>322</v>
      </c>
      <c r="I226" s="6">
        <v>0.73</v>
      </c>
    </row>
    <row r="227" spans="3:9" ht="15.5" x14ac:dyDescent="0.35">
      <c r="C227" t="s">
        <v>210</v>
      </c>
      <c r="I227" s="6">
        <v>1.1100000000000001</v>
      </c>
    </row>
    <row r="228" spans="3:9" ht="15.5" x14ac:dyDescent="0.35">
      <c r="C228" t="s">
        <v>323</v>
      </c>
      <c r="I228" s="6">
        <v>3.03</v>
      </c>
    </row>
    <row r="229" spans="3:9" ht="15.5" x14ac:dyDescent="0.35">
      <c r="C229" t="s">
        <v>324</v>
      </c>
      <c r="I229" s="6">
        <v>3.59</v>
      </c>
    </row>
    <row r="230" spans="3:9" ht="15.5" x14ac:dyDescent="0.35">
      <c r="C230" t="s">
        <v>325</v>
      </c>
      <c r="I230" s="6">
        <v>3.92</v>
      </c>
    </row>
    <row r="231" spans="3:9" ht="15.5" x14ac:dyDescent="0.35">
      <c r="C231" t="s">
        <v>326</v>
      </c>
      <c r="I231" s="6">
        <v>2.0099999999999998</v>
      </c>
    </row>
    <row r="232" spans="3:9" ht="15.5" x14ac:dyDescent="0.35">
      <c r="C232" t="s">
        <v>327</v>
      </c>
      <c r="I232" s="6">
        <v>-0.38</v>
      </c>
    </row>
    <row r="233" spans="3:9" ht="15.5" x14ac:dyDescent="0.35">
      <c r="C233" t="s">
        <v>328</v>
      </c>
      <c r="I233" s="6">
        <v>-7.0000000000000007E-2</v>
      </c>
    </row>
    <row r="234" spans="3:9" ht="15.5" x14ac:dyDescent="0.35">
      <c r="C234" t="s">
        <v>329</v>
      </c>
      <c r="I234" s="6">
        <v>19.11</v>
      </c>
    </row>
    <row r="235" spans="3:9" ht="15.5" x14ac:dyDescent="0.35">
      <c r="C235" t="s">
        <v>211</v>
      </c>
      <c r="I235" s="6">
        <v>20.88</v>
      </c>
    </row>
    <row r="236" spans="3:9" ht="15.5" x14ac:dyDescent="0.35">
      <c r="C236" t="s">
        <v>330</v>
      </c>
      <c r="I236" s="6">
        <v>180.35</v>
      </c>
    </row>
    <row r="237" spans="3:9" ht="15.5" x14ac:dyDescent="0.35">
      <c r="C237" t="s">
        <v>212</v>
      </c>
      <c r="D237" s="6">
        <v>37.729999999999997</v>
      </c>
    </row>
    <row r="238" spans="3:9" ht="15.5" x14ac:dyDescent="0.35">
      <c r="C238" t="s">
        <v>213</v>
      </c>
      <c r="I238" s="6">
        <v>118.54</v>
      </c>
    </row>
    <row r="239" spans="3:9" ht="15.5" x14ac:dyDescent="0.35">
      <c r="C239" t="s">
        <v>331</v>
      </c>
      <c r="I239" s="6">
        <v>36.799999999999997</v>
      </c>
    </row>
    <row r="240" spans="3:9" ht="15.5" x14ac:dyDescent="0.35">
      <c r="C240" t="s">
        <v>214</v>
      </c>
      <c r="D240" s="6">
        <v>1.74</v>
      </c>
    </row>
    <row r="241" spans="3:9" ht="15.5" x14ac:dyDescent="0.35">
      <c r="C241" t="s">
        <v>215</v>
      </c>
      <c r="D241" s="6">
        <v>1.62</v>
      </c>
    </row>
    <row r="242" spans="3:9" ht="15.5" x14ac:dyDescent="0.35">
      <c r="C242" t="s">
        <v>216</v>
      </c>
      <c r="D242" s="6">
        <v>0.02</v>
      </c>
    </row>
    <row r="243" spans="3:9" ht="15.5" x14ac:dyDescent="0.35">
      <c r="C243" t="s">
        <v>332</v>
      </c>
      <c r="D243" s="6">
        <v>0.01</v>
      </c>
    </row>
    <row r="244" spans="3:9" ht="15.5" x14ac:dyDescent="0.35">
      <c r="C244" t="s">
        <v>217</v>
      </c>
      <c r="D244" s="6">
        <v>0.52</v>
      </c>
    </row>
    <row r="245" spans="3:9" ht="15.5" x14ac:dyDescent="0.35">
      <c r="C245" t="s">
        <v>218</v>
      </c>
      <c r="D245" s="6">
        <v>0.01</v>
      </c>
    </row>
    <row r="246" spans="3:9" ht="15.5" x14ac:dyDescent="0.35">
      <c r="C246" t="s">
        <v>219</v>
      </c>
      <c r="D246" s="6">
        <v>1.53</v>
      </c>
    </row>
    <row r="247" spans="3:9" ht="15.5" x14ac:dyDescent="0.35">
      <c r="C247" t="s">
        <v>333</v>
      </c>
      <c r="I247" s="6">
        <v>8.57</v>
      </c>
    </row>
    <row r="248" spans="3:9" ht="15.5" x14ac:dyDescent="0.35">
      <c r="C248" t="s">
        <v>12</v>
      </c>
      <c r="D248" s="5">
        <v>107000000000</v>
      </c>
    </row>
    <row r="249" spans="3:9" ht="15.5" x14ac:dyDescent="0.35">
      <c r="C249" t="s">
        <v>220</v>
      </c>
      <c r="I249" s="6">
        <v>4.83</v>
      </c>
    </row>
    <row r="250" spans="3:9" ht="15.5" x14ac:dyDescent="0.35">
      <c r="C250" t="s">
        <v>221</v>
      </c>
      <c r="I250" s="6">
        <v>0.1056</v>
      </c>
    </row>
    <row r="251" spans="3:9" ht="15.5" x14ac:dyDescent="0.35">
      <c r="C251" t="s">
        <v>222</v>
      </c>
      <c r="I251" s="6">
        <v>0.16120000000000001</v>
      </c>
    </row>
    <row r="252" spans="3:9" ht="15.5" x14ac:dyDescent="0.35">
      <c r="C252" t="s">
        <v>223</v>
      </c>
      <c r="I252" s="6">
        <v>0.1764</v>
      </c>
    </row>
    <row r="253" spans="3:9" ht="15.5" x14ac:dyDescent="0.35">
      <c r="C253" t="s">
        <v>334</v>
      </c>
      <c r="I253" s="6">
        <v>0.1547</v>
      </c>
    </row>
    <row r="254" spans="3:9" ht="15.5" x14ac:dyDescent="0.35">
      <c r="C254" t="s">
        <v>224</v>
      </c>
      <c r="D254" s="6">
        <v>53.98</v>
      </c>
    </row>
    <row r="255" spans="3:9" ht="15.5" x14ac:dyDescent="0.35">
      <c r="C255" t="s">
        <v>225</v>
      </c>
      <c r="D255" s="6">
        <v>11.73</v>
      </c>
    </row>
    <row r="256" spans="3:9" ht="15.5" x14ac:dyDescent="0.35">
      <c r="C256" t="s">
        <v>226</v>
      </c>
      <c r="D256" s="6">
        <v>54.49</v>
      </c>
    </row>
    <row r="257" spans="3:9" ht="15.5" x14ac:dyDescent="0.35">
      <c r="C257" t="s">
        <v>227</v>
      </c>
      <c r="D257" s="6">
        <v>11.22</v>
      </c>
    </row>
    <row r="258" spans="3:9" ht="15.5" x14ac:dyDescent="0.35">
      <c r="C258" t="s">
        <v>228</v>
      </c>
      <c r="D258" s="6">
        <v>1.69</v>
      </c>
    </row>
    <row r="259" spans="3:9" ht="15.5" x14ac:dyDescent="0.35">
      <c r="C259" t="s">
        <v>335</v>
      </c>
      <c r="I259" s="5">
        <v>1</v>
      </c>
    </row>
    <row r="260" spans="3:9" ht="15.5" x14ac:dyDescent="0.35">
      <c r="C260" t="s">
        <v>336</v>
      </c>
      <c r="I260" s="6">
        <v>30.72</v>
      </c>
    </row>
    <row r="261" spans="3:9" ht="15.5" x14ac:dyDescent="0.35">
      <c r="C261" t="s">
        <v>40</v>
      </c>
      <c r="I261" s="5">
        <v>2200000000000</v>
      </c>
    </row>
    <row r="262" spans="3:9" ht="15.5" x14ac:dyDescent="0.35">
      <c r="C262" t="s">
        <v>229</v>
      </c>
      <c r="I262" s="5">
        <v>1613000000000</v>
      </c>
    </row>
    <row r="263" spans="3:9" ht="15.5" x14ac:dyDescent="0.35">
      <c r="C263" t="s">
        <v>230</v>
      </c>
      <c r="I263" s="6">
        <v>16670000000.000002</v>
      </c>
    </row>
    <row r="264" spans="3:9" ht="15.5" x14ac:dyDescent="0.35">
      <c r="C264" t="s">
        <v>231</v>
      </c>
      <c r="I264" s="6">
        <v>0.2051</v>
      </c>
    </row>
    <row r="265" spans="3:9" ht="15.5" x14ac:dyDescent="0.35">
      <c r="C265" t="s">
        <v>232</v>
      </c>
      <c r="D265" s="6">
        <v>0.16589999999999999</v>
      </c>
    </row>
    <row r="266" spans="3:9" ht="15.5" x14ac:dyDescent="0.35">
      <c r="C266" t="s">
        <v>233</v>
      </c>
      <c r="D266" s="6">
        <v>0.1275</v>
      </c>
    </row>
    <row r="267" spans="3:9" ht="15.5" x14ac:dyDescent="0.35">
      <c r="C267" t="s">
        <v>234</v>
      </c>
      <c r="D267" s="6">
        <v>0.1201</v>
      </c>
    </row>
    <row r="268" spans="3:9" ht="15.5" x14ac:dyDescent="0.35">
      <c r="C268" t="s">
        <v>235</v>
      </c>
      <c r="D268" s="6">
        <v>0.13019999999999998</v>
      </c>
    </row>
    <row r="269" spans="3:9" ht="15.5" x14ac:dyDescent="0.35">
      <c r="C269" t="s">
        <v>236</v>
      </c>
      <c r="D269" s="6">
        <v>0.24539999999999998</v>
      </c>
    </row>
    <row r="270" spans="3:9" ht="15.5" x14ac:dyDescent="0.35">
      <c r="C270" t="s">
        <v>237</v>
      </c>
      <c r="D270" s="6">
        <v>6.8839999999999995</v>
      </c>
    </row>
    <row r="271" spans="3:9" ht="15.5" x14ac:dyDescent="0.35">
      <c r="C271" t="s">
        <v>238</v>
      </c>
      <c r="I271" s="5">
        <v>12</v>
      </c>
    </row>
    <row r="272" spans="3:9" ht="15.5" x14ac:dyDescent="0.35">
      <c r="C272" t="s">
        <v>239</v>
      </c>
      <c r="I272" s="5">
        <v>12</v>
      </c>
    </row>
    <row r="273" spans="3:9" ht="15.5" x14ac:dyDescent="0.35">
      <c r="C273" t="s">
        <v>240</v>
      </c>
      <c r="I273" s="6">
        <v>0.57479999999999998</v>
      </c>
    </row>
    <row r="274" spans="3:9" ht="15.5" x14ac:dyDescent="0.35">
      <c r="C274" t="s">
        <v>241</v>
      </c>
      <c r="I274" s="6">
        <v>9.0899999999999995E-2</v>
      </c>
    </row>
    <row r="275" spans="3:9" ht="15.5" x14ac:dyDescent="0.35">
      <c r="C275" t="s">
        <v>242</v>
      </c>
      <c r="I275" t="s">
        <v>872</v>
      </c>
    </row>
    <row r="276" spans="3:9" ht="15.5" x14ac:dyDescent="0.35">
      <c r="C276" t="s">
        <v>244</v>
      </c>
      <c r="I276" s="5">
        <v>9</v>
      </c>
    </row>
    <row r="277" spans="3:9" ht="15.5" x14ac:dyDescent="0.35">
      <c r="C277" t="s">
        <v>245</v>
      </c>
      <c r="I277" s="6">
        <v>0.35</v>
      </c>
    </row>
    <row r="278" spans="3:9" ht="15.5" x14ac:dyDescent="0.35">
      <c r="C278" t="s">
        <v>246</v>
      </c>
      <c r="I278" s="6">
        <v>0.65</v>
      </c>
    </row>
    <row r="279" spans="3:9" ht="15.5" x14ac:dyDescent="0.35">
      <c r="C279" t="s">
        <v>247</v>
      </c>
      <c r="I279" s="6">
        <v>0.81</v>
      </c>
    </row>
    <row r="280" spans="3:9" ht="15.5" x14ac:dyDescent="0.35">
      <c r="C280" t="s">
        <v>248</v>
      </c>
      <c r="I280" s="6">
        <v>0.93</v>
      </c>
    </row>
    <row r="281" spans="3:9" ht="15.5" x14ac:dyDescent="0.35">
      <c r="C281" t="s">
        <v>249</v>
      </c>
      <c r="I281" s="6">
        <v>0.66</v>
      </c>
    </row>
    <row r="282" spans="3:9" ht="15.5" x14ac:dyDescent="0.35">
      <c r="C282" t="s">
        <v>250</v>
      </c>
      <c r="I282" s="6">
        <v>0.52</v>
      </c>
    </row>
    <row r="283" spans="3:9" ht="15.5" x14ac:dyDescent="0.35">
      <c r="C283" t="s">
        <v>251</v>
      </c>
      <c r="I283" s="6">
        <v>0.6</v>
      </c>
    </row>
    <row r="284" spans="3:9" ht="15.5" x14ac:dyDescent="0.35">
      <c r="C284" t="s">
        <v>337</v>
      </c>
      <c r="I284" s="5">
        <v>3006000000000</v>
      </c>
    </row>
    <row r="285" spans="3:9" ht="15.5" x14ac:dyDescent="0.35">
      <c r="C285" t="s">
        <v>338</v>
      </c>
      <c r="I285" s="5">
        <v>612000000000</v>
      </c>
    </row>
    <row r="286" spans="3:9" ht="15.5" x14ac:dyDescent="0.35">
      <c r="C286" t="s">
        <v>339</v>
      </c>
      <c r="I286" s="5">
        <v>801000000000</v>
      </c>
    </row>
    <row r="287" spans="3:9" ht="15.5" x14ac:dyDescent="0.35">
      <c r="C287" t="s">
        <v>340</v>
      </c>
      <c r="I287" s="5">
        <v>318000000000</v>
      </c>
    </row>
    <row r="288" spans="3:9" ht="15.5" x14ac:dyDescent="0.35">
      <c r="C288" t="s">
        <v>252</v>
      </c>
      <c r="D288" s="5">
        <v>629000000000</v>
      </c>
    </row>
    <row r="289" spans="3:9" ht="15.5" x14ac:dyDescent="0.35">
      <c r="C289" t="s">
        <v>253</v>
      </c>
      <c r="D289" s="5">
        <v>3015000000000</v>
      </c>
    </row>
    <row r="290" spans="3:9" ht="15.5" x14ac:dyDescent="0.35">
      <c r="C290" t="s">
        <v>254</v>
      </c>
      <c r="D290" s="5">
        <v>1027000000000</v>
      </c>
    </row>
    <row r="291" spans="3:9" ht="15.5" x14ac:dyDescent="0.35">
      <c r="C291" t="s">
        <v>183</v>
      </c>
      <c r="D291" s="5">
        <v>477000000000</v>
      </c>
    </row>
    <row r="292" spans="3:9" ht="15.5" x14ac:dyDescent="0.35">
      <c r="C292" t="s">
        <v>182</v>
      </c>
      <c r="I292" s="5">
        <v>1976000000000</v>
      </c>
    </row>
    <row r="293" spans="3:9" ht="15.5" x14ac:dyDescent="0.35">
      <c r="C293" t="s">
        <v>181</v>
      </c>
      <c r="D293" s="5">
        <v>15000000000</v>
      </c>
    </row>
    <row r="294" spans="3:9" ht="15.5" x14ac:dyDescent="0.35">
      <c r="C294" t="s">
        <v>180</v>
      </c>
      <c r="D294" s="5">
        <v>15000000000</v>
      </c>
    </row>
    <row r="295" spans="3:9" ht="15.5" x14ac:dyDescent="0.35">
      <c r="C295" t="s">
        <v>23</v>
      </c>
      <c r="D295" s="5">
        <v>30000000000</v>
      </c>
    </row>
    <row r="296" spans="3:9" ht="15.5" x14ac:dyDescent="0.35">
      <c r="C296" t="s">
        <v>20</v>
      </c>
      <c r="D296" s="5">
        <v>-599000000000</v>
      </c>
    </row>
    <row r="297" spans="3:9" ht="15.5" x14ac:dyDescent="0.35">
      <c r="C297" t="s">
        <v>255</v>
      </c>
      <c r="I297" s="5">
        <v>1987000000000</v>
      </c>
    </row>
    <row r="298" spans="3:9" ht="15.5" x14ac:dyDescent="0.35">
      <c r="C298" t="s">
        <v>341</v>
      </c>
      <c r="I298" s="5">
        <v>726000000000</v>
      </c>
    </row>
    <row r="299" spans="3:9" ht="15.5" x14ac:dyDescent="0.35">
      <c r="C299" t="s">
        <v>342</v>
      </c>
      <c r="I299" s="5">
        <v>-85000000000</v>
      </c>
    </row>
    <row r="300" spans="3:9" ht="15.5" x14ac:dyDescent="0.35">
      <c r="C300" t="s">
        <v>343</v>
      </c>
      <c r="I300" s="5">
        <v>-506000000000</v>
      </c>
    </row>
    <row r="301" spans="3:9" ht="15.5" x14ac:dyDescent="0.35">
      <c r="C301" t="s">
        <v>344</v>
      </c>
      <c r="I301" s="5">
        <v>-113000000000</v>
      </c>
    </row>
    <row r="302" spans="3:9" ht="15.5" x14ac:dyDescent="0.35">
      <c r="C302" t="s">
        <v>345</v>
      </c>
      <c r="I302" s="5">
        <v>613000000000</v>
      </c>
    </row>
  </sheetData>
  <pageMargins left="0.7" right="0.7" top="0.75" bottom="0.75" header="0.3" footer="0.3"/>
  <ignoredErrors>
    <ignoredError sqref="A1:N303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27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873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874</v>
      </c>
      <c r="D2" s="2" vm="96">
        <f ca="1">IFERROR(_xlfn.STOCKHISTORY("XIDX:" &amp; $C$1, D3, , 0, 0, 1), "Libur")</f>
        <v>462</v>
      </c>
      <c r="H2" s="2" vm="96">
        <f ca="1">IFERROR(INDEX(D2:G2,COUNT(D2:G2)),"")</f>
        <v>462</v>
      </c>
      <c r="I2" s="2" vm="97">
        <f t="shared" ref="I2:N2" ca="1" si="0">IFERROR(_xlfn.STOCKHISTORY("XIDX:" &amp; $C$1, I1, , 0, 0, 1), "Libur")</f>
        <v>464</v>
      </c>
      <c r="J2" s="2" vm="98">
        <f t="shared" ca="1" si="0"/>
        <v>147</v>
      </c>
      <c r="K2" s="2" vm="99">
        <f t="shared" ca="1" si="0"/>
        <v>268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70014652370</v>
      </c>
      <c r="H4" s="2">
        <f>IFERROR(SUM(D4:G4)*(4/MAX(1,COUNT(D4:G4))),"")</f>
        <v>280058609480</v>
      </c>
      <c r="I4" s="2">
        <f t="shared" ref="I4:N4" si="1">IFERROR(INDEX(I51:I500,MATCH($C$4,$C$51:$C$500,0)),"")</f>
        <v>407564149563</v>
      </c>
      <c r="J4" s="2">
        <f t="shared" si="1"/>
        <v>249090558472</v>
      </c>
      <c r="K4" s="2">
        <f t="shared" si="1"/>
        <v>272434920238</v>
      </c>
      <c r="L4" s="2">
        <f t="shared" si="1"/>
        <v>184878777719</v>
      </c>
      <c r="M4" s="2">
        <f t="shared" si="1"/>
        <v>24634528516</v>
      </c>
      <c r="N4" s="2">
        <f t="shared" si="1"/>
        <v>2309000000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-19444932983</v>
      </c>
      <c r="H5" s="2">
        <f>IFERROR(SUM(D5:G5)*(4/MAX(1,COUNT(D5:G5))),"")</f>
        <v>-77779731932</v>
      </c>
      <c r="I5" s="2">
        <f t="shared" ref="I5:N5" si="2">IFERROR(INDEX(I51:I500,MATCH($C$5,$C$51:$C$500,0)),"")</f>
        <v>-49400228380</v>
      </c>
      <c r="J5" s="2">
        <f t="shared" si="2"/>
        <v>-18670368559</v>
      </c>
      <c r="K5" s="2">
        <f t="shared" si="2"/>
        <v>19748553475</v>
      </c>
      <c r="L5" s="2">
        <f t="shared" si="2"/>
        <v>19081695057</v>
      </c>
      <c r="M5" s="2">
        <f t="shared" si="2"/>
        <v>-259827479</v>
      </c>
      <c r="N5" s="2">
        <f t="shared" si="2"/>
        <v>-5780664827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158745117102</v>
      </c>
      <c r="H6" s="2">
        <f>IFERROR(INDEX(D6:G6,COUNT(D6:G6)),"")</f>
        <v>158745117102</v>
      </c>
      <c r="I6" s="2">
        <f t="shared" ref="I6:N6" si="3">IFERROR(INDEX(I51:I500,MATCH($C$6,$C$51:$C$500,0)),"")</f>
        <v>178189990484</v>
      </c>
      <c r="J6" s="2">
        <f t="shared" si="3"/>
        <v>227588175918</v>
      </c>
      <c r="K6" s="2">
        <f t="shared" si="3"/>
        <v>246258544477</v>
      </c>
      <c r="L6" s="2">
        <f t="shared" si="3"/>
        <v>116541284686</v>
      </c>
      <c r="M6" s="2">
        <f t="shared" si="3"/>
        <v>47459589629</v>
      </c>
      <c r="N6" s="2">
        <f t="shared" si="3"/>
        <v>47719417108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1.25</v>
      </c>
      <c r="H7" s="3">
        <f>IFERROR(INDEX(D7:G7,COUNT(D7:G7)),"")</f>
        <v>1.25</v>
      </c>
      <c r="I7" s="3">
        <f t="shared" ref="I7:N7" si="4">IFERROR(INDEX(I51:I500,MATCH($C$7,$C$51:$C$500,0))/1000000000,"")</f>
        <v>1.25</v>
      </c>
      <c r="J7" s="3">
        <f t="shared" si="4"/>
        <v>1.25</v>
      </c>
      <c r="K7" s="3">
        <f t="shared" si="4"/>
        <v>1.25</v>
      </c>
      <c r="L7" s="3">
        <f t="shared" si="4"/>
        <v>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14000000000</v>
      </c>
      <c r="H8" s="2">
        <f>IFERROR(INDEX(D8:G8,COUNT(D8:G8)),"")</f>
        <v>14000000000</v>
      </c>
      <c r="I8" s="2">
        <f t="shared" ref="I8:N8" si="5">IFERROR(INDEX(I51:I500,MATCH($C$8,$C$51:$C$500,0)),"")</f>
        <v>117000000000</v>
      </c>
      <c r="J8" s="2">
        <f t="shared" si="5"/>
        <v>32000000000</v>
      </c>
      <c r="K8" s="2">
        <f t="shared" si="5"/>
        <v>-121000000000</v>
      </c>
      <c r="L8" s="2">
        <f t="shared" si="5"/>
        <v>-59000000000</v>
      </c>
      <c r="M8" s="2">
        <f t="shared" si="5"/>
        <v>-18000000000</v>
      </c>
      <c r="N8" s="2">
        <f t="shared" si="5"/>
        <v>-10000000000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11.32</v>
      </c>
      <c r="H9" s="3">
        <f>IFERROR(INDEX(D9:G9,COUNT(D9:G9)),"")</f>
        <v>11.32</v>
      </c>
      <c r="I9" s="3">
        <f t="shared" ref="I9:N9" si="6">IFERROR(INDEX(I51:I500,MATCH($C$9,$C$51:$C$500,0)),"")</f>
        <v>93.5</v>
      </c>
      <c r="J9" s="3">
        <f t="shared" si="6"/>
        <v>25.76</v>
      </c>
      <c r="K9" s="3">
        <f t="shared" si="6"/>
        <v>-97.01</v>
      </c>
      <c r="L9" s="3">
        <f t="shared" si="6"/>
        <v>-59.43</v>
      </c>
      <c r="M9" s="3">
        <f t="shared" si="6"/>
        <v>-361159.72</v>
      </c>
      <c r="N9" s="3">
        <f t="shared" si="6"/>
        <v>-205582.56</v>
      </c>
    </row>
    <row r="10" spans="1:14" ht="15.5" x14ac:dyDescent="0.35">
      <c r="C10" t="s">
        <v>17</v>
      </c>
      <c r="D10" s="3">
        <f ca="1">IFERROR(IF(D9=0,"",D2/D9),"")</f>
        <v>40.812720848056536</v>
      </c>
      <c r="I10" s="3">
        <f t="shared" ref="I10:N10" ca="1" si="7">IFERROR(IF(I9=0,"",I2/I9),"")</f>
        <v>4.9625668449197864</v>
      </c>
      <c r="J10" s="3">
        <f t="shared" ca="1" si="7"/>
        <v>5.7065217391304346</v>
      </c>
      <c r="K10" s="3">
        <f t="shared" ca="1" si="7"/>
        <v>-2.7626017936295226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5702636205</v>
      </c>
      <c r="H11" s="2">
        <f>IFERROR(INDEX(D11:G11,COUNT(D11:G11)),"")</f>
        <v>5702636205</v>
      </c>
      <c r="I11" s="2">
        <f t="shared" ref="I11:N11" si="8">IFERROR(INDEX(I51:I500,MATCH($C$11,$C$51:$C$500,0)),"")</f>
        <v>5642831183</v>
      </c>
      <c r="J11" s="2">
        <f t="shared" si="8"/>
        <v>5128474764</v>
      </c>
      <c r="K11" s="2">
        <f t="shared" si="8"/>
        <v>14960446826</v>
      </c>
      <c r="L11" s="2">
        <f t="shared" si="8"/>
        <v>92355023</v>
      </c>
      <c r="M11" s="2">
        <f t="shared" si="8"/>
        <v>509131978</v>
      </c>
      <c r="N11" s="2">
        <f t="shared" si="8"/>
        <v>25338455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70000000000</v>
      </c>
      <c r="H12" s="2">
        <f>IFERROR(INDEX(D12:G12,COUNT(D12:G12)),"")</f>
        <v>70000000000</v>
      </c>
      <c r="I12" s="2">
        <f t="shared" ref="I12:N12" si="9">IFERROR(INDEX(I51:I500,MATCH($C$12,$C$51:$C$500,0)),"")</f>
        <v>90000000000</v>
      </c>
      <c r="J12" s="2">
        <f t="shared" si="9"/>
        <v>188000000000</v>
      </c>
      <c r="K12" s="2">
        <f t="shared" si="9"/>
        <v>245000000000</v>
      </c>
      <c r="L12" s="2">
        <f t="shared" si="9"/>
        <v>68000000000</v>
      </c>
      <c r="M12" s="2">
        <f t="shared" si="9"/>
        <v>13000000000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76000000000</v>
      </c>
      <c r="H13" s="2">
        <f>IFERROR(INDEX(D13:G13,COUNT(D13:G13)),"")</f>
        <v>76000000000</v>
      </c>
      <c r="I13" s="2">
        <f t="shared" ref="I13:N13" si="10">IFERROR(INDEX(I51:I500,MATCH($C$13,$C$51:$C$500,0)),"")</f>
        <v>95000000000</v>
      </c>
      <c r="J13" s="2">
        <f t="shared" si="10"/>
        <v>193000000000</v>
      </c>
      <c r="K13" s="2">
        <f t="shared" si="10"/>
        <v>260000000000</v>
      </c>
      <c r="L13" s="2">
        <f t="shared" si="10"/>
        <v>68000000000</v>
      </c>
      <c r="M13" s="2">
        <f t="shared" si="10"/>
        <v>13000000000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-1937918271</v>
      </c>
      <c r="H14" s="2">
        <f>IFERROR(SUM(D14:G14)*(4/MAX(1,COUNT(D14:G14))),"")</f>
        <v>-7751673084</v>
      </c>
      <c r="I14" s="2">
        <f t="shared" ref="I14:N14" si="11">IFERROR(INDEX(I51:I500,MATCH($C$14,$C$51:$C$500,0)),"")</f>
        <v>-13248558889</v>
      </c>
      <c r="J14" s="2">
        <f t="shared" si="11"/>
        <v>-19974217130</v>
      </c>
      <c r="K14" s="2">
        <f t="shared" si="11"/>
        <v>-14040778402</v>
      </c>
      <c r="L14" s="2">
        <f t="shared" si="11"/>
        <v>-4359589973</v>
      </c>
      <c r="M14" s="2">
        <f t="shared" si="11"/>
        <v>-336643441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7178749453</v>
      </c>
      <c r="H15" s="2">
        <f>IFERROR(SUM(D15:G15)*(4/MAX(1,COUNT(D15:G15))),"")</f>
        <v>28714997812</v>
      </c>
      <c r="I15" s="2">
        <f t="shared" ref="I15:N15" si="12">IFERROR(INDEX(I51:I500,MATCH($C$15,$C$51:$C$500,0)),"")</f>
        <v>18753325264</v>
      </c>
      <c r="J15" s="2">
        <f t="shared" si="12"/>
        <v>4146247850</v>
      </c>
      <c r="K15" s="2">
        <f t="shared" si="12"/>
        <v>-3462416803</v>
      </c>
      <c r="L15" s="2">
        <f t="shared" si="12"/>
        <v>-5985692958</v>
      </c>
      <c r="M15" s="2">
        <f t="shared" si="12"/>
        <v>-79048691</v>
      </c>
      <c r="N15" s="2">
        <f t="shared" si="12"/>
        <v>1559342443</v>
      </c>
    </row>
    <row r="16" spans="1:14" ht="15.5" x14ac:dyDescent="0.35">
      <c r="C16" t="s">
        <v>28</v>
      </c>
      <c r="D16" s="2">
        <f>IFERROR(INDEX(D51:D500,MATCH($C$16,$C$51:$C$500,0)),"")</f>
        <v>-26623622835</v>
      </c>
      <c r="H16" s="2">
        <f>IFERROR(SUM(D16:G16)*(4/MAX(1,COUNT(D16:G16))),"")</f>
        <v>-106494491340</v>
      </c>
      <c r="I16" s="2">
        <f t="shared" ref="I16:N16" si="13">IFERROR(INDEX(I51:I500,MATCH($C$16,$C$51:$C$500,0)),"")</f>
        <v>-68149702577</v>
      </c>
      <c r="J16" s="2">
        <f t="shared" si="13"/>
        <v>-22819183576</v>
      </c>
      <c r="K16" s="2">
        <f t="shared" si="13"/>
        <v>23226176223</v>
      </c>
      <c r="L16" s="2">
        <f t="shared" si="13"/>
        <v>25068229535</v>
      </c>
      <c r="M16" s="2">
        <f t="shared" si="13"/>
        <v>-180778788</v>
      </c>
      <c r="N16" s="2">
        <f t="shared" si="13"/>
        <v>-7340007270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577500000000</v>
      </c>
      <c r="H20" s="2">
        <f t="shared" ref="H20:N20" ca="1" si="14">IFERROR(H21*H2,"")</f>
        <v>577500000000</v>
      </c>
      <c r="I20" s="2">
        <f t="shared" ca="1" si="14"/>
        <v>580000000000</v>
      </c>
      <c r="J20" s="2">
        <f t="shared" ca="1" si="14"/>
        <v>183750000000</v>
      </c>
      <c r="K20" s="2">
        <f t="shared" ca="1" si="14"/>
        <v>335000000000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1250000000</v>
      </c>
      <c r="H21" s="2">
        <f>IFERROR(INDEX(D21:G21,COUNT(D21:G21)),"")</f>
        <v>1250000000</v>
      </c>
      <c r="I21" s="2">
        <f t="shared" ref="I21:N21" si="15">IFERROR(INDEX(I51:I500,MATCH($C$7,$C$51:$C$500,0)),"")</f>
        <v>1250000000</v>
      </c>
      <c r="J21" s="2">
        <f t="shared" si="15"/>
        <v>1250000000</v>
      </c>
      <c r="K21" s="2">
        <f t="shared" si="15"/>
        <v>1250000000</v>
      </c>
      <c r="L21" s="2">
        <f t="shared" si="15"/>
        <v>1000000000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-12.24915344672042</v>
      </c>
      <c r="H23" s="3">
        <f t="shared" ref="H23:N23" si="16">IFERROR(H5/H6*100,"")</f>
        <v>-48.996613786881682</v>
      </c>
      <c r="I23" s="3">
        <f t="shared" si="16"/>
        <v>-27.723346438157947</v>
      </c>
      <c r="J23" s="3">
        <f t="shared" si="16"/>
        <v>-8.2035758156991996</v>
      </c>
      <c r="K23" s="3">
        <f t="shared" si="16"/>
        <v>8.0194388856401577</v>
      </c>
      <c r="L23" s="3">
        <f t="shared" si="16"/>
        <v>16.373335087571988</v>
      </c>
      <c r="M23" s="3">
        <f t="shared" si="16"/>
        <v>-0.54747097695348257</v>
      </c>
      <c r="N23" s="3">
        <f t="shared" si="16"/>
        <v>-12.113863029628019</v>
      </c>
    </row>
    <row r="24" spans="1:14" ht="15.5" x14ac:dyDescent="0.35">
      <c r="C24" t="s">
        <v>43</v>
      </c>
      <c r="D24" s="4">
        <f>IFERROR(_xlfn.RRI(5,I23,D23),"")</f>
        <v>-0.15071767726837304</v>
      </c>
      <c r="H24" s="4">
        <f t="shared" ref="H24:N24" si="17">IFERROR(_xlfn.RRI(5,M23,H23),"")</f>
        <v>1.4567501606015352</v>
      </c>
      <c r="I24" s="4">
        <f t="shared" si="17"/>
        <v>0.18008312113934366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-15.56</v>
      </c>
      <c r="H25" s="3">
        <f>IFERROR(INDEX(D25:G25,COUNT(D25:G25)),"")</f>
        <v>-15.56</v>
      </c>
      <c r="I25" s="3">
        <f t="shared" ref="I25:N25" si="18">IFERROR(INDEX(I51:I500,MATCH($C$25,$C$51:$C$500,0)),"")</f>
        <v>-39.520000000000003</v>
      </c>
      <c r="J25" s="3">
        <f t="shared" si="18"/>
        <v>-14.94</v>
      </c>
      <c r="K25" s="3">
        <f t="shared" si="18"/>
        <v>15.81</v>
      </c>
      <c r="L25" s="3">
        <f t="shared" si="18"/>
        <v>19.079999999999998</v>
      </c>
      <c r="M25" s="3">
        <f t="shared" si="18"/>
        <v>-5196.55</v>
      </c>
      <c r="N25" s="3">
        <f t="shared" si="18"/>
        <v>-115613.3</v>
      </c>
    </row>
    <row r="26" spans="1:14" ht="15.5" x14ac:dyDescent="0.35">
      <c r="C26" t="s">
        <v>46</v>
      </c>
      <c r="D26" s="4">
        <f>IFERROR(_xlfn.RRI(5,I25,D25),"")</f>
        <v>-0.17007560344303374</v>
      </c>
      <c r="H26" s="4">
        <f t="shared" ref="H26:N26" si="19">IFERROR(_xlfn.RRI(5,M25,H25),"")</f>
        <v>-0.68720565240370024</v>
      </c>
      <c r="I26" s="4">
        <f t="shared" si="19"/>
        <v>-0.79734289813141845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56.011721895999997</v>
      </c>
      <c r="H27" s="3">
        <f t="shared" ref="H27:N27" si="20">IFERROR(H4/H21,"")</f>
        <v>224.04688758399999</v>
      </c>
      <c r="I27" s="3">
        <f t="shared" si="20"/>
        <v>326.05131965039999</v>
      </c>
      <c r="J27" s="3">
        <f t="shared" si="20"/>
        <v>199.27244677760001</v>
      </c>
      <c r="K27" s="3">
        <f t="shared" si="20"/>
        <v>217.94793619039999</v>
      </c>
      <c r="L27" s="3">
        <f t="shared" si="20"/>
        <v>184.878777719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-0.29692995900537433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-0.60627530364372462</v>
      </c>
      <c r="I29" s="4">
        <f t="shared" si="22"/>
        <v>1.6452476572958505</v>
      </c>
      <c r="J29" s="4">
        <f t="shared" si="22"/>
        <v>-1.9449715370018974</v>
      </c>
      <c r="K29" s="4">
        <f t="shared" si="22"/>
        <v>-0.17138364779874204</v>
      </c>
      <c r="L29" s="4">
        <f t="shared" si="22"/>
        <v>-1.0036716667789207</v>
      </c>
      <c r="M29" s="4">
        <f t="shared" si="22"/>
        <v>-0.95505231664523027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-0.31284778167980298</v>
      </c>
      <c r="I30" s="4">
        <f t="shared" si="23"/>
        <v>0.63620874296933183</v>
      </c>
      <c r="J30" s="4">
        <f t="shared" si="23"/>
        <v>-8.5687847011705634E-2</v>
      </c>
      <c r="K30" s="4">
        <f t="shared" si="23"/>
        <v>0.17886941313330346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126.99</v>
      </c>
      <c r="H32" s="3">
        <f>IFERROR(INDEX(D32:G32,COUNT(D32:G32)),"")</f>
        <v>126.99</v>
      </c>
      <c r="I32" s="3">
        <f t="shared" ref="I32:N32" si="24">IFERROR(INDEX(I51:I500,MATCH($C$32,$C$51:$C$500,0)),"")</f>
        <v>142.55000000000001</v>
      </c>
      <c r="J32" s="3">
        <f t="shared" si="24"/>
        <v>182.07</v>
      </c>
      <c r="K32" s="3">
        <f t="shared" si="24"/>
        <v>197.01</v>
      </c>
      <c r="L32" s="3">
        <f t="shared" si="24"/>
        <v>116.54</v>
      </c>
      <c r="M32" s="3">
        <f t="shared" si="24"/>
        <v>949191.79</v>
      </c>
      <c r="N32" s="3">
        <f t="shared" si="24"/>
        <v>954388.34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3.51</v>
      </c>
      <c r="H33" s="3">
        <f>IFERROR(INDEX(D33:G33,COUNT(D33:G33)),"")</f>
        <v>3.51</v>
      </c>
      <c r="I33" s="3">
        <f t="shared" ref="I33:N33" si="25">IFERROR(INDEX(I51:I500,MATCH($C$33,$C$51:$C$500,0)),"")</f>
        <v>3.25</v>
      </c>
      <c r="J33" s="3">
        <f t="shared" si="25"/>
        <v>0.81</v>
      </c>
      <c r="K33" s="3">
        <f t="shared" si="25"/>
        <v>1.36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-28.66</v>
      </c>
      <c r="H34" s="3">
        <f>IFERROR(INDEX(D34:G34,COUNT(D34:G34)),"")</f>
        <v>-28.66</v>
      </c>
      <c r="I34" s="3">
        <f t="shared" ref="I34:N34" si="26">IFERROR(INDEX(I51:I500,MATCH($C$34,$C$51:$C$500,0)),"")</f>
        <v>-11.74</v>
      </c>
      <c r="J34" s="3">
        <f t="shared" si="26"/>
        <v>-9.84</v>
      </c>
      <c r="K34" s="3">
        <f t="shared" si="26"/>
        <v>16.95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7.96</v>
      </c>
      <c r="H35" s="3">
        <f>IFERROR(INDEX(D35:G35,COUNT(D35:G35)),"")</f>
        <v>7.96</v>
      </c>
      <c r="I35" s="3">
        <f t="shared" ref="I35:N35" si="27">IFERROR(INDEX(I51:I500,MATCH($C$35,$C$51:$C$500,0)),"")</f>
        <v>1.42</v>
      </c>
      <c r="J35" s="3">
        <f t="shared" si="27"/>
        <v>0.74</v>
      </c>
      <c r="K35" s="3">
        <f t="shared" si="27"/>
        <v>1.23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70014652370</v>
      </c>
      <c r="E51" s="5">
        <v>188175413956</v>
      </c>
      <c r="F51" s="5">
        <v>123576627916</v>
      </c>
      <c r="G51" s="5">
        <v>53283351164</v>
      </c>
      <c r="I51" s="5">
        <v>407564149563</v>
      </c>
      <c r="J51" s="5">
        <v>249090558472</v>
      </c>
      <c r="K51" s="5">
        <v>272434920238</v>
      </c>
      <c r="L51" s="5">
        <v>184878777719</v>
      </c>
      <c r="M51" s="5">
        <v>24634528516</v>
      </c>
      <c r="N51" s="5">
        <v>2309000000</v>
      </c>
    </row>
    <row r="52" spans="2:14" ht="15.5" x14ac:dyDescent="0.35">
      <c r="C52" t="s">
        <v>73</v>
      </c>
      <c r="D52" s="5">
        <v>-83491344589</v>
      </c>
      <c r="E52" s="5">
        <v>-176233413552</v>
      </c>
      <c r="F52" s="5">
        <v>-111223790023</v>
      </c>
      <c r="G52" s="5">
        <v>-79306425542</v>
      </c>
      <c r="I52" s="5">
        <v>-436951549276</v>
      </c>
      <c r="J52" s="5">
        <v>-235274137556</v>
      </c>
      <c r="K52" s="5">
        <v>-215868146834</v>
      </c>
      <c r="L52" s="5">
        <v>-145959063245</v>
      </c>
      <c r="M52" s="5">
        <v>-23449116770</v>
      </c>
      <c r="N52" s="5">
        <v>-9128059198</v>
      </c>
    </row>
    <row r="53" spans="2:14" ht="15.5" x14ac:dyDescent="0.35">
      <c r="C53" t="s">
        <v>74</v>
      </c>
      <c r="D53" s="5">
        <v>-13476692219</v>
      </c>
      <c r="E53" s="5">
        <v>11942000404</v>
      </c>
      <c r="F53" s="5">
        <v>12352837893</v>
      </c>
      <c r="G53" s="5">
        <v>-26023074378</v>
      </c>
      <c r="I53" s="5">
        <v>-29387399713</v>
      </c>
      <c r="J53" s="5">
        <v>13816420916</v>
      </c>
      <c r="K53" s="5">
        <v>56566773404</v>
      </c>
      <c r="L53" s="5">
        <v>38919714474</v>
      </c>
      <c r="M53" s="5">
        <v>1185411746</v>
      </c>
      <c r="N53" s="5">
        <v>-6819059198</v>
      </c>
    </row>
    <row r="54" spans="2:14" ht="15.5" x14ac:dyDescent="0.35">
      <c r="C54" t="s">
        <v>75</v>
      </c>
      <c r="D54" s="5">
        <v>-9744086499</v>
      </c>
      <c r="E54" s="5">
        <v>-10152861251</v>
      </c>
      <c r="F54" s="5">
        <v>-5335607603</v>
      </c>
      <c r="G54" s="5">
        <v>-4132314557</v>
      </c>
      <c r="I54" s="5">
        <v>-24785521807</v>
      </c>
      <c r="J54" s="5">
        <v>-16580844921</v>
      </c>
      <c r="K54" s="5">
        <v>-18994748936</v>
      </c>
      <c r="L54" s="5">
        <v>-9542444196</v>
      </c>
      <c r="M54" s="5">
        <v>-932621130</v>
      </c>
      <c r="N54" s="5">
        <v>-515554852</v>
      </c>
    </row>
    <row r="55" spans="2:14" ht="15.5" x14ac:dyDescent="0.35">
      <c r="C55" t="s">
        <v>77</v>
      </c>
      <c r="D55" s="5">
        <v>-9744086499</v>
      </c>
      <c r="E55" s="5">
        <v>-10152861251</v>
      </c>
      <c r="F55" s="5">
        <v>-5335607603</v>
      </c>
      <c r="G55" s="5">
        <v>-4132314557</v>
      </c>
      <c r="I55" s="5">
        <v>-24785521807</v>
      </c>
      <c r="J55" s="5">
        <v>-16580844921</v>
      </c>
      <c r="K55" s="5">
        <v>-18994748936</v>
      </c>
      <c r="L55" s="5">
        <v>-9542444196</v>
      </c>
      <c r="M55" s="5">
        <v>-932621130</v>
      </c>
      <c r="N55" s="5">
        <v>-515554852</v>
      </c>
    </row>
    <row r="56" spans="2:14" ht="15.5" x14ac:dyDescent="0.35">
      <c r="C56" t="s">
        <v>78</v>
      </c>
      <c r="D56" s="5">
        <v>-23220778718</v>
      </c>
      <c r="E56" s="5">
        <v>1789139153</v>
      </c>
      <c r="F56" s="5">
        <v>7017230290</v>
      </c>
      <c r="G56" s="5">
        <v>-30155388935</v>
      </c>
      <c r="I56" s="5">
        <v>-54172921520</v>
      </c>
      <c r="J56" s="5">
        <v>-2764424005</v>
      </c>
      <c r="K56" s="5">
        <v>37572024468</v>
      </c>
      <c r="L56" s="5">
        <v>29377270278</v>
      </c>
      <c r="M56" s="5">
        <v>252790616</v>
      </c>
      <c r="N56" s="5">
        <v>-7334614050</v>
      </c>
    </row>
    <row r="57" spans="2:14" ht="15.5" x14ac:dyDescent="0.35">
      <c r="C57" t="s">
        <v>79</v>
      </c>
      <c r="D57" s="5">
        <v>-3402844117</v>
      </c>
      <c r="E57" s="5">
        <v>-2363352788</v>
      </c>
      <c r="F57" s="5">
        <v>-3501457679</v>
      </c>
      <c r="G57" s="5">
        <v>-3842936041</v>
      </c>
      <c r="I57" s="5">
        <v>-13976781057</v>
      </c>
      <c r="J57" s="5">
        <v>-20054759571</v>
      </c>
      <c r="K57" s="5">
        <v>-14345848245</v>
      </c>
      <c r="L57" s="5">
        <v>-4309040743</v>
      </c>
      <c r="M57" s="5">
        <v>-433569404</v>
      </c>
      <c r="N57" s="5">
        <v>-5393220</v>
      </c>
    </row>
    <row r="58" spans="2:14" ht="15.5" x14ac:dyDescent="0.35">
      <c r="C58" t="s">
        <v>26</v>
      </c>
      <c r="D58" s="5">
        <v>-1937918271</v>
      </c>
      <c r="E58" s="5">
        <v>-2392452602</v>
      </c>
      <c r="F58" s="5">
        <v>-3100205601</v>
      </c>
      <c r="G58" s="5">
        <v>-3774752943</v>
      </c>
      <c r="I58" s="5">
        <v>-13248558889</v>
      </c>
      <c r="J58" s="5">
        <v>-19974217130</v>
      </c>
      <c r="K58" s="5">
        <v>-14040778402</v>
      </c>
      <c r="L58" s="5">
        <v>-4359589973</v>
      </c>
      <c r="M58" s="5">
        <v>-336643441</v>
      </c>
    </row>
    <row r="59" spans="2:14" ht="15.5" x14ac:dyDescent="0.35">
      <c r="C59" t="s">
        <v>261</v>
      </c>
      <c r="E59" s="5">
        <v>-31126268</v>
      </c>
      <c r="F59" s="5">
        <v>-1151637</v>
      </c>
      <c r="G59" s="5">
        <v>16384223</v>
      </c>
    </row>
    <row r="60" spans="2:14" ht="15.5" x14ac:dyDescent="0.35">
      <c r="C60" t="s">
        <v>80</v>
      </c>
      <c r="D60" s="5">
        <v>-1464925846</v>
      </c>
      <c r="E60" s="5">
        <v>60226082</v>
      </c>
      <c r="F60" s="5">
        <v>-400100441</v>
      </c>
      <c r="G60" s="5">
        <v>-84567321</v>
      </c>
      <c r="I60" s="5">
        <v>-728222168</v>
      </c>
      <c r="J60" s="5">
        <v>-80542441</v>
      </c>
      <c r="K60" s="5">
        <v>-305069843</v>
      </c>
      <c r="L60" s="5">
        <v>50549230</v>
      </c>
      <c r="M60" s="5">
        <v>-96925963</v>
      </c>
      <c r="N60" s="5">
        <v>-5393220</v>
      </c>
    </row>
    <row r="61" spans="2:14" ht="15.5" x14ac:dyDescent="0.35">
      <c r="C61" t="s">
        <v>81</v>
      </c>
      <c r="D61" s="5">
        <v>-3402844117</v>
      </c>
      <c r="E61" s="5">
        <v>-2363352788</v>
      </c>
      <c r="F61" s="5">
        <v>-3501457679</v>
      </c>
      <c r="G61" s="5">
        <v>-3842936041</v>
      </c>
      <c r="I61" s="5">
        <v>-13976781057</v>
      </c>
      <c r="J61" s="5">
        <v>-20054759571</v>
      </c>
      <c r="K61" s="5">
        <v>-14345848245</v>
      </c>
      <c r="L61" s="5">
        <v>-4309040743</v>
      </c>
      <c r="M61" s="5">
        <v>-433569404</v>
      </c>
      <c r="N61" s="5">
        <v>-5393220</v>
      </c>
    </row>
    <row r="62" spans="2:14" ht="15.5" x14ac:dyDescent="0.35">
      <c r="C62" t="s">
        <v>28</v>
      </c>
      <c r="D62" s="5">
        <v>-26623622835</v>
      </c>
      <c r="E62" s="5">
        <v>-574213635</v>
      </c>
      <c r="F62" s="5">
        <v>3515772611</v>
      </c>
      <c r="G62" s="5">
        <v>-33998324976</v>
      </c>
      <c r="I62" s="5">
        <v>-68149702577</v>
      </c>
      <c r="J62" s="5">
        <v>-22819183576</v>
      </c>
      <c r="K62" s="5">
        <v>23226176223</v>
      </c>
      <c r="L62" s="5">
        <v>25068229535</v>
      </c>
      <c r="M62" s="5">
        <v>-180778788</v>
      </c>
      <c r="N62" s="5">
        <v>-7340007270</v>
      </c>
    </row>
    <row r="63" spans="2:14" ht="15.5" x14ac:dyDescent="0.35">
      <c r="C63" t="s">
        <v>27</v>
      </c>
      <c r="D63" s="5">
        <v>7178749453</v>
      </c>
      <c r="E63" s="5">
        <v>2496126036</v>
      </c>
      <c r="F63" s="5">
        <v>770766213</v>
      </c>
      <c r="G63" s="5">
        <v>7442267957</v>
      </c>
      <c r="I63" s="5">
        <v>18753325264</v>
      </c>
      <c r="J63" s="5">
        <v>4146247850</v>
      </c>
      <c r="K63" s="5">
        <v>-3462416803</v>
      </c>
      <c r="L63" s="5">
        <v>-5985692958</v>
      </c>
      <c r="M63" s="5">
        <v>-79048691</v>
      </c>
      <c r="N63" s="5">
        <v>1559342443</v>
      </c>
    </row>
    <row r="64" spans="2:14" ht="15.5" x14ac:dyDescent="0.35">
      <c r="C64" t="s">
        <v>85</v>
      </c>
      <c r="D64" s="5">
        <v>-19444873382</v>
      </c>
      <c r="E64" s="5">
        <v>1921912401</v>
      </c>
      <c r="F64" s="5">
        <v>4286538824</v>
      </c>
      <c r="G64" s="5">
        <v>-26556057019</v>
      </c>
      <c r="I64" s="5">
        <v>-49396377313</v>
      </c>
      <c r="J64" s="5">
        <v>-18672935726</v>
      </c>
      <c r="K64" s="5">
        <v>19763759420</v>
      </c>
      <c r="L64" s="5">
        <v>19082536577</v>
      </c>
      <c r="M64" s="5">
        <v>-259827479</v>
      </c>
      <c r="N64" s="5">
        <v>-5780664827</v>
      </c>
    </row>
    <row r="65" spans="2:14" ht="15.5" x14ac:dyDescent="0.35">
      <c r="C65" t="s">
        <v>86</v>
      </c>
      <c r="E65" s="5">
        <v>-1808321</v>
      </c>
      <c r="I65" s="5">
        <v>-1808321</v>
      </c>
      <c r="J65" s="5">
        <v>2567167</v>
      </c>
      <c r="K65" s="5">
        <v>-15205945</v>
      </c>
      <c r="L65" s="5">
        <v>-841520</v>
      </c>
    </row>
    <row r="66" spans="2:14" ht="15.5" x14ac:dyDescent="0.35">
      <c r="C66" t="s">
        <v>88</v>
      </c>
      <c r="D66" s="5">
        <v>-19444873382</v>
      </c>
      <c r="E66" s="5">
        <v>1920104080</v>
      </c>
      <c r="F66" s="5">
        <v>4286538824</v>
      </c>
      <c r="G66" s="5">
        <v>-26556057019</v>
      </c>
      <c r="I66" s="5">
        <v>-49398185634</v>
      </c>
      <c r="J66" s="5">
        <v>-18670368559</v>
      </c>
      <c r="K66" s="5">
        <v>19748553475</v>
      </c>
      <c r="L66" s="5">
        <v>19081695057</v>
      </c>
      <c r="M66" s="5">
        <v>-259827479</v>
      </c>
      <c r="N66" s="5">
        <v>-5780664827</v>
      </c>
    </row>
    <row r="67" spans="2:14" ht="15.5" x14ac:dyDescent="0.35">
      <c r="C67" t="s">
        <v>89</v>
      </c>
      <c r="D67" s="5">
        <v>-19444873382</v>
      </c>
      <c r="E67" s="5">
        <v>1921912401</v>
      </c>
      <c r="F67" s="5">
        <v>4286538824</v>
      </c>
      <c r="G67" s="5">
        <v>-26556057019</v>
      </c>
      <c r="I67" s="5">
        <v>-49396377313</v>
      </c>
      <c r="J67" s="5">
        <v>-18672935726</v>
      </c>
      <c r="K67" s="5">
        <v>19763759420</v>
      </c>
      <c r="L67" s="5">
        <v>19082536577</v>
      </c>
      <c r="M67" s="5">
        <v>-259827479</v>
      </c>
      <c r="N67" s="5">
        <v>-5780664827</v>
      </c>
    </row>
    <row r="68" spans="2:14" ht="15.5" x14ac:dyDescent="0.35">
      <c r="C68" t="s">
        <v>7</v>
      </c>
      <c r="D68" s="5">
        <v>-19444932983</v>
      </c>
      <c r="E68" s="5">
        <v>1918061334</v>
      </c>
      <c r="F68" s="5">
        <v>4286538824</v>
      </c>
      <c r="G68" s="5">
        <v>-26556057019</v>
      </c>
      <c r="I68" s="5">
        <v>-49400228380</v>
      </c>
      <c r="J68" s="5">
        <v>-18670368559</v>
      </c>
      <c r="K68" s="5">
        <v>19748553475</v>
      </c>
      <c r="L68" s="5">
        <v>19081695057</v>
      </c>
      <c r="M68" s="5">
        <v>-259827479</v>
      </c>
      <c r="N68" s="5">
        <v>-5780664827</v>
      </c>
    </row>
    <row r="69" spans="2:14" ht="15.5" x14ac:dyDescent="0.35">
      <c r="C69" t="s">
        <v>267</v>
      </c>
      <c r="D69" s="5">
        <v>59601</v>
      </c>
      <c r="E69" s="5">
        <v>2042746</v>
      </c>
      <c r="I69" s="5">
        <v>2042746</v>
      </c>
    </row>
    <row r="70" spans="2:14" ht="15.5" x14ac:dyDescent="0.35">
      <c r="C70" t="s">
        <v>90</v>
      </c>
      <c r="D70" s="5">
        <v>-19444873382</v>
      </c>
      <c r="E70" s="5">
        <v>1921912401</v>
      </c>
      <c r="F70" s="5">
        <v>4286538824</v>
      </c>
      <c r="G70" s="5">
        <v>-26556057019</v>
      </c>
      <c r="I70" s="5">
        <v>-49396377313</v>
      </c>
      <c r="J70" s="5">
        <v>-18672935726</v>
      </c>
      <c r="K70" s="5">
        <v>19763759420</v>
      </c>
      <c r="L70" s="5">
        <v>19082536577</v>
      </c>
      <c r="M70" s="5">
        <v>-259827479</v>
      </c>
      <c r="N70" s="5">
        <v>-5780664827</v>
      </c>
    </row>
    <row r="71" spans="2:14" ht="15.5" x14ac:dyDescent="0.35">
      <c r="C71" t="s">
        <v>91</v>
      </c>
      <c r="D71" s="5">
        <v>-19444873382</v>
      </c>
      <c r="E71" s="5">
        <v>1920104080</v>
      </c>
      <c r="F71" s="5">
        <v>4286538824</v>
      </c>
      <c r="G71" s="5">
        <v>-26556057019</v>
      </c>
      <c r="I71" s="5">
        <v>-49398185634</v>
      </c>
      <c r="J71" s="5">
        <v>-18670368559</v>
      </c>
      <c r="K71" s="5">
        <v>19748553475</v>
      </c>
      <c r="L71" s="5">
        <v>19081695057</v>
      </c>
      <c r="M71" s="5">
        <v>-259827479</v>
      </c>
      <c r="N71" s="5">
        <v>-5780664827</v>
      </c>
    </row>
    <row r="72" spans="2:14" ht="15.5" x14ac:dyDescent="0.35">
      <c r="C72" t="s">
        <v>92</v>
      </c>
      <c r="D72" s="5">
        <v>-19444873382</v>
      </c>
      <c r="E72" s="5">
        <v>1920104080</v>
      </c>
      <c r="F72" s="5">
        <v>4286538824</v>
      </c>
      <c r="G72" s="5">
        <v>-26556057019</v>
      </c>
      <c r="I72" s="5">
        <v>-49398185634</v>
      </c>
      <c r="J72" s="5">
        <v>-18670368559</v>
      </c>
      <c r="K72" s="5">
        <v>19748553475</v>
      </c>
      <c r="L72" s="5">
        <v>19081695057</v>
      </c>
      <c r="M72" s="5">
        <v>-259827479</v>
      </c>
      <c r="N72" s="5">
        <v>-5780664827</v>
      </c>
    </row>
    <row r="74" spans="2:14" ht="15.5" x14ac:dyDescent="0.35">
      <c r="B74" t="s">
        <v>93</v>
      </c>
      <c r="C74" t="s">
        <v>94</v>
      </c>
    </row>
    <row r="75" spans="2:14" ht="15.5" x14ac:dyDescent="0.35">
      <c r="C75" t="s">
        <v>95</v>
      </c>
    </row>
    <row r="76" spans="2:14" ht="15.5" x14ac:dyDescent="0.35">
      <c r="C76" t="s">
        <v>19</v>
      </c>
      <c r="D76" s="5">
        <v>5702636205</v>
      </c>
      <c r="E76" s="5">
        <v>5642831183</v>
      </c>
      <c r="F76" s="5">
        <v>5037655103</v>
      </c>
      <c r="G76" s="5">
        <v>4960608701</v>
      </c>
      <c r="I76" s="5">
        <v>5642831183</v>
      </c>
      <c r="J76" s="5">
        <v>5128474764</v>
      </c>
      <c r="K76" s="5">
        <v>14960446826</v>
      </c>
      <c r="L76" s="5">
        <v>92355023</v>
      </c>
      <c r="M76" s="5">
        <v>509131978</v>
      </c>
      <c r="N76" s="5">
        <v>25338455</v>
      </c>
    </row>
    <row r="77" spans="2:14" ht="15.5" x14ac:dyDescent="0.35">
      <c r="C77" t="s">
        <v>96</v>
      </c>
      <c r="D77" s="5">
        <v>73593095649</v>
      </c>
      <c r="E77" s="5">
        <v>53424534873</v>
      </c>
      <c r="F77" s="5">
        <v>48929479450</v>
      </c>
      <c r="G77" s="5">
        <v>39846563496</v>
      </c>
      <c r="I77" s="5">
        <v>53424534873</v>
      </c>
      <c r="J77" s="5">
        <v>19429988996</v>
      </c>
      <c r="K77" s="5">
        <v>60866375491</v>
      </c>
      <c r="L77" s="5">
        <v>19189329145</v>
      </c>
      <c r="M77" s="5">
        <v>16059742367</v>
      </c>
      <c r="N77" s="5">
        <v>15297093322</v>
      </c>
    </row>
    <row r="78" spans="2:14" ht="15.5" x14ac:dyDescent="0.35">
      <c r="C78" t="s">
        <v>270</v>
      </c>
      <c r="D78" s="5">
        <v>20641517236</v>
      </c>
      <c r="E78" s="5">
        <v>12946838243</v>
      </c>
      <c r="F78" s="5">
        <v>189721539295</v>
      </c>
      <c r="G78" s="5">
        <v>202024605615</v>
      </c>
      <c r="I78" s="5">
        <v>12946838243</v>
      </c>
      <c r="J78" s="5">
        <v>74246109597</v>
      </c>
      <c r="K78" s="5">
        <v>18191790287</v>
      </c>
      <c r="L78" s="5">
        <v>13288616339</v>
      </c>
      <c r="M78" s="5">
        <v>194750106991</v>
      </c>
      <c r="N78" s="5">
        <v>23468870998</v>
      </c>
    </row>
    <row r="79" spans="2:14" ht="15.5" x14ac:dyDescent="0.35">
      <c r="C79" t="s">
        <v>97</v>
      </c>
      <c r="D79" s="5">
        <v>79715599</v>
      </c>
      <c r="E79" s="5">
        <v>70391028</v>
      </c>
      <c r="F79" s="5">
        <v>128316697</v>
      </c>
      <c r="G79" s="5">
        <v>61779622</v>
      </c>
      <c r="I79" s="5">
        <v>70391028</v>
      </c>
      <c r="J79" s="5">
        <v>63136907</v>
      </c>
      <c r="K79" s="5">
        <v>80691905</v>
      </c>
      <c r="L79" s="5">
        <v>81678586</v>
      </c>
      <c r="M79" s="5">
        <v>76724998</v>
      </c>
    </row>
    <row r="80" spans="2:14" ht="15.5" x14ac:dyDescent="0.35">
      <c r="C80" t="s">
        <v>98</v>
      </c>
      <c r="D80" s="5">
        <v>73593095649</v>
      </c>
      <c r="E80" s="5">
        <v>53424534873</v>
      </c>
      <c r="F80" s="5">
        <v>48929479450</v>
      </c>
      <c r="G80" s="5">
        <v>39846563496</v>
      </c>
      <c r="I80" s="5">
        <v>53424534873</v>
      </c>
      <c r="J80" s="5">
        <v>19429988996</v>
      </c>
      <c r="K80" s="5">
        <v>60866375491</v>
      </c>
      <c r="L80" s="5">
        <v>19189329145</v>
      </c>
      <c r="M80" s="5">
        <v>16059742367</v>
      </c>
      <c r="N80" s="5">
        <v>15297093322</v>
      </c>
    </row>
    <row r="81" spans="3:14" ht="15.5" x14ac:dyDescent="0.35">
      <c r="C81" t="s">
        <v>99</v>
      </c>
      <c r="D81" s="5">
        <v>2058383116</v>
      </c>
      <c r="E81" s="5">
        <v>1583412422</v>
      </c>
      <c r="F81" s="5">
        <v>24111550688</v>
      </c>
      <c r="G81" s="5">
        <v>28772820307</v>
      </c>
      <c r="I81" s="5">
        <v>1583412422</v>
      </c>
      <c r="J81" s="5">
        <v>67793739986</v>
      </c>
      <c r="K81" s="5">
        <v>68435258895</v>
      </c>
      <c r="L81" s="5">
        <v>27944333567</v>
      </c>
      <c r="M81" s="5">
        <v>203542871800</v>
      </c>
      <c r="N81" s="5">
        <v>54657230946</v>
      </c>
    </row>
    <row r="82" spans="3:14" ht="15.5" x14ac:dyDescent="0.35">
      <c r="C82" t="s">
        <v>100</v>
      </c>
      <c r="D82" s="5">
        <v>2058383116</v>
      </c>
      <c r="E82" s="5">
        <v>1583412422</v>
      </c>
      <c r="F82" s="5">
        <v>24111550688</v>
      </c>
      <c r="G82" s="5">
        <v>28772820307</v>
      </c>
      <c r="I82" s="5">
        <v>1583412422</v>
      </c>
      <c r="J82" s="5">
        <v>67793739986</v>
      </c>
      <c r="K82" s="5">
        <v>68435258895</v>
      </c>
      <c r="L82" s="5">
        <v>27944333567</v>
      </c>
      <c r="M82" s="5">
        <v>203542871800</v>
      </c>
      <c r="N82" s="5">
        <v>54657230946</v>
      </c>
    </row>
    <row r="83" spans="3:14" ht="15.5" x14ac:dyDescent="0.35">
      <c r="C83" t="s">
        <v>101</v>
      </c>
      <c r="D83" s="5">
        <v>39347667440</v>
      </c>
      <c r="E83" s="5">
        <v>37620969159</v>
      </c>
      <c r="F83" s="5">
        <v>33666876237</v>
      </c>
      <c r="G83" s="5">
        <v>37918963892</v>
      </c>
      <c r="I83" s="5">
        <v>37620969159</v>
      </c>
      <c r="J83" s="5">
        <v>24512161521</v>
      </c>
      <c r="K83" s="5">
        <v>25060291138</v>
      </c>
      <c r="L83" s="5">
        <v>14851227053</v>
      </c>
      <c r="M83" s="5">
        <v>2081596955</v>
      </c>
    </row>
    <row r="84" spans="3:14" ht="15.5" x14ac:dyDescent="0.35">
      <c r="C84" t="s">
        <v>80</v>
      </c>
      <c r="D84" s="5">
        <v>576852413</v>
      </c>
      <c r="E84" s="5">
        <v>576852413</v>
      </c>
      <c r="F84" s="5">
        <v>449531730</v>
      </c>
      <c r="G84" s="5">
        <v>449531730</v>
      </c>
      <c r="I84" s="5">
        <v>576852413</v>
      </c>
      <c r="J84" s="5">
        <v>449531730</v>
      </c>
      <c r="K84" s="5">
        <v>198855931</v>
      </c>
      <c r="L84" s="5">
        <v>62732675</v>
      </c>
    </row>
    <row r="85" spans="3:14" ht="15.5" x14ac:dyDescent="0.35">
      <c r="C85" t="s">
        <v>102</v>
      </c>
      <c r="D85" s="5">
        <v>139424053142</v>
      </c>
      <c r="E85" s="5">
        <v>111650699092</v>
      </c>
      <c r="F85" s="5">
        <v>149062177904</v>
      </c>
      <c r="G85" s="5">
        <v>133853895730</v>
      </c>
      <c r="I85" s="5">
        <v>111650699092</v>
      </c>
      <c r="J85" s="5">
        <v>129925531412</v>
      </c>
      <c r="K85" s="5">
        <v>195148431689</v>
      </c>
      <c r="L85" s="5">
        <v>72258260822</v>
      </c>
      <c r="M85" s="5">
        <v>225741349714</v>
      </c>
      <c r="N85" s="5">
        <v>70305724303</v>
      </c>
    </row>
    <row r="86" spans="3:14" ht="15.5" x14ac:dyDescent="0.35">
      <c r="C86" t="s">
        <v>103</v>
      </c>
    </row>
    <row r="87" spans="3:14" ht="15.5" x14ac:dyDescent="0.35">
      <c r="C87" t="s">
        <v>104</v>
      </c>
      <c r="D87" s="5">
        <v>401024468554</v>
      </c>
      <c r="E87" s="5">
        <v>372368693848</v>
      </c>
      <c r="F87" s="5">
        <v>344301057129</v>
      </c>
      <c r="G87" s="5">
        <v>326833139867</v>
      </c>
      <c r="I87" s="5">
        <v>372368693848</v>
      </c>
      <c r="J87" s="5">
        <v>314920693319</v>
      </c>
      <c r="K87" s="5">
        <v>226938769285</v>
      </c>
      <c r="L87" s="5">
        <v>113579230303</v>
      </c>
      <c r="M87" s="5">
        <v>16798785228</v>
      </c>
      <c r="N87" s="5">
        <v>1380468750</v>
      </c>
    </row>
    <row r="88" spans="3:14" ht="15.5" x14ac:dyDescent="0.35">
      <c r="C88" t="s">
        <v>105</v>
      </c>
      <c r="D88" s="5">
        <v>30391182778</v>
      </c>
      <c r="E88" s="5">
        <v>23212433325</v>
      </c>
      <c r="F88" s="5">
        <v>20715797250</v>
      </c>
      <c r="G88" s="5">
        <v>19945031037</v>
      </c>
      <c r="I88" s="5">
        <v>23212433325</v>
      </c>
      <c r="J88" s="5">
        <v>4458598022</v>
      </c>
      <c r="K88" s="5">
        <v>313074245</v>
      </c>
      <c r="M88" s="5">
        <v>1685963931</v>
      </c>
      <c r="N88" s="5">
        <v>1765012623</v>
      </c>
    </row>
    <row r="89" spans="3:14" ht="15.5" x14ac:dyDescent="0.35">
      <c r="C89" t="s">
        <v>106</v>
      </c>
      <c r="D89" s="5">
        <v>476861110887</v>
      </c>
      <c r="E89" s="5">
        <v>445367499330</v>
      </c>
      <c r="F89" s="5">
        <v>449732027782</v>
      </c>
      <c r="G89" s="5">
        <v>426740595250</v>
      </c>
      <c r="I89" s="5">
        <v>445367499330</v>
      </c>
      <c r="J89" s="5">
        <v>420407433295</v>
      </c>
      <c r="K89" s="5">
        <v>340034797627</v>
      </c>
      <c r="L89" s="5">
        <v>159025082824</v>
      </c>
      <c r="M89" s="5">
        <v>34386642575</v>
      </c>
      <c r="N89" s="5">
        <v>3145481373</v>
      </c>
    </row>
    <row r="90" spans="3:14" ht="15.5" x14ac:dyDescent="0.35">
      <c r="C90" t="s">
        <v>107</v>
      </c>
      <c r="D90" s="5">
        <v>616285164029</v>
      </c>
      <c r="E90" s="5">
        <v>557018198422</v>
      </c>
      <c r="F90" s="5">
        <v>598794205686</v>
      </c>
      <c r="G90" s="5">
        <v>560594490980</v>
      </c>
      <c r="I90" s="5">
        <v>557018198422</v>
      </c>
      <c r="J90" s="5">
        <v>550332964707</v>
      </c>
      <c r="K90" s="5">
        <v>535183229316</v>
      </c>
      <c r="L90" s="5">
        <v>231283343646</v>
      </c>
      <c r="M90" s="5">
        <v>260127992289</v>
      </c>
      <c r="N90" s="5">
        <v>73451205676</v>
      </c>
    </row>
    <row r="91" spans="3:14" ht="15.5" x14ac:dyDescent="0.35">
      <c r="C91" t="s">
        <v>108</v>
      </c>
    </row>
    <row r="92" spans="3:14" ht="15.5" x14ac:dyDescent="0.35">
      <c r="C92" t="s">
        <v>109</v>
      </c>
    </row>
    <row r="93" spans="3:14" ht="15.5" x14ac:dyDescent="0.35">
      <c r="C93" t="s">
        <v>110</v>
      </c>
      <c r="D93" s="5">
        <v>428809933557</v>
      </c>
      <c r="E93" s="5">
        <v>343154370217</v>
      </c>
      <c r="F93" s="5">
        <v>375296176940</v>
      </c>
      <c r="G93" s="5">
        <v>326809372993</v>
      </c>
      <c r="I93" s="5">
        <v>343154370217</v>
      </c>
      <c r="J93" s="5">
        <v>224764465965</v>
      </c>
      <c r="K93" s="5">
        <v>121553594255</v>
      </c>
      <c r="L93" s="5">
        <v>71178282238</v>
      </c>
      <c r="M93" s="5">
        <v>203760431860</v>
      </c>
      <c r="N93" s="5">
        <v>25731788568</v>
      </c>
    </row>
    <row r="94" spans="3:14" ht="15.5" x14ac:dyDescent="0.35">
      <c r="C94" t="s">
        <v>111</v>
      </c>
    </row>
    <row r="95" spans="3:14" ht="15.5" x14ac:dyDescent="0.35">
      <c r="C95" t="s">
        <v>112</v>
      </c>
      <c r="D95" s="5">
        <v>186667589031</v>
      </c>
      <c r="E95" s="5">
        <v>155104924045</v>
      </c>
      <c r="F95" s="5">
        <v>112631531883</v>
      </c>
      <c r="G95" s="5">
        <v>47048135396</v>
      </c>
      <c r="I95" s="5">
        <v>155104924045</v>
      </c>
      <c r="J95" s="5">
        <v>52979116906</v>
      </c>
      <c r="K95" s="5">
        <v>8347673012</v>
      </c>
      <c r="L95" s="5">
        <v>29802461755</v>
      </c>
      <c r="M95" s="5">
        <v>4353448688</v>
      </c>
      <c r="N95" s="5">
        <v>2071054645</v>
      </c>
    </row>
    <row r="96" spans="3:14" ht="15.5" x14ac:dyDescent="0.35">
      <c r="C96" t="s">
        <v>113</v>
      </c>
    </row>
    <row r="97" spans="3:14" ht="15.5" x14ac:dyDescent="0.35">
      <c r="C97" t="s">
        <v>114</v>
      </c>
      <c r="D97" s="5">
        <v>20721232835</v>
      </c>
      <c r="E97" s="5">
        <v>13017229271</v>
      </c>
      <c r="F97" s="5">
        <v>189849855992</v>
      </c>
      <c r="G97" s="5">
        <v>202086385237</v>
      </c>
      <c r="I97" s="5">
        <v>13017229271</v>
      </c>
      <c r="J97" s="5">
        <v>74309246504</v>
      </c>
      <c r="K97" s="5">
        <v>18272482192</v>
      </c>
      <c r="L97" s="5">
        <v>13370294925</v>
      </c>
      <c r="M97" s="5">
        <v>194826831989</v>
      </c>
      <c r="N97" s="5">
        <v>23468870998</v>
      </c>
    </row>
    <row r="98" spans="3:14" ht="15.5" x14ac:dyDescent="0.35">
      <c r="C98" t="s">
        <v>116</v>
      </c>
      <c r="D98" s="5">
        <v>14748043160</v>
      </c>
      <c r="E98" s="5">
        <v>28898310315</v>
      </c>
      <c r="F98" s="5">
        <v>426497100</v>
      </c>
      <c r="G98" s="5">
        <v>612442935</v>
      </c>
      <c r="I98" s="5">
        <v>28898310315</v>
      </c>
      <c r="J98" s="5">
        <v>498480135</v>
      </c>
      <c r="K98" s="5">
        <v>593896135</v>
      </c>
      <c r="L98" s="5">
        <v>1795250000</v>
      </c>
    </row>
    <row r="99" spans="3:14" ht="15.5" x14ac:dyDescent="0.35">
      <c r="C99" t="s">
        <v>115</v>
      </c>
      <c r="D99" s="5">
        <v>1220887320</v>
      </c>
      <c r="E99" s="5">
        <v>22563618392</v>
      </c>
      <c r="F99" s="5">
        <v>2115447748</v>
      </c>
      <c r="G99" s="5">
        <v>791323438</v>
      </c>
      <c r="I99" s="5">
        <v>22563618392</v>
      </c>
      <c r="J99" s="5">
        <v>270584519</v>
      </c>
      <c r="K99" s="5">
        <v>412338593</v>
      </c>
      <c r="L99" s="5">
        <v>657701597</v>
      </c>
      <c r="M99" s="5">
        <v>12366532</v>
      </c>
      <c r="N99" s="5">
        <v>61569018</v>
      </c>
    </row>
    <row r="100" spans="3:14" ht="15.5" x14ac:dyDescent="0.35">
      <c r="C100" t="s">
        <v>273</v>
      </c>
      <c r="D100" s="5">
        <v>681704648</v>
      </c>
      <c r="E100" s="5">
        <v>898391705</v>
      </c>
      <c r="F100" s="5">
        <v>1520487254</v>
      </c>
      <c r="G100" s="5">
        <v>1791112706</v>
      </c>
      <c r="I100" s="5">
        <v>898391705</v>
      </c>
      <c r="J100" s="5">
        <v>1548482522</v>
      </c>
      <c r="K100" s="5">
        <v>690801171</v>
      </c>
      <c r="L100" s="5">
        <v>1487360754</v>
      </c>
    </row>
    <row r="101" spans="3:14" ht="15.5" x14ac:dyDescent="0.35">
      <c r="C101" t="s">
        <v>118</v>
      </c>
    </row>
    <row r="102" spans="3:14" ht="15.5" x14ac:dyDescent="0.35">
      <c r="C102" t="s">
        <v>442</v>
      </c>
      <c r="D102" s="5">
        <v>23689671355</v>
      </c>
      <c r="E102" s="5">
        <v>28502816857</v>
      </c>
      <c r="F102" s="5">
        <v>36875119047</v>
      </c>
      <c r="G102" s="5">
        <v>45247421353</v>
      </c>
      <c r="I102" s="5">
        <v>28502816857</v>
      </c>
      <c r="J102" s="5">
        <v>69079775757</v>
      </c>
      <c r="K102" s="5">
        <v>108254680533</v>
      </c>
      <c r="L102" s="5">
        <v>25328134685</v>
      </c>
    </row>
    <row r="103" spans="3:14" ht="15.5" x14ac:dyDescent="0.35">
      <c r="C103" t="s">
        <v>378</v>
      </c>
      <c r="D103" s="5">
        <v>4463589602</v>
      </c>
      <c r="E103" s="5">
        <v>6594168451</v>
      </c>
      <c r="F103" s="5">
        <v>9903491565</v>
      </c>
      <c r="G103" s="5">
        <v>16104817324</v>
      </c>
      <c r="I103" s="5">
        <v>6594168451</v>
      </c>
      <c r="J103" s="5">
        <v>28451015117</v>
      </c>
      <c r="K103" s="5">
        <v>58917554120</v>
      </c>
      <c r="L103" s="5">
        <v>17659519064</v>
      </c>
      <c r="M103" s="5">
        <v>8907970800</v>
      </c>
    </row>
    <row r="104" spans="3:14" ht="15.5" x14ac:dyDescent="0.35">
      <c r="C104" t="s">
        <v>120</v>
      </c>
      <c r="D104" s="5">
        <v>47061560744</v>
      </c>
      <c r="E104" s="5">
        <v>59499552841</v>
      </c>
      <c r="F104" s="5">
        <v>67626931955</v>
      </c>
      <c r="G104" s="5">
        <v>73354548273</v>
      </c>
      <c r="I104" s="5">
        <v>59499552841</v>
      </c>
      <c r="J104" s="5">
        <v>94033130371</v>
      </c>
      <c r="K104" s="5">
        <v>92012194335</v>
      </c>
      <c r="L104" s="5">
        <v>23192309049</v>
      </c>
      <c r="M104" s="5">
        <v>4378475641</v>
      </c>
    </row>
    <row r="105" spans="3:14" ht="15.5" x14ac:dyDescent="0.35">
      <c r="C105" t="s">
        <v>121</v>
      </c>
      <c r="D105" s="5">
        <v>28730113370</v>
      </c>
      <c r="E105" s="5">
        <v>35673837721</v>
      </c>
      <c r="F105" s="5">
        <v>47228142342</v>
      </c>
      <c r="G105" s="5">
        <v>61801770407</v>
      </c>
      <c r="I105" s="5">
        <v>35673837721</v>
      </c>
      <c r="J105" s="5">
        <v>97980322604</v>
      </c>
      <c r="K105" s="5">
        <v>167371090584</v>
      </c>
      <c r="L105" s="5">
        <v>43563776721</v>
      </c>
      <c r="M105" s="5">
        <v>8907970800</v>
      </c>
    </row>
    <row r="106" spans="3:14" ht="15.5" x14ac:dyDescent="0.35">
      <c r="C106" t="s">
        <v>122</v>
      </c>
      <c r="D106" s="5">
        <v>28730113370</v>
      </c>
      <c r="E106" s="5">
        <v>35673837721</v>
      </c>
      <c r="F106" s="5">
        <v>47228142342</v>
      </c>
      <c r="G106" s="5">
        <v>61801770407</v>
      </c>
      <c r="I106" s="5">
        <v>35673837721</v>
      </c>
      <c r="J106" s="5">
        <v>97980322604</v>
      </c>
      <c r="K106" s="5">
        <v>167371090584</v>
      </c>
      <c r="L106" s="5">
        <v>43563776721</v>
      </c>
      <c r="M106" s="5">
        <v>8907970800</v>
      </c>
    </row>
    <row r="107" spans="3:14" ht="15.5" x14ac:dyDescent="0.35">
      <c r="C107" t="s">
        <v>124</v>
      </c>
    </row>
    <row r="108" spans="3:14" ht="15.5" x14ac:dyDescent="0.35">
      <c r="C108" t="s">
        <v>125</v>
      </c>
      <c r="D108" s="5">
        <v>28153260957</v>
      </c>
      <c r="E108" s="5">
        <v>35096985308</v>
      </c>
      <c r="F108" s="5">
        <v>46778610612</v>
      </c>
      <c r="G108" s="5">
        <v>61352238677</v>
      </c>
      <c r="I108" s="5">
        <v>35096985308</v>
      </c>
      <c r="J108" s="5">
        <v>97530790874</v>
      </c>
      <c r="K108" s="5">
        <v>167172234653</v>
      </c>
      <c r="L108" s="5">
        <v>42987653749</v>
      </c>
      <c r="M108" s="5">
        <v>8907970800</v>
      </c>
    </row>
    <row r="109" spans="3:14" ht="15.5" x14ac:dyDescent="0.35">
      <c r="C109" t="s">
        <v>123</v>
      </c>
      <c r="L109" s="5">
        <v>513390297</v>
      </c>
    </row>
    <row r="110" spans="3:14" ht="15.5" x14ac:dyDescent="0.35">
      <c r="C110" t="s">
        <v>126</v>
      </c>
      <c r="D110" s="5">
        <v>457540046927</v>
      </c>
      <c r="E110" s="5">
        <v>378828207938</v>
      </c>
      <c r="F110" s="5">
        <v>422524319282</v>
      </c>
      <c r="G110" s="5">
        <v>388611143400</v>
      </c>
      <c r="I110" s="5">
        <v>378828207938</v>
      </c>
      <c r="J110" s="5">
        <v>322744788569</v>
      </c>
      <c r="K110" s="5">
        <v>288924684839</v>
      </c>
      <c r="L110" s="5">
        <v>114742058959</v>
      </c>
      <c r="M110" s="5">
        <v>212668402660</v>
      </c>
      <c r="N110" s="5">
        <v>25731788568</v>
      </c>
    </row>
    <row r="111" spans="3:14" ht="15.5" x14ac:dyDescent="0.35">
      <c r="C111" t="s">
        <v>127</v>
      </c>
    </row>
    <row r="112" spans="3:14" ht="15.5" x14ac:dyDescent="0.35">
      <c r="C112" t="s">
        <v>128</v>
      </c>
      <c r="D112" s="5">
        <v>125000000000</v>
      </c>
      <c r="E112" s="5">
        <v>125000000000</v>
      </c>
      <c r="F112" s="5">
        <v>125000000000</v>
      </c>
      <c r="G112" s="5">
        <v>125000000000</v>
      </c>
      <c r="I112" s="5">
        <v>125000000000</v>
      </c>
      <c r="J112" s="5">
        <v>125000000000</v>
      </c>
      <c r="K112" s="5">
        <v>125000000000</v>
      </c>
      <c r="L112" s="5">
        <v>100000000000</v>
      </c>
      <c r="M112" s="5">
        <v>50000000000</v>
      </c>
      <c r="N112" s="5">
        <v>50000000000</v>
      </c>
    </row>
    <row r="113" spans="2:14" ht="15.5" x14ac:dyDescent="0.35">
      <c r="C113" t="s">
        <v>129</v>
      </c>
      <c r="D113" s="5">
        <v>84968706316</v>
      </c>
      <c r="E113" s="5">
        <v>84968706316</v>
      </c>
      <c r="F113" s="5">
        <v>84968706316</v>
      </c>
      <c r="G113" s="5">
        <v>84968706316</v>
      </c>
      <c r="I113" s="5">
        <v>84968706316</v>
      </c>
      <c r="J113" s="5">
        <v>84968706316</v>
      </c>
      <c r="K113" s="5">
        <v>84968706316</v>
      </c>
    </row>
    <row r="114" spans="2:14" ht="15.5" x14ac:dyDescent="0.35">
      <c r="C114" t="s">
        <v>130</v>
      </c>
      <c r="D114" s="5">
        <v>-51225691761</v>
      </c>
      <c r="E114" s="5">
        <v>-31780758778</v>
      </c>
      <c r="F114" s="5">
        <v>-33698820112</v>
      </c>
      <c r="G114" s="5">
        <v>-37985358936</v>
      </c>
      <c r="I114" s="5">
        <v>-31780758778</v>
      </c>
      <c r="J114" s="5">
        <v>17619469602</v>
      </c>
      <c r="K114" s="5">
        <v>36289838161</v>
      </c>
      <c r="L114" s="5">
        <v>16541284686</v>
      </c>
      <c r="M114" s="5">
        <v>-2540410371</v>
      </c>
      <c r="N114" s="5">
        <v>-2280582892</v>
      </c>
    </row>
    <row r="115" spans="2:14" ht="15.5" x14ac:dyDescent="0.35">
      <c r="C115" t="s">
        <v>131</v>
      </c>
      <c r="D115" s="5">
        <v>5000000000</v>
      </c>
      <c r="E115" s="5">
        <v>5000000000</v>
      </c>
      <c r="F115" s="5">
        <v>5000000000</v>
      </c>
      <c r="G115" s="5">
        <v>5000000000</v>
      </c>
      <c r="I115" s="5">
        <v>5000000000</v>
      </c>
      <c r="J115" s="5">
        <v>5000000000</v>
      </c>
      <c r="K115" s="5">
        <v>5000000000</v>
      </c>
    </row>
    <row r="116" spans="2:14" ht="15.5" x14ac:dyDescent="0.35">
      <c r="C116" t="s">
        <v>132</v>
      </c>
      <c r="D116" s="5">
        <v>-56225691761</v>
      </c>
      <c r="E116" s="5">
        <v>-36780758778</v>
      </c>
      <c r="F116" s="5">
        <v>-38698820112</v>
      </c>
      <c r="G116" s="5">
        <v>-42985358936</v>
      </c>
      <c r="I116" s="5">
        <v>-36780758778</v>
      </c>
      <c r="J116" s="5">
        <v>12619469602</v>
      </c>
      <c r="K116" s="5">
        <v>31289838161</v>
      </c>
      <c r="L116" s="5">
        <v>16541284686</v>
      </c>
      <c r="M116" s="5">
        <v>-2540410371</v>
      </c>
      <c r="N116" s="5">
        <v>-2280582892</v>
      </c>
    </row>
    <row r="117" spans="2:14" ht="15.5" x14ac:dyDescent="0.35">
      <c r="C117" t="s">
        <v>133</v>
      </c>
      <c r="D117" s="5">
        <v>-51225691761</v>
      </c>
      <c r="E117" s="5">
        <v>-31780758778</v>
      </c>
      <c r="F117" s="5">
        <v>-33698820112</v>
      </c>
      <c r="G117" s="5">
        <v>-37985358936</v>
      </c>
      <c r="I117" s="5">
        <v>-31780758778</v>
      </c>
      <c r="J117" s="5">
        <v>17619469602</v>
      </c>
      <c r="K117" s="5">
        <v>36289838161</v>
      </c>
      <c r="L117" s="5">
        <v>16541284686</v>
      </c>
      <c r="M117" s="5">
        <v>-2540410371</v>
      </c>
      <c r="N117" s="5">
        <v>-2280582892</v>
      </c>
    </row>
    <row r="118" spans="2:14" ht="15.5" x14ac:dyDescent="0.35">
      <c r="C118" t="s">
        <v>134</v>
      </c>
      <c r="D118" s="5">
        <v>2102547</v>
      </c>
      <c r="E118" s="5">
        <v>2042946</v>
      </c>
      <c r="F118" s="5">
        <v>200</v>
      </c>
      <c r="G118" s="5">
        <v>200</v>
      </c>
      <c r="I118" s="5">
        <v>2042946</v>
      </c>
    </row>
    <row r="119" spans="2:14" ht="15.5" x14ac:dyDescent="0.35">
      <c r="C119" t="s">
        <v>9</v>
      </c>
      <c r="D119" s="5">
        <v>158745117102</v>
      </c>
      <c r="E119" s="5">
        <v>178189990484</v>
      </c>
      <c r="F119" s="5">
        <v>176269886404</v>
      </c>
      <c r="G119" s="5">
        <v>171983347580</v>
      </c>
      <c r="I119" s="5">
        <v>178189990484</v>
      </c>
      <c r="J119" s="5">
        <v>227588175918</v>
      </c>
      <c r="K119" s="5">
        <v>246258544477</v>
      </c>
      <c r="L119" s="5">
        <v>116541284686</v>
      </c>
      <c r="M119" s="5">
        <v>47459589629</v>
      </c>
      <c r="N119" s="5">
        <v>47719417108</v>
      </c>
    </row>
    <row r="120" spans="2:14" ht="15.5" x14ac:dyDescent="0.35">
      <c r="C120" t="s">
        <v>135</v>
      </c>
      <c r="D120" s="5">
        <v>616285164029</v>
      </c>
      <c r="E120" s="5">
        <v>557018198422</v>
      </c>
      <c r="F120" s="5">
        <v>598794205686</v>
      </c>
      <c r="G120" s="5">
        <v>560594490980</v>
      </c>
      <c r="I120" s="5">
        <v>557018198422</v>
      </c>
      <c r="J120" s="5">
        <v>550332964487</v>
      </c>
      <c r="K120" s="5">
        <v>535183229316</v>
      </c>
      <c r="L120" s="5">
        <v>231283343645</v>
      </c>
      <c r="M120" s="5">
        <v>260127992289</v>
      </c>
      <c r="N120" s="5">
        <v>73451205676</v>
      </c>
    </row>
    <row r="121" spans="2:14" ht="15.5" x14ac:dyDescent="0.35">
      <c r="C121" t="s">
        <v>136</v>
      </c>
      <c r="D121" s="5">
        <v>1250000000</v>
      </c>
      <c r="E121" s="5">
        <v>1250000000</v>
      </c>
      <c r="F121" s="5">
        <v>1250000000</v>
      </c>
      <c r="G121" s="5">
        <v>1250000000</v>
      </c>
      <c r="I121" s="5">
        <v>1250000000</v>
      </c>
      <c r="J121" s="5">
        <v>1250000000</v>
      </c>
      <c r="K121" s="5">
        <v>1250000000</v>
      </c>
      <c r="L121" s="5">
        <v>1000000000</v>
      </c>
      <c r="M121" s="5">
        <v>50000</v>
      </c>
      <c r="N121" s="5">
        <v>50000</v>
      </c>
    </row>
    <row r="123" spans="2:14" ht="15.5" x14ac:dyDescent="0.35">
      <c r="B123" t="s">
        <v>137</v>
      </c>
      <c r="C123" t="s">
        <v>138</v>
      </c>
      <c r="D123" s="5">
        <v>17634669012</v>
      </c>
      <c r="E123" s="5">
        <v>231027673426</v>
      </c>
      <c r="F123" s="5">
        <v>20398004992</v>
      </c>
      <c r="G123" s="5">
        <v>-65596200621</v>
      </c>
      <c r="I123" s="5">
        <v>146275208789</v>
      </c>
      <c r="J123" s="5">
        <v>103183044794</v>
      </c>
      <c r="K123" s="5">
        <v>-30971411870</v>
      </c>
      <c r="L123" s="5">
        <v>42605039757</v>
      </c>
      <c r="M123" s="5">
        <v>-1657782778</v>
      </c>
      <c r="N123" s="5">
        <v>-8884128066</v>
      </c>
    </row>
    <row r="124" spans="2:14" ht="15.5" x14ac:dyDescent="0.35">
      <c r="C124" t="s">
        <v>279</v>
      </c>
      <c r="D124" s="5">
        <v>144382663765</v>
      </c>
      <c r="E124" s="5">
        <v>251599982082</v>
      </c>
      <c r="F124" s="5">
        <v>113934872312</v>
      </c>
      <c r="G124" s="5">
        <v>30827220066</v>
      </c>
      <c r="I124" s="5">
        <v>434830864947</v>
      </c>
      <c r="J124" s="5">
        <v>290526944967</v>
      </c>
      <c r="K124" s="5">
        <v>230757873892</v>
      </c>
      <c r="L124" s="5">
        <v>181749190941</v>
      </c>
      <c r="M124" s="5">
        <v>23871879471</v>
      </c>
      <c r="N124" s="5">
        <v>738072068</v>
      </c>
    </row>
    <row r="125" spans="2:14" ht="15.5" x14ac:dyDescent="0.35">
      <c r="C125" t="s">
        <v>280</v>
      </c>
      <c r="D125" s="5">
        <v>-126729235537</v>
      </c>
      <c r="E125" s="5">
        <v>-31944126364</v>
      </c>
      <c r="F125" s="5">
        <v>-90444009293</v>
      </c>
      <c r="G125" s="5">
        <v>-91966737654</v>
      </c>
      <c r="I125" s="5">
        <v>-286287720837</v>
      </c>
      <c r="J125" s="5">
        <v>-162697587340</v>
      </c>
      <c r="K125" s="5">
        <v>-242928559535</v>
      </c>
      <c r="L125" s="5">
        <v>-131563576442</v>
      </c>
      <c r="M125" s="5">
        <v>-25193018808</v>
      </c>
      <c r="N125" s="5">
        <v>-9622200134</v>
      </c>
    </row>
    <row r="126" spans="2:14" ht="15.5" x14ac:dyDescent="0.35">
      <c r="C126" t="s">
        <v>426</v>
      </c>
      <c r="D126" s="5">
        <v>-1937918271</v>
      </c>
      <c r="E126" s="5">
        <v>-13248558889</v>
      </c>
      <c r="I126" s="5">
        <v>-13248558889</v>
      </c>
    </row>
    <row r="127" spans="2:14" ht="15.5" x14ac:dyDescent="0.35">
      <c r="C127" t="s">
        <v>144</v>
      </c>
      <c r="D127" s="5">
        <v>-18759216</v>
      </c>
      <c r="E127" s="5">
        <v>515711421</v>
      </c>
      <c r="F127" s="5">
        <v>7347574</v>
      </c>
      <c r="G127" s="5">
        <v>-681930090</v>
      </c>
      <c r="I127" s="5">
        <v>-2267935321</v>
      </c>
      <c r="J127" s="5">
        <v>-4672095703</v>
      </c>
      <c r="K127" s="5">
        <v>-4759947825</v>
      </c>
      <c r="L127" s="5">
        <v>-3220984769</v>
      </c>
    </row>
    <row r="128" spans="2:14" ht="15.5" x14ac:dyDescent="0.35">
      <c r="C128" t="s">
        <v>145</v>
      </c>
      <c r="D128" s="5">
        <v>-13870955726</v>
      </c>
      <c r="E128" s="5">
        <v>-212753447403</v>
      </c>
      <c r="F128" s="5">
        <v>-8615475943</v>
      </c>
      <c r="G128" s="5">
        <v>51781834840</v>
      </c>
      <c r="I128" s="5">
        <v>-115704563301</v>
      </c>
      <c r="J128" s="5">
        <v>-28177316938</v>
      </c>
      <c r="K128" s="5">
        <v>170371716945</v>
      </c>
      <c r="L128" s="5">
        <v>69074583938</v>
      </c>
      <c r="M128" s="5">
        <v>21459895079</v>
      </c>
      <c r="N128" s="5">
        <v>10278033066</v>
      </c>
    </row>
    <row r="129" spans="3:14" ht="15.5" x14ac:dyDescent="0.35">
      <c r="C129" t="s">
        <v>146</v>
      </c>
      <c r="D129" s="5">
        <v>-3487221207</v>
      </c>
      <c r="E129" s="5">
        <v>-17046954394</v>
      </c>
      <c r="F129" s="5">
        <v>-11434857195</v>
      </c>
      <c r="G129" s="5">
        <v>10074494629</v>
      </c>
      <c r="I129" s="5">
        <v>-29406198252</v>
      </c>
      <c r="J129" s="5">
        <v>-85695381269</v>
      </c>
      <c r="K129" s="5">
        <v>-123735653689</v>
      </c>
      <c r="L129" s="5">
        <v>-113583761404</v>
      </c>
      <c r="M129" s="5">
        <v>-19318318778</v>
      </c>
      <c r="N129" s="5">
        <v>-1395000000</v>
      </c>
    </row>
    <row r="130" spans="3:14" ht="15.5" x14ac:dyDescent="0.35">
      <c r="C130" t="s">
        <v>148</v>
      </c>
      <c r="D130" s="5">
        <v>-3487221207</v>
      </c>
      <c r="E130" s="5">
        <v>-17046954394</v>
      </c>
      <c r="F130" s="5">
        <v>-11434857195</v>
      </c>
      <c r="G130" s="5">
        <v>-924386663</v>
      </c>
      <c r="I130" s="5">
        <v>-29406198252</v>
      </c>
      <c r="J130" s="5">
        <v>-70979614459</v>
      </c>
      <c r="K130" s="5">
        <v>-90285573772</v>
      </c>
      <c r="L130" s="5">
        <v>-102031861105</v>
      </c>
      <c r="M130" s="5">
        <v>-16400203140</v>
      </c>
      <c r="N130" s="5">
        <v>-1395000000</v>
      </c>
    </row>
    <row r="131" spans="3:14" ht="15.5" x14ac:dyDescent="0.35">
      <c r="C131" t="s">
        <v>875</v>
      </c>
      <c r="G131" s="5">
        <v>10998881292</v>
      </c>
      <c r="J131" s="5">
        <v>-14715766810</v>
      </c>
      <c r="K131" s="5">
        <v>-23244377417</v>
      </c>
      <c r="L131" s="5">
        <v>-7956380299</v>
      </c>
      <c r="M131" s="5">
        <v>-974115638</v>
      </c>
    </row>
    <row r="132" spans="3:14" ht="15.5" x14ac:dyDescent="0.35">
      <c r="C132" t="s">
        <v>825</v>
      </c>
      <c r="K132" s="5">
        <v>-10205702500</v>
      </c>
      <c r="L132" s="5">
        <v>-3595520000</v>
      </c>
      <c r="M132" s="5">
        <v>-1944000000</v>
      </c>
    </row>
    <row r="133" spans="3:14" ht="15.5" x14ac:dyDescent="0.35">
      <c r="C133" t="s">
        <v>149</v>
      </c>
      <c r="D133" s="5">
        <v>-13870955726</v>
      </c>
      <c r="E133" s="5">
        <v>-212753447403</v>
      </c>
      <c r="F133" s="5">
        <v>-8615475943</v>
      </c>
      <c r="G133" s="5">
        <v>51781834840</v>
      </c>
      <c r="I133" s="5">
        <v>-115704563301</v>
      </c>
      <c r="J133" s="5">
        <v>-28177316938</v>
      </c>
      <c r="K133" s="5">
        <v>170371716945</v>
      </c>
      <c r="L133" s="5">
        <v>69074583938</v>
      </c>
      <c r="M133" s="5">
        <v>21459895079</v>
      </c>
      <c r="N133" s="5">
        <v>10278033066</v>
      </c>
    </row>
    <row r="134" spans="3:14" ht="15.5" x14ac:dyDescent="0.35">
      <c r="C134" t="s">
        <v>551</v>
      </c>
      <c r="K134" s="5">
        <v>-2266293684</v>
      </c>
      <c r="L134" s="5">
        <v>-265000000</v>
      </c>
    </row>
    <row r="135" spans="3:14" ht="15.5" x14ac:dyDescent="0.35">
      <c r="C135" t="s">
        <v>684</v>
      </c>
      <c r="K135" s="5">
        <v>112500000000</v>
      </c>
      <c r="L135" s="5">
        <v>50000000000</v>
      </c>
      <c r="N135" s="5">
        <v>49000000000</v>
      </c>
    </row>
    <row r="136" spans="3:14" ht="15.5" x14ac:dyDescent="0.35">
      <c r="C136" t="s">
        <v>618</v>
      </c>
      <c r="D136" s="5">
        <v>7448678993</v>
      </c>
      <c r="E136" s="5">
        <v>-138825491002</v>
      </c>
      <c r="F136" s="5">
        <v>29194608841</v>
      </c>
      <c r="G136" s="5">
        <v>94869713525</v>
      </c>
      <c r="I136" s="5">
        <v>79402524976</v>
      </c>
      <c r="J136" s="5">
        <v>65797119592</v>
      </c>
      <c r="K136" s="5">
        <v>4902187267</v>
      </c>
      <c r="L136" s="5">
        <v>253908754422</v>
      </c>
      <c r="M136" s="5">
        <v>184314076405</v>
      </c>
      <c r="N136" s="5">
        <v>15303532512</v>
      </c>
    </row>
    <row r="137" spans="3:14" ht="15.5" x14ac:dyDescent="0.35">
      <c r="C137" t="s">
        <v>685</v>
      </c>
      <c r="E137" s="5">
        <v>-40870393094</v>
      </c>
      <c r="F137" s="5">
        <v>-17508840401</v>
      </c>
      <c r="G137" s="5">
        <v>-959031478</v>
      </c>
      <c r="I137" s="5">
        <v>-74513702297</v>
      </c>
      <c r="J137" s="5">
        <v>-9359490858</v>
      </c>
      <c r="K137" s="5">
        <v>-40490925328</v>
      </c>
      <c r="L137" s="5">
        <v>-259782206841</v>
      </c>
      <c r="M137" s="5">
        <v>-161884627767</v>
      </c>
      <c r="N137" s="5">
        <v>-54025499446</v>
      </c>
    </row>
    <row r="138" spans="3:14" ht="15.5" x14ac:dyDescent="0.35">
      <c r="C138" t="s">
        <v>876</v>
      </c>
      <c r="D138" s="5">
        <v>-10315739123</v>
      </c>
      <c r="E138" s="5">
        <v>-10743027093</v>
      </c>
      <c r="F138" s="5">
        <v>-10354565474</v>
      </c>
      <c r="G138" s="5">
        <v>-10477816028</v>
      </c>
      <c r="I138" s="5">
        <v>-44749996906</v>
      </c>
      <c r="J138" s="5">
        <v>-49928171650</v>
      </c>
      <c r="K138" s="5">
        <v>-26019560712</v>
      </c>
      <c r="L138" s="5">
        <v>-8806933314</v>
      </c>
      <c r="M138" s="5">
        <v>-969553559</v>
      </c>
    </row>
    <row r="139" spans="3:14" ht="15.5" x14ac:dyDescent="0.35">
      <c r="C139" t="s">
        <v>877</v>
      </c>
      <c r="J139" s="5">
        <v>13600000000</v>
      </c>
      <c r="K139" s="5">
        <v>147611592000</v>
      </c>
      <c r="L139" s="5">
        <v>38000000000</v>
      </c>
    </row>
    <row r="140" spans="3:14" ht="15.5" x14ac:dyDescent="0.35">
      <c r="C140" t="s">
        <v>878</v>
      </c>
      <c r="E140" s="5">
        <v>-9065977325</v>
      </c>
      <c r="F140" s="5">
        <v>-9946678909</v>
      </c>
      <c r="G140" s="5">
        <v>-43582173951</v>
      </c>
      <c r="I140" s="5">
        <v>-62594830185</v>
      </c>
      <c r="J140" s="5">
        <v>-48286774022</v>
      </c>
      <c r="K140" s="5">
        <v>-25865282598</v>
      </c>
      <c r="L140" s="5">
        <v>-3980030329</v>
      </c>
    </row>
    <row r="141" spans="3:14" ht="15.5" x14ac:dyDescent="0.35">
      <c r="C141" t="s">
        <v>164</v>
      </c>
      <c r="D141" s="5">
        <v>276492079</v>
      </c>
      <c r="E141" s="5">
        <v>1227271629</v>
      </c>
      <c r="F141" s="5">
        <v>347671854</v>
      </c>
      <c r="G141" s="5">
        <v>-3739871152</v>
      </c>
      <c r="I141" s="5">
        <v>1164447236</v>
      </c>
      <c r="J141" s="5">
        <v>-10689653413</v>
      </c>
      <c r="K141" s="5">
        <v>15664651386</v>
      </c>
      <c r="L141" s="5">
        <v>-1904137709</v>
      </c>
      <c r="M141" s="5">
        <v>483793523</v>
      </c>
      <c r="N141" s="5">
        <v>-1095000</v>
      </c>
    </row>
    <row r="142" spans="3:14" ht="15.5" x14ac:dyDescent="0.35">
      <c r="C142" t="s">
        <v>165</v>
      </c>
      <c r="D142" s="5">
        <v>4744439478</v>
      </c>
      <c r="I142" s="5">
        <v>3579992242</v>
      </c>
      <c r="J142" s="5">
        <v>14269645655</v>
      </c>
      <c r="K142" s="5">
        <v>-1395005731</v>
      </c>
      <c r="L142" s="5">
        <v>509131978</v>
      </c>
      <c r="M142" s="5">
        <v>25338455</v>
      </c>
      <c r="N142" s="5">
        <v>26433455</v>
      </c>
    </row>
    <row r="143" spans="3:14" ht="15.5" x14ac:dyDescent="0.35">
      <c r="C143" t="s">
        <v>166</v>
      </c>
      <c r="D143" s="5">
        <v>5020931557</v>
      </c>
      <c r="E143" s="5">
        <v>1227271629</v>
      </c>
      <c r="F143" s="5">
        <v>347671854</v>
      </c>
      <c r="G143" s="5">
        <v>-3739871152</v>
      </c>
      <c r="I143" s="5">
        <v>4744439478</v>
      </c>
      <c r="J143" s="5">
        <v>3579992242</v>
      </c>
      <c r="K143" s="5">
        <v>14269645655</v>
      </c>
      <c r="L143" s="5">
        <v>-1395005731</v>
      </c>
      <c r="M143" s="5">
        <v>509131978</v>
      </c>
      <c r="N143" s="5">
        <v>25338455</v>
      </c>
    </row>
    <row r="145" spans="2:14" ht="15.5" x14ac:dyDescent="0.35">
      <c r="B145" t="s">
        <v>167</v>
      </c>
      <c r="C145" t="s">
        <v>11</v>
      </c>
      <c r="D145" s="5">
        <v>1250000000</v>
      </c>
      <c r="E145" s="5">
        <v>1250000000</v>
      </c>
      <c r="F145" s="5">
        <v>1250000000</v>
      </c>
      <c r="G145" s="5">
        <v>1250000000</v>
      </c>
      <c r="I145" s="5">
        <v>1250000000</v>
      </c>
      <c r="J145" s="5">
        <v>1250000000</v>
      </c>
      <c r="K145" s="5">
        <v>1250000000</v>
      </c>
      <c r="L145" s="5">
        <v>1000000000</v>
      </c>
      <c r="M145" s="5">
        <v>0</v>
      </c>
      <c r="N145" s="5">
        <v>0</v>
      </c>
    </row>
    <row r="146" spans="2:14" ht="15.5" x14ac:dyDescent="0.35">
      <c r="C146" t="s">
        <v>168</v>
      </c>
      <c r="D146" s="6">
        <v>-15.56</v>
      </c>
      <c r="E146" s="6">
        <v>1.54</v>
      </c>
      <c r="F146" s="6">
        <v>3.43</v>
      </c>
      <c r="G146" s="6">
        <v>-21.24</v>
      </c>
    </row>
    <row r="147" spans="2:14" ht="15.5" x14ac:dyDescent="0.35">
      <c r="C147" t="s">
        <v>169</v>
      </c>
      <c r="D147" s="6">
        <v>-28.66</v>
      </c>
      <c r="E147" s="6">
        <v>301.3</v>
      </c>
      <c r="F147" s="6">
        <v>66.47</v>
      </c>
      <c r="G147" s="6">
        <v>-5.04</v>
      </c>
    </row>
    <row r="148" spans="2:14" ht="15.5" x14ac:dyDescent="0.35">
      <c r="C148" t="s">
        <v>60</v>
      </c>
      <c r="D148" s="6">
        <v>7.96</v>
      </c>
      <c r="E148" s="6">
        <v>3.08</v>
      </c>
      <c r="F148" s="6">
        <v>2.31</v>
      </c>
      <c r="G148" s="6">
        <v>2.5099999999999998</v>
      </c>
    </row>
    <row r="149" spans="2:14" ht="15.5" x14ac:dyDescent="0.35">
      <c r="C149" t="s">
        <v>170</v>
      </c>
      <c r="D149" s="5">
        <v>-3750000000</v>
      </c>
      <c r="E149" s="5">
        <v>25740000000</v>
      </c>
      <c r="F149" s="5">
        <v>22970000000</v>
      </c>
      <c r="G149" s="5">
        <v>-14990000000</v>
      </c>
    </row>
    <row r="150" spans="2:14" ht="15.5" x14ac:dyDescent="0.35">
      <c r="C150" t="s">
        <v>171</v>
      </c>
      <c r="D150" s="6">
        <v>-3.1600000000000003E-2</v>
      </c>
      <c r="E150" s="6">
        <v>3.4000000000000002E-3</v>
      </c>
      <c r="F150" s="6">
        <v>7.1999999999999998E-3</v>
      </c>
      <c r="G150" s="6">
        <v>-4.7400000000000005E-2</v>
      </c>
    </row>
    <row r="151" spans="2:14" ht="15.5" x14ac:dyDescent="0.35">
      <c r="C151" t="s">
        <v>172</v>
      </c>
      <c r="D151" s="6">
        <v>-0.1225</v>
      </c>
      <c r="E151" s="6">
        <v>1.0800000000000001E-2</v>
      </c>
      <c r="F151" s="6">
        <v>2.4300000000000002E-2</v>
      </c>
      <c r="G151" s="6">
        <v>-0.15439999999999998</v>
      </c>
    </row>
    <row r="152" spans="2:14" ht="15.5" x14ac:dyDescent="0.35">
      <c r="C152" t="s">
        <v>173</v>
      </c>
      <c r="D152" s="6">
        <v>-0.1157</v>
      </c>
      <c r="E152" s="6">
        <v>8.199999999999999E-3</v>
      </c>
      <c r="F152" s="6">
        <v>3.0699999999999998E-2</v>
      </c>
      <c r="G152" s="6">
        <v>-0.1157</v>
      </c>
    </row>
    <row r="153" spans="2:14" ht="15.5" x14ac:dyDescent="0.35">
      <c r="C153" t="s">
        <v>174</v>
      </c>
      <c r="D153" s="6">
        <v>-11.98</v>
      </c>
      <c r="E153" s="6">
        <v>0.75</v>
      </c>
      <c r="F153" s="6">
        <v>2.2599999999999998</v>
      </c>
      <c r="G153" s="6">
        <v>-7.99</v>
      </c>
    </row>
    <row r="154" spans="2:14" ht="15.5" x14ac:dyDescent="0.35">
      <c r="C154" t="s">
        <v>175</v>
      </c>
      <c r="D154" s="5">
        <v>159000000000</v>
      </c>
      <c r="E154" s="5">
        <v>178000000000</v>
      </c>
      <c r="F154" s="5">
        <v>176000000000</v>
      </c>
      <c r="G154" s="5">
        <v>172000000000</v>
      </c>
    </row>
    <row r="155" spans="2:14" ht="15.5" x14ac:dyDescent="0.35">
      <c r="C155" t="s">
        <v>176</v>
      </c>
      <c r="D155" s="6">
        <v>3.51</v>
      </c>
      <c r="E155" s="6">
        <v>3.25</v>
      </c>
      <c r="F155" s="6">
        <v>1.62</v>
      </c>
      <c r="G155" s="6">
        <v>0.78</v>
      </c>
    </row>
    <row r="156" spans="2:14" ht="15.5" x14ac:dyDescent="0.35">
      <c r="C156" t="s">
        <v>177</v>
      </c>
      <c r="D156" s="6">
        <v>126.99</v>
      </c>
      <c r="E156" s="6">
        <v>142.55000000000001</v>
      </c>
      <c r="F156" s="6">
        <v>141.02000000000001</v>
      </c>
      <c r="G156" s="6">
        <v>137.59</v>
      </c>
    </row>
    <row r="157" spans="2:14" ht="15.5" x14ac:dyDescent="0.35">
      <c r="C157" t="s">
        <v>178</v>
      </c>
      <c r="D157" s="6">
        <v>3.51</v>
      </c>
      <c r="E157" s="6">
        <v>3.25</v>
      </c>
      <c r="F157" s="6">
        <v>1.62</v>
      </c>
      <c r="G157" s="6">
        <v>0.78</v>
      </c>
    </row>
    <row r="158" spans="2:14" ht="15.5" x14ac:dyDescent="0.35">
      <c r="C158" t="s">
        <v>179</v>
      </c>
      <c r="D158" s="6">
        <v>126.99</v>
      </c>
      <c r="E158" s="6">
        <v>142.55000000000001</v>
      </c>
      <c r="F158" s="6">
        <v>141.02000000000001</v>
      </c>
      <c r="G158" s="6">
        <v>137.59</v>
      </c>
    </row>
    <row r="159" spans="2:14" ht="15.5" x14ac:dyDescent="0.35">
      <c r="C159" t="s">
        <v>180</v>
      </c>
      <c r="D159" s="5">
        <v>48000000000</v>
      </c>
      <c r="E159" s="5">
        <v>60000000000</v>
      </c>
      <c r="F159" s="5">
        <v>69000000000</v>
      </c>
      <c r="G159" s="5">
        <v>75000000000</v>
      </c>
    </row>
    <row r="160" spans="2:14" ht="15.5" x14ac:dyDescent="0.35">
      <c r="C160" t="s">
        <v>181</v>
      </c>
      <c r="D160" s="5">
        <v>28000000000</v>
      </c>
      <c r="E160" s="5">
        <v>35000000000</v>
      </c>
      <c r="F160" s="5">
        <v>47000000000</v>
      </c>
      <c r="G160" s="5">
        <v>61000000000</v>
      </c>
    </row>
    <row r="161" spans="3:14" ht="15.5" x14ac:dyDescent="0.35">
      <c r="C161" t="s">
        <v>182</v>
      </c>
      <c r="D161" s="5">
        <v>159000000000</v>
      </c>
      <c r="E161" s="5">
        <v>178000000000</v>
      </c>
      <c r="F161" s="5">
        <v>176000000000</v>
      </c>
      <c r="G161" s="5">
        <v>172000000000</v>
      </c>
    </row>
    <row r="162" spans="3:14" ht="15.5" x14ac:dyDescent="0.35">
      <c r="C162" t="s">
        <v>23</v>
      </c>
      <c r="D162" s="5">
        <v>76000000000</v>
      </c>
      <c r="E162" s="5">
        <v>95000000000</v>
      </c>
      <c r="F162" s="5">
        <v>116000000000</v>
      </c>
      <c r="G162" s="5">
        <v>136000000000</v>
      </c>
    </row>
    <row r="163" spans="3:14" ht="15.5" x14ac:dyDescent="0.35">
      <c r="C163" t="s">
        <v>20</v>
      </c>
      <c r="D163" s="5">
        <v>70000000000</v>
      </c>
      <c r="E163" s="5">
        <v>90000000000</v>
      </c>
      <c r="F163" s="5">
        <v>111000000000</v>
      </c>
      <c r="G163" s="5">
        <v>132000000000</v>
      </c>
    </row>
    <row r="164" spans="3:14" ht="15.5" x14ac:dyDescent="0.35">
      <c r="C164" t="s">
        <v>183</v>
      </c>
      <c r="D164" s="5">
        <v>-289000000000</v>
      </c>
      <c r="E164" s="5">
        <v>-232000000000</v>
      </c>
      <c r="F164" s="5">
        <v>-226000000000</v>
      </c>
      <c r="G164" s="5">
        <v>-193000000000</v>
      </c>
    </row>
    <row r="165" spans="3:14" ht="15.5" x14ac:dyDescent="0.35">
      <c r="C165" t="s">
        <v>184</v>
      </c>
      <c r="D165" s="5">
        <v>18000000000</v>
      </c>
      <c r="E165" s="5">
        <v>231000000000</v>
      </c>
      <c r="F165" s="5">
        <v>20000000000</v>
      </c>
      <c r="G165" s="5">
        <v>-66000000000</v>
      </c>
    </row>
    <row r="166" spans="3:14" ht="15.5" x14ac:dyDescent="0.35">
      <c r="C166" t="s">
        <v>185</v>
      </c>
      <c r="D166" s="5">
        <v>-3000000000</v>
      </c>
      <c r="E166" s="5">
        <v>-17000000000</v>
      </c>
      <c r="F166" s="5">
        <v>-11000000000</v>
      </c>
      <c r="G166" s="5">
        <v>-1000000000</v>
      </c>
    </row>
    <row r="167" spans="3:14" ht="15.5" x14ac:dyDescent="0.35">
      <c r="C167" t="s">
        <v>12</v>
      </c>
      <c r="D167" s="5">
        <v>14000000000</v>
      </c>
      <c r="E167" s="5">
        <v>214000000000</v>
      </c>
      <c r="F167" s="5">
        <v>9000000000</v>
      </c>
      <c r="G167" s="5">
        <v>-67000000000</v>
      </c>
    </row>
    <row r="168" spans="3:14" ht="15.5" x14ac:dyDescent="0.35">
      <c r="C168" t="s">
        <v>15</v>
      </c>
      <c r="D168" s="6">
        <v>11.32</v>
      </c>
      <c r="E168" s="6">
        <v>171.18</v>
      </c>
      <c r="F168" s="6">
        <v>7.17</v>
      </c>
      <c r="G168" s="6">
        <v>-53.22</v>
      </c>
    </row>
    <row r="169" spans="3:14" ht="15.5" x14ac:dyDescent="0.35">
      <c r="C169" t="s">
        <v>45</v>
      </c>
      <c r="I169" s="6">
        <v>-39.520000000000003</v>
      </c>
      <c r="J169" s="6">
        <v>-14.94</v>
      </c>
      <c r="K169" s="6">
        <v>15.81</v>
      </c>
      <c r="L169" s="6">
        <v>19.079999999999998</v>
      </c>
      <c r="M169" s="6">
        <v>-5196.55</v>
      </c>
      <c r="N169" s="6">
        <v>-115613.3</v>
      </c>
    </row>
    <row r="170" spans="3:14" ht="15.5" x14ac:dyDescent="0.35">
      <c r="C170" t="s">
        <v>59</v>
      </c>
      <c r="I170" s="6">
        <v>-11.74</v>
      </c>
      <c r="J170" s="6">
        <v>-9.84</v>
      </c>
      <c r="K170" s="6">
        <v>16.95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62</v>
      </c>
      <c r="I171" s="6">
        <v>1.42</v>
      </c>
      <c r="J171" s="6">
        <v>0.74</v>
      </c>
      <c r="K171" s="6">
        <v>1.23</v>
      </c>
      <c r="L171" s="5">
        <v>0</v>
      </c>
      <c r="M171" s="5">
        <v>0</v>
      </c>
      <c r="N171" s="5">
        <v>0</v>
      </c>
    </row>
    <row r="172" spans="3:14" ht="15.5" x14ac:dyDescent="0.35">
      <c r="C172" t="s">
        <v>186</v>
      </c>
      <c r="I172" s="6">
        <v>16420000000.000002</v>
      </c>
      <c r="J172" s="5">
        <v>52480000000</v>
      </c>
      <c r="K172" s="5">
        <v>76050000000</v>
      </c>
      <c r="L172" s="5">
        <v>46380000000</v>
      </c>
      <c r="M172" s="5">
        <v>2510000000</v>
      </c>
      <c r="N172" s="5">
        <v>-7320000000</v>
      </c>
    </row>
    <row r="173" spans="3:14" ht="15.5" x14ac:dyDescent="0.35">
      <c r="C173" t="s">
        <v>187</v>
      </c>
      <c r="I173" s="6">
        <v>-8.8699999999999987E-2</v>
      </c>
      <c r="J173" s="6">
        <v>-3.39E-2</v>
      </c>
      <c r="K173" s="6">
        <v>3.6900000000000002E-2</v>
      </c>
      <c r="L173" s="6">
        <v>8.2500000000000004E-2</v>
      </c>
      <c r="M173" s="6">
        <v>-1E-3</v>
      </c>
      <c r="N173" s="6">
        <v>-7.8700000000000006E-2</v>
      </c>
    </row>
    <row r="174" spans="3:14" ht="15.5" x14ac:dyDescent="0.35">
      <c r="C174" t="s">
        <v>188</v>
      </c>
      <c r="I174" s="6">
        <v>-0.2772</v>
      </c>
      <c r="J174" s="6">
        <v>-8.199999999999999E-2</v>
      </c>
      <c r="K174" s="6">
        <v>8.0299999999999996E-2</v>
      </c>
      <c r="L174" s="6">
        <v>0.16370000000000001</v>
      </c>
      <c r="M174" s="6">
        <v>-5.5000000000000005E-3</v>
      </c>
      <c r="N174" s="6">
        <v>-0.1211</v>
      </c>
    </row>
    <row r="175" spans="3:14" ht="15.5" x14ac:dyDescent="0.35">
      <c r="C175" t="s">
        <v>189</v>
      </c>
      <c r="I175" s="6">
        <v>-0.2009</v>
      </c>
      <c r="J175" s="6">
        <v>-7.4999999999999997E-3</v>
      </c>
      <c r="K175" s="6">
        <v>0.13100000000000001</v>
      </c>
      <c r="L175" s="6">
        <v>0.27140000000000003</v>
      </c>
      <c r="M175" s="6">
        <v>4.8999999999999998E-3</v>
      </c>
      <c r="N175" s="6">
        <v>-0.30740000000000001</v>
      </c>
    </row>
    <row r="176" spans="3:14" ht="15.5" x14ac:dyDescent="0.35">
      <c r="C176" t="s">
        <v>190</v>
      </c>
      <c r="I176" s="6">
        <v>-4.09</v>
      </c>
      <c r="J176" s="6">
        <v>-0.14000000000000001</v>
      </c>
      <c r="K176" s="6">
        <v>2.68</v>
      </c>
      <c r="L176" s="6">
        <v>6.74</v>
      </c>
      <c r="M176" s="6">
        <v>0.75</v>
      </c>
    </row>
    <row r="177" spans="2:14" ht="15.5" x14ac:dyDescent="0.35">
      <c r="C177" t="s">
        <v>56</v>
      </c>
      <c r="I177" s="6">
        <v>3.25</v>
      </c>
      <c r="J177" s="6">
        <v>0.81</v>
      </c>
      <c r="K177" s="6">
        <v>1.36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53</v>
      </c>
      <c r="I178" s="6">
        <v>142.55000000000001</v>
      </c>
      <c r="J178" s="6">
        <v>182.07</v>
      </c>
      <c r="K178" s="6">
        <v>197.01</v>
      </c>
      <c r="L178" s="6">
        <v>116.54</v>
      </c>
      <c r="M178" s="6">
        <v>949191.79</v>
      </c>
      <c r="N178" s="6">
        <v>954388.34</v>
      </c>
    </row>
    <row r="179" spans="2:14" ht="15.5" x14ac:dyDescent="0.35">
      <c r="C179" t="s">
        <v>191</v>
      </c>
      <c r="I179" s="6">
        <v>3.25</v>
      </c>
      <c r="J179" s="6">
        <v>0.81</v>
      </c>
      <c r="K179" s="6">
        <v>1.36</v>
      </c>
      <c r="L179" s="5">
        <v>0</v>
      </c>
      <c r="M179" s="5">
        <v>0</v>
      </c>
      <c r="N179" s="5">
        <v>0</v>
      </c>
    </row>
    <row r="180" spans="2:14" ht="15.5" x14ac:dyDescent="0.35">
      <c r="C180" t="s">
        <v>192</v>
      </c>
      <c r="I180" s="6">
        <v>142.55000000000001</v>
      </c>
      <c r="J180" s="6">
        <v>182.07</v>
      </c>
      <c r="K180" s="6">
        <v>197.01</v>
      </c>
      <c r="L180" s="6">
        <v>116.54</v>
      </c>
      <c r="M180" s="6">
        <v>949191.79</v>
      </c>
      <c r="N180" s="6">
        <v>954388.34</v>
      </c>
    </row>
    <row r="181" spans="2:14" ht="15.5" x14ac:dyDescent="0.35">
      <c r="C181" t="s">
        <v>193</v>
      </c>
      <c r="I181" s="5">
        <v>60000000000</v>
      </c>
      <c r="J181" s="5">
        <v>96000000000</v>
      </c>
      <c r="K181" s="5">
        <v>93000000000</v>
      </c>
      <c r="L181" s="5">
        <v>25000000000</v>
      </c>
      <c r="M181" s="5">
        <v>4000000000</v>
      </c>
    </row>
    <row r="182" spans="2:14" ht="15.5" x14ac:dyDescent="0.35">
      <c r="C182" t="s">
        <v>194</v>
      </c>
      <c r="I182" s="5">
        <v>35000000000</v>
      </c>
      <c r="J182" s="5">
        <v>98000000000</v>
      </c>
      <c r="K182" s="5">
        <v>167000000000</v>
      </c>
      <c r="L182" s="5">
        <v>43000000000</v>
      </c>
      <c r="M182" s="5">
        <v>9000000000</v>
      </c>
    </row>
    <row r="183" spans="2:14" ht="15.5" x14ac:dyDescent="0.35">
      <c r="C183" t="s">
        <v>25</v>
      </c>
      <c r="I183" s="5">
        <v>95000000000</v>
      </c>
      <c r="J183" s="5">
        <v>193000000000</v>
      </c>
      <c r="K183" s="5">
        <v>260000000000</v>
      </c>
      <c r="L183" s="5">
        <v>68000000000</v>
      </c>
      <c r="M183" s="5">
        <v>13000000000</v>
      </c>
    </row>
    <row r="184" spans="2:14" ht="15.5" x14ac:dyDescent="0.35">
      <c r="C184" t="s">
        <v>22</v>
      </c>
      <c r="I184" s="5">
        <v>90000000000</v>
      </c>
      <c r="J184" s="5">
        <v>188000000000</v>
      </c>
      <c r="K184" s="5">
        <v>245000000000</v>
      </c>
      <c r="L184" s="5">
        <v>68000000000</v>
      </c>
      <c r="M184" s="5">
        <v>13000000000</v>
      </c>
      <c r="N184" s="5">
        <v>0</v>
      </c>
    </row>
    <row r="185" spans="2:14" ht="15.5" x14ac:dyDescent="0.35">
      <c r="C185" t="s">
        <v>195</v>
      </c>
      <c r="I185" s="5">
        <v>-232000000000</v>
      </c>
      <c r="J185" s="5">
        <v>-95000000000</v>
      </c>
      <c r="K185" s="5">
        <v>74000000000</v>
      </c>
      <c r="L185" s="5">
        <v>1000000000</v>
      </c>
      <c r="M185" s="5">
        <v>22000000000</v>
      </c>
      <c r="N185" s="5">
        <v>45000000000</v>
      </c>
    </row>
    <row r="186" spans="2:14" ht="15.5" x14ac:dyDescent="0.35">
      <c r="C186" t="s">
        <v>196</v>
      </c>
      <c r="I186" s="5">
        <v>146000000000</v>
      </c>
      <c r="J186" s="5">
        <v>103000000000</v>
      </c>
      <c r="K186" s="5">
        <v>-31000000000</v>
      </c>
      <c r="L186" s="5">
        <v>43000000000</v>
      </c>
      <c r="M186" s="5">
        <v>-2000000000</v>
      </c>
      <c r="N186" s="5">
        <v>-9000000000</v>
      </c>
    </row>
    <row r="187" spans="2:14" ht="15.5" x14ac:dyDescent="0.35">
      <c r="C187" t="s">
        <v>197</v>
      </c>
      <c r="I187" s="5">
        <v>-29000000000</v>
      </c>
      <c r="J187" s="5">
        <v>-71000000000</v>
      </c>
      <c r="K187" s="5">
        <v>-90000000000</v>
      </c>
      <c r="L187" s="5">
        <v>-102000000000</v>
      </c>
      <c r="M187" s="5">
        <v>-16000000000</v>
      </c>
      <c r="N187" s="5">
        <v>-1000000000</v>
      </c>
    </row>
    <row r="188" spans="2:14" ht="15.5" x14ac:dyDescent="0.35">
      <c r="C188" t="s">
        <v>14</v>
      </c>
      <c r="I188" s="5">
        <v>117000000000</v>
      </c>
      <c r="J188" s="5">
        <v>32000000000</v>
      </c>
      <c r="K188" s="5">
        <v>-121000000000</v>
      </c>
      <c r="L188" s="5">
        <v>-59000000000</v>
      </c>
      <c r="M188" s="5">
        <v>-18000000000</v>
      </c>
      <c r="N188" s="5">
        <v>-10000000000</v>
      </c>
    </row>
    <row r="189" spans="2:14" ht="15.5" x14ac:dyDescent="0.35">
      <c r="C189" t="s">
        <v>16</v>
      </c>
      <c r="I189" s="6">
        <v>93.5</v>
      </c>
      <c r="J189" s="6">
        <v>25.76</v>
      </c>
      <c r="K189" s="6">
        <v>-97.01</v>
      </c>
      <c r="L189" s="6">
        <v>-59.43</v>
      </c>
      <c r="M189" s="6">
        <v>-361159.72</v>
      </c>
      <c r="N189" s="6">
        <v>-205582.56</v>
      </c>
    </row>
    <row r="191" spans="2:14" ht="15.5" x14ac:dyDescent="0.35">
      <c r="B191" t="s">
        <v>198</v>
      </c>
      <c r="C191" t="s">
        <v>199</v>
      </c>
      <c r="D191" s="5">
        <v>-19000000000</v>
      </c>
      <c r="E191" s="5">
        <v>2000000000</v>
      </c>
      <c r="F191" s="5">
        <v>4000000000</v>
      </c>
      <c r="G191" s="5">
        <v>-27000000000</v>
      </c>
      <c r="H191" s="5">
        <v>-78000000000</v>
      </c>
      <c r="I191" s="5">
        <v>-49000000000</v>
      </c>
      <c r="J191" s="5">
        <v>-19000000000</v>
      </c>
      <c r="K191" s="5">
        <v>20000000000</v>
      </c>
      <c r="L191" s="5">
        <v>19000000000</v>
      </c>
      <c r="M191" s="5">
        <v>-260000000</v>
      </c>
      <c r="N191" s="5">
        <v>-6000000000</v>
      </c>
    </row>
    <row r="192" spans="2:14" ht="15.5" x14ac:dyDescent="0.35">
      <c r="C192" t="s">
        <v>317</v>
      </c>
      <c r="H192" s="5">
        <v>-40000000000</v>
      </c>
      <c r="I192" s="5">
        <v>-49000000000</v>
      </c>
      <c r="J192" s="5">
        <v>-19000000000</v>
      </c>
      <c r="K192" s="5">
        <v>20000000000</v>
      </c>
    </row>
    <row r="193" spans="3:14" ht="15.5" x14ac:dyDescent="0.35">
      <c r="C193" t="s">
        <v>44</v>
      </c>
      <c r="D193" s="6">
        <v>-15.56</v>
      </c>
      <c r="E193" s="6">
        <v>1.54</v>
      </c>
      <c r="F193" s="6">
        <v>3.43</v>
      </c>
      <c r="G193" s="6">
        <v>-21.24</v>
      </c>
      <c r="H193" s="6">
        <v>-62.22</v>
      </c>
      <c r="I193" s="6">
        <v>-39.520000000000003</v>
      </c>
      <c r="J193" s="6">
        <v>-14.94</v>
      </c>
      <c r="K193" s="6">
        <v>15.81</v>
      </c>
      <c r="L193" s="6">
        <v>15.27</v>
      </c>
      <c r="M193" s="6">
        <v>-0.21</v>
      </c>
      <c r="N193" s="6">
        <v>-4.62</v>
      </c>
    </row>
    <row r="194" spans="3:14" ht="15.5" x14ac:dyDescent="0.35">
      <c r="C194" t="s">
        <v>318</v>
      </c>
      <c r="H194" s="6">
        <v>-31.84</v>
      </c>
      <c r="I194" s="6">
        <v>-39.520000000000003</v>
      </c>
      <c r="J194" s="6">
        <v>-14.94</v>
      </c>
      <c r="K194" s="6">
        <v>15.81</v>
      </c>
    </row>
    <row r="195" spans="3:14" ht="15.5" x14ac:dyDescent="0.35">
      <c r="C195" t="s">
        <v>204</v>
      </c>
      <c r="D195" s="5">
        <v>70000000000</v>
      </c>
      <c r="E195" s="5">
        <v>188000000000</v>
      </c>
      <c r="F195" s="5">
        <v>124000000000</v>
      </c>
      <c r="G195" s="5">
        <v>53000000000</v>
      </c>
      <c r="H195" s="5">
        <v>280000000000</v>
      </c>
      <c r="I195" s="5">
        <v>408000000000</v>
      </c>
      <c r="J195" s="5">
        <v>249000000000</v>
      </c>
      <c r="K195" s="5">
        <v>272000000000</v>
      </c>
      <c r="L195" s="5">
        <v>185000000000</v>
      </c>
      <c r="M195" s="5">
        <v>25000000000</v>
      </c>
      <c r="N195" s="5">
        <v>2000000000</v>
      </c>
    </row>
    <row r="196" spans="3:14" ht="15.5" x14ac:dyDescent="0.35">
      <c r="C196" t="s">
        <v>319</v>
      </c>
      <c r="H196" s="5">
        <v>435000000000</v>
      </c>
      <c r="I196" s="5">
        <v>408000000000</v>
      </c>
      <c r="J196" s="5">
        <v>249000000000</v>
      </c>
      <c r="K196" s="5">
        <v>272000000000</v>
      </c>
    </row>
    <row r="197" spans="3:14" ht="15.5" x14ac:dyDescent="0.35">
      <c r="C197" t="s">
        <v>208</v>
      </c>
      <c r="I197" s="6">
        <v>-4.8899999999999997</v>
      </c>
    </row>
    <row r="198" spans="3:14" ht="15.5" x14ac:dyDescent="0.35">
      <c r="C198" t="s">
        <v>320</v>
      </c>
      <c r="I198" s="6">
        <v>-9.5500000000000007</v>
      </c>
    </row>
    <row r="199" spans="3:14" ht="15.5" x14ac:dyDescent="0.35">
      <c r="C199" t="s">
        <v>209</v>
      </c>
      <c r="I199" s="6">
        <v>7.42</v>
      </c>
    </row>
    <row r="200" spans="3:14" ht="15.5" x14ac:dyDescent="0.35">
      <c r="C200" t="s">
        <v>321</v>
      </c>
      <c r="I200" s="6">
        <v>-0.1047</v>
      </c>
    </row>
    <row r="201" spans="3:14" ht="15.5" x14ac:dyDescent="0.35">
      <c r="C201" t="s">
        <v>322</v>
      </c>
      <c r="I201" s="6">
        <v>0.87</v>
      </c>
    </row>
    <row r="202" spans="3:14" ht="15.5" x14ac:dyDescent="0.35">
      <c r="C202" t="s">
        <v>210</v>
      </c>
      <c r="I202" s="6">
        <v>2.39</v>
      </c>
    </row>
    <row r="203" spans="3:14" ht="15.5" x14ac:dyDescent="0.35">
      <c r="C203" t="s">
        <v>323</v>
      </c>
      <c r="I203" s="6">
        <v>1.87</v>
      </c>
    </row>
    <row r="204" spans="3:14" ht="15.5" x14ac:dyDescent="0.35">
      <c r="C204" t="s">
        <v>324</v>
      </c>
      <c r="I204" s="6">
        <v>2.23</v>
      </c>
    </row>
    <row r="205" spans="3:14" ht="15.5" x14ac:dyDescent="0.35">
      <c r="C205" t="s">
        <v>325</v>
      </c>
      <c r="I205" s="6">
        <v>-10.1</v>
      </c>
    </row>
    <row r="206" spans="3:14" ht="15.5" x14ac:dyDescent="0.35">
      <c r="C206" t="s">
        <v>326</v>
      </c>
      <c r="I206" s="6">
        <v>15.02</v>
      </c>
    </row>
    <row r="207" spans="3:14" ht="15.5" x14ac:dyDescent="0.35">
      <c r="C207" t="s">
        <v>328</v>
      </c>
      <c r="I207" s="6">
        <v>-0.35</v>
      </c>
    </row>
    <row r="208" spans="3:14" ht="15.5" x14ac:dyDescent="0.35">
      <c r="C208" t="s">
        <v>329</v>
      </c>
      <c r="I208" s="6">
        <v>-31.84</v>
      </c>
    </row>
    <row r="209" spans="3:9" ht="15.5" x14ac:dyDescent="0.35">
      <c r="C209" t="s">
        <v>211</v>
      </c>
      <c r="I209" s="6">
        <v>-62.22</v>
      </c>
    </row>
    <row r="210" spans="3:9" ht="15.5" x14ac:dyDescent="0.35">
      <c r="C210" t="s">
        <v>330</v>
      </c>
      <c r="I210" s="6">
        <v>348.04</v>
      </c>
    </row>
    <row r="211" spans="3:9" ht="15.5" x14ac:dyDescent="0.35">
      <c r="C211" t="s">
        <v>212</v>
      </c>
      <c r="D211" s="6">
        <v>4.5599999999999996</v>
      </c>
    </row>
    <row r="212" spans="3:9" ht="15.5" x14ac:dyDescent="0.35">
      <c r="C212" t="s">
        <v>213</v>
      </c>
      <c r="I212" s="6">
        <v>126.99</v>
      </c>
    </row>
    <row r="213" spans="3:9" ht="15.5" x14ac:dyDescent="0.35">
      <c r="C213" t="s">
        <v>331</v>
      </c>
      <c r="I213" s="6">
        <v>136.46</v>
      </c>
    </row>
    <row r="214" spans="3:9" ht="15.5" x14ac:dyDescent="0.35">
      <c r="C214" t="s">
        <v>214</v>
      </c>
      <c r="D214" s="6">
        <v>0.33</v>
      </c>
    </row>
    <row r="215" spans="3:9" ht="15.5" x14ac:dyDescent="0.35">
      <c r="C215" t="s">
        <v>215</v>
      </c>
      <c r="D215" s="6">
        <v>0.23</v>
      </c>
    </row>
    <row r="216" spans="3:9" ht="15.5" x14ac:dyDescent="0.35">
      <c r="C216" t="s">
        <v>216</v>
      </c>
      <c r="D216" s="6">
        <v>0.48</v>
      </c>
    </row>
    <row r="217" spans="3:9" ht="15.5" x14ac:dyDescent="0.35">
      <c r="C217" t="s">
        <v>332</v>
      </c>
      <c r="D217" s="6">
        <v>0.18</v>
      </c>
    </row>
    <row r="218" spans="3:9" ht="15.5" x14ac:dyDescent="0.35">
      <c r="C218" t="s">
        <v>217</v>
      </c>
      <c r="D218" s="6">
        <v>2.88</v>
      </c>
    </row>
    <row r="219" spans="3:9" ht="15.5" x14ac:dyDescent="0.35">
      <c r="C219" t="s">
        <v>218</v>
      </c>
      <c r="D219" s="6">
        <v>0.12</v>
      </c>
    </row>
    <row r="220" spans="3:9" ht="15.5" x14ac:dyDescent="0.35">
      <c r="C220" t="s">
        <v>219</v>
      </c>
      <c r="D220" s="6">
        <v>3.88</v>
      </c>
    </row>
    <row r="221" spans="3:9" ht="15.5" x14ac:dyDescent="0.35">
      <c r="C221" t="s">
        <v>333</v>
      </c>
      <c r="I221" s="6">
        <v>-3.98</v>
      </c>
    </row>
    <row r="222" spans="3:9" ht="15.5" x14ac:dyDescent="0.35">
      <c r="C222" t="s">
        <v>12</v>
      </c>
      <c r="D222" s="5">
        <v>14000000000</v>
      </c>
    </row>
    <row r="223" spans="3:9" ht="15.5" x14ac:dyDescent="0.35">
      <c r="C223" t="s">
        <v>220</v>
      </c>
      <c r="I223" s="6">
        <v>-3.47</v>
      </c>
    </row>
    <row r="224" spans="3:9" ht="15.5" x14ac:dyDescent="0.35">
      <c r="C224" t="s">
        <v>221</v>
      </c>
      <c r="I224" s="6">
        <v>-6.4600000000000005E-2</v>
      </c>
    </row>
    <row r="225" spans="3:9" ht="15.5" x14ac:dyDescent="0.35">
      <c r="C225" t="s">
        <v>222</v>
      </c>
      <c r="I225" s="6">
        <v>-0.25069999999999998</v>
      </c>
    </row>
    <row r="226" spans="3:9" ht="15.5" x14ac:dyDescent="0.35">
      <c r="C226" t="s">
        <v>223</v>
      </c>
      <c r="I226" s="6">
        <v>-0.22210000000000002</v>
      </c>
    </row>
    <row r="227" spans="3:9" ht="15.5" x14ac:dyDescent="0.35">
      <c r="C227" t="s">
        <v>334</v>
      </c>
      <c r="I227" s="6">
        <v>-0.22969999999999999</v>
      </c>
    </row>
    <row r="228" spans="3:9" ht="15.5" x14ac:dyDescent="0.35">
      <c r="C228" t="s">
        <v>224</v>
      </c>
      <c r="D228" s="6">
        <v>82.54</v>
      </c>
    </row>
    <row r="229" spans="3:9" ht="15.5" x14ac:dyDescent="0.35">
      <c r="C229" t="s">
        <v>225</v>
      </c>
      <c r="D229" s="6">
        <v>41.95</v>
      </c>
    </row>
    <row r="230" spans="3:9" ht="15.5" x14ac:dyDescent="0.35">
      <c r="C230" t="s">
        <v>226</v>
      </c>
      <c r="D230" s="6">
        <v>186.25</v>
      </c>
    </row>
    <row r="231" spans="3:9" ht="15.5" x14ac:dyDescent="0.35">
      <c r="C231" t="s">
        <v>227</v>
      </c>
      <c r="D231" s="6">
        <v>-61.76</v>
      </c>
    </row>
    <row r="232" spans="3:9" ht="15.5" x14ac:dyDescent="0.35">
      <c r="C232" t="s">
        <v>228</v>
      </c>
      <c r="D232" s="6">
        <v>1.1000000000000001</v>
      </c>
    </row>
    <row r="233" spans="3:9" ht="15.5" x14ac:dyDescent="0.35">
      <c r="C233" t="s">
        <v>335</v>
      </c>
      <c r="I233" s="6">
        <v>0.74</v>
      </c>
    </row>
    <row r="234" spans="3:9" ht="15.5" x14ac:dyDescent="0.35">
      <c r="C234" t="s">
        <v>336</v>
      </c>
      <c r="I234" s="6">
        <v>11.7</v>
      </c>
    </row>
    <row r="235" spans="3:9" ht="15.5" x14ac:dyDescent="0.35">
      <c r="C235" t="s">
        <v>40</v>
      </c>
      <c r="I235" s="5">
        <v>380000000000</v>
      </c>
    </row>
    <row r="236" spans="3:9" ht="15.5" x14ac:dyDescent="0.35">
      <c r="C236" t="s">
        <v>229</v>
      </c>
      <c r="I236" s="5">
        <v>450000000000</v>
      </c>
    </row>
    <row r="237" spans="3:9" ht="15.5" x14ac:dyDescent="0.35">
      <c r="C237" t="s">
        <v>230</v>
      </c>
      <c r="I237" s="5">
        <v>1250000000</v>
      </c>
    </row>
    <row r="238" spans="3:9" ht="15.5" x14ac:dyDescent="0.35">
      <c r="C238" t="s">
        <v>231</v>
      </c>
      <c r="I238" s="6">
        <v>0.32500000000000001</v>
      </c>
    </row>
    <row r="239" spans="3:9" ht="15.5" x14ac:dyDescent="0.35">
      <c r="C239" t="s">
        <v>232</v>
      </c>
      <c r="D239" s="6">
        <v>-0.1925</v>
      </c>
    </row>
    <row r="240" spans="3:9" ht="15.5" x14ac:dyDescent="0.35">
      <c r="C240" t="s">
        <v>233</v>
      </c>
      <c r="D240" s="6">
        <v>-0.33169999999999999</v>
      </c>
    </row>
    <row r="241" spans="3:9" ht="15.5" x14ac:dyDescent="0.35">
      <c r="C241" t="s">
        <v>234</v>
      </c>
      <c r="D241" s="6">
        <v>-0.2777</v>
      </c>
    </row>
    <row r="242" spans="3:9" ht="15.5" x14ac:dyDescent="0.35">
      <c r="C242" t="s">
        <v>235</v>
      </c>
      <c r="D242" s="6">
        <v>0.64629999999999999</v>
      </c>
    </row>
    <row r="243" spans="3:9" ht="15.5" x14ac:dyDescent="0.35">
      <c r="C243" t="s">
        <v>236</v>
      </c>
      <c r="D243" s="6">
        <v>0.51280000000000003</v>
      </c>
    </row>
    <row r="244" spans="3:9" ht="15.5" x14ac:dyDescent="0.35">
      <c r="C244" t="s">
        <v>237</v>
      </c>
      <c r="D244" s="6">
        <v>0.3306</v>
      </c>
    </row>
    <row r="245" spans="3:9" ht="15.5" x14ac:dyDescent="0.35">
      <c r="C245" t="s">
        <v>244</v>
      </c>
      <c r="I245" s="5">
        <v>6</v>
      </c>
    </row>
    <row r="246" spans="3:9" ht="15.5" x14ac:dyDescent="0.35">
      <c r="C246" t="s">
        <v>245</v>
      </c>
      <c r="I246" s="6">
        <v>0.91</v>
      </c>
    </row>
    <row r="247" spans="3:9" ht="15.5" x14ac:dyDescent="0.35">
      <c r="C247" t="s">
        <v>246</v>
      </c>
      <c r="I247" s="6">
        <v>0.32</v>
      </c>
    </row>
    <row r="248" spans="3:9" ht="15.5" x14ac:dyDescent="0.35">
      <c r="C248" t="s">
        <v>247</v>
      </c>
      <c r="I248" s="6">
        <v>0.44</v>
      </c>
    </row>
    <row r="249" spans="3:9" ht="15.5" x14ac:dyDescent="0.35">
      <c r="C249" t="s">
        <v>248</v>
      </c>
      <c r="I249" s="6">
        <v>0.65</v>
      </c>
    </row>
    <row r="250" spans="3:9" ht="15.5" x14ac:dyDescent="0.35">
      <c r="C250" t="s">
        <v>249</v>
      </c>
      <c r="I250" s="6">
        <v>0.62</v>
      </c>
    </row>
    <row r="251" spans="3:9" ht="15.5" x14ac:dyDescent="0.35">
      <c r="C251" t="s">
        <v>250</v>
      </c>
      <c r="I251" s="6">
        <v>0.27</v>
      </c>
    </row>
    <row r="252" spans="3:9" ht="15.5" x14ac:dyDescent="0.35">
      <c r="C252" t="s">
        <v>251</v>
      </c>
      <c r="I252" s="6">
        <v>0.01</v>
      </c>
    </row>
    <row r="253" spans="3:9" ht="15.5" x14ac:dyDescent="0.35">
      <c r="C253" t="s">
        <v>337</v>
      </c>
      <c r="I253" s="5">
        <v>435000000000</v>
      </c>
    </row>
    <row r="254" spans="3:9" ht="15.5" x14ac:dyDescent="0.35">
      <c r="C254" t="s">
        <v>338</v>
      </c>
      <c r="I254" s="5">
        <v>-15000000000</v>
      </c>
    </row>
    <row r="255" spans="3:9" ht="15.5" x14ac:dyDescent="0.35">
      <c r="C255" t="s">
        <v>339</v>
      </c>
      <c r="I255" s="5">
        <v>30000000000</v>
      </c>
    </row>
    <row r="256" spans="3:9" ht="15.5" x14ac:dyDescent="0.35">
      <c r="C256" t="s">
        <v>340</v>
      </c>
      <c r="I256" s="5">
        <v>-40000000000</v>
      </c>
    </row>
    <row r="257" spans="3:9" ht="15.5" x14ac:dyDescent="0.35">
      <c r="C257" t="s">
        <v>252</v>
      </c>
      <c r="D257" s="5">
        <v>6000000000</v>
      </c>
    </row>
    <row r="258" spans="3:9" ht="15.5" x14ac:dyDescent="0.35">
      <c r="C258" t="s">
        <v>253</v>
      </c>
      <c r="D258" s="5">
        <v>616000000000</v>
      </c>
    </row>
    <row r="259" spans="3:9" ht="15.5" x14ac:dyDescent="0.35">
      <c r="C259" t="s">
        <v>254</v>
      </c>
      <c r="D259" s="5">
        <v>458000000000</v>
      </c>
    </row>
    <row r="260" spans="3:9" ht="15.5" x14ac:dyDescent="0.35">
      <c r="C260" t="s">
        <v>183</v>
      </c>
      <c r="D260" s="5">
        <v>-289000000000</v>
      </c>
    </row>
    <row r="261" spans="3:9" ht="15.5" x14ac:dyDescent="0.35">
      <c r="C261" t="s">
        <v>182</v>
      </c>
      <c r="I261" s="5">
        <v>159000000000</v>
      </c>
    </row>
    <row r="262" spans="3:9" ht="15.5" x14ac:dyDescent="0.35">
      <c r="C262" t="s">
        <v>181</v>
      </c>
      <c r="D262" s="5">
        <v>28000000000</v>
      </c>
    </row>
    <row r="263" spans="3:9" ht="15.5" x14ac:dyDescent="0.35">
      <c r="C263" t="s">
        <v>180</v>
      </c>
      <c r="D263" s="5">
        <v>48000000000</v>
      </c>
    </row>
    <row r="264" spans="3:9" ht="15.5" x14ac:dyDescent="0.35">
      <c r="C264" t="s">
        <v>23</v>
      </c>
      <c r="D264" s="5">
        <v>76000000000</v>
      </c>
    </row>
    <row r="265" spans="3:9" ht="15.5" x14ac:dyDescent="0.35">
      <c r="C265" t="s">
        <v>20</v>
      </c>
      <c r="D265" s="5">
        <v>70000000000</v>
      </c>
    </row>
    <row r="266" spans="3:9" ht="15.5" x14ac:dyDescent="0.35">
      <c r="C266" t="s">
        <v>255</v>
      </c>
      <c r="I266" s="5">
        <v>159000000000</v>
      </c>
    </row>
    <row r="267" spans="3:9" ht="15.5" x14ac:dyDescent="0.35">
      <c r="C267" t="s">
        <v>341</v>
      </c>
      <c r="I267" s="5">
        <v>203000000000</v>
      </c>
    </row>
    <row r="268" spans="3:9" ht="15.5" x14ac:dyDescent="0.35">
      <c r="C268" t="s">
        <v>342</v>
      </c>
      <c r="I268" s="5">
        <v>-22000000000</v>
      </c>
    </row>
    <row r="269" spans="3:9" ht="15.5" x14ac:dyDescent="0.35">
      <c r="C269" t="s">
        <v>343</v>
      </c>
      <c r="I269" s="5">
        <v>-183000000000</v>
      </c>
    </row>
    <row r="270" spans="3:9" ht="15.5" x14ac:dyDescent="0.35">
      <c r="C270" t="s">
        <v>344</v>
      </c>
      <c r="I270" s="5">
        <v>-33000000000</v>
      </c>
    </row>
    <row r="271" spans="3:9" ht="15.5" x14ac:dyDescent="0.35">
      <c r="C271" t="s">
        <v>345</v>
      </c>
      <c r="I271" s="5">
        <v>171000000000</v>
      </c>
    </row>
  </sheetData>
  <pageMargins left="0.7" right="0.7" top="0.75" bottom="0.75" header="0.3" footer="0.3"/>
  <ignoredErrors>
    <ignoredError sqref="A1:N272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879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880</v>
      </c>
      <c r="D2" s="2" vm="49">
        <f ca="1">IFERROR(_xlfn.STOCKHISTORY("XIDX:" &amp; $C$1, D3, , 0, 0, 1), "Libur")</f>
        <v>106</v>
      </c>
      <c r="H2" s="2" vm="49">
        <f ca="1">IFERROR(INDEX(D2:G2,COUNT(D2:G2)),"")</f>
        <v>106</v>
      </c>
      <c r="I2" s="2" vm="33">
        <f ca="1">IFERROR(_xlfn.STOCKHISTORY("XIDX:" &amp; $C$1, I1, , 0, 0, 1), "Libur")</f>
        <v>120</v>
      </c>
      <c r="J2" s="2" vm="29">
        <f ca="1">IFERROR(_xlfn.STOCKHISTORY("XIDX:" &amp; $C$1, J1, , 0, 0, 1), "Libur")</f>
        <v>202</v>
      </c>
      <c r="K2" s="2" vm="100">
        <f ca="1">IFERROR(_xlfn.STOCKHISTORY("XIDX:" &amp; $C$1, K1, , 0, 0, 1), "Libur")</f>
        <v>270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1098318000000</v>
      </c>
      <c r="H4" s="2">
        <f>IFERROR(SUM(D4:G4)*(4/MAX(1,COUNT(D4:G4))),"")</f>
        <v>4393272000000</v>
      </c>
      <c r="I4" s="2">
        <f>IFERROR(INDEX(I51:I500,MATCH($C$4,$C$51:$C$500,0)),"")</f>
        <v>5860402000000</v>
      </c>
      <c r="J4" s="2">
        <f>IFERROR(INDEX(J51:J500,MATCH($C$4,$C$51:$C$500,0)),"")</f>
        <v>5711782000000</v>
      </c>
      <c r="K4" s="2">
        <f>IFERROR(INDEX(K51:K500,MATCH($C$4,$C$51:$C$500,0)),"")</f>
        <v>5230778000000</v>
      </c>
      <c r="L4" s="2">
        <f>IFERROR(INDEX(L51:L500,MATCH($C$4,$C$51:$C$500,0)),"")</f>
        <v>4401050000000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-8153000000</v>
      </c>
      <c r="H5" s="2">
        <f>IFERROR(SUM(D5:G5)*(4/MAX(1,COUNT(D5:G5))),"")</f>
        <v>-32612000000</v>
      </c>
      <c r="I5" s="2">
        <f>IFERROR(INDEX(I51:I500,MATCH($C$5,$C$51:$C$500,0)),"")</f>
        <v>719282000000</v>
      </c>
      <c r="J5" s="2">
        <f>IFERROR(INDEX(J51:J500,MATCH($C$5,$C$51:$C$500,0)),"")</f>
        <v>738278000000</v>
      </c>
      <c r="K5" s="2">
        <f>IFERROR(INDEX(K51:K500,MATCH($C$5,$C$51:$C$500,0)),"")</f>
        <v>680179000000</v>
      </c>
      <c r="L5" s="2">
        <f>IFERROR(INDEX(L51:L500,MATCH($C$5,$C$51:$C$500,0)),"")</f>
        <v>461456000000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4339996000000</v>
      </c>
      <c r="H6" s="2">
        <f>IFERROR(INDEX(D6:G6,COUNT(D6:G6)),"")</f>
        <v>4339996000000</v>
      </c>
      <c r="I6" s="2">
        <f>IFERROR(INDEX(I51:I500,MATCH($C$6,$C$51:$C$500,0)),"")</f>
        <v>4339859000000</v>
      </c>
      <c r="J6" s="2">
        <f>IFERROR(INDEX(J51:J500,MATCH($C$6,$C$51:$C$500,0)),"")</f>
        <v>4600702000000</v>
      </c>
      <c r="K6" s="2">
        <f>IFERROR(INDEX(K51:K500,MATCH($C$6,$C$51:$C$500,0)),"")</f>
        <v>4959336000000</v>
      </c>
      <c r="L6" s="2">
        <f>IFERROR(INDEX(L51:L500,MATCH($C$6,$C$51:$C$500,0)),"")</f>
        <v>2652649000000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83.34</v>
      </c>
      <c r="H7" s="3">
        <f>IFERROR(INDEX(D7:G7,COUNT(D7:G7)),"")</f>
        <v>83.34</v>
      </c>
      <c r="I7" s="3">
        <f>IFERROR(INDEX(I51:I500,MATCH($C$7,$C$51:$C$500,0))/1000000000,"")</f>
        <v>83.34</v>
      </c>
      <c r="J7" s="3">
        <f>IFERROR(INDEX(J51:J500,MATCH($C$7,$C$51:$C$500,0))/1000000000,"")</f>
        <v>83.34</v>
      </c>
      <c r="K7" s="3">
        <f>IFERROR(INDEX(K51:K500,MATCH($C$7,$C$51:$C$500,0))/1000000000,"")</f>
        <v>83.34</v>
      </c>
      <c r="L7" s="3">
        <f>IFERROR(INDEX(L51:L500,MATCH($C$7,$C$51:$C$500,0))/1000000000,"")</f>
        <v>75.010000000000005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-8000000000</v>
      </c>
      <c r="H8" s="2">
        <f>IFERROR(INDEX(D8:G8,COUNT(D8:G8)),"")</f>
        <v>-8000000000</v>
      </c>
      <c r="I8" s="2">
        <f>IFERROR(INDEX(I51:I500,MATCH($C$8,$C$51:$C$500,0)),"")</f>
        <v>1087000000000</v>
      </c>
      <c r="J8" s="2">
        <f>IFERROR(INDEX(J51:J500,MATCH($C$8,$C$51:$C$500,0)),"")</f>
        <v>734000000000</v>
      </c>
      <c r="K8" s="2">
        <f>IFERROR(INDEX(K51:K500,MATCH($C$8,$C$51:$C$500,0)),"")</f>
        <v>975000000000</v>
      </c>
      <c r="L8" s="2">
        <f>IFERROR(INDEX(L51:L500,MATCH($C$8,$C$51:$C$500,0)),"")</f>
        <v>1204000000000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-0.09</v>
      </c>
      <c r="H9" s="3">
        <f>IFERROR(INDEX(D9:G9,COUNT(D9:G9)),"")</f>
        <v>-0.09</v>
      </c>
      <c r="I9" s="3">
        <f>IFERROR(INDEX(I51:I500,MATCH($C$9,$C$51:$C$500,0)),"")</f>
        <v>13.04</v>
      </c>
      <c r="J9" s="3">
        <f>IFERROR(INDEX(J51:J500,MATCH($C$9,$C$51:$C$500,0)),"")</f>
        <v>8.8000000000000007</v>
      </c>
      <c r="K9" s="3">
        <f>IFERROR(INDEX(K51:K500,MATCH($C$9,$C$51:$C$500,0)),"")</f>
        <v>11.7</v>
      </c>
      <c r="L9" s="3">
        <f>IFERROR(INDEX(L51:L500,MATCH($C$9,$C$51:$C$500,0)),"")</f>
        <v>16.05</v>
      </c>
    </row>
    <row r="10" spans="1:12" ht="15.5" x14ac:dyDescent="0.35">
      <c r="C10" t="s">
        <v>17</v>
      </c>
      <c r="D10" s="3">
        <f ca="1">IFERROR(IF(D9=0,"",D2/D9),"")</f>
        <v>-1177.7777777777778</v>
      </c>
      <c r="I10" s="3">
        <f ca="1">IFERROR(IF(I9=0,"",I2/I9),"")</f>
        <v>9.2024539877300615</v>
      </c>
      <c r="J10" s="3">
        <f ca="1">IFERROR(IF(J9=0,"",J2/J9),"")</f>
        <v>22.954545454545453</v>
      </c>
      <c r="K10" s="3">
        <f ca="1">IFERROR(IF(K9=0,"",K2/K9),"")</f>
        <v>23.076923076923077</v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1748683000000</v>
      </c>
      <c r="H11" s="2">
        <f>IFERROR(INDEX(D11:G11,COUNT(D11:G11)),"")</f>
        <v>1748683000000</v>
      </c>
      <c r="I11" s="2">
        <f>IFERROR(INDEX(I51:I500,MATCH($C$11,$C$51:$C$500,0)),"")</f>
        <v>1810983000000</v>
      </c>
      <c r="J11" s="2">
        <f>IFERROR(INDEX(J51:J500,MATCH($C$11,$C$51:$C$500,0)),"")</f>
        <v>2024824000000</v>
      </c>
      <c r="K11" s="2">
        <f>IFERROR(INDEX(K51:K500,MATCH($C$11,$C$51:$C$500,0)),"")</f>
        <v>2686818000000</v>
      </c>
      <c r="L11" s="2">
        <f>IFERROR(INDEX(L51:L500,MATCH($C$11,$C$51:$C$500,0)),"")</f>
        <v>2048962000000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-1749000000000</v>
      </c>
      <c r="H12" s="2">
        <f>IFERROR(INDEX(D12:G12,COUNT(D12:G12)),"")</f>
        <v>-1749000000000</v>
      </c>
      <c r="I12" s="2">
        <f>IFERROR(INDEX(I51:I500,MATCH($C$12,$C$51:$C$500,0)),"")</f>
        <v>-1811000000000</v>
      </c>
      <c r="J12" s="2">
        <f>IFERROR(INDEX(J51:J500,MATCH($C$12,$C$51:$C$500,0)),"")</f>
        <v>-2025000000000</v>
      </c>
      <c r="K12" s="2">
        <f>IFERROR(INDEX(K51:K500,MATCH($C$12,$C$51:$C$500,0)),"")</f>
        <v>-2687000000000</v>
      </c>
      <c r="L12" s="2">
        <f>IFERROR(INDEX(L51:L500,MATCH($C$12,$C$51:$C$500,0)),"")</f>
        <v>-2049000000000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</row>
    <row r="14" spans="1:12" ht="15.5" x14ac:dyDescent="0.35">
      <c r="C14" t="s">
        <v>26</v>
      </c>
      <c r="D14" s="2">
        <f>IFERROR(INDEX(D51:D500,MATCH($C$14,$C$51:$C$500,0)),"")</f>
        <v>-37389000000</v>
      </c>
      <c r="H14" s="2">
        <f>IFERROR(SUM(D14:G14)*(4/MAX(1,COUNT(D14:G14))),"")</f>
        <v>-149556000000</v>
      </c>
      <c r="I14" s="2">
        <f>IFERROR(INDEX(I51:I500,MATCH($C$14,$C$51:$C$500,0)),"")</f>
        <v>-146190000000</v>
      </c>
      <c r="J14" s="2">
        <f>IFERROR(INDEX(J51:J500,MATCH($C$14,$C$51:$C$500,0)),"")</f>
        <v>-143357000000</v>
      </c>
      <c r="K14" s="2">
        <f>IFERROR(INDEX(K51:K500,MATCH($C$14,$C$51:$C$500,0)),"")</f>
        <v>-162276000000</v>
      </c>
      <c r="L14" s="2">
        <f>IFERROR(INDEX(L51:L500,MATCH($C$14,$C$51:$C$500,0)),"")</f>
        <v>-131871000000</v>
      </c>
    </row>
    <row r="15" spans="1:12" ht="15.5" x14ac:dyDescent="0.35">
      <c r="C15" t="s">
        <v>27</v>
      </c>
      <c r="D15" s="2">
        <f>IFERROR(INDEX(D51:D500,MATCH($C$15,$C$51:$C$500,0)),"")</f>
        <v>56000000</v>
      </c>
      <c r="H15" s="2">
        <f>IFERROR(SUM(D15:G15)*(4/MAX(1,COUNT(D15:G15))),"")</f>
        <v>224000000</v>
      </c>
      <c r="I15" s="2">
        <f>IFERROR(INDEX(I51:I500,MATCH($C$15,$C$51:$C$500,0)),"")</f>
        <v>-201413000000</v>
      </c>
      <c r="J15" s="2">
        <f>IFERROR(INDEX(J51:J500,MATCH($C$15,$C$51:$C$500,0)),"")</f>
        <v>-196284000000</v>
      </c>
      <c r="K15" s="2">
        <f>IFERROR(INDEX(K51:K500,MATCH($C$15,$C$51:$C$500,0)),"")</f>
        <v>-208085000000</v>
      </c>
      <c r="L15" s="2">
        <f>IFERROR(INDEX(L51:L500,MATCH($C$15,$C$51:$C$500,0)),"")</f>
        <v>-130940000000</v>
      </c>
    </row>
    <row r="16" spans="1:12" ht="15.5" x14ac:dyDescent="0.35">
      <c r="C16" t="s">
        <v>28</v>
      </c>
      <c r="D16" s="2">
        <f>IFERROR(INDEX(D51:D500,MATCH($C$16,$C$51:$C$500,0)),"")</f>
        <v>477000000</v>
      </c>
      <c r="H16" s="2">
        <f>IFERROR(SUM(D16:G16)*(4/MAX(1,COUNT(D16:G16))),"")</f>
        <v>1908000000</v>
      </c>
      <c r="I16" s="2">
        <f>IFERROR(INDEX(I51:I500,MATCH($C$16,$C$51:$C$500,0)),"")</f>
        <v>977654000000</v>
      </c>
      <c r="J16" s="2">
        <f>IFERROR(INDEX(J51:J500,MATCH($C$16,$C$51:$C$500,0)),"")</f>
        <v>998828000000</v>
      </c>
      <c r="K16" s="2">
        <f>IFERROR(INDEX(K51:K500,MATCH($C$16,$C$51:$C$500,0)),"")</f>
        <v>950393000000</v>
      </c>
      <c r="L16" s="2">
        <f>IFERROR(INDEX(L51:L500,MATCH($C$16,$C$51:$C$500,0)),"")</f>
        <v>635475000000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8834040000000</v>
      </c>
      <c r="H20" s="2">
        <f ca="1">IFERROR(H21*H2,"")</f>
        <v>8834040000000</v>
      </c>
      <c r="I20" s="2">
        <f ca="1">IFERROR(I21*I2,"")</f>
        <v>10000800000000</v>
      </c>
      <c r="J20" s="2">
        <f ca="1">IFERROR(J21*J2,"")</f>
        <v>16834680000000</v>
      </c>
      <c r="K20" s="2">
        <f ca="1">IFERROR(K21*K2,"")</f>
        <v>22501800000000</v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83340000000</v>
      </c>
      <c r="H21" s="2">
        <f>IFERROR(INDEX(D21:G21,COUNT(D21:G21)),"")</f>
        <v>83340000000</v>
      </c>
      <c r="I21" s="2">
        <f>IFERROR(INDEX(I51:I500,MATCH($C$7,$C$51:$C$500,0)),"")</f>
        <v>83340000000</v>
      </c>
      <c r="J21" s="2">
        <f>IFERROR(INDEX(J51:J500,MATCH($C$7,$C$51:$C$500,0)),"")</f>
        <v>83340000000</v>
      </c>
      <c r="K21" s="2">
        <f>IFERROR(INDEX(K51:K500,MATCH($C$7,$C$51:$C$500,0)),"")</f>
        <v>83340000000</v>
      </c>
      <c r="L21" s="2">
        <f>IFERROR(INDEX(L51:L500,MATCH($C$7,$C$51:$C$500,0)),"")</f>
        <v>75010000000</v>
      </c>
    </row>
    <row r="23" spans="1:12" ht="15.5" x14ac:dyDescent="0.35">
      <c r="B23" t="s">
        <v>41</v>
      </c>
      <c r="C23" t="s">
        <v>42</v>
      </c>
      <c r="D23" s="3">
        <f>IFERROR(D5/D6*100,"")</f>
        <v>-0.18785731599752625</v>
      </c>
      <c r="H23" s="3">
        <f>IFERROR(H5/H6*100,"")</f>
        <v>-0.75142926399010501</v>
      </c>
      <c r="I23" s="3">
        <f>IFERROR(I5/I6*100,"")</f>
        <v>16.573856431741216</v>
      </c>
      <c r="J23" s="3">
        <f>IFERROR(J5/J6*100,"")</f>
        <v>16.047072816278906</v>
      </c>
      <c r="K23" s="3">
        <f>IFERROR(K5/K6*100,"")</f>
        <v>13.715122347023875</v>
      </c>
      <c r="L23" s="3">
        <f>IFERROR(L5/L6*100,"")</f>
        <v>17.396044482326911</v>
      </c>
    </row>
    <row r="24" spans="1:12" ht="15.5" x14ac:dyDescent="0.35">
      <c r="C24" t="s">
        <v>43</v>
      </c>
      <c r="D24" s="4" t="str">
        <f>IFERROR(_xlfn.RRI(5,I23,D23),"")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>
        <f>IFERROR(INDEX(D51:D500,MATCH($A$25,$C$51:$C$500,0)),"")</f>
        <v>-0.1</v>
      </c>
      <c r="H25" s="3">
        <f>IFERROR(INDEX(D25:G25,COUNT(D25:G25)),"")</f>
        <v>-0.1</v>
      </c>
      <c r="I25" s="3">
        <f>IFERROR(INDEX(I51:I500,MATCH($C$25,$C$51:$C$500,0)),"")</f>
        <v>8.4600000000000009</v>
      </c>
      <c r="J25" s="3">
        <f>IFERROR(INDEX(J51:J500,MATCH($C$25,$C$51:$C$500,0)),"")</f>
        <v>8.75</v>
      </c>
      <c r="K25" s="3">
        <f>IFERROR(INDEX(K51:K500,MATCH($C$25,$C$51:$C$500,0)),"")</f>
        <v>8.25</v>
      </c>
      <c r="L25" s="3">
        <f>IFERROR(INDEX(L51:L500,MATCH($C$25,$C$51:$C$500,0)),"")</f>
        <v>6.14</v>
      </c>
    </row>
    <row r="26" spans="1:12" ht="15.5" x14ac:dyDescent="0.35">
      <c r="C26" t="s">
        <v>46</v>
      </c>
      <c r="D26" s="4" t="str">
        <f>IFERROR(_xlfn.RRI(5,I25,D25),"")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13.178761699064076</v>
      </c>
      <c r="H27" s="3">
        <f>IFERROR(H4/H21,"")</f>
        <v>52.715046796256303</v>
      </c>
      <c r="I27" s="3">
        <f>IFERROR(I4/I21,"")</f>
        <v>70.319198464122877</v>
      </c>
      <c r="J27" s="3">
        <f>IFERROR(J4/J21,"")</f>
        <v>68.535901127909767</v>
      </c>
      <c r="K27" s="3">
        <f>IFERROR(K4/K21,"")</f>
        <v>62.764314854811616</v>
      </c>
      <c r="L27" s="3">
        <f>IFERROR(L4/L21,"")</f>
        <v>58.67284362085055</v>
      </c>
    </row>
    <row r="28" spans="1:12" ht="15.5" x14ac:dyDescent="0.35">
      <c r="C28" t="s">
        <v>48</v>
      </c>
      <c r="D28" s="4">
        <f>IFERROR(_xlfn.RRI(5,I27,D27),"")</f>
        <v>-0.28458154565983196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>
        <f>IFERROR(((H25-I25)/I25)*100%,"")</f>
        <v>-1.011820330969267</v>
      </c>
      <c r="I29" s="4">
        <f>IFERROR(((I25-J25)/J25)*100%,"")</f>
        <v>-3.3142857142857043E-2</v>
      </c>
      <c r="J29" s="4">
        <f>IFERROR(((J25-K25)/K25)*100%,"")</f>
        <v>6.0606060606060608E-2</v>
      </c>
      <c r="K29" s="4">
        <f>IFERROR(((K25-L25)/L25)*100%,"")</f>
        <v>0.34364820846905547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-0.25034630730110324</v>
      </c>
      <c r="I30" s="4">
        <f>IFERROR(((I27-J27)/J27)*100%,"")</f>
        <v>2.6019900619456516E-2</v>
      </c>
      <c r="J30" s="4">
        <f>IFERROR(((J27-K27)/K27)*100%,"")</f>
        <v>9.1956492896467776E-2</v>
      </c>
      <c r="K30" s="4">
        <f>IFERROR(((K27-L27)/L27)*100%,"")</f>
        <v>6.9733644757369165E-2</v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49.53</v>
      </c>
      <c r="H32" s="3">
        <f>IFERROR(INDEX(D32:G32,COUNT(D32:G32)),"")</f>
        <v>49.53</v>
      </c>
      <c r="I32" s="3">
        <f>IFERROR(INDEX(I51:I500,MATCH($C$32,$C$51:$C$500,0)),"")</f>
        <v>49.63</v>
      </c>
      <c r="J32" s="3">
        <f>IFERROR(INDEX(J51:J500,MATCH($C$32,$C$51:$C$500,0)),"")</f>
        <v>52.67</v>
      </c>
      <c r="K32" s="3">
        <f>IFERROR(INDEX(K51:K500,MATCH($C$32,$C$51:$C$500,0)),"")</f>
        <v>56.81</v>
      </c>
      <c r="L32" s="3">
        <f>IFERROR(INDEX(L51:L500,MATCH($C$32,$C$51:$C$500,0)),"")</f>
        <v>33.1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2.16</v>
      </c>
      <c r="H33" s="3">
        <f>IFERROR(INDEX(D33:G33,COUNT(D33:G33)),"")</f>
        <v>2.16</v>
      </c>
      <c r="I33" s="3">
        <f>IFERROR(INDEX(I51:I500,MATCH($C$33,$C$51:$C$500,0)),"")</f>
        <v>2.42</v>
      </c>
      <c r="J33" s="3">
        <f>IFERROR(INDEX(J51:J500,MATCH($C$33,$C$51:$C$500,0)),"")</f>
        <v>3.84</v>
      </c>
      <c r="K33" s="3">
        <f>IFERROR(INDEX(K51:K500,MATCH($C$33,$C$51:$C$500,0)),"")</f>
        <v>4.75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-1070</v>
      </c>
      <c r="H34" s="3">
        <f>IFERROR(INDEX(D34:G34,COUNT(D34:G34)),"")</f>
        <v>-1070</v>
      </c>
      <c r="I34" s="3">
        <f>IFERROR(INDEX(I51:I500,MATCH($C$34,$C$51:$C$500,0)),"")</f>
        <v>14.18</v>
      </c>
      <c r="J34" s="3">
        <f>IFERROR(INDEX(J51:J500,MATCH($C$34,$C$51:$C$500,0)),"")</f>
        <v>23.09</v>
      </c>
      <c r="K34" s="3">
        <f>IFERROR(INDEX(K51:K500,MATCH($C$34,$C$51:$C$500,0)),"")</f>
        <v>32.729999999999997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8.1199999999999992</v>
      </c>
      <c r="H35" s="3">
        <f>IFERROR(INDEX(D35:G35,COUNT(D35:G35)),"")</f>
        <v>8.1199999999999992</v>
      </c>
      <c r="I35" s="3">
        <f>IFERROR(INDEX(I51:I500,MATCH($C$35,$C$51:$C$500,0)),"")</f>
        <v>1.71</v>
      </c>
      <c r="J35" s="3">
        <f>IFERROR(INDEX(J51:J500,MATCH($C$35,$C$51:$C$500,0)),"")</f>
        <v>2.95</v>
      </c>
      <c r="K35" s="3">
        <f>IFERROR(INDEX(K51:K500,MATCH($C$35,$C$51:$C$500,0)),"")</f>
        <v>4.3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>IFERROR(INDEX(H51:H500,MATCH($C$36,$C$51:$C$500,0)),"")</f>
        <v>-30.054499999999997</v>
      </c>
      <c r="I36" s="4">
        <f>IFERROR(INDEX(I51:I500,MATCH($C$36,$C$51:$C$500,0)),"")</f>
        <v>1.3913</v>
      </c>
      <c r="J36" s="4">
        <f>IFERROR(INDEX(J51:J500,MATCH($C$36,$C$51:$C$500,0)),"")</f>
        <v>1.0290000000000001</v>
      </c>
      <c r="K36" s="4">
        <f>IFERROR(INDEX(K51:K500,MATCH($C$36,$C$51:$C$500,0)),"")</f>
        <v>0.96950000000000003</v>
      </c>
      <c r="L36" s="4">
        <f>IFERROR(INDEX(L51:L500,MATCH($C$36,$C$51:$C$500,0)),"")</f>
        <v>0</v>
      </c>
    </row>
    <row r="37" spans="1:12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>IFERROR(INDEX(H51:H500,MATCH($C$37,$C$51:$C$500,0)),"")</f>
        <v>11.76</v>
      </c>
      <c r="I37" s="3">
        <f>IFERROR(INDEX(I51:I500,MATCH($C$37,$C$51:$C$500,0)),"")</f>
        <v>11.76</v>
      </c>
      <c r="J37" s="3">
        <f>IFERROR(INDEX(J51:J500,MATCH($C$37,$C$51:$C$500,0)),"")</f>
        <v>8.82</v>
      </c>
      <c r="K37" s="3">
        <f>IFERROR(INDEX(K51:K500,MATCH($C$37,$C$51:$C$500,0)),"")</f>
        <v>7.84</v>
      </c>
      <c r="L37" s="3">
        <f>IFERROR(INDEX(L51:L500,MATCH($C$37,$C$51:$C$500,0)),"")</f>
        <v>0</v>
      </c>
    </row>
    <row r="50" spans="2:12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72</v>
      </c>
      <c r="C51" t="s">
        <v>5</v>
      </c>
      <c r="D51" s="5">
        <v>1098318000000</v>
      </c>
      <c r="E51" s="5">
        <v>1569532000000</v>
      </c>
      <c r="F51" s="5">
        <v>1412245000000</v>
      </c>
      <c r="G51" s="5">
        <v>1949354000000</v>
      </c>
      <c r="I51" s="5">
        <v>5860402000000</v>
      </c>
      <c r="J51" s="5">
        <v>5711782000000</v>
      </c>
      <c r="K51" s="5">
        <v>5230778000000</v>
      </c>
      <c r="L51" s="5">
        <v>4401050000000</v>
      </c>
    </row>
    <row r="52" spans="2:12" ht="15.5" x14ac:dyDescent="0.35">
      <c r="C52" t="s">
        <v>881</v>
      </c>
      <c r="D52" s="5">
        <v>48906000000</v>
      </c>
      <c r="E52" s="5">
        <v>73533000000</v>
      </c>
      <c r="F52" s="5">
        <v>18364000000</v>
      </c>
      <c r="G52" s="5">
        <v>18030000000</v>
      </c>
      <c r="I52" s="5">
        <v>122880000000</v>
      </c>
      <c r="J52" s="5">
        <v>93897000000</v>
      </c>
      <c r="K52" s="5">
        <v>98547000000</v>
      </c>
      <c r="L52" s="5">
        <v>130730000000</v>
      </c>
    </row>
    <row r="53" spans="2:12" ht="15.5" x14ac:dyDescent="0.35">
      <c r="C53" t="s">
        <v>80</v>
      </c>
      <c r="D53" s="5">
        <v>8686000000</v>
      </c>
      <c r="E53" s="5">
        <v>21077000000</v>
      </c>
      <c r="F53" s="5">
        <v>15849000000</v>
      </c>
      <c r="G53" s="5">
        <v>32728000000</v>
      </c>
      <c r="I53" s="5">
        <v>72335000000</v>
      </c>
      <c r="J53" s="5">
        <v>73967000000</v>
      </c>
      <c r="K53" s="5">
        <v>54473000000</v>
      </c>
      <c r="L53" s="5">
        <v>44397000000</v>
      </c>
    </row>
    <row r="54" spans="2:12" ht="15.5" x14ac:dyDescent="0.35">
      <c r="C54" t="s">
        <v>73</v>
      </c>
      <c r="D54" s="5">
        <v>-1075686000000</v>
      </c>
      <c r="E54" s="5">
        <v>-1210994000000</v>
      </c>
      <c r="F54" s="5">
        <v>-1177825000000</v>
      </c>
      <c r="G54" s="5">
        <v>-1442044000000</v>
      </c>
      <c r="I54" s="5">
        <v>-4833195000000</v>
      </c>
      <c r="J54" s="5">
        <v>-4674762000000</v>
      </c>
      <c r="K54" s="5">
        <v>-4177790000000</v>
      </c>
      <c r="L54" s="5">
        <v>-3676912000000</v>
      </c>
    </row>
    <row r="55" spans="2:12" ht="15.5" x14ac:dyDescent="0.35">
      <c r="C55" t="s">
        <v>882</v>
      </c>
      <c r="D55" s="5">
        <v>-1075686000000</v>
      </c>
      <c r="E55" s="5">
        <v>-1210994000000</v>
      </c>
      <c r="F55" s="5">
        <v>-1177825000000</v>
      </c>
      <c r="G55" s="5">
        <v>-1442044000000</v>
      </c>
      <c r="I55" s="5">
        <v>-4833195000000</v>
      </c>
      <c r="J55" s="5">
        <v>-4674762000000</v>
      </c>
      <c r="K55" s="5">
        <v>-4177790000000</v>
      </c>
      <c r="L55" s="5">
        <v>-3676912000000</v>
      </c>
    </row>
    <row r="56" spans="2:12" ht="15.5" x14ac:dyDescent="0.35">
      <c r="C56" t="s">
        <v>74</v>
      </c>
      <c r="D56" s="5">
        <v>22632000000</v>
      </c>
      <c r="E56" s="5">
        <v>358538000000</v>
      </c>
      <c r="F56" s="5">
        <v>234420000000</v>
      </c>
      <c r="G56" s="5">
        <v>507310000000</v>
      </c>
      <c r="I56" s="5">
        <v>1027207000000</v>
      </c>
      <c r="J56" s="5">
        <v>1037020000000</v>
      </c>
      <c r="K56" s="5">
        <v>1052988000000</v>
      </c>
      <c r="L56" s="5">
        <v>724138000000</v>
      </c>
    </row>
    <row r="57" spans="2:12" ht="15.5" x14ac:dyDescent="0.35">
      <c r="C57" t="s">
        <v>75</v>
      </c>
      <c r="D57" s="5">
        <v>3493000000</v>
      </c>
      <c r="E57" s="5">
        <v>19937000000</v>
      </c>
      <c r="F57" s="5">
        <v>-2237000000</v>
      </c>
      <c r="G57" s="5">
        <v>3717000000</v>
      </c>
      <c r="I57" s="5">
        <v>23349000000</v>
      </c>
      <c r="J57" s="5">
        <v>18890000000</v>
      </c>
      <c r="K57" s="5">
        <v>-7100000000</v>
      </c>
      <c r="L57" s="5">
        <v>-7130000000</v>
      </c>
    </row>
    <row r="58" spans="2:12" ht="15.5" x14ac:dyDescent="0.35">
      <c r="C58" t="s">
        <v>78</v>
      </c>
      <c r="D58" s="5">
        <v>26125000000</v>
      </c>
      <c r="E58" s="5">
        <v>378475000000</v>
      </c>
      <c r="F58" s="5">
        <v>232183000000</v>
      </c>
      <c r="G58" s="5">
        <v>511027000000</v>
      </c>
      <c r="I58" s="5">
        <v>1050556000000</v>
      </c>
      <c r="J58" s="5">
        <v>1055910000000</v>
      </c>
      <c r="K58" s="5">
        <v>1045888000000</v>
      </c>
      <c r="L58" s="5">
        <v>717008000000</v>
      </c>
    </row>
    <row r="59" spans="2:12" ht="15.5" x14ac:dyDescent="0.35">
      <c r="C59" t="s">
        <v>79</v>
      </c>
      <c r="D59" s="5">
        <v>-25648000000</v>
      </c>
      <c r="E59" s="5">
        <v>-22328000000</v>
      </c>
      <c r="F59" s="5">
        <v>-18612000000</v>
      </c>
      <c r="G59" s="5">
        <v>-12699000000</v>
      </c>
      <c r="I59" s="5">
        <v>-72902000000</v>
      </c>
      <c r="J59" s="5">
        <v>-57082000000</v>
      </c>
      <c r="K59" s="5">
        <v>-95495000000</v>
      </c>
      <c r="L59" s="5">
        <v>-81533000000</v>
      </c>
    </row>
    <row r="60" spans="2:12" ht="15.5" x14ac:dyDescent="0.35">
      <c r="C60" t="s">
        <v>261</v>
      </c>
      <c r="D60" s="5">
        <v>11741000000</v>
      </c>
      <c r="E60" s="5">
        <v>14975000000</v>
      </c>
      <c r="F60" s="5">
        <v>17653000000</v>
      </c>
      <c r="G60" s="5">
        <v>23649000000</v>
      </c>
      <c r="I60" s="5">
        <v>73288000000</v>
      </c>
      <c r="J60" s="5">
        <v>86275000000</v>
      </c>
      <c r="K60" s="5">
        <v>66781000000</v>
      </c>
      <c r="L60" s="5">
        <v>50338000000</v>
      </c>
    </row>
    <row r="61" spans="2:12" ht="15.5" x14ac:dyDescent="0.35">
      <c r="C61" t="s">
        <v>26</v>
      </c>
      <c r="D61" s="5">
        <v>-37389000000</v>
      </c>
      <c r="E61" s="5">
        <v>-37303000000</v>
      </c>
      <c r="F61" s="5">
        <v>-36265000000</v>
      </c>
      <c r="G61" s="5">
        <v>-36348000000</v>
      </c>
      <c r="I61" s="5">
        <v>-146190000000</v>
      </c>
      <c r="J61" s="5">
        <v>-143357000000</v>
      </c>
      <c r="K61" s="5">
        <v>-162276000000</v>
      </c>
      <c r="L61" s="5">
        <v>-131871000000</v>
      </c>
    </row>
    <row r="62" spans="2:12" ht="15.5" x14ac:dyDescent="0.35">
      <c r="C62" t="s">
        <v>81</v>
      </c>
      <c r="D62" s="5">
        <v>-25648000000</v>
      </c>
      <c r="E62" s="5">
        <v>-22328000000</v>
      </c>
      <c r="F62" s="5">
        <v>-18612000000</v>
      </c>
      <c r="G62" s="5">
        <v>-12699000000</v>
      </c>
      <c r="I62" s="5">
        <v>-72902000000</v>
      </c>
      <c r="J62" s="5">
        <v>-57082000000</v>
      </c>
      <c r="K62" s="5">
        <v>-95495000000</v>
      </c>
      <c r="L62" s="5">
        <v>-81533000000</v>
      </c>
    </row>
    <row r="63" spans="2:12" ht="15.5" x14ac:dyDescent="0.35">
      <c r="C63" t="s">
        <v>28</v>
      </c>
      <c r="D63" s="5">
        <v>477000000</v>
      </c>
      <c r="E63" s="5">
        <v>356147000000</v>
      </c>
      <c r="F63" s="5">
        <v>213571000000</v>
      </c>
      <c r="G63" s="5">
        <v>498328000000</v>
      </c>
      <c r="I63" s="5">
        <v>977654000000</v>
      </c>
      <c r="J63" s="5">
        <v>998828000000</v>
      </c>
      <c r="K63" s="5">
        <v>950393000000</v>
      </c>
      <c r="L63" s="5">
        <v>635475000000</v>
      </c>
    </row>
    <row r="64" spans="2:12" ht="15.5" x14ac:dyDescent="0.35">
      <c r="C64" t="s">
        <v>27</v>
      </c>
      <c r="D64" s="5">
        <v>56000000</v>
      </c>
      <c r="E64" s="5">
        <v>-76074000000</v>
      </c>
      <c r="F64" s="5">
        <v>-41368000000</v>
      </c>
      <c r="G64" s="5">
        <v>-107619000000</v>
      </c>
      <c r="I64" s="5">
        <v>-201413000000</v>
      </c>
      <c r="J64" s="5">
        <v>-196284000000</v>
      </c>
      <c r="K64" s="5">
        <v>-208085000000</v>
      </c>
      <c r="L64" s="5">
        <v>-130940000000</v>
      </c>
    </row>
    <row r="65" spans="2:12" ht="15.5" x14ac:dyDescent="0.35">
      <c r="C65" t="s">
        <v>265</v>
      </c>
      <c r="D65" s="5">
        <v>533000000</v>
      </c>
      <c r="E65" s="5">
        <v>280073000000</v>
      </c>
      <c r="F65" s="5">
        <v>172203000000</v>
      </c>
      <c r="G65" s="5">
        <v>390709000000</v>
      </c>
      <c r="I65" s="5">
        <v>776241000000</v>
      </c>
      <c r="J65" s="5">
        <v>802544000000</v>
      </c>
      <c r="K65" s="5">
        <v>742308000000</v>
      </c>
      <c r="L65" s="5">
        <v>504535000000</v>
      </c>
    </row>
    <row r="66" spans="2:12" ht="15.5" x14ac:dyDescent="0.35">
      <c r="C66" t="s">
        <v>883</v>
      </c>
    </row>
    <row r="67" spans="2:12" ht="15.5" x14ac:dyDescent="0.35">
      <c r="C67" t="s">
        <v>85</v>
      </c>
      <c r="D67" s="5">
        <v>533000000</v>
      </c>
      <c r="E67" s="5">
        <v>280073000000</v>
      </c>
      <c r="F67" s="5">
        <v>172203000000</v>
      </c>
      <c r="G67" s="5">
        <v>390709000000</v>
      </c>
      <c r="I67" s="5">
        <v>776241000000</v>
      </c>
      <c r="J67" s="5">
        <v>802544000000</v>
      </c>
      <c r="K67" s="5">
        <v>742308000000</v>
      </c>
      <c r="L67" s="5">
        <v>504535000000</v>
      </c>
    </row>
    <row r="68" spans="2:12" ht="15.5" x14ac:dyDescent="0.35">
      <c r="C68" t="s">
        <v>86</v>
      </c>
      <c r="E68" s="5">
        <v>15376000000</v>
      </c>
      <c r="I68" s="5">
        <v>15376000000</v>
      </c>
      <c r="J68" s="5">
        <v>9701000000</v>
      </c>
      <c r="K68" s="5">
        <v>-7656000000</v>
      </c>
      <c r="L68" s="5">
        <v>1318000000</v>
      </c>
    </row>
    <row r="69" spans="2:12" ht="15.5" x14ac:dyDescent="0.35">
      <c r="C69" t="s">
        <v>88</v>
      </c>
      <c r="D69" s="5">
        <v>533000000</v>
      </c>
      <c r="E69" s="5">
        <v>295449000000</v>
      </c>
      <c r="F69" s="5">
        <v>172203000000</v>
      </c>
      <c r="G69" s="5">
        <v>390709000000</v>
      </c>
      <c r="I69" s="5">
        <v>791617000000</v>
      </c>
      <c r="J69" s="5">
        <v>812245000000</v>
      </c>
      <c r="K69" s="5">
        <v>734652000000</v>
      </c>
      <c r="L69" s="5">
        <v>505853000000</v>
      </c>
    </row>
    <row r="70" spans="2:12" ht="15.5" x14ac:dyDescent="0.35">
      <c r="C70" t="s">
        <v>89</v>
      </c>
      <c r="D70" s="5">
        <v>533000000</v>
      </c>
      <c r="E70" s="5">
        <v>280073000000</v>
      </c>
      <c r="F70" s="5">
        <v>172203000000</v>
      </c>
      <c r="G70" s="5">
        <v>390709000000</v>
      </c>
      <c r="I70" s="5">
        <v>776241000000</v>
      </c>
      <c r="J70" s="5">
        <v>802544000000</v>
      </c>
      <c r="K70" s="5">
        <v>742308000000</v>
      </c>
      <c r="L70" s="5">
        <v>504535000000</v>
      </c>
    </row>
    <row r="71" spans="2:12" ht="15.5" x14ac:dyDescent="0.35">
      <c r="C71" t="s">
        <v>7</v>
      </c>
      <c r="D71" s="5">
        <v>-8153000000</v>
      </c>
      <c r="E71" s="5">
        <v>274372000000</v>
      </c>
      <c r="F71" s="5">
        <v>156354000000</v>
      </c>
      <c r="G71" s="5">
        <v>357981000000</v>
      </c>
      <c r="I71" s="5">
        <v>719282000000</v>
      </c>
      <c r="J71" s="5">
        <v>738278000000</v>
      </c>
      <c r="K71" s="5">
        <v>680179000000</v>
      </c>
      <c r="L71" s="5">
        <v>461456000000</v>
      </c>
    </row>
    <row r="72" spans="2:12" ht="15.5" x14ac:dyDescent="0.35">
      <c r="C72" t="s">
        <v>90</v>
      </c>
      <c r="D72" s="5">
        <v>533000000</v>
      </c>
      <c r="E72" s="5">
        <v>280073000000</v>
      </c>
      <c r="F72" s="5">
        <v>172203000000</v>
      </c>
      <c r="G72" s="5">
        <v>390709000000</v>
      </c>
      <c r="I72" s="5">
        <v>776241000000</v>
      </c>
      <c r="J72" s="5">
        <v>802544000000</v>
      </c>
      <c r="K72" s="5">
        <v>742308000000</v>
      </c>
      <c r="L72" s="5">
        <v>504535000000</v>
      </c>
    </row>
    <row r="73" spans="2:12" ht="15.5" x14ac:dyDescent="0.35">
      <c r="C73" t="s">
        <v>91</v>
      </c>
      <c r="D73" s="5">
        <v>533000000</v>
      </c>
      <c r="E73" s="5">
        <v>295449000000</v>
      </c>
      <c r="F73" s="5">
        <v>172203000000</v>
      </c>
      <c r="G73" s="5">
        <v>390709000000</v>
      </c>
      <c r="I73" s="5">
        <v>791617000000</v>
      </c>
      <c r="J73" s="5">
        <v>812245000000</v>
      </c>
      <c r="K73" s="5">
        <v>734652000000</v>
      </c>
      <c r="L73" s="5">
        <v>505853000000</v>
      </c>
    </row>
    <row r="74" spans="2:12" ht="15.5" x14ac:dyDescent="0.35">
      <c r="C74" t="s">
        <v>92</v>
      </c>
      <c r="D74" s="5">
        <v>533000000</v>
      </c>
      <c r="E74" s="5">
        <v>295449000000</v>
      </c>
      <c r="F74" s="5">
        <v>172203000000</v>
      </c>
      <c r="G74" s="5">
        <v>390709000000</v>
      </c>
      <c r="I74" s="5">
        <v>791617000000</v>
      </c>
      <c r="J74" s="5">
        <v>812245000000</v>
      </c>
      <c r="K74" s="5">
        <v>734652000000</v>
      </c>
      <c r="L74" s="5">
        <v>505853000000</v>
      </c>
    </row>
    <row r="76" spans="2:12" ht="15.5" x14ac:dyDescent="0.35">
      <c r="B76" t="s">
        <v>93</v>
      </c>
      <c r="C76" t="s">
        <v>94</v>
      </c>
    </row>
    <row r="77" spans="2:12" ht="15.5" x14ac:dyDescent="0.35">
      <c r="C77" t="s">
        <v>95</v>
      </c>
    </row>
    <row r="78" spans="2:12" ht="15.5" x14ac:dyDescent="0.35">
      <c r="C78" t="s">
        <v>19</v>
      </c>
      <c r="D78" s="5">
        <v>1748683000000</v>
      </c>
      <c r="E78" s="5">
        <v>1810983000000</v>
      </c>
      <c r="F78" s="5">
        <v>1919815000000</v>
      </c>
      <c r="G78" s="5">
        <v>1928759000000</v>
      </c>
      <c r="I78" s="5">
        <v>1810983000000</v>
      </c>
      <c r="J78" s="5">
        <v>2024824000000</v>
      </c>
      <c r="K78" s="5">
        <v>2686818000000</v>
      </c>
      <c r="L78" s="5">
        <v>2048962000000</v>
      </c>
    </row>
    <row r="79" spans="2:12" ht="15.5" x14ac:dyDescent="0.35">
      <c r="C79" t="s">
        <v>96</v>
      </c>
      <c r="D79" s="5">
        <v>135561000000</v>
      </c>
      <c r="E79" s="5">
        <v>105163000000</v>
      </c>
      <c r="F79" s="5">
        <v>45006000000</v>
      </c>
      <c r="G79" s="5">
        <v>58403000000</v>
      </c>
      <c r="I79" s="5">
        <v>105163000000</v>
      </c>
      <c r="J79" s="5">
        <v>75035000000</v>
      </c>
      <c r="K79" s="5">
        <v>51166000000</v>
      </c>
      <c r="L79" s="5">
        <v>69346000000</v>
      </c>
    </row>
    <row r="80" spans="2:12" ht="15.5" x14ac:dyDescent="0.35">
      <c r="C80" t="s">
        <v>97</v>
      </c>
      <c r="D80" s="5">
        <v>133380000000</v>
      </c>
      <c r="E80" s="5">
        <v>105163000000</v>
      </c>
      <c r="F80" s="5">
        <v>45006000000</v>
      </c>
      <c r="G80" s="5">
        <v>58403000000</v>
      </c>
      <c r="I80" s="5">
        <v>105163000000</v>
      </c>
      <c r="J80" s="5">
        <v>75035000000</v>
      </c>
      <c r="K80" s="5">
        <v>51166000000</v>
      </c>
      <c r="L80" s="5">
        <v>69231000000</v>
      </c>
    </row>
    <row r="81" spans="3:12" ht="15.5" x14ac:dyDescent="0.35">
      <c r="C81" t="s">
        <v>270</v>
      </c>
      <c r="D81" s="5">
        <v>2181000000</v>
      </c>
      <c r="L81" s="5">
        <v>115000000</v>
      </c>
    </row>
    <row r="82" spans="3:12" ht="15.5" x14ac:dyDescent="0.35">
      <c r="C82" t="s">
        <v>98</v>
      </c>
      <c r="D82" s="5">
        <v>135561000000</v>
      </c>
      <c r="E82" s="5">
        <v>105163000000</v>
      </c>
      <c r="F82" s="5">
        <v>45006000000</v>
      </c>
      <c r="G82" s="5">
        <v>58403000000</v>
      </c>
      <c r="I82" s="5">
        <v>105163000000</v>
      </c>
      <c r="J82" s="5">
        <v>75035000000</v>
      </c>
      <c r="K82" s="5">
        <v>51166000000</v>
      </c>
      <c r="L82" s="5">
        <v>69346000000</v>
      </c>
    </row>
    <row r="83" spans="3:12" ht="15.5" x14ac:dyDescent="0.35">
      <c r="C83" t="s">
        <v>101</v>
      </c>
      <c r="K83" s="5">
        <v>93189000000</v>
      </c>
      <c r="L83" s="5">
        <v>96395000000</v>
      </c>
    </row>
    <row r="84" spans="3:12" ht="15.5" x14ac:dyDescent="0.35">
      <c r="C84" t="s">
        <v>80</v>
      </c>
      <c r="D84" s="5">
        <v>-88435000000</v>
      </c>
      <c r="E84" s="5">
        <v>-88039000000</v>
      </c>
      <c r="F84" s="5">
        <v>-85434000000</v>
      </c>
      <c r="G84" s="5">
        <v>41577000000</v>
      </c>
      <c r="I84" s="5">
        <v>-88039000000</v>
      </c>
      <c r="J84" s="5">
        <v>143296000000</v>
      </c>
      <c r="K84" s="5">
        <v>143296000000</v>
      </c>
      <c r="L84" s="5">
        <v>143296000000</v>
      </c>
    </row>
    <row r="85" spans="3:12" ht="15.5" x14ac:dyDescent="0.35">
      <c r="C85" t="s">
        <v>102</v>
      </c>
      <c r="D85" s="5">
        <v>2051108000000</v>
      </c>
      <c r="E85" s="5">
        <v>2045392000000</v>
      </c>
      <c r="F85" s="5">
        <v>2112012000000</v>
      </c>
      <c r="G85" s="5">
        <v>2156808000000</v>
      </c>
      <c r="I85" s="5">
        <v>2045392000000</v>
      </c>
      <c r="J85" s="5">
        <v>2253436000000</v>
      </c>
      <c r="K85" s="5">
        <v>2857622000000</v>
      </c>
      <c r="L85" s="5">
        <v>2236114000000</v>
      </c>
    </row>
    <row r="86" spans="3:12" ht="15.5" x14ac:dyDescent="0.35">
      <c r="C86" t="s">
        <v>103</v>
      </c>
    </row>
    <row r="87" spans="3:12" ht="15.5" x14ac:dyDescent="0.35">
      <c r="C87" t="s">
        <v>104</v>
      </c>
      <c r="D87" s="5">
        <v>4332266000000</v>
      </c>
      <c r="E87" s="5">
        <v>4436639000000</v>
      </c>
      <c r="F87" s="5">
        <v>4326614000000</v>
      </c>
      <c r="G87" s="5">
        <v>4350978000000</v>
      </c>
      <c r="I87" s="5">
        <v>4436639000000</v>
      </c>
      <c r="J87" s="5">
        <v>4396843000000</v>
      </c>
      <c r="K87" s="5">
        <v>4154568000000</v>
      </c>
      <c r="L87" s="5">
        <v>3942447000000</v>
      </c>
    </row>
    <row r="88" spans="3:12" ht="15.5" x14ac:dyDescent="0.35">
      <c r="C88" t="s">
        <v>105</v>
      </c>
      <c r="D88" s="5">
        <v>86012000000</v>
      </c>
      <c r="E88" s="5">
        <v>72079000000</v>
      </c>
      <c r="F88" s="5">
        <v>87901000000</v>
      </c>
      <c r="G88" s="5">
        <v>83485000000</v>
      </c>
      <c r="I88" s="5">
        <v>72079000000</v>
      </c>
      <c r="J88" s="5">
        <v>81624000000</v>
      </c>
      <c r="K88" s="5">
        <v>77628000000</v>
      </c>
      <c r="L88" s="5">
        <v>218815000000</v>
      </c>
    </row>
    <row r="89" spans="3:12" ht="15.5" x14ac:dyDescent="0.35">
      <c r="C89" t="s">
        <v>106</v>
      </c>
      <c r="D89" s="5">
        <v>4671995000000</v>
      </c>
      <c r="E89" s="5">
        <v>4717927000000</v>
      </c>
      <c r="F89" s="5">
        <v>4682795000000</v>
      </c>
      <c r="G89" s="5">
        <v>4672960000000</v>
      </c>
      <c r="I89" s="5">
        <v>4717927000000</v>
      </c>
      <c r="J89" s="5">
        <v>4755074000000</v>
      </c>
      <c r="K89" s="5">
        <v>4512509000000</v>
      </c>
      <c r="L89" s="5">
        <v>4523432000000</v>
      </c>
    </row>
    <row r="90" spans="3:12" ht="15.5" x14ac:dyDescent="0.35">
      <c r="C90" t="s">
        <v>107</v>
      </c>
      <c r="D90" s="5">
        <v>6723103000000</v>
      </c>
      <c r="E90" s="5">
        <v>6763319000000</v>
      </c>
      <c r="F90" s="5">
        <v>6794807000000</v>
      </c>
      <c r="G90" s="5">
        <v>6829768000000</v>
      </c>
      <c r="I90" s="5">
        <v>6763319000000</v>
      </c>
      <c r="J90" s="5">
        <v>7008510000000</v>
      </c>
      <c r="K90" s="5">
        <v>7370131000000</v>
      </c>
      <c r="L90" s="5">
        <v>6759546000000</v>
      </c>
    </row>
    <row r="91" spans="3:12" ht="15.5" x14ac:dyDescent="0.35">
      <c r="C91" t="s">
        <v>108</v>
      </c>
    </row>
    <row r="92" spans="3:12" ht="15.5" x14ac:dyDescent="0.35">
      <c r="C92" t="s">
        <v>109</v>
      </c>
    </row>
    <row r="93" spans="3:12" ht="15.5" x14ac:dyDescent="0.35">
      <c r="C93" t="s">
        <v>110</v>
      </c>
      <c r="D93" s="5">
        <v>713417000000</v>
      </c>
      <c r="E93" s="5">
        <v>725828000000</v>
      </c>
      <c r="F93" s="5">
        <v>620299000000</v>
      </c>
      <c r="G93" s="5">
        <v>708492000000</v>
      </c>
      <c r="I93" s="5">
        <v>725828000000</v>
      </c>
      <c r="J93" s="5">
        <v>695563000000</v>
      </c>
      <c r="K93" s="5">
        <v>670956000000</v>
      </c>
      <c r="L93" s="5">
        <v>2466284000000</v>
      </c>
    </row>
    <row r="94" spans="3:12" ht="15.5" x14ac:dyDescent="0.35">
      <c r="C94" t="s">
        <v>121</v>
      </c>
      <c r="D94" s="5">
        <v>1669690000000</v>
      </c>
      <c r="E94" s="5">
        <v>1697632000000</v>
      </c>
      <c r="F94" s="5">
        <v>1678189000000</v>
      </c>
      <c r="G94" s="5">
        <v>1670149000000</v>
      </c>
      <c r="I94" s="5">
        <v>1697632000000</v>
      </c>
      <c r="J94" s="5">
        <v>1712245000000</v>
      </c>
      <c r="K94" s="5">
        <v>1739839000000</v>
      </c>
      <c r="L94" s="5">
        <v>1640613000000</v>
      </c>
    </row>
    <row r="95" spans="3:12" ht="15.5" x14ac:dyDescent="0.35">
      <c r="C95" t="s">
        <v>122</v>
      </c>
      <c r="D95" s="5">
        <v>1669690000000</v>
      </c>
      <c r="E95" s="5">
        <v>1697632000000</v>
      </c>
      <c r="F95" s="5">
        <v>1678189000000</v>
      </c>
      <c r="G95" s="5">
        <v>1670149000000</v>
      </c>
      <c r="I95" s="5">
        <v>1697632000000</v>
      </c>
      <c r="J95" s="5">
        <v>1712245000000</v>
      </c>
      <c r="K95" s="5">
        <v>1739839000000</v>
      </c>
      <c r="L95" s="5">
        <v>1640613000000</v>
      </c>
    </row>
    <row r="96" spans="3:12" ht="15.5" x14ac:dyDescent="0.35">
      <c r="C96" t="s">
        <v>123</v>
      </c>
      <c r="D96" s="5">
        <v>1343000000</v>
      </c>
      <c r="E96" s="5">
        <v>1388000000</v>
      </c>
      <c r="F96" s="5">
        <v>1268000000</v>
      </c>
      <c r="G96" s="5">
        <v>875000000</v>
      </c>
      <c r="I96" s="5">
        <v>1388000000</v>
      </c>
      <c r="J96" s="5">
        <v>832000000</v>
      </c>
      <c r="K96" s="5">
        <v>3515000000</v>
      </c>
    </row>
    <row r="97" spans="2:12" ht="15.5" x14ac:dyDescent="0.35">
      <c r="C97" t="s">
        <v>126</v>
      </c>
      <c r="D97" s="5">
        <v>2383107000000</v>
      </c>
      <c r="E97" s="5">
        <v>2423460000000</v>
      </c>
      <c r="F97" s="5">
        <v>2298488000000</v>
      </c>
      <c r="G97" s="5">
        <v>2378641000000</v>
      </c>
      <c r="I97" s="5">
        <v>2423460000000</v>
      </c>
      <c r="J97" s="5">
        <v>2407808000000</v>
      </c>
      <c r="K97" s="5">
        <v>2410795000000</v>
      </c>
      <c r="L97" s="5">
        <v>4106897000000</v>
      </c>
    </row>
    <row r="98" spans="2:12" ht="15.5" x14ac:dyDescent="0.35">
      <c r="C98" t="s">
        <v>127</v>
      </c>
    </row>
    <row r="99" spans="2:12" ht="15.5" x14ac:dyDescent="0.35">
      <c r="C99" t="s">
        <v>128</v>
      </c>
      <c r="D99" s="5">
        <v>666760000000</v>
      </c>
      <c r="E99" s="5">
        <v>666760000000</v>
      </c>
      <c r="F99" s="5">
        <v>666760000000</v>
      </c>
      <c r="G99" s="5">
        <v>666760000000</v>
      </c>
      <c r="I99" s="5">
        <v>666760000000</v>
      </c>
      <c r="J99" s="5">
        <v>666760000000</v>
      </c>
      <c r="K99" s="5">
        <v>666760000000</v>
      </c>
      <c r="L99" s="5">
        <v>600080000000</v>
      </c>
    </row>
    <row r="100" spans="2:12" ht="15.5" x14ac:dyDescent="0.35">
      <c r="C100" t="s">
        <v>129</v>
      </c>
      <c r="D100" s="5">
        <v>2107285000000</v>
      </c>
      <c r="E100" s="5">
        <v>2107285000000</v>
      </c>
      <c r="F100" s="5">
        <v>2107285000000</v>
      </c>
      <c r="G100" s="5">
        <v>2107285000000</v>
      </c>
      <c r="I100" s="5">
        <v>2107285000000</v>
      </c>
      <c r="J100" s="5">
        <v>2107285000000</v>
      </c>
      <c r="K100" s="5">
        <v>2107285000000</v>
      </c>
      <c r="L100" s="5">
        <v>1830000000</v>
      </c>
    </row>
    <row r="101" spans="2:12" ht="15.5" x14ac:dyDescent="0.35">
      <c r="C101" t="s">
        <v>130</v>
      </c>
      <c r="D101" s="5">
        <v>1442380000000</v>
      </c>
      <c r="E101" s="5">
        <v>1450533000000</v>
      </c>
      <c r="F101" s="5">
        <v>1584415000000</v>
      </c>
      <c r="G101" s="5">
        <v>1428061000000</v>
      </c>
      <c r="I101" s="5">
        <v>1450533000000</v>
      </c>
      <c r="J101" s="5">
        <v>1472526000000</v>
      </c>
      <c r="K101" s="5">
        <v>1817733000000</v>
      </c>
      <c r="L101" s="5">
        <v>1737554000000</v>
      </c>
    </row>
    <row r="102" spans="2:12" ht="15.5" x14ac:dyDescent="0.35">
      <c r="C102" t="s">
        <v>131</v>
      </c>
      <c r="D102" s="5">
        <v>133352000000</v>
      </c>
      <c r="E102" s="5">
        <v>133352000000</v>
      </c>
      <c r="F102" s="5">
        <v>133352000000</v>
      </c>
      <c r="G102" s="5">
        <v>133352000000</v>
      </c>
      <c r="I102" s="5">
        <v>133352000000</v>
      </c>
      <c r="J102" s="5">
        <v>133352000000</v>
      </c>
      <c r="K102" s="5">
        <v>120016000000</v>
      </c>
      <c r="L102" s="5">
        <v>120016000000</v>
      </c>
    </row>
    <row r="103" spans="2:12" ht="15.5" x14ac:dyDescent="0.35">
      <c r="C103" t="s">
        <v>132</v>
      </c>
      <c r="D103" s="5">
        <v>1309028000000</v>
      </c>
      <c r="E103" s="5">
        <v>1317181000000</v>
      </c>
      <c r="F103" s="5">
        <v>1451063000000</v>
      </c>
      <c r="G103" s="5">
        <v>1294709000000</v>
      </c>
      <c r="I103" s="5">
        <v>1317181000000</v>
      </c>
      <c r="J103" s="5">
        <v>1339174000000</v>
      </c>
      <c r="K103" s="5">
        <v>1697717000000</v>
      </c>
      <c r="L103" s="5">
        <v>1617538000000</v>
      </c>
    </row>
    <row r="104" spans="2:12" ht="15.5" x14ac:dyDescent="0.35">
      <c r="C104" t="s">
        <v>133</v>
      </c>
      <c r="D104" s="5">
        <v>1442380000000</v>
      </c>
      <c r="E104" s="5">
        <v>1450533000000</v>
      </c>
      <c r="F104" s="5">
        <v>1584415000000</v>
      </c>
      <c r="G104" s="5">
        <v>1428061000000</v>
      </c>
      <c r="I104" s="5">
        <v>1450533000000</v>
      </c>
      <c r="J104" s="5">
        <v>1472526000000</v>
      </c>
      <c r="K104" s="5">
        <v>1817733000000</v>
      </c>
      <c r="L104" s="5">
        <v>1737554000000</v>
      </c>
    </row>
    <row r="105" spans="2:12" ht="15.5" x14ac:dyDescent="0.35">
      <c r="C105" t="s">
        <v>134</v>
      </c>
      <c r="D105" s="5">
        <v>212006000000</v>
      </c>
      <c r="E105" s="5">
        <v>203320000000</v>
      </c>
      <c r="F105" s="5">
        <v>223293000000</v>
      </c>
      <c r="G105" s="5">
        <v>207444000000</v>
      </c>
      <c r="I105" s="5">
        <v>203320000000</v>
      </c>
      <c r="J105" s="5">
        <v>210835000000</v>
      </c>
      <c r="K105" s="5">
        <v>224262000000</v>
      </c>
      <c r="L105" s="5">
        <v>169889000000</v>
      </c>
    </row>
    <row r="106" spans="2:12" ht="15.5" x14ac:dyDescent="0.35">
      <c r="C106" t="s">
        <v>9</v>
      </c>
      <c r="D106" s="5">
        <v>4339996000000</v>
      </c>
      <c r="E106" s="5">
        <v>4339859000000</v>
      </c>
      <c r="F106" s="5">
        <v>4496319000000</v>
      </c>
      <c r="G106" s="5">
        <v>4451127000000</v>
      </c>
      <c r="I106" s="5">
        <v>4339859000000</v>
      </c>
      <c r="J106" s="5">
        <v>4600702000000</v>
      </c>
      <c r="K106" s="5">
        <v>4959336000000</v>
      </c>
      <c r="L106" s="5">
        <v>2652649000000</v>
      </c>
    </row>
    <row r="107" spans="2:12" ht="15.5" x14ac:dyDescent="0.35">
      <c r="C107" t="s">
        <v>135</v>
      </c>
      <c r="D107" s="5">
        <v>6723103000000</v>
      </c>
      <c r="E107" s="5">
        <v>6763319000000</v>
      </c>
      <c r="F107" s="5">
        <v>6794807000000</v>
      </c>
      <c r="G107" s="5">
        <v>6829768000000</v>
      </c>
      <c r="I107" s="5">
        <v>6763319000000</v>
      </c>
      <c r="J107" s="5">
        <v>7008510000000</v>
      </c>
      <c r="K107" s="5">
        <v>7370131000000</v>
      </c>
      <c r="L107" s="5">
        <v>6759546000000</v>
      </c>
    </row>
    <row r="108" spans="2:12" ht="15.5" x14ac:dyDescent="0.35">
      <c r="C108" t="s">
        <v>136</v>
      </c>
      <c r="D108" s="5">
        <v>83345000000</v>
      </c>
      <c r="E108" s="5">
        <v>83345000000</v>
      </c>
      <c r="F108" s="5">
        <v>83345000000</v>
      </c>
      <c r="G108" s="5">
        <v>83345000000</v>
      </c>
      <c r="I108" s="5">
        <v>83345000000</v>
      </c>
      <c r="J108" s="5">
        <v>83345000000</v>
      </c>
      <c r="K108" s="5">
        <v>83345000000</v>
      </c>
      <c r="L108" s="5">
        <v>75010000000</v>
      </c>
    </row>
    <row r="110" spans="2:12" ht="15.5" x14ac:dyDescent="0.35">
      <c r="B110" t="s">
        <v>137</v>
      </c>
      <c r="C110" t="s">
        <v>138</v>
      </c>
      <c r="D110" s="5">
        <v>106617000000</v>
      </c>
      <c r="E110" s="5">
        <v>599630000000</v>
      </c>
      <c r="F110" s="5">
        <v>379919000000</v>
      </c>
      <c r="G110" s="5">
        <v>735570000000</v>
      </c>
      <c r="I110" s="5">
        <v>1743267000000</v>
      </c>
      <c r="J110" s="5">
        <v>1643741000000</v>
      </c>
      <c r="K110" s="5">
        <v>1792741000000</v>
      </c>
      <c r="L110" s="5">
        <v>1303720000000</v>
      </c>
    </row>
    <row r="111" spans="2:12" ht="15.5" x14ac:dyDescent="0.35">
      <c r="C111" t="s">
        <v>279</v>
      </c>
      <c r="D111" s="5">
        <v>1074020000000</v>
      </c>
      <c r="E111" s="5">
        <v>1512915000000</v>
      </c>
      <c r="F111" s="5">
        <v>1421711000000</v>
      </c>
      <c r="G111" s="5">
        <v>1960977000000</v>
      </c>
      <c r="I111" s="5">
        <v>5840675000000</v>
      </c>
      <c r="J111" s="5">
        <v>5702189000000</v>
      </c>
      <c r="K111" s="5">
        <v>5242432000000</v>
      </c>
      <c r="L111" s="5">
        <v>4366063000000</v>
      </c>
    </row>
    <row r="112" spans="2:12" ht="15.5" x14ac:dyDescent="0.35">
      <c r="C112" t="s">
        <v>282</v>
      </c>
      <c r="D112" s="5">
        <v>11878000000</v>
      </c>
      <c r="E112" s="5">
        <v>15115000000</v>
      </c>
      <c r="F112" s="5">
        <v>18532000000</v>
      </c>
      <c r="G112" s="5">
        <v>22088000000</v>
      </c>
      <c r="I112" s="5">
        <v>73683000000</v>
      </c>
      <c r="J112" s="5">
        <v>87399000000</v>
      </c>
      <c r="K112" s="5">
        <v>69554000000</v>
      </c>
      <c r="L112" s="5">
        <v>26561000000</v>
      </c>
    </row>
    <row r="113" spans="3:12" ht="15.5" x14ac:dyDescent="0.35">
      <c r="C113" t="s">
        <v>280</v>
      </c>
      <c r="D113" s="5">
        <v>-691764000000</v>
      </c>
      <c r="E113" s="5">
        <v>-724010000000</v>
      </c>
      <c r="F113" s="5">
        <v>-885335000000</v>
      </c>
      <c r="G113" s="5">
        <v>-966432000000</v>
      </c>
      <c r="I113" s="5">
        <v>-3292755000000</v>
      </c>
      <c r="J113" s="5">
        <v>-3347231000000</v>
      </c>
      <c r="K113" s="5">
        <v>-3035105000000</v>
      </c>
      <c r="L113" s="5">
        <v>-2657150000000</v>
      </c>
    </row>
    <row r="114" spans="3:12" ht="15.5" x14ac:dyDescent="0.35">
      <c r="C114" t="s">
        <v>281</v>
      </c>
      <c r="D114" s="5">
        <v>-188384000000</v>
      </c>
      <c r="E114" s="5">
        <v>-196776000000</v>
      </c>
      <c r="F114" s="5">
        <v>-154411000000</v>
      </c>
      <c r="G114" s="5">
        <v>-158556000000</v>
      </c>
      <c r="I114" s="5">
        <v>-691190000000</v>
      </c>
      <c r="J114" s="5">
        <v>-644394000000</v>
      </c>
      <c r="K114" s="5">
        <v>-582757000000</v>
      </c>
      <c r="L114" s="5">
        <v>-431708000000</v>
      </c>
    </row>
    <row r="115" spans="3:12" ht="15.5" x14ac:dyDescent="0.35">
      <c r="C115" t="s">
        <v>884</v>
      </c>
      <c r="E115" s="5">
        <v>179532000000</v>
      </c>
      <c r="F115" s="5">
        <v>-20578000000</v>
      </c>
      <c r="G115" s="5">
        <v>-158954000000</v>
      </c>
      <c r="K115" s="5">
        <v>128850000000</v>
      </c>
    </row>
    <row r="116" spans="3:12" ht="15.5" x14ac:dyDescent="0.35">
      <c r="C116" t="s">
        <v>144</v>
      </c>
      <c r="D116" s="5">
        <v>-99133000000</v>
      </c>
      <c r="E116" s="5">
        <v>-187146000000</v>
      </c>
      <c r="G116" s="5">
        <v>36447000000</v>
      </c>
      <c r="I116" s="5">
        <v>-187146000000</v>
      </c>
      <c r="J116" s="5">
        <v>-154222000000</v>
      </c>
      <c r="K116" s="5">
        <v>-4017000000</v>
      </c>
      <c r="L116" s="5">
        <v>-46000000</v>
      </c>
    </row>
    <row r="117" spans="3:12" ht="15.5" x14ac:dyDescent="0.35">
      <c r="C117" t="s">
        <v>287</v>
      </c>
      <c r="K117" s="5">
        <v>-26216000000</v>
      </c>
    </row>
    <row r="118" spans="3:12" ht="15.5" x14ac:dyDescent="0.35">
      <c r="C118" t="s">
        <v>885</v>
      </c>
    </row>
    <row r="119" spans="3:12" ht="15.5" x14ac:dyDescent="0.35">
      <c r="C119" t="s">
        <v>464</v>
      </c>
    </row>
    <row r="120" spans="3:12" ht="15.5" x14ac:dyDescent="0.35">
      <c r="C120" t="s">
        <v>145</v>
      </c>
      <c r="D120" s="5">
        <v>-57506000000</v>
      </c>
      <c r="E120" s="5">
        <v>-527150000000</v>
      </c>
      <c r="F120" s="5">
        <v>-187752000000</v>
      </c>
      <c r="G120" s="5">
        <v>-484114000000</v>
      </c>
      <c r="I120" s="5">
        <v>-1301060000000</v>
      </c>
      <c r="J120" s="5">
        <v>-1397959000000</v>
      </c>
      <c r="K120" s="5">
        <v>-337236000000</v>
      </c>
      <c r="L120" s="5">
        <v>-244454000000</v>
      </c>
    </row>
    <row r="121" spans="3:12" ht="15.5" x14ac:dyDescent="0.35">
      <c r="C121" t="s">
        <v>146</v>
      </c>
      <c r="D121" s="5">
        <v>-111411000000</v>
      </c>
      <c r="E121" s="5">
        <v>-181312000000</v>
      </c>
      <c r="F121" s="5">
        <v>-201111000000</v>
      </c>
      <c r="G121" s="5">
        <v>-109642000000</v>
      </c>
      <c r="I121" s="5">
        <v>-656048000000</v>
      </c>
      <c r="J121" s="5">
        <v>-907776000000</v>
      </c>
      <c r="K121" s="5">
        <v>-817649000000</v>
      </c>
      <c r="L121" s="5">
        <v>-100084000000</v>
      </c>
    </row>
    <row r="122" spans="3:12" ht="15.5" x14ac:dyDescent="0.35">
      <c r="C122" t="s">
        <v>886</v>
      </c>
      <c r="D122" s="5">
        <v>2924000000</v>
      </c>
      <c r="E122" s="5">
        <v>736000000</v>
      </c>
      <c r="I122" s="5">
        <v>736000000</v>
      </c>
      <c r="J122" s="5">
        <v>2429000000</v>
      </c>
    </row>
    <row r="123" spans="3:12" ht="15.5" x14ac:dyDescent="0.35">
      <c r="C123" t="s">
        <v>148</v>
      </c>
      <c r="D123" s="5">
        <v>-114227000000</v>
      </c>
      <c r="E123" s="5">
        <v>-183188000000</v>
      </c>
      <c r="F123" s="5">
        <v>-200246000000</v>
      </c>
      <c r="G123" s="5">
        <v>-108331000000</v>
      </c>
      <c r="I123" s="5">
        <v>-656581000000</v>
      </c>
      <c r="J123" s="5">
        <v>-910078000000</v>
      </c>
      <c r="K123" s="5">
        <v>-817649000000</v>
      </c>
      <c r="L123" s="5">
        <v>-100084000000</v>
      </c>
    </row>
    <row r="124" spans="3:12" ht="15.5" x14ac:dyDescent="0.35">
      <c r="C124" t="s">
        <v>887</v>
      </c>
      <c r="D124" s="5">
        <v>-108000000</v>
      </c>
      <c r="E124" s="5">
        <v>1140000000</v>
      </c>
      <c r="F124" s="5">
        <v>-865000000</v>
      </c>
      <c r="G124" s="5">
        <v>-1311000000</v>
      </c>
      <c r="I124" s="5">
        <v>-203000000</v>
      </c>
      <c r="J124" s="5">
        <v>-127000000</v>
      </c>
    </row>
    <row r="125" spans="3:12" ht="15.5" x14ac:dyDescent="0.35">
      <c r="C125" t="s">
        <v>149</v>
      </c>
      <c r="D125" s="5">
        <v>-57506000000</v>
      </c>
      <c r="E125" s="5">
        <v>-527150000000</v>
      </c>
      <c r="F125" s="5">
        <v>-187752000000</v>
      </c>
      <c r="G125" s="5">
        <v>-484114000000</v>
      </c>
      <c r="I125" s="5">
        <v>-1301060000000</v>
      </c>
      <c r="J125" s="5">
        <v>-1397959000000</v>
      </c>
      <c r="K125" s="5">
        <v>-337236000000</v>
      </c>
      <c r="L125" s="5">
        <v>-244454000000</v>
      </c>
    </row>
    <row r="126" spans="3:12" ht="15.5" x14ac:dyDescent="0.35">
      <c r="C126" t="s">
        <v>392</v>
      </c>
      <c r="K126" s="5">
        <v>2172135000000</v>
      </c>
    </row>
    <row r="127" spans="3:12" ht="15.5" x14ac:dyDescent="0.35">
      <c r="C127" t="s">
        <v>536</v>
      </c>
      <c r="K127" s="5">
        <v>1099400000000</v>
      </c>
      <c r="L127" s="5">
        <v>1697415000000</v>
      </c>
    </row>
    <row r="128" spans="3:12" ht="15.5" x14ac:dyDescent="0.35">
      <c r="C128" t="s">
        <v>397</v>
      </c>
      <c r="K128" s="5">
        <v>-2796100000000</v>
      </c>
    </row>
    <row r="129" spans="2:12" ht="15.5" x14ac:dyDescent="0.35">
      <c r="C129" t="s">
        <v>888</v>
      </c>
      <c r="D129" s="5">
        <v>-396000000</v>
      </c>
      <c r="E129" s="5">
        <v>-2605000000</v>
      </c>
      <c r="F129" s="5">
        <v>-127011000000</v>
      </c>
      <c r="G129" s="5">
        <v>-90109000000</v>
      </c>
      <c r="I129" s="5">
        <v>-231335000000</v>
      </c>
    </row>
    <row r="130" spans="2:12" ht="15.5" x14ac:dyDescent="0.35">
      <c r="C130" t="s">
        <v>155</v>
      </c>
      <c r="D130" s="5">
        <v>-57110000000</v>
      </c>
      <c r="E130" s="5">
        <v>-75241000000</v>
      </c>
      <c r="F130" s="5">
        <v>-60741000000</v>
      </c>
      <c r="G130" s="5">
        <v>-60984000000</v>
      </c>
      <c r="I130" s="5">
        <v>-248600000000</v>
      </c>
      <c r="J130" s="5">
        <v>-227080000000</v>
      </c>
      <c r="K130" s="5">
        <v>-212571000000</v>
      </c>
      <c r="L130" s="5">
        <v>-172518000000</v>
      </c>
    </row>
    <row r="131" spans="2:12" ht="15.5" x14ac:dyDescent="0.35">
      <c r="C131" t="s">
        <v>158</v>
      </c>
      <c r="E131" s="5">
        <v>-449304000000</v>
      </c>
      <c r="G131" s="5">
        <v>-333021000000</v>
      </c>
      <c r="I131" s="5">
        <v>-821125000000</v>
      </c>
      <c r="J131" s="5">
        <v>-1170879000000</v>
      </c>
      <c r="K131" s="5">
        <v>-600100000000</v>
      </c>
      <c r="L131" s="5">
        <v>-1769351000000</v>
      </c>
    </row>
    <row r="132" spans="2:12" ht="15.5" x14ac:dyDescent="0.35">
      <c r="C132" t="s">
        <v>164</v>
      </c>
      <c r="D132" s="5">
        <v>-62300000000</v>
      </c>
      <c r="E132" s="5">
        <v>-108832000000</v>
      </c>
      <c r="F132" s="5">
        <v>-8944000000</v>
      </c>
      <c r="G132" s="5">
        <v>141814000000</v>
      </c>
      <c r="I132" s="5">
        <v>-213841000000</v>
      </c>
      <c r="J132" s="5">
        <v>-661994000000</v>
      </c>
      <c r="K132" s="5">
        <v>637856000000</v>
      </c>
      <c r="L132" s="5">
        <v>959182000000</v>
      </c>
    </row>
    <row r="133" spans="2:12" ht="15.5" x14ac:dyDescent="0.35">
      <c r="C133" t="s">
        <v>165</v>
      </c>
      <c r="D133" s="5">
        <v>1810983000000</v>
      </c>
      <c r="I133" s="5">
        <v>2024824000000</v>
      </c>
      <c r="J133" s="5">
        <v>2686818000000</v>
      </c>
      <c r="K133" s="5">
        <v>2048962000000</v>
      </c>
      <c r="L133" s="5">
        <v>1089780000000</v>
      </c>
    </row>
    <row r="134" spans="2:12" ht="15.5" x14ac:dyDescent="0.35">
      <c r="C134" t="s">
        <v>166</v>
      </c>
      <c r="D134" s="5">
        <v>1748683000000</v>
      </c>
      <c r="E134" s="5">
        <v>-108832000000</v>
      </c>
      <c r="F134" s="5">
        <v>-8944000000</v>
      </c>
      <c r="G134" s="5">
        <v>141814000000</v>
      </c>
      <c r="I134" s="5">
        <v>1810983000000</v>
      </c>
      <c r="J134" s="5">
        <v>2024824000000</v>
      </c>
      <c r="K134" s="5">
        <v>2686818000000</v>
      </c>
      <c r="L134" s="5">
        <v>2048962000000</v>
      </c>
    </row>
    <row r="136" spans="2:12" ht="15.5" x14ac:dyDescent="0.35">
      <c r="B136" t="s">
        <v>167</v>
      </c>
      <c r="C136" t="s">
        <v>11</v>
      </c>
      <c r="D136" s="5">
        <v>83340000000</v>
      </c>
      <c r="E136" s="5">
        <v>83340000000</v>
      </c>
      <c r="F136" s="5">
        <v>83340000000</v>
      </c>
      <c r="G136" s="5">
        <v>83340000000</v>
      </c>
      <c r="I136" s="5">
        <v>83340000000</v>
      </c>
      <c r="J136" s="5">
        <v>83340000000</v>
      </c>
      <c r="K136" s="5">
        <v>83340000000</v>
      </c>
      <c r="L136" s="5">
        <v>75010000000</v>
      </c>
    </row>
    <row r="137" spans="2:12" ht="15.5" x14ac:dyDescent="0.35">
      <c r="C137" t="s">
        <v>168</v>
      </c>
      <c r="D137" s="6">
        <v>-0.1</v>
      </c>
      <c r="E137" s="6">
        <v>3.12</v>
      </c>
      <c r="F137" s="6">
        <v>1.88</v>
      </c>
      <c r="G137" s="6">
        <v>4.3</v>
      </c>
    </row>
    <row r="138" spans="2:12" ht="15.5" x14ac:dyDescent="0.35">
      <c r="C138" t="s">
        <v>169</v>
      </c>
      <c r="D138" s="5">
        <v>-1070</v>
      </c>
      <c r="E138" s="6">
        <v>38.46</v>
      </c>
      <c r="F138" s="6">
        <v>63.3</v>
      </c>
      <c r="G138" s="6">
        <v>36.74</v>
      </c>
    </row>
    <row r="139" spans="2:12" ht="15.5" x14ac:dyDescent="0.35">
      <c r="C139" t="s">
        <v>60</v>
      </c>
      <c r="D139" s="6">
        <v>8.1199999999999992</v>
      </c>
      <c r="E139" s="6">
        <v>6.37</v>
      </c>
      <c r="F139" s="6">
        <v>7.02</v>
      </c>
      <c r="G139" s="6">
        <v>6.76</v>
      </c>
    </row>
    <row r="140" spans="2:12" ht="15.5" x14ac:dyDescent="0.35">
      <c r="C140" t="s">
        <v>170</v>
      </c>
      <c r="D140" s="5">
        <v>226900000000</v>
      </c>
      <c r="E140" s="5">
        <v>576070000000</v>
      </c>
      <c r="F140" s="5">
        <v>427710000000</v>
      </c>
      <c r="G140" s="5">
        <v>717150000000</v>
      </c>
    </row>
    <row r="141" spans="2:12" ht="15.5" x14ac:dyDescent="0.35">
      <c r="C141" t="s">
        <v>171</v>
      </c>
      <c r="D141" s="6">
        <v>-1.1999999999999999E-3</v>
      </c>
      <c r="E141" s="6">
        <v>3.8399999999999997E-2</v>
      </c>
      <c r="F141" s="6">
        <v>2.3E-2</v>
      </c>
      <c r="G141" s="6">
        <v>5.2400000000000002E-2</v>
      </c>
    </row>
    <row r="142" spans="2:12" ht="15.5" x14ac:dyDescent="0.35">
      <c r="C142" t="s">
        <v>172</v>
      </c>
      <c r="D142" s="6">
        <v>-2E-3</v>
      </c>
      <c r="E142" s="6">
        <v>6.2800000000000009E-2</v>
      </c>
      <c r="F142" s="6">
        <v>3.6600000000000001E-2</v>
      </c>
      <c r="G142" s="6">
        <v>8.4399999999999989E-2</v>
      </c>
    </row>
    <row r="143" spans="2:12" ht="15.5" x14ac:dyDescent="0.35">
      <c r="C143" t="s">
        <v>173</v>
      </c>
      <c r="D143" s="6">
        <v>4.3E-3</v>
      </c>
      <c r="E143" s="6">
        <v>6.2E-2</v>
      </c>
      <c r="F143" s="6">
        <v>3.78E-2</v>
      </c>
      <c r="G143" s="6">
        <v>8.5299999999999987E-2</v>
      </c>
    </row>
    <row r="144" spans="2:12" ht="15.5" x14ac:dyDescent="0.35">
      <c r="C144" t="s">
        <v>174</v>
      </c>
      <c r="D144" s="6">
        <v>0.7</v>
      </c>
      <c r="E144" s="6">
        <v>10.15</v>
      </c>
      <c r="F144" s="6">
        <v>6.4</v>
      </c>
      <c r="G144" s="6">
        <v>14.06</v>
      </c>
    </row>
    <row r="145" spans="3:12" ht="15.5" x14ac:dyDescent="0.35">
      <c r="C145" t="s">
        <v>175</v>
      </c>
      <c r="D145" s="5">
        <v>4340000000000</v>
      </c>
      <c r="E145" s="5">
        <v>4340000000000</v>
      </c>
      <c r="F145" s="5">
        <v>4496000000000</v>
      </c>
      <c r="G145" s="5">
        <v>4451000000000</v>
      </c>
    </row>
    <row r="146" spans="3:12" ht="15.5" x14ac:dyDescent="0.35">
      <c r="C146" t="s">
        <v>176</v>
      </c>
      <c r="D146" s="6">
        <v>2.16</v>
      </c>
      <c r="E146" s="6">
        <v>2.42</v>
      </c>
      <c r="F146" s="6">
        <v>2.3199999999999998</v>
      </c>
      <c r="G146" s="6">
        <v>3.1</v>
      </c>
    </row>
    <row r="147" spans="3:12" ht="15.5" x14ac:dyDescent="0.35">
      <c r="C147" t="s">
        <v>177</v>
      </c>
      <c r="D147" s="6">
        <v>49.53</v>
      </c>
      <c r="E147" s="6">
        <v>49.63</v>
      </c>
      <c r="F147" s="6">
        <v>51.27</v>
      </c>
      <c r="G147" s="6">
        <v>50.92</v>
      </c>
    </row>
    <row r="148" spans="3:12" ht="15.5" x14ac:dyDescent="0.35">
      <c r="C148" t="s">
        <v>178</v>
      </c>
      <c r="D148" s="6">
        <v>2.16</v>
      </c>
      <c r="E148" s="6">
        <v>2.42</v>
      </c>
      <c r="F148" s="6">
        <v>2.3199999999999998</v>
      </c>
      <c r="G148" s="6">
        <v>3.1</v>
      </c>
    </row>
    <row r="149" spans="3:12" ht="15.5" x14ac:dyDescent="0.35">
      <c r="C149" t="s">
        <v>179</v>
      </c>
      <c r="D149" s="6">
        <v>49.53</v>
      </c>
      <c r="E149" s="6">
        <v>49.63</v>
      </c>
      <c r="F149" s="6">
        <v>51.27</v>
      </c>
      <c r="G149" s="6">
        <v>50.92</v>
      </c>
    </row>
    <row r="150" spans="3:12" ht="15.5" x14ac:dyDescent="0.35">
      <c r="C150" t="s">
        <v>180</v>
      </c>
    </row>
    <row r="151" spans="3:12" ht="15.5" x14ac:dyDescent="0.35">
      <c r="C151" t="s">
        <v>181</v>
      </c>
    </row>
    <row r="152" spans="3:12" ht="15.5" x14ac:dyDescent="0.35">
      <c r="C152" t="s">
        <v>182</v>
      </c>
      <c r="D152" s="5">
        <v>4128000000000</v>
      </c>
      <c r="E152" s="5">
        <v>4137000000000</v>
      </c>
      <c r="F152" s="5">
        <v>4273000000000</v>
      </c>
      <c r="G152" s="5">
        <v>4244000000000</v>
      </c>
    </row>
    <row r="153" spans="3:12" ht="15.5" x14ac:dyDescent="0.35">
      <c r="C153" t="s">
        <v>23</v>
      </c>
    </row>
    <row r="154" spans="3:12" ht="15.5" x14ac:dyDescent="0.35">
      <c r="C154" t="s">
        <v>20</v>
      </c>
      <c r="D154" s="5">
        <v>-1749000000000</v>
      </c>
      <c r="E154" s="5">
        <v>-1811000000000</v>
      </c>
      <c r="F154" s="5">
        <v>-1920000000000</v>
      </c>
      <c r="G154" s="5">
        <v>-1929000000000</v>
      </c>
    </row>
    <row r="155" spans="3:12" ht="15.5" x14ac:dyDescent="0.35">
      <c r="C155" t="s">
        <v>183</v>
      </c>
      <c r="D155" s="5">
        <v>1338000000000</v>
      </c>
      <c r="E155" s="5">
        <v>1320000000000</v>
      </c>
      <c r="F155" s="5">
        <v>1492000000000</v>
      </c>
      <c r="G155" s="5">
        <v>1448000000000</v>
      </c>
    </row>
    <row r="156" spans="3:12" ht="15.5" x14ac:dyDescent="0.35">
      <c r="C156" t="s">
        <v>184</v>
      </c>
      <c r="D156" s="5">
        <v>107000000000</v>
      </c>
      <c r="E156" s="5">
        <v>600000000000</v>
      </c>
      <c r="F156" s="5">
        <v>380000000000</v>
      </c>
      <c r="G156" s="5">
        <v>736000000000</v>
      </c>
    </row>
    <row r="157" spans="3:12" ht="15.5" x14ac:dyDescent="0.35">
      <c r="C157" t="s">
        <v>185</v>
      </c>
      <c r="D157" s="5">
        <v>-114000000000</v>
      </c>
      <c r="E157" s="5">
        <v>-183000000000</v>
      </c>
      <c r="F157" s="5">
        <v>-200000000000</v>
      </c>
      <c r="G157" s="5">
        <v>-108000000000</v>
      </c>
    </row>
    <row r="158" spans="3:12" ht="15.5" x14ac:dyDescent="0.35">
      <c r="C158" t="s">
        <v>12</v>
      </c>
      <c r="D158" s="5">
        <v>-8000000000</v>
      </c>
      <c r="E158" s="5">
        <v>416000000000</v>
      </c>
      <c r="F158" s="5">
        <v>180000000000</v>
      </c>
      <c r="G158" s="5">
        <v>627000000000</v>
      </c>
    </row>
    <row r="159" spans="3:12" ht="15.5" x14ac:dyDescent="0.35">
      <c r="C159" t="s">
        <v>15</v>
      </c>
      <c r="D159" s="6">
        <v>-0.09</v>
      </c>
      <c r="E159" s="5">
        <v>5</v>
      </c>
      <c r="F159" s="6">
        <v>2.16</v>
      </c>
      <c r="G159" s="6">
        <v>7.53</v>
      </c>
    </row>
    <row r="160" spans="3:12" ht="15.5" x14ac:dyDescent="0.35">
      <c r="C160" t="s">
        <v>45</v>
      </c>
      <c r="I160" s="6">
        <v>8.4600000000000009</v>
      </c>
      <c r="J160" s="6">
        <v>8.75</v>
      </c>
      <c r="K160" s="6">
        <v>8.25</v>
      </c>
      <c r="L160" s="6">
        <v>6.14</v>
      </c>
    </row>
    <row r="161" spans="3:12" ht="15.5" x14ac:dyDescent="0.35">
      <c r="C161" t="s">
        <v>59</v>
      </c>
      <c r="I161" s="6">
        <v>14.18</v>
      </c>
      <c r="J161" s="6">
        <v>23.09</v>
      </c>
      <c r="K161" s="6">
        <v>32.729999999999997</v>
      </c>
      <c r="L161" s="5">
        <v>0</v>
      </c>
    </row>
    <row r="162" spans="3:12" ht="15.5" x14ac:dyDescent="0.35">
      <c r="C162" t="s">
        <v>62</v>
      </c>
      <c r="I162" s="6">
        <v>1.71</v>
      </c>
      <c r="J162" s="6">
        <v>2.95</v>
      </c>
      <c r="K162" s="6">
        <v>4.3</v>
      </c>
      <c r="L162" s="5">
        <v>0</v>
      </c>
    </row>
    <row r="163" spans="3:12" ht="15.5" x14ac:dyDescent="0.35">
      <c r="C163" t="s">
        <v>186</v>
      </c>
      <c r="I163" s="5">
        <v>1846150000000</v>
      </c>
      <c r="J163" s="5">
        <v>1816640000000</v>
      </c>
      <c r="K163" s="5">
        <v>1743980000000</v>
      </c>
      <c r="L163" s="5">
        <v>1385720000000</v>
      </c>
    </row>
    <row r="164" spans="3:12" ht="15.5" x14ac:dyDescent="0.35">
      <c r="C164" t="s">
        <v>187</v>
      </c>
      <c r="I164" s="6">
        <v>0.1042</v>
      </c>
      <c r="J164" s="6">
        <v>0.10400000000000001</v>
      </c>
      <c r="K164" s="6">
        <v>9.3299999999999994E-2</v>
      </c>
      <c r="L164" s="6">
        <v>6.8099999999999994E-2</v>
      </c>
    </row>
    <row r="165" spans="3:12" ht="15.5" x14ac:dyDescent="0.35">
      <c r="C165" t="s">
        <v>188</v>
      </c>
      <c r="I165" s="6">
        <v>0.1704</v>
      </c>
      <c r="J165" s="6">
        <v>0.1661</v>
      </c>
      <c r="K165" s="6">
        <v>0.1452</v>
      </c>
      <c r="L165" s="6">
        <v>0.18539999999999998</v>
      </c>
    </row>
    <row r="166" spans="3:12" ht="15.5" x14ac:dyDescent="0.35">
      <c r="C166" t="s">
        <v>189</v>
      </c>
      <c r="I166" s="6">
        <v>0.17010000000000003</v>
      </c>
      <c r="J166" s="6">
        <v>0.1623</v>
      </c>
      <c r="K166" s="6">
        <v>0.19030000000000002</v>
      </c>
      <c r="L166" s="6">
        <v>0.33399999999999996</v>
      </c>
    </row>
    <row r="167" spans="3:12" ht="15.5" x14ac:dyDescent="0.35">
      <c r="C167" t="s">
        <v>190</v>
      </c>
      <c r="I167" s="6">
        <v>7.19</v>
      </c>
      <c r="J167" s="6">
        <v>7.37</v>
      </c>
      <c r="K167" s="6">
        <v>6.45</v>
      </c>
      <c r="L167" s="6">
        <v>5.44</v>
      </c>
    </row>
    <row r="168" spans="3:12" ht="15.5" x14ac:dyDescent="0.35">
      <c r="C168" t="s">
        <v>56</v>
      </c>
      <c r="I168" s="6">
        <v>2.42</v>
      </c>
      <c r="J168" s="6">
        <v>3.84</v>
      </c>
      <c r="K168" s="6">
        <v>4.75</v>
      </c>
      <c r="L168" s="5">
        <v>0</v>
      </c>
    </row>
    <row r="169" spans="3:12" ht="15.5" x14ac:dyDescent="0.35">
      <c r="C169" t="s">
        <v>53</v>
      </c>
      <c r="I169" s="6">
        <v>49.63</v>
      </c>
      <c r="J169" s="6">
        <v>52.67</v>
      </c>
      <c r="K169" s="6">
        <v>56.81</v>
      </c>
      <c r="L169" s="6">
        <v>33.1</v>
      </c>
    </row>
    <row r="170" spans="3:12" ht="15.5" x14ac:dyDescent="0.35">
      <c r="C170" t="s">
        <v>191</v>
      </c>
      <c r="I170" s="6">
        <v>2.42</v>
      </c>
      <c r="J170" s="6">
        <v>3.84</v>
      </c>
      <c r="K170" s="6">
        <v>4.75</v>
      </c>
      <c r="L170" s="5">
        <v>0</v>
      </c>
    </row>
    <row r="171" spans="3:12" ht="15.5" x14ac:dyDescent="0.35">
      <c r="C171" t="s">
        <v>192</v>
      </c>
      <c r="I171" s="6">
        <v>49.63</v>
      </c>
      <c r="J171" s="6">
        <v>52.67</v>
      </c>
      <c r="K171" s="6">
        <v>56.81</v>
      </c>
      <c r="L171" s="6">
        <v>33.1</v>
      </c>
    </row>
    <row r="172" spans="3:12" ht="15.5" x14ac:dyDescent="0.35">
      <c r="C172" t="s">
        <v>193</v>
      </c>
    </row>
    <row r="173" spans="3:12" ht="15.5" x14ac:dyDescent="0.35">
      <c r="C173" t="s">
        <v>194</v>
      </c>
    </row>
    <row r="174" spans="3:12" ht="15.5" x14ac:dyDescent="0.35">
      <c r="C174" t="s">
        <v>25</v>
      </c>
    </row>
    <row r="175" spans="3:12" ht="15.5" x14ac:dyDescent="0.35">
      <c r="C175" t="s">
        <v>22</v>
      </c>
      <c r="I175" s="5">
        <v>-1811000000000</v>
      </c>
      <c r="J175" s="5">
        <v>-2025000000000</v>
      </c>
      <c r="K175" s="5">
        <v>-2687000000000</v>
      </c>
      <c r="L175" s="5">
        <v>-2049000000000</v>
      </c>
    </row>
    <row r="176" spans="3:12" ht="15.5" x14ac:dyDescent="0.35">
      <c r="C176" t="s">
        <v>195</v>
      </c>
      <c r="I176" s="5">
        <v>1320000000000</v>
      </c>
      <c r="J176" s="5">
        <v>1558000000000</v>
      </c>
      <c r="K176" s="5">
        <v>2187000000000</v>
      </c>
      <c r="L176" s="5">
        <v>-230000000000</v>
      </c>
    </row>
    <row r="177" spans="2:12" ht="15.5" x14ac:dyDescent="0.35">
      <c r="C177" t="s">
        <v>196</v>
      </c>
      <c r="I177" s="5">
        <v>1743000000000</v>
      </c>
      <c r="J177" s="5">
        <v>1644000000000</v>
      </c>
      <c r="K177" s="5">
        <v>1793000000000</v>
      </c>
      <c r="L177" s="5">
        <v>1304000000000</v>
      </c>
    </row>
    <row r="178" spans="2:12" ht="15.5" x14ac:dyDescent="0.35">
      <c r="C178" t="s">
        <v>197</v>
      </c>
      <c r="I178" s="5">
        <v>-657000000000</v>
      </c>
      <c r="J178" s="5">
        <v>-910000000000</v>
      </c>
      <c r="K178" s="5">
        <v>-818000000000</v>
      </c>
      <c r="L178" s="5">
        <v>-100000000000</v>
      </c>
    </row>
    <row r="179" spans="2:12" ht="15.5" x14ac:dyDescent="0.35">
      <c r="C179" t="s">
        <v>14</v>
      </c>
      <c r="I179" s="5">
        <v>1087000000000</v>
      </c>
      <c r="J179" s="5">
        <v>734000000000</v>
      </c>
      <c r="K179" s="5">
        <v>975000000000</v>
      </c>
      <c r="L179" s="5">
        <v>1204000000000</v>
      </c>
    </row>
    <row r="180" spans="2:12" ht="15.5" x14ac:dyDescent="0.35">
      <c r="C180" t="s">
        <v>16</v>
      </c>
      <c r="I180" s="6">
        <v>13.04</v>
      </c>
      <c r="J180" s="6">
        <v>8.8000000000000007</v>
      </c>
      <c r="K180" s="6">
        <v>11.7</v>
      </c>
      <c r="L180" s="6">
        <v>16.05</v>
      </c>
    </row>
    <row r="182" spans="2:12" ht="15.5" x14ac:dyDescent="0.35">
      <c r="B182" t="s">
        <v>198</v>
      </c>
      <c r="C182" t="s">
        <v>199</v>
      </c>
      <c r="D182" s="5">
        <v>-8000000000</v>
      </c>
      <c r="E182" s="5">
        <v>260000000000</v>
      </c>
      <c r="F182" s="5">
        <v>156000000000</v>
      </c>
      <c r="G182" s="5">
        <v>358000000000</v>
      </c>
      <c r="H182" s="5">
        <v>-33000000000</v>
      </c>
      <c r="I182" s="5">
        <v>705000000000</v>
      </c>
      <c r="J182" s="5">
        <v>729000000000</v>
      </c>
      <c r="K182" s="5">
        <v>688000000000</v>
      </c>
      <c r="L182" s="5">
        <v>460000000000</v>
      </c>
    </row>
    <row r="183" spans="2:12" ht="15.5" x14ac:dyDescent="0.35">
      <c r="C183" t="s">
        <v>317</v>
      </c>
      <c r="H183" s="5">
        <v>766000000000</v>
      </c>
      <c r="I183" s="5">
        <v>705000000000</v>
      </c>
      <c r="J183" s="5">
        <v>729000000000</v>
      </c>
      <c r="K183" s="5">
        <v>688000000000</v>
      </c>
    </row>
    <row r="184" spans="2:12" ht="15.5" x14ac:dyDescent="0.35">
      <c r="C184" t="s">
        <v>200</v>
      </c>
      <c r="H184" s="6">
        <v>11.76</v>
      </c>
      <c r="I184" s="6">
        <v>11.76</v>
      </c>
      <c r="J184" s="6">
        <v>8.82</v>
      </c>
      <c r="K184" s="6">
        <v>7.84</v>
      </c>
    </row>
    <row r="185" spans="2:12" ht="15.5" x14ac:dyDescent="0.35">
      <c r="C185" t="s">
        <v>64</v>
      </c>
      <c r="H185" s="6">
        <v>-30.054499999999997</v>
      </c>
      <c r="I185" s="6">
        <v>1.3913</v>
      </c>
      <c r="J185" s="6">
        <v>1.0290000000000001</v>
      </c>
      <c r="K185" s="6">
        <v>0.96950000000000003</v>
      </c>
    </row>
    <row r="186" spans="2:12" ht="15.5" x14ac:dyDescent="0.35">
      <c r="C186" t="s">
        <v>201</v>
      </c>
      <c r="H186" s="6">
        <v>0.1384</v>
      </c>
      <c r="I186" s="6">
        <v>0.105</v>
      </c>
      <c r="J186" s="6">
        <v>7.8799999999999995E-2</v>
      </c>
      <c r="K186" s="6">
        <v>3.6000000000000004E-2</v>
      </c>
    </row>
    <row r="187" spans="2:12" ht="15.5" x14ac:dyDescent="0.35">
      <c r="C187" t="s">
        <v>44</v>
      </c>
      <c r="D187" s="6">
        <v>-0.1</v>
      </c>
      <c r="E187" s="6">
        <v>3.12</v>
      </c>
      <c r="F187" s="6">
        <v>1.88</v>
      </c>
      <c r="G187" s="6">
        <v>4.3</v>
      </c>
      <c r="H187" s="6">
        <v>-0.39</v>
      </c>
      <c r="I187" s="6">
        <v>8.4600000000000009</v>
      </c>
      <c r="J187" s="6">
        <v>8.75</v>
      </c>
      <c r="K187" s="6">
        <v>8.25</v>
      </c>
      <c r="L187" s="6">
        <v>5.52</v>
      </c>
    </row>
    <row r="188" spans="2:12" ht="15.5" x14ac:dyDescent="0.35">
      <c r="C188" t="s">
        <v>318</v>
      </c>
      <c r="H188" s="6">
        <v>9.19</v>
      </c>
      <c r="I188" s="6">
        <v>8.4600000000000009</v>
      </c>
      <c r="J188" s="6">
        <v>8.75</v>
      </c>
      <c r="K188" s="6">
        <v>8.25</v>
      </c>
    </row>
    <row r="189" spans="2:12" ht="15.5" x14ac:dyDescent="0.35">
      <c r="C189" t="s">
        <v>66</v>
      </c>
      <c r="H189" s="6">
        <v>11.76</v>
      </c>
      <c r="I189" s="6">
        <v>11.76</v>
      </c>
      <c r="J189" s="6">
        <v>8.82</v>
      </c>
      <c r="K189" s="6">
        <v>7.84</v>
      </c>
    </row>
    <row r="190" spans="2:12" ht="15.5" x14ac:dyDescent="0.35">
      <c r="C190" t="s">
        <v>202</v>
      </c>
      <c r="H190" s="6">
        <v>-30.054499999999997</v>
      </c>
      <c r="I190" s="6">
        <v>1.3913</v>
      </c>
      <c r="J190" s="6">
        <v>1.0290000000000001</v>
      </c>
      <c r="K190" s="6">
        <v>0.96950000000000003</v>
      </c>
    </row>
    <row r="191" spans="2:12" ht="15.5" x14ac:dyDescent="0.35">
      <c r="C191" t="s">
        <v>203</v>
      </c>
      <c r="H191" s="6">
        <v>0.1384</v>
      </c>
      <c r="I191" s="6">
        <v>0.105</v>
      </c>
      <c r="J191" s="6">
        <v>7.8799999999999995E-2</v>
      </c>
      <c r="K191" s="6">
        <v>3.6000000000000004E-2</v>
      </c>
    </row>
    <row r="192" spans="2:12" ht="15.5" x14ac:dyDescent="0.35">
      <c r="C192" t="s">
        <v>204</v>
      </c>
      <c r="D192" s="5">
        <v>1098000000000</v>
      </c>
      <c r="E192" s="5">
        <v>1570000000000</v>
      </c>
      <c r="F192" s="5">
        <v>1412000000000</v>
      </c>
      <c r="G192" s="5">
        <v>1949000000000</v>
      </c>
      <c r="H192" s="5">
        <v>4393000000000</v>
      </c>
      <c r="I192" s="5">
        <v>5860000000000</v>
      </c>
      <c r="J192" s="5">
        <v>5712000000000</v>
      </c>
      <c r="K192" s="5">
        <v>5231000000000</v>
      </c>
      <c r="L192" s="5">
        <v>4401000000000</v>
      </c>
    </row>
    <row r="193" spans="3:12" ht="15.5" x14ac:dyDescent="0.35">
      <c r="C193" t="s">
        <v>319</v>
      </c>
      <c r="H193" s="5">
        <v>6029000000000</v>
      </c>
      <c r="I193" s="5">
        <v>5860000000000</v>
      </c>
      <c r="J193" s="5">
        <v>5712000000000</v>
      </c>
      <c r="K193" s="5">
        <v>5231000000000</v>
      </c>
      <c r="L193" s="5">
        <v>636000000000</v>
      </c>
    </row>
    <row r="194" spans="3:12" ht="15.5" x14ac:dyDescent="0.35">
      <c r="C194" t="s">
        <v>205</v>
      </c>
      <c r="H194" s="6">
        <v>11.76</v>
      </c>
      <c r="I194" s="6">
        <v>11.76</v>
      </c>
      <c r="J194" s="6">
        <v>8.82</v>
      </c>
      <c r="K194" s="6">
        <v>7.84</v>
      </c>
    </row>
    <row r="195" spans="3:12" ht="15.5" x14ac:dyDescent="0.35">
      <c r="C195" t="s">
        <v>206</v>
      </c>
      <c r="H195" s="6">
        <v>-30.054499999999997</v>
      </c>
      <c r="I195" s="6">
        <v>1.3913</v>
      </c>
      <c r="J195" s="6">
        <v>1.0290000000000001</v>
      </c>
      <c r="K195" s="6">
        <v>0.96950000000000003</v>
      </c>
    </row>
    <row r="196" spans="3:12" ht="15.5" x14ac:dyDescent="0.35">
      <c r="C196" t="s">
        <v>207</v>
      </c>
      <c r="H196" s="6">
        <v>0.1384</v>
      </c>
      <c r="I196" s="6">
        <v>0.105</v>
      </c>
      <c r="J196" s="6">
        <v>7.8799999999999995E-2</v>
      </c>
      <c r="K196" s="6">
        <v>3.6000000000000004E-2</v>
      </c>
    </row>
    <row r="197" spans="3:12" ht="15.5" x14ac:dyDescent="0.35">
      <c r="C197" t="s">
        <v>208</v>
      </c>
      <c r="I197" s="6">
        <v>-217.23</v>
      </c>
    </row>
    <row r="198" spans="3:12" ht="15.5" x14ac:dyDescent="0.35">
      <c r="C198" t="s">
        <v>320</v>
      </c>
      <c r="I198" s="6">
        <v>9.25</v>
      </c>
    </row>
    <row r="199" spans="3:12" ht="15.5" x14ac:dyDescent="0.35">
      <c r="C199" t="s">
        <v>401</v>
      </c>
      <c r="I199" s="6">
        <v>8.7799999999999994</v>
      </c>
    </row>
    <row r="200" spans="3:12" ht="15.5" x14ac:dyDescent="0.35">
      <c r="C200" t="s">
        <v>209</v>
      </c>
      <c r="I200" s="6">
        <v>7.42</v>
      </c>
    </row>
    <row r="201" spans="3:12" ht="15.5" x14ac:dyDescent="0.35">
      <c r="C201" t="s">
        <v>321</v>
      </c>
      <c r="I201" s="6">
        <v>0.1081</v>
      </c>
    </row>
    <row r="202" spans="3:12" ht="15.5" x14ac:dyDescent="0.35">
      <c r="C202" t="s">
        <v>322</v>
      </c>
      <c r="I202" s="6">
        <v>1.17</v>
      </c>
    </row>
    <row r="203" spans="3:12" ht="15.5" x14ac:dyDescent="0.35">
      <c r="C203" t="s">
        <v>210</v>
      </c>
      <c r="I203" s="6">
        <v>1.72</v>
      </c>
    </row>
    <row r="204" spans="3:12" ht="15.5" x14ac:dyDescent="0.35">
      <c r="C204" t="s">
        <v>323</v>
      </c>
      <c r="I204" s="6">
        <v>3.89</v>
      </c>
    </row>
    <row r="205" spans="3:12" ht="15.5" x14ac:dyDescent="0.35">
      <c r="C205" t="s">
        <v>324</v>
      </c>
      <c r="I205" s="6">
        <v>5.83</v>
      </c>
    </row>
    <row r="206" spans="3:12" ht="15.5" x14ac:dyDescent="0.35">
      <c r="C206" t="s">
        <v>325</v>
      </c>
      <c r="I206" s="6">
        <v>4.83</v>
      </c>
    </row>
    <row r="207" spans="3:12" ht="15.5" x14ac:dyDescent="0.35">
      <c r="C207" t="s">
        <v>326</v>
      </c>
      <c r="I207" s="6">
        <v>2.85</v>
      </c>
    </row>
    <row r="208" spans="3:12" ht="15.5" x14ac:dyDescent="0.35">
      <c r="C208" t="s">
        <v>327</v>
      </c>
      <c r="I208" s="6">
        <v>-2.79</v>
      </c>
    </row>
    <row r="209" spans="3:9" ht="15.5" x14ac:dyDescent="0.35">
      <c r="C209" t="s">
        <v>328</v>
      </c>
      <c r="I209" s="6">
        <v>0.82</v>
      </c>
    </row>
    <row r="210" spans="3:9" ht="15.5" x14ac:dyDescent="0.35">
      <c r="C210" t="s">
        <v>402</v>
      </c>
      <c r="I210" s="6">
        <v>2.35</v>
      </c>
    </row>
    <row r="211" spans="3:9" ht="15.5" x14ac:dyDescent="0.35">
      <c r="C211" t="s">
        <v>329</v>
      </c>
      <c r="I211" s="6">
        <v>9.19</v>
      </c>
    </row>
    <row r="212" spans="3:9" ht="15.5" x14ac:dyDescent="0.35">
      <c r="C212" t="s">
        <v>211</v>
      </c>
      <c r="I212" s="6">
        <v>-0.39</v>
      </c>
    </row>
    <row r="213" spans="3:9" ht="15.5" x14ac:dyDescent="0.35">
      <c r="C213" t="s">
        <v>330</v>
      </c>
      <c r="I213" s="6">
        <v>72.34</v>
      </c>
    </row>
    <row r="214" spans="3:9" ht="15.5" x14ac:dyDescent="0.35">
      <c r="C214" t="s">
        <v>212</v>
      </c>
      <c r="D214" s="6">
        <v>20.98</v>
      </c>
    </row>
    <row r="215" spans="3:9" ht="15.5" x14ac:dyDescent="0.35">
      <c r="C215" t="s">
        <v>213</v>
      </c>
      <c r="I215" s="6">
        <v>49.53</v>
      </c>
    </row>
    <row r="216" spans="3:9" ht="15.5" x14ac:dyDescent="0.35">
      <c r="C216" t="s">
        <v>331</v>
      </c>
      <c r="I216" s="6">
        <v>14.59</v>
      </c>
    </row>
    <row r="217" spans="3:9" ht="15.5" x14ac:dyDescent="0.35">
      <c r="C217" t="s">
        <v>214</v>
      </c>
      <c r="D217" s="6">
        <v>2.88</v>
      </c>
    </row>
    <row r="218" spans="3:9" ht="15.5" x14ac:dyDescent="0.35">
      <c r="C218" t="s">
        <v>215</v>
      </c>
      <c r="D218" s="6">
        <v>2.88</v>
      </c>
    </row>
    <row r="219" spans="3:9" ht="15.5" x14ac:dyDescent="0.35">
      <c r="C219" t="s">
        <v>217</v>
      </c>
      <c r="D219" s="6">
        <v>0.57999999999999996</v>
      </c>
    </row>
    <row r="220" spans="3:9" ht="15.5" x14ac:dyDescent="0.35">
      <c r="C220" t="s">
        <v>219</v>
      </c>
      <c r="D220" s="6">
        <v>1.63</v>
      </c>
    </row>
    <row r="221" spans="3:9" ht="15.5" x14ac:dyDescent="0.35">
      <c r="C221" t="s">
        <v>333</v>
      </c>
      <c r="I221" s="6">
        <v>7.79</v>
      </c>
    </row>
    <row r="222" spans="3:9" ht="15.5" x14ac:dyDescent="0.35">
      <c r="C222" t="s">
        <v>12</v>
      </c>
      <c r="D222" s="5">
        <v>-8000000000</v>
      </c>
    </row>
    <row r="223" spans="3:9" ht="15.5" x14ac:dyDescent="0.35">
      <c r="C223" t="s">
        <v>220</v>
      </c>
      <c r="I223" s="6">
        <v>4.97</v>
      </c>
    </row>
    <row r="224" spans="3:9" ht="15.5" x14ac:dyDescent="0.35">
      <c r="C224" t="s">
        <v>221</v>
      </c>
      <c r="I224" s="6">
        <v>0.1139</v>
      </c>
    </row>
    <row r="225" spans="3:9" ht="15.5" x14ac:dyDescent="0.35">
      <c r="C225" t="s">
        <v>222</v>
      </c>
      <c r="I225" s="6">
        <v>0.18559999999999999</v>
      </c>
    </row>
    <row r="226" spans="3:9" ht="15.5" x14ac:dyDescent="0.35">
      <c r="C226" t="s">
        <v>223</v>
      </c>
      <c r="I226" s="6">
        <v>0.19059999999999999</v>
      </c>
    </row>
    <row r="227" spans="3:9" ht="15.5" x14ac:dyDescent="0.35">
      <c r="C227" t="s">
        <v>334</v>
      </c>
      <c r="I227" s="6">
        <v>0.20879999999999999</v>
      </c>
    </row>
    <row r="228" spans="3:9" ht="15.5" x14ac:dyDescent="0.35">
      <c r="C228" t="s">
        <v>224</v>
      </c>
      <c r="D228" s="6">
        <v>9.9700000000000006</v>
      </c>
    </row>
    <row r="229" spans="3:9" ht="15.5" x14ac:dyDescent="0.35">
      <c r="C229" t="s">
        <v>228</v>
      </c>
      <c r="D229" s="6">
        <v>9.1300000000000008</v>
      </c>
    </row>
    <row r="230" spans="3:9" ht="15.5" x14ac:dyDescent="0.35">
      <c r="C230" t="s">
        <v>335</v>
      </c>
      <c r="I230" s="6">
        <v>0.89</v>
      </c>
    </row>
    <row r="231" spans="3:9" ht="15.5" x14ac:dyDescent="0.35">
      <c r="C231" t="s">
        <v>40</v>
      </c>
      <c r="I231" s="5">
        <v>7084000000000</v>
      </c>
    </row>
    <row r="232" spans="3:9" ht="15.5" x14ac:dyDescent="0.35">
      <c r="C232" t="s">
        <v>229</v>
      </c>
      <c r="I232" s="5">
        <v>5548000000000</v>
      </c>
    </row>
    <row r="233" spans="3:9" ht="15.5" x14ac:dyDescent="0.35">
      <c r="C233" t="s">
        <v>230</v>
      </c>
      <c r="I233" s="5">
        <v>83340000000</v>
      </c>
    </row>
    <row r="234" spans="3:9" ht="15.5" x14ac:dyDescent="0.35">
      <c r="C234" t="s">
        <v>231</v>
      </c>
      <c r="I234" s="6">
        <v>8.1199999999999994E-2</v>
      </c>
    </row>
    <row r="235" spans="3:9" ht="15.5" x14ac:dyDescent="0.35">
      <c r="C235" t="s">
        <v>232</v>
      </c>
      <c r="D235" s="6">
        <v>2.06E-2</v>
      </c>
    </row>
    <row r="236" spans="3:9" ht="15.5" x14ac:dyDescent="0.35">
      <c r="C236" t="s">
        <v>233</v>
      </c>
      <c r="D236" s="6">
        <v>2.3799999999999998E-2</v>
      </c>
    </row>
    <row r="237" spans="3:9" ht="15.5" x14ac:dyDescent="0.35">
      <c r="C237" t="s">
        <v>234</v>
      </c>
      <c r="D237" s="6">
        <v>-7.4000000000000003E-3</v>
      </c>
    </row>
    <row r="238" spans="3:9" ht="15.5" x14ac:dyDescent="0.35">
      <c r="C238" t="s">
        <v>235</v>
      </c>
      <c r="D238" s="6">
        <v>0.18190000000000001</v>
      </c>
    </row>
    <row r="239" spans="3:9" ht="15.5" x14ac:dyDescent="0.35">
      <c r="C239" t="s">
        <v>236</v>
      </c>
      <c r="D239" s="6">
        <v>1.3097999999999999</v>
      </c>
    </row>
    <row r="240" spans="3:9" ht="15.5" x14ac:dyDescent="0.35">
      <c r="C240" t="s">
        <v>237</v>
      </c>
      <c r="D240" s="6">
        <v>0.88260000000000005</v>
      </c>
    </row>
    <row r="241" spans="3:9" ht="15.5" x14ac:dyDescent="0.35">
      <c r="C241" t="s">
        <v>238</v>
      </c>
      <c r="I241" s="6">
        <v>6.86</v>
      </c>
    </row>
    <row r="242" spans="3:9" ht="15.5" x14ac:dyDescent="0.35">
      <c r="C242" t="s">
        <v>239</v>
      </c>
      <c r="I242" s="6">
        <v>11.76</v>
      </c>
    </row>
    <row r="243" spans="3:9" ht="15.5" x14ac:dyDescent="0.35">
      <c r="C243" t="s">
        <v>240</v>
      </c>
      <c r="I243" s="6">
        <v>-30.054499999999997</v>
      </c>
    </row>
    <row r="244" spans="3:9" ht="15.5" x14ac:dyDescent="0.35">
      <c r="C244" t="s">
        <v>241</v>
      </c>
      <c r="I244" s="6">
        <v>0.1384</v>
      </c>
    </row>
    <row r="245" spans="3:9" ht="15.5" x14ac:dyDescent="0.35">
      <c r="C245" t="s">
        <v>242</v>
      </c>
      <c r="I245" t="s">
        <v>889</v>
      </c>
    </row>
    <row r="246" spans="3:9" ht="15.5" x14ac:dyDescent="0.35">
      <c r="C246" t="s">
        <v>244</v>
      </c>
      <c r="I246" s="5">
        <v>9</v>
      </c>
    </row>
    <row r="247" spans="3:9" ht="15.5" x14ac:dyDescent="0.35">
      <c r="C247" t="s">
        <v>245</v>
      </c>
      <c r="I247" s="6">
        <v>0.13</v>
      </c>
    </row>
    <row r="248" spans="3:9" ht="15.5" x14ac:dyDescent="0.35">
      <c r="C248" t="s">
        <v>246</v>
      </c>
      <c r="I248" s="6">
        <v>0.81</v>
      </c>
    </row>
    <row r="249" spans="3:9" ht="15.5" x14ac:dyDescent="0.35">
      <c r="C249" t="s">
        <v>247</v>
      </c>
      <c r="I249" s="6">
        <v>0.67</v>
      </c>
    </row>
    <row r="250" spans="3:9" ht="15.5" x14ac:dyDescent="0.35">
      <c r="C250" t="s">
        <v>248</v>
      </c>
      <c r="I250" s="6">
        <v>0.44</v>
      </c>
    </row>
    <row r="251" spans="3:9" ht="15.5" x14ac:dyDescent="0.35">
      <c r="C251" t="s">
        <v>249</v>
      </c>
      <c r="I251" s="6">
        <v>0.53</v>
      </c>
    </row>
    <row r="252" spans="3:9" ht="15.5" x14ac:dyDescent="0.35">
      <c r="C252" t="s">
        <v>250</v>
      </c>
      <c r="I252" s="6">
        <v>0.37</v>
      </c>
    </row>
    <row r="253" spans="3:9" ht="15.5" x14ac:dyDescent="0.35">
      <c r="C253" t="s">
        <v>251</v>
      </c>
      <c r="I253" s="6">
        <v>0.44</v>
      </c>
    </row>
    <row r="254" spans="3:9" ht="15.5" x14ac:dyDescent="0.35">
      <c r="C254" t="s">
        <v>337</v>
      </c>
      <c r="I254" s="5">
        <v>6029000000000</v>
      </c>
    </row>
    <row r="255" spans="3:9" ht="15.5" x14ac:dyDescent="0.35">
      <c r="C255" t="s">
        <v>338</v>
      </c>
      <c r="I255" s="5">
        <v>1123000000000</v>
      </c>
    </row>
    <row r="256" spans="3:9" ht="15.5" x14ac:dyDescent="0.35">
      <c r="C256" t="s">
        <v>339</v>
      </c>
      <c r="I256" s="5">
        <v>1948000000000</v>
      </c>
    </row>
    <row r="257" spans="3:9" ht="15.5" x14ac:dyDescent="0.35">
      <c r="C257" t="s">
        <v>340</v>
      </c>
      <c r="I257" s="5">
        <v>766000000000</v>
      </c>
    </row>
    <row r="258" spans="3:9" ht="15.5" x14ac:dyDescent="0.35">
      <c r="C258" t="s">
        <v>252</v>
      </c>
      <c r="D258" s="5">
        <v>1749000000000</v>
      </c>
    </row>
    <row r="259" spans="3:9" ht="15.5" x14ac:dyDescent="0.35">
      <c r="C259" t="s">
        <v>253</v>
      </c>
      <c r="D259" s="5">
        <v>6723000000000</v>
      </c>
    </row>
    <row r="260" spans="3:9" ht="15.5" x14ac:dyDescent="0.35">
      <c r="C260" t="s">
        <v>254</v>
      </c>
      <c r="D260" s="5">
        <v>2383000000000</v>
      </c>
    </row>
    <row r="261" spans="3:9" ht="15.5" x14ac:dyDescent="0.35">
      <c r="C261" t="s">
        <v>183</v>
      </c>
      <c r="D261" s="5">
        <v>1338000000000</v>
      </c>
    </row>
    <row r="262" spans="3:9" ht="15.5" x14ac:dyDescent="0.35">
      <c r="C262" t="s">
        <v>182</v>
      </c>
      <c r="I262" s="5">
        <v>4128000000000</v>
      </c>
    </row>
    <row r="263" spans="3:9" ht="15.5" x14ac:dyDescent="0.35">
      <c r="C263" t="s">
        <v>20</v>
      </c>
      <c r="D263" s="5">
        <v>-1749000000000</v>
      </c>
    </row>
    <row r="264" spans="3:9" ht="15.5" x14ac:dyDescent="0.35">
      <c r="C264" t="s">
        <v>255</v>
      </c>
      <c r="I264" s="5">
        <v>4340000000000</v>
      </c>
    </row>
    <row r="265" spans="3:9" ht="15.5" x14ac:dyDescent="0.35">
      <c r="C265" t="s">
        <v>341</v>
      </c>
      <c r="I265" s="5">
        <v>1822000000000</v>
      </c>
    </row>
    <row r="266" spans="3:9" ht="15.5" x14ac:dyDescent="0.35">
      <c r="C266" t="s">
        <v>342</v>
      </c>
      <c r="I266" s="5">
        <v>-603000000000</v>
      </c>
    </row>
    <row r="267" spans="3:9" ht="15.5" x14ac:dyDescent="0.35">
      <c r="C267" t="s">
        <v>343</v>
      </c>
      <c r="I267" s="5">
        <v>-1257000000000</v>
      </c>
    </row>
    <row r="268" spans="3:9" ht="15.5" x14ac:dyDescent="0.35">
      <c r="C268" t="s">
        <v>344</v>
      </c>
      <c r="I268" s="5">
        <v>-606000000000</v>
      </c>
    </row>
    <row r="269" spans="3:9" ht="15.5" x14ac:dyDescent="0.35">
      <c r="C269" t="s">
        <v>345</v>
      </c>
      <c r="I269" s="5">
        <v>1216000000000</v>
      </c>
    </row>
  </sheetData>
  <pageMargins left="0.7" right="0.7" top="0.75" bottom="0.75" header="0.3" footer="0.3"/>
  <ignoredErrors>
    <ignoredError sqref="A1:L270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8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890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891</v>
      </c>
      <c r="D2" s="2" vm="101">
        <f ca="1">IFERROR(_xlfn.STOCKHISTORY("XIDX:" &amp; $C$1, D3, , 0, 0, 1), "Libur")</f>
        <v>350</v>
      </c>
      <c r="H2" s="2" vm="101">
        <f ca="1">IFERROR(INDEX(D2:G2,COUNT(D2:G2)),"")</f>
        <v>350</v>
      </c>
      <c r="I2" s="2" vm="102">
        <f t="shared" ref="I2:N2" ca="1" si="0">IFERROR(_xlfn.STOCKHISTORY("XIDX:" &amp; $C$1, I1, , 0, 0, 1), "Libur")</f>
        <v>400</v>
      </c>
      <c r="J2" s="2" vm="8">
        <f t="shared" ca="1" si="0"/>
        <v>50</v>
      </c>
      <c r="K2" s="2" vm="103">
        <f t="shared" ca="1" si="0"/>
        <v>63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4098229430</v>
      </c>
      <c r="H4" s="2">
        <f>IFERROR(SUM(D4:G4)*(4/MAX(1,COUNT(D4:G4))),"")</f>
        <v>16392917720</v>
      </c>
      <c r="I4" s="2">
        <f t="shared" ref="I4:N4" si="1">IFERROR(INDEX(I51:I500,MATCH($C$4,$C$51:$C$500,0)),"")</f>
        <v>18756716139</v>
      </c>
      <c r="J4" s="2">
        <f t="shared" si="1"/>
        <v>19354230679</v>
      </c>
      <c r="K4" s="2">
        <f t="shared" si="1"/>
        <v>24809591548</v>
      </c>
      <c r="L4" s="2">
        <f t="shared" si="1"/>
        <v>40237612994</v>
      </c>
      <c r="M4" s="2">
        <f t="shared" si="1"/>
        <v>23800667818</v>
      </c>
      <c r="N4" s="2">
        <f t="shared" si="1"/>
        <v>6459454699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15232791881</v>
      </c>
      <c r="H5" s="2">
        <f>IFERROR(SUM(D5:G5)*(4/MAX(1,COUNT(D5:G5))),"")</f>
        <v>60931167524</v>
      </c>
      <c r="I5" s="2">
        <f t="shared" ref="I5:N5" si="2">IFERROR(INDEX(I51:I500,MATCH($C$5,$C$51:$C$500,0)),"")</f>
        <v>-13711812517</v>
      </c>
      <c r="J5" s="2">
        <f t="shared" si="2"/>
        <v>-16647292011</v>
      </c>
      <c r="K5" s="2">
        <f t="shared" si="2"/>
        <v>-10641834246</v>
      </c>
      <c r="L5" s="2">
        <f t="shared" si="2"/>
        <v>5066675180</v>
      </c>
      <c r="M5" s="2">
        <f t="shared" si="2"/>
        <v>28054434</v>
      </c>
      <c r="N5" s="2">
        <f t="shared" si="2"/>
        <v>-10564674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137799147554</v>
      </c>
      <c r="H6" s="2">
        <f>IFERROR(INDEX(D6:G6,COUNT(D6:G6)),"")</f>
        <v>137799147554</v>
      </c>
      <c r="I6" s="2">
        <f t="shared" ref="I6:N6" si="3">IFERROR(INDEX(I51:I500,MATCH($C$6,$C$51:$C$500,0)),"")</f>
        <v>66116045500</v>
      </c>
      <c r="J6" s="2">
        <f t="shared" si="3"/>
        <v>84855713473</v>
      </c>
      <c r="K6" s="2">
        <f t="shared" si="3"/>
        <v>110513936087</v>
      </c>
      <c r="L6" s="2">
        <f t="shared" si="3"/>
        <v>72607580223</v>
      </c>
      <c r="M6" s="2">
        <f t="shared" si="3"/>
        <v>56520841764</v>
      </c>
      <c r="N6" s="2">
        <f t="shared" si="3"/>
        <v>53626192198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4.09</v>
      </c>
      <c r="H7" s="3">
        <f>IFERROR(INDEX(D7:G7,COUNT(D7:G7)),"")</f>
        <v>4.09</v>
      </c>
      <c r="I7" s="3">
        <f t="shared" ref="I7:N7" si="4">IFERROR(INDEX(I51:I500,MATCH($C$7,$C$51:$C$500,0))/1000000000,"")</f>
        <v>3.95</v>
      </c>
      <c r="J7" s="3">
        <f t="shared" si="4"/>
        <v>3.95</v>
      </c>
      <c r="K7" s="3">
        <f t="shared" si="4"/>
        <v>3.95</v>
      </c>
      <c r="L7" s="3">
        <f t="shared" si="4"/>
        <v>0.01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-1000000000</v>
      </c>
      <c r="J8" s="2">
        <f t="shared" si="5"/>
        <v>-6000000000</v>
      </c>
      <c r="K8" s="2">
        <f t="shared" si="5"/>
        <v>-55000000000</v>
      </c>
      <c r="L8" s="2">
        <f t="shared" si="5"/>
        <v>-1000000000</v>
      </c>
      <c r="M8" s="2">
        <f t="shared" si="5"/>
        <v>4000000000</v>
      </c>
      <c r="N8" s="2">
        <f t="shared" si="5"/>
        <v>-5000000000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-0.76</v>
      </c>
      <c r="H9" s="3">
        <f>IFERROR(INDEX(D9:G9,COUNT(D9:G9)),"")</f>
        <v>-0.76</v>
      </c>
      <c r="I9" s="3">
        <f t="shared" ref="I9:N9" si="6">IFERROR(INDEX(I51:I500,MATCH($C$9,$C$51:$C$500,0)),"")</f>
        <v>-0.28999999999999998</v>
      </c>
      <c r="J9" s="3">
        <f t="shared" si="6"/>
        <v>-1.4</v>
      </c>
      <c r="K9" s="3">
        <f t="shared" si="6"/>
        <v>-13.86</v>
      </c>
      <c r="L9" s="3">
        <f t="shared" si="6"/>
        <v>-62.24</v>
      </c>
      <c r="M9" s="3">
        <f t="shared" si="6"/>
        <v>6459256.1399999997</v>
      </c>
      <c r="N9" s="3">
        <f t="shared" si="6"/>
        <v>-6570731.4699999997</v>
      </c>
    </row>
    <row r="10" spans="1:14" ht="15.5" x14ac:dyDescent="0.35">
      <c r="C10" t="s">
        <v>17</v>
      </c>
      <c r="D10" s="3">
        <f ca="1">IFERROR(IF(D9=0,"",D2/D9),"")</f>
        <v>-460.5263157894737</v>
      </c>
      <c r="I10" s="3">
        <f t="shared" ref="I10:N10" ca="1" si="7">IFERROR(IF(I9=0,"",I2/I9),"")</f>
        <v>-1379.3103448275863</v>
      </c>
      <c r="J10" s="3">
        <f t="shared" ca="1" si="7"/>
        <v>-35.714285714285715</v>
      </c>
      <c r="K10" s="3">
        <f t="shared" ca="1" si="7"/>
        <v>-4.5454545454545459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27729954965</v>
      </c>
      <c r="H11" s="2">
        <f>IFERROR(INDEX(D11:G11,COUNT(D11:G11)),"")</f>
        <v>27729954965</v>
      </c>
      <c r="I11" s="2">
        <f t="shared" ref="I11:N11" si="8">IFERROR(INDEX(I51:I500,MATCH($C$11,$C$51:$C$500,0)),"")</f>
        <v>1247372367</v>
      </c>
      <c r="J11" s="2">
        <f t="shared" si="8"/>
        <v>2065669244</v>
      </c>
      <c r="K11" s="2">
        <f t="shared" si="8"/>
        <v>4932305583</v>
      </c>
      <c r="L11" s="2">
        <f t="shared" si="8"/>
        <v>10165730732</v>
      </c>
      <c r="M11" s="2">
        <f t="shared" si="8"/>
        <v>2961384404</v>
      </c>
      <c r="N11" s="2">
        <f t="shared" si="8"/>
        <v>8530890557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-28000000000</v>
      </c>
      <c r="H12" s="2">
        <f>IFERROR(INDEX(D12:G12,COUNT(D12:G12)),"")</f>
        <v>-28000000000</v>
      </c>
      <c r="I12" s="2">
        <f t="shared" ref="I12:N12" si="9">IFERROR(INDEX(I51:I500,MATCH($C$12,$C$51:$C$500,0)),"")</f>
        <v>-1000000000</v>
      </c>
      <c r="J12" s="2">
        <f t="shared" si="9"/>
        <v>-2000000000</v>
      </c>
      <c r="K12" s="2">
        <f t="shared" si="9"/>
        <v>-5000000000</v>
      </c>
      <c r="L12" s="2">
        <f t="shared" si="9"/>
        <v>-10000000000</v>
      </c>
      <c r="M12" s="2">
        <f t="shared" si="9"/>
        <v>-3000000000</v>
      </c>
      <c r="N12" s="2">
        <f t="shared" si="9"/>
        <v>-9000000000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-115190842</v>
      </c>
      <c r="H14" s="2">
        <f>IFERROR(SUM(D14:G14)*(4/MAX(1,COUNT(D14:G14))),"")</f>
        <v>-460763368</v>
      </c>
      <c r="I14" s="2">
        <f t="shared" ref="I14:N14" si="11">IFERROR(INDEX(I51:I500,MATCH($C$14,$C$51:$C$500,0)),"")</f>
        <v>-873895598</v>
      </c>
      <c r="J14" s="2">
        <f t="shared" si="11"/>
        <v>-434061945</v>
      </c>
      <c r="K14" s="2">
        <f t="shared" si="11"/>
        <v>-176015608</v>
      </c>
      <c r="L14" s="2">
        <f t="shared" si="11"/>
        <v>-96128059</v>
      </c>
      <c r="M14" s="2">
        <f t="shared" si="11"/>
        <v>-23109526</v>
      </c>
      <c r="N14" s="2">
        <f t="shared" si="11"/>
        <v>-19733165</v>
      </c>
    </row>
    <row r="15" spans="1:14" ht="15.5" x14ac:dyDescent="0.35">
      <c r="C15" t="s">
        <v>27</v>
      </c>
      <c r="D15" s="2">
        <f>IFERROR(INDEX(D51:D500,MATCH($C$15,$C$51:$C$500,0)),"")</f>
        <v>12331166</v>
      </c>
      <c r="H15" s="2">
        <f>IFERROR(SUM(D15:G15)*(4/MAX(1,COUNT(D15:G15))),"")</f>
        <v>49324664</v>
      </c>
      <c r="I15" s="2">
        <f t="shared" ref="I15:N15" si="12">IFERROR(INDEX(I51:I500,MATCH($C$15,$C$51:$C$500,0)),"")</f>
        <v>1417782103</v>
      </c>
      <c r="J15" s="2">
        <f t="shared" si="12"/>
        <v>2025463648</v>
      </c>
      <c r="K15" s="2">
        <f t="shared" si="12"/>
        <v>35937650</v>
      </c>
      <c r="L15" s="2">
        <f t="shared" si="12"/>
        <v>-168865649</v>
      </c>
      <c r="M15" s="2">
        <f t="shared" si="12"/>
        <v>-46085233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14808231048</v>
      </c>
      <c r="H16" s="2">
        <f>IFERROR(SUM(D16:G16)*(4/MAX(1,COUNT(D16:G16))),"")</f>
        <v>59232924192</v>
      </c>
      <c r="I16" s="2">
        <f t="shared" ref="I16:N16" si="13">IFERROR(INDEX(I51:I500,MATCH($C$16,$C$51:$C$500,0)),"")</f>
        <v>-20185238296</v>
      </c>
      <c r="J16" s="2">
        <f t="shared" si="13"/>
        <v>-27707677762</v>
      </c>
      <c r="K16" s="2">
        <f t="shared" si="13"/>
        <v>-14376235166</v>
      </c>
      <c r="L16" s="2">
        <f t="shared" si="13"/>
        <v>5370204791</v>
      </c>
      <c r="M16" s="2">
        <f t="shared" si="13"/>
        <v>226356402</v>
      </c>
      <c r="N16" s="2">
        <f t="shared" si="13"/>
        <v>801907887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1431500000000</v>
      </c>
      <c r="H20" s="2">
        <f t="shared" ref="H20:N20" ca="1" si="14">IFERROR(H21*H2,"")</f>
        <v>1431500000000</v>
      </c>
      <c r="I20" s="2">
        <f t="shared" ca="1" si="14"/>
        <v>1580000000000</v>
      </c>
      <c r="J20" s="2">
        <f t="shared" ca="1" si="14"/>
        <v>197500000000</v>
      </c>
      <c r="K20" s="2">
        <f t="shared" ca="1" si="14"/>
        <v>248850000000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4090000000</v>
      </c>
      <c r="H21" s="2">
        <f>IFERROR(INDEX(D21:G21,COUNT(D21:G21)),"")</f>
        <v>4090000000</v>
      </c>
      <c r="I21" s="2">
        <f t="shared" ref="I21:N21" si="15">IFERROR(INDEX(I51:I500,MATCH($C$7,$C$51:$C$500,0)),"")</f>
        <v>3950000000</v>
      </c>
      <c r="J21" s="2">
        <f t="shared" si="15"/>
        <v>3950000000</v>
      </c>
      <c r="K21" s="2">
        <f t="shared" si="15"/>
        <v>3950000000</v>
      </c>
      <c r="L21" s="2">
        <f t="shared" si="15"/>
        <v>10000000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11.054344059008532</v>
      </c>
      <c r="H23" s="3">
        <f t="shared" ref="H23:N23" si="16">IFERROR(H5/H6*100,"")</f>
        <v>44.217376236034127</v>
      </c>
      <c r="I23" s="3">
        <f t="shared" si="16"/>
        <v>-20.739008834096104</v>
      </c>
      <c r="J23" s="3">
        <f t="shared" si="16"/>
        <v>-19.618351351552722</v>
      </c>
      <c r="K23" s="3">
        <f t="shared" si="16"/>
        <v>-9.6294047816941557</v>
      </c>
      <c r="L23" s="3">
        <f t="shared" si="16"/>
        <v>6.978162837046348</v>
      </c>
      <c r="M23" s="3">
        <f t="shared" si="16"/>
        <v>4.9635555884216857E-2</v>
      </c>
      <c r="N23" s="3">
        <f t="shared" si="16"/>
        <v>-1.9700585790228851E-2</v>
      </c>
    </row>
    <row r="24" spans="1:14" ht="15.5" x14ac:dyDescent="0.35">
      <c r="C24" t="s">
        <v>43</v>
      </c>
      <c r="D24" s="4" t="str">
        <f>IFERROR(_xlfn.RRI(5,I23,D23),"")</f>
        <v/>
      </c>
      <c r="H24" s="4">
        <f t="shared" ref="H24:N24" si="17">IFERROR(_xlfn.RRI(5,M23,H23),"")</f>
        <v>2.8900932839039242</v>
      </c>
      <c r="I24" s="4">
        <f t="shared" si="17"/>
        <v>3.0221824927210887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3.72</v>
      </c>
      <c r="H25" s="3">
        <f>IFERROR(INDEX(D25:G25,COUNT(D25:G25)),"")</f>
        <v>3.72</v>
      </c>
      <c r="I25" s="3">
        <f t="shared" ref="I25:N25" si="18">IFERROR(INDEX(I51:I500,MATCH($C$25,$C$51:$C$500,0)),"")</f>
        <v>-3.48</v>
      </c>
      <c r="J25" s="3">
        <f t="shared" si="18"/>
        <v>-4.22</v>
      </c>
      <c r="K25" s="3">
        <f t="shared" si="18"/>
        <v>-2.7</v>
      </c>
      <c r="L25" s="3">
        <f t="shared" si="18"/>
        <v>531.39</v>
      </c>
      <c r="M25" s="3">
        <f t="shared" si="18"/>
        <v>9505.66</v>
      </c>
      <c r="N25" s="3">
        <f t="shared" si="18"/>
        <v>-15377.98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-0.79178494273796884</v>
      </c>
      <c r="I26" s="4">
        <f t="shared" si="19"/>
        <v>-0.81338953698500283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1.0020120855745722</v>
      </c>
      <c r="H27" s="3">
        <f t="shared" ref="H27:N27" si="20">IFERROR(H4/H21,"")</f>
        <v>4.0080483422982889</v>
      </c>
      <c r="I27" s="3">
        <f t="shared" si="20"/>
        <v>4.7485357313924048</v>
      </c>
      <c r="J27" s="3">
        <f t="shared" si="20"/>
        <v>4.8998052351898735</v>
      </c>
      <c r="K27" s="3">
        <f t="shared" si="20"/>
        <v>6.280909252658228</v>
      </c>
      <c r="L27" s="3">
        <f t="shared" si="20"/>
        <v>4023.7612994000001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-0.267407193542615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-2.0689655172413794</v>
      </c>
      <c r="I29" s="4">
        <f t="shared" si="22"/>
        <v>-0.17535545023696678</v>
      </c>
      <c r="J29" s="4">
        <f t="shared" si="22"/>
        <v>0.56296296296296278</v>
      </c>
      <c r="K29" s="4">
        <f t="shared" si="22"/>
        <v>-1.0050810139445605</v>
      </c>
      <c r="L29" s="4">
        <f t="shared" si="22"/>
        <v>-0.94409751663745611</v>
      </c>
      <c r="M29" s="4">
        <f t="shared" si="22"/>
        <v>-1.6181345014104584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-0.15594015312947515</v>
      </c>
      <c r="I30" s="4">
        <f t="shared" si="23"/>
        <v>-3.0872554425442757E-2</v>
      </c>
      <c r="J30" s="4">
        <f t="shared" si="23"/>
        <v>-0.21988918513411715</v>
      </c>
      <c r="K30" s="4">
        <f t="shared" si="23"/>
        <v>-0.99843904526503724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37.590000000000003</v>
      </c>
      <c r="H32" s="3">
        <f>IFERROR(INDEX(D32:G32,COUNT(D32:G32)),"")</f>
        <v>37.590000000000003</v>
      </c>
      <c r="I32" s="3">
        <f t="shared" ref="I32:N32" si="24">IFERROR(INDEX(I51:I500,MATCH($C$32,$C$51:$C$500,0)),"")</f>
        <v>20.7</v>
      </c>
      <c r="J32" s="3">
        <f t="shared" si="24"/>
        <v>24.17</v>
      </c>
      <c r="K32" s="3">
        <f t="shared" si="24"/>
        <v>28.39</v>
      </c>
      <c r="L32" s="3">
        <f t="shared" si="24"/>
        <v>7404.97</v>
      </c>
      <c r="M32" s="3">
        <f t="shared" si="24"/>
        <v>75133057.700000003</v>
      </c>
      <c r="N32" s="3">
        <f t="shared" si="24"/>
        <v>75092221.549999997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8.99</v>
      </c>
      <c r="H33" s="3">
        <f>IFERROR(INDEX(D33:G33,COUNT(D33:G33)),"")</f>
        <v>8.99</v>
      </c>
      <c r="I33" s="3">
        <f t="shared" ref="I33:N33" si="25">IFERROR(INDEX(I51:I500,MATCH($C$33,$C$51:$C$500,0)),"")</f>
        <v>19.32</v>
      </c>
      <c r="J33" s="3">
        <f t="shared" si="25"/>
        <v>2.0699999999999998</v>
      </c>
      <c r="K33" s="3">
        <f t="shared" si="25"/>
        <v>2.2200000000000002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90.86</v>
      </c>
      <c r="H34" s="3">
        <f>IFERROR(INDEX(D34:G34,COUNT(D34:G34)),"")</f>
        <v>90.86</v>
      </c>
      <c r="I34" s="3">
        <f t="shared" ref="I34:N34" si="26">IFERROR(INDEX(I51:I500,MATCH($C$34,$C$51:$C$500,0)),"")</f>
        <v>-114.94</v>
      </c>
      <c r="J34" s="3">
        <f t="shared" si="26"/>
        <v>-11.85</v>
      </c>
      <c r="K34" s="3">
        <f t="shared" si="26"/>
        <v>-23.33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337.43</v>
      </c>
      <c r="H35" s="3">
        <f>IFERROR(INDEX(D35:G35,COUNT(D35:G35)),"")</f>
        <v>337.43</v>
      </c>
      <c r="I35" s="3">
        <f t="shared" ref="I35:N35" si="27">IFERROR(INDEX(I51:I500,MATCH($C$35,$C$51:$C$500,0)),"")</f>
        <v>84.2</v>
      </c>
      <c r="J35" s="3">
        <f t="shared" si="27"/>
        <v>10.199999999999999</v>
      </c>
      <c r="K35" s="3">
        <f t="shared" si="27"/>
        <v>10.029999999999999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4098229430</v>
      </c>
      <c r="E51" s="5">
        <v>4698184821</v>
      </c>
      <c r="F51" s="5">
        <v>3726883538</v>
      </c>
      <c r="G51" s="5">
        <v>4899936689</v>
      </c>
      <c r="I51" s="5">
        <v>18756716139</v>
      </c>
      <c r="J51" s="5">
        <v>19354230679</v>
      </c>
      <c r="K51" s="5">
        <v>24809591548</v>
      </c>
      <c r="L51" s="5">
        <v>40237612994</v>
      </c>
      <c r="M51" s="5">
        <v>23800667818</v>
      </c>
      <c r="N51" s="5">
        <v>6459454699</v>
      </c>
    </row>
    <row r="52" spans="2:14" ht="15.5" x14ac:dyDescent="0.35">
      <c r="C52" t="s">
        <v>73</v>
      </c>
      <c r="D52" s="5">
        <v>-2046114061</v>
      </c>
      <c r="E52" s="5">
        <v>-2721292302</v>
      </c>
      <c r="F52" s="5">
        <v>-1639103834</v>
      </c>
      <c r="G52" s="5">
        <v>-2183889655</v>
      </c>
      <c r="I52" s="5">
        <v>-8925993711</v>
      </c>
      <c r="J52" s="5">
        <v>-10903159742</v>
      </c>
      <c r="K52" s="5">
        <v>-17752245389</v>
      </c>
      <c r="L52" s="5">
        <v>-16314179825</v>
      </c>
      <c r="M52" s="5">
        <v>-11300007724</v>
      </c>
      <c r="N52" s="5">
        <v>-2353777877</v>
      </c>
    </row>
    <row r="53" spans="2:14" ht="15.5" x14ac:dyDescent="0.35">
      <c r="C53" t="s">
        <v>74</v>
      </c>
      <c r="D53" s="5">
        <v>2052115369</v>
      </c>
      <c r="E53" s="5">
        <v>1976892519</v>
      </c>
      <c r="F53" s="5">
        <v>2087779704</v>
      </c>
      <c r="G53" s="5">
        <v>2716047034</v>
      </c>
      <c r="I53" s="5">
        <v>9830722428</v>
      </c>
      <c r="J53" s="5">
        <v>8451070937</v>
      </c>
      <c r="K53" s="5">
        <v>7057346159</v>
      </c>
      <c r="L53" s="5">
        <v>23923433169</v>
      </c>
      <c r="M53" s="5">
        <v>12500660094</v>
      </c>
      <c r="N53" s="5">
        <v>4105676822</v>
      </c>
    </row>
    <row r="54" spans="2:14" ht="15.5" x14ac:dyDescent="0.35">
      <c r="C54" t="s">
        <v>75</v>
      </c>
      <c r="D54" s="5">
        <v>12800511978</v>
      </c>
      <c r="E54" s="5">
        <v>-11550823425</v>
      </c>
      <c r="F54" s="5">
        <v>-6402878397</v>
      </c>
      <c r="G54" s="5">
        <v>-6014119072</v>
      </c>
      <c r="I54" s="5">
        <v>-30003129902</v>
      </c>
      <c r="J54" s="5">
        <v>-36302020395</v>
      </c>
      <c r="K54" s="5">
        <v>-22016340010</v>
      </c>
      <c r="L54" s="5">
        <v>-18751567001</v>
      </c>
      <c r="M54" s="5">
        <v>-12546328516</v>
      </c>
      <c r="N54" s="5">
        <v>-3879035607</v>
      </c>
    </row>
    <row r="55" spans="2:14" ht="15.5" x14ac:dyDescent="0.35">
      <c r="C55" t="s">
        <v>77</v>
      </c>
      <c r="D55" s="5">
        <v>-4846303747</v>
      </c>
      <c r="E55" s="5">
        <v>-4447977419</v>
      </c>
      <c r="F55" s="5">
        <v>-4184574413</v>
      </c>
      <c r="G55" s="5">
        <v>-3960797543</v>
      </c>
      <c r="I55" s="5">
        <v>-17049949157</v>
      </c>
      <c r="J55" s="5">
        <v>-21873441229</v>
      </c>
      <c r="K55" s="5">
        <v>-21971106132</v>
      </c>
      <c r="L55" s="5">
        <v>-20024472643</v>
      </c>
      <c r="M55" s="5">
        <v>-10876013853</v>
      </c>
      <c r="N55" s="5">
        <v>-4371308943</v>
      </c>
    </row>
    <row r="56" spans="2:14" ht="15.5" x14ac:dyDescent="0.35">
      <c r="C56" t="s">
        <v>80</v>
      </c>
      <c r="D56" s="5">
        <v>-412229667</v>
      </c>
      <c r="E56" s="5">
        <v>-2793536744</v>
      </c>
      <c r="F56" s="5">
        <v>-1597005473</v>
      </c>
      <c r="G56" s="5">
        <v>-660435163</v>
      </c>
      <c r="I56" s="5">
        <v>-5026355456</v>
      </c>
      <c r="J56" s="5">
        <v>-9012563403</v>
      </c>
      <c r="K56" s="5">
        <v>-3703938090</v>
      </c>
      <c r="L56" s="5">
        <v>163134742</v>
      </c>
      <c r="M56" s="5">
        <v>297609407</v>
      </c>
      <c r="N56" s="5">
        <v>812472561</v>
      </c>
    </row>
    <row r="57" spans="2:14" ht="15.5" x14ac:dyDescent="0.35">
      <c r="C57" t="s">
        <v>78</v>
      </c>
      <c r="D57" s="5">
        <v>14852627347</v>
      </c>
      <c r="E57" s="5">
        <v>-9573930906</v>
      </c>
      <c r="F57" s="5">
        <v>-4315098693</v>
      </c>
      <c r="G57" s="5">
        <v>-3298072038</v>
      </c>
      <c r="I57" s="5">
        <v>-20172407474</v>
      </c>
      <c r="J57" s="5">
        <v>-27850949458</v>
      </c>
      <c r="K57" s="5">
        <v>-14958993851</v>
      </c>
      <c r="L57" s="5">
        <v>5171866168</v>
      </c>
      <c r="M57" s="5">
        <v>-45668422</v>
      </c>
      <c r="N57" s="5">
        <v>226641215</v>
      </c>
    </row>
    <row r="58" spans="2:14" ht="15.5" x14ac:dyDescent="0.35">
      <c r="C58" t="s">
        <v>79</v>
      </c>
      <c r="D58" s="5">
        <v>-44396299</v>
      </c>
      <c r="E58" s="5">
        <v>-56041220</v>
      </c>
      <c r="F58" s="5">
        <v>-32569541</v>
      </c>
      <c r="G58" s="5">
        <v>-1718369</v>
      </c>
      <c r="I58" s="5">
        <v>-12830822</v>
      </c>
      <c r="J58" s="5">
        <v>143271696</v>
      </c>
      <c r="K58" s="5">
        <v>582758685</v>
      </c>
      <c r="L58" s="5">
        <v>198338623</v>
      </c>
      <c r="M58" s="5">
        <v>272024824</v>
      </c>
      <c r="N58" s="5">
        <v>575266672</v>
      </c>
    </row>
    <row r="59" spans="2:14" ht="15.5" x14ac:dyDescent="0.35">
      <c r="C59" t="s">
        <v>261</v>
      </c>
      <c r="D59" s="5">
        <v>70794543</v>
      </c>
      <c r="E59" s="5">
        <v>-420065775</v>
      </c>
      <c r="F59" s="5">
        <v>929119270</v>
      </c>
      <c r="G59" s="5">
        <v>156848933</v>
      </c>
      <c r="I59" s="5">
        <v>861064776</v>
      </c>
      <c r="J59" s="5">
        <v>577333641</v>
      </c>
      <c r="K59" s="5">
        <v>758774293</v>
      </c>
      <c r="L59" s="5">
        <v>294466682</v>
      </c>
      <c r="M59" s="5">
        <v>295134350</v>
      </c>
      <c r="N59" s="5">
        <v>594999837</v>
      </c>
    </row>
    <row r="60" spans="2:14" ht="15.5" x14ac:dyDescent="0.35">
      <c r="C60" t="s">
        <v>26</v>
      </c>
      <c r="D60" s="5">
        <v>-115190842</v>
      </c>
      <c r="E60" s="5">
        <v>364024555</v>
      </c>
      <c r="F60" s="5">
        <v>-961688811</v>
      </c>
      <c r="G60" s="5">
        <v>-158567302</v>
      </c>
      <c r="I60" s="5">
        <v>-873895598</v>
      </c>
      <c r="J60" s="5">
        <v>-434061945</v>
      </c>
      <c r="K60" s="5">
        <v>-176015608</v>
      </c>
      <c r="L60" s="5">
        <v>-96128059</v>
      </c>
      <c r="M60" s="5">
        <v>-23109526</v>
      </c>
      <c r="N60" s="5">
        <v>-19733165</v>
      </c>
    </row>
    <row r="61" spans="2:14" ht="15.5" x14ac:dyDescent="0.35">
      <c r="C61" t="s">
        <v>81</v>
      </c>
      <c r="D61" s="5">
        <v>-44396299</v>
      </c>
      <c r="E61" s="5">
        <v>-56041220</v>
      </c>
      <c r="F61" s="5">
        <v>-32569541</v>
      </c>
      <c r="G61" s="5">
        <v>-1718369</v>
      </c>
      <c r="I61" s="5">
        <v>-12830822</v>
      </c>
      <c r="J61" s="5">
        <v>143271696</v>
      </c>
      <c r="K61" s="5">
        <v>582758685</v>
      </c>
      <c r="L61" s="5">
        <v>198338623</v>
      </c>
      <c r="M61" s="5">
        <v>272024824</v>
      </c>
      <c r="N61" s="5">
        <v>575266672</v>
      </c>
    </row>
    <row r="62" spans="2:14" ht="15.5" x14ac:dyDescent="0.35">
      <c r="C62" t="s">
        <v>28</v>
      </c>
      <c r="D62" s="5">
        <v>14808231048</v>
      </c>
      <c r="E62" s="5">
        <v>-9629972126</v>
      </c>
      <c r="F62" s="5">
        <v>-4347668234</v>
      </c>
      <c r="G62" s="5">
        <v>-3299790407</v>
      </c>
      <c r="I62" s="5">
        <v>-20185238296</v>
      </c>
      <c r="J62" s="5">
        <v>-27707677762</v>
      </c>
      <c r="K62" s="5">
        <v>-14376235166</v>
      </c>
      <c r="L62" s="5">
        <v>5370204791</v>
      </c>
      <c r="M62" s="5">
        <v>226356402</v>
      </c>
      <c r="N62" s="5">
        <v>801907887</v>
      </c>
    </row>
    <row r="63" spans="2:14" ht="15.5" x14ac:dyDescent="0.35">
      <c r="C63" t="s">
        <v>27</v>
      </c>
      <c r="D63" s="5">
        <v>12331166</v>
      </c>
      <c r="E63" s="5">
        <v>1369174881</v>
      </c>
      <c r="F63" s="5">
        <v>17662383</v>
      </c>
      <c r="G63" s="5">
        <v>15472419</v>
      </c>
      <c r="I63" s="5">
        <v>1417782103</v>
      </c>
      <c r="J63" s="5">
        <v>2025463648</v>
      </c>
      <c r="K63" s="5">
        <v>35937650</v>
      </c>
      <c r="L63" s="5">
        <v>-168865649</v>
      </c>
      <c r="M63" s="5">
        <v>-46085233</v>
      </c>
    </row>
    <row r="64" spans="2:14" ht="15.5" x14ac:dyDescent="0.35">
      <c r="C64" t="s">
        <v>82</v>
      </c>
      <c r="K64" s="5">
        <v>-5519556</v>
      </c>
      <c r="L64" s="5">
        <v>-266489915</v>
      </c>
      <c r="M64" s="5">
        <v>-63436323</v>
      </c>
    </row>
    <row r="65" spans="2:14" ht="15.5" x14ac:dyDescent="0.35">
      <c r="C65" t="s">
        <v>83</v>
      </c>
      <c r="D65" s="5">
        <v>12331166</v>
      </c>
      <c r="E65" s="5">
        <v>1369174881</v>
      </c>
      <c r="F65" s="5">
        <v>17662383</v>
      </c>
      <c r="G65" s="5">
        <v>15472419</v>
      </c>
      <c r="I65" s="5">
        <v>1417782103</v>
      </c>
      <c r="J65" s="5">
        <v>2025463648</v>
      </c>
      <c r="K65" s="5">
        <v>41457206</v>
      </c>
      <c r="L65" s="5">
        <v>97624266</v>
      </c>
      <c r="M65" s="5">
        <v>17351090</v>
      </c>
    </row>
    <row r="66" spans="2:14" ht="15.5" x14ac:dyDescent="0.35">
      <c r="C66" t="s">
        <v>84</v>
      </c>
      <c r="D66" s="5">
        <v>12331166</v>
      </c>
      <c r="E66" s="5">
        <v>1369174881</v>
      </c>
      <c r="F66" s="5">
        <v>17662383</v>
      </c>
      <c r="G66" s="5">
        <v>15472419</v>
      </c>
      <c r="I66" s="5">
        <v>1417782103</v>
      </c>
      <c r="J66" s="5">
        <v>2025463648</v>
      </c>
      <c r="K66" s="5">
        <v>35937650</v>
      </c>
      <c r="L66" s="5">
        <v>-168865649</v>
      </c>
      <c r="M66" s="5">
        <v>-46085233</v>
      </c>
    </row>
    <row r="67" spans="2:14" ht="15.5" x14ac:dyDescent="0.35">
      <c r="C67" t="s">
        <v>85</v>
      </c>
      <c r="D67" s="5">
        <v>14820562214</v>
      </c>
      <c r="E67" s="5">
        <v>-8260797245</v>
      </c>
      <c r="F67" s="5">
        <v>-4330005851</v>
      </c>
      <c r="G67" s="5">
        <v>-3284317988</v>
      </c>
      <c r="I67" s="5">
        <v>-18767456193</v>
      </c>
      <c r="J67" s="5">
        <v>-25682214114</v>
      </c>
      <c r="K67" s="5">
        <v>-14340297516</v>
      </c>
      <c r="L67" s="5">
        <v>5201339142</v>
      </c>
      <c r="M67" s="5">
        <v>180271169</v>
      </c>
      <c r="N67" s="5">
        <v>801907887</v>
      </c>
    </row>
    <row r="68" spans="2:14" ht="15.5" x14ac:dyDescent="0.35">
      <c r="C68" t="s">
        <v>86</v>
      </c>
      <c r="E68" s="5">
        <v>29288220</v>
      </c>
      <c r="I68" s="5">
        <v>29288220</v>
      </c>
      <c r="J68" s="5">
        <v>22358700</v>
      </c>
      <c r="K68" s="5">
        <v>-5474820</v>
      </c>
      <c r="L68" s="5">
        <v>28470780</v>
      </c>
      <c r="M68" s="5">
        <v>145392672</v>
      </c>
    </row>
    <row r="69" spans="2:14" ht="15.5" x14ac:dyDescent="0.35">
      <c r="C69" t="s">
        <v>88</v>
      </c>
      <c r="D69" s="5">
        <v>14820562214</v>
      </c>
      <c r="E69" s="5">
        <v>-8231509025</v>
      </c>
      <c r="F69" s="5">
        <v>-4330005851</v>
      </c>
      <c r="G69" s="5">
        <v>-3284317988</v>
      </c>
      <c r="I69" s="5">
        <v>-18738167973</v>
      </c>
      <c r="J69" s="5">
        <v>-25659855414</v>
      </c>
      <c r="K69" s="5">
        <v>-14345772336</v>
      </c>
      <c r="L69" s="5">
        <v>5229809922</v>
      </c>
      <c r="M69" s="5">
        <v>325663841</v>
      </c>
      <c r="N69" s="5">
        <v>801907887</v>
      </c>
    </row>
    <row r="70" spans="2:14" ht="15.5" x14ac:dyDescent="0.35">
      <c r="C70" t="s">
        <v>89</v>
      </c>
      <c r="D70" s="5">
        <v>14820562214</v>
      </c>
      <c r="E70" s="5">
        <v>-8260797245</v>
      </c>
      <c r="F70" s="5">
        <v>-4330005851</v>
      </c>
      <c r="G70" s="5">
        <v>-3284317988</v>
      </c>
      <c r="I70" s="5">
        <v>-18767456193</v>
      </c>
      <c r="J70" s="5">
        <v>-25682214114</v>
      </c>
      <c r="K70" s="5">
        <v>-14340297516</v>
      </c>
      <c r="L70" s="5">
        <v>5201339142</v>
      </c>
      <c r="M70" s="5">
        <v>180271169</v>
      </c>
      <c r="N70" s="5">
        <v>801907887</v>
      </c>
    </row>
    <row r="71" spans="2:14" ht="15.5" x14ac:dyDescent="0.35">
      <c r="C71" t="s">
        <v>7</v>
      </c>
      <c r="D71" s="5">
        <v>15232791881</v>
      </c>
      <c r="E71" s="5">
        <v>-5437972281</v>
      </c>
      <c r="F71" s="5">
        <v>-2733000378</v>
      </c>
      <c r="G71" s="5">
        <v>-2623882825</v>
      </c>
      <c r="I71" s="5">
        <v>-13711812517</v>
      </c>
      <c r="J71" s="5">
        <v>-16647292011</v>
      </c>
      <c r="K71" s="5">
        <v>-10641834246</v>
      </c>
      <c r="L71" s="5">
        <v>5066675180</v>
      </c>
      <c r="M71" s="5">
        <v>28054434</v>
      </c>
      <c r="N71" s="5">
        <v>-10564674</v>
      </c>
    </row>
    <row r="72" spans="2:14" ht="15.5" x14ac:dyDescent="0.35">
      <c r="C72" t="s">
        <v>90</v>
      </c>
      <c r="D72" s="5">
        <v>14820562214</v>
      </c>
      <c r="E72" s="5">
        <v>-8260797245</v>
      </c>
      <c r="F72" s="5">
        <v>-4330005851</v>
      </c>
      <c r="G72" s="5">
        <v>-3284317988</v>
      </c>
      <c r="I72" s="5">
        <v>-18767456193</v>
      </c>
      <c r="J72" s="5">
        <v>-25682214114</v>
      </c>
      <c r="K72" s="5">
        <v>-14340297516</v>
      </c>
      <c r="L72" s="5">
        <v>5201339142</v>
      </c>
      <c r="M72" s="5">
        <v>180271169</v>
      </c>
      <c r="N72" s="5">
        <v>801907887</v>
      </c>
    </row>
    <row r="73" spans="2:14" ht="15.5" x14ac:dyDescent="0.35">
      <c r="C73" t="s">
        <v>91</v>
      </c>
      <c r="D73" s="5">
        <v>14820562214</v>
      </c>
      <c r="E73" s="5">
        <v>-8231509025</v>
      </c>
      <c r="F73" s="5">
        <v>-4330005851</v>
      </c>
      <c r="G73" s="5">
        <v>-3284317988</v>
      </c>
      <c r="I73" s="5">
        <v>-18738167973</v>
      </c>
      <c r="J73" s="5">
        <v>-25659855414</v>
      </c>
      <c r="K73" s="5">
        <v>-14345772336</v>
      </c>
      <c r="L73" s="5">
        <v>5229809922</v>
      </c>
      <c r="M73" s="5">
        <v>325663841</v>
      </c>
      <c r="N73" s="5">
        <v>801907887</v>
      </c>
    </row>
    <row r="74" spans="2:14" ht="15.5" x14ac:dyDescent="0.35">
      <c r="C74" t="s">
        <v>92</v>
      </c>
      <c r="D74" s="5">
        <v>14820562214</v>
      </c>
      <c r="E74" s="5">
        <v>-8231509025</v>
      </c>
      <c r="F74" s="5">
        <v>-4330005851</v>
      </c>
      <c r="G74" s="5">
        <v>-3284317988</v>
      </c>
      <c r="I74" s="5">
        <v>-18738167973</v>
      </c>
      <c r="J74" s="5">
        <v>-25659855414</v>
      </c>
      <c r="K74" s="5">
        <v>-14345772336</v>
      </c>
      <c r="L74" s="5">
        <v>5229809922</v>
      </c>
      <c r="M74" s="5">
        <v>325663841</v>
      </c>
      <c r="N74" s="5">
        <v>801907887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27729954965</v>
      </c>
      <c r="E78" s="5">
        <v>1247372367</v>
      </c>
      <c r="F78" s="5">
        <v>1505963706</v>
      </c>
      <c r="G78" s="5">
        <v>1979240284</v>
      </c>
      <c r="I78" s="5">
        <v>1247372367</v>
      </c>
      <c r="J78" s="5">
        <v>2065669244</v>
      </c>
      <c r="K78" s="5">
        <v>4932305583</v>
      </c>
      <c r="L78" s="5">
        <v>10165730732</v>
      </c>
      <c r="M78" s="5">
        <v>2961384404</v>
      </c>
      <c r="N78" s="5">
        <v>8530890557</v>
      </c>
    </row>
    <row r="79" spans="2:14" ht="15.5" x14ac:dyDescent="0.35">
      <c r="C79" t="s">
        <v>96</v>
      </c>
      <c r="D79" s="5">
        <v>1103107835</v>
      </c>
      <c r="E79" s="5">
        <v>1084831289</v>
      </c>
      <c r="F79" s="5">
        <v>2387389236</v>
      </c>
      <c r="G79" s="5">
        <v>3002070493</v>
      </c>
      <c r="I79" s="5">
        <v>1084831289</v>
      </c>
      <c r="J79" s="5">
        <v>2317739927</v>
      </c>
      <c r="K79" s="5">
        <v>3469258168</v>
      </c>
      <c r="L79" s="5">
        <v>4819141088</v>
      </c>
      <c r="M79" s="5">
        <v>1237136061</v>
      </c>
      <c r="N79" s="5">
        <v>610407036</v>
      </c>
    </row>
    <row r="80" spans="2:14" ht="15.5" x14ac:dyDescent="0.35">
      <c r="C80" t="s">
        <v>99</v>
      </c>
      <c r="F80" s="5">
        <v>1183710000</v>
      </c>
      <c r="G80" s="5">
        <v>1148880000</v>
      </c>
      <c r="J80" s="5">
        <v>1109220000</v>
      </c>
      <c r="L80" s="5">
        <v>4501113000</v>
      </c>
      <c r="M80" s="5">
        <v>20239954412</v>
      </c>
      <c r="N80" s="5">
        <v>17705454412</v>
      </c>
    </row>
    <row r="81" spans="3:14" ht="15.5" x14ac:dyDescent="0.35">
      <c r="C81" t="s">
        <v>270</v>
      </c>
      <c r="L81" s="5">
        <v>4501113000</v>
      </c>
      <c r="M81" s="5">
        <v>20239954412</v>
      </c>
      <c r="N81" s="5">
        <v>17705454412</v>
      </c>
    </row>
    <row r="82" spans="3:14" ht="15.5" x14ac:dyDescent="0.35">
      <c r="C82" t="s">
        <v>97</v>
      </c>
      <c r="F82" s="5">
        <v>1183710000</v>
      </c>
      <c r="G82" s="5">
        <v>1148880000</v>
      </c>
      <c r="J82" s="5">
        <v>1109220000</v>
      </c>
    </row>
    <row r="83" spans="3:14" ht="15.5" x14ac:dyDescent="0.35">
      <c r="C83" t="s">
        <v>100</v>
      </c>
      <c r="F83" s="5">
        <v>1183710000</v>
      </c>
      <c r="G83" s="5">
        <v>1148880000</v>
      </c>
      <c r="J83" s="5">
        <v>1109220000</v>
      </c>
      <c r="L83" s="5">
        <v>4501113000</v>
      </c>
      <c r="M83" s="5">
        <v>20239954412</v>
      </c>
      <c r="N83" s="5">
        <v>17705454412</v>
      </c>
    </row>
    <row r="84" spans="3:14" ht="15.5" x14ac:dyDescent="0.35">
      <c r="C84" t="s">
        <v>101</v>
      </c>
      <c r="D84" s="5">
        <v>1073828391</v>
      </c>
      <c r="E84" s="5">
        <v>1540095064</v>
      </c>
      <c r="F84" s="5">
        <v>7359345065</v>
      </c>
      <c r="G84" s="5">
        <v>8409797626</v>
      </c>
      <c r="I84" s="5">
        <v>1540095064</v>
      </c>
      <c r="J84" s="5">
        <v>9781361115</v>
      </c>
      <c r="K84" s="5">
        <v>21561853735</v>
      </c>
      <c r="L84" s="5">
        <v>6144383286</v>
      </c>
      <c r="M84" s="5">
        <v>4954085234</v>
      </c>
      <c r="N84" s="5">
        <v>1331738945</v>
      </c>
    </row>
    <row r="85" spans="3:14" ht="15.5" x14ac:dyDescent="0.35">
      <c r="C85" t="s">
        <v>80</v>
      </c>
      <c r="D85" s="5">
        <v>-2037412776</v>
      </c>
      <c r="E85" s="5">
        <v>-2037412776</v>
      </c>
      <c r="F85" s="5">
        <v>-2060779600</v>
      </c>
      <c r="G85" s="5">
        <v>-2060779600</v>
      </c>
      <c r="I85" s="5">
        <v>-2037412776</v>
      </c>
      <c r="J85" s="5">
        <v>-2060779600</v>
      </c>
      <c r="K85" s="5">
        <v>-2074684640</v>
      </c>
      <c r="L85" s="5">
        <v>-2077534195</v>
      </c>
      <c r="M85" s="5">
        <v>21524045</v>
      </c>
    </row>
    <row r="86" spans="3:14" ht="15.5" x14ac:dyDescent="0.35">
      <c r="C86" t="s">
        <v>102</v>
      </c>
      <c r="D86" s="5">
        <v>79329362404</v>
      </c>
      <c r="E86" s="5">
        <v>8580302505</v>
      </c>
      <c r="F86" s="5">
        <v>14363806929</v>
      </c>
      <c r="G86" s="5">
        <v>18034289973</v>
      </c>
      <c r="I86" s="5">
        <v>8580302505</v>
      </c>
      <c r="J86" s="5">
        <v>22028234143</v>
      </c>
      <c r="K86" s="5">
        <v>43316842750</v>
      </c>
      <c r="L86" s="5">
        <v>38576848761</v>
      </c>
      <c r="M86" s="5">
        <v>27311559397</v>
      </c>
      <c r="N86" s="5">
        <v>26523863619</v>
      </c>
    </row>
    <row r="87" spans="3:14" ht="15.5" x14ac:dyDescent="0.35">
      <c r="C87" t="s">
        <v>103</v>
      </c>
    </row>
    <row r="88" spans="3:14" ht="15.5" x14ac:dyDescent="0.35">
      <c r="C88" t="s">
        <v>105</v>
      </c>
      <c r="D88" s="5">
        <v>3578817766</v>
      </c>
      <c r="E88" s="5">
        <v>3566486600</v>
      </c>
      <c r="F88" s="5">
        <v>2205572499</v>
      </c>
      <c r="G88" s="5">
        <v>2187910116</v>
      </c>
      <c r="I88" s="5">
        <v>3566486600</v>
      </c>
      <c r="J88" s="5">
        <v>2156965277</v>
      </c>
      <c r="K88" s="5">
        <v>137807929</v>
      </c>
      <c r="L88" s="5">
        <v>94806543</v>
      </c>
      <c r="M88" s="5">
        <v>5212498</v>
      </c>
    </row>
    <row r="89" spans="3:14" ht="15.5" x14ac:dyDescent="0.35">
      <c r="C89" t="s">
        <v>104</v>
      </c>
      <c r="D89" s="5">
        <v>10457908424</v>
      </c>
      <c r="E89" s="5">
        <v>11096150851</v>
      </c>
      <c r="F89" s="5">
        <v>11754070209</v>
      </c>
      <c r="G89" s="5">
        <v>12466063186</v>
      </c>
      <c r="I89" s="5">
        <v>11096150851</v>
      </c>
      <c r="J89" s="5">
        <v>13850082016</v>
      </c>
      <c r="K89" s="5">
        <v>16335260903</v>
      </c>
      <c r="L89" s="5">
        <v>3332813943</v>
      </c>
      <c r="M89" s="5">
        <v>1119246492</v>
      </c>
      <c r="N89" s="5">
        <v>447002555</v>
      </c>
    </row>
    <row r="90" spans="3:14" ht="15.5" x14ac:dyDescent="0.35">
      <c r="C90" t="s">
        <v>349</v>
      </c>
      <c r="D90" s="5">
        <v>2313432341</v>
      </c>
      <c r="E90" s="5">
        <v>1136808277</v>
      </c>
      <c r="F90" s="5">
        <v>1410184212</v>
      </c>
      <c r="G90" s="5">
        <v>1683560147</v>
      </c>
      <c r="I90" s="5">
        <v>1136808277</v>
      </c>
      <c r="J90" s="5">
        <v>2230312018</v>
      </c>
      <c r="K90" s="5">
        <v>3337142011</v>
      </c>
      <c r="L90" s="5">
        <v>106550000</v>
      </c>
      <c r="M90" s="5">
        <v>144992500</v>
      </c>
      <c r="N90" s="5">
        <v>128393333</v>
      </c>
    </row>
    <row r="91" spans="3:14" ht="15.5" x14ac:dyDescent="0.35">
      <c r="C91" t="s">
        <v>271</v>
      </c>
      <c r="D91" s="5">
        <v>993246029</v>
      </c>
      <c r="E91" s="5">
        <v>993305884</v>
      </c>
      <c r="F91" s="5">
        <v>993350620</v>
      </c>
      <c r="G91" s="5">
        <v>993395345</v>
      </c>
      <c r="I91" s="5">
        <v>993305884</v>
      </c>
      <c r="J91" s="5">
        <v>993499919</v>
      </c>
      <c r="K91" s="5">
        <v>1098351727</v>
      </c>
      <c r="L91" s="5">
        <v>997422958</v>
      </c>
      <c r="M91" s="5">
        <v>2211133621</v>
      </c>
      <c r="N91" s="5">
        <v>2361935483</v>
      </c>
    </row>
    <row r="92" spans="3:14" ht="15.5" x14ac:dyDescent="0.35">
      <c r="C92" t="s">
        <v>733</v>
      </c>
      <c r="D92" s="5">
        <v>48068477447</v>
      </c>
      <c r="E92" s="5">
        <v>48068477447</v>
      </c>
      <c r="F92" s="5">
        <v>48068477447</v>
      </c>
      <c r="G92" s="5">
        <v>48068477447</v>
      </c>
      <c r="I92" s="5">
        <v>48068477447</v>
      </c>
      <c r="J92" s="5">
        <v>48068477447</v>
      </c>
      <c r="K92" s="5">
        <v>46821810797</v>
      </c>
      <c r="L92" s="5">
        <v>25662737135</v>
      </c>
      <c r="M92" s="5">
        <v>18036022302</v>
      </c>
      <c r="N92" s="5">
        <v>9562219214</v>
      </c>
    </row>
    <row r="93" spans="3:14" ht="15.5" x14ac:dyDescent="0.35">
      <c r="C93" t="s">
        <v>272</v>
      </c>
      <c r="D93" s="5">
        <v>2763491240</v>
      </c>
      <c r="E93" s="5">
        <v>2763491240</v>
      </c>
      <c r="F93" s="5">
        <v>2763491240</v>
      </c>
      <c r="G93" s="5">
        <v>2763491240</v>
      </c>
      <c r="I93" s="5">
        <v>2763491240</v>
      </c>
      <c r="J93" s="5">
        <v>2763491240</v>
      </c>
      <c r="K93" s="5">
        <v>2763491240</v>
      </c>
      <c r="L93" s="5">
        <v>2763491240</v>
      </c>
      <c r="M93" s="5">
        <v>2763491240</v>
      </c>
      <c r="N93" s="5">
        <v>1554642955</v>
      </c>
    </row>
    <row r="94" spans="3:14" ht="15.5" x14ac:dyDescent="0.35">
      <c r="C94" t="s">
        <v>268</v>
      </c>
      <c r="M94" s="5">
        <v>151275652</v>
      </c>
      <c r="N94" s="5">
        <v>12489378</v>
      </c>
    </row>
    <row r="95" spans="3:14" ht="15.5" x14ac:dyDescent="0.35">
      <c r="C95" t="s">
        <v>106</v>
      </c>
      <c r="D95" s="5">
        <v>68175373247</v>
      </c>
      <c r="E95" s="5">
        <v>67624720299</v>
      </c>
      <c r="F95" s="5">
        <v>70172663471</v>
      </c>
      <c r="G95" s="5">
        <v>71115584725</v>
      </c>
      <c r="I95" s="5">
        <v>67624720299</v>
      </c>
      <c r="J95" s="5">
        <v>72975855161</v>
      </c>
      <c r="K95" s="5">
        <v>77187237245</v>
      </c>
      <c r="L95" s="5">
        <v>37480634819</v>
      </c>
      <c r="M95" s="5">
        <v>44593781865</v>
      </c>
      <c r="N95" s="5">
        <v>31589647952</v>
      </c>
    </row>
    <row r="96" spans="3:14" ht="15.5" x14ac:dyDescent="0.35">
      <c r="C96" t="s">
        <v>107</v>
      </c>
      <c r="D96" s="5">
        <v>147504735651</v>
      </c>
      <c r="E96" s="5">
        <v>76205022804</v>
      </c>
      <c r="F96" s="5">
        <v>84536470400</v>
      </c>
      <c r="G96" s="5">
        <v>89149874698</v>
      </c>
      <c r="I96" s="5">
        <v>76205022804</v>
      </c>
      <c r="J96" s="5">
        <v>95004089304</v>
      </c>
      <c r="K96" s="5">
        <v>120504079995</v>
      </c>
      <c r="L96" s="5">
        <v>76057483580</v>
      </c>
      <c r="M96" s="5">
        <v>71905341262</v>
      </c>
      <c r="N96" s="5">
        <v>58113511571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9166577347</v>
      </c>
      <c r="E99" s="5">
        <v>9606017304</v>
      </c>
      <c r="F99" s="5">
        <v>9296664887</v>
      </c>
      <c r="G99" s="5">
        <v>9680021334</v>
      </c>
      <c r="I99" s="5">
        <v>9606017304</v>
      </c>
      <c r="J99" s="5">
        <v>9555998843</v>
      </c>
      <c r="K99" s="5">
        <v>9009989985</v>
      </c>
      <c r="L99" s="5">
        <v>2469030165</v>
      </c>
      <c r="M99" s="5">
        <v>15174600085</v>
      </c>
      <c r="N99" s="5">
        <v>4413665660</v>
      </c>
    </row>
    <row r="100" spans="3:14" ht="15.5" x14ac:dyDescent="0.35">
      <c r="C100" t="s">
        <v>111</v>
      </c>
      <c r="D100" s="5">
        <v>2109050296</v>
      </c>
      <c r="E100" s="5">
        <v>2340879715</v>
      </c>
      <c r="F100" s="5">
        <v>2198527200</v>
      </c>
      <c r="G100" s="5">
        <v>2606340997</v>
      </c>
      <c r="I100" s="5">
        <v>2340879715</v>
      </c>
      <c r="J100" s="5">
        <v>2024253216</v>
      </c>
      <c r="K100" s="5">
        <v>1473791587</v>
      </c>
      <c r="L100" s="5">
        <v>733199578</v>
      </c>
      <c r="M100" s="5">
        <v>1341212274</v>
      </c>
      <c r="N100" s="5">
        <v>161713184</v>
      </c>
    </row>
    <row r="101" spans="3:14" ht="15.5" x14ac:dyDescent="0.35">
      <c r="C101" t="s">
        <v>113</v>
      </c>
      <c r="D101" s="5">
        <v>1757899871</v>
      </c>
      <c r="E101" s="5">
        <v>5288261599</v>
      </c>
      <c r="F101" s="5">
        <v>5353095751</v>
      </c>
      <c r="G101" s="5">
        <v>5354945616</v>
      </c>
      <c r="I101" s="5">
        <v>5288261599</v>
      </c>
      <c r="J101" s="5">
        <v>5364006304</v>
      </c>
      <c r="K101" s="5">
        <v>5544798765</v>
      </c>
      <c r="L101" s="5">
        <v>144777837</v>
      </c>
      <c r="M101" s="5">
        <v>82749449</v>
      </c>
      <c r="N101" s="5">
        <v>69449600</v>
      </c>
    </row>
    <row r="102" spans="3:14" ht="15.5" x14ac:dyDescent="0.35">
      <c r="C102" t="s">
        <v>410</v>
      </c>
      <c r="D102" s="5">
        <v>3956344439</v>
      </c>
      <c r="E102" s="5">
        <v>515625000</v>
      </c>
      <c r="F102" s="5">
        <v>552001901</v>
      </c>
      <c r="G102" s="5">
        <v>552001901</v>
      </c>
      <c r="I102" s="5">
        <v>515625000</v>
      </c>
      <c r="J102" s="5">
        <v>552001901</v>
      </c>
      <c r="K102" s="5">
        <v>325090254</v>
      </c>
      <c r="L102" s="5">
        <v>181788384</v>
      </c>
      <c r="M102" s="5">
        <v>13324423709</v>
      </c>
      <c r="N102" s="5">
        <v>4093450112</v>
      </c>
    </row>
    <row r="103" spans="3:14" ht="15.5" x14ac:dyDescent="0.35">
      <c r="C103" t="s">
        <v>116</v>
      </c>
      <c r="D103" s="5">
        <v>1098059489</v>
      </c>
      <c r="E103" s="5">
        <v>1283531114</v>
      </c>
      <c r="F103" s="5">
        <v>824864510</v>
      </c>
      <c r="G103" s="5">
        <v>740533435</v>
      </c>
      <c r="I103" s="5">
        <v>1283531114</v>
      </c>
      <c r="J103" s="5">
        <v>1010945454</v>
      </c>
      <c r="K103" s="5">
        <v>572721897</v>
      </c>
      <c r="L103" s="5">
        <v>293848269</v>
      </c>
      <c r="M103" s="5">
        <v>97852267</v>
      </c>
      <c r="N103" s="5">
        <v>75369126</v>
      </c>
    </row>
    <row r="104" spans="3:14" ht="15.5" x14ac:dyDescent="0.35">
      <c r="C104" t="s">
        <v>115</v>
      </c>
      <c r="D104" s="5">
        <v>226849166</v>
      </c>
      <c r="E104" s="5">
        <v>70820802</v>
      </c>
      <c r="F104" s="5">
        <v>114648084</v>
      </c>
      <c r="G104" s="5">
        <v>108057913</v>
      </c>
      <c r="I104" s="5">
        <v>70820802</v>
      </c>
      <c r="J104" s="5">
        <v>238800371</v>
      </c>
      <c r="K104" s="5">
        <v>370753782</v>
      </c>
      <c r="L104" s="5">
        <v>588610642</v>
      </c>
      <c r="M104" s="5">
        <v>80125000</v>
      </c>
      <c r="N104" s="5">
        <v>1194260</v>
      </c>
    </row>
    <row r="105" spans="3:14" ht="15.5" x14ac:dyDescent="0.35">
      <c r="C105" t="s">
        <v>118</v>
      </c>
    </row>
    <row r="106" spans="3:14" ht="15.5" x14ac:dyDescent="0.35">
      <c r="C106" t="s">
        <v>120</v>
      </c>
      <c r="E106" s="5">
        <v>88524988</v>
      </c>
      <c r="F106" s="5">
        <v>86939668</v>
      </c>
      <c r="G106" s="5">
        <v>172322405</v>
      </c>
      <c r="I106" s="5">
        <v>88524988</v>
      </c>
      <c r="J106" s="5">
        <v>338528114</v>
      </c>
      <c r="K106" s="5">
        <v>505365122</v>
      </c>
      <c r="L106" s="5">
        <v>292962146</v>
      </c>
      <c r="M106" s="5">
        <v>96961734</v>
      </c>
    </row>
    <row r="107" spans="3:14" ht="15.5" x14ac:dyDescent="0.35">
      <c r="C107" t="s">
        <v>121</v>
      </c>
      <c r="D107" s="5">
        <v>539010750</v>
      </c>
      <c r="E107" s="5">
        <v>482960000</v>
      </c>
      <c r="F107" s="5">
        <v>892250988</v>
      </c>
      <c r="G107" s="5">
        <v>792292988</v>
      </c>
      <c r="I107" s="5">
        <v>482960000</v>
      </c>
      <c r="J107" s="5">
        <v>592376988</v>
      </c>
      <c r="K107" s="5">
        <v>980153923</v>
      </c>
      <c r="L107" s="5">
        <v>980873192</v>
      </c>
      <c r="M107" s="5">
        <v>209899413</v>
      </c>
      <c r="N107" s="5">
        <v>73653713</v>
      </c>
    </row>
    <row r="108" spans="3:14" ht="15.5" x14ac:dyDescent="0.35">
      <c r="C108" t="s">
        <v>122</v>
      </c>
      <c r="D108" s="5">
        <v>539010750</v>
      </c>
      <c r="E108" s="5">
        <v>482960000</v>
      </c>
      <c r="F108" s="5">
        <v>892250988</v>
      </c>
      <c r="G108" s="5">
        <v>792292988</v>
      </c>
      <c r="I108" s="5">
        <v>482960000</v>
      </c>
      <c r="J108" s="5">
        <v>592376988</v>
      </c>
      <c r="K108" s="5">
        <v>980153923</v>
      </c>
      <c r="L108" s="5">
        <v>980873192</v>
      </c>
      <c r="M108" s="5">
        <v>209899413</v>
      </c>
      <c r="N108" s="5">
        <v>73653713</v>
      </c>
    </row>
    <row r="109" spans="3:14" ht="15.5" x14ac:dyDescent="0.35">
      <c r="C109" t="s">
        <v>124</v>
      </c>
    </row>
    <row r="110" spans="3:14" ht="15.5" x14ac:dyDescent="0.35">
      <c r="C110" t="s">
        <v>125</v>
      </c>
      <c r="F110" s="5">
        <v>88524988</v>
      </c>
      <c r="G110" s="5">
        <v>88524988</v>
      </c>
      <c r="J110" s="5">
        <v>88524988</v>
      </c>
      <c r="K110" s="5">
        <v>597377923</v>
      </c>
      <c r="L110" s="5">
        <v>741975192</v>
      </c>
    </row>
    <row r="111" spans="3:14" ht="15.5" x14ac:dyDescent="0.35">
      <c r="C111" t="s">
        <v>126</v>
      </c>
      <c r="D111" s="5">
        <v>9705588097</v>
      </c>
      <c r="E111" s="5">
        <v>10088977304</v>
      </c>
      <c r="F111" s="5">
        <v>10188915875</v>
      </c>
      <c r="G111" s="5">
        <v>10472314322</v>
      </c>
      <c r="I111" s="5">
        <v>10088977304</v>
      </c>
      <c r="J111" s="5">
        <v>10148375831</v>
      </c>
      <c r="K111" s="5">
        <v>9990143908</v>
      </c>
      <c r="L111" s="5">
        <v>3449903357</v>
      </c>
      <c r="M111" s="5">
        <v>15384499498</v>
      </c>
      <c r="N111" s="5">
        <v>4487319373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81827150880</v>
      </c>
      <c r="E113" s="5">
        <v>78962829280</v>
      </c>
      <c r="F113" s="5">
        <v>78962829280</v>
      </c>
      <c r="G113" s="5">
        <v>78962829280</v>
      </c>
      <c r="I113" s="5">
        <v>78962829280</v>
      </c>
      <c r="J113" s="5">
        <v>78962829280</v>
      </c>
      <c r="K113" s="5">
        <v>78962666000</v>
      </c>
      <c r="L113" s="5">
        <v>67562662800</v>
      </c>
      <c r="M113" s="5">
        <v>51672000000</v>
      </c>
      <c r="N113" s="5">
        <v>51672000000</v>
      </c>
    </row>
    <row r="114" spans="2:14" ht="15.5" x14ac:dyDescent="0.35">
      <c r="C114" t="s">
        <v>129</v>
      </c>
      <c r="D114" s="5">
        <v>93861262760</v>
      </c>
      <c r="E114" s="5">
        <v>39863044520</v>
      </c>
      <c r="F114" s="5">
        <v>39863044520</v>
      </c>
      <c r="G114" s="5">
        <v>39863044520</v>
      </c>
      <c r="I114" s="5">
        <v>39863044520</v>
      </c>
      <c r="J114" s="5">
        <v>39863044520</v>
      </c>
      <c r="K114" s="5">
        <v>39861575000</v>
      </c>
      <c r="L114" s="5">
        <v>-990000000</v>
      </c>
      <c r="M114" s="5">
        <v>-990000000</v>
      </c>
      <c r="N114" s="5">
        <v>-990000000</v>
      </c>
    </row>
    <row r="115" spans="2:14" ht="15.5" x14ac:dyDescent="0.35">
      <c r="C115" t="s">
        <v>130</v>
      </c>
      <c r="D115" s="5">
        <v>-19840223180</v>
      </c>
      <c r="E115" s="5">
        <v>-35073015061</v>
      </c>
      <c r="F115" s="5">
        <v>-29611675956</v>
      </c>
      <c r="G115" s="5">
        <v>-26878675578</v>
      </c>
      <c r="I115" s="5">
        <v>-35073015061</v>
      </c>
      <c r="J115" s="5">
        <v>-21336335720</v>
      </c>
      <c r="K115" s="5">
        <v>-4675138669</v>
      </c>
      <c r="L115" s="5">
        <v>5969545132</v>
      </c>
      <c r="M115" s="5">
        <v>912886596</v>
      </c>
      <c r="N115" s="5">
        <v>906356207</v>
      </c>
    </row>
    <row r="116" spans="2:14" ht="15.5" x14ac:dyDescent="0.35">
      <c r="C116" t="s">
        <v>131</v>
      </c>
      <c r="D116" s="5">
        <v>1045961985</v>
      </c>
      <c r="E116" s="5">
        <v>1045961985</v>
      </c>
      <c r="F116" s="5">
        <v>1045961985</v>
      </c>
      <c r="G116" s="5">
        <v>1045961985</v>
      </c>
      <c r="I116" s="5">
        <v>1045961985</v>
      </c>
      <c r="J116" s="5">
        <v>1045961985</v>
      </c>
      <c r="K116" s="5">
        <v>1045961985</v>
      </c>
    </row>
    <row r="117" spans="2:14" ht="15.5" x14ac:dyDescent="0.35">
      <c r="C117" t="s">
        <v>132</v>
      </c>
      <c r="D117" s="5">
        <v>-20886185165</v>
      </c>
      <c r="E117" s="5">
        <v>-36118977046</v>
      </c>
      <c r="F117" s="5">
        <v>-30657637941</v>
      </c>
      <c r="G117" s="5">
        <v>-27924637563</v>
      </c>
      <c r="I117" s="5">
        <v>-36118977046</v>
      </c>
      <c r="J117" s="5">
        <v>-22382297705</v>
      </c>
      <c r="K117" s="5">
        <v>-5721100654</v>
      </c>
      <c r="L117" s="5">
        <v>5969545132</v>
      </c>
    </row>
    <row r="118" spans="2:14" ht="15.5" x14ac:dyDescent="0.35">
      <c r="C118" t="s">
        <v>133</v>
      </c>
      <c r="D118" s="5">
        <v>-19840223180</v>
      </c>
      <c r="E118" s="5">
        <v>-35073015061</v>
      </c>
      <c r="F118" s="5">
        <v>-29611675956</v>
      </c>
      <c r="G118" s="5">
        <v>-26878675578</v>
      </c>
      <c r="I118" s="5">
        <v>-35073015061</v>
      </c>
      <c r="J118" s="5">
        <v>-21336335720</v>
      </c>
      <c r="K118" s="5">
        <v>-4675138669</v>
      </c>
      <c r="L118" s="5">
        <v>5969545132</v>
      </c>
      <c r="M118" s="5">
        <v>912886596</v>
      </c>
      <c r="N118" s="5">
        <v>906356207</v>
      </c>
    </row>
    <row r="119" spans="2:14" ht="15.5" x14ac:dyDescent="0.35">
      <c r="C119" t="s">
        <v>134</v>
      </c>
      <c r="D119" s="5">
        <v>-16011630130</v>
      </c>
      <c r="E119" s="5">
        <v>-15599400463</v>
      </c>
      <c r="F119" s="5">
        <v>-12805863719</v>
      </c>
      <c r="G119" s="5">
        <v>-11208858246</v>
      </c>
      <c r="I119" s="5">
        <v>-15599400463</v>
      </c>
      <c r="J119" s="5">
        <v>-10573045007</v>
      </c>
      <c r="K119" s="5">
        <v>-1560481604</v>
      </c>
      <c r="L119" s="5">
        <v>2142906486</v>
      </c>
      <c r="M119" s="5">
        <v>4904431123</v>
      </c>
      <c r="N119" s="5">
        <v>2037835991</v>
      </c>
    </row>
    <row r="120" spans="2:14" ht="15.5" x14ac:dyDescent="0.35">
      <c r="C120" t="s">
        <v>9</v>
      </c>
      <c r="D120" s="5">
        <v>137799147554</v>
      </c>
      <c r="E120" s="5">
        <v>66116045500</v>
      </c>
      <c r="F120" s="5">
        <v>74347554525</v>
      </c>
      <c r="G120" s="5">
        <v>78677560376</v>
      </c>
      <c r="I120" s="5">
        <v>66116045500</v>
      </c>
      <c r="J120" s="5">
        <v>84855713473</v>
      </c>
      <c r="K120" s="5">
        <v>110513936087</v>
      </c>
      <c r="L120" s="5">
        <v>72607580223</v>
      </c>
      <c r="M120" s="5">
        <v>56520841764</v>
      </c>
      <c r="N120" s="5">
        <v>53626192198</v>
      </c>
    </row>
    <row r="121" spans="2:14" ht="15.5" x14ac:dyDescent="0.35">
      <c r="C121" t="s">
        <v>135</v>
      </c>
      <c r="D121" s="5">
        <v>147504735651</v>
      </c>
      <c r="E121" s="5">
        <v>76205022804</v>
      </c>
      <c r="F121" s="5">
        <v>84536470400</v>
      </c>
      <c r="G121" s="5">
        <v>89149874698</v>
      </c>
      <c r="I121" s="5">
        <v>76205022804</v>
      </c>
      <c r="J121" s="5">
        <v>95004089304</v>
      </c>
      <c r="K121" s="5">
        <v>120504079995</v>
      </c>
      <c r="L121" s="5">
        <v>76057483580</v>
      </c>
      <c r="M121" s="5">
        <v>71905341262</v>
      </c>
      <c r="N121" s="5">
        <v>58113511571</v>
      </c>
    </row>
    <row r="122" spans="2:14" ht="15.5" x14ac:dyDescent="0.35">
      <c r="C122" t="s">
        <v>136</v>
      </c>
      <c r="D122" s="5">
        <v>4091357544</v>
      </c>
      <c r="E122" s="5">
        <v>3948133300</v>
      </c>
      <c r="F122" s="5">
        <v>3948133300</v>
      </c>
      <c r="G122" s="5">
        <v>3948133300</v>
      </c>
      <c r="I122" s="5">
        <v>3948133300</v>
      </c>
      <c r="J122" s="5">
        <v>3948133300</v>
      </c>
      <c r="K122" s="5">
        <v>3948133300</v>
      </c>
      <c r="L122" s="5">
        <v>9515868</v>
      </c>
      <c r="M122" s="5">
        <v>687</v>
      </c>
      <c r="N122" s="5">
        <v>687</v>
      </c>
    </row>
    <row r="124" spans="2:14" ht="15.5" x14ac:dyDescent="0.35">
      <c r="B124" t="s">
        <v>137</v>
      </c>
      <c r="C124" t="s">
        <v>138</v>
      </c>
      <c r="D124" s="5">
        <v>-1584439237</v>
      </c>
      <c r="E124" s="5">
        <v>-687466788</v>
      </c>
      <c r="F124" s="5">
        <v>-490276816</v>
      </c>
      <c r="G124" s="5">
        <v>417914556</v>
      </c>
      <c r="I124" s="5">
        <v>-1027006624</v>
      </c>
      <c r="J124" s="5">
        <v>-5266695014</v>
      </c>
      <c r="K124" s="5">
        <v>-36920278298</v>
      </c>
      <c r="L124" s="5">
        <v>1071126810</v>
      </c>
      <c r="M124" s="5">
        <v>4840351316</v>
      </c>
      <c r="N124" s="5">
        <v>-4416994920</v>
      </c>
    </row>
    <row r="125" spans="2:14" ht="15.5" x14ac:dyDescent="0.35">
      <c r="C125" t="s">
        <v>139</v>
      </c>
      <c r="D125" s="5">
        <v>4079952884</v>
      </c>
      <c r="E125" s="5">
        <v>3014714595</v>
      </c>
      <c r="F125" s="5">
        <v>3852197962</v>
      </c>
      <c r="G125" s="5">
        <v>5327697242</v>
      </c>
      <c r="I125" s="5">
        <v>17039901792</v>
      </c>
      <c r="J125" s="5">
        <v>20073162457</v>
      </c>
      <c r="K125" s="5">
        <v>26065284737</v>
      </c>
      <c r="L125" s="5">
        <v>36689982967</v>
      </c>
      <c r="M125" s="5">
        <v>23252869533</v>
      </c>
      <c r="N125" s="5">
        <v>5882241293</v>
      </c>
    </row>
    <row r="126" spans="2:14" ht="15.5" x14ac:dyDescent="0.35">
      <c r="C126" t="s">
        <v>140</v>
      </c>
      <c r="D126" s="5">
        <v>-1800676808</v>
      </c>
      <c r="E126" s="5">
        <v>-2630989445</v>
      </c>
      <c r="F126" s="5">
        <v>-941621870</v>
      </c>
      <c r="G126" s="5">
        <v>-427633949</v>
      </c>
      <c r="I126" s="5">
        <v>-6194770120</v>
      </c>
      <c r="J126" s="5">
        <v>-5395860536</v>
      </c>
      <c r="K126" s="5">
        <v>-30274860395</v>
      </c>
      <c r="L126" s="5">
        <v>-20826101968</v>
      </c>
      <c r="M126" s="5">
        <v>-12291116301</v>
      </c>
      <c r="N126" s="5">
        <v>-6426866592</v>
      </c>
    </row>
    <row r="127" spans="2:14" ht="15.5" x14ac:dyDescent="0.35">
      <c r="C127" t="s">
        <v>142</v>
      </c>
      <c r="D127" s="5">
        <v>-2170397739</v>
      </c>
      <c r="E127" s="5">
        <v>-1566413626</v>
      </c>
      <c r="F127" s="5">
        <v>-1630825751</v>
      </c>
      <c r="G127" s="5">
        <v>-1644723119</v>
      </c>
      <c r="I127" s="5">
        <v>-6958816432</v>
      </c>
      <c r="J127" s="5">
        <v>-11281962421</v>
      </c>
      <c r="K127" s="5">
        <v>-12434459990</v>
      </c>
      <c r="L127" s="5">
        <v>-9863915247</v>
      </c>
      <c r="M127" s="5">
        <v>-5213187470</v>
      </c>
      <c r="N127" s="5">
        <v>-1575823557</v>
      </c>
    </row>
    <row r="128" spans="2:14" ht="15.5" x14ac:dyDescent="0.35">
      <c r="C128" t="s">
        <v>421</v>
      </c>
      <c r="E128" s="5">
        <v>551262908</v>
      </c>
      <c r="F128" s="5">
        <v>-5451753950</v>
      </c>
      <c r="I128" s="5">
        <v>-4900491042</v>
      </c>
      <c r="J128" s="5">
        <v>-8805306210</v>
      </c>
      <c r="K128" s="5">
        <v>-20676622172</v>
      </c>
      <c r="L128" s="5">
        <v>-5014491830</v>
      </c>
      <c r="M128" s="5">
        <v>-1150217270</v>
      </c>
      <c r="N128" s="5">
        <v>-2871813366</v>
      </c>
    </row>
    <row r="129" spans="3:14" ht="15.5" x14ac:dyDescent="0.35">
      <c r="C129" t="s">
        <v>614</v>
      </c>
      <c r="D129" s="5">
        <v>70794543</v>
      </c>
      <c r="E129" s="5">
        <v>-420065775</v>
      </c>
      <c r="F129" s="5">
        <v>929119270</v>
      </c>
      <c r="G129" s="5">
        <v>156848933</v>
      </c>
      <c r="I129" s="5">
        <v>861064776</v>
      </c>
      <c r="J129" s="5">
        <v>577333641</v>
      </c>
      <c r="K129" s="5">
        <v>758774293</v>
      </c>
      <c r="L129" s="5">
        <v>294466682</v>
      </c>
      <c r="M129" s="5">
        <v>295134350</v>
      </c>
      <c r="N129" s="5">
        <v>594999837</v>
      </c>
    </row>
    <row r="130" spans="3:14" ht="15.5" x14ac:dyDescent="0.35">
      <c r="C130" t="s">
        <v>787</v>
      </c>
      <c r="D130" s="5">
        <v>-115190842</v>
      </c>
      <c r="E130" s="5">
        <v>364024555</v>
      </c>
      <c r="F130" s="5">
        <v>-961688811</v>
      </c>
      <c r="G130" s="5">
        <v>-158567302</v>
      </c>
      <c r="I130" s="5">
        <v>-873895598</v>
      </c>
      <c r="J130" s="5">
        <v>-434061945</v>
      </c>
      <c r="K130" s="5">
        <v>-176015608</v>
      </c>
      <c r="L130" s="5">
        <v>-96128059</v>
      </c>
      <c r="M130" s="5">
        <v>-23109526</v>
      </c>
      <c r="N130" s="5">
        <v>-19733165</v>
      </c>
    </row>
    <row r="131" spans="3:14" ht="15.5" x14ac:dyDescent="0.35">
      <c r="C131" t="s">
        <v>144</v>
      </c>
      <c r="K131" s="5">
        <v>-182379163</v>
      </c>
      <c r="L131" s="5">
        <v>-112685735</v>
      </c>
      <c r="M131" s="5">
        <v>-30022000</v>
      </c>
    </row>
    <row r="132" spans="3:14" ht="15.5" x14ac:dyDescent="0.35">
      <c r="C132" t="s">
        <v>892</v>
      </c>
      <c r="D132" s="5">
        <v>-1648921275</v>
      </c>
      <c r="F132" s="5">
        <v>3714296334</v>
      </c>
      <c r="G132" s="5">
        <v>-2835707249</v>
      </c>
    </row>
    <row r="133" spans="3:14" ht="15.5" x14ac:dyDescent="0.35">
      <c r="C133" t="s">
        <v>268</v>
      </c>
      <c r="N133" s="5">
        <v>630</v>
      </c>
    </row>
    <row r="134" spans="3:14" ht="15.5" x14ac:dyDescent="0.35">
      <c r="C134" t="s">
        <v>145</v>
      </c>
      <c r="D134" s="5">
        <v>56496259291</v>
      </c>
      <c r="E134" s="5">
        <v>-243842558</v>
      </c>
      <c r="F134" s="5">
        <v>17436365</v>
      </c>
      <c r="G134" s="5">
        <v>-167705708</v>
      </c>
      <c r="I134" s="5">
        <v>-394111901</v>
      </c>
      <c r="J134" s="5">
        <v>-149650497</v>
      </c>
      <c r="K134" s="5">
        <v>56432070070</v>
      </c>
      <c r="L134" s="5">
        <v>2210711225</v>
      </c>
      <c r="M134" s="5">
        <v>8905973597</v>
      </c>
      <c r="N134" s="5">
        <v>39028662051</v>
      </c>
    </row>
    <row r="135" spans="3:14" ht="15.5" x14ac:dyDescent="0.35">
      <c r="C135" t="s">
        <v>146</v>
      </c>
      <c r="D135" s="5">
        <v>-28429237456</v>
      </c>
      <c r="E135" s="5">
        <v>672718007</v>
      </c>
      <c r="F135" s="5">
        <v>-436127</v>
      </c>
      <c r="G135" s="5">
        <v>-46893819</v>
      </c>
      <c r="I135" s="5">
        <v>602821648</v>
      </c>
      <c r="J135" s="5">
        <v>2549709172</v>
      </c>
      <c r="K135" s="5">
        <v>-24745216921</v>
      </c>
      <c r="L135" s="5">
        <v>3922508293</v>
      </c>
      <c r="M135" s="5">
        <v>-19315831066</v>
      </c>
      <c r="N135" s="5">
        <v>-31311102658</v>
      </c>
    </row>
    <row r="136" spans="3:14" ht="15.5" x14ac:dyDescent="0.35">
      <c r="C136" t="s">
        <v>473</v>
      </c>
      <c r="E136" s="5">
        <v>174111602</v>
      </c>
      <c r="I136" s="5">
        <v>174111602</v>
      </c>
      <c r="J136" s="5">
        <v>2742087613</v>
      </c>
      <c r="K136" s="5">
        <v>1243412373</v>
      </c>
      <c r="L136" s="5">
        <v>16140391412</v>
      </c>
      <c r="M136" s="5">
        <v>792000000</v>
      </c>
    </row>
    <row r="137" spans="3:14" ht="15.5" x14ac:dyDescent="0.35">
      <c r="C137" t="s">
        <v>893</v>
      </c>
      <c r="L137" s="5">
        <v>-149750000</v>
      </c>
      <c r="M137" s="5">
        <v>-3758300000</v>
      </c>
      <c r="N137" s="5">
        <v>-16025530712</v>
      </c>
    </row>
    <row r="138" spans="3:14" ht="15.5" x14ac:dyDescent="0.35">
      <c r="C138" t="s">
        <v>894</v>
      </c>
      <c r="D138" s="5">
        <v>-7700000000</v>
      </c>
    </row>
    <row r="139" spans="3:14" ht="15.5" x14ac:dyDescent="0.35">
      <c r="C139" t="s">
        <v>895</v>
      </c>
      <c r="J139" s="5">
        <v>-939220000</v>
      </c>
      <c r="K139" s="5">
        <v>2000000000</v>
      </c>
    </row>
    <row r="140" spans="3:14" ht="15.5" x14ac:dyDescent="0.35">
      <c r="C140" t="s">
        <v>896</v>
      </c>
      <c r="D140" s="5">
        <v>4365004619</v>
      </c>
      <c r="K140" s="5">
        <v>8961809169</v>
      </c>
      <c r="L140" s="5">
        <v>12966716863</v>
      </c>
      <c r="M140" s="5">
        <v>16765013145</v>
      </c>
      <c r="N140" s="5">
        <v>1438467441</v>
      </c>
    </row>
    <row r="141" spans="3:14" ht="15.5" x14ac:dyDescent="0.35">
      <c r="C141" t="s">
        <v>897</v>
      </c>
      <c r="L141" s="5">
        <v>-5033734262</v>
      </c>
      <c r="M141" s="5">
        <v>-3249999885</v>
      </c>
      <c r="N141" s="5">
        <v>-1749999971</v>
      </c>
    </row>
    <row r="142" spans="3:14" ht="15.5" x14ac:dyDescent="0.35">
      <c r="C142" t="s">
        <v>898</v>
      </c>
      <c r="L142" s="5">
        <v>-150000000</v>
      </c>
      <c r="M142" s="5">
        <v>-12750000</v>
      </c>
      <c r="N142" s="5">
        <v>-1350000000</v>
      </c>
    </row>
    <row r="143" spans="3:14" ht="15.5" x14ac:dyDescent="0.35">
      <c r="C143" t="s">
        <v>899</v>
      </c>
      <c r="D143" s="5">
        <v>-23561089826</v>
      </c>
      <c r="F143" s="5">
        <v>90489338</v>
      </c>
      <c r="G143" s="5">
        <v>-90489338</v>
      </c>
      <c r="K143" s="5">
        <v>-19225000032</v>
      </c>
      <c r="L143" s="5">
        <v>-19687747235</v>
      </c>
      <c r="M143" s="5">
        <v>-29448951976</v>
      </c>
      <c r="N143" s="5">
        <v>-13646941814</v>
      </c>
    </row>
    <row r="144" spans="3:14" ht="15.5" x14ac:dyDescent="0.35">
      <c r="C144" t="s">
        <v>900</v>
      </c>
      <c r="E144" s="5">
        <v>534083039</v>
      </c>
      <c r="I144" s="5">
        <v>534083039</v>
      </c>
      <c r="J144" s="5">
        <v>966422310</v>
      </c>
      <c r="K144" s="5">
        <v>45000000</v>
      </c>
      <c r="N144" s="5">
        <v>120000000</v>
      </c>
    </row>
    <row r="145" spans="3:14" ht="15.5" x14ac:dyDescent="0.35">
      <c r="C145" t="s">
        <v>415</v>
      </c>
      <c r="E145" s="5">
        <v>-20949114</v>
      </c>
      <c r="F145" s="5">
        <v>8</v>
      </c>
      <c r="G145" s="5">
        <v>21029106</v>
      </c>
      <c r="I145" s="5">
        <v>80000</v>
      </c>
      <c r="J145" s="5">
        <v>40012135</v>
      </c>
      <c r="K145" s="5">
        <v>30000000</v>
      </c>
    </row>
    <row r="146" spans="3:14" ht="15.5" x14ac:dyDescent="0.35">
      <c r="C146" t="s">
        <v>148</v>
      </c>
      <c r="D146" s="5">
        <v>-33152249</v>
      </c>
      <c r="E146" s="5">
        <v>-14527520</v>
      </c>
      <c r="F146" s="5">
        <v>-90925473</v>
      </c>
      <c r="G146" s="5">
        <v>22566413</v>
      </c>
      <c r="I146" s="5">
        <v>-105452993</v>
      </c>
      <c r="J146" s="5">
        <v>-259592886</v>
      </c>
      <c r="K146" s="5">
        <v>-14117288888</v>
      </c>
      <c r="L146" s="5">
        <v>-1646524735</v>
      </c>
      <c r="M146" s="5">
        <v>-350342350</v>
      </c>
      <c r="N146" s="5">
        <v>-13077602</v>
      </c>
    </row>
    <row r="147" spans="3:14" ht="15.5" x14ac:dyDescent="0.35">
      <c r="C147" t="s">
        <v>790</v>
      </c>
      <c r="D147" s="5">
        <v>-1500000000</v>
      </c>
      <c r="K147" s="5">
        <v>-3683149543</v>
      </c>
      <c r="L147" s="5">
        <v>-16843750</v>
      </c>
      <c r="M147" s="5">
        <v>-52500000</v>
      </c>
      <c r="N147" s="5">
        <v>-84020000</v>
      </c>
    </row>
    <row r="148" spans="3:14" ht="15.5" x14ac:dyDescent="0.35">
      <c r="C148" t="s">
        <v>149</v>
      </c>
      <c r="D148" s="5">
        <v>56496259291</v>
      </c>
      <c r="E148" s="5">
        <v>-243842558</v>
      </c>
      <c r="F148" s="5">
        <v>17436365</v>
      </c>
      <c r="G148" s="5">
        <v>-167705708</v>
      </c>
      <c r="I148" s="5">
        <v>-394111901</v>
      </c>
      <c r="J148" s="5">
        <v>-149650497</v>
      </c>
      <c r="K148" s="5">
        <v>56432070070</v>
      </c>
      <c r="L148" s="5">
        <v>2210711225</v>
      </c>
      <c r="M148" s="5">
        <v>8905973597</v>
      </c>
      <c r="N148" s="5">
        <v>39028662051</v>
      </c>
    </row>
    <row r="149" spans="3:14" ht="15.5" x14ac:dyDescent="0.35">
      <c r="C149" t="s">
        <v>604</v>
      </c>
      <c r="D149" s="5">
        <v>2864321600</v>
      </c>
      <c r="J149" s="5">
        <v>163280</v>
      </c>
      <c r="K149" s="5">
        <v>11400003200</v>
      </c>
      <c r="L149" s="5">
        <v>15890662800</v>
      </c>
      <c r="N149" s="5">
        <v>35130000000</v>
      </c>
    </row>
    <row r="150" spans="3:14" ht="15.5" x14ac:dyDescent="0.35">
      <c r="C150" t="s">
        <v>129</v>
      </c>
      <c r="D150" s="5">
        <v>54135678240</v>
      </c>
      <c r="K150" s="5">
        <v>45600000000</v>
      </c>
    </row>
    <row r="151" spans="3:14" ht="15.5" x14ac:dyDescent="0.35">
      <c r="C151" t="s">
        <v>458</v>
      </c>
      <c r="G151" s="5">
        <v>-1500000</v>
      </c>
      <c r="I151" s="5">
        <v>-1500000</v>
      </c>
    </row>
    <row r="152" spans="3:14" ht="15.5" x14ac:dyDescent="0.35">
      <c r="C152" t="s">
        <v>901</v>
      </c>
      <c r="J152" s="5">
        <v>1469520</v>
      </c>
    </row>
    <row r="153" spans="3:14" ht="15.5" x14ac:dyDescent="0.35">
      <c r="C153" t="s">
        <v>770</v>
      </c>
      <c r="E153" s="5">
        <v>-139196003</v>
      </c>
      <c r="F153" s="5">
        <v>102819102</v>
      </c>
      <c r="I153" s="5">
        <v>-36376901</v>
      </c>
      <c r="J153" s="5">
        <v>226911647</v>
      </c>
      <c r="K153" s="5">
        <v>143301870</v>
      </c>
      <c r="L153" s="5">
        <v>166100884</v>
      </c>
      <c r="M153" s="5">
        <v>12860050568</v>
      </c>
      <c r="N153" s="5">
        <v>3898662051</v>
      </c>
    </row>
    <row r="154" spans="3:14" ht="15.5" x14ac:dyDescent="0.35">
      <c r="C154" t="s">
        <v>471</v>
      </c>
      <c r="D154" s="5">
        <v>-3718475000</v>
      </c>
    </row>
    <row r="155" spans="3:14" ht="15.5" x14ac:dyDescent="0.35">
      <c r="C155" t="s">
        <v>467</v>
      </c>
      <c r="D155" s="5">
        <v>-137460000</v>
      </c>
    </row>
    <row r="156" spans="3:14" ht="15.5" x14ac:dyDescent="0.35">
      <c r="C156" t="s">
        <v>487</v>
      </c>
      <c r="D156" s="5">
        <v>3440719439</v>
      </c>
      <c r="L156" s="5">
        <v>-13311236209</v>
      </c>
      <c r="M156" s="5">
        <v>-3629076971</v>
      </c>
    </row>
    <row r="157" spans="3:14" ht="15.5" x14ac:dyDescent="0.35">
      <c r="C157" t="s">
        <v>155</v>
      </c>
      <c r="D157" s="5">
        <v>-88524988</v>
      </c>
      <c r="E157" s="5">
        <v>-104646555</v>
      </c>
      <c r="F157" s="5">
        <v>-85382737</v>
      </c>
      <c r="G157" s="5">
        <v>-166205708</v>
      </c>
      <c r="I157" s="5">
        <v>-356235000</v>
      </c>
      <c r="J157" s="5">
        <v>-378194944</v>
      </c>
      <c r="K157" s="5">
        <v>-711235000</v>
      </c>
      <c r="L157" s="5">
        <v>-534816250</v>
      </c>
      <c r="M157" s="5">
        <v>-325000000</v>
      </c>
    </row>
    <row r="158" spans="3:14" ht="15.5" x14ac:dyDescent="0.35">
      <c r="C158" t="s">
        <v>370</v>
      </c>
      <c r="D158" s="5">
        <v>26482582598</v>
      </c>
      <c r="E158" s="5">
        <v>-258591339</v>
      </c>
      <c r="F158" s="5">
        <v>-473276578</v>
      </c>
      <c r="G158" s="5">
        <v>203315029</v>
      </c>
      <c r="I158" s="5">
        <v>-818296877</v>
      </c>
      <c r="J158" s="5">
        <v>-2866636339</v>
      </c>
      <c r="K158" s="5">
        <v>-5233425149</v>
      </c>
      <c r="L158" s="5">
        <v>7204346328</v>
      </c>
      <c r="M158" s="5">
        <v>-5569506153</v>
      </c>
      <c r="N158" s="5">
        <v>3300564473</v>
      </c>
    </row>
    <row r="159" spans="3:14" ht="15.5" x14ac:dyDescent="0.35">
      <c r="C159" t="s">
        <v>372</v>
      </c>
      <c r="D159" s="5">
        <v>1247372367</v>
      </c>
      <c r="I159" s="5">
        <v>2065669244</v>
      </c>
      <c r="J159" s="5">
        <v>4932305583</v>
      </c>
      <c r="K159" s="5">
        <v>10165730732</v>
      </c>
      <c r="L159" s="5">
        <v>2961384404</v>
      </c>
      <c r="M159" s="5">
        <v>8530890557</v>
      </c>
      <c r="N159" s="5">
        <v>5230326084</v>
      </c>
    </row>
    <row r="160" spans="3:14" ht="15.5" x14ac:dyDescent="0.35">
      <c r="C160" t="s">
        <v>373</v>
      </c>
      <c r="D160" s="5">
        <v>27729954965</v>
      </c>
      <c r="E160" s="5">
        <v>-258591339</v>
      </c>
      <c r="F160" s="5">
        <v>-473276578</v>
      </c>
      <c r="G160" s="5">
        <v>203315029</v>
      </c>
      <c r="I160" s="5">
        <v>1247372367</v>
      </c>
      <c r="J160" s="5">
        <v>2065669244</v>
      </c>
      <c r="K160" s="5">
        <v>4932305583</v>
      </c>
      <c r="L160" s="5">
        <v>10165730732</v>
      </c>
      <c r="M160" s="5">
        <v>2961384404</v>
      </c>
      <c r="N160" s="5">
        <v>8530890557</v>
      </c>
    </row>
    <row r="162" spans="2:14" ht="15.5" x14ac:dyDescent="0.35">
      <c r="B162" t="s">
        <v>167</v>
      </c>
      <c r="C162" t="s">
        <v>11</v>
      </c>
      <c r="D162" s="5">
        <v>4090000000</v>
      </c>
      <c r="E162" s="5">
        <v>3950000000</v>
      </c>
      <c r="F162" s="5">
        <v>3950000000</v>
      </c>
      <c r="G162" s="5">
        <v>3950000000</v>
      </c>
      <c r="I162" s="5">
        <v>3950000000</v>
      </c>
      <c r="J162" s="5">
        <v>3950000000</v>
      </c>
      <c r="K162" s="5">
        <v>3950000000</v>
      </c>
      <c r="L162" s="5">
        <v>10000000</v>
      </c>
      <c r="M162" s="5">
        <v>0</v>
      </c>
      <c r="N162" s="5">
        <v>0</v>
      </c>
    </row>
    <row r="163" spans="2:14" ht="15.5" x14ac:dyDescent="0.35">
      <c r="C163" t="s">
        <v>168</v>
      </c>
      <c r="D163" s="6">
        <v>3.72</v>
      </c>
      <c r="E163" s="6">
        <v>-1.38</v>
      </c>
      <c r="F163" s="6">
        <v>-0.69</v>
      </c>
      <c r="G163" s="6">
        <v>-0.66</v>
      </c>
    </row>
    <row r="164" spans="2:14" ht="15.5" x14ac:dyDescent="0.35">
      <c r="C164" t="s">
        <v>169</v>
      </c>
      <c r="D164" s="6">
        <v>90.86</v>
      </c>
      <c r="E164" s="6">
        <v>-289.86</v>
      </c>
      <c r="F164" s="6">
        <v>-171.01</v>
      </c>
      <c r="G164" s="6">
        <v>-101.52</v>
      </c>
    </row>
    <row r="165" spans="2:14" ht="15.5" x14ac:dyDescent="0.35">
      <c r="C165" t="s">
        <v>60</v>
      </c>
      <c r="D165" s="6">
        <v>337.43</v>
      </c>
      <c r="E165" s="6">
        <v>336.14</v>
      </c>
      <c r="F165" s="6">
        <v>125.01</v>
      </c>
      <c r="G165" s="6">
        <v>53.99</v>
      </c>
    </row>
    <row r="166" spans="2:14" ht="15.5" x14ac:dyDescent="0.35">
      <c r="C166" t="s">
        <v>170</v>
      </c>
      <c r="D166" s="5">
        <v>15850000000</v>
      </c>
      <c r="E166" s="5">
        <v>-8630000000</v>
      </c>
      <c r="F166" s="5">
        <v>-3330000000</v>
      </c>
      <c r="G166" s="5">
        <v>-2310000000</v>
      </c>
    </row>
    <row r="167" spans="2:14" ht="15.5" x14ac:dyDescent="0.35">
      <c r="C167" t="s">
        <v>171</v>
      </c>
      <c r="D167" s="6">
        <v>0.1033</v>
      </c>
      <c r="E167" s="6">
        <v>-7.17E-2</v>
      </c>
      <c r="F167" s="6">
        <v>-3.2300000000000002E-2</v>
      </c>
      <c r="G167" s="6">
        <v>-2.9399999999999999E-2</v>
      </c>
    </row>
    <row r="168" spans="2:14" ht="15.5" x14ac:dyDescent="0.35">
      <c r="C168" t="s">
        <v>172</v>
      </c>
      <c r="D168" s="6">
        <v>9.9000000000000005E-2</v>
      </c>
      <c r="E168" s="6">
        <v>-6.6799999999999998E-2</v>
      </c>
      <c r="F168" s="6">
        <v>-3.1400000000000004E-2</v>
      </c>
      <c r="G168" s="6">
        <v>-2.92E-2</v>
      </c>
    </row>
    <row r="169" spans="2:14" ht="15.5" x14ac:dyDescent="0.35">
      <c r="C169" t="s">
        <v>173</v>
      </c>
      <c r="D169" s="6">
        <v>0.1449</v>
      </c>
      <c r="E169" s="6">
        <v>-0.13500000000000001</v>
      </c>
      <c r="F169" s="6">
        <v>-5.5800000000000002E-2</v>
      </c>
      <c r="G169" s="6">
        <v>-4.07E-2</v>
      </c>
    </row>
    <row r="170" spans="2:14" ht="15.5" x14ac:dyDescent="0.35">
      <c r="C170" t="s">
        <v>174</v>
      </c>
      <c r="D170" s="6">
        <v>128.94</v>
      </c>
      <c r="E170" s="6">
        <v>-26.3</v>
      </c>
      <c r="F170" s="6">
        <v>-4.49</v>
      </c>
      <c r="G170" s="6">
        <v>-20.8</v>
      </c>
    </row>
    <row r="171" spans="2:14" ht="15.5" x14ac:dyDescent="0.35">
      <c r="C171" t="s">
        <v>175</v>
      </c>
      <c r="D171" s="5">
        <v>138000000000</v>
      </c>
      <c r="E171" s="5">
        <v>66000000000</v>
      </c>
      <c r="F171" s="5">
        <v>74000000000</v>
      </c>
      <c r="G171" s="5">
        <v>79000000000</v>
      </c>
    </row>
    <row r="172" spans="2:14" ht="15.5" x14ac:dyDescent="0.35">
      <c r="C172" t="s">
        <v>176</v>
      </c>
      <c r="D172" s="6">
        <v>8.99</v>
      </c>
      <c r="E172" s="6">
        <v>19.32</v>
      </c>
      <c r="F172" s="6">
        <v>5.35</v>
      </c>
      <c r="G172" s="6">
        <v>2.94</v>
      </c>
    </row>
    <row r="173" spans="2:14" ht="15.5" x14ac:dyDescent="0.35">
      <c r="C173" t="s">
        <v>177</v>
      </c>
      <c r="D173" s="6">
        <v>37.590000000000003</v>
      </c>
      <c r="E173" s="6">
        <v>20.7</v>
      </c>
      <c r="F173" s="6">
        <v>22.07</v>
      </c>
      <c r="G173" s="6">
        <v>22.77</v>
      </c>
    </row>
    <row r="174" spans="2:14" ht="15.5" x14ac:dyDescent="0.35">
      <c r="C174" t="s">
        <v>178</v>
      </c>
      <c r="D174" s="6">
        <v>9.3000000000000007</v>
      </c>
      <c r="E174" s="6">
        <v>20.29</v>
      </c>
      <c r="F174" s="6">
        <v>5.61</v>
      </c>
      <c r="G174" s="6">
        <v>3.1</v>
      </c>
    </row>
    <row r="175" spans="2:14" ht="15.5" x14ac:dyDescent="0.35">
      <c r="C175" t="s">
        <v>179</v>
      </c>
      <c r="D175" s="6">
        <v>36.35</v>
      </c>
      <c r="E175" s="6">
        <v>19.71</v>
      </c>
      <c r="F175" s="6">
        <v>21.02</v>
      </c>
      <c r="G175" s="6">
        <v>21.64</v>
      </c>
    </row>
    <row r="176" spans="2:14" ht="15.5" x14ac:dyDescent="0.35">
      <c r="C176" t="s">
        <v>180</v>
      </c>
    </row>
    <row r="177" spans="3:14" ht="15.5" x14ac:dyDescent="0.35">
      <c r="C177" t="s">
        <v>181</v>
      </c>
    </row>
    <row r="178" spans="3:14" ht="15.5" x14ac:dyDescent="0.35">
      <c r="C178" t="s">
        <v>182</v>
      </c>
      <c r="D178" s="5">
        <v>154000000000</v>
      </c>
      <c r="E178" s="5">
        <v>82000000000</v>
      </c>
      <c r="F178" s="5">
        <v>87000000000</v>
      </c>
      <c r="G178" s="5">
        <v>90000000000</v>
      </c>
    </row>
    <row r="179" spans="3:14" ht="15.5" x14ac:dyDescent="0.35">
      <c r="C179" t="s">
        <v>23</v>
      </c>
    </row>
    <row r="180" spans="3:14" ht="15.5" x14ac:dyDescent="0.35">
      <c r="C180" t="s">
        <v>20</v>
      </c>
      <c r="D180" s="5">
        <v>-28000000000</v>
      </c>
      <c r="E180" s="5">
        <v>-1000000000</v>
      </c>
      <c r="F180" s="5">
        <v>-2000000000</v>
      </c>
      <c r="G180" s="5">
        <v>-2000000000</v>
      </c>
    </row>
    <row r="181" spans="3:14" ht="15.5" x14ac:dyDescent="0.35">
      <c r="C181" t="s">
        <v>183</v>
      </c>
      <c r="D181" s="5">
        <v>70000000000</v>
      </c>
      <c r="E181" s="5">
        <v>-1000000000</v>
      </c>
      <c r="F181" s="5">
        <v>5000000000</v>
      </c>
      <c r="G181" s="5">
        <v>8000000000</v>
      </c>
    </row>
    <row r="182" spans="3:14" ht="15.5" x14ac:dyDescent="0.35">
      <c r="C182" t="s">
        <v>184</v>
      </c>
      <c r="D182" s="5">
        <v>-2000000000</v>
      </c>
      <c r="E182" s="5">
        <v>-1000000000</v>
      </c>
      <c r="F182" s="5">
        <v>0</v>
      </c>
      <c r="G182" s="5">
        <v>0</v>
      </c>
    </row>
    <row r="183" spans="3:14" ht="15.5" x14ac:dyDescent="0.35">
      <c r="C183" t="s">
        <v>185</v>
      </c>
      <c r="D183" s="5">
        <v>-2000000000</v>
      </c>
      <c r="E183" s="5">
        <v>0</v>
      </c>
      <c r="F183" s="5">
        <v>0</v>
      </c>
      <c r="G183" s="5">
        <v>0</v>
      </c>
    </row>
    <row r="184" spans="3:14" ht="15.5" x14ac:dyDescent="0.35">
      <c r="C184" t="s">
        <v>12</v>
      </c>
      <c r="D184" s="5">
        <v>-3000000000</v>
      </c>
      <c r="E184" s="5">
        <v>-1000000000</v>
      </c>
      <c r="F184" s="5">
        <v>-1000000000</v>
      </c>
      <c r="G184" s="5">
        <v>0</v>
      </c>
    </row>
    <row r="185" spans="3:14" ht="15.5" x14ac:dyDescent="0.35">
      <c r="C185" t="s">
        <v>15</v>
      </c>
      <c r="D185" s="6">
        <v>-0.76</v>
      </c>
      <c r="E185" s="6">
        <v>-0.18</v>
      </c>
      <c r="F185" s="6">
        <v>-0.15</v>
      </c>
      <c r="G185" s="6">
        <v>0.11</v>
      </c>
    </row>
    <row r="186" spans="3:14" ht="15.5" x14ac:dyDescent="0.35">
      <c r="C186" t="s">
        <v>45</v>
      </c>
      <c r="I186" s="6">
        <v>-3.48</v>
      </c>
      <c r="J186" s="6">
        <v>-4.22</v>
      </c>
      <c r="K186" s="6">
        <v>-2.7</v>
      </c>
      <c r="L186" s="6">
        <v>531.39</v>
      </c>
      <c r="M186" s="6">
        <v>9505.66</v>
      </c>
      <c r="N186" s="6">
        <v>-15377.98</v>
      </c>
    </row>
    <row r="187" spans="3:14" ht="15.5" x14ac:dyDescent="0.35">
      <c r="C187" t="s">
        <v>59</v>
      </c>
      <c r="I187" s="6">
        <v>-114.94</v>
      </c>
      <c r="J187" s="6">
        <v>-11.85</v>
      </c>
      <c r="K187" s="6">
        <v>-23.33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62</v>
      </c>
      <c r="I188" s="6">
        <v>84.2</v>
      </c>
      <c r="J188" s="6">
        <v>10.199999999999999</v>
      </c>
      <c r="K188" s="6">
        <v>10.029999999999999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186</v>
      </c>
      <c r="I189" s="6">
        <v>-16239999999.999998</v>
      </c>
      <c r="J189" s="5">
        <v>-24370000000</v>
      </c>
      <c r="K189" s="5">
        <v>-12780000000</v>
      </c>
      <c r="L189" s="5">
        <v>6070000000</v>
      </c>
      <c r="M189" s="5">
        <v>450000000</v>
      </c>
      <c r="N189" s="5">
        <v>250000000</v>
      </c>
    </row>
    <row r="190" spans="3:14" ht="15.5" x14ac:dyDescent="0.35">
      <c r="C190" t="s">
        <v>187</v>
      </c>
      <c r="I190" s="6">
        <v>-0.1802</v>
      </c>
      <c r="J190" s="6">
        <v>-0.1754</v>
      </c>
      <c r="K190" s="6">
        <v>-8.8300000000000003E-2</v>
      </c>
      <c r="L190" s="6">
        <v>6.6500000000000004E-2</v>
      </c>
      <c r="M190" s="6">
        <v>1E-4</v>
      </c>
      <c r="N190" s="6">
        <v>-2.0000000000000001E-4</v>
      </c>
    </row>
    <row r="191" spans="3:14" ht="15.5" x14ac:dyDescent="0.35">
      <c r="C191" t="s">
        <v>188</v>
      </c>
      <c r="I191" s="6">
        <v>-0.1681</v>
      </c>
      <c r="J191" s="6">
        <v>-0.17460000000000001</v>
      </c>
      <c r="K191" s="6">
        <v>-9.5000000000000001E-2</v>
      </c>
      <c r="L191" s="6">
        <v>7.1800000000000003E-2</v>
      </c>
      <c r="M191" s="6">
        <v>1E-4</v>
      </c>
      <c r="N191" s="6">
        <v>-2.0000000000000001E-4</v>
      </c>
    </row>
    <row r="192" spans="3:14" ht="15.5" x14ac:dyDescent="0.35">
      <c r="C192" t="s">
        <v>189</v>
      </c>
      <c r="I192" s="6">
        <v>-0.26530000000000004</v>
      </c>
      <c r="J192" s="6">
        <v>-0.2828</v>
      </c>
      <c r="K192" s="6">
        <v>-0.16159999999999999</v>
      </c>
      <c r="L192" s="6">
        <v>7.9399999999999998E-2</v>
      </c>
      <c r="M192" s="6">
        <v>-8.0000000000000004E-4</v>
      </c>
      <c r="N192" s="6">
        <v>8.3999999999999995E-3</v>
      </c>
    </row>
    <row r="193" spans="2:14" ht="15.5" x14ac:dyDescent="0.35">
      <c r="C193" t="s">
        <v>190</v>
      </c>
      <c r="I193" s="6">
        <v>-23.08</v>
      </c>
      <c r="J193" s="6">
        <v>-64.16</v>
      </c>
      <c r="K193" s="6">
        <v>-84.99</v>
      </c>
      <c r="L193" s="6">
        <v>53.8</v>
      </c>
      <c r="M193" s="6">
        <v>-1.98</v>
      </c>
      <c r="N193" s="6">
        <v>11.49</v>
      </c>
    </row>
    <row r="194" spans="2:14" ht="15.5" x14ac:dyDescent="0.35">
      <c r="C194" t="s">
        <v>56</v>
      </c>
      <c r="I194" s="6">
        <v>19.32</v>
      </c>
      <c r="J194" s="6">
        <v>2.0699999999999998</v>
      </c>
      <c r="K194" s="6">
        <v>2.2200000000000002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53</v>
      </c>
      <c r="I195" s="6">
        <v>20.7</v>
      </c>
      <c r="J195" s="6">
        <v>24.17</v>
      </c>
      <c r="K195" s="6">
        <v>28.39</v>
      </c>
      <c r="L195" s="6">
        <v>7404.97</v>
      </c>
      <c r="M195" s="6">
        <v>75133057.700000003</v>
      </c>
      <c r="N195" s="6">
        <v>75092221.549999997</v>
      </c>
    </row>
    <row r="196" spans="2:14" ht="15.5" x14ac:dyDescent="0.35">
      <c r="C196" t="s">
        <v>191</v>
      </c>
      <c r="I196" s="6">
        <v>20.29</v>
      </c>
      <c r="J196" s="6">
        <v>2.1800000000000002</v>
      </c>
      <c r="K196" s="6">
        <v>2.35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192</v>
      </c>
      <c r="I197" s="6">
        <v>19.71</v>
      </c>
      <c r="J197" s="6">
        <v>22.91</v>
      </c>
      <c r="K197" s="6">
        <v>26.84</v>
      </c>
      <c r="L197" s="6">
        <v>7103.36</v>
      </c>
      <c r="M197" s="6">
        <v>70899456.920000002</v>
      </c>
      <c r="N197" s="6">
        <v>72642387.069999993</v>
      </c>
    </row>
    <row r="198" spans="2:14" ht="15.5" x14ac:dyDescent="0.35">
      <c r="C198" t="s">
        <v>193</v>
      </c>
    </row>
    <row r="199" spans="2:14" ht="15.5" x14ac:dyDescent="0.35">
      <c r="C199" t="s">
        <v>194</v>
      </c>
    </row>
    <row r="200" spans="2:14" ht="15.5" x14ac:dyDescent="0.35">
      <c r="C200" t="s">
        <v>25</v>
      </c>
    </row>
    <row r="201" spans="2:14" ht="15.5" x14ac:dyDescent="0.35">
      <c r="C201" t="s">
        <v>22</v>
      </c>
      <c r="I201" s="5">
        <v>-1000000000</v>
      </c>
      <c r="J201" s="5">
        <v>-2000000000</v>
      </c>
      <c r="K201" s="5">
        <v>-5000000000</v>
      </c>
      <c r="L201" s="5">
        <v>-10000000000</v>
      </c>
      <c r="M201" s="5">
        <v>-3000000000</v>
      </c>
      <c r="N201" s="5">
        <v>-9000000000</v>
      </c>
    </row>
    <row r="202" spans="2:14" ht="15.5" x14ac:dyDescent="0.35">
      <c r="C202" t="s">
        <v>195</v>
      </c>
      <c r="I202" s="5">
        <v>-1000000000</v>
      </c>
      <c r="J202" s="5">
        <v>12000000000</v>
      </c>
      <c r="K202" s="5">
        <v>34000000000</v>
      </c>
      <c r="L202" s="5">
        <v>36000000000</v>
      </c>
      <c r="M202" s="5">
        <v>12000000000</v>
      </c>
      <c r="N202" s="5">
        <v>22000000000</v>
      </c>
    </row>
    <row r="203" spans="2:14" ht="15.5" x14ac:dyDescent="0.35">
      <c r="C203" t="s">
        <v>196</v>
      </c>
      <c r="I203" s="5">
        <v>-1000000000</v>
      </c>
      <c r="J203" s="5">
        <v>-5000000000</v>
      </c>
      <c r="K203" s="5">
        <v>-37000000000</v>
      </c>
      <c r="L203" s="5">
        <v>1000000000</v>
      </c>
      <c r="M203" s="5">
        <v>5000000000</v>
      </c>
      <c r="N203" s="5">
        <v>-4000000000</v>
      </c>
    </row>
    <row r="204" spans="2:14" ht="15.5" x14ac:dyDescent="0.35">
      <c r="C204" t="s">
        <v>197</v>
      </c>
      <c r="I204" s="5">
        <v>0</v>
      </c>
      <c r="J204" s="5">
        <v>0</v>
      </c>
      <c r="K204" s="5">
        <v>-18000000000</v>
      </c>
      <c r="L204" s="5">
        <v>-2000000000</v>
      </c>
      <c r="M204" s="5">
        <v>0</v>
      </c>
      <c r="N204" s="5">
        <v>0</v>
      </c>
    </row>
    <row r="205" spans="2:14" ht="15.5" x14ac:dyDescent="0.35">
      <c r="C205" t="s">
        <v>14</v>
      </c>
      <c r="I205" s="5">
        <v>-1000000000</v>
      </c>
      <c r="J205" s="5">
        <v>-6000000000</v>
      </c>
      <c r="K205" s="5">
        <v>-55000000000</v>
      </c>
      <c r="L205" s="5">
        <v>-1000000000</v>
      </c>
      <c r="M205" s="5">
        <v>4000000000</v>
      </c>
      <c r="N205" s="5">
        <v>-5000000000</v>
      </c>
    </row>
    <row r="206" spans="2:14" ht="15.5" x14ac:dyDescent="0.35">
      <c r="C206" t="s">
        <v>16</v>
      </c>
      <c r="I206" s="6">
        <v>-0.28999999999999998</v>
      </c>
      <c r="J206" s="6">
        <v>-1.4</v>
      </c>
      <c r="K206" s="6">
        <v>-13.86</v>
      </c>
      <c r="L206" s="6">
        <v>-62.24</v>
      </c>
      <c r="M206" s="6">
        <v>6459256.1399999997</v>
      </c>
      <c r="N206" s="6">
        <v>-6570731.4699999997</v>
      </c>
    </row>
    <row r="208" spans="2:14" ht="15.5" x14ac:dyDescent="0.35">
      <c r="B208" t="s">
        <v>198</v>
      </c>
      <c r="C208" t="s">
        <v>199</v>
      </c>
      <c r="D208" s="5">
        <v>15000000000</v>
      </c>
      <c r="E208" s="5">
        <v>-5000000000</v>
      </c>
      <c r="F208" s="5">
        <v>-3000000000</v>
      </c>
      <c r="G208" s="5">
        <v>-3000000000</v>
      </c>
      <c r="H208" s="5">
        <v>61000000000</v>
      </c>
      <c r="I208" s="5">
        <v>-14000000000</v>
      </c>
      <c r="J208" s="5">
        <v>-17000000000</v>
      </c>
      <c r="K208" s="5">
        <v>-11000000000</v>
      </c>
      <c r="L208" s="5">
        <v>5000000000</v>
      </c>
      <c r="M208" s="5">
        <v>7000000</v>
      </c>
      <c r="N208" s="5">
        <v>-11000000</v>
      </c>
    </row>
    <row r="209" spans="3:14" ht="15.5" x14ac:dyDescent="0.35">
      <c r="C209" t="s">
        <v>317</v>
      </c>
      <c r="H209" s="5">
        <v>4000000000</v>
      </c>
      <c r="I209" s="5">
        <v>-14000000000</v>
      </c>
      <c r="J209" s="5">
        <v>-17000000000</v>
      </c>
      <c r="K209" s="5">
        <v>-11000000000</v>
      </c>
    </row>
    <row r="210" spans="3:14" ht="15.5" x14ac:dyDescent="0.35">
      <c r="C210" t="s">
        <v>44</v>
      </c>
      <c r="D210" s="6">
        <v>3.72</v>
      </c>
      <c r="E210" s="6">
        <v>-1.33</v>
      </c>
      <c r="F210" s="6">
        <v>-0.67</v>
      </c>
      <c r="G210" s="6">
        <v>-0.64</v>
      </c>
      <c r="H210" s="6">
        <v>14.89</v>
      </c>
      <c r="I210" s="6">
        <v>-3.36</v>
      </c>
      <c r="J210" s="6">
        <v>-4.07</v>
      </c>
      <c r="K210" s="6">
        <v>-2.6</v>
      </c>
      <c r="L210" s="6">
        <v>1.24</v>
      </c>
      <c r="M210" s="5">
        <v>0</v>
      </c>
      <c r="N210" s="5">
        <v>0</v>
      </c>
    </row>
    <row r="211" spans="3:14" ht="15.5" x14ac:dyDescent="0.35">
      <c r="C211" t="s">
        <v>318</v>
      </c>
      <c r="H211" s="6">
        <v>1.08</v>
      </c>
      <c r="I211" s="6">
        <v>-3.36</v>
      </c>
      <c r="J211" s="6">
        <v>-4.07</v>
      </c>
      <c r="K211" s="6">
        <v>-2.6</v>
      </c>
    </row>
    <row r="212" spans="3:14" ht="15.5" x14ac:dyDescent="0.35">
      <c r="C212" t="s">
        <v>204</v>
      </c>
      <c r="D212" s="5">
        <v>4000000000</v>
      </c>
      <c r="E212" s="5">
        <v>5000000000</v>
      </c>
      <c r="F212" s="5">
        <v>4000000000</v>
      </c>
      <c r="G212" s="5">
        <v>5000000000</v>
      </c>
      <c r="H212" s="5">
        <v>16000000000</v>
      </c>
      <c r="I212" s="5">
        <v>19000000000</v>
      </c>
      <c r="J212" s="5">
        <v>19000000000</v>
      </c>
      <c r="K212" s="5">
        <v>25000000000</v>
      </c>
      <c r="L212" s="5">
        <v>40000000000</v>
      </c>
      <c r="M212" s="5">
        <v>24000000000</v>
      </c>
      <c r="N212" s="5">
        <v>6000000000</v>
      </c>
    </row>
    <row r="213" spans="3:14" ht="15.5" x14ac:dyDescent="0.35">
      <c r="C213" t="s">
        <v>319</v>
      </c>
      <c r="H213" s="5">
        <v>17000000000</v>
      </c>
      <c r="I213" s="5">
        <v>19000000000</v>
      </c>
      <c r="J213" s="5">
        <v>19000000000</v>
      </c>
      <c r="K213" s="5">
        <v>25000000000</v>
      </c>
    </row>
    <row r="214" spans="3:14" ht="15.5" x14ac:dyDescent="0.35">
      <c r="C214" t="s">
        <v>208</v>
      </c>
      <c r="I214" s="6">
        <v>11.95</v>
      </c>
    </row>
    <row r="215" spans="3:14" ht="15.5" x14ac:dyDescent="0.35">
      <c r="C215" t="s">
        <v>320</v>
      </c>
      <c r="I215" s="6">
        <v>164.97</v>
      </c>
    </row>
    <row r="216" spans="3:14" ht="15.5" x14ac:dyDescent="0.35">
      <c r="C216" t="s">
        <v>209</v>
      </c>
      <c r="I216" s="6">
        <v>7.42</v>
      </c>
    </row>
    <row r="217" spans="3:14" ht="15.5" x14ac:dyDescent="0.35">
      <c r="C217" t="s">
        <v>321</v>
      </c>
      <c r="I217" s="6">
        <v>6.0999999999999995E-3</v>
      </c>
    </row>
    <row r="218" spans="3:14" ht="15.5" x14ac:dyDescent="0.35">
      <c r="C218" t="s">
        <v>322</v>
      </c>
      <c r="I218" s="6">
        <v>41.8</v>
      </c>
    </row>
    <row r="219" spans="3:14" ht="15.5" x14ac:dyDescent="0.35">
      <c r="C219" t="s">
        <v>210</v>
      </c>
      <c r="I219" s="6">
        <v>4.7300000000000004</v>
      </c>
    </row>
    <row r="220" spans="3:14" ht="15.5" x14ac:dyDescent="0.35">
      <c r="C220" t="s">
        <v>323</v>
      </c>
      <c r="I220" s="6">
        <v>-310.66000000000003</v>
      </c>
    </row>
    <row r="221" spans="3:14" ht="15.5" x14ac:dyDescent="0.35">
      <c r="C221" t="s">
        <v>324</v>
      </c>
      <c r="I221" s="6">
        <v>-183.89</v>
      </c>
    </row>
    <row r="222" spans="3:14" ht="15.5" x14ac:dyDescent="0.35">
      <c r="C222" t="s">
        <v>325</v>
      </c>
      <c r="I222" s="6">
        <v>-293.22000000000003</v>
      </c>
    </row>
    <row r="223" spans="3:14" ht="15.5" x14ac:dyDescent="0.35">
      <c r="C223" t="s">
        <v>326</v>
      </c>
      <c r="I223" s="6">
        <v>434.42</v>
      </c>
    </row>
    <row r="224" spans="3:14" ht="15.5" x14ac:dyDescent="0.35">
      <c r="C224" t="s">
        <v>327</v>
      </c>
      <c r="I224" s="6">
        <v>9.41</v>
      </c>
    </row>
    <row r="225" spans="3:9" ht="15.5" x14ac:dyDescent="0.35">
      <c r="C225" t="s">
        <v>328</v>
      </c>
      <c r="I225" s="6">
        <v>-2.0299999999999998</v>
      </c>
    </row>
    <row r="226" spans="3:9" ht="15.5" x14ac:dyDescent="0.35">
      <c r="C226" t="s">
        <v>329</v>
      </c>
      <c r="I226" s="6">
        <v>1.08</v>
      </c>
    </row>
    <row r="227" spans="3:9" ht="15.5" x14ac:dyDescent="0.35">
      <c r="C227" t="s">
        <v>211</v>
      </c>
      <c r="I227" s="6">
        <v>14.89</v>
      </c>
    </row>
    <row r="228" spans="3:9" ht="15.5" x14ac:dyDescent="0.35">
      <c r="C228" t="s">
        <v>330</v>
      </c>
      <c r="I228" s="6">
        <v>4.26</v>
      </c>
    </row>
    <row r="229" spans="3:9" ht="15.5" x14ac:dyDescent="0.35">
      <c r="C229" t="s">
        <v>212</v>
      </c>
      <c r="D229" s="6">
        <v>6.78</v>
      </c>
    </row>
    <row r="230" spans="3:9" ht="15.5" x14ac:dyDescent="0.35">
      <c r="C230" t="s">
        <v>213</v>
      </c>
      <c r="I230" s="6">
        <v>37.590000000000003</v>
      </c>
    </row>
    <row r="231" spans="3:9" ht="15.5" x14ac:dyDescent="0.35">
      <c r="C231" t="s">
        <v>331</v>
      </c>
      <c r="I231" s="6">
        <v>-0.97</v>
      </c>
    </row>
    <row r="232" spans="3:9" ht="15.5" x14ac:dyDescent="0.35">
      <c r="C232" t="s">
        <v>214</v>
      </c>
      <c r="D232" s="6">
        <v>8.65</v>
      </c>
    </row>
    <row r="233" spans="3:9" ht="15.5" x14ac:dyDescent="0.35">
      <c r="C233" t="s">
        <v>215</v>
      </c>
      <c r="D233" s="6">
        <v>8.5399999999999991</v>
      </c>
    </row>
    <row r="234" spans="3:9" ht="15.5" x14ac:dyDescent="0.35">
      <c r="C234" t="s">
        <v>217</v>
      </c>
      <c r="D234" s="6">
        <v>0.06</v>
      </c>
    </row>
    <row r="235" spans="3:9" ht="15.5" x14ac:dyDescent="0.35">
      <c r="C235" t="s">
        <v>219</v>
      </c>
      <c r="D235" s="6">
        <v>0.96</v>
      </c>
    </row>
    <row r="236" spans="3:9" ht="15.5" x14ac:dyDescent="0.35">
      <c r="C236" t="s">
        <v>333</v>
      </c>
      <c r="I236" s="6">
        <v>-2.68</v>
      </c>
    </row>
    <row r="237" spans="3:9" ht="15.5" x14ac:dyDescent="0.35">
      <c r="C237" t="s">
        <v>12</v>
      </c>
      <c r="D237" s="5">
        <v>-3000000000</v>
      </c>
    </row>
    <row r="238" spans="3:9" ht="15.5" x14ac:dyDescent="0.35">
      <c r="C238" t="s">
        <v>220</v>
      </c>
      <c r="I238" s="6">
        <v>19.22</v>
      </c>
    </row>
    <row r="239" spans="3:9" ht="15.5" x14ac:dyDescent="0.35">
      <c r="C239" t="s">
        <v>221</v>
      </c>
      <c r="I239" s="6">
        <v>2.9900000000000003E-2</v>
      </c>
    </row>
    <row r="240" spans="3:9" ht="15.5" x14ac:dyDescent="0.35">
      <c r="C240" t="s">
        <v>222</v>
      </c>
      <c r="I240" s="6">
        <v>2.87E-2</v>
      </c>
    </row>
    <row r="241" spans="3:9" ht="15.5" x14ac:dyDescent="0.35">
      <c r="C241" t="s">
        <v>223</v>
      </c>
      <c r="I241" s="6">
        <v>-2.2799999999999997E-2</v>
      </c>
    </row>
    <row r="242" spans="3:9" ht="15.5" x14ac:dyDescent="0.35">
      <c r="C242" t="s">
        <v>334</v>
      </c>
      <c r="I242" s="6">
        <v>-3.6000000000000004E-2</v>
      </c>
    </row>
    <row r="243" spans="3:9" ht="15.5" x14ac:dyDescent="0.35">
      <c r="C243" t="s">
        <v>224</v>
      </c>
      <c r="D243" s="6">
        <v>24.29</v>
      </c>
    </row>
    <row r="244" spans="3:9" ht="15.5" x14ac:dyDescent="0.35">
      <c r="C244" t="s">
        <v>225</v>
      </c>
      <c r="D244" s="6">
        <v>58.13</v>
      </c>
    </row>
    <row r="245" spans="3:9" ht="15.5" x14ac:dyDescent="0.35">
      <c r="C245" t="s">
        <v>226</v>
      </c>
      <c r="D245" s="6">
        <v>98.95</v>
      </c>
    </row>
    <row r="246" spans="3:9" ht="15.5" x14ac:dyDescent="0.35">
      <c r="C246" t="s">
        <v>227</v>
      </c>
      <c r="D246" s="6">
        <v>-16.53</v>
      </c>
    </row>
    <row r="247" spans="3:9" ht="15.5" x14ac:dyDescent="0.35">
      <c r="C247" t="s">
        <v>228</v>
      </c>
      <c r="D247" s="6">
        <v>3.75</v>
      </c>
    </row>
    <row r="248" spans="3:9" ht="15.5" x14ac:dyDescent="0.35">
      <c r="C248" t="s">
        <v>335</v>
      </c>
      <c r="I248" s="6">
        <v>0.16</v>
      </c>
    </row>
    <row r="249" spans="3:9" ht="15.5" x14ac:dyDescent="0.35">
      <c r="C249" t="s">
        <v>336</v>
      </c>
      <c r="I249" s="6">
        <v>6.57</v>
      </c>
    </row>
    <row r="250" spans="3:9" ht="15.5" x14ac:dyDescent="0.35">
      <c r="C250" t="s">
        <v>40</v>
      </c>
      <c r="I250" s="5">
        <v>728000000000</v>
      </c>
    </row>
    <row r="251" spans="3:9" ht="15.5" x14ac:dyDescent="0.35">
      <c r="C251" t="s">
        <v>229</v>
      </c>
      <c r="I251" s="5">
        <v>685000000000</v>
      </c>
    </row>
    <row r="252" spans="3:9" ht="15.5" x14ac:dyDescent="0.35">
      <c r="C252" t="s">
        <v>230</v>
      </c>
      <c r="I252" s="5">
        <v>4090000000</v>
      </c>
    </row>
    <row r="253" spans="3:9" ht="15.5" x14ac:dyDescent="0.35">
      <c r="C253" t="s">
        <v>231</v>
      </c>
      <c r="I253" s="6">
        <v>0.31090000000000001</v>
      </c>
    </row>
    <row r="254" spans="3:9" ht="15.5" x14ac:dyDescent="0.35">
      <c r="C254" t="s">
        <v>232</v>
      </c>
      <c r="D254" s="6">
        <v>0.50070000000000003</v>
      </c>
    </row>
    <row r="255" spans="3:9" ht="15.5" x14ac:dyDescent="0.35">
      <c r="C255" t="s">
        <v>233</v>
      </c>
      <c r="D255" s="6">
        <v>3.6242000000000001</v>
      </c>
    </row>
    <row r="256" spans="3:9" ht="15.5" x14ac:dyDescent="0.35">
      <c r="C256" t="s">
        <v>234</v>
      </c>
      <c r="D256" s="6">
        <v>3.7168999999999999</v>
      </c>
    </row>
    <row r="257" spans="3:9" ht="15.5" x14ac:dyDescent="0.35">
      <c r="C257" t="s">
        <v>235</v>
      </c>
      <c r="D257" s="6">
        <v>-0.2455</v>
      </c>
    </row>
    <row r="258" spans="3:9" ht="15.5" x14ac:dyDescent="0.35">
      <c r="C258" t="s">
        <v>236</v>
      </c>
      <c r="D258" s="6">
        <v>-0.32719999999999999</v>
      </c>
    </row>
    <row r="259" spans="3:9" ht="15.5" x14ac:dyDescent="0.35">
      <c r="C259" t="s">
        <v>237</v>
      </c>
      <c r="D259" s="6">
        <v>6.2222</v>
      </c>
    </row>
    <row r="260" spans="3:9" ht="15.5" x14ac:dyDescent="0.35">
      <c r="C260" t="s">
        <v>244</v>
      </c>
      <c r="I260" s="5">
        <v>6</v>
      </c>
    </row>
    <row r="261" spans="3:9" ht="15.5" x14ac:dyDescent="0.35">
      <c r="C261" t="s">
        <v>245</v>
      </c>
      <c r="I261" s="6">
        <v>0.76</v>
      </c>
    </row>
    <row r="262" spans="3:9" ht="15.5" x14ac:dyDescent="0.35">
      <c r="C262" t="s">
        <v>246</v>
      </c>
      <c r="I262" s="6">
        <v>0.45</v>
      </c>
    </row>
    <row r="263" spans="3:9" ht="15.5" x14ac:dyDescent="0.35">
      <c r="C263" t="s">
        <v>247</v>
      </c>
      <c r="I263" s="6">
        <v>7.0000000000000007E-2</v>
      </c>
    </row>
    <row r="264" spans="3:9" ht="15.5" x14ac:dyDescent="0.35">
      <c r="C264" t="s">
        <v>248</v>
      </c>
      <c r="I264" s="6">
        <v>0.31</v>
      </c>
    </row>
    <row r="265" spans="3:9" ht="15.5" x14ac:dyDescent="0.35">
      <c r="C265" t="s">
        <v>249</v>
      </c>
      <c r="I265" s="6">
        <v>0.04</v>
      </c>
    </row>
    <row r="266" spans="3:9" ht="15.5" x14ac:dyDescent="0.35">
      <c r="C266" t="s">
        <v>250</v>
      </c>
      <c r="I266" s="6">
        <v>0.15</v>
      </c>
    </row>
    <row r="267" spans="3:9" ht="15.5" x14ac:dyDescent="0.35">
      <c r="C267" t="s">
        <v>251</v>
      </c>
      <c r="I267" s="6">
        <v>0.02</v>
      </c>
    </row>
    <row r="268" spans="3:9" ht="15.5" x14ac:dyDescent="0.35">
      <c r="C268" t="s">
        <v>337</v>
      </c>
      <c r="I268" s="5">
        <v>17000000000</v>
      </c>
    </row>
    <row r="269" spans="3:9" ht="15.5" x14ac:dyDescent="0.35">
      <c r="C269" t="s">
        <v>338</v>
      </c>
      <c r="I269" s="5">
        <v>9000000000</v>
      </c>
    </row>
    <row r="270" spans="3:9" ht="15.5" x14ac:dyDescent="0.35">
      <c r="C270" t="s">
        <v>339</v>
      </c>
      <c r="I270" s="5">
        <v>2000000000</v>
      </c>
    </row>
    <row r="271" spans="3:9" ht="15.5" x14ac:dyDescent="0.35">
      <c r="C271" t="s">
        <v>340</v>
      </c>
      <c r="I271" s="5">
        <v>4000000000</v>
      </c>
    </row>
    <row r="272" spans="3:9" ht="15.5" x14ac:dyDescent="0.35">
      <c r="C272" t="s">
        <v>252</v>
      </c>
      <c r="D272" s="5">
        <v>28000000000</v>
      </c>
    </row>
    <row r="273" spans="3:9" ht="15.5" x14ac:dyDescent="0.35">
      <c r="C273" t="s">
        <v>253</v>
      </c>
      <c r="D273" s="5">
        <v>148000000000</v>
      </c>
    </row>
    <row r="274" spans="3:9" ht="15.5" x14ac:dyDescent="0.35">
      <c r="C274" t="s">
        <v>254</v>
      </c>
      <c r="D274" s="5">
        <v>10000000000</v>
      </c>
    </row>
    <row r="275" spans="3:9" ht="15.5" x14ac:dyDescent="0.35">
      <c r="C275" t="s">
        <v>183</v>
      </c>
      <c r="D275" s="5">
        <v>70000000000</v>
      </c>
    </row>
    <row r="276" spans="3:9" ht="15.5" x14ac:dyDescent="0.35">
      <c r="C276" t="s">
        <v>182</v>
      </c>
      <c r="I276" s="5">
        <v>154000000000</v>
      </c>
    </row>
    <row r="277" spans="3:9" ht="15.5" x14ac:dyDescent="0.35">
      <c r="C277" t="s">
        <v>20</v>
      </c>
      <c r="D277" s="5">
        <v>-28000000000</v>
      </c>
    </row>
    <row r="278" spans="3:9" ht="15.5" x14ac:dyDescent="0.35">
      <c r="C278" t="s">
        <v>255</v>
      </c>
      <c r="I278" s="5">
        <v>138000000000</v>
      </c>
    </row>
    <row r="279" spans="3:9" ht="15.5" x14ac:dyDescent="0.35">
      <c r="C279" t="s">
        <v>341</v>
      </c>
      <c r="I279" s="5">
        <v>-2000000000</v>
      </c>
    </row>
    <row r="280" spans="3:9" ht="15.5" x14ac:dyDescent="0.35">
      <c r="C280" t="s">
        <v>342</v>
      </c>
      <c r="I280" s="5">
        <v>-28000000000</v>
      </c>
    </row>
    <row r="281" spans="3:9" ht="15.5" x14ac:dyDescent="0.35">
      <c r="C281" t="s">
        <v>343</v>
      </c>
      <c r="I281" s="5">
        <v>56000000000</v>
      </c>
    </row>
    <row r="282" spans="3:9" ht="15.5" x14ac:dyDescent="0.35">
      <c r="C282" t="s">
        <v>344</v>
      </c>
      <c r="I282" s="5">
        <v>-2000000000</v>
      </c>
    </row>
    <row r="283" spans="3:9" ht="15.5" x14ac:dyDescent="0.35">
      <c r="C283" t="s">
        <v>345</v>
      </c>
      <c r="I283" s="5">
        <v>-4000000000</v>
      </c>
    </row>
  </sheetData>
  <pageMargins left="0.7" right="0.7" top="0.75" bottom="0.75" header="0.3" footer="0.3"/>
  <ignoredErrors>
    <ignoredError sqref="A1:N284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902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903</v>
      </c>
      <c r="D2" s="2" vm="104">
        <f ca="1">IFERROR(_xlfn.STOCKHISTORY("XIDX:" &amp; $C$1, D3, , 0, 0, 1), "Libur")</f>
        <v>326</v>
      </c>
      <c r="H2" s="2" vm="104">
        <f ca="1">IFERROR(INDEX(D2:G2,COUNT(D2:G2)),"")</f>
        <v>326</v>
      </c>
      <c r="I2" s="2" vm="105">
        <f ca="1">IFERROR(_xlfn.STOCKHISTORY("XIDX:" &amp; $C$1, I1, , 0, 0, 1), "Libur")</f>
        <v>374</v>
      </c>
      <c r="J2" s="2" vm="31">
        <f ca="1">IFERROR(_xlfn.STOCKHISTORY("XIDX:" &amp; $C$1, J1, , 0, 0, 1), "Libur")</f>
        <v>35</v>
      </c>
      <c r="K2" s="2" vm="106">
        <f ca="1">IFERROR(_xlfn.STOCKHISTORY("XIDX:" &amp; $C$1, K1, , 0, 0, 1), "Libur")</f>
        <v>44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12204214536</v>
      </c>
      <c r="H4" s="2">
        <f>IFERROR(SUM(D4:G4)*(4/MAX(1,COUNT(D4:G4))),"")</f>
        <v>48816858144</v>
      </c>
      <c r="I4" s="2">
        <f>IFERROR(INDEX(I51:I500,MATCH($C$4,$C$51:$C$500,0)),"")</f>
        <v>24531327922</v>
      </c>
      <c r="J4" s="2">
        <f>IFERROR(INDEX(J51:J500,MATCH($C$4,$C$51:$C$500,0)),"")</f>
        <v>39474192963</v>
      </c>
      <c r="K4" s="2">
        <f>IFERROR(INDEX(K51:K500,MATCH($C$4,$C$51:$C$500,0)),"")</f>
        <v>37502740938</v>
      </c>
      <c r="L4" s="2">
        <f>IFERROR(INDEX(L51:L500,MATCH($C$4,$C$51:$C$500,0)),"")</f>
        <v>33864029826</v>
      </c>
      <c r="M4" s="2">
        <f>IFERROR(INDEX(M51:M500,MATCH($C$4,$C$51:$C$500,0)),"")</f>
        <v>11850303132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742312828</v>
      </c>
      <c r="H5" s="2">
        <f>IFERROR(SUM(D5:G5)*(4/MAX(1,COUNT(D5:G5))),"")</f>
        <v>2969251312</v>
      </c>
      <c r="I5" s="2">
        <f>IFERROR(INDEX(I51:I500,MATCH($C$5,$C$51:$C$500,0)),"")</f>
        <v>2853924128</v>
      </c>
      <c r="J5" s="2">
        <f>IFERROR(INDEX(J51:J500,MATCH($C$5,$C$51:$C$500,0)),"")</f>
        <v>8471887599</v>
      </c>
      <c r="K5" s="2">
        <f>IFERROR(INDEX(K51:K500,MATCH($C$5,$C$51:$C$500,0)),"")</f>
        <v>9642602975</v>
      </c>
      <c r="L5" s="2">
        <f>IFERROR(INDEX(L51:L500,MATCH($C$5,$C$51:$C$500,0)),"")</f>
        <v>13902949971</v>
      </c>
      <c r="M5" s="2">
        <f>IFERROR(INDEX(M51:M500,MATCH($C$5,$C$51:$C$500,0)),"")</f>
        <v>2336164297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81154775247</v>
      </c>
      <c r="H6" s="2">
        <f>IFERROR(INDEX(D6:G6,COUNT(D6:G6)),"")</f>
        <v>81154775247</v>
      </c>
      <c r="I6" s="2">
        <f>IFERROR(INDEX(I51:I500,MATCH($C$6,$C$51:$C$500,0)),"")</f>
        <v>81154775247</v>
      </c>
      <c r="J6" s="2">
        <f>IFERROR(INDEX(J51:J500,MATCH($C$6,$C$51:$C$500,0)),"")</f>
        <v>78300851119</v>
      </c>
      <c r="K6" s="2">
        <f>IFERROR(INDEX(K51:K500,MATCH($C$6,$C$51:$C$500,0)),"")</f>
        <v>69828963520</v>
      </c>
      <c r="L6" s="2">
        <f>IFERROR(INDEX(L51:L500,MATCH($C$6,$C$51:$C$500,0)),"")</f>
        <v>36238779268</v>
      </c>
      <c r="M6" s="2">
        <f>IFERROR(INDEX(M51:M500,MATCH($C$6,$C$51:$C$500,0)),"")</f>
        <v>7335829297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3.2</v>
      </c>
      <c r="H7" s="3">
        <f>IFERROR(INDEX(D7:G7,COUNT(D7:G7)),"")</f>
        <v>3.2</v>
      </c>
      <c r="I7" s="3">
        <f>IFERROR(INDEX(I51:I500,MATCH($C$7,$C$51:$C$500,0))/1000000000,"")</f>
        <v>3.2</v>
      </c>
      <c r="J7" s="3">
        <f>IFERROR(INDEX(J51:J500,MATCH($C$7,$C$51:$C$500,0))/1000000000,"")</f>
        <v>3.2</v>
      </c>
      <c r="K7" s="3">
        <f>IFERROR(INDEX(K51:K500,MATCH($C$7,$C$51:$C$500,0))/1000000000,"")</f>
        <v>3.2</v>
      </c>
      <c r="L7" s="3">
        <f>IFERROR(INDEX(L51:L500,MATCH($C$7,$C$51:$C$500,0))/1000000000,"")</f>
        <v>0.8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>IFERROR(INDEX(I51:I500,MATCH($C$8,$C$51:$C$500,0)),"")</f>
        <v>8000000000</v>
      </c>
      <c r="J8" s="2">
        <f>IFERROR(INDEX(J51:J500,MATCH($C$8,$C$51:$C$500,0)),"")</f>
        <v>-3000000000</v>
      </c>
      <c r="K8" s="2">
        <f>IFERROR(INDEX(K51:K500,MATCH($C$8,$C$51:$C$500,0)),"")</f>
        <v>-19000000000</v>
      </c>
      <c r="L8" s="2">
        <f>IFERROR(INDEX(L51:L500,MATCH($C$8,$C$51:$C$500,0)),"")</f>
        <v>-9000000000</v>
      </c>
      <c r="M8" s="2">
        <f>IFERROR(INDEX(M51:M500,MATCH($C$8,$C$51:$C$500,0)),"")</f>
        <v>-4000000000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1.19</v>
      </c>
      <c r="H9" s="3">
        <f>IFERROR(INDEX(D9:G9,COUNT(D9:G9)),"")</f>
        <v>1.19</v>
      </c>
      <c r="I9" s="3">
        <f>IFERROR(INDEX(I51:I500,MATCH($C$9,$C$51:$C$500,0)),"")</f>
        <v>2.59</v>
      </c>
      <c r="J9" s="3">
        <f>IFERROR(INDEX(J51:J500,MATCH($C$9,$C$51:$C$500,0)),"")</f>
        <v>-1.04</v>
      </c>
      <c r="K9" s="3">
        <f>IFERROR(INDEX(K51:K500,MATCH($C$9,$C$51:$C$500,0)),"")</f>
        <v>-5.93</v>
      </c>
      <c r="L9" s="3">
        <f>IFERROR(INDEX(L51:L500,MATCH($C$9,$C$51:$C$500,0)),"")</f>
        <v>-11.71</v>
      </c>
      <c r="M9" s="3">
        <f>IFERROR(INDEX(M51:M500,MATCH($C$9,$C$51:$C$500,0)),"")</f>
        <v>-375808.48</v>
      </c>
    </row>
    <row r="10" spans="1:13" ht="15.5" x14ac:dyDescent="0.35">
      <c r="C10" t="s">
        <v>17</v>
      </c>
      <c r="D10" s="3">
        <f ca="1">IFERROR(IF(D9=0,"",D2/D9),"")</f>
        <v>273.94957983193279</v>
      </c>
      <c r="I10" s="3">
        <f ca="1">IFERROR(IF(I9=0,"",I2/I9),"")</f>
        <v>144.40154440154441</v>
      </c>
      <c r="J10" s="3">
        <f ca="1">IFERROR(IF(J9=0,"",J2/J9),"")</f>
        <v>-33.653846153846153</v>
      </c>
      <c r="K10" s="3">
        <f ca="1">IFERROR(IF(K9=0,"",K2/K9),"")</f>
        <v>-7.4198988195615518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9078860107</v>
      </c>
      <c r="H11" s="2">
        <f>IFERROR(INDEX(D11:G11,COUNT(D11:G11)),"")</f>
        <v>9078860107</v>
      </c>
      <c r="I11" s="2">
        <f>IFERROR(INDEX(I51:I500,MATCH($C$11,$C$51:$C$500,0)),"")</f>
        <v>9078860107</v>
      </c>
      <c r="J11" s="2">
        <f>IFERROR(INDEX(J51:J500,MATCH($C$11,$C$51:$C$500,0)),"")</f>
        <v>5701895231</v>
      </c>
      <c r="K11" s="2">
        <f>IFERROR(INDEX(K51:K500,MATCH($C$11,$C$51:$C$500,0)),"")</f>
        <v>7272287414</v>
      </c>
      <c r="L11" s="2">
        <f>IFERROR(INDEX(L51:L500,MATCH($C$11,$C$51:$C$500,0)),"")</f>
        <v>2978678987</v>
      </c>
      <c r="M11" s="2">
        <f>IFERROR(INDEX(M51:M500,MATCH($C$11,$C$51:$C$500,0)),"")</f>
        <v>5705380159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-7000000000</v>
      </c>
      <c r="H12" s="2">
        <f>IFERROR(INDEX(D12:G12,COUNT(D12:G12)),"")</f>
        <v>-7000000000</v>
      </c>
      <c r="I12" s="2">
        <f>IFERROR(INDEX(I51:I500,MATCH($C$12,$C$51:$C$500,0)),"")</f>
        <v>-7000000000</v>
      </c>
      <c r="J12" s="2">
        <f>IFERROR(INDEX(J51:J500,MATCH($C$12,$C$51:$C$500,0)),"")</f>
        <v>-3000000000</v>
      </c>
      <c r="K12" s="2">
        <f>IFERROR(INDEX(K51:K500,MATCH($C$12,$C$51:$C$500,0)),"")</f>
        <v>-7000000000</v>
      </c>
      <c r="L12" s="2">
        <f>IFERROR(INDEX(L51:L500,MATCH($C$12,$C$51:$C$500,0)),"")</f>
        <v>-2000000000</v>
      </c>
      <c r="M12" s="2">
        <f>IFERROR(INDEX(M51:M500,MATCH($C$12,$C$51:$C$500,0)),"")</f>
        <v>-2000000000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>IFERROR(INDEX(I51:I500,MATCH($C$13,$C$51:$C$500,0)),"")</f>
        <v>2000000000</v>
      </c>
      <c r="J13" s="2">
        <f>IFERROR(INDEX(J51:J500,MATCH($C$13,$C$51:$C$500,0)),"")</f>
        <v>3000000000</v>
      </c>
      <c r="K13" s="2">
        <f>IFERROR(INDEX(K51:K500,MATCH($C$13,$C$51:$C$500,0)),"")</f>
        <v>0</v>
      </c>
      <c r="L13" s="2">
        <f>IFERROR(INDEX(L51:L500,MATCH($C$13,$C$51:$C$500,0)),"")</f>
        <v>1000000000</v>
      </c>
      <c r="M13" s="2">
        <f>IFERROR(INDEX(M51:M500,MATCH($C$13,$C$51:$C$500,0)),"")</f>
        <v>4000000000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0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629847995</v>
      </c>
      <c r="H16" s="2">
        <f>IFERROR(SUM(D16:G16)*(4/MAX(1,COUNT(D16:G16))),"")</f>
        <v>2519391980</v>
      </c>
      <c r="I16" s="2">
        <f>IFERROR(INDEX(I51:I500,MATCH($C$16,$C$51:$C$500,0)),"")</f>
        <v>2741459295</v>
      </c>
      <c r="J16" s="2">
        <f>IFERROR(INDEX(J51:J500,MATCH($C$16,$C$51:$C$500,0)),"")</f>
        <v>8470095828</v>
      </c>
      <c r="K16" s="2">
        <f>IFERROR(INDEX(K51:K500,MATCH($C$16,$C$51:$C$500,0)),"")</f>
        <v>9654757772</v>
      </c>
      <c r="L16" s="2">
        <f>IFERROR(INDEX(L51:L500,MATCH($C$16,$C$51:$C$500,0)),"")</f>
        <v>13908895955</v>
      </c>
      <c r="M16" s="2">
        <f>IFERROR(INDEX(M51:M500,MATCH($C$16,$C$51:$C$500,0)),"")</f>
        <v>2336164297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1043200000000</v>
      </c>
      <c r="H20" s="2">
        <f t="shared" ref="H20:M20" ca="1" si="0">IFERROR(H21*H2,"")</f>
        <v>1043200000000</v>
      </c>
      <c r="I20" s="2">
        <f t="shared" ca="1" si="0"/>
        <v>1196800000000</v>
      </c>
      <c r="J20" s="2">
        <f t="shared" ca="1" si="0"/>
        <v>112000000000</v>
      </c>
      <c r="K20" s="2">
        <f t="shared" ca="1" si="0"/>
        <v>140800000000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3200000000</v>
      </c>
      <c r="H21" s="2">
        <f>IFERROR(INDEX(D21:G21,COUNT(D21:G21)),"")</f>
        <v>3200000000</v>
      </c>
      <c r="I21" s="2">
        <f>IFERROR(INDEX(I51:I500,MATCH($C$7,$C$51:$C$500,0)),"")</f>
        <v>3200000000</v>
      </c>
      <c r="J21" s="2">
        <f>IFERROR(INDEX(J51:J500,MATCH($C$7,$C$51:$C$500,0)),"")</f>
        <v>3200000000</v>
      </c>
      <c r="K21" s="2">
        <f>IFERROR(INDEX(K51:K500,MATCH($C$7,$C$51:$C$500,0)),"")</f>
        <v>3200000000</v>
      </c>
      <c r="L21" s="2">
        <f>IFERROR(INDEX(L51:L500,MATCH($C$7,$C$51:$C$500,0)),"")</f>
        <v>800000000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0.91468779962820568</v>
      </c>
      <c r="H23" s="3">
        <f t="shared" ref="H23:M23" si="1">IFERROR(H5/H6*100,"")</f>
        <v>3.6587511985128227</v>
      </c>
      <c r="I23" s="3">
        <f t="shared" si="1"/>
        <v>3.5166434991827531</v>
      </c>
      <c r="J23" s="3">
        <f t="shared" si="1"/>
        <v>10.819662210471508</v>
      </c>
      <c r="K23" s="3">
        <f t="shared" si="1"/>
        <v>13.80888744287064</v>
      </c>
      <c r="L23" s="3">
        <f t="shared" si="1"/>
        <v>38.364840791634364</v>
      </c>
      <c r="M23" s="3">
        <f t="shared" si="1"/>
        <v>31.845946823699649</v>
      </c>
    </row>
    <row r="24" spans="1:13" ht="15.5" x14ac:dyDescent="0.35">
      <c r="C24" t="s">
        <v>43</v>
      </c>
      <c r="D24" s="4">
        <f>IFERROR(_xlfn.RRI(5,I23,D23),"")</f>
        <v>-0.23611337052699144</v>
      </c>
      <c r="H24" s="4">
        <f t="shared" ref="H24:M24" si="2">IFERROR(_xlfn.RRI(5,M23,H23),"")</f>
        <v>-0.35128230779265501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0.61</v>
      </c>
      <c r="H25" s="3">
        <f>IFERROR(INDEX(D25:G25,COUNT(D25:G25)),"")</f>
        <v>0.61</v>
      </c>
      <c r="I25" s="3">
        <f>IFERROR(INDEX(I51:I500,MATCH($C$25,$C$51:$C$500,0)),"")</f>
        <v>0.86</v>
      </c>
      <c r="J25" s="3">
        <f>IFERROR(INDEX(J51:J500,MATCH($C$25,$C$51:$C$500,0)),"")</f>
        <v>2.65</v>
      </c>
      <c r="K25" s="3">
        <f>IFERROR(INDEX(K51:K500,MATCH($C$25,$C$51:$C$500,0)),"")</f>
        <v>3.02</v>
      </c>
      <c r="L25" s="3">
        <f>IFERROR(INDEX(L51:L500,MATCH($C$25,$C$51:$C$500,0)),"")</f>
        <v>17.39</v>
      </c>
      <c r="M25" s="3">
        <f>IFERROR(INDEX(M51:M500,MATCH($C$25,$C$51:$C$500,0)),"")</f>
        <v>233616.43</v>
      </c>
    </row>
    <row r="26" spans="1:13" ht="15.5" x14ac:dyDescent="0.35">
      <c r="C26" t="s">
        <v>46</v>
      </c>
      <c r="D26" s="4">
        <f>IFERROR(_xlfn.RRI(5,I25,D25),"")</f>
        <v>-6.6388319103000359E-2</v>
      </c>
      <c r="H26" s="4">
        <f t="shared" ref="H26:M26" si="3">IFERROR(_xlfn.RRI(5,M25,H25),"")</f>
        <v>-0.92355214745257819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3.8138170425000002</v>
      </c>
      <c r="H27" s="3">
        <f t="shared" ref="H27:M27" si="4">IFERROR(H4/H21,"")</f>
        <v>15.255268170000001</v>
      </c>
      <c r="I27" s="3">
        <f t="shared" si="4"/>
        <v>7.6660399756249999</v>
      </c>
      <c r="J27" s="3">
        <f t="shared" si="4"/>
        <v>12.3356853009375</v>
      </c>
      <c r="K27" s="3">
        <f t="shared" si="4"/>
        <v>11.719606543125</v>
      </c>
      <c r="L27" s="3">
        <f t="shared" si="4"/>
        <v>42.330037282500001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-0.13032345960270186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-0.29069767441860467</v>
      </c>
      <c r="I29" s="4">
        <f t="shared" si="6"/>
        <v>-0.67547169811320762</v>
      </c>
      <c r="J29" s="4">
        <f t="shared" si="6"/>
        <v>-0.12251655629139076</v>
      </c>
      <c r="K29" s="4">
        <f t="shared" si="6"/>
        <v>-0.82633697527314554</v>
      </c>
      <c r="L29" s="4">
        <f t="shared" si="6"/>
        <v>-0.99992556174238256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0.98998025297360426</v>
      </c>
      <c r="I30" s="4">
        <f t="shared" si="7"/>
        <v>-0.37854770216597627</v>
      </c>
      <c r="J30" s="4">
        <f t="shared" si="7"/>
        <v>5.256821170109223E-2</v>
      </c>
      <c r="K30" s="4">
        <f t="shared" si="7"/>
        <v>-0.72313734417687137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25.36</v>
      </c>
      <c r="H32" s="3">
        <f>IFERROR(INDEX(D32:G32,COUNT(D32:G32)),"")</f>
        <v>25.36</v>
      </c>
      <c r="I32" s="3">
        <f>IFERROR(INDEX(I51:I500,MATCH($C$32,$C$51:$C$500,0)),"")</f>
        <v>25.36</v>
      </c>
      <c r="J32" s="3">
        <f>IFERROR(INDEX(J51:J500,MATCH($C$32,$C$51:$C$500,0)),"")</f>
        <v>24.47</v>
      </c>
      <c r="K32" s="3">
        <f>IFERROR(INDEX(K51:K500,MATCH($C$32,$C$51:$C$500,0)),"")</f>
        <v>21.82</v>
      </c>
      <c r="L32" s="3">
        <f>IFERROR(INDEX(L51:L500,MATCH($C$32,$C$51:$C$500,0)),"")</f>
        <v>45.3</v>
      </c>
      <c r="M32" s="3">
        <f>IFERROR(INDEX(M51:M500,MATCH($C$32,$C$51:$C$500,0)),"")</f>
        <v>733582.93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14.75</v>
      </c>
      <c r="H33" s="3">
        <f>IFERROR(INDEX(D33:G33,COUNT(D33:G33)),"")</f>
        <v>14.75</v>
      </c>
      <c r="I33" s="3">
        <f>IFERROR(INDEX(I51:I500,MATCH($C$33,$C$51:$C$500,0)),"")</f>
        <v>14.75</v>
      </c>
      <c r="J33" s="3">
        <f>IFERROR(INDEX(J51:J500,MATCH($C$33,$C$51:$C$500,0)),"")</f>
        <v>1.43</v>
      </c>
      <c r="K33" s="3">
        <f>IFERROR(INDEX(K51:K500,MATCH($C$33,$C$51:$C$500,0)),"")</f>
        <v>2.02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1870</v>
      </c>
      <c r="H34" s="3">
        <f>IFERROR(INDEX(D34:G34,COUNT(D34:G34)),"")</f>
        <v>1870</v>
      </c>
      <c r="I34" s="3">
        <f>IFERROR(INDEX(I51:I500,MATCH($C$34,$C$51:$C$500,0)),"")</f>
        <v>434.88</v>
      </c>
      <c r="J34" s="3">
        <f>IFERROR(INDEX(J51:J500,MATCH($C$34,$C$51:$C$500,0)),"")</f>
        <v>13.21</v>
      </c>
      <c r="K34" s="3">
        <f>IFERROR(INDEX(K51:K500,MATCH($C$34,$C$51:$C$500,0)),"")</f>
        <v>14.57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98.06</v>
      </c>
      <c r="H35" s="3">
        <f>IFERROR(INDEX(D35:G35,COUNT(D35:G35)),"")</f>
        <v>98.06</v>
      </c>
      <c r="I35" s="3">
        <f>IFERROR(INDEX(I51:I500,MATCH($C$35,$C$51:$C$500,0)),"")</f>
        <v>48.79</v>
      </c>
      <c r="J35" s="3">
        <f>IFERROR(INDEX(J51:J500,MATCH($C$35,$C$51:$C$500,0)),"")</f>
        <v>2.84</v>
      </c>
      <c r="K35" s="3">
        <f>IFERROR(INDEX(K51:K500,MATCH($C$35,$C$51:$C$500,0)),"")</f>
        <v>3.75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12204214536</v>
      </c>
      <c r="E51" s="5">
        <v>12327113386</v>
      </c>
      <c r="F51" s="5">
        <v>21652881977</v>
      </c>
      <c r="G51" s="5">
        <v>17821310986</v>
      </c>
      <c r="I51" s="5">
        <v>24531327922</v>
      </c>
      <c r="J51" s="5">
        <v>39474192963</v>
      </c>
      <c r="K51" s="5">
        <v>37502740938</v>
      </c>
      <c r="L51" s="5">
        <v>33864029826</v>
      </c>
      <c r="M51" s="5">
        <v>11850303132</v>
      </c>
    </row>
    <row r="52" spans="2:13" ht="15.5" x14ac:dyDescent="0.35">
      <c r="C52" t="s">
        <v>73</v>
      </c>
      <c r="D52" s="5">
        <v>-7329586365</v>
      </c>
      <c r="E52" s="5">
        <v>-6894658125</v>
      </c>
      <c r="F52" s="5">
        <v>-12868603368</v>
      </c>
      <c r="G52" s="5">
        <v>-8961934816</v>
      </c>
      <c r="I52" s="5">
        <v>-14224244490</v>
      </c>
      <c r="J52" s="5">
        <v>-21830538184</v>
      </c>
      <c r="K52" s="5">
        <v>-18558021371</v>
      </c>
      <c r="L52" s="5">
        <v>-13541598793</v>
      </c>
      <c r="M52" s="5">
        <v>-4978052226</v>
      </c>
    </row>
    <row r="53" spans="2:13" ht="15.5" x14ac:dyDescent="0.35">
      <c r="C53" t="s">
        <v>74</v>
      </c>
      <c r="D53" s="5">
        <v>4874628171</v>
      </c>
      <c r="E53" s="5">
        <v>5432455261</v>
      </c>
      <c r="F53" s="5">
        <v>8784278609</v>
      </c>
      <c r="G53" s="5">
        <v>8859376170</v>
      </c>
      <c r="I53" s="5">
        <v>10307083432</v>
      </c>
      <c r="J53" s="5">
        <v>17643654779</v>
      </c>
      <c r="K53" s="5">
        <v>18944719567</v>
      </c>
      <c r="L53" s="5">
        <v>20322431033</v>
      </c>
      <c r="M53" s="5">
        <v>6872250906</v>
      </c>
    </row>
    <row r="54" spans="2:13" ht="15.5" x14ac:dyDescent="0.35">
      <c r="C54" t="s">
        <v>75</v>
      </c>
      <c r="D54" s="5">
        <v>-4002287455</v>
      </c>
      <c r="E54" s="5">
        <v>-2939559030</v>
      </c>
      <c r="F54" s="5">
        <v>-3760828050</v>
      </c>
      <c r="G54" s="5">
        <v>-4182900100</v>
      </c>
      <c r="I54" s="5">
        <v>-6941846485</v>
      </c>
      <c r="J54" s="5">
        <v>-7943728150</v>
      </c>
      <c r="K54" s="5">
        <v>-8384711546</v>
      </c>
      <c r="L54" s="5">
        <v>-5449649404</v>
      </c>
      <c r="M54" s="5">
        <v>-4203419431</v>
      </c>
    </row>
    <row r="55" spans="2:13" ht="15.5" x14ac:dyDescent="0.35">
      <c r="C55" t="s">
        <v>76</v>
      </c>
      <c r="D55" s="5">
        <v>-73849500</v>
      </c>
      <c r="E55" s="5">
        <v>-40291654</v>
      </c>
      <c r="F55" s="5">
        <v>791815263</v>
      </c>
      <c r="G55" s="5">
        <v>-1207758353</v>
      </c>
      <c r="I55" s="5">
        <v>-114141154</v>
      </c>
      <c r="J55" s="5">
        <v>-415943090</v>
      </c>
      <c r="K55" s="5">
        <v>-572588957</v>
      </c>
      <c r="L55" s="5">
        <v>-225124788</v>
      </c>
      <c r="M55" s="5">
        <v>-163329130</v>
      </c>
    </row>
    <row r="56" spans="2:13" ht="15.5" x14ac:dyDescent="0.35">
      <c r="C56" t="s">
        <v>77</v>
      </c>
      <c r="D56" s="5">
        <v>-3928437955</v>
      </c>
      <c r="E56" s="5">
        <v>-2899267376</v>
      </c>
      <c r="F56" s="5">
        <v>-4552643313</v>
      </c>
      <c r="G56" s="5">
        <v>-2975141747</v>
      </c>
      <c r="I56" s="5">
        <v>-6827705331</v>
      </c>
      <c r="J56" s="5">
        <v>-7527785060</v>
      </c>
      <c r="K56" s="5">
        <v>-7812122589</v>
      </c>
      <c r="L56" s="5">
        <v>-5224524616</v>
      </c>
      <c r="M56" s="5">
        <v>-4040090301</v>
      </c>
    </row>
    <row r="57" spans="2:13" ht="15.5" x14ac:dyDescent="0.35">
      <c r="C57" t="s">
        <v>78</v>
      </c>
      <c r="D57" s="5">
        <v>872340716</v>
      </c>
      <c r="E57" s="5">
        <v>2492896231</v>
      </c>
      <c r="F57" s="5">
        <v>5023450559</v>
      </c>
      <c r="G57" s="5">
        <v>4676476070</v>
      </c>
      <c r="I57" s="5">
        <v>3365236947</v>
      </c>
      <c r="J57" s="5">
        <v>9699926629</v>
      </c>
      <c r="K57" s="5">
        <v>10560008021</v>
      </c>
      <c r="L57" s="5">
        <v>14872781629</v>
      </c>
      <c r="M57" s="5">
        <v>2668831475</v>
      </c>
    </row>
    <row r="58" spans="2:13" ht="15.5" x14ac:dyDescent="0.35">
      <c r="C58" t="s">
        <v>79</v>
      </c>
      <c r="D58" s="5">
        <v>-242492721</v>
      </c>
      <c r="E58" s="5">
        <v>-381284931</v>
      </c>
      <c r="F58" s="5">
        <v>-799170305</v>
      </c>
      <c r="G58" s="5">
        <v>-430660496</v>
      </c>
      <c r="I58" s="5">
        <v>-623777652</v>
      </c>
      <c r="J58" s="5">
        <v>-1229830801</v>
      </c>
      <c r="K58" s="5">
        <v>-905250249</v>
      </c>
      <c r="L58" s="5">
        <v>-963885674</v>
      </c>
      <c r="M58" s="5">
        <v>-332667178</v>
      </c>
    </row>
    <row r="59" spans="2:13" ht="15.5" x14ac:dyDescent="0.35">
      <c r="C59" t="s">
        <v>478</v>
      </c>
      <c r="D59" s="5">
        <v>-305105361</v>
      </c>
      <c r="E59" s="5">
        <v>-308177834</v>
      </c>
      <c r="F59" s="5">
        <v>-541322047</v>
      </c>
      <c r="G59" s="5">
        <v>-445657773</v>
      </c>
      <c r="I59" s="5">
        <v>-613283195</v>
      </c>
      <c r="J59" s="5">
        <v>-986979820</v>
      </c>
      <c r="K59" s="5">
        <v>-937568519</v>
      </c>
      <c r="L59" s="5">
        <v>-847925725</v>
      </c>
      <c r="M59" s="5">
        <v>-296872576</v>
      </c>
    </row>
    <row r="60" spans="2:13" ht="15.5" x14ac:dyDescent="0.35">
      <c r="C60" t="s">
        <v>80</v>
      </c>
      <c r="D60" s="5">
        <v>112464833</v>
      </c>
      <c r="F60" s="5">
        <v>1791771</v>
      </c>
      <c r="I60" s="5">
        <v>112464833</v>
      </c>
      <c r="J60" s="5">
        <v>1791771</v>
      </c>
      <c r="K60" s="5">
        <v>-12154797</v>
      </c>
      <c r="L60" s="5">
        <v>-5945984</v>
      </c>
    </row>
    <row r="61" spans="2:13" ht="15.5" x14ac:dyDescent="0.35">
      <c r="C61" t="s">
        <v>81</v>
      </c>
      <c r="D61" s="5">
        <v>-242492721</v>
      </c>
      <c r="E61" s="5">
        <v>-381284931</v>
      </c>
      <c r="F61" s="5">
        <v>-799170305</v>
      </c>
      <c r="G61" s="5">
        <v>-430660496</v>
      </c>
      <c r="I61" s="5">
        <v>-623777652</v>
      </c>
      <c r="J61" s="5">
        <v>-1229830801</v>
      </c>
      <c r="K61" s="5">
        <v>-905250249</v>
      </c>
      <c r="L61" s="5">
        <v>-963885674</v>
      </c>
      <c r="M61" s="5">
        <v>-332667178</v>
      </c>
    </row>
    <row r="62" spans="2:13" ht="15.5" x14ac:dyDescent="0.35">
      <c r="C62" t="s">
        <v>28</v>
      </c>
      <c r="D62" s="5">
        <v>629847995</v>
      </c>
      <c r="E62" s="5">
        <v>2111611300</v>
      </c>
      <c r="F62" s="5">
        <v>4224280254</v>
      </c>
      <c r="G62" s="5">
        <v>4245815574</v>
      </c>
      <c r="I62" s="5">
        <v>2741459295</v>
      </c>
      <c r="J62" s="5">
        <v>8470095828</v>
      </c>
      <c r="K62" s="5">
        <v>9654757772</v>
      </c>
      <c r="L62" s="5">
        <v>13908895955</v>
      </c>
      <c r="M62" s="5">
        <v>2336164297</v>
      </c>
    </row>
    <row r="63" spans="2:13" ht="15.5" x14ac:dyDescent="0.35">
      <c r="C63" t="s">
        <v>27</v>
      </c>
    </row>
    <row r="64" spans="2:13" ht="15.5" x14ac:dyDescent="0.35">
      <c r="C64" t="s">
        <v>265</v>
      </c>
      <c r="D64" s="5">
        <v>629847995</v>
      </c>
      <c r="E64" s="5">
        <v>2111611300</v>
      </c>
      <c r="F64" s="5">
        <v>4224280254</v>
      </c>
      <c r="G64" s="5">
        <v>4245815574</v>
      </c>
      <c r="I64" s="5">
        <v>2741459295</v>
      </c>
      <c r="J64" s="5">
        <v>8470095828</v>
      </c>
      <c r="K64" s="5">
        <v>9654757772</v>
      </c>
      <c r="L64" s="5">
        <v>13908895955</v>
      </c>
      <c r="M64" s="5">
        <v>2336164297</v>
      </c>
    </row>
    <row r="65" spans="2:13" ht="15.5" x14ac:dyDescent="0.35">
      <c r="C65" t="s">
        <v>85</v>
      </c>
      <c r="D65" s="5">
        <v>629847995</v>
      </c>
      <c r="E65" s="5">
        <v>2111611300</v>
      </c>
      <c r="F65" s="5">
        <v>4224280254</v>
      </c>
      <c r="G65" s="5">
        <v>4245815574</v>
      </c>
      <c r="I65" s="5">
        <v>2741459295</v>
      </c>
      <c r="J65" s="5">
        <v>8470095828</v>
      </c>
      <c r="K65" s="5">
        <v>9654757772</v>
      </c>
      <c r="L65" s="5">
        <v>13908895955</v>
      </c>
      <c r="M65" s="5">
        <v>2336164297</v>
      </c>
    </row>
    <row r="66" spans="2:13" ht="15.5" x14ac:dyDescent="0.35">
      <c r="C66" t="s">
        <v>86</v>
      </c>
      <c r="D66" s="5">
        <v>112464833</v>
      </c>
      <c r="F66" s="5">
        <v>1791771</v>
      </c>
      <c r="I66" s="5">
        <v>112464833</v>
      </c>
      <c r="J66" s="5">
        <v>1791771</v>
      </c>
      <c r="K66" s="5">
        <v>-12154797</v>
      </c>
      <c r="L66" s="5">
        <v>-5945984</v>
      </c>
    </row>
    <row r="67" spans="2:13" ht="15.5" x14ac:dyDescent="0.35">
      <c r="C67" t="s">
        <v>87</v>
      </c>
      <c r="D67" s="5">
        <v>112464833</v>
      </c>
      <c r="F67" s="5">
        <v>1791771</v>
      </c>
      <c r="I67" s="5">
        <v>112464833</v>
      </c>
      <c r="J67" s="5">
        <v>1791771</v>
      </c>
      <c r="K67" s="5">
        <v>-12154797</v>
      </c>
      <c r="L67" s="5">
        <v>-5945984</v>
      </c>
    </row>
    <row r="68" spans="2:13" ht="15.5" x14ac:dyDescent="0.35">
      <c r="C68" t="s">
        <v>88</v>
      </c>
      <c r="D68" s="5">
        <v>742312828</v>
      </c>
      <c r="E68" s="5">
        <v>2111611300</v>
      </c>
      <c r="F68" s="5">
        <v>4226072025</v>
      </c>
      <c r="G68" s="5">
        <v>4245815574</v>
      </c>
      <c r="I68" s="5">
        <v>2853924128</v>
      </c>
      <c r="J68" s="5">
        <v>8471887599</v>
      </c>
      <c r="K68" s="5">
        <v>9642602975</v>
      </c>
      <c r="L68" s="5">
        <v>13902949971</v>
      </c>
      <c r="M68" s="5">
        <v>2336164297</v>
      </c>
    </row>
    <row r="69" spans="2:13" ht="15.5" x14ac:dyDescent="0.35">
      <c r="C69" t="s">
        <v>89</v>
      </c>
      <c r="D69" s="5">
        <v>629847995</v>
      </c>
      <c r="E69" s="5">
        <v>2111611300</v>
      </c>
      <c r="F69" s="5">
        <v>4224280254</v>
      </c>
      <c r="G69" s="5">
        <v>4245815574</v>
      </c>
      <c r="I69" s="5">
        <v>2741459295</v>
      </c>
      <c r="J69" s="5">
        <v>8470095828</v>
      </c>
      <c r="K69" s="5">
        <v>9654757772</v>
      </c>
      <c r="L69" s="5">
        <v>13908895955</v>
      </c>
      <c r="M69" s="5">
        <v>2336164297</v>
      </c>
    </row>
    <row r="70" spans="2:13" ht="15.5" x14ac:dyDescent="0.35">
      <c r="C70" t="s">
        <v>7</v>
      </c>
      <c r="D70" s="5">
        <v>742312828</v>
      </c>
      <c r="E70" s="5">
        <v>2111611300</v>
      </c>
      <c r="F70" s="5">
        <v>4226072025</v>
      </c>
      <c r="G70" s="5">
        <v>4245815574</v>
      </c>
      <c r="I70" s="5">
        <v>2853924128</v>
      </c>
      <c r="J70" s="5">
        <v>8471887599</v>
      </c>
      <c r="K70" s="5">
        <v>9642602975</v>
      </c>
      <c r="L70" s="5">
        <v>13902949971</v>
      </c>
      <c r="M70" s="5">
        <v>2336164297</v>
      </c>
    </row>
    <row r="71" spans="2:13" ht="15.5" x14ac:dyDescent="0.35">
      <c r="C71" t="s">
        <v>267</v>
      </c>
    </row>
    <row r="72" spans="2:13" ht="15.5" x14ac:dyDescent="0.35">
      <c r="C72" t="s">
        <v>90</v>
      </c>
      <c r="D72" s="5">
        <v>629847995</v>
      </c>
      <c r="E72" s="5">
        <v>2111611300</v>
      </c>
      <c r="F72" s="5">
        <v>4224280254</v>
      </c>
      <c r="G72" s="5">
        <v>4245815574</v>
      </c>
      <c r="I72" s="5">
        <v>2741459295</v>
      </c>
      <c r="J72" s="5">
        <v>8470095828</v>
      </c>
      <c r="K72" s="5">
        <v>9654757772</v>
      </c>
      <c r="L72" s="5">
        <v>13908895955</v>
      </c>
      <c r="M72" s="5">
        <v>2336164297</v>
      </c>
    </row>
    <row r="73" spans="2:13" ht="15.5" x14ac:dyDescent="0.35">
      <c r="C73" t="s">
        <v>91</v>
      </c>
      <c r="D73" s="5">
        <v>742312828</v>
      </c>
      <c r="E73" s="5">
        <v>2111611300</v>
      </c>
      <c r="F73" s="5">
        <v>4226072025</v>
      </c>
      <c r="G73" s="5">
        <v>4245815574</v>
      </c>
      <c r="I73" s="5">
        <v>2853924128</v>
      </c>
      <c r="J73" s="5">
        <v>8471887599</v>
      </c>
      <c r="K73" s="5">
        <v>9642602975</v>
      </c>
      <c r="L73" s="5">
        <v>13902949971</v>
      </c>
      <c r="M73" s="5">
        <v>2336164297</v>
      </c>
    </row>
    <row r="74" spans="2:13" ht="15.5" x14ac:dyDescent="0.35">
      <c r="C74" t="s">
        <v>92</v>
      </c>
      <c r="D74" s="5">
        <v>742312828</v>
      </c>
      <c r="E74" s="5">
        <v>2111611300</v>
      </c>
      <c r="F74" s="5">
        <v>4226072025</v>
      </c>
      <c r="G74" s="5">
        <v>4245815574</v>
      </c>
      <c r="I74" s="5">
        <v>2853924128</v>
      </c>
      <c r="J74" s="5">
        <v>8471887599</v>
      </c>
      <c r="K74" s="5">
        <v>9642602975</v>
      </c>
      <c r="L74" s="5">
        <v>13902949971</v>
      </c>
      <c r="M74" s="5">
        <v>2336164297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9078860107</v>
      </c>
      <c r="E78" s="5">
        <v>7794550242</v>
      </c>
      <c r="F78" s="5">
        <v>5701895231</v>
      </c>
      <c r="G78" s="5">
        <v>4595189701</v>
      </c>
      <c r="I78" s="5">
        <v>9078860107</v>
      </c>
      <c r="J78" s="5">
        <v>5701895231</v>
      </c>
      <c r="K78" s="5">
        <v>7272287414</v>
      </c>
      <c r="L78" s="5">
        <v>2978678987</v>
      </c>
      <c r="M78" s="5">
        <v>5705380159</v>
      </c>
    </row>
    <row r="79" spans="2:13" ht="15.5" x14ac:dyDescent="0.35">
      <c r="C79" t="s">
        <v>96</v>
      </c>
      <c r="D79" s="5">
        <v>7167245940</v>
      </c>
      <c r="E79" s="5">
        <v>10648296309</v>
      </c>
      <c r="F79" s="5">
        <v>13975150091</v>
      </c>
      <c r="G79" s="5">
        <v>13100784135</v>
      </c>
      <c r="I79" s="5">
        <v>7167245940</v>
      </c>
      <c r="J79" s="5">
        <v>13975150091</v>
      </c>
      <c r="K79" s="5">
        <v>11148341698</v>
      </c>
      <c r="L79" s="5">
        <v>16346477783</v>
      </c>
      <c r="M79" s="5">
        <v>1800002140</v>
      </c>
    </row>
    <row r="80" spans="2:13" ht="15.5" x14ac:dyDescent="0.35">
      <c r="C80" t="s">
        <v>99</v>
      </c>
      <c r="D80" s="5">
        <v>324852662</v>
      </c>
      <c r="E80" s="5">
        <v>281075020</v>
      </c>
      <c r="F80" s="5">
        <v>1097413536</v>
      </c>
      <c r="G80" s="5">
        <v>2182777795</v>
      </c>
      <c r="I80" s="5">
        <v>324852662</v>
      </c>
      <c r="J80" s="5">
        <v>1097413536</v>
      </c>
      <c r="K80" s="5">
        <v>2921047133</v>
      </c>
      <c r="L80" s="5">
        <v>1279854823</v>
      </c>
      <c r="M80" s="5">
        <v>20000000</v>
      </c>
    </row>
    <row r="81" spans="3:13" ht="15.5" x14ac:dyDescent="0.35">
      <c r="C81" t="s">
        <v>101</v>
      </c>
      <c r="D81" s="5">
        <v>40222890798</v>
      </c>
      <c r="E81" s="5">
        <v>40690740163</v>
      </c>
      <c r="F81" s="5">
        <v>40172988288</v>
      </c>
      <c r="G81" s="5">
        <v>34534369322</v>
      </c>
      <c r="I81" s="5">
        <v>40222890798</v>
      </c>
      <c r="J81" s="5">
        <v>40172988288</v>
      </c>
      <c r="K81" s="5">
        <v>41462806938</v>
      </c>
      <c r="L81" s="5">
        <v>17049981464</v>
      </c>
      <c r="M81" s="5">
        <v>4906947774</v>
      </c>
    </row>
    <row r="82" spans="3:13" ht="15.5" x14ac:dyDescent="0.35">
      <c r="C82" t="s">
        <v>80</v>
      </c>
      <c r="D82" s="5">
        <v>96155823</v>
      </c>
      <c r="E82" s="5">
        <v>-16309010</v>
      </c>
      <c r="F82" s="5">
        <v>-16309010</v>
      </c>
      <c r="G82" s="5">
        <v>-18100781</v>
      </c>
      <c r="I82" s="5">
        <v>96155823</v>
      </c>
      <c r="J82" s="5">
        <v>-16309010</v>
      </c>
      <c r="K82" s="5">
        <v>-18100781</v>
      </c>
      <c r="L82" s="5">
        <v>-5945984</v>
      </c>
    </row>
    <row r="83" spans="3:13" ht="15.5" x14ac:dyDescent="0.35">
      <c r="C83" t="s">
        <v>102</v>
      </c>
      <c r="D83" s="5">
        <v>62627271279</v>
      </c>
      <c r="E83" s="5">
        <v>61895139842</v>
      </c>
      <c r="F83" s="5">
        <v>63008720179</v>
      </c>
      <c r="G83" s="5">
        <v>57209627976</v>
      </c>
      <c r="I83" s="5">
        <v>62627271279</v>
      </c>
      <c r="J83" s="5">
        <v>63008720179</v>
      </c>
      <c r="K83" s="5">
        <v>63460304520</v>
      </c>
      <c r="L83" s="5">
        <v>37920918316</v>
      </c>
      <c r="M83" s="5">
        <v>17294816572</v>
      </c>
    </row>
    <row r="84" spans="3:13" ht="15.5" x14ac:dyDescent="0.35">
      <c r="C84" t="s">
        <v>103</v>
      </c>
    </row>
    <row r="85" spans="3:13" ht="15.5" x14ac:dyDescent="0.35">
      <c r="C85" t="s">
        <v>104</v>
      </c>
      <c r="D85" s="5">
        <v>11020973473</v>
      </c>
      <c r="E85" s="5">
        <v>8966577685</v>
      </c>
      <c r="F85" s="5">
        <v>8066065152</v>
      </c>
      <c r="G85" s="5">
        <v>7749505244</v>
      </c>
      <c r="I85" s="5">
        <v>11020973473</v>
      </c>
      <c r="J85" s="5">
        <v>8066065152</v>
      </c>
      <c r="K85" s="5">
        <v>7319633166</v>
      </c>
      <c r="L85" s="5">
        <v>1651879976</v>
      </c>
    </row>
    <row r="86" spans="3:13" ht="15.5" x14ac:dyDescent="0.35">
      <c r="C86" t="s">
        <v>106</v>
      </c>
      <c r="D86" s="5">
        <v>22035979873</v>
      </c>
      <c r="E86" s="5">
        <v>19981584085</v>
      </c>
      <c r="F86" s="5">
        <v>19081071552</v>
      </c>
      <c r="G86" s="5">
        <v>18764511644</v>
      </c>
      <c r="I86" s="5">
        <v>22035979873</v>
      </c>
      <c r="J86" s="5">
        <v>19081071552</v>
      </c>
      <c r="K86" s="5">
        <v>7319633166</v>
      </c>
      <c r="L86" s="5">
        <v>1651879976</v>
      </c>
    </row>
    <row r="87" spans="3:13" ht="15.5" x14ac:dyDescent="0.35">
      <c r="C87" t="s">
        <v>107</v>
      </c>
      <c r="D87" s="5">
        <v>84663251152</v>
      </c>
      <c r="E87" s="5">
        <v>81876723927</v>
      </c>
      <c r="F87" s="5">
        <v>82089791731</v>
      </c>
      <c r="G87" s="5">
        <v>75974139620</v>
      </c>
      <c r="I87" s="5">
        <v>84663251152</v>
      </c>
      <c r="J87" s="5">
        <v>82089791731</v>
      </c>
      <c r="K87" s="5">
        <v>70779937686</v>
      </c>
      <c r="L87" s="5">
        <v>39572798292</v>
      </c>
      <c r="M87" s="5">
        <v>17294816572</v>
      </c>
    </row>
    <row r="88" spans="3:13" ht="15.5" x14ac:dyDescent="0.35">
      <c r="C88" t="s">
        <v>108</v>
      </c>
    </row>
    <row r="89" spans="3:13" ht="15.5" x14ac:dyDescent="0.35">
      <c r="C89" t="s">
        <v>109</v>
      </c>
    </row>
    <row r="90" spans="3:13" ht="15.5" x14ac:dyDescent="0.35">
      <c r="C90" t="s">
        <v>110</v>
      </c>
      <c r="D90" s="5">
        <v>2697789607</v>
      </c>
      <c r="E90" s="5">
        <v>676998319</v>
      </c>
      <c r="F90" s="5">
        <v>3085863380</v>
      </c>
      <c r="G90" s="5">
        <v>1284396116</v>
      </c>
      <c r="I90" s="5">
        <v>2697789607</v>
      </c>
      <c r="J90" s="5">
        <v>3085863380</v>
      </c>
      <c r="K90" s="5">
        <v>437277077</v>
      </c>
      <c r="L90" s="5">
        <v>2830932133</v>
      </c>
      <c r="M90" s="5">
        <v>9697845715</v>
      </c>
    </row>
    <row r="91" spans="3:13" ht="15.5" x14ac:dyDescent="0.35">
      <c r="C91" t="s">
        <v>273</v>
      </c>
      <c r="D91" s="5">
        <v>2000000000</v>
      </c>
      <c r="E91" s="5">
        <v>378000000</v>
      </c>
      <c r="F91" s="5">
        <v>2628000000</v>
      </c>
      <c r="I91" s="5">
        <v>2000000000</v>
      </c>
      <c r="J91" s="5">
        <v>2628000000</v>
      </c>
      <c r="L91" s="5">
        <v>532000000</v>
      </c>
      <c r="M91" s="5">
        <v>3848800000</v>
      </c>
    </row>
    <row r="92" spans="3:13" ht="15.5" x14ac:dyDescent="0.35">
      <c r="C92" t="s">
        <v>111</v>
      </c>
      <c r="G92" s="5">
        <v>180180180</v>
      </c>
    </row>
    <row r="93" spans="3:13" ht="15.5" x14ac:dyDescent="0.35">
      <c r="C93" t="s">
        <v>115</v>
      </c>
      <c r="E93" s="5">
        <v>5087719</v>
      </c>
      <c r="G93" s="5">
        <v>21747902</v>
      </c>
      <c r="K93" s="5">
        <v>64597060</v>
      </c>
      <c r="L93" s="5">
        <v>1287167196</v>
      </c>
      <c r="M93" s="5">
        <v>215899</v>
      </c>
    </row>
    <row r="94" spans="3:13" ht="15.5" x14ac:dyDescent="0.35">
      <c r="C94" t="s">
        <v>113</v>
      </c>
      <c r="M94" s="5">
        <v>5000000000</v>
      </c>
    </row>
    <row r="95" spans="3:13" ht="15.5" x14ac:dyDescent="0.35">
      <c r="C95" t="s">
        <v>124</v>
      </c>
    </row>
    <row r="96" spans="3:13" ht="15.5" x14ac:dyDescent="0.35">
      <c r="C96" t="s">
        <v>378</v>
      </c>
      <c r="F96" s="5">
        <v>125263380</v>
      </c>
      <c r="G96" s="5">
        <v>23993034</v>
      </c>
      <c r="J96" s="5">
        <v>125263380</v>
      </c>
      <c r="K96" s="5">
        <v>94360017</v>
      </c>
      <c r="L96" s="5">
        <v>133747448</v>
      </c>
    </row>
    <row r="97" spans="3:13" ht="15.5" x14ac:dyDescent="0.35">
      <c r="C97" t="s">
        <v>125</v>
      </c>
      <c r="F97" s="5">
        <v>125263380</v>
      </c>
      <c r="G97" s="5">
        <v>23993034</v>
      </c>
      <c r="J97" s="5">
        <v>125263380</v>
      </c>
      <c r="K97" s="5">
        <v>94360017</v>
      </c>
      <c r="L97" s="5">
        <v>133747448</v>
      </c>
    </row>
    <row r="98" spans="3:13" ht="15.5" x14ac:dyDescent="0.35">
      <c r="C98" t="s">
        <v>121</v>
      </c>
      <c r="D98" s="5">
        <v>810686298</v>
      </c>
      <c r="E98" s="5">
        <v>787263189</v>
      </c>
      <c r="F98" s="5">
        <v>703077232</v>
      </c>
      <c r="G98" s="5">
        <v>614964410</v>
      </c>
      <c r="I98" s="5">
        <v>810686298</v>
      </c>
      <c r="J98" s="5">
        <v>703077232</v>
      </c>
      <c r="K98" s="5">
        <v>513697089</v>
      </c>
      <c r="L98" s="5">
        <v>503086891</v>
      </c>
      <c r="M98" s="5">
        <v>261141560</v>
      </c>
    </row>
    <row r="99" spans="3:13" ht="15.5" x14ac:dyDescent="0.35">
      <c r="C99" t="s">
        <v>122</v>
      </c>
      <c r="D99" s="5">
        <v>810686298</v>
      </c>
      <c r="E99" s="5">
        <v>787263189</v>
      </c>
      <c r="F99" s="5">
        <v>703077232</v>
      </c>
      <c r="G99" s="5">
        <v>614964410</v>
      </c>
      <c r="I99" s="5">
        <v>810686298</v>
      </c>
      <c r="J99" s="5">
        <v>703077232</v>
      </c>
      <c r="K99" s="5">
        <v>513697089</v>
      </c>
      <c r="L99" s="5">
        <v>503086891</v>
      </c>
      <c r="M99" s="5">
        <v>261141560</v>
      </c>
    </row>
    <row r="100" spans="3:13" ht="15.5" x14ac:dyDescent="0.35">
      <c r="C100" t="s">
        <v>274</v>
      </c>
      <c r="L100" s="5">
        <v>94360017</v>
      </c>
    </row>
    <row r="101" spans="3:13" ht="15.5" x14ac:dyDescent="0.35">
      <c r="C101" t="s">
        <v>126</v>
      </c>
      <c r="D101" s="5">
        <v>3508475905</v>
      </c>
      <c r="E101" s="5">
        <v>1464261508</v>
      </c>
      <c r="F101" s="5">
        <v>3788940612</v>
      </c>
      <c r="G101" s="5">
        <v>1899360526</v>
      </c>
      <c r="I101" s="5">
        <v>3508475905</v>
      </c>
      <c r="J101" s="5">
        <v>3788940612</v>
      </c>
      <c r="K101" s="5">
        <v>950974166</v>
      </c>
      <c r="L101" s="5">
        <v>3334019024</v>
      </c>
      <c r="M101" s="5">
        <v>9958987275</v>
      </c>
    </row>
    <row r="102" spans="3:13" ht="15.5" x14ac:dyDescent="0.35">
      <c r="C102" t="s">
        <v>127</v>
      </c>
    </row>
    <row r="103" spans="3:13" ht="15.5" x14ac:dyDescent="0.35">
      <c r="C103" t="s">
        <v>128</v>
      </c>
      <c r="D103" s="5">
        <v>26018520000</v>
      </c>
      <c r="E103" s="5">
        <v>26018520000</v>
      </c>
      <c r="F103" s="5">
        <v>26018520000</v>
      </c>
      <c r="G103" s="5">
        <v>26018520000</v>
      </c>
      <c r="I103" s="5">
        <v>26018520000</v>
      </c>
      <c r="J103" s="5">
        <v>26018520000</v>
      </c>
      <c r="K103" s="5">
        <v>26018520000</v>
      </c>
      <c r="L103" s="5">
        <v>20000000000</v>
      </c>
      <c r="M103" s="5">
        <v>5000000000</v>
      </c>
    </row>
    <row r="104" spans="3:13" ht="15.5" x14ac:dyDescent="0.35">
      <c r="C104" t="s">
        <v>129</v>
      </c>
      <c r="D104" s="5">
        <v>17784711277</v>
      </c>
      <c r="E104" s="5">
        <v>17784711277</v>
      </c>
      <c r="F104" s="5">
        <v>17784711277</v>
      </c>
      <c r="G104" s="5">
        <v>17784711277</v>
      </c>
      <c r="I104" s="5">
        <v>17784711277</v>
      </c>
      <c r="J104" s="5">
        <v>17784711277</v>
      </c>
      <c r="K104" s="5">
        <v>17784711277</v>
      </c>
    </row>
    <row r="105" spans="3:13" ht="15.5" x14ac:dyDescent="0.35">
      <c r="C105" t="s">
        <v>130</v>
      </c>
      <c r="D105" s="5">
        <v>37255388147</v>
      </c>
      <c r="E105" s="5">
        <v>36625540152</v>
      </c>
      <c r="F105" s="5">
        <v>34513928852</v>
      </c>
      <c r="G105" s="5">
        <v>30289648598</v>
      </c>
      <c r="I105" s="5">
        <v>37255388147</v>
      </c>
      <c r="J105" s="5">
        <v>34513928852</v>
      </c>
      <c r="K105" s="5">
        <v>26043833024</v>
      </c>
      <c r="L105" s="5">
        <v>16244725252</v>
      </c>
      <c r="M105" s="5">
        <v>2335829297</v>
      </c>
    </row>
    <row r="106" spans="3:13" ht="15.5" x14ac:dyDescent="0.35">
      <c r="C106" t="s">
        <v>131</v>
      </c>
      <c r="D106" s="5">
        <v>5203704000</v>
      </c>
      <c r="E106" s="5">
        <v>5203704000</v>
      </c>
      <c r="F106" s="5">
        <v>5203704000</v>
      </c>
      <c r="G106" s="5">
        <v>1000000000</v>
      </c>
      <c r="I106" s="5">
        <v>5203704000</v>
      </c>
      <c r="J106" s="5">
        <v>5203704000</v>
      </c>
      <c r="K106" s="5">
        <v>1000000000</v>
      </c>
      <c r="L106" s="5">
        <v>500000000</v>
      </c>
    </row>
    <row r="107" spans="3:13" ht="15.5" x14ac:dyDescent="0.35">
      <c r="C107" t="s">
        <v>132</v>
      </c>
      <c r="D107" s="5">
        <v>32051684147</v>
      </c>
      <c r="E107" s="5">
        <v>31421836152</v>
      </c>
      <c r="F107" s="5">
        <v>29310224852</v>
      </c>
      <c r="G107" s="5">
        <v>29289648598</v>
      </c>
      <c r="I107" s="5">
        <v>32051684147</v>
      </c>
      <c r="J107" s="5">
        <v>29310224852</v>
      </c>
      <c r="K107" s="5">
        <v>25043833024</v>
      </c>
      <c r="L107" s="5">
        <v>15744725252</v>
      </c>
      <c r="M107" s="5">
        <v>2335829297</v>
      </c>
    </row>
    <row r="108" spans="3:13" ht="15.5" x14ac:dyDescent="0.35">
      <c r="C108" t="s">
        <v>133</v>
      </c>
      <c r="D108" s="5">
        <v>37255388147</v>
      </c>
      <c r="E108" s="5">
        <v>36625540152</v>
      </c>
      <c r="F108" s="5">
        <v>34513928852</v>
      </c>
      <c r="G108" s="5">
        <v>30289648598</v>
      </c>
      <c r="I108" s="5">
        <v>37255388147</v>
      </c>
      <c r="J108" s="5">
        <v>34513928852</v>
      </c>
      <c r="K108" s="5">
        <v>26043833024</v>
      </c>
      <c r="L108" s="5">
        <v>16244725252</v>
      </c>
      <c r="M108" s="5">
        <v>2335829297</v>
      </c>
    </row>
    <row r="109" spans="3:13" ht="15.5" x14ac:dyDescent="0.35">
      <c r="C109" t="s">
        <v>134</v>
      </c>
    </row>
    <row r="110" spans="3:13" ht="15.5" x14ac:dyDescent="0.35">
      <c r="C110" t="s">
        <v>9</v>
      </c>
      <c r="D110" s="5">
        <v>81154775247</v>
      </c>
      <c r="E110" s="5">
        <v>80412462419</v>
      </c>
      <c r="F110" s="5">
        <v>78300851119</v>
      </c>
      <c r="G110" s="5">
        <v>74074779094</v>
      </c>
      <c r="I110" s="5">
        <v>81154775247</v>
      </c>
      <c r="J110" s="5">
        <v>78300851119</v>
      </c>
      <c r="K110" s="5">
        <v>69828963520</v>
      </c>
      <c r="L110" s="5">
        <v>36238779268</v>
      </c>
      <c r="M110" s="5">
        <v>7335829297</v>
      </c>
    </row>
    <row r="111" spans="3:13" ht="15.5" x14ac:dyDescent="0.35">
      <c r="C111" t="s">
        <v>135</v>
      </c>
      <c r="D111" s="5">
        <v>84663251152</v>
      </c>
      <c r="E111" s="5">
        <v>81876723927</v>
      </c>
      <c r="F111" s="5">
        <v>82089791731</v>
      </c>
      <c r="G111" s="5">
        <v>75974139620</v>
      </c>
      <c r="I111" s="5">
        <v>84663251152</v>
      </c>
      <c r="J111" s="5">
        <v>82089791731</v>
      </c>
      <c r="K111" s="5">
        <v>70779937686</v>
      </c>
      <c r="L111" s="5">
        <v>39572798292</v>
      </c>
      <c r="M111" s="5">
        <v>17294816572</v>
      </c>
    </row>
    <row r="112" spans="3:13" ht="15.5" x14ac:dyDescent="0.35">
      <c r="C112" t="s">
        <v>136</v>
      </c>
      <c r="D112" s="5">
        <v>3200000000</v>
      </c>
      <c r="E112" s="5">
        <v>3200000000</v>
      </c>
      <c r="F112" s="5">
        <v>3200000000</v>
      </c>
      <c r="G112" s="5">
        <v>3200000000</v>
      </c>
      <c r="I112" s="5">
        <v>3200000000</v>
      </c>
      <c r="J112" s="5">
        <v>3200000000</v>
      </c>
      <c r="K112" s="5">
        <v>3200000000</v>
      </c>
      <c r="L112" s="5">
        <v>800000000</v>
      </c>
      <c r="M112" s="5">
        <v>10000</v>
      </c>
    </row>
    <row r="114" spans="2:13" ht="15.5" x14ac:dyDescent="0.35">
      <c r="B114" t="s">
        <v>137</v>
      </c>
      <c r="C114" t="s">
        <v>138</v>
      </c>
      <c r="D114" s="5">
        <v>6148228848</v>
      </c>
      <c r="E114" s="5">
        <v>5604428182</v>
      </c>
      <c r="F114" s="5">
        <v>-1075471816</v>
      </c>
      <c r="G114" s="5">
        <v>-1393466267</v>
      </c>
      <c r="I114" s="5">
        <v>11752657030</v>
      </c>
      <c r="J114" s="5">
        <v>-2468938083</v>
      </c>
      <c r="K114" s="5">
        <v>-13114253989</v>
      </c>
      <c r="L114" s="5">
        <v>-7842203857</v>
      </c>
      <c r="M114" s="5">
        <v>-3758084841</v>
      </c>
    </row>
    <row r="115" spans="2:13" ht="15.5" x14ac:dyDescent="0.35">
      <c r="C115" t="s">
        <v>279</v>
      </c>
      <c r="D115" s="5">
        <v>16088958930</v>
      </c>
      <c r="E115" s="5">
        <v>15615277768</v>
      </c>
      <c r="F115" s="5">
        <v>20117655655</v>
      </c>
      <c r="G115" s="5">
        <v>16583873549</v>
      </c>
      <c r="I115" s="5">
        <v>31704236698</v>
      </c>
      <c r="J115" s="5">
        <v>36701529204</v>
      </c>
      <c r="K115" s="5">
        <v>42100986738</v>
      </c>
      <c r="L115" s="5">
        <v>19342285678</v>
      </c>
      <c r="M115" s="5">
        <v>10898127034</v>
      </c>
    </row>
    <row r="116" spans="2:13" ht="15.5" x14ac:dyDescent="0.35">
      <c r="C116" t="s">
        <v>647</v>
      </c>
    </row>
    <row r="117" spans="2:13" ht="15.5" x14ac:dyDescent="0.35">
      <c r="C117" t="s">
        <v>904</v>
      </c>
      <c r="D117" s="5">
        <v>-1438382514</v>
      </c>
      <c r="E117" s="5">
        <v>-1335965204</v>
      </c>
      <c r="F117" s="5">
        <v>-2637036198</v>
      </c>
      <c r="G117" s="5">
        <v>-1133011606</v>
      </c>
      <c r="I117" s="5">
        <v>-2774347718</v>
      </c>
      <c r="J117" s="5">
        <v>-3770047804</v>
      </c>
      <c r="K117" s="5">
        <v>-3654120494</v>
      </c>
      <c r="L117" s="5">
        <v>-2689325126</v>
      </c>
      <c r="M117" s="5">
        <v>-1538501080</v>
      </c>
    </row>
    <row r="118" spans="2:13" ht="15.5" x14ac:dyDescent="0.35">
      <c r="C118" t="s">
        <v>905</v>
      </c>
      <c r="D118" s="5">
        <v>-7462860579</v>
      </c>
      <c r="E118" s="5">
        <v>-8509774198</v>
      </c>
      <c r="F118" s="5">
        <v>-17135096200</v>
      </c>
      <c r="G118" s="5">
        <v>-15434408123</v>
      </c>
      <c r="I118" s="5">
        <v>-15972634777</v>
      </c>
      <c r="J118" s="5">
        <v>-32569504323</v>
      </c>
      <c r="K118" s="5">
        <v>-48704522424</v>
      </c>
      <c r="L118" s="5">
        <v>-24730185082</v>
      </c>
      <c r="M118" s="5">
        <v>-12779692722</v>
      </c>
    </row>
    <row r="119" spans="2:13" ht="15.5" x14ac:dyDescent="0.35">
      <c r="C119" t="s">
        <v>649</v>
      </c>
      <c r="D119" s="5">
        <v>-8901243093</v>
      </c>
      <c r="E119" s="5">
        <v>-9845739402</v>
      </c>
      <c r="F119" s="5">
        <v>-19772132398</v>
      </c>
      <c r="G119" s="5">
        <v>-16567419729</v>
      </c>
      <c r="I119" s="5">
        <v>-18746982495</v>
      </c>
      <c r="J119" s="5">
        <v>-36339552127</v>
      </c>
      <c r="K119" s="5">
        <v>-52358642918</v>
      </c>
      <c r="L119" s="5">
        <v>-27419510208</v>
      </c>
      <c r="M119" s="5">
        <v>-14318193802</v>
      </c>
    </row>
    <row r="120" spans="2:13" ht="15.5" x14ac:dyDescent="0.35">
      <c r="C120" t="s">
        <v>906</v>
      </c>
      <c r="D120" s="5">
        <v>-13425421</v>
      </c>
      <c r="E120" s="5">
        <v>-120736815</v>
      </c>
      <c r="F120" s="5">
        <v>-285176417</v>
      </c>
      <c r="G120" s="5">
        <v>-5476334</v>
      </c>
      <c r="I120" s="5">
        <v>-134162236</v>
      </c>
      <c r="J120" s="5">
        <v>-290652751</v>
      </c>
      <c r="K120" s="5">
        <v>-21865827</v>
      </c>
      <c r="L120" s="5">
        <v>-519761109</v>
      </c>
      <c r="M120" s="5">
        <v>-89527423</v>
      </c>
    </row>
    <row r="121" spans="2:13" ht="15.5" x14ac:dyDescent="0.35">
      <c r="C121" t="s">
        <v>907</v>
      </c>
      <c r="D121" s="5">
        <v>-1102284611</v>
      </c>
      <c r="E121" s="5">
        <v>-92003087</v>
      </c>
      <c r="F121" s="5">
        <v>-1163282181</v>
      </c>
      <c r="G121" s="5">
        <v>-1424917364</v>
      </c>
      <c r="I121" s="5">
        <v>-1194287698</v>
      </c>
      <c r="J121" s="5">
        <v>-2588199545</v>
      </c>
      <c r="K121" s="5">
        <v>-2889108875</v>
      </c>
      <c r="L121" s="5">
        <v>346524444</v>
      </c>
      <c r="M121" s="5">
        <v>-303227245</v>
      </c>
    </row>
    <row r="122" spans="2:13" ht="15.5" x14ac:dyDescent="0.35">
      <c r="C122" t="s">
        <v>908</v>
      </c>
      <c r="F122" s="5">
        <v>149911</v>
      </c>
      <c r="G122" s="5">
        <v>-427</v>
      </c>
      <c r="J122" s="5">
        <v>149484</v>
      </c>
      <c r="K122" s="5">
        <v>-69172</v>
      </c>
      <c r="L122" s="5">
        <v>346815911</v>
      </c>
      <c r="M122" s="5">
        <v>4865113</v>
      </c>
    </row>
    <row r="123" spans="2:13" ht="15.5" x14ac:dyDescent="0.35">
      <c r="C123" t="s">
        <v>145</v>
      </c>
      <c r="D123" s="5">
        <v>-378000000</v>
      </c>
      <c r="E123" s="5">
        <v>-2375263380</v>
      </c>
      <c r="F123" s="5">
        <v>2481405980</v>
      </c>
      <c r="G123" s="5">
        <v>-70366983</v>
      </c>
      <c r="I123" s="5">
        <v>-2753263380</v>
      </c>
      <c r="J123" s="5">
        <v>2411038997</v>
      </c>
      <c r="K123" s="5">
        <v>23281833829</v>
      </c>
      <c r="L123" s="5">
        <v>6639062910</v>
      </c>
      <c r="M123" s="5">
        <v>8848800000</v>
      </c>
    </row>
    <row r="124" spans="2:13" ht="15.5" x14ac:dyDescent="0.35">
      <c r="C124" t="s">
        <v>146</v>
      </c>
      <c r="D124" s="5">
        <v>-4485918983</v>
      </c>
      <c r="E124" s="5">
        <v>-1136509791</v>
      </c>
      <c r="F124" s="5">
        <v>-299228634</v>
      </c>
      <c r="G124" s="5">
        <v>-1213264463</v>
      </c>
      <c r="I124" s="5">
        <v>-5622428774</v>
      </c>
      <c r="J124" s="5">
        <v>-1512493097</v>
      </c>
      <c r="K124" s="5">
        <v>-5873971413</v>
      </c>
      <c r="L124" s="5">
        <v>-1523560225</v>
      </c>
    </row>
    <row r="125" spans="2:13" ht="15.5" x14ac:dyDescent="0.35">
      <c r="C125" t="s">
        <v>769</v>
      </c>
      <c r="G125" s="5">
        <v>-641006400</v>
      </c>
      <c r="J125" s="5">
        <v>-641006400</v>
      </c>
    </row>
    <row r="126" spans="2:13" ht="15.5" x14ac:dyDescent="0.35">
      <c r="C126" t="s">
        <v>909</v>
      </c>
      <c r="D126" s="5">
        <v>-2141993662</v>
      </c>
      <c r="I126" s="5">
        <v>-2141993662</v>
      </c>
    </row>
    <row r="127" spans="2:13" ht="15.5" x14ac:dyDescent="0.35">
      <c r="C127" t="s">
        <v>148</v>
      </c>
      <c r="D127" s="5">
        <v>-2343925321</v>
      </c>
      <c r="E127" s="5">
        <v>-1136509791</v>
      </c>
      <c r="F127" s="5">
        <v>-299228634</v>
      </c>
      <c r="G127" s="5">
        <v>-572258063</v>
      </c>
      <c r="I127" s="5">
        <v>-3480435112</v>
      </c>
      <c r="J127" s="5">
        <v>-871486697</v>
      </c>
      <c r="K127" s="5">
        <v>-5873971413</v>
      </c>
      <c r="L127" s="5">
        <v>-1523560225</v>
      </c>
    </row>
    <row r="128" spans="2:13" ht="15.5" x14ac:dyDescent="0.35">
      <c r="C128" t="s">
        <v>149</v>
      </c>
      <c r="D128" s="5">
        <v>-378000000</v>
      </c>
      <c r="E128" s="5">
        <v>-2375263380</v>
      </c>
      <c r="F128" s="5">
        <v>2481405980</v>
      </c>
      <c r="G128" s="5">
        <v>-70366983</v>
      </c>
      <c r="I128" s="5">
        <v>-2753263380</v>
      </c>
      <c r="J128" s="5">
        <v>2411038997</v>
      </c>
      <c r="K128" s="5">
        <v>23281833829</v>
      </c>
      <c r="L128" s="5">
        <v>6639062910</v>
      </c>
      <c r="M128" s="5">
        <v>8848800000</v>
      </c>
    </row>
    <row r="129" spans="2:13" ht="15.5" x14ac:dyDescent="0.35">
      <c r="C129" t="s">
        <v>709</v>
      </c>
    </row>
    <row r="130" spans="2:13" ht="15.5" x14ac:dyDescent="0.35">
      <c r="C130" t="s">
        <v>910</v>
      </c>
      <c r="L130" s="5">
        <v>15000000000</v>
      </c>
    </row>
    <row r="131" spans="2:13" ht="15.5" x14ac:dyDescent="0.35">
      <c r="C131" t="s">
        <v>911</v>
      </c>
      <c r="K131" s="5">
        <v>26000006400</v>
      </c>
    </row>
    <row r="132" spans="2:13" ht="15.5" x14ac:dyDescent="0.35">
      <c r="C132" t="s">
        <v>432</v>
      </c>
      <c r="K132" s="5">
        <v>-2052425123</v>
      </c>
    </row>
    <row r="133" spans="2:13" ht="15.5" x14ac:dyDescent="0.35">
      <c r="C133" t="s">
        <v>912</v>
      </c>
      <c r="D133" s="5">
        <v>-2000000000</v>
      </c>
      <c r="I133" s="5">
        <v>-2000000000</v>
      </c>
    </row>
    <row r="134" spans="2:13" ht="15.5" x14ac:dyDescent="0.35">
      <c r="C134" t="s">
        <v>311</v>
      </c>
      <c r="D134" s="5">
        <v>-378000000</v>
      </c>
      <c r="E134" s="5">
        <v>-3250000000</v>
      </c>
      <c r="I134" s="5">
        <v>-3628000000</v>
      </c>
      <c r="K134" s="5">
        <v>-532000000</v>
      </c>
      <c r="L134" s="5">
        <v>-3316800000</v>
      </c>
      <c r="M134" s="5">
        <v>-1151200000</v>
      </c>
    </row>
    <row r="135" spans="2:13" ht="15.5" x14ac:dyDescent="0.35">
      <c r="C135" t="s">
        <v>489</v>
      </c>
      <c r="D135" s="5">
        <v>2000000000</v>
      </c>
      <c r="E135" s="5">
        <v>1000000000</v>
      </c>
      <c r="F135" s="5">
        <v>2628000000</v>
      </c>
      <c r="I135" s="5">
        <v>3000000000</v>
      </c>
      <c r="J135" s="5">
        <v>2628000000</v>
      </c>
      <c r="M135" s="5">
        <v>5000000000</v>
      </c>
    </row>
    <row r="136" spans="2:13" ht="15.5" x14ac:dyDescent="0.35">
      <c r="C136" t="s">
        <v>830</v>
      </c>
      <c r="E136" s="5">
        <v>-125263380</v>
      </c>
      <c r="F136" s="5">
        <v>-146594020</v>
      </c>
      <c r="G136" s="5">
        <v>-70366983</v>
      </c>
      <c r="I136" s="5">
        <v>-125263380</v>
      </c>
      <c r="J136" s="5">
        <v>-216961003</v>
      </c>
      <c r="K136" s="5">
        <v>-133747448</v>
      </c>
      <c r="L136" s="5">
        <v>-44137090</v>
      </c>
    </row>
    <row r="137" spans="2:13" ht="15.5" x14ac:dyDescent="0.35">
      <c r="C137" t="s">
        <v>368</v>
      </c>
      <c r="L137" s="5">
        <v>-5000000000</v>
      </c>
    </row>
    <row r="138" spans="2:13" ht="15.5" x14ac:dyDescent="0.35">
      <c r="C138" t="s">
        <v>913</v>
      </c>
      <c r="M138" s="5">
        <v>5000000000</v>
      </c>
    </row>
    <row r="139" spans="2:13" ht="15.5" x14ac:dyDescent="0.35">
      <c r="C139" t="s">
        <v>164</v>
      </c>
      <c r="D139" s="5">
        <v>1284309865</v>
      </c>
      <c r="E139" s="5">
        <v>2092655011</v>
      </c>
      <c r="F139" s="5">
        <v>1106705530</v>
      </c>
      <c r="G139" s="5">
        <v>-2677097713</v>
      </c>
      <c r="I139" s="5">
        <v>3376964876</v>
      </c>
      <c r="J139" s="5">
        <v>-1570392183</v>
      </c>
      <c r="K139" s="5">
        <v>4293608427</v>
      </c>
      <c r="L139" s="5">
        <v>-2726701172</v>
      </c>
      <c r="M139" s="5">
        <v>5090715159</v>
      </c>
    </row>
    <row r="140" spans="2:13" ht="15.5" x14ac:dyDescent="0.35">
      <c r="C140" t="s">
        <v>914</v>
      </c>
      <c r="E140" s="5">
        <v>5701895231</v>
      </c>
      <c r="G140" s="5">
        <v>7272287414</v>
      </c>
      <c r="I140" s="5">
        <v>5701895231</v>
      </c>
      <c r="J140" s="5">
        <v>7272287414</v>
      </c>
      <c r="K140" s="5">
        <v>2978678987</v>
      </c>
      <c r="L140" s="5">
        <v>5705380159</v>
      </c>
      <c r="M140" s="5">
        <v>614665000</v>
      </c>
    </row>
    <row r="141" spans="2:13" ht="15.5" x14ac:dyDescent="0.35">
      <c r="C141" t="s">
        <v>915</v>
      </c>
      <c r="D141" s="5">
        <v>1284309865</v>
      </c>
      <c r="E141" s="5">
        <v>7794550242</v>
      </c>
      <c r="F141" s="5">
        <v>1106705530</v>
      </c>
      <c r="G141" s="5">
        <v>4595189701</v>
      </c>
      <c r="I141" s="5">
        <v>9078860107</v>
      </c>
      <c r="J141" s="5">
        <v>5701895231</v>
      </c>
      <c r="K141" s="5">
        <v>7272287414</v>
      </c>
      <c r="L141" s="5">
        <v>2978678987</v>
      </c>
      <c r="M141" s="5">
        <v>5705380159</v>
      </c>
    </row>
    <row r="143" spans="2:13" ht="15.5" x14ac:dyDescent="0.35">
      <c r="B143" t="s">
        <v>167</v>
      </c>
      <c r="C143" t="s">
        <v>11</v>
      </c>
      <c r="D143" s="5">
        <v>3200000000</v>
      </c>
      <c r="E143" s="5">
        <v>3200000000</v>
      </c>
      <c r="F143" s="5">
        <v>3200000000</v>
      </c>
      <c r="G143" s="5">
        <v>3200000000</v>
      </c>
      <c r="I143" s="5">
        <v>3200000000</v>
      </c>
      <c r="J143" s="5">
        <v>3200000000</v>
      </c>
      <c r="K143" s="5">
        <v>3200000000</v>
      </c>
      <c r="L143" s="5">
        <v>800000000</v>
      </c>
      <c r="M143" s="5">
        <v>0</v>
      </c>
    </row>
    <row r="144" spans="2:13" ht="15.5" x14ac:dyDescent="0.35">
      <c r="C144" t="s">
        <v>168</v>
      </c>
      <c r="D144" s="6">
        <v>0.2</v>
      </c>
      <c r="E144" s="6">
        <v>0.66</v>
      </c>
      <c r="F144" s="6">
        <v>1.32</v>
      </c>
      <c r="G144" s="6">
        <v>1.33</v>
      </c>
    </row>
    <row r="145" spans="3:7" ht="15.5" x14ac:dyDescent="0.35">
      <c r="C145" t="s">
        <v>169</v>
      </c>
      <c r="D145" s="5">
        <v>1870</v>
      </c>
      <c r="E145" s="6">
        <v>110.61</v>
      </c>
      <c r="F145" s="6">
        <v>26.52</v>
      </c>
      <c r="G145" s="6">
        <v>25.56</v>
      </c>
    </row>
    <row r="146" spans="3:7" ht="15.5" x14ac:dyDescent="0.35">
      <c r="C146" t="s">
        <v>60</v>
      </c>
      <c r="D146" s="6">
        <v>98.06</v>
      </c>
      <c r="E146" s="6">
        <v>18.95</v>
      </c>
      <c r="F146" s="6">
        <v>5.17</v>
      </c>
      <c r="G146" s="6">
        <v>6.11</v>
      </c>
    </row>
    <row r="147" spans="3:7" ht="15.5" x14ac:dyDescent="0.35">
      <c r="C147" t="s">
        <v>170</v>
      </c>
    </row>
    <row r="148" spans="3:7" ht="15.5" x14ac:dyDescent="0.35">
      <c r="C148" t="s">
        <v>171</v>
      </c>
      <c r="D148" s="6">
        <v>7.4000000000000003E-3</v>
      </c>
      <c r="E148" s="6">
        <v>2.58E-2</v>
      </c>
      <c r="F148" s="6">
        <v>5.1500000000000004E-2</v>
      </c>
      <c r="G148" s="6">
        <v>5.5899999999999998E-2</v>
      </c>
    </row>
    <row r="149" spans="3:7" ht="15.5" x14ac:dyDescent="0.35">
      <c r="C149" t="s">
        <v>172</v>
      </c>
      <c r="D149" s="6">
        <v>7.8000000000000005E-3</v>
      </c>
      <c r="E149" s="6">
        <v>2.63E-2</v>
      </c>
      <c r="F149" s="6">
        <v>5.3899999999999997E-2</v>
      </c>
      <c r="G149" s="6">
        <v>5.7300000000000004E-2</v>
      </c>
    </row>
    <row r="150" spans="3:7" ht="15.5" x14ac:dyDescent="0.35">
      <c r="C150" t="s">
        <v>173</v>
      </c>
      <c r="D150" s="6">
        <v>2.1299999999999999E-2</v>
      </c>
      <c r="E150" s="6">
        <v>6.1399999999999996E-2</v>
      </c>
      <c r="F150" s="6">
        <v>0.12720000000000001</v>
      </c>
      <c r="G150" s="6">
        <v>0.12520000000000001</v>
      </c>
    </row>
    <row r="151" spans="3:7" ht="15.5" x14ac:dyDescent="0.35">
      <c r="C151" t="s">
        <v>174</v>
      </c>
    </row>
    <row r="152" spans="3:7" ht="15.5" x14ac:dyDescent="0.35">
      <c r="C152" t="s">
        <v>175</v>
      </c>
      <c r="D152" s="5">
        <v>81000000000</v>
      </c>
      <c r="E152" s="5">
        <v>80000000000</v>
      </c>
      <c r="F152" s="5">
        <v>78000000000</v>
      </c>
      <c r="G152" s="5">
        <v>74000000000</v>
      </c>
    </row>
    <row r="153" spans="3:7" ht="15.5" x14ac:dyDescent="0.35">
      <c r="C153" t="s">
        <v>176</v>
      </c>
      <c r="D153" s="6">
        <v>14.75</v>
      </c>
      <c r="E153" s="6">
        <v>2.9</v>
      </c>
      <c r="F153" s="6">
        <v>1.43</v>
      </c>
      <c r="G153" s="6">
        <v>1.47</v>
      </c>
    </row>
    <row r="154" spans="3:7" ht="15.5" x14ac:dyDescent="0.35">
      <c r="C154" t="s">
        <v>177</v>
      </c>
      <c r="D154" s="6">
        <v>25.36</v>
      </c>
      <c r="E154" s="6">
        <v>25.13</v>
      </c>
      <c r="F154" s="6">
        <v>24.47</v>
      </c>
      <c r="G154" s="6">
        <v>23.15</v>
      </c>
    </row>
    <row r="155" spans="3:7" ht="15.5" x14ac:dyDescent="0.35">
      <c r="C155" t="s">
        <v>178</v>
      </c>
      <c r="D155" s="6">
        <v>14.75</v>
      </c>
      <c r="E155" s="6">
        <v>2.9</v>
      </c>
      <c r="F155" s="6">
        <v>1.43</v>
      </c>
      <c r="G155" s="6">
        <v>1.47</v>
      </c>
    </row>
    <row r="156" spans="3:7" ht="15.5" x14ac:dyDescent="0.35">
      <c r="C156" t="s">
        <v>179</v>
      </c>
      <c r="D156" s="6">
        <v>25.36</v>
      </c>
      <c r="E156" s="6">
        <v>25.13</v>
      </c>
      <c r="F156" s="6">
        <v>24.47</v>
      </c>
      <c r="G156" s="6">
        <v>23.15</v>
      </c>
    </row>
    <row r="157" spans="3:7" ht="15.5" x14ac:dyDescent="0.35">
      <c r="C157" t="s">
        <v>180</v>
      </c>
      <c r="D157" s="5">
        <v>2000000000</v>
      </c>
      <c r="E157" s="5">
        <v>0</v>
      </c>
      <c r="F157" s="5">
        <v>3000000000</v>
      </c>
      <c r="G157" s="5">
        <v>0</v>
      </c>
    </row>
    <row r="158" spans="3:7" ht="15.5" x14ac:dyDescent="0.35">
      <c r="C158" t="s">
        <v>181</v>
      </c>
    </row>
    <row r="159" spans="3:7" ht="15.5" x14ac:dyDescent="0.35">
      <c r="C159" t="s">
        <v>182</v>
      </c>
      <c r="D159" s="5">
        <v>81000000000</v>
      </c>
      <c r="E159" s="5">
        <v>80000000000</v>
      </c>
      <c r="F159" s="5">
        <v>78000000000</v>
      </c>
      <c r="G159" s="5">
        <v>74000000000</v>
      </c>
    </row>
    <row r="160" spans="3:7" ht="15.5" x14ac:dyDescent="0.35">
      <c r="C160" t="s">
        <v>23</v>
      </c>
      <c r="D160" s="5">
        <v>2000000000</v>
      </c>
      <c r="E160" s="5">
        <v>0</v>
      </c>
      <c r="F160" s="5">
        <v>3000000000</v>
      </c>
      <c r="G160" s="5">
        <v>0</v>
      </c>
    </row>
    <row r="161" spans="3:13" ht="15.5" x14ac:dyDescent="0.35">
      <c r="C161" t="s">
        <v>20</v>
      </c>
      <c r="D161" s="5">
        <v>-7000000000</v>
      </c>
      <c r="E161" s="5">
        <v>-7000000000</v>
      </c>
      <c r="F161" s="5">
        <v>-3000000000</v>
      </c>
      <c r="G161" s="5">
        <v>-5000000000</v>
      </c>
    </row>
    <row r="162" spans="3:13" ht="15.5" x14ac:dyDescent="0.35">
      <c r="C162" t="s">
        <v>183</v>
      </c>
      <c r="D162" s="5">
        <v>60000000000</v>
      </c>
      <c r="E162" s="5">
        <v>61000000000</v>
      </c>
      <c r="F162" s="5">
        <v>60000000000</v>
      </c>
      <c r="G162" s="5">
        <v>56000000000</v>
      </c>
    </row>
    <row r="163" spans="3:13" ht="15.5" x14ac:dyDescent="0.35">
      <c r="C163" t="s">
        <v>184</v>
      </c>
      <c r="D163" s="5">
        <v>6000000000</v>
      </c>
      <c r="E163" s="5">
        <v>6000000000</v>
      </c>
      <c r="F163" s="5">
        <v>-1000000000</v>
      </c>
      <c r="G163" s="5">
        <v>-1000000000</v>
      </c>
    </row>
    <row r="164" spans="3:13" ht="15.5" x14ac:dyDescent="0.35">
      <c r="C164" t="s">
        <v>185</v>
      </c>
      <c r="D164" s="5">
        <v>-2000000000</v>
      </c>
      <c r="E164" s="5">
        <v>-1000000000</v>
      </c>
      <c r="F164" s="5">
        <v>0</v>
      </c>
      <c r="G164" s="5">
        <v>-1000000000</v>
      </c>
    </row>
    <row r="165" spans="3:13" ht="15.5" x14ac:dyDescent="0.35">
      <c r="C165" t="s">
        <v>12</v>
      </c>
      <c r="D165" s="5">
        <v>4000000000</v>
      </c>
      <c r="E165" s="5">
        <v>4000000000</v>
      </c>
      <c r="F165" s="5">
        <v>-1000000000</v>
      </c>
      <c r="G165" s="5">
        <v>-2000000000</v>
      </c>
    </row>
    <row r="166" spans="3:13" ht="15.5" x14ac:dyDescent="0.35">
      <c r="C166" t="s">
        <v>15</v>
      </c>
      <c r="D166" s="6">
        <v>1.19</v>
      </c>
      <c r="E166" s="6">
        <v>1.4</v>
      </c>
      <c r="F166" s="6">
        <v>-0.43</v>
      </c>
      <c r="G166" s="6">
        <v>-0.61</v>
      </c>
    </row>
    <row r="167" spans="3:13" ht="15.5" x14ac:dyDescent="0.35">
      <c r="C167" t="s">
        <v>45</v>
      </c>
      <c r="I167" s="6">
        <v>0.86</v>
      </c>
      <c r="J167" s="6">
        <v>2.65</v>
      </c>
      <c r="K167" s="6">
        <v>3.02</v>
      </c>
      <c r="L167" s="6">
        <v>17.39</v>
      </c>
      <c r="M167" s="6">
        <v>233616.43</v>
      </c>
    </row>
    <row r="168" spans="3:13" ht="15.5" x14ac:dyDescent="0.35">
      <c r="C168" t="s">
        <v>59</v>
      </c>
      <c r="I168" s="6">
        <v>434.88</v>
      </c>
      <c r="J168" s="6">
        <v>13.21</v>
      </c>
      <c r="K168" s="6">
        <v>14.57</v>
      </c>
      <c r="L168" s="5">
        <v>0</v>
      </c>
      <c r="M168" s="5">
        <v>0</v>
      </c>
    </row>
    <row r="169" spans="3:13" ht="15.5" x14ac:dyDescent="0.35">
      <c r="C169" t="s">
        <v>62</v>
      </c>
      <c r="I169" s="6">
        <v>48.79</v>
      </c>
      <c r="J169" s="6">
        <v>2.84</v>
      </c>
      <c r="K169" s="6">
        <v>3.75</v>
      </c>
      <c r="L169" s="5">
        <v>0</v>
      </c>
      <c r="M169" s="5">
        <v>0</v>
      </c>
    </row>
    <row r="170" spans="3:13" ht="15.5" x14ac:dyDescent="0.35">
      <c r="C170" t="s">
        <v>186</v>
      </c>
    </row>
    <row r="171" spans="3:13" ht="15.5" x14ac:dyDescent="0.35">
      <c r="C171" t="s">
        <v>187</v>
      </c>
      <c r="I171" s="6">
        <v>3.2400000000000005E-2</v>
      </c>
      <c r="J171" s="6">
        <v>0.1032</v>
      </c>
      <c r="K171" s="6">
        <v>0.13639999999999999</v>
      </c>
      <c r="L171" s="6">
        <v>0.35149999999999998</v>
      </c>
      <c r="M171" s="6">
        <v>0.1351</v>
      </c>
    </row>
    <row r="172" spans="3:13" ht="15.5" x14ac:dyDescent="0.35">
      <c r="C172" t="s">
        <v>188</v>
      </c>
      <c r="I172" s="6">
        <v>3.3799999999999997E-2</v>
      </c>
      <c r="J172" s="6">
        <v>0.1082</v>
      </c>
      <c r="K172" s="6">
        <v>0.13830000000000001</v>
      </c>
      <c r="L172" s="6">
        <v>0.38380000000000003</v>
      </c>
      <c r="M172" s="6">
        <v>0.31850000000000001</v>
      </c>
    </row>
    <row r="173" spans="3:13" ht="15.5" x14ac:dyDescent="0.35">
      <c r="C173" t="s">
        <v>189</v>
      </c>
      <c r="I173" s="6">
        <v>4.1799999999999997E-2</v>
      </c>
      <c r="J173" s="6">
        <v>0.12990000000000002</v>
      </c>
      <c r="K173" s="6">
        <v>0.19719999999999999</v>
      </c>
      <c r="L173" s="6">
        <v>0.67090000000000005</v>
      </c>
      <c r="M173" s="6">
        <v>0.7026</v>
      </c>
    </row>
    <row r="174" spans="3:13" ht="15.5" x14ac:dyDescent="0.35">
      <c r="C174" t="s">
        <v>190</v>
      </c>
    </row>
    <row r="175" spans="3:13" ht="15.5" x14ac:dyDescent="0.35">
      <c r="C175" t="s">
        <v>56</v>
      </c>
      <c r="I175" s="6">
        <v>14.75</v>
      </c>
      <c r="J175" s="6">
        <v>1.43</v>
      </c>
      <c r="K175" s="6">
        <v>2.02</v>
      </c>
      <c r="L175" s="5">
        <v>0</v>
      </c>
      <c r="M175" s="5">
        <v>0</v>
      </c>
    </row>
    <row r="176" spans="3:13" ht="15.5" x14ac:dyDescent="0.35">
      <c r="C176" t="s">
        <v>53</v>
      </c>
      <c r="I176" s="6">
        <v>25.36</v>
      </c>
      <c r="J176" s="6">
        <v>24.47</v>
      </c>
      <c r="K176" s="6">
        <v>21.82</v>
      </c>
      <c r="L176" s="6">
        <v>45.3</v>
      </c>
      <c r="M176" s="6">
        <v>733582.93</v>
      </c>
    </row>
    <row r="177" spans="2:13" ht="15.5" x14ac:dyDescent="0.35">
      <c r="C177" t="s">
        <v>191</v>
      </c>
      <c r="I177" s="6">
        <v>14.75</v>
      </c>
      <c r="J177" s="6">
        <v>1.43</v>
      </c>
      <c r="K177" s="6">
        <v>2.02</v>
      </c>
      <c r="L177" s="5">
        <v>0</v>
      </c>
      <c r="M177" s="5">
        <v>0</v>
      </c>
    </row>
    <row r="178" spans="2:13" ht="15.5" x14ac:dyDescent="0.35">
      <c r="C178" t="s">
        <v>192</v>
      </c>
      <c r="I178" s="6">
        <v>25.36</v>
      </c>
      <c r="J178" s="6">
        <v>24.47</v>
      </c>
      <c r="K178" s="6">
        <v>21.82</v>
      </c>
      <c r="L178" s="6">
        <v>45.3</v>
      </c>
      <c r="M178" s="6">
        <v>733582.93</v>
      </c>
    </row>
    <row r="179" spans="2:13" ht="15.5" x14ac:dyDescent="0.35">
      <c r="C179" t="s">
        <v>193</v>
      </c>
      <c r="I179" s="5">
        <v>2000000000</v>
      </c>
      <c r="J179" s="5">
        <v>3000000000</v>
      </c>
      <c r="K179" s="5">
        <v>0</v>
      </c>
      <c r="L179" s="5">
        <v>1000000000</v>
      </c>
      <c r="M179" s="5">
        <v>4000000000</v>
      </c>
    </row>
    <row r="180" spans="2:13" ht="15.5" x14ac:dyDescent="0.35">
      <c r="C180" t="s">
        <v>194</v>
      </c>
      <c r="L180" s="5">
        <v>0</v>
      </c>
    </row>
    <row r="181" spans="2:13" ht="15.5" x14ac:dyDescent="0.35">
      <c r="C181" t="s">
        <v>25</v>
      </c>
      <c r="I181" s="5">
        <v>2000000000</v>
      </c>
      <c r="J181" s="5">
        <v>3000000000</v>
      </c>
      <c r="K181" s="5">
        <v>0</v>
      </c>
      <c r="L181" s="5">
        <v>1000000000</v>
      </c>
      <c r="M181" s="5">
        <v>4000000000</v>
      </c>
    </row>
    <row r="182" spans="2:13" ht="15.5" x14ac:dyDescent="0.35">
      <c r="C182" t="s">
        <v>22</v>
      </c>
      <c r="I182" s="5">
        <v>-7000000000</v>
      </c>
      <c r="J182" s="5">
        <v>-3000000000</v>
      </c>
      <c r="K182" s="5">
        <v>-7000000000</v>
      </c>
      <c r="L182" s="5">
        <v>-2000000000</v>
      </c>
      <c r="M182" s="5">
        <v>-2000000000</v>
      </c>
    </row>
    <row r="183" spans="2:13" ht="15.5" x14ac:dyDescent="0.35">
      <c r="C183" t="s">
        <v>195</v>
      </c>
      <c r="I183" s="5">
        <v>60000000000</v>
      </c>
      <c r="J183" s="5">
        <v>60000000000</v>
      </c>
      <c r="K183" s="5">
        <v>63000000000</v>
      </c>
      <c r="L183" s="5">
        <v>35000000000</v>
      </c>
      <c r="M183" s="5">
        <v>8000000000</v>
      </c>
    </row>
    <row r="184" spans="2:13" ht="15.5" x14ac:dyDescent="0.35">
      <c r="C184" t="s">
        <v>196</v>
      </c>
      <c r="I184" s="5">
        <v>12000000000</v>
      </c>
      <c r="J184" s="5">
        <v>-2000000000</v>
      </c>
      <c r="K184" s="5">
        <v>-13000000000</v>
      </c>
      <c r="L184" s="5">
        <v>-8000000000</v>
      </c>
      <c r="M184" s="5">
        <v>-4000000000</v>
      </c>
    </row>
    <row r="185" spans="2:13" ht="15.5" x14ac:dyDescent="0.35">
      <c r="C185" t="s">
        <v>197</v>
      </c>
      <c r="I185" s="5">
        <v>-3000000000</v>
      </c>
      <c r="J185" s="5">
        <v>-1000000000</v>
      </c>
      <c r="K185" s="5">
        <v>-6000000000</v>
      </c>
      <c r="L185" s="5">
        <v>-2000000000</v>
      </c>
    </row>
    <row r="186" spans="2:13" ht="15.5" x14ac:dyDescent="0.35">
      <c r="C186" t="s">
        <v>14</v>
      </c>
      <c r="I186" s="5">
        <v>8000000000</v>
      </c>
      <c r="J186" s="5">
        <v>-3000000000</v>
      </c>
      <c r="K186" s="5">
        <v>-19000000000</v>
      </c>
      <c r="L186" s="5">
        <v>-9000000000</v>
      </c>
      <c r="M186" s="5">
        <v>-4000000000</v>
      </c>
    </row>
    <row r="187" spans="2:13" ht="15.5" x14ac:dyDescent="0.35">
      <c r="C187" t="s">
        <v>16</v>
      </c>
      <c r="I187" s="6">
        <v>2.59</v>
      </c>
      <c r="J187" s="6">
        <v>-1.04</v>
      </c>
      <c r="K187" s="6">
        <v>-5.93</v>
      </c>
      <c r="L187" s="6">
        <v>-11.71</v>
      </c>
      <c r="M187" s="6">
        <v>-375808.48</v>
      </c>
    </row>
    <row r="189" spans="2:13" ht="15.5" x14ac:dyDescent="0.35">
      <c r="B189" t="s">
        <v>198</v>
      </c>
      <c r="C189" t="s">
        <v>199</v>
      </c>
      <c r="D189" s="5">
        <v>630000000</v>
      </c>
      <c r="E189" s="5">
        <v>2000000000</v>
      </c>
      <c r="F189" s="5">
        <v>4000000000</v>
      </c>
      <c r="G189" s="5">
        <v>4000000000</v>
      </c>
      <c r="H189" s="5">
        <v>3000000000</v>
      </c>
      <c r="J189" s="5">
        <v>8000000000</v>
      </c>
      <c r="K189" s="5">
        <v>10000000000</v>
      </c>
      <c r="L189" s="5">
        <v>14000000000</v>
      </c>
      <c r="M189" s="5">
        <v>2000000000</v>
      </c>
    </row>
    <row r="190" spans="2:13" ht="15.5" x14ac:dyDescent="0.35">
      <c r="C190" t="s">
        <v>44</v>
      </c>
      <c r="D190" s="6">
        <v>0.61</v>
      </c>
      <c r="E190" s="6">
        <v>2.0299999999999998</v>
      </c>
      <c r="F190" s="6">
        <v>4.0599999999999996</v>
      </c>
      <c r="G190" s="6">
        <v>4.08</v>
      </c>
      <c r="H190" s="6">
        <v>2.63</v>
      </c>
      <c r="J190" s="6">
        <v>8.14</v>
      </c>
      <c r="K190" s="6">
        <v>9.2799999999999994</v>
      </c>
      <c r="L190" s="6">
        <v>13.36</v>
      </c>
      <c r="M190" s="6">
        <v>2.2400000000000002</v>
      </c>
    </row>
    <row r="191" spans="2:13" ht="15.5" x14ac:dyDescent="0.35">
      <c r="C191" t="s">
        <v>204</v>
      </c>
      <c r="D191" s="5">
        <v>12000000000</v>
      </c>
      <c r="E191" s="5">
        <v>12000000000</v>
      </c>
      <c r="F191" s="5">
        <v>22000000000</v>
      </c>
      <c r="G191" s="5">
        <v>18000000000</v>
      </c>
      <c r="H191" s="5">
        <v>25000000000</v>
      </c>
      <c r="J191" s="5">
        <v>39000000000</v>
      </c>
      <c r="K191" s="5">
        <v>38000000000</v>
      </c>
      <c r="L191" s="5">
        <v>34000000000</v>
      </c>
      <c r="M191" s="5">
        <v>12000000000</v>
      </c>
    </row>
    <row r="192" spans="2:13" ht="15.5" x14ac:dyDescent="0.35">
      <c r="C192" t="s">
        <v>208</v>
      </c>
      <c r="I192" s="6">
        <v>151.85</v>
      </c>
    </row>
    <row r="193" spans="3:9" ht="15.5" x14ac:dyDescent="0.35">
      <c r="C193" t="s">
        <v>209</v>
      </c>
      <c r="I193" s="6">
        <v>7.42</v>
      </c>
    </row>
    <row r="194" spans="3:9" ht="15.5" x14ac:dyDescent="0.35">
      <c r="C194" t="s">
        <v>210</v>
      </c>
      <c r="I194" s="6">
        <v>5.13</v>
      </c>
    </row>
    <row r="195" spans="3:9" ht="15.5" x14ac:dyDescent="0.35">
      <c r="C195" t="s">
        <v>211</v>
      </c>
      <c r="I195" s="6">
        <v>2.63</v>
      </c>
    </row>
    <row r="196" spans="3:9" ht="15.5" x14ac:dyDescent="0.35">
      <c r="C196" t="s">
        <v>212</v>
      </c>
      <c r="D196" s="6">
        <v>8.7200000000000006</v>
      </c>
    </row>
    <row r="197" spans="3:9" ht="15.5" x14ac:dyDescent="0.35">
      <c r="C197" t="s">
        <v>213</v>
      </c>
      <c r="I197" s="6">
        <v>77.98</v>
      </c>
    </row>
    <row r="198" spans="3:9" ht="15.5" x14ac:dyDescent="0.35">
      <c r="C198" t="s">
        <v>214</v>
      </c>
      <c r="D198" s="6">
        <v>23.21</v>
      </c>
    </row>
    <row r="199" spans="3:9" ht="15.5" x14ac:dyDescent="0.35">
      <c r="C199" t="s">
        <v>215</v>
      </c>
      <c r="D199" s="6">
        <v>8.3000000000000007</v>
      </c>
    </row>
    <row r="200" spans="3:9" ht="15.5" x14ac:dyDescent="0.35">
      <c r="C200" t="s">
        <v>216</v>
      </c>
      <c r="D200" s="6">
        <v>0.02</v>
      </c>
    </row>
    <row r="201" spans="3:9" ht="15.5" x14ac:dyDescent="0.35">
      <c r="C201" t="s">
        <v>217</v>
      </c>
      <c r="D201" s="6">
        <v>0.04</v>
      </c>
    </row>
    <row r="202" spans="3:9" ht="15.5" x14ac:dyDescent="0.35">
      <c r="C202" t="s">
        <v>218</v>
      </c>
      <c r="D202" s="6">
        <v>0.02</v>
      </c>
    </row>
    <row r="203" spans="3:9" ht="15.5" x14ac:dyDescent="0.35">
      <c r="C203" t="s">
        <v>219</v>
      </c>
      <c r="D203" s="6">
        <v>1.04</v>
      </c>
    </row>
    <row r="204" spans="3:9" ht="15.5" x14ac:dyDescent="0.35">
      <c r="C204" t="s">
        <v>12</v>
      </c>
      <c r="D204" s="5">
        <v>4000000000</v>
      </c>
    </row>
    <row r="205" spans="3:9" ht="15.5" x14ac:dyDescent="0.35">
      <c r="C205" t="s">
        <v>220</v>
      </c>
      <c r="I205" s="6">
        <v>30.37</v>
      </c>
    </row>
    <row r="206" spans="3:9" ht="15.5" x14ac:dyDescent="0.35">
      <c r="C206" t="s">
        <v>221</v>
      </c>
      <c r="I206" s="5">
        <v>0</v>
      </c>
    </row>
    <row r="207" spans="3:9" ht="15.5" x14ac:dyDescent="0.35">
      <c r="C207" t="s">
        <v>222</v>
      </c>
      <c r="I207" s="5">
        <v>0</v>
      </c>
    </row>
    <row r="208" spans="3:9" ht="15.5" x14ac:dyDescent="0.35">
      <c r="C208" t="s">
        <v>223</v>
      </c>
      <c r="I208" s="5">
        <v>0</v>
      </c>
    </row>
    <row r="209" spans="3:9" ht="15.5" x14ac:dyDescent="0.35">
      <c r="C209" t="s">
        <v>224</v>
      </c>
      <c r="D209" s="6">
        <v>26.72</v>
      </c>
    </row>
    <row r="210" spans="3:9" ht="15.5" x14ac:dyDescent="0.35">
      <c r="C210" t="s">
        <v>225</v>
      </c>
      <c r="D210" s="6">
        <v>249.69</v>
      </c>
    </row>
    <row r="211" spans="3:9" ht="15.5" x14ac:dyDescent="0.35">
      <c r="C211" t="s">
        <v>227</v>
      </c>
      <c r="D211" s="6">
        <v>276.41000000000003</v>
      </c>
    </row>
    <row r="212" spans="3:9" ht="15.5" x14ac:dyDescent="0.35">
      <c r="C212" t="s">
        <v>228</v>
      </c>
      <c r="D212" s="6">
        <v>3.41</v>
      </c>
    </row>
    <row r="213" spans="3:9" ht="15.5" x14ac:dyDescent="0.35">
      <c r="C213" t="s">
        <v>40</v>
      </c>
      <c r="I213" s="5">
        <v>416000000000</v>
      </c>
    </row>
    <row r="214" spans="3:9" ht="15.5" x14ac:dyDescent="0.35">
      <c r="C214" t="s">
        <v>229</v>
      </c>
      <c r="I214" s="5">
        <v>409000000000</v>
      </c>
    </row>
    <row r="215" spans="3:9" ht="15.5" x14ac:dyDescent="0.35">
      <c r="C215" t="s">
        <v>230</v>
      </c>
      <c r="I215" s="5">
        <v>1040000000</v>
      </c>
    </row>
    <row r="216" spans="3:9" ht="15.5" x14ac:dyDescent="0.35">
      <c r="C216" t="s">
        <v>231</v>
      </c>
      <c r="I216" s="6">
        <v>0.23129999999999998</v>
      </c>
    </row>
    <row r="217" spans="3:9" ht="15.5" x14ac:dyDescent="0.35">
      <c r="C217" t="s">
        <v>232</v>
      </c>
      <c r="D217" s="6">
        <v>0.39939999999999998</v>
      </c>
    </row>
    <row r="218" spans="3:9" ht="15.5" x14ac:dyDescent="0.35">
      <c r="C218" t="s">
        <v>233</v>
      </c>
      <c r="D218" s="6">
        <v>7.1500000000000008E-2</v>
      </c>
    </row>
    <row r="219" spans="3:9" ht="15.5" x14ac:dyDescent="0.35">
      <c r="C219" t="s">
        <v>234</v>
      </c>
      <c r="D219" s="6">
        <v>5.16E-2</v>
      </c>
    </row>
    <row r="220" spans="3:9" ht="15.5" x14ac:dyDescent="0.35">
      <c r="C220" t="s">
        <v>235</v>
      </c>
      <c r="D220" s="6">
        <v>-0.43640000000000001</v>
      </c>
    </row>
    <row r="221" spans="3:9" ht="15.5" x14ac:dyDescent="0.35">
      <c r="C221" t="s">
        <v>236</v>
      </c>
      <c r="D221" s="6">
        <v>-0.4451</v>
      </c>
    </row>
    <row r="222" spans="3:9" ht="15.5" x14ac:dyDescent="0.35">
      <c r="C222" t="s">
        <v>237</v>
      </c>
      <c r="D222" s="6">
        <v>-0.85089999999999999</v>
      </c>
    </row>
    <row r="223" spans="3:9" ht="15.5" x14ac:dyDescent="0.35">
      <c r="C223" t="s">
        <v>244</v>
      </c>
      <c r="I223" s="5">
        <v>3</v>
      </c>
    </row>
    <row r="224" spans="3:9" ht="15.5" x14ac:dyDescent="0.35">
      <c r="C224" t="s">
        <v>245</v>
      </c>
      <c r="I224" s="6">
        <v>0.97</v>
      </c>
    </row>
    <row r="225" spans="3:9" ht="15.5" x14ac:dyDescent="0.35">
      <c r="C225" t="s">
        <v>246</v>
      </c>
      <c r="I225" s="6">
        <v>0.34</v>
      </c>
    </row>
    <row r="226" spans="3:9" ht="15.5" x14ac:dyDescent="0.35">
      <c r="C226" t="s">
        <v>247</v>
      </c>
      <c r="I226" s="6">
        <v>0.12</v>
      </c>
    </row>
    <row r="227" spans="3:9" ht="15.5" x14ac:dyDescent="0.35">
      <c r="C227" t="s">
        <v>249</v>
      </c>
      <c r="I227" s="6">
        <v>0.12</v>
      </c>
    </row>
    <row r="228" spans="3:9" ht="15.5" x14ac:dyDescent="0.35">
      <c r="C228" t="s">
        <v>250</v>
      </c>
      <c r="I228" s="6">
        <v>0.13</v>
      </c>
    </row>
    <row r="229" spans="3:9" ht="15.5" x14ac:dyDescent="0.35">
      <c r="C229" t="s">
        <v>251</v>
      </c>
      <c r="I229" s="6">
        <v>0.76</v>
      </c>
    </row>
    <row r="230" spans="3:9" ht="15.5" x14ac:dyDescent="0.35">
      <c r="C230" t="s">
        <v>252</v>
      </c>
      <c r="D230" s="5">
        <v>9000000000</v>
      </c>
    </row>
    <row r="231" spans="3:9" ht="15.5" x14ac:dyDescent="0.35">
      <c r="C231" t="s">
        <v>253</v>
      </c>
      <c r="D231" s="5">
        <v>85000000000</v>
      </c>
    </row>
    <row r="232" spans="3:9" ht="15.5" x14ac:dyDescent="0.35">
      <c r="C232" t="s">
        <v>254</v>
      </c>
      <c r="D232" s="5">
        <v>4000000000</v>
      </c>
    </row>
    <row r="233" spans="3:9" ht="15.5" x14ac:dyDescent="0.35">
      <c r="C233" t="s">
        <v>183</v>
      </c>
      <c r="D233" s="5">
        <v>60000000000</v>
      </c>
    </row>
    <row r="234" spans="3:9" ht="15.5" x14ac:dyDescent="0.35">
      <c r="C234" t="s">
        <v>182</v>
      </c>
      <c r="I234" s="5">
        <v>81000000000</v>
      </c>
    </row>
    <row r="235" spans="3:9" ht="15.5" x14ac:dyDescent="0.35">
      <c r="C235" t="s">
        <v>180</v>
      </c>
      <c r="D235" s="5">
        <v>2000000000</v>
      </c>
    </row>
    <row r="236" spans="3:9" ht="15.5" x14ac:dyDescent="0.35">
      <c r="C236" t="s">
        <v>23</v>
      </c>
      <c r="D236" s="5">
        <v>2000000000</v>
      </c>
    </row>
    <row r="237" spans="3:9" ht="15.5" x14ac:dyDescent="0.35">
      <c r="C237" t="s">
        <v>20</v>
      </c>
      <c r="D237" s="5">
        <v>-7000000000</v>
      </c>
    </row>
    <row r="238" spans="3:9" ht="15.5" x14ac:dyDescent="0.35">
      <c r="C238" t="s">
        <v>255</v>
      </c>
      <c r="I238" s="5">
        <v>81000000000</v>
      </c>
    </row>
  </sheetData>
  <pageMargins left="0.7" right="0.7" top="0.75" bottom="0.75" header="0.3" footer="0.3"/>
  <ignoredErrors>
    <ignoredError sqref="A1:M239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27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916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917</v>
      </c>
      <c r="D2" s="2" vm="21">
        <f ca="1">IFERROR(_xlfn.STOCKHISTORY("XIDX:" &amp; $C$1, D3, , 0, 0, 1), "Libur")</f>
        <v>96</v>
      </c>
      <c r="H2" s="2" vm="21">
        <f ca="1">IFERROR(INDEX(D2:G2,COUNT(D2:G2)),"")</f>
        <v>96</v>
      </c>
      <c r="I2" s="2" vm="107">
        <f t="shared" ref="I2:N2" ca="1" si="0">IFERROR(_xlfn.STOCKHISTORY("XIDX:" &amp; $C$1, I1, , 0, 0, 1), "Libur")</f>
        <v>100</v>
      </c>
      <c r="J2" s="2" vm="108">
        <f t="shared" ca="1" si="0"/>
        <v>99</v>
      </c>
      <c r="K2" s="2" vm="109">
        <f t="shared" ca="1" si="0"/>
        <v>122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4672894000</v>
      </c>
      <c r="H4" s="2">
        <f>IFERROR(SUM(D4:G4)*(4/MAX(1,COUNT(D4:G4))),"")</f>
        <v>18691576000</v>
      </c>
      <c r="I4" s="2">
        <f t="shared" ref="I4:N4" si="1">IFERROR(INDEX(I51:I500,MATCH($C$4,$C$51:$C$500,0)),"")</f>
        <v>69056071600</v>
      </c>
      <c r="J4" s="2">
        <f t="shared" si="1"/>
        <v>65018425000</v>
      </c>
      <c r="K4" s="2">
        <f t="shared" si="1"/>
        <v>47963695000</v>
      </c>
      <c r="L4" s="2">
        <f t="shared" si="1"/>
        <v>28883803740</v>
      </c>
      <c r="M4" s="2">
        <f t="shared" si="1"/>
        <v>30960690602</v>
      </c>
      <c r="N4" s="2">
        <f t="shared" si="1"/>
        <v>36374649943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-1114658130</v>
      </c>
      <c r="H5" s="2">
        <f>IFERROR(SUM(D5:G5)*(4/MAX(1,COUNT(D5:G5))),"")</f>
        <v>-4458632520</v>
      </c>
      <c r="I5" s="2">
        <f t="shared" ref="I5:N5" si="2">IFERROR(INDEX(I51:I500,MATCH($C$5,$C$51:$C$500,0)),"")</f>
        <v>7780202373</v>
      </c>
      <c r="J5" s="2">
        <f t="shared" si="2"/>
        <v>5834803606</v>
      </c>
      <c r="K5" s="2">
        <f t="shared" si="2"/>
        <v>3208552273</v>
      </c>
      <c r="L5" s="2">
        <f t="shared" si="2"/>
        <v>1877122048</v>
      </c>
      <c r="M5" s="2">
        <f t="shared" si="2"/>
        <v>4342308662</v>
      </c>
      <c r="N5" s="2">
        <f t="shared" si="2"/>
        <v>2664595668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396967432203</v>
      </c>
      <c r="H6" s="2">
        <f>IFERROR(INDEX(D6:G6,COUNT(D6:G6)),"")</f>
        <v>396967432203</v>
      </c>
      <c r="I6" s="2">
        <f t="shared" ref="I6:N6" si="3">IFERROR(INDEX(I51:I500,MATCH($C$6,$C$51:$C$500,0)),"")</f>
        <v>398082090333</v>
      </c>
      <c r="J6" s="2">
        <f t="shared" si="3"/>
        <v>390301887957</v>
      </c>
      <c r="K6" s="2">
        <f t="shared" si="3"/>
        <v>384467084354</v>
      </c>
      <c r="L6" s="2">
        <f t="shared" si="3"/>
        <v>82336507416</v>
      </c>
      <c r="M6" s="2">
        <f t="shared" si="3"/>
        <v>50456523368</v>
      </c>
      <c r="N6" s="2">
        <f t="shared" si="3"/>
        <v>30114213706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7.38</v>
      </c>
      <c r="H7" s="3">
        <f>IFERROR(INDEX(D7:G7,COUNT(D7:G7)),"")</f>
        <v>7.38</v>
      </c>
      <c r="I7" s="3">
        <f t="shared" ref="I7:N7" si="4">IFERROR(INDEX(I51:I500,MATCH($C$7,$C$51:$C$500,0))/1000000000,"")</f>
        <v>7.38</v>
      </c>
      <c r="J7" s="3">
        <f t="shared" si="4"/>
        <v>7.38</v>
      </c>
      <c r="K7" s="3">
        <f t="shared" si="4"/>
        <v>7.38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22000000000</v>
      </c>
      <c r="J8" s="2">
        <f t="shared" si="5"/>
        <v>-15000000000</v>
      </c>
      <c r="K8" s="2">
        <f t="shared" si="5"/>
        <v>-171000000000</v>
      </c>
      <c r="L8" s="2">
        <f t="shared" si="5"/>
        <v>-29000000000</v>
      </c>
      <c r="M8" s="2">
        <f t="shared" si="5"/>
        <v>-6000000000</v>
      </c>
      <c r="N8" s="2">
        <f t="shared" si="5"/>
        <v>-13000000000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-0.5</v>
      </c>
      <c r="H9" s="3">
        <f>IFERROR(INDEX(D9:G9,COUNT(D9:G9)),"")</f>
        <v>-0.5</v>
      </c>
      <c r="I9" s="3">
        <f t="shared" ref="I9:N9" si="6">IFERROR(INDEX(I51:I500,MATCH($C$9,$C$51:$C$500,0)),"")</f>
        <v>2.93</v>
      </c>
      <c r="J9" s="3">
        <f t="shared" si="6"/>
        <v>-1.97</v>
      </c>
      <c r="K9" s="3">
        <f t="shared" si="6"/>
        <v>-23.23</v>
      </c>
      <c r="L9" s="3">
        <f t="shared" si="6"/>
        <v>-696701.56</v>
      </c>
      <c r="M9" s="3">
        <f t="shared" si="6"/>
        <v>-202535.93</v>
      </c>
      <c r="N9" s="3">
        <f t="shared" si="6"/>
        <v>-439527.78</v>
      </c>
    </row>
    <row r="10" spans="1:14" ht="15.5" x14ac:dyDescent="0.35">
      <c r="C10" t="s">
        <v>17</v>
      </c>
      <c r="D10" s="3">
        <f ca="1">IFERROR(IF(D9=0,"",D2/D9),"")</f>
        <v>-192</v>
      </c>
      <c r="I10" s="3">
        <f t="shared" ref="I10:N10" ca="1" si="7">IFERROR(IF(I9=0,"",I2/I9),"")</f>
        <v>34.129692832764505</v>
      </c>
      <c r="J10" s="3">
        <f t="shared" ca="1" si="7"/>
        <v>-50.253807106598984</v>
      </c>
      <c r="K10" s="3">
        <f t="shared" ca="1" si="7"/>
        <v>-5.2518295307791645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14224419679</v>
      </c>
      <c r="H11" s="2">
        <f>IFERROR(INDEX(D11:G11,COUNT(D11:G11)),"")</f>
        <v>14224419679</v>
      </c>
      <c r="I11" s="2">
        <f t="shared" ref="I11:N11" si="8">IFERROR(INDEX(I51:I500,MATCH($C$11,$C$51:$C$500,0)),"")</f>
        <v>18202826906</v>
      </c>
      <c r="J11" s="2">
        <f t="shared" si="8"/>
        <v>6880665400</v>
      </c>
      <c r="K11" s="2">
        <f t="shared" si="8"/>
        <v>33098282486</v>
      </c>
      <c r="L11" s="2">
        <f t="shared" si="8"/>
        <v>7761536872</v>
      </c>
      <c r="M11" s="2">
        <f t="shared" si="8"/>
        <v>16068640181</v>
      </c>
      <c r="N11" s="2">
        <f t="shared" si="8"/>
        <v>9533592713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24000000000</v>
      </c>
      <c r="H12" s="2">
        <f>IFERROR(INDEX(D12:G12,COUNT(D12:G12)),"")</f>
        <v>24000000000</v>
      </c>
      <c r="I12" s="2">
        <f t="shared" ref="I12:N12" si="9">IFERROR(INDEX(I51:I500,MATCH($C$12,$C$51:$C$500,0)),"")</f>
        <v>22000000000</v>
      </c>
      <c r="J12" s="2">
        <f t="shared" si="9"/>
        <v>60000000000</v>
      </c>
      <c r="K12" s="2">
        <f t="shared" si="9"/>
        <v>51000000000</v>
      </c>
      <c r="L12" s="2">
        <f t="shared" si="9"/>
        <v>118000000000</v>
      </c>
      <c r="M12" s="2">
        <f t="shared" si="9"/>
        <v>34000000000</v>
      </c>
      <c r="N12" s="2">
        <f t="shared" si="9"/>
        <v>51000000000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38000000000</v>
      </c>
      <c r="H13" s="2">
        <f>IFERROR(INDEX(D13:G13,COUNT(D13:G13)),"")</f>
        <v>38000000000</v>
      </c>
      <c r="I13" s="2">
        <f t="shared" ref="I13:N13" si="10">IFERROR(INDEX(I51:I500,MATCH($C$13,$C$51:$C$500,0)),"")</f>
        <v>40000000000</v>
      </c>
      <c r="J13" s="2">
        <f t="shared" si="10"/>
        <v>67000000000</v>
      </c>
      <c r="K13" s="2">
        <f t="shared" si="10"/>
        <v>84000000000</v>
      </c>
      <c r="L13" s="2">
        <f t="shared" si="10"/>
        <v>126000000000</v>
      </c>
      <c r="M13" s="2">
        <f t="shared" si="10"/>
        <v>50000000000</v>
      </c>
      <c r="N13" s="2">
        <f t="shared" si="10"/>
        <v>61000000000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-42907481</v>
      </c>
      <c r="H15" s="2">
        <f>IFERROR(SUM(D15:G15)*(4/MAX(1,COUNT(D15:G15))),"")</f>
        <v>-171629924</v>
      </c>
      <c r="I15" s="2">
        <f t="shared" ref="I15:N15" si="12">IFERROR(INDEX(I51:I500,MATCH($C$15,$C$51:$C$500,0)),"")</f>
        <v>-64571980</v>
      </c>
      <c r="J15" s="2">
        <f t="shared" si="12"/>
        <v>-67723209</v>
      </c>
      <c r="K15" s="2">
        <f t="shared" si="12"/>
        <v>-247646503</v>
      </c>
      <c r="L15" s="2">
        <f t="shared" si="12"/>
        <v>-944251</v>
      </c>
      <c r="M15" s="2">
        <f t="shared" si="12"/>
        <v>-33057404</v>
      </c>
      <c r="N15" s="2">
        <f t="shared" si="12"/>
        <v>-37192507</v>
      </c>
    </row>
    <row r="16" spans="1:14" ht="15.5" x14ac:dyDescent="0.35">
      <c r="C16" t="s">
        <v>28</v>
      </c>
      <c r="D16" s="2">
        <f>IFERROR(INDEX(D51:D500,MATCH($C$16,$C$51:$C$500,0)),"")</f>
        <v>-1071750649</v>
      </c>
      <c r="H16" s="2">
        <f>IFERROR(SUM(D16:G16)*(4/MAX(1,COUNT(D16:G16))),"")</f>
        <v>-4287002596</v>
      </c>
      <c r="I16" s="2">
        <f t="shared" ref="I16:N16" si="13">IFERROR(INDEX(I51:I500,MATCH($C$16,$C$51:$C$500,0)),"")</f>
        <v>7714795153</v>
      </c>
      <c r="J16" s="2">
        <f t="shared" si="13"/>
        <v>5854095835</v>
      </c>
      <c r="K16" s="2">
        <f t="shared" si="13"/>
        <v>3680671076</v>
      </c>
      <c r="L16" s="2">
        <f t="shared" si="13"/>
        <v>1740648719</v>
      </c>
      <c r="M16" s="2">
        <f t="shared" si="13"/>
        <v>4298455166</v>
      </c>
      <c r="N16" s="2">
        <f t="shared" si="13"/>
        <v>2731116175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708480000000</v>
      </c>
      <c r="H20" s="2">
        <f t="shared" ref="H20:N20" ca="1" si="14">IFERROR(H21*H2,"")</f>
        <v>708480000000</v>
      </c>
      <c r="I20" s="2">
        <f t="shared" ca="1" si="14"/>
        <v>738000000000</v>
      </c>
      <c r="J20" s="2">
        <f t="shared" ca="1" si="14"/>
        <v>730620000000</v>
      </c>
      <c r="K20" s="2">
        <f t="shared" ca="1" si="14"/>
        <v>900360000000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7380000000</v>
      </c>
      <c r="H21" s="2">
        <f>IFERROR(INDEX(D21:G21,COUNT(D21:G21)),"")</f>
        <v>7380000000</v>
      </c>
      <c r="I21" s="2">
        <f t="shared" ref="I21:N21" si="15">IFERROR(INDEX(I51:I500,MATCH($C$7,$C$51:$C$500,0)),"")</f>
        <v>7380000000</v>
      </c>
      <c r="J21" s="2">
        <f t="shared" si="15"/>
        <v>7380000000</v>
      </c>
      <c r="K21" s="2">
        <f t="shared" si="15"/>
        <v>7380000000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-0.28079334463639061</v>
      </c>
      <c r="H23" s="3">
        <f t="shared" ref="H23:N23" si="16">IFERROR(H5/H6*100,"")</f>
        <v>-1.1231733785455624</v>
      </c>
      <c r="I23" s="3">
        <f t="shared" si="16"/>
        <v>1.9544216034667061</v>
      </c>
      <c r="J23" s="3">
        <f t="shared" si="16"/>
        <v>1.494946293122422</v>
      </c>
      <c r="K23" s="3">
        <f t="shared" si="16"/>
        <v>0.83454537555306285</v>
      </c>
      <c r="L23" s="3">
        <f t="shared" si="16"/>
        <v>2.2798174308219799</v>
      </c>
      <c r="M23" s="3">
        <f t="shared" si="16"/>
        <v>8.6060401552635177</v>
      </c>
      <c r="N23" s="3">
        <f t="shared" si="16"/>
        <v>8.8482989926750175</v>
      </c>
    </row>
    <row r="24" spans="1:14" ht="15.5" x14ac:dyDescent="0.35">
      <c r="C24" t="s">
        <v>43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-0.26068129688902941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-0.15</v>
      </c>
      <c r="H25" s="3">
        <f>IFERROR(INDEX(D25:G25,COUNT(D25:G25)),"")</f>
        <v>-0.15</v>
      </c>
      <c r="I25" s="3">
        <f t="shared" ref="I25:N25" si="18">IFERROR(INDEX(I51:I500,MATCH($C$25,$C$51:$C$500,0)),"")</f>
        <v>1.04</v>
      </c>
      <c r="J25" s="3">
        <f t="shared" si="18"/>
        <v>0.78</v>
      </c>
      <c r="K25" s="3">
        <f t="shared" si="18"/>
        <v>0.47</v>
      </c>
      <c r="L25" s="3">
        <f t="shared" si="18"/>
        <v>42518.93</v>
      </c>
      <c r="M25" s="3">
        <f t="shared" si="18"/>
        <v>142179.93</v>
      </c>
      <c r="N25" s="3">
        <f t="shared" si="18"/>
        <v>89797.46</v>
      </c>
    </row>
    <row r="26" spans="1:14" ht="15.5" x14ac:dyDescent="0.35">
      <c r="C26" t="s">
        <v>46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-0.89701977002147726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0.63318346883468835</v>
      </c>
      <c r="H27" s="3">
        <f t="shared" ref="H27:N27" si="20">IFERROR(H4/H21,"")</f>
        <v>2.5327338753387534</v>
      </c>
      <c r="I27" s="3">
        <f t="shared" si="20"/>
        <v>9.3571912737127363</v>
      </c>
      <c r="J27" s="3">
        <f t="shared" si="20"/>
        <v>8.8100846883468833</v>
      </c>
      <c r="K27" s="3">
        <f t="shared" si="20"/>
        <v>6.4991456639566394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-0.41645169473129673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-1.1442307692307692</v>
      </c>
      <c r="I29" s="4">
        <f t="shared" si="22"/>
        <v>0.33333333333333331</v>
      </c>
      <c r="J29" s="4">
        <f t="shared" si="22"/>
        <v>0.65957446808510656</v>
      </c>
      <c r="K29" s="4">
        <f t="shared" si="22"/>
        <v>-0.99998894610000766</v>
      </c>
      <c r="L29" s="4">
        <f t="shared" si="22"/>
        <v>-0.7009498457342046</v>
      </c>
      <c r="M29" s="4">
        <f t="shared" si="22"/>
        <v>0.58334021919996382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-0.72932755126487681</v>
      </c>
      <c r="I30" s="4">
        <f t="shared" si="23"/>
        <v>6.210003702796546E-2</v>
      </c>
      <c r="J30" s="4">
        <f t="shared" si="23"/>
        <v>0.35557581625018675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53.82</v>
      </c>
      <c r="H32" s="3">
        <f>IFERROR(INDEX(D32:G32,COUNT(D32:G32)),"")</f>
        <v>53.82</v>
      </c>
      <c r="I32" s="3">
        <f t="shared" ref="I32:N32" si="24">IFERROR(INDEX(I51:I500,MATCH($C$32,$C$51:$C$500,0)),"")</f>
        <v>53.97</v>
      </c>
      <c r="J32" s="3">
        <f t="shared" si="24"/>
        <v>52.92</v>
      </c>
      <c r="K32" s="3">
        <f t="shared" si="24"/>
        <v>52.13</v>
      </c>
      <c r="L32" s="3">
        <f t="shared" si="24"/>
        <v>2012330.32</v>
      </c>
      <c r="M32" s="3">
        <f t="shared" si="24"/>
        <v>1681884.11</v>
      </c>
      <c r="N32" s="3">
        <f t="shared" si="24"/>
        <v>1003807.12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1.78</v>
      </c>
      <c r="H33" s="3">
        <f>IFERROR(INDEX(D33:G33,COUNT(D33:G33)),"")</f>
        <v>1.78</v>
      </c>
      <c r="I33" s="3">
        <f t="shared" ref="I33:N33" si="25">IFERROR(INDEX(I51:I500,MATCH($C$33,$C$51:$C$500,0)),"")</f>
        <v>1.85</v>
      </c>
      <c r="J33" s="3">
        <f t="shared" si="25"/>
        <v>1.87</v>
      </c>
      <c r="K33" s="3">
        <f t="shared" si="25"/>
        <v>2.34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-640</v>
      </c>
      <c r="H34" s="3">
        <f>IFERROR(INDEX(D34:G34,COUNT(D34:G34)),"")</f>
        <v>-640</v>
      </c>
      <c r="I34" s="3">
        <f t="shared" ref="I34:N34" si="26">IFERROR(INDEX(I51:I500,MATCH($C$34,$C$51:$C$500,0)),"")</f>
        <v>96.15</v>
      </c>
      <c r="J34" s="3">
        <f t="shared" si="26"/>
        <v>126.92</v>
      </c>
      <c r="K34" s="3">
        <f t="shared" si="26"/>
        <v>259.57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151.53</v>
      </c>
      <c r="H35" s="3">
        <f>IFERROR(INDEX(D35:G35,COUNT(D35:G35)),"")</f>
        <v>151.53</v>
      </c>
      <c r="I35" s="3">
        <f t="shared" ref="I35:N35" si="27">IFERROR(INDEX(I51:I500,MATCH($C$35,$C$51:$C$500,0)),"")</f>
        <v>10.68</v>
      </c>
      <c r="J35" s="3">
        <f t="shared" si="27"/>
        <v>11.23</v>
      </c>
      <c r="K35" s="3">
        <f t="shared" si="27"/>
        <v>18.760000000000002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4672894000</v>
      </c>
      <c r="E51" s="5">
        <v>17929100879</v>
      </c>
      <c r="F51" s="5">
        <v>18300884793</v>
      </c>
      <c r="G51" s="5">
        <v>24597465657</v>
      </c>
      <c r="I51" s="5">
        <v>69056071600</v>
      </c>
      <c r="J51" s="5">
        <v>65018425000</v>
      </c>
      <c r="K51" s="5">
        <v>47963695000</v>
      </c>
      <c r="L51" s="5">
        <v>28883803740</v>
      </c>
      <c r="M51" s="5">
        <v>30960690602</v>
      </c>
      <c r="N51" s="5">
        <v>36374649943</v>
      </c>
    </row>
    <row r="52" spans="2:14" ht="15.5" x14ac:dyDescent="0.35">
      <c r="C52" t="s">
        <v>73</v>
      </c>
      <c r="D52" s="5">
        <v>-3226325006</v>
      </c>
      <c r="E52" s="5">
        <v>-11459768804</v>
      </c>
      <c r="F52" s="5">
        <v>-12044055078</v>
      </c>
      <c r="G52" s="5">
        <v>-17846436989</v>
      </c>
      <c r="I52" s="5">
        <v>-46935635967</v>
      </c>
      <c r="J52" s="5">
        <v>-45448641175</v>
      </c>
      <c r="K52" s="5">
        <v>-33217022198</v>
      </c>
      <c r="L52" s="5">
        <v>-18207539651</v>
      </c>
      <c r="M52" s="5">
        <v>-19421948739</v>
      </c>
      <c r="N52" s="5">
        <v>-24227620406</v>
      </c>
    </row>
    <row r="53" spans="2:14" ht="15.5" x14ac:dyDescent="0.35">
      <c r="C53" t="s">
        <v>74</v>
      </c>
      <c r="D53" s="5">
        <v>1446568994</v>
      </c>
      <c r="E53" s="5">
        <v>6469332075</v>
      </c>
      <c r="F53" s="5">
        <v>6256829715</v>
      </c>
      <c r="G53" s="5">
        <v>6751028668</v>
      </c>
      <c r="I53" s="5">
        <v>22120435633</v>
      </c>
      <c r="J53" s="5">
        <v>19569783825</v>
      </c>
      <c r="K53" s="5">
        <v>14746672802</v>
      </c>
      <c r="L53" s="5">
        <v>10676264089</v>
      </c>
      <c r="M53" s="5">
        <v>11538741863</v>
      </c>
      <c r="N53" s="5">
        <v>12147029537</v>
      </c>
    </row>
    <row r="54" spans="2:14" ht="15.5" x14ac:dyDescent="0.35">
      <c r="C54" t="s">
        <v>75</v>
      </c>
      <c r="D54" s="5">
        <v>-2525592357</v>
      </c>
      <c r="E54" s="5">
        <v>-2300668225</v>
      </c>
      <c r="F54" s="5">
        <v>-3555922620</v>
      </c>
      <c r="G54" s="5">
        <v>-4401314318</v>
      </c>
      <c r="I54" s="5">
        <v>-13506501212</v>
      </c>
      <c r="J54" s="5">
        <v>-18771400086</v>
      </c>
      <c r="K54" s="5">
        <v>-12947689792</v>
      </c>
      <c r="L54" s="5">
        <v>-9689914749</v>
      </c>
      <c r="M54" s="5">
        <v>-8809200060</v>
      </c>
      <c r="N54" s="5">
        <v>-10929969521</v>
      </c>
    </row>
    <row r="55" spans="2:14" ht="15.5" x14ac:dyDescent="0.35">
      <c r="C55" t="s">
        <v>76</v>
      </c>
      <c r="D55" s="5">
        <v>-355003805</v>
      </c>
      <c r="E55" s="5">
        <v>-1138466957</v>
      </c>
      <c r="F55" s="5">
        <v>-820101122</v>
      </c>
      <c r="G55" s="5">
        <v>-1020342851</v>
      </c>
      <c r="I55" s="5">
        <v>-3490057330</v>
      </c>
      <c r="J55" s="5">
        <v>-4709138446</v>
      </c>
      <c r="K55" s="5">
        <v>-4583345625</v>
      </c>
      <c r="L55" s="5">
        <v>-2116822557</v>
      </c>
      <c r="M55" s="5">
        <v>-2241264415</v>
      </c>
      <c r="N55" s="5">
        <v>-2947192351</v>
      </c>
    </row>
    <row r="56" spans="2:14" ht="15.5" x14ac:dyDescent="0.35">
      <c r="C56" t="s">
        <v>77</v>
      </c>
      <c r="D56" s="5">
        <v>-2170588552</v>
      </c>
      <c r="E56" s="5">
        <v>-1162201268</v>
      </c>
      <c r="F56" s="5">
        <v>-2735821498</v>
      </c>
      <c r="G56" s="5">
        <v>-3380971467</v>
      </c>
      <c r="I56" s="5">
        <v>-10016443882</v>
      </c>
      <c r="J56" s="5">
        <v>-14062261640</v>
      </c>
      <c r="K56" s="5">
        <v>-8364344167</v>
      </c>
      <c r="L56" s="5">
        <v>-7573092192</v>
      </c>
      <c r="M56" s="5">
        <v>-6567935645</v>
      </c>
      <c r="N56" s="5">
        <v>-7982777170</v>
      </c>
    </row>
    <row r="57" spans="2:14" ht="15.5" x14ac:dyDescent="0.35">
      <c r="C57" t="s">
        <v>78</v>
      </c>
      <c r="D57" s="5">
        <v>-1079023363</v>
      </c>
      <c r="E57" s="5">
        <v>4168663850</v>
      </c>
      <c r="F57" s="5">
        <v>2700907095</v>
      </c>
      <c r="G57" s="5">
        <v>2349714350</v>
      </c>
      <c r="I57" s="5">
        <v>8613934421</v>
      </c>
      <c r="J57" s="5">
        <v>798383739</v>
      </c>
      <c r="K57" s="5">
        <v>1798983010</v>
      </c>
      <c r="L57" s="5">
        <v>986349340</v>
      </c>
      <c r="M57" s="5">
        <v>2729541803</v>
      </c>
      <c r="N57" s="5">
        <v>1217060016</v>
      </c>
    </row>
    <row r="58" spans="2:14" ht="15.5" x14ac:dyDescent="0.35">
      <c r="C58" t="s">
        <v>79</v>
      </c>
      <c r="D58" s="5">
        <v>7272714</v>
      </c>
      <c r="E58" s="5">
        <v>-299471644</v>
      </c>
      <c r="F58" s="5">
        <v>-136740926</v>
      </c>
      <c r="G58" s="5">
        <v>-304104189</v>
      </c>
      <c r="I58" s="5">
        <v>-899139268</v>
      </c>
      <c r="J58" s="5">
        <v>5055712096</v>
      </c>
      <c r="K58" s="5">
        <v>1881688066</v>
      </c>
      <c r="L58" s="5">
        <v>754299379</v>
      </c>
      <c r="M58" s="5">
        <v>1568913363</v>
      </c>
      <c r="N58" s="5">
        <v>1514056159</v>
      </c>
    </row>
    <row r="59" spans="2:14" ht="15.5" x14ac:dyDescent="0.35">
      <c r="C59" t="s">
        <v>80</v>
      </c>
    </row>
    <row r="60" spans="2:14" ht="15.5" x14ac:dyDescent="0.35">
      <c r="C60" t="s">
        <v>81</v>
      </c>
      <c r="D60" s="5">
        <v>7272714</v>
      </c>
      <c r="E60" s="5">
        <v>-299471644</v>
      </c>
      <c r="F60" s="5">
        <v>-136740926</v>
      </c>
      <c r="G60" s="5">
        <v>-304104189</v>
      </c>
      <c r="I60" s="5">
        <v>-899139268</v>
      </c>
      <c r="J60" s="5">
        <v>5055712096</v>
      </c>
      <c r="K60" s="5">
        <v>1881688066</v>
      </c>
      <c r="L60" s="5">
        <v>754299379</v>
      </c>
      <c r="M60" s="5">
        <v>1568913363</v>
      </c>
      <c r="N60" s="5">
        <v>1514056159</v>
      </c>
    </row>
    <row r="61" spans="2:14" ht="15.5" x14ac:dyDescent="0.35">
      <c r="C61" t="s">
        <v>28</v>
      </c>
      <c r="D61" s="5">
        <v>-1071750649</v>
      </c>
      <c r="E61" s="5">
        <v>3869192206</v>
      </c>
      <c r="F61" s="5">
        <v>2564166169</v>
      </c>
      <c r="G61" s="5">
        <v>2045610161</v>
      </c>
      <c r="I61" s="5">
        <v>7714795153</v>
      </c>
      <c r="J61" s="5">
        <v>5854095835</v>
      </c>
      <c r="K61" s="5">
        <v>3680671076</v>
      </c>
      <c r="L61" s="5">
        <v>1740648719</v>
      </c>
      <c r="M61" s="5">
        <v>4298455166</v>
      </c>
      <c r="N61" s="5">
        <v>2731116175</v>
      </c>
    </row>
    <row r="62" spans="2:14" ht="15.5" x14ac:dyDescent="0.35">
      <c r="C62" t="s">
        <v>27</v>
      </c>
      <c r="D62" s="5">
        <v>-42907481</v>
      </c>
      <c r="E62" s="5">
        <v>-63924080</v>
      </c>
      <c r="F62" s="5">
        <v>-12154340</v>
      </c>
      <c r="G62" s="5">
        <v>30748882</v>
      </c>
      <c r="I62" s="5">
        <v>-64571980</v>
      </c>
      <c r="J62" s="5">
        <v>-67723209</v>
      </c>
      <c r="K62" s="5">
        <v>-247646503</v>
      </c>
      <c r="L62" s="5">
        <v>-944251</v>
      </c>
      <c r="M62" s="5">
        <v>-33057404</v>
      </c>
      <c r="N62" s="5">
        <v>-37192507</v>
      </c>
    </row>
    <row r="63" spans="2:14" ht="15.5" x14ac:dyDescent="0.35">
      <c r="C63" t="s">
        <v>265</v>
      </c>
      <c r="D63" s="5">
        <v>-1114658130</v>
      </c>
      <c r="E63" s="5">
        <v>3805268126</v>
      </c>
      <c r="F63" s="5">
        <v>2552011829</v>
      </c>
      <c r="G63" s="5">
        <v>2076359043</v>
      </c>
      <c r="I63" s="5">
        <v>7650223173</v>
      </c>
      <c r="J63" s="5">
        <v>5786372626</v>
      </c>
      <c r="K63" s="5">
        <v>3433024573</v>
      </c>
      <c r="L63" s="5">
        <v>1739704468</v>
      </c>
      <c r="M63" s="5">
        <v>4265397762</v>
      </c>
      <c r="N63" s="5">
        <v>2693923668</v>
      </c>
    </row>
    <row r="64" spans="2:14" ht="15.5" x14ac:dyDescent="0.35">
      <c r="C64" t="s">
        <v>85</v>
      </c>
      <c r="D64" s="5">
        <v>-1114658130</v>
      </c>
      <c r="E64" s="5">
        <v>3805268126</v>
      </c>
      <c r="F64" s="5">
        <v>2552011829</v>
      </c>
      <c r="G64" s="5">
        <v>2076359043</v>
      </c>
      <c r="I64" s="5">
        <v>7650223173</v>
      </c>
      <c r="J64" s="5">
        <v>5786372626</v>
      </c>
      <c r="K64" s="5">
        <v>3433024573</v>
      </c>
      <c r="L64" s="5">
        <v>1739704468</v>
      </c>
      <c r="M64" s="5">
        <v>4265397762</v>
      </c>
      <c r="N64" s="5">
        <v>2693923668</v>
      </c>
    </row>
    <row r="65" spans="2:14" ht="15.5" x14ac:dyDescent="0.35">
      <c r="C65" t="s">
        <v>86</v>
      </c>
      <c r="E65" s="5">
        <v>129979200</v>
      </c>
      <c r="I65" s="5">
        <v>129979200</v>
      </c>
      <c r="J65" s="5">
        <v>48430980</v>
      </c>
      <c r="K65" s="5">
        <v>-224472300</v>
      </c>
      <c r="L65" s="5">
        <v>137417580</v>
      </c>
      <c r="M65" s="5">
        <v>76911900</v>
      </c>
      <c r="N65" s="5">
        <v>-29328000</v>
      </c>
    </row>
    <row r="66" spans="2:14" ht="15.5" x14ac:dyDescent="0.35">
      <c r="C66" t="s">
        <v>88</v>
      </c>
      <c r="D66" s="5">
        <v>-1114658130</v>
      </c>
      <c r="E66" s="5">
        <v>3935247326</v>
      </c>
      <c r="F66" s="5">
        <v>2552011829</v>
      </c>
      <c r="G66" s="5">
        <v>2076359043</v>
      </c>
      <c r="I66" s="5">
        <v>7780202373</v>
      </c>
      <c r="J66" s="5">
        <v>5834803606</v>
      </c>
      <c r="K66" s="5">
        <v>3208552273</v>
      </c>
      <c r="L66" s="5">
        <v>1877122048</v>
      </c>
      <c r="M66" s="5">
        <v>4342309662</v>
      </c>
      <c r="N66" s="5">
        <v>2664595668</v>
      </c>
    </row>
    <row r="67" spans="2:14" ht="15.5" x14ac:dyDescent="0.35">
      <c r="C67" t="s">
        <v>89</v>
      </c>
      <c r="D67" s="5">
        <v>-1114658130</v>
      </c>
      <c r="E67" s="5">
        <v>3805268126</v>
      </c>
      <c r="F67" s="5">
        <v>2552011829</v>
      </c>
      <c r="G67" s="5">
        <v>2076359043</v>
      </c>
      <c r="I67" s="5">
        <v>7650223173</v>
      </c>
      <c r="J67" s="5">
        <v>5786372626</v>
      </c>
      <c r="K67" s="5">
        <v>3433024573</v>
      </c>
      <c r="L67" s="5">
        <v>1739704468</v>
      </c>
      <c r="M67" s="5">
        <v>4265397762</v>
      </c>
      <c r="N67" s="5">
        <v>2693923668</v>
      </c>
    </row>
    <row r="68" spans="2:14" ht="15.5" x14ac:dyDescent="0.35">
      <c r="C68" t="s">
        <v>7</v>
      </c>
      <c r="D68" s="5">
        <v>-1114658130</v>
      </c>
      <c r="E68" s="5">
        <v>3935247326</v>
      </c>
      <c r="F68" s="5">
        <v>2552011829</v>
      </c>
      <c r="G68" s="5">
        <v>2076359043</v>
      </c>
      <c r="I68" s="5">
        <v>7780202373</v>
      </c>
      <c r="J68" s="5">
        <v>5834803606</v>
      </c>
      <c r="K68" s="5">
        <v>3208552273</v>
      </c>
      <c r="L68" s="5">
        <v>1877122048</v>
      </c>
      <c r="M68" s="5">
        <v>4342308662</v>
      </c>
      <c r="N68" s="5">
        <v>2664595668</v>
      </c>
    </row>
    <row r="69" spans="2:14" ht="15.5" x14ac:dyDescent="0.35">
      <c r="C69" t="s">
        <v>90</v>
      </c>
      <c r="D69" s="5">
        <v>-1114658130</v>
      </c>
      <c r="E69" s="5">
        <v>3805268126</v>
      </c>
      <c r="F69" s="5">
        <v>2552011829</v>
      </c>
      <c r="G69" s="5">
        <v>2076359043</v>
      </c>
      <c r="I69" s="5">
        <v>7650223173</v>
      </c>
      <c r="J69" s="5">
        <v>5786372626</v>
      </c>
      <c r="K69" s="5">
        <v>3433024573</v>
      </c>
      <c r="L69" s="5">
        <v>1739704468</v>
      </c>
      <c r="M69" s="5">
        <v>4265397762</v>
      </c>
      <c r="N69" s="5">
        <v>2693923668</v>
      </c>
    </row>
    <row r="70" spans="2:14" ht="15.5" x14ac:dyDescent="0.35">
      <c r="C70" t="s">
        <v>91</v>
      </c>
      <c r="D70" s="5">
        <v>-1114658130</v>
      </c>
      <c r="E70" s="5">
        <v>3935247326</v>
      </c>
      <c r="F70" s="5">
        <v>2552011829</v>
      </c>
      <c r="G70" s="5">
        <v>2076359043</v>
      </c>
      <c r="I70" s="5">
        <v>7780202373</v>
      </c>
      <c r="J70" s="5">
        <v>5834803606</v>
      </c>
      <c r="K70" s="5">
        <v>3208552273</v>
      </c>
      <c r="L70" s="5">
        <v>1877122048</v>
      </c>
      <c r="M70" s="5">
        <v>4342308662</v>
      </c>
      <c r="N70" s="5">
        <v>2664595668</v>
      </c>
    </row>
    <row r="71" spans="2:14" ht="15.5" x14ac:dyDescent="0.35">
      <c r="C71" t="s">
        <v>92</v>
      </c>
      <c r="D71" s="5">
        <v>-1114658130</v>
      </c>
      <c r="E71" s="5">
        <v>3935247326</v>
      </c>
      <c r="F71" s="5">
        <v>2552011829</v>
      </c>
      <c r="G71" s="5">
        <v>2076359043</v>
      </c>
      <c r="I71" s="5">
        <v>7780202373</v>
      </c>
      <c r="J71" s="5">
        <v>5834803606</v>
      </c>
      <c r="K71" s="5">
        <v>3208552273</v>
      </c>
      <c r="L71" s="5">
        <v>1877122048</v>
      </c>
      <c r="M71" s="5">
        <v>4342308662</v>
      </c>
      <c r="N71" s="5">
        <v>2664595668</v>
      </c>
    </row>
    <row r="73" spans="2:14" ht="15.5" x14ac:dyDescent="0.35">
      <c r="B73" t="s">
        <v>93</v>
      </c>
      <c r="C73" t="s">
        <v>94</v>
      </c>
    </row>
    <row r="74" spans="2:14" ht="15.5" x14ac:dyDescent="0.35">
      <c r="C74" t="s">
        <v>95</v>
      </c>
    </row>
    <row r="75" spans="2:14" ht="15.5" x14ac:dyDescent="0.35">
      <c r="C75" t="s">
        <v>19</v>
      </c>
      <c r="D75" s="5">
        <v>14224419679</v>
      </c>
      <c r="E75" s="5">
        <v>18202826906</v>
      </c>
      <c r="F75" s="5">
        <v>19709134617</v>
      </c>
      <c r="G75" s="5">
        <v>12518716267</v>
      </c>
      <c r="I75" s="5">
        <v>18202826906</v>
      </c>
      <c r="J75" s="5">
        <v>6880665400</v>
      </c>
      <c r="K75" s="5">
        <v>33098282486</v>
      </c>
      <c r="L75" s="5">
        <v>7761536872</v>
      </c>
      <c r="M75" s="5">
        <v>16068640181</v>
      </c>
      <c r="N75" s="5">
        <v>9533592713</v>
      </c>
    </row>
    <row r="76" spans="2:14" ht="15.5" x14ac:dyDescent="0.35">
      <c r="C76" t="s">
        <v>96</v>
      </c>
      <c r="D76" s="5">
        <v>8680716027</v>
      </c>
      <c r="E76" s="5">
        <v>11072137403</v>
      </c>
      <c r="F76" s="5">
        <v>6277152495</v>
      </c>
      <c r="G76" s="5">
        <v>9672978995</v>
      </c>
      <c r="I76" s="5">
        <v>11072137403</v>
      </c>
      <c r="J76" s="5">
        <v>10939250645</v>
      </c>
      <c r="K76" s="5">
        <v>3286598725</v>
      </c>
      <c r="L76" s="5">
        <v>4679578500</v>
      </c>
      <c r="M76" s="5">
        <v>5142585000</v>
      </c>
      <c r="N76" s="5">
        <v>5626057500</v>
      </c>
    </row>
    <row r="77" spans="2:14" ht="15.5" x14ac:dyDescent="0.35">
      <c r="C77" t="s">
        <v>97</v>
      </c>
      <c r="D77" s="5">
        <v>4539906535</v>
      </c>
      <c r="E77" s="5">
        <v>4658936207</v>
      </c>
      <c r="F77" s="5">
        <v>5115290532</v>
      </c>
      <c r="G77" s="5">
        <v>7361617709</v>
      </c>
      <c r="I77" s="5">
        <v>4658936207</v>
      </c>
      <c r="J77" s="5">
        <v>7084272067</v>
      </c>
      <c r="L77" s="5">
        <v>126838464924</v>
      </c>
      <c r="M77" s="5">
        <v>48306304475</v>
      </c>
    </row>
    <row r="78" spans="2:14" ht="15.5" x14ac:dyDescent="0.35">
      <c r="C78" t="s">
        <v>98</v>
      </c>
      <c r="D78" s="5">
        <v>8680716027</v>
      </c>
      <c r="E78" s="5">
        <v>11072137403</v>
      </c>
      <c r="F78" s="5">
        <v>6277152495</v>
      </c>
      <c r="G78" s="5">
        <v>9672978995</v>
      </c>
      <c r="I78" s="5">
        <v>11072137403</v>
      </c>
      <c r="J78" s="5">
        <v>10939250645</v>
      </c>
      <c r="K78" s="5">
        <v>3286598725</v>
      </c>
      <c r="L78" s="5">
        <v>4679578500</v>
      </c>
      <c r="M78" s="5">
        <v>5142585000</v>
      </c>
      <c r="N78" s="5">
        <v>5626057500</v>
      </c>
    </row>
    <row r="79" spans="2:14" ht="15.5" x14ac:dyDescent="0.35">
      <c r="C79" t="s">
        <v>99</v>
      </c>
      <c r="D79" s="5">
        <v>250498040</v>
      </c>
      <c r="E79" s="5">
        <v>288270000</v>
      </c>
      <c r="F79" s="5">
        <v>47183313</v>
      </c>
      <c r="G79" s="5">
        <v>47122500</v>
      </c>
      <c r="I79" s="5">
        <v>288270000</v>
      </c>
      <c r="J79" s="5">
        <v>84529200</v>
      </c>
      <c r="K79" s="5">
        <v>5067544750</v>
      </c>
      <c r="L79" s="5">
        <v>7780371954</v>
      </c>
      <c r="M79" s="5">
        <v>916893296</v>
      </c>
      <c r="N79" s="5">
        <v>81314627</v>
      </c>
    </row>
    <row r="80" spans="2:14" ht="15.5" x14ac:dyDescent="0.35">
      <c r="C80" t="s">
        <v>100</v>
      </c>
      <c r="D80" s="5">
        <v>250498040</v>
      </c>
      <c r="E80" s="5">
        <v>288270000</v>
      </c>
      <c r="F80" s="5">
        <v>47183313</v>
      </c>
      <c r="G80" s="5">
        <v>47122500</v>
      </c>
      <c r="I80" s="5">
        <v>288270000</v>
      </c>
      <c r="J80" s="5">
        <v>84529200</v>
      </c>
      <c r="K80" s="5">
        <v>5067544750</v>
      </c>
      <c r="L80" s="5">
        <v>7780371954</v>
      </c>
      <c r="M80" s="5">
        <v>916893296</v>
      </c>
      <c r="N80" s="5">
        <v>81314627</v>
      </c>
    </row>
    <row r="81" spans="3:14" ht="15.5" x14ac:dyDescent="0.35">
      <c r="C81" t="s">
        <v>101</v>
      </c>
      <c r="D81" s="5">
        <v>56340369933</v>
      </c>
      <c r="E81" s="5">
        <v>55486426643</v>
      </c>
      <c r="F81" s="5">
        <v>60100210461</v>
      </c>
      <c r="G81" s="5">
        <v>61069870395</v>
      </c>
      <c r="I81" s="5">
        <v>55486426643</v>
      </c>
      <c r="J81" s="5">
        <v>60398791987</v>
      </c>
      <c r="K81" s="5">
        <v>49458668055</v>
      </c>
      <c r="L81" s="5">
        <v>46489141433</v>
      </c>
      <c r="M81" s="5">
        <v>41345585030</v>
      </c>
      <c r="N81" s="5">
        <v>30738535051</v>
      </c>
    </row>
    <row r="82" spans="3:14" ht="15.5" x14ac:dyDescent="0.35">
      <c r="C82" t="s">
        <v>80</v>
      </c>
      <c r="D82" s="5">
        <v>1045407538</v>
      </c>
      <c r="E82" s="5">
        <v>2160065668</v>
      </c>
      <c r="F82" s="5">
        <v>-1775181658</v>
      </c>
      <c r="G82" s="5">
        <v>-4327193487</v>
      </c>
      <c r="I82" s="5">
        <v>2160065668</v>
      </c>
      <c r="J82" s="5">
        <v>-5620136708</v>
      </c>
      <c r="K82" s="5">
        <v>-11454940311</v>
      </c>
      <c r="L82" s="5">
        <v>-14663492584</v>
      </c>
      <c r="M82" s="5">
        <v>20456523368</v>
      </c>
      <c r="N82" s="5">
        <v>114213706</v>
      </c>
    </row>
    <row r="83" spans="3:14" ht="15.5" x14ac:dyDescent="0.35">
      <c r="C83" t="s">
        <v>102</v>
      </c>
      <c r="D83" s="5">
        <v>116542454592</v>
      </c>
      <c r="E83" s="5">
        <v>122456257242</v>
      </c>
      <c r="F83" s="5">
        <v>126080230330</v>
      </c>
      <c r="G83" s="5">
        <v>128338390385</v>
      </c>
      <c r="I83" s="5">
        <v>122456257242</v>
      </c>
      <c r="J83" s="5">
        <v>135034963084</v>
      </c>
      <c r="K83" s="5">
        <v>163291872188</v>
      </c>
      <c r="L83" s="5">
        <v>127489853201</v>
      </c>
      <c r="M83" s="5">
        <v>110280727166</v>
      </c>
      <c r="N83" s="5">
        <v>81273118599</v>
      </c>
    </row>
    <row r="84" spans="3:14" ht="15.5" x14ac:dyDescent="0.35">
      <c r="C84" t="s">
        <v>103</v>
      </c>
    </row>
    <row r="85" spans="3:14" ht="15.5" x14ac:dyDescent="0.35">
      <c r="C85" t="s">
        <v>480</v>
      </c>
      <c r="D85" s="5">
        <v>264516702190</v>
      </c>
      <c r="E85" s="5">
        <v>256749646814</v>
      </c>
      <c r="F85" s="5">
        <v>277166245059</v>
      </c>
      <c r="G85" s="5">
        <v>272738040047</v>
      </c>
      <c r="I85" s="5">
        <v>256749646814</v>
      </c>
      <c r="J85" s="5">
        <v>272054797732</v>
      </c>
      <c r="K85" s="5">
        <v>261265170061</v>
      </c>
      <c r="L85" s="5">
        <v>217227655694</v>
      </c>
      <c r="M85" s="5">
        <v>123166589924</v>
      </c>
      <c r="N85" s="5">
        <v>89994920751</v>
      </c>
    </row>
    <row r="86" spans="3:14" ht="15.5" x14ac:dyDescent="0.35">
      <c r="C86" t="s">
        <v>104</v>
      </c>
      <c r="D86" s="5">
        <v>532481656</v>
      </c>
      <c r="E86" s="5">
        <v>603993724</v>
      </c>
      <c r="F86" s="5">
        <v>672444001</v>
      </c>
      <c r="G86" s="5">
        <v>830002039</v>
      </c>
      <c r="I86" s="5">
        <v>603993724</v>
      </c>
      <c r="J86" s="5">
        <v>1159068481</v>
      </c>
      <c r="K86" s="5">
        <v>1750310835</v>
      </c>
      <c r="L86" s="5">
        <v>2221193383</v>
      </c>
      <c r="M86" s="5">
        <v>2289666368</v>
      </c>
      <c r="N86" s="5">
        <v>2807762154</v>
      </c>
    </row>
    <row r="87" spans="3:14" ht="15.5" x14ac:dyDescent="0.35">
      <c r="C87" t="s">
        <v>105</v>
      </c>
      <c r="D87" s="5">
        <v>528974383</v>
      </c>
      <c r="E87" s="5">
        <v>528974383</v>
      </c>
      <c r="F87" s="5">
        <v>561445063</v>
      </c>
      <c r="G87" s="5">
        <v>544277803</v>
      </c>
      <c r="I87" s="5">
        <v>528974383</v>
      </c>
      <c r="J87" s="5">
        <v>509943283</v>
      </c>
      <c r="K87" s="5">
        <v>216502220</v>
      </c>
      <c r="L87" s="5">
        <v>116068480</v>
      </c>
      <c r="M87" s="5">
        <v>111451120</v>
      </c>
      <c r="N87" s="5">
        <v>103232800</v>
      </c>
    </row>
    <row r="88" spans="3:14" ht="15.5" x14ac:dyDescent="0.35">
      <c r="C88" t="s">
        <v>425</v>
      </c>
      <c r="D88" s="5">
        <v>27980429339</v>
      </c>
      <c r="E88" s="5">
        <v>28099552406</v>
      </c>
      <c r="I88" s="5">
        <v>28099552406</v>
      </c>
    </row>
    <row r="89" spans="3:14" ht="15.5" x14ac:dyDescent="0.35">
      <c r="C89" t="s">
        <v>106</v>
      </c>
      <c r="D89" s="5">
        <v>349898957501</v>
      </c>
      <c r="E89" s="5">
        <v>341468593970</v>
      </c>
      <c r="F89" s="5">
        <v>338500344584</v>
      </c>
      <c r="G89" s="5">
        <v>335182190284</v>
      </c>
      <c r="I89" s="5">
        <v>341468593970</v>
      </c>
      <c r="J89" s="5">
        <v>334122601483</v>
      </c>
      <c r="K89" s="5">
        <v>312690651171</v>
      </c>
      <c r="L89" s="5">
        <v>266111833301</v>
      </c>
      <c r="M89" s="5">
        <v>167061291459</v>
      </c>
      <c r="N89" s="5">
        <v>124102096609</v>
      </c>
    </row>
    <row r="90" spans="3:14" ht="15.5" x14ac:dyDescent="0.35">
      <c r="C90" t="s">
        <v>107</v>
      </c>
      <c r="D90" s="5">
        <v>466441412093</v>
      </c>
      <c r="E90" s="5">
        <v>463924851212</v>
      </c>
      <c r="F90" s="5">
        <v>464580574914</v>
      </c>
      <c r="G90" s="5">
        <v>463520580669</v>
      </c>
      <c r="I90" s="5">
        <v>463924851212</v>
      </c>
      <c r="J90" s="5">
        <v>469157564567</v>
      </c>
      <c r="K90" s="5">
        <v>475982523359</v>
      </c>
      <c r="L90" s="5">
        <v>393601686502</v>
      </c>
      <c r="M90" s="5">
        <v>277342018625</v>
      </c>
      <c r="N90" s="5">
        <v>205375215208</v>
      </c>
    </row>
    <row r="91" spans="3:14" ht="15.5" x14ac:dyDescent="0.35">
      <c r="C91" t="s">
        <v>108</v>
      </c>
    </row>
    <row r="92" spans="3:14" ht="15.5" x14ac:dyDescent="0.35">
      <c r="C92" t="s">
        <v>109</v>
      </c>
    </row>
    <row r="93" spans="3:14" ht="15.5" x14ac:dyDescent="0.35">
      <c r="C93" t="s">
        <v>110</v>
      </c>
      <c r="D93" s="5">
        <v>29056883854</v>
      </c>
      <c r="E93" s="5">
        <v>25817635171</v>
      </c>
      <c r="F93" s="5">
        <v>25603096470</v>
      </c>
      <c r="G93" s="5">
        <v>28402819877</v>
      </c>
      <c r="I93" s="5">
        <v>25817635171</v>
      </c>
      <c r="J93" s="5">
        <v>35024913021</v>
      </c>
      <c r="K93" s="5">
        <v>49254955504</v>
      </c>
      <c r="L93" s="5">
        <v>87781065195</v>
      </c>
      <c r="M93" s="5">
        <v>66663899297</v>
      </c>
      <c r="N93" s="5">
        <v>69799845244</v>
      </c>
    </row>
    <row r="94" spans="3:14" ht="15.5" x14ac:dyDescent="0.35">
      <c r="C94" t="s">
        <v>111</v>
      </c>
    </row>
    <row r="95" spans="3:14" ht="15.5" x14ac:dyDescent="0.35">
      <c r="C95" t="s">
        <v>112</v>
      </c>
      <c r="D95" s="5">
        <v>6285301265</v>
      </c>
      <c r="E95" s="5">
        <v>2854093816</v>
      </c>
      <c r="F95" s="5">
        <v>3876717429</v>
      </c>
      <c r="G95" s="5">
        <v>1527488597</v>
      </c>
      <c r="I95" s="5">
        <v>2854093816</v>
      </c>
      <c r="J95" s="5">
        <v>1543110681</v>
      </c>
      <c r="K95" s="5">
        <v>1666466057</v>
      </c>
      <c r="L95" s="5">
        <v>3715129470</v>
      </c>
      <c r="M95" s="5">
        <v>132850000</v>
      </c>
      <c r="N95" s="5">
        <v>984094501</v>
      </c>
    </row>
    <row r="96" spans="3:14" ht="15.5" x14ac:dyDescent="0.35">
      <c r="C96" t="s">
        <v>113</v>
      </c>
    </row>
    <row r="97" spans="3:14" ht="15.5" x14ac:dyDescent="0.35">
      <c r="C97" t="s">
        <v>270</v>
      </c>
      <c r="D97" s="5">
        <v>33722382501</v>
      </c>
      <c r="E97" s="5">
        <v>33722382501</v>
      </c>
      <c r="F97" s="5">
        <v>33722382501</v>
      </c>
      <c r="G97" s="5">
        <v>33722382501</v>
      </c>
      <c r="I97" s="5">
        <v>33722382501</v>
      </c>
      <c r="J97" s="5">
        <v>33722382501</v>
      </c>
      <c r="K97" s="5">
        <v>33722382501</v>
      </c>
    </row>
    <row r="98" spans="3:14" ht="15.5" x14ac:dyDescent="0.35">
      <c r="C98" t="s">
        <v>114</v>
      </c>
      <c r="D98" s="5">
        <v>38262289036</v>
      </c>
      <c r="E98" s="5">
        <v>38381318708</v>
      </c>
      <c r="F98" s="5">
        <v>38837673033</v>
      </c>
      <c r="G98" s="5">
        <v>41084000210</v>
      </c>
      <c r="I98" s="5">
        <v>38381318708</v>
      </c>
      <c r="J98" s="5">
        <v>40806654568</v>
      </c>
      <c r="K98" s="5">
        <v>33722382501</v>
      </c>
      <c r="L98" s="5">
        <v>126838464924</v>
      </c>
      <c r="M98" s="5">
        <v>48306304475</v>
      </c>
    </row>
    <row r="99" spans="3:14" ht="15.5" x14ac:dyDescent="0.35">
      <c r="C99" t="s">
        <v>115</v>
      </c>
    </row>
    <row r="100" spans="3:14" ht="15.5" x14ac:dyDescent="0.35">
      <c r="C100" t="s">
        <v>918</v>
      </c>
      <c r="D100" s="5">
        <v>521250298</v>
      </c>
      <c r="E100" s="5">
        <v>991747789</v>
      </c>
      <c r="F100" s="5">
        <v>838229349</v>
      </c>
      <c r="G100" s="5">
        <v>599621237</v>
      </c>
      <c r="I100" s="5">
        <v>991747789</v>
      </c>
      <c r="J100" s="5">
        <v>1545117100</v>
      </c>
      <c r="K100" s="5">
        <v>482010171</v>
      </c>
      <c r="L100" s="5">
        <v>296487905</v>
      </c>
      <c r="M100" s="5">
        <v>188348024</v>
      </c>
      <c r="N100" s="5">
        <v>119459241</v>
      </c>
    </row>
    <row r="101" spans="3:14" ht="15.5" x14ac:dyDescent="0.35">
      <c r="C101" t="s">
        <v>116</v>
      </c>
      <c r="D101" s="5">
        <v>1439541828</v>
      </c>
      <c r="E101" s="5">
        <v>1498341337</v>
      </c>
      <c r="F101" s="5">
        <v>2207679937</v>
      </c>
      <c r="G101" s="5">
        <v>2132681829</v>
      </c>
      <c r="I101" s="5">
        <v>1498341337</v>
      </c>
      <c r="J101" s="5">
        <v>1881895561</v>
      </c>
      <c r="K101" s="5">
        <v>5214908016</v>
      </c>
      <c r="L101" s="5">
        <v>37550577173</v>
      </c>
      <c r="M101" s="5">
        <v>23374816607</v>
      </c>
      <c r="N101" s="5">
        <v>11669452086</v>
      </c>
    </row>
    <row r="102" spans="3:14" ht="15.5" x14ac:dyDescent="0.35">
      <c r="C102" t="s">
        <v>124</v>
      </c>
    </row>
    <row r="103" spans="3:14" ht="15.5" x14ac:dyDescent="0.35">
      <c r="C103" t="s">
        <v>442</v>
      </c>
      <c r="D103" s="5">
        <v>780000000</v>
      </c>
      <c r="E103" s="5">
        <v>269000000</v>
      </c>
      <c r="F103" s="5">
        <v>4470561404</v>
      </c>
      <c r="G103" s="5">
        <v>994561404</v>
      </c>
      <c r="I103" s="5">
        <v>269000000</v>
      </c>
      <c r="J103" s="5">
        <v>1735807018</v>
      </c>
      <c r="K103" s="5">
        <v>7554000000</v>
      </c>
      <c r="M103" s="5">
        <v>26212362773</v>
      </c>
      <c r="N103" s="5">
        <v>25879157997</v>
      </c>
    </row>
    <row r="104" spans="3:14" ht="15.5" x14ac:dyDescent="0.35">
      <c r="C104" t="s">
        <v>125</v>
      </c>
      <c r="D104" s="5">
        <v>780000000</v>
      </c>
      <c r="E104" s="5">
        <v>269000000</v>
      </c>
      <c r="F104" s="5">
        <v>4470561404</v>
      </c>
      <c r="G104" s="5">
        <v>994561404</v>
      </c>
      <c r="I104" s="5">
        <v>269000000</v>
      </c>
      <c r="J104" s="5">
        <v>1735807018</v>
      </c>
      <c r="K104" s="5">
        <v>7554000000</v>
      </c>
      <c r="M104" s="5">
        <v>26212362773</v>
      </c>
      <c r="N104" s="5">
        <v>25879157997</v>
      </c>
    </row>
    <row r="105" spans="3:14" ht="15.5" x14ac:dyDescent="0.35">
      <c r="C105" t="s">
        <v>121</v>
      </c>
      <c r="D105" s="5">
        <v>40417096036</v>
      </c>
      <c r="E105" s="5">
        <v>40025125708</v>
      </c>
      <c r="F105" s="5">
        <v>44830635437</v>
      </c>
      <c r="G105" s="5">
        <v>43522929614</v>
      </c>
      <c r="I105" s="5">
        <v>40025125708</v>
      </c>
      <c r="J105" s="5">
        <v>43830763586</v>
      </c>
      <c r="K105" s="5">
        <v>42260483501</v>
      </c>
      <c r="L105" s="5">
        <v>223484113891</v>
      </c>
      <c r="M105" s="5">
        <v>160221595960</v>
      </c>
      <c r="N105" s="5">
        <v>105461156258</v>
      </c>
    </row>
    <row r="106" spans="3:14" ht="15.5" x14ac:dyDescent="0.35">
      <c r="C106" t="s">
        <v>122</v>
      </c>
      <c r="D106" s="5">
        <v>40417096036</v>
      </c>
      <c r="E106" s="5">
        <v>40025125708</v>
      </c>
      <c r="F106" s="5">
        <v>44830635437</v>
      </c>
      <c r="G106" s="5">
        <v>43522929614</v>
      </c>
      <c r="I106" s="5">
        <v>40025125708</v>
      </c>
      <c r="J106" s="5">
        <v>43830763586</v>
      </c>
      <c r="K106" s="5">
        <v>42260483501</v>
      </c>
      <c r="L106" s="5">
        <v>223484113891</v>
      </c>
      <c r="M106" s="5">
        <v>160221595960</v>
      </c>
      <c r="N106" s="5">
        <v>105461156258</v>
      </c>
    </row>
    <row r="107" spans="3:14" ht="15.5" x14ac:dyDescent="0.35">
      <c r="C107" t="s">
        <v>276</v>
      </c>
    </row>
    <row r="108" spans="3:14" ht="15.5" x14ac:dyDescent="0.35">
      <c r="C108" t="s">
        <v>126</v>
      </c>
      <c r="D108" s="5">
        <v>69473979890</v>
      </c>
      <c r="E108" s="5">
        <v>65842760879</v>
      </c>
      <c r="F108" s="5">
        <v>70433731907</v>
      </c>
      <c r="G108" s="5">
        <v>71925749491</v>
      </c>
      <c r="I108" s="5">
        <v>65842760879</v>
      </c>
      <c r="J108" s="5">
        <v>78855676607</v>
      </c>
      <c r="K108" s="5">
        <v>91515439005</v>
      </c>
      <c r="L108" s="5">
        <v>311265179086</v>
      </c>
      <c r="M108" s="5">
        <v>226885495257</v>
      </c>
      <c r="N108" s="5">
        <v>175261001502</v>
      </c>
    </row>
    <row r="109" spans="3:14" ht="15.5" x14ac:dyDescent="0.35">
      <c r="C109" t="s">
        <v>127</v>
      </c>
    </row>
    <row r="110" spans="3:14" ht="15.5" x14ac:dyDescent="0.35">
      <c r="C110" t="s">
        <v>128</v>
      </c>
      <c r="D110" s="5">
        <v>147514413480</v>
      </c>
      <c r="E110" s="5">
        <v>147514413480</v>
      </c>
      <c r="F110" s="5">
        <v>147514413480</v>
      </c>
      <c r="G110" s="5">
        <v>147514413480</v>
      </c>
      <c r="I110" s="5">
        <v>147514413480</v>
      </c>
      <c r="J110" s="5">
        <v>147514413480</v>
      </c>
      <c r="K110" s="5">
        <v>147514413480</v>
      </c>
      <c r="L110" s="5">
        <v>40916000000</v>
      </c>
      <c r="M110" s="5">
        <v>30000000000</v>
      </c>
      <c r="N110" s="5">
        <v>30000000000</v>
      </c>
    </row>
    <row r="111" spans="3:14" ht="15.5" x14ac:dyDescent="0.35">
      <c r="C111" t="s">
        <v>129</v>
      </c>
      <c r="D111" s="5">
        <v>248407611185</v>
      </c>
      <c r="E111" s="5">
        <v>248407611185</v>
      </c>
      <c r="F111" s="5">
        <v>248407611185</v>
      </c>
      <c r="G111" s="5">
        <v>248407611185</v>
      </c>
      <c r="I111" s="5">
        <v>248407611185</v>
      </c>
      <c r="J111" s="5">
        <v>248407611185</v>
      </c>
      <c r="K111" s="5">
        <v>248407611185</v>
      </c>
      <c r="L111" s="5">
        <v>56084000000</v>
      </c>
    </row>
    <row r="112" spans="3:14" ht="15.5" x14ac:dyDescent="0.35">
      <c r="C112" t="s">
        <v>134</v>
      </c>
    </row>
    <row r="113" spans="2:14" ht="15.5" x14ac:dyDescent="0.35">
      <c r="C113" t="s">
        <v>9</v>
      </c>
      <c r="D113" s="5">
        <v>396967432203</v>
      </c>
      <c r="E113" s="5">
        <v>398082090333</v>
      </c>
      <c r="F113" s="5">
        <v>394146843007</v>
      </c>
      <c r="G113" s="5">
        <v>391594831178</v>
      </c>
      <c r="I113" s="5">
        <v>398082090333</v>
      </c>
      <c r="J113" s="5">
        <v>390301887957</v>
      </c>
      <c r="K113" s="5">
        <v>384467084354</v>
      </c>
      <c r="L113" s="5">
        <v>82336507416</v>
      </c>
      <c r="M113" s="5">
        <v>50456523368</v>
      </c>
      <c r="N113" s="5">
        <v>30114213706</v>
      </c>
    </row>
    <row r="114" spans="2:14" ht="15.5" x14ac:dyDescent="0.35">
      <c r="C114" t="s">
        <v>135</v>
      </c>
      <c r="D114" s="5">
        <v>466441412093</v>
      </c>
      <c r="E114" s="5">
        <v>463924851212</v>
      </c>
      <c r="F114" s="5">
        <v>464580574914</v>
      </c>
      <c r="G114" s="5">
        <v>463520580669</v>
      </c>
      <c r="I114" s="5">
        <v>463924851212</v>
      </c>
      <c r="J114" s="5">
        <v>469157564564</v>
      </c>
      <c r="K114" s="5">
        <v>475982523359</v>
      </c>
      <c r="L114" s="5">
        <v>393601686502</v>
      </c>
      <c r="M114" s="5">
        <v>277342018625</v>
      </c>
      <c r="N114" s="5">
        <v>205375215208</v>
      </c>
    </row>
    <row r="115" spans="2:14" ht="15.5" x14ac:dyDescent="0.35">
      <c r="C115" t="s">
        <v>136</v>
      </c>
      <c r="D115" s="5">
        <v>7375720674</v>
      </c>
      <c r="E115" s="5">
        <v>7375720674</v>
      </c>
      <c r="F115" s="5">
        <v>7375720674</v>
      </c>
      <c r="G115" s="5">
        <v>7375720674</v>
      </c>
      <c r="I115" s="5">
        <v>7375720674</v>
      </c>
      <c r="J115" s="5">
        <v>7375720674</v>
      </c>
      <c r="K115" s="5">
        <v>7375720674</v>
      </c>
      <c r="L115" s="5">
        <v>40916</v>
      </c>
      <c r="M115" s="5">
        <v>30000</v>
      </c>
      <c r="N115" s="5">
        <v>30000</v>
      </c>
    </row>
    <row r="117" spans="2:14" ht="15.5" x14ac:dyDescent="0.35">
      <c r="B117" t="s">
        <v>137</v>
      </c>
      <c r="C117" t="s">
        <v>138</v>
      </c>
      <c r="D117" s="5">
        <v>2047772231</v>
      </c>
      <c r="E117" s="5">
        <v>-4420376786</v>
      </c>
      <c r="F117" s="5">
        <v>9821973413</v>
      </c>
      <c r="G117" s="5">
        <v>14494280617</v>
      </c>
      <c r="I117" s="5">
        <v>23441108351</v>
      </c>
      <c r="J117" s="5">
        <v>-9217106542</v>
      </c>
      <c r="K117" s="5">
        <v>-451395690</v>
      </c>
      <c r="L117" s="5">
        <v>844651249</v>
      </c>
      <c r="M117" s="5">
        <v>690523668</v>
      </c>
      <c r="N117" s="5">
        <v>7985550392</v>
      </c>
    </row>
    <row r="118" spans="2:14" ht="15.5" x14ac:dyDescent="0.35">
      <c r="C118" t="s">
        <v>279</v>
      </c>
      <c r="D118" s="5">
        <v>8220153610</v>
      </c>
      <c r="E118" s="5">
        <v>16902037041</v>
      </c>
      <c r="F118" s="5">
        <v>21406652833</v>
      </c>
      <c r="G118" s="5">
        <v>19176364798</v>
      </c>
      <c r="I118" s="5">
        <v>70484790374</v>
      </c>
      <c r="J118" s="5">
        <v>58307082464</v>
      </c>
      <c r="K118" s="5">
        <v>50671015577</v>
      </c>
      <c r="L118" s="5">
        <v>27282239434</v>
      </c>
      <c r="M118" s="5">
        <v>27560665912</v>
      </c>
      <c r="N118" s="5">
        <v>39646447950</v>
      </c>
    </row>
    <row r="119" spans="2:14" ht="15.5" x14ac:dyDescent="0.35">
      <c r="C119" t="s">
        <v>427</v>
      </c>
      <c r="D119" s="5">
        <v>156311894</v>
      </c>
      <c r="E119" s="5">
        <v>327220688</v>
      </c>
      <c r="F119" s="5">
        <v>-72268171</v>
      </c>
      <c r="G119" s="5">
        <v>26429645</v>
      </c>
      <c r="I119" s="5">
        <v>327220688</v>
      </c>
      <c r="J119" s="5">
        <v>2194730458</v>
      </c>
      <c r="K119" s="5">
        <v>1458245020</v>
      </c>
      <c r="L119" s="5">
        <v>836524445</v>
      </c>
      <c r="M119" s="5">
        <v>1714289180</v>
      </c>
      <c r="N119" s="5">
        <v>1750289072</v>
      </c>
    </row>
    <row r="120" spans="2:14" ht="15.5" x14ac:dyDescent="0.35">
      <c r="C120" t="s">
        <v>647</v>
      </c>
    </row>
    <row r="121" spans="2:14" ht="15.5" x14ac:dyDescent="0.35">
      <c r="C121" t="s">
        <v>904</v>
      </c>
      <c r="D121" s="5">
        <v>-1781966895</v>
      </c>
      <c r="E121" s="5">
        <v>-1449812539</v>
      </c>
      <c r="F121" s="5">
        <v>-1877703571</v>
      </c>
      <c r="G121" s="5">
        <v>-1948898868</v>
      </c>
      <c r="I121" s="5">
        <v>-7619967974</v>
      </c>
      <c r="J121" s="5">
        <v>-10961547210</v>
      </c>
      <c r="K121" s="5">
        <v>-5600981137</v>
      </c>
      <c r="L121" s="5">
        <v>-5164244988</v>
      </c>
      <c r="M121" s="5">
        <v>-4497678426</v>
      </c>
      <c r="N121" s="5">
        <v>-4935706534</v>
      </c>
    </row>
    <row r="122" spans="2:14" ht="15.5" x14ac:dyDescent="0.35">
      <c r="C122" t="s">
        <v>905</v>
      </c>
      <c r="D122" s="5">
        <v>-3188553046</v>
      </c>
      <c r="E122" s="5">
        <v>-19636507267</v>
      </c>
      <c r="F122" s="5">
        <v>-8504916614</v>
      </c>
      <c r="G122" s="5">
        <v>-612770351</v>
      </c>
      <c r="I122" s="5">
        <v>-33935194769</v>
      </c>
      <c r="J122" s="5">
        <v>-43998330422</v>
      </c>
      <c r="K122" s="5">
        <v>-39257247734</v>
      </c>
      <c r="L122" s="5">
        <v>-17770075489</v>
      </c>
      <c r="M122" s="5">
        <v>-20462084092</v>
      </c>
      <c r="N122" s="5">
        <v>-24383915302</v>
      </c>
    </row>
    <row r="123" spans="2:14" ht="15.5" x14ac:dyDescent="0.35">
      <c r="C123" t="s">
        <v>919</v>
      </c>
      <c r="D123" s="5">
        <v>-1372868852</v>
      </c>
      <c r="E123" s="5">
        <v>-350831850</v>
      </c>
      <c r="F123" s="5">
        <v>-1333579136</v>
      </c>
      <c r="G123" s="5">
        <v>-1815797600</v>
      </c>
      <c r="I123" s="5">
        <v>-5479219862</v>
      </c>
      <c r="J123" s="5">
        <v>-14733705206</v>
      </c>
      <c r="K123" s="5">
        <v>-7958161872</v>
      </c>
      <c r="L123" s="5">
        <v>-4216664578</v>
      </c>
      <c r="M123" s="5">
        <v>-3511616819</v>
      </c>
      <c r="N123" s="5">
        <v>-3855331879</v>
      </c>
    </row>
    <row r="124" spans="2:14" ht="15.5" x14ac:dyDescent="0.35">
      <c r="C124" t="s">
        <v>649</v>
      </c>
      <c r="D124" s="5">
        <v>-6343388793</v>
      </c>
      <c r="E124" s="5">
        <v>-21437151656</v>
      </c>
      <c r="F124" s="5">
        <v>-11716199321</v>
      </c>
      <c r="G124" s="5">
        <v>-4377466819</v>
      </c>
      <c r="I124" s="5">
        <v>-47034382605</v>
      </c>
      <c r="J124" s="5">
        <v>-69693582838</v>
      </c>
      <c r="K124" s="5">
        <v>-52816390743</v>
      </c>
      <c r="L124" s="5">
        <v>-27150985055</v>
      </c>
      <c r="M124" s="5">
        <v>-28471379337</v>
      </c>
      <c r="N124" s="5">
        <v>-33174953715</v>
      </c>
    </row>
    <row r="125" spans="2:14" ht="15.5" x14ac:dyDescent="0.35">
      <c r="C125" t="s">
        <v>282</v>
      </c>
      <c r="D125" s="5">
        <v>14695520</v>
      </c>
      <c r="E125" s="5">
        <v>-160981079</v>
      </c>
      <c r="F125" s="5">
        <v>186620812</v>
      </c>
      <c r="G125" s="5">
        <v>9442765</v>
      </c>
      <c r="I125" s="5">
        <v>38304186</v>
      </c>
      <c r="J125" s="5">
        <v>170661422</v>
      </c>
      <c r="K125" s="5">
        <v>469042482</v>
      </c>
      <c r="L125" s="5">
        <v>33731216</v>
      </c>
      <c r="M125" s="5">
        <v>55015370</v>
      </c>
      <c r="N125" s="5">
        <v>39372476</v>
      </c>
    </row>
    <row r="126" spans="2:14" ht="15.5" x14ac:dyDescent="0.35">
      <c r="C126" t="s">
        <v>287</v>
      </c>
      <c r="L126" s="5">
        <v>-115956281</v>
      </c>
      <c r="M126" s="5">
        <v>-168067457</v>
      </c>
      <c r="N126" s="5">
        <v>-275605391</v>
      </c>
    </row>
    <row r="127" spans="2:14" ht="15.5" x14ac:dyDescent="0.35">
      <c r="C127" t="s">
        <v>284</v>
      </c>
      <c r="E127" s="5">
        <v>-51501780</v>
      </c>
      <c r="F127" s="5">
        <v>17167260</v>
      </c>
      <c r="G127" s="5">
        <v>-340489772</v>
      </c>
      <c r="I127" s="5">
        <v>-374824292</v>
      </c>
      <c r="J127" s="5">
        <v>-195998048</v>
      </c>
      <c r="K127" s="5">
        <v>-233308026</v>
      </c>
      <c r="L127" s="5">
        <v>-40902510</v>
      </c>
    </row>
    <row r="128" spans="2:14" ht="15.5" x14ac:dyDescent="0.35">
      <c r="C128" t="s">
        <v>145</v>
      </c>
      <c r="D128" s="5">
        <v>-307500000</v>
      </c>
      <c r="E128" s="5">
        <v>-2084500000</v>
      </c>
      <c r="F128" s="5">
        <v>-1696500000</v>
      </c>
      <c r="G128" s="5">
        <v>-4228350000</v>
      </c>
      <c r="I128" s="5">
        <v>-10267750000</v>
      </c>
      <c r="J128" s="5">
        <v>-11703750000</v>
      </c>
      <c r="K128" s="5">
        <v>196648026091</v>
      </c>
      <c r="L128" s="5">
        <v>20108913114</v>
      </c>
      <c r="M128" s="5">
        <v>12301478509</v>
      </c>
      <c r="N128" s="5">
        <v>17504701544</v>
      </c>
    </row>
    <row r="129" spans="2:14" ht="15.5" x14ac:dyDescent="0.35">
      <c r="C129" t="s">
        <v>146</v>
      </c>
      <c r="D129" s="5">
        <v>-5718679458</v>
      </c>
      <c r="E129" s="5">
        <v>4998569075</v>
      </c>
      <c r="F129" s="5">
        <v>-935055063</v>
      </c>
      <c r="G129" s="5">
        <v>-4702855149</v>
      </c>
      <c r="I129" s="5">
        <v>-1851196845</v>
      </c>
      <c r="J129" s="5">
        <v>-5296760544</v>
      </c>
      <c r="K129" s="5">
        <v>-170859884787</v>
      </c>
      <c r="L129" s="5">
        <v>-29260667672</v>
      </c>
      <c r="M129" s="5">
        <v>-6456954709</v>
      </c>
      <c r="N129" s="5">
        <v>-21292371828</v>
      </c>
    </row>
    <row r="130" spans="2:14" ht="15.5" x14ac:dyDescent="0.35">
      <c r="C130" t="s">
        <v>920</v>
      </c>
      <c r="D130" s="5">
        <v>-5681920466</v>
      </c>
      <c r="E130" s="5">
        <v>5007269075</v>
      </c>
      <c r="F130" s="5">
        <v>-935055063</v>
      </c>
      <c r="G130" s="5">
        <v>-4689455149</v>
      </c>
      <c r="I130" s="5">
        <v>-1829096845</v>
      </c>
      <c r="J130" s="5">
        <v>-5276773544</v>
      </c>
      <c r="K130" s="5">
        <v>-170719451992</v>
      </c>
      <c r="L130" s="5">
        <v>-28848517278</v>
      </c>
      <c r="M130" s="5">
        <v>-6729706645</v>
      </c>
      <c r="N130" s="5">
        <v>-21078080675</v>
      </c>
    </row>
    <row r="131" spans="2:14" ht="15.5" x14ac:dyDescent="0.35">
      <c r="C131" t="s">
        <v>921</v>
      </c>
      <c r="D131" s="5">
        <v>-31938672</v>
      </c>
    </row>
    <row r="132" spans="2:14" ht="15.5" x14ac:dyDescent="0.35">
      <c r="C132" t="s">
        <v>148</v>
      </c>
      <c r="D132" s="5">
        <v>-4820320</v>
      </c>
      <c r="E132" s="5">
        <v>-8700000</v>
      </c>
      <c r="G132" s="5">
        <v>-13400000</v>
      </c>
      <c r="I132" s="5">
        <v>-22100000</v>
      </c>
      <c r="J132" s="5">
        <v>-19987000</v>
      </c>
      <c r="K132" s="5">
        <v>-140432795</v>
      </c>
      <c r="L132" s="5">
        <v>-502375100</v>
      </c>
      <c r="M132" s="5">
        <v>-36894900</v>
      </c>
      <c r="N132" s="5">
        <v>-93303000</v>
      </c>
    </row>
    <row r="133" spans="2:14" ht="15.5" x14ac:dyDescent="0.35">
      <c r="C133" t="s">
        <v>415</v>
      </c>
      <c r="L133" s="5">
        <v>90224706</v>
      </c>
      <c r="M133" s="5">
        <v>309646836</v>
      </c>
      <c r="N133" s="5">
        <v>-120988153</v>
      </c>
    </row>
    <row r="134" spans="2:14" ht="15.5" x14ac:dyDescent="0.35">
      <c r="C134" t="s">
        <v>149</v>
      </c>
      <c r="D134" s="5">
        <v>-307500000</v>
      </c>
      <c r="E134" s="5">
        <v>-2084500000</v>
      </c>
      <c r="F134" s="5">
        <v>-1696500000</v>
      </c>
      <c r="G134" s="5">
        <v>-4228350000</v>
      </c>
      <c r="I134" s="5">
        <v>-10267750000</v>
      </c>
      <c r="J134" s="5">
        <v>-11703750000</v>
      </c>
      <c r="K134" s="5">
        <v>196648026091</v>
      </c>
      <c r="L134" s="5">
        <v>20108913114</v>
      </c>
      <c r="M134" s="5">
        <v>12301478509</v>
      </c>
      <c r="N134" s="5">
        <v>17504701544</v>
      </c>
    </row>
    <row r="135" spans="2:14" ht="15.5" x14ac:dyDescent="0.35">
      <c r="C135" t="s">
        <v>431</v>
      </c>
      <c r="K135" s="5">
        <v>207000000000</v>
      </c>
    </row>
    <row r="136" spans="2:14" ht="15.5" x14ac:dyDescent="0.35">
      <c r="C136" t="s">
        <v>312</v>
      </c>
      <c r="K136" s="5">
        <v>-4164456302</v>
      </c>
    </row>
    <row r="137" spans="2:14" ht="15.5" x14ac:dyDescent="0.35">
      <c r="C137" t="s">
        <v>489</v>
      </c>
      <c r="D137" s="5">
        <v>4500000000</v>
      </c>
      <c r="E137" s="5">
        <v>3300000000</v>
      </c>
      <c r="F137" s="5">
        <v>7200000000</v>
      </c>
      <c r="G137" s="5">
        <v>4200000000</v>
      </c>
      <c r="I137" s="5">
        <v>14700000000</v>
      </c>
      <c r="J137" s="5">
        <v>18096000000</v>
      </c>
      <c r="K137" s="5">
        <v>39000000000</v>
      </c>
      <c r="L137" s="5">
        <v>8000000000</v>
      </c>
      <c r="M137" s="5">
        <v>4700000000</v>
      </c>
      <c r="N137" s="5">
        <v>2850000000</v>
      </c>
    </row>
    <row r="138" spans="2:14" ht="15.5" x14ac:dyDescent="0.35">
      <c r="C138" t="s">
        <v>311</v>
      </c>
      <c r="D138" s="5">
        <v>-4807500000</v>
      </c>
      <c r="E138" s="5">
        <v>-5384500000</v>
      </c>
      <c r="F138" s="5">
        <v>-8896500000</v>
      </c>
      <c r="G138" s="5">
        <v>-8428350000</v>
      </c>
      <c r="I138" s="5">
        <v>-24967750000</v>
      </c>
      <c r="J138" s="5">
        <v>-29799750000</v>
      </c>
      <c r="K138" s="5">
        <v>-45187517607</v>
      </c>
      <c r="L138" s="5">
        <v>-8917112915</v>
      </c>
      <c r="M138" s="5">
        <v>-8165527475</v>
      </c>
      <c r="N138" s="5">
        <v>-11617055167</v>
      </c>
    </row>
    <row r="139" spans="2:14" ht="15.5" x14ac:dyDescent="0.35">
      <c r="C139" t="s">
        <v>922</v>
      </c>
      <c r="L139" s="5">
        <v>21026026029</v>
      </c>
      <c r="M139" s="5">
        <v>15767005984</v>
      </c>
      <c r="N139" s="5">
        <v>26271756711</v>
      </c>
    </row>
    <row r="140" spans="2:14" ht="15.5" x14ac:dyDescent="0.35">
      <c r="C140" t="s">
        <v>164</v>
      </c>
      <c r="D140" s="5">
        <v>-3978407227</v>
      </c>
      <c r="E140" s="5">
        <v>-1506307711</v>
      </c>
      <c r="F140" s="5">
        <v>7190418350</v>
      </c>
      <c r="G140" s="5">
        <v>5563075468</v>
      </c>
      <c r="I140" s="5">
        <v>11322161506</v>
      </c>
      <c r="J140" s="5">
        <v>-26217617086</v>
      </c>
      <c r="K140" s="5">
        <v>25336745614</v>
      </c>
      <c r="L140" s="5">
        <v>-8307103309</v>
      </c>
      <c r="M140" s="5">
        <v>6535047468</v>
      </c>
      <c r="N140" s="5">
        <v>4197880108</v>
      </c>
    </row>
    <row r="141" spans="2:14" ht="15.5" x14ac:dyDescent="0.35">
      <c r="C141" t="s">
        <v>914</v>
      </c>
      <c r="D141" s="5">
        <v>18202826906</v>
      </c>
      <c r="I141" s="5">
        <v>6880665400</v>
      </c>
      <c r="J141" s="5">
        <v>33098282486</v>
      </c>
      <c r="K141" s="5">
        <v>7761536872</v>
      </c>
      <c r="L141" s="5">
        <v>16068640181</v>
      </c>
      <c r="M141" s="5">
        <v>9533592713</v>
      </c>
      <c r="N141" s="5">
        <v>6335712605</v>
      </c>
    </row>
    <row r="142" spans="2:14" ht="15.5" x14ac:dyDescent="0.35">
      <c r="C142" t="s">
        <v>915</v>
      </c>
      <c r="D142" s="5">
        <v>14224419679</v>
      </c>
      <c r="E142" s="5">
        <v>-1506307711</v>
      </c>
      <c r="F142" s="5">
        <v>7190418350</v>
      </c>
      <c r="G142" s="5">
        <v>5563075468</v>
      </c>
      <c r="I142" s="5">
        <v>18202826906</v>
      </c>
      <c r="J142" s="5">
        <v>6880665400</v>
      </c>
      <c r="K142" s="5">
        <v>33098282486</v>
      </c>
      <c r="L142" s="5">
        <v>7761536872</v>
      </c>
      <c r="M142" s="5">
        <v>16068640181</v>
      </c>
      <c r="N142" s="5">
        <v>10533592713</v>
      </c>
    </row>
    <row r="144" spans="2:14" ht="15.5" x14ac:dyDescent="0.35">
      <c r="B144" t="s">
        <v>167</v>
      </c>
      <c r="C144" t="s">
        <v>11</v>
      </c>
      <c r="D144" s="5">
        <v>7380000000</v>
      </c>
      <c r="E144" s="5">
        <v>7380000000</v>
      </c>
      <c r="F144" s="5">
        <v>7380000000</v>
      </c>
      <c r="G144" s="5">
        <v>7380000000</v>
      </c>
      <c r="I144" s="5">
        <v>7380000000</v>
      </c>
      <c r="J144" s="5">
        <v>7380000000</v>
      </c>
      <c r="K144" s="5">
        <v>7380000000</v>
      </c>
      <c r="L144" s="5">
        <v>0</v>
      </c>
      <c r="M144" s="5">
        <v>0</v>
      </c>
      <c r="N144" s="5">
        <v>0</v>
      </c>
    </row>
    <row r="145" spans="3:7" ht="15.5" x14ac:dyDescent="0.35">
      <c r="C145" t="s">
        <v>168</v>
      </c>
      <c r="D145" s="6">
        <v>-0.15</v>
      </c>
      <c r="E145" s="6">
        <v>0.52</v>
      </c>
      <c r="F145" s="6">
        <v>0.35</v>
      </c>
      <c r="G145" s="6">
        <v>0.28000000000000003</v>
      </c>
    </row>
    <row r="146" spans="3:7" ht="15.5" x14ac:dyDescent="0.35">
      <c r="C146" t="s">
        <v>169</v>
      </c>
      <c r="D146" s="5">
        <v>-640</v>
      </c>
      <c r="E146" s="6">
        <v>192.31</v>
      </c>
      <c r="F146" s="5">
        <v>340</v>
      </c>
      <c r="G146" s="5">
        <v>300</v>
      </c>
    </row>
    <row r="147" spans="3:7" ht="15.5" x14ac:dyDescent="0.35">
      <c r="C147" t="s">
        <v>60</v>
      </c>
      <c r="D147" s="6">
        <v>151.53</v>
      </c>
      <c r="E147" s="6">
        <v>41.14</v>
      </c>
      <c r="F147" s="6">
        <v>47.96</v>
      </c>
      <c r="G147" s="6">
        <v>25.19</v>
      </c>
    </row>
    <row r="148" spans="3:7" ht="15.5" x14ac:dyDescent="0.35">
      <c r="C148" t="s">
        <v>170</v>
      </c>
      <c r="D148" s="5">
        <v>-850000000</v>
      </c>
      <c r="E148" s="5">
        <v>4250000000</v>
      </c>
      <c r="F148" s="5">
        <v>2860000000</v>
      </c>
      <c r="G148" s="5">
        <v>2540000000</v>
      </c>
    </row>
    <row r="149" spans="3:7" ht="15.5" x14ac:dyDescent="0.35">
      <c r="C149" t="s">
        <v>171</v>
      </c>
      <c r="D149" s="6">
        <v>-2.3999999999999998E-3</v>
      </c>
      <c r="E149" s="6">
        <v>8.199999999999999E-3</v>
      </c>
      <c r="F149" s="6">
        <v>5.5000000000000005E-3</v>
      </c>
      <c r="G149" s="6">
        <v>4.5000000000000005E-3</v>
      </c>
    </row>
    <row r="150" spans="3:7" ht="15.5" x14ac:dyDescent="0.35">
      <c r="C150" t="s">
        <v>172</v>
      </c>
      <c r="D150" s="6">
        <v>-2.8000000000000004E-3</v>
      </c>
      <c r="E150" s="6">
        <v>9.5999999999999992E-3</v>
      </c>
      <c r="F150" s="6">
        <v>6.5000000000000006E-3</v>
      </c>
      <c r="G150" s="6">
        <v>5.3E-3</v>
      </c>
    </row>
    <row r="151" spans="3:7" ht="15.5" x14ac:dyDescent="0.35">
      <c r="C151" t="s">
        <v>173</v>
      </c>
      <c r="D151" s="6">
        <v>-2.5000000000000001E-3</v>
      </c>
      <c r="E151" s="6">
        <v>9.4999999999999998E-3</v>
      </c>
      <c r="F151" s="6">
        <v>6.1999999999999998E-3</v>
      </c>
      <c r="G151" s="6">
        <v>5.4000000000000003E-3</v>
      </c>
    </row>
    <row r="152" spans="3:7" ht="15.5" x14ac:dyDescent="0.35">
      <c r="C152" t="s">
        <v>174</v>
      </c>
    </row>
    <row r="153" spans="3:7" ht="15.5" x14ac:dyDescent="0.35">
      <c r="C153" t="s">
        <v>175</v>
      </c>
      <c r="D153" s="5">
        <v>397000000000</v>
      </c>
      <c r="E153" s="5">
        <v>398000000000</v>
      </c>
      <c r="F153" s="5">
        <v>394000000000</v>
      </c>
      <c r="G153" s="5">
        <v>392000000000</v>
      </c>
    </row>
    <row r="154" spans="3:7" ht="15.5" x14ac:dyDescent="0.35">
      <c r="C154" t="s">
        <v>176</v>
      </c>
      <c r="D154" s="6">
        <v>1.78</v>
      </c>
      <c r="E154" s="6">
        <v>1.85</v>
      </c>
      <c r="F154" s="6">
        <v>2.23</v>
      </c>
      <c r="G154" s="6">
        <v>1.58</v>
      </c>
    </row>
    <row r="155" spans="3:7" ht="15.5" x14ac:dyDescent="0.35">
      <c r="C155" t="s">
        <v>177</v>
      </c>
      <c r="D155" s="6">
        <v>53.82</v>
      </c>
      <c r="E155" s="6">
        <v>53.97</v>
      </c>
      <c r="F155" s="6">
        <v>53.44</v>
      </c>
      <c r="G155" s="6">
        <v>53.09</v>
      </c>
    </row>
    <row r="156" spans="3:7" ht="15.5" x14ac:dyDescent="0.35">
      <c r="C156" t="s">
        <v>178</v>
      </c>
      <c r="D156" s="6">
        <v>1.78</v>
      </c>
      <c r="E156" s="6">
        <v>1.85</v>
      </c>
      <c r="F156" s="6">
        <v>2.23</v>
      </c>
      <c r="G156" s="6">
        <v>1.58</v>
      </c>
    </row>
    <row r="157" spans="3:7" ht="15.5" x14ac:dyDescent="0.35">
      <c r="C157" t="s">
        <v>179</v>
      </c>
      <c r="D157" s="6">
        <v>53.82</v>
      </c>
      <c r="E157" s="6">
        <v>53.97</v>
      </c>
      <c r="F157" s="6">
        <v>53.44</v>
      </c>
      <c r="G157" s="6">
        <v>53.09</v>
      </c>
    </row>
    <row r="158" spans="3:7" ht="15.5" x14ac:dyDescent="0.35">
      <c r="C158" t="s">
        <v>180</v>
      </c>
      <c r="D158" s="5">
        <v>25000000000</v>
      </c>
      <c r="E158" s="5">
        <v>27000000000</v>
      </c>
      <c r="F158" s="5">
        <v>23000000000</v>
      </c>
      <c r="G158" s="5">
        <v>33000000000</v>
      </c>
    </row>
    <row r="159" spans="3:7" ht="15.5" x14ac:dyDescent="0.35">
      <c r="C159" t="s">
        <v>181</v>
      </c>
      <c r="D159" s="5">
        <v>13000000000</v>
      </c>
      <c r="E159" s="5">
        <v>13000000000</v>
      </c>
      <c r="F159" s="5">
        <v>11000000000</v>
      </c>
      <c r="G159" s="5">
        <v>16000000000</v>
      </c>
    </row>
    <row r="160" spans="3:7" ht="15.5" x14ac:dyDescent="0.35">
      <c r="C160" t="s">
        <v>182</v>
      </c>
      <c r="D160" s="5">
        <v>397000000000</v>
      </c>
      <c r="E160" s="5">
        <v>398000000000</v>
      </c>
      <c r="F160" s="5">
        <v>394000000000</v>
      </c>
      <c r="G160" s="5">
        <v>392000000000</v>
      </c>
    </row>
    <row r="161" spans="3:14" ht="15.5" x14ac:dyDescent="0.35">
      <c r="C161" t="s">
        <v>23</v>
      </c>
      <c r="D161" s="5">
        <v>38000000000</v>
      </c>
      <c r="E161" s="5">
        <v>40000000000</v>
      </c>
      <c r="F161" s="5">
        <v>34000000000</v>
      </c>
      <c r="G161" s="5">
        <v>49000000000</v>
      </c>
    </row>
    <row r="162" spans="3:14" ht="15.5" x14ac:dyDescent="0.35">
      <c r="C162" t="s">
        <v>20</v>
      </c>
      <c r="D162" s="5">
        <v>24000000000</v>
      </c>
      <c r="E162" s="5">
        <v>22000000000</v>
      </c>
      <c r="F162" s="5">
        <v>14000000000</v>
      </c>
      <c r="G162" s="5">
        <v>37000000000</v>
      </c>
    </row>
    <row r="163" spans="3:14" ht="15.5" x14ac:dyDescent="0.35">
      <c r="C163" t="s">
        <v>183</v>
      </c>
      <c r="D163" s="5">
        <v>87000000000</v>
      </c>
      <c r="E163" s="5">
        <v>97000000000</v>
      </c>
      <c r="F163" s="5">
        <v>100000000000</v>
      </c>
      <c r="G163" s="5">
        <v>100000000000</v>
      </c>
    </row>
    <row r="164" spans="3:14" ht="15.5" x14ac:dyDescent="0.35">
      <c r="C164" t="s">
        <v>184</v>
      </c>
      <c r="D164" s="5">
        <v>2000000000</v>
      </c>
      <c r="E164" s="5">
        <v>-4000000000</v>
      </c>
      <c r="F164" s="5">
        <v>10000000000</v>
      </c>
      <c r="G164" s="5">
        <v>14000000000</v>
      </c>
    </row>
    <row r="165" spans="3:14" ht="15.5" x14ac:dyDescent="0.35">
      <c r="C165" t="s">
        <v>185</v>
      </c>
      <c r="D165" s="5">
        <v>-6000000000</v>
      </c>
      <c r="E165" s="5">
        <v>5000000000</v>
      </c>
      <c r="F165" s="5">
        <v>-1000000000</v>
      </c>
      <c r="G165" s="5">
        <v>-5000000000</v>
      </c>
    </row>
    <row r="166" spans="3:14" ht="15.5" x14ac:dyDescent="0.35">
      <c r="C166" t="s">
        <v>12</v>
      </c>
      <c r="D166" s="5">
        <v>-4000000000</v>
      </c>
      <c r="E166" s="5">
        <v>1000000000</v>
      </c>
      <c r="F166" s="5">
        <v>9000000000</v>
      </c>
      <c r="G166" s="5">
        <v>10000000000</v>
      </c>
    </row>
    <row r="167" spans="3:14" ht="15.5" x14ac:dyDescent="0.35">
      <c r="C167" t="s">
        <v>15</v>
      </c>
      <c r="D167" s="6">
        <v>-0.5</v>
      </c>
      <c r="E167" s="6">
        <v>0.08</v>
      </c>
      <c r="F167" s="6">
        <v>1.2</v>
      </c>
      <c r="G167" s="6">
        <v>1.33</v>
      </c>
    </row>
    <row r="168" spans="3:14" ht="15.5" x14ac:dyDescent="0.35">
      <c r="C168" t="s">
        <v>45</v>
      </c>
      <c r="I168" s="6">
        <v>1.04</v>
      </c>
      <c r="J168" s="6">
        <v>0.78</v>
      </c>
      <c r="K168" s="6">
        <v>0.47</v>
      </c>
      <c r="L168" s="6">
        <v>42518.93</v>
      </c>
      <c r="M168" s="6">
        <v>142179.93</v>
      </c>
      <c r="N168" s="6">
        <v>89797.46</v>
      </c>
    </row>
    <row r="169" spans="3:14" ht="15.5" x14ac:dyDescent="0.35">
      <c r="C169" t="s">
        <v>59</v>
      </c>
      <c r="I169" s="6">
        <v>96.15</v>
      </c>
      <c r="J169" s="6">
        <v>126.92</v>
      </c>
      <c r="K169" s="6">
        <v>259.57</v>
      </c>
      <c r="L169" s="5">
        <v>0</v>
      </c>
      <c r="M169" s="5">
        <v>0</v>
      </c>
      <c r="N169" s="5">
        <v>0</v>
      </c>
    </row>
    <row r="170" spans="3:14" ht="15.5" x14ac:dyDescent="0.35">
      <c r="C170" t="s">
        <v>62</v>
      </c>
      <c r="I170" s="6">
        <v>10.68</v>
      </c>
      <c r="J170" s="6">
        <v>11.23</v>
      </c>
      <c r="K170" s="6">
        <v>18.760000000000002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186</v>
      </c>
      <c r="I171" s="5">
        <v>9190000000</v>
      </c>
      <c r="J171" s="5">
        <v>1410000000</v>
      </c>
      <c r="K171" s="5">
        <v>2410000000</v>
      </c>
      <c r="L171" s="5">
        <v>1560000000</v>
      </c>
      <c r="M171" s="5">
        <v>3280000000</v>
      </c>
      <c r="N171" s="5">
        <v>1760000000</v>
      </c>
    </row>
    <row r="172" spans="3:14" ht="15.5" x14ac:dyDescent="0.35">
      <c r="C172" t="s">
        <v>187</v>
      </c>
      <c r="I172" s="6">
        <v>1.6500000000000001E-2</v>
      </c>
      <c r="J172" s="6">
        <v>1.23E-2</v>
      </c>
      <c r="K172" s="6">
        <v>7.1999999999999998E-3</v>
      </c>
      <c r="L172" s="6">
        <v>4.4000000000000003E-3</v>
      </c>
      <c r="M172" s="6">
        <v>1.54E-2</v>
      </c>
      <c r="N172" s="6">
        <v>1.3100000000000001E-2</v>
      </c>
    </row>
    <row r="173" spans="3:14" ht="15.5" x14ac:dyDescent="0.35">
      <c r="C173" t="s">
        <v>188</v>
      </c>
      <c r="I173" s="6">
        <v>1.9199999999999998E-2</v>
      </c>
      <c r="J173" s="6">
        <v>1.4800000000000001E-2</v>
      </c>
      <c r="K173" s="6">
        <v>8.8999999999999999E-3</v>
      </c>
      <c r="L173" s="6">
        <v>2.1099999999999997E-2</v>
      </c>
      <c r="M173" s="6">
        <v>8.4499999999999992E-2</v>
      </c>
      <c r="N173" s="6">
        <v>8.9499999999999996E-2</v>
      </c>
    </row>
    <row r="174" spans="3:14" ht="15.5" x14ac:dyDescent="0.35">
      <c r="C174" t="s">
        <v>189</v>
      </c>
      <c r="I174" s="6">
        <v>1.9799999999999998E-2</v>
      </c>
      <c r="J174" s="6">
        <v>1.9E-3</v>
      </c>
      <c r="K174" s="6">
        <v>4.8999999999999998E-3</v>
      </c>
      <c r="L174" s="6">
        <v>3.8E-3</v>
      </c>
      <c r="M174" s="6">
        <v>1.5800000000000002E-2</v>
      </c>
      <c r="N174" s="6">
        <v>1.8000000000000002E-2</v>
      </c>
    </row>
    <row r="175" spans="3:14" ht="15.5" x14ac:dyDescent="0.35">
      <c r="C175" t="s">
        <v>190</v>
      </c>
    </row>
    <row r="176" spans="3:14" ht="15.5" x14ac:dyDescent="0.35">
      <c r="C176" t="s">
        <v>56</v>
      </c>
      <c r="I176" s="6">
        <v>1.85</v>
      </c>
      <c r="J176" s="6">
        <v>1.87</v>
      </c>
      <c r="K176" s="6">
        <v>2.34</v>
      </c>
      <c r="L176" s="5">
        <v>0</v>
      </c>
      <c r="M176" s="5">
        <v>0</v>
      </c>
      <c r="N176" s="5">
        <v>0</v>
      </c>
    </row>
    <row r="177" spans="2:14" ht="15.5" x14ac:dyDescent="0.35">
      <c r="C177" t="s">
        <v>53</v>
      </c>
      <c r="I177" s="6">
        <v>53.97</v>
      </c>
      <c r="J177" s="6">
        <v>52.92</v>
      </c>
      <c r="K177" s="6">
        <v>52.13</v>
      </c>
      <c r="L177" s="6">
        <v>2012330.32</v>
      </c>
      <c r="M177" s="6">
        <v>1681884.11</v>
      </c>
      <c r="N177" s="6">
        <v>1003807.12</v>
      </c>
    </row>
    <row r="178" spans="2:14" ht="15.5" x14ac:dyDescent="0.35">
      <c r="C178" t="s">
        <v>191</v>
      </c>
      <c r="I178" s="6">
        <v>1.85</v>
      </c>
      <c r="J178" s="6">
        <v>1.87</v>
      </c>
      <c r="K178" s="6">
        <v>2.34</v>
      </c>
      <c r="L178" s="5">
        <v>0</v>
      </c>
      <c r="M178" s="5">
        <v>0</v>
      </c>
      <c r="N178" s="5">
        <v>0</v>
      </c>
    </row>
    <row r="179" spans="2:14" ht="15.5" x14ac:dyDescent="0.35">
      <c r="C179" t="s">
        <v>192</v>
      </c>
      <c r="I179" s="6">
        <v>53.97</v>
      </c>
      <c r="J179" s="6">
        <v>52.92</v>
      </c>
      <c r="K179" s="6">
        <v>52.13</v>
      </c>
      <c r="L179" s="6">
        <v>2012330.32</v>
      </c>
      <c r="M179" s="6">
        <v>1681884.11</v>
      </c>
      <c r="N179" s="6">
        <v>1003807.12</v>
      </c>
    </row>
    <row r="180" spans="2:14" ht="15.5" x14ac:dyDescent="0.35">
      <c r="C180" t="s">
        <v>193</v>
      </c>
      <c r="I180" s="5">
        <v>27000000000</v>
      </c>
      <c r="J180" s="5">
        <v>44000000000</v>
      </c>
      <c r="K180" s="5">
        <v>56000000000</v>
      </c>
      <c r="L180" s="5">
        <v>84000000000</v>
      </c>
      <c r="M180" s="5">
        <v>33000000000</v>
      </c>
      <c r="N180" s="5">
        <v>41000000000</v>
      </c>
    </row>
    <row r="181" spans="2:14" ht="15.5" x14ac:dyDescent="0.35">
      <c r="C181" t="s">
        <v>194</v>
      </c>
      <c r="I181" s="5">
        <v>13000000000</v>
      </c>
      <c r="J181" s="5">
        <v>22000000000</v>
      </c>
      <c r="K181" s="5">
        <v>28000000000</v>
      </c>
      <c r="L181" s="5">
        <v>42000000000</v>
      </c>
      <c r="M181" s="5">
        <v>17000000000</v>
      </c>
      <c r="N181" s="5">
        <v>20000000000</v>
      </c>
    </row>
    <row r="182" spans="2:14" ht="15.5" x14ac:dyDescent="0.35">
      <c r="C182" t="s">
        <v>25</v>
      </c>
      <c r="I182" s="5">
        <v>40000000000</v>
      </c>
      <c r="J182" s="5">
        <v>67000000000</v>
      </c>
      <c r="K182" s="5">
        <v>84000000000</v>
      </c>
      <c r="L182" s="5">
        <v>126000000000</v>
      </c>
      <c r="M182" s="5">
        <v>50000000000</v>
      </c>
      <c r="N182" s="5">
        <v>61000000000</v>
      </c>
    </row>
    <row r="183" spans="2:14" ht="15.5" x14ac:dyDescent="0.35">
      <c r="C183" t="s">
        <v>22</v>
      </c>
      <c r="I183" s="5">
        <v>22000000000</v>
      </c>
      <c r="J183" s="5">
        <v>60000000000</v>
      </c>
      <c r="K183" s="5">
        <v>51000000000</v>
      </c>
      <c r="L183" s="5">
        <v>118000000000</v>
      </c>
      <c r="M183" s="5">
        <v>34000000000</v>
      </c>
      <c r="N183" s="5">
        <v>51000000000</v>
      </c>
    </row>
    <row r="184" spans="2:14" ht="15.5" x14ac:dyDescent="0.35">
      <c r="C184" t="s">
        <v>195</v>
      </c>
      <c r="I184" s="5">
        <v>97000000000</v>
      </c>
      <c r="J184" s="5">
        <v>100000000000</v>
      </c>
      <c r="K184" s="5">
        <v>114000000000</v>
      </c>
      <c r="L184" s="5">
        <v>40000000000</v>
      </c>
      <c r="M184" s="5">
        <v>44000000000</v>
      </c>
      <c r="N184" s="5">
        <v>11000000000</v>
      </c>
    </row>
    <row r="185" spans="2:14" ht="15.5" x14ac:dyDescent="0.35">
      <c r="C185" t="s">
        <v>196</v>
      </c>
      <c r="I185" s="5">
        <v>23000000000</v>
      </c>
      <c r="J185" s="5">
        <v>-9000000000</v>
      </c>
      <c r="K185" s="5">
        <v>0</v>
      </c>
      <c r="L185" s="5">
        <v>1000000000</v>
      </c>
      <c r="M185" s="5">
        <v>1000000000</v>
      </c>
      <c r="N185" s="5">
        <v>8000000000</v>
      </c>
    </row>
    <row r="186" spans="2:14" ht="15.5" x14ac:dyDescent="0.35">
      <c r="C186" t="s">
        <v>197</v>
      </c>
      <c r="I186" s="5">
        <v>-2000000000</v>
      </c>
      <c r="J186" s="5">
        <v>-5000000000</v>
      </c>
      <c r="K186" s="5">
        <v>-171000000000</v>
      </c>
      <c r="L186" s="5">
        <v>-29000000000</v>
      </c>
      <c r="M186" s="5">
        <v>-7000000000</v>
      </c>
      <c r="N186" s="5">
        <v>-21000000000</v>
      </c>
    </row>
    <row r="187" spans="2:14" ht="15.5" x14ac:dyDescent="0.35">
      <c r="C187" t="s">
        <v>14</v>
      </c>
      <c r="I187" s="5">
        <v>22000000000</v>
      </c>
      <c r="J187" s="5">
        <v>-15000000000</v>
      </c>
      <c r="K187" s="5">
        <v>-171000000000</v>
      </c>
      <c r="L187" s="5">
        <v>-29000000000</v>
      </c>
      <c r="M187" s="5">
        <v>-6000000000</v>
      </c>
      <c r="N187" s="5">
        <v>-13000000000</v>
      </c>
    </row>
    <row r="188" spans="2:14" ht="15.5" x14ac:dyDescent="0.35">
      <c r="C188" t="s">
        <v>16</v>
      </c>
      <c r="I188" s="6">
        <v>2.93</v>
      </c>
      <c r="J188" s="6">
        <v>-1.97</v>
      </c>
      <c r="K188" s="6">
        <v>-23.23</v>
      </c>
      <c r="L188" s="6">
        <v>-696701.56</v>
      </c>
      <c r="M188" s="6">
        <v>-202535.93</v>
      </c>
      <c r="N188" s="6">
        <v>-439527.78</v>
      </c>
    </row>
    <row r="190" spans="2:14" ht="15.5" x14ac:dyDescent="0.35">
      <c r="B190" t="s">
        <v>198</v>
      </c>
      <c r="C190" t="s">
        <v>199</v>
      </c>
      <c r="D190" s="5">
        <v>-1000000000</v>
      </c>
      <c r="E190" s="5">
        <v>4000000000</v>
      </c>
      <c r="F190" s="5">
        <v>3000000000</v>
      </c>
      <c r="G190" s="5">
        <v>2000000000</v>
      </c>
      <c r="H190" s="5">
        <v>-4000000000</v>
      </c>
      <c r="I190" s="5">
        <v>8000000000</v>
      </c>
      <c r="J190" s="5">
        <v>6000000000</v>
      </c>
      <c r="K190" s="5">
        <v>3000000000</v>
      </c>
      <c r="L190" s="5">
        <v>2000000000</v>
      </c>
      <c r="M190" s="5">
        <v>4000000000</v>
      </c>
      <c r="N190" s="5">
        <v>3000000000</v>
      </c>
    </row>
    <row r="191" spans="2:14" ht="15.5" x14ac:dyDescent="0.35">
      <c r="C191" t="s">
        <v>317</v>
      </c>
      <c r="H191" s="5">
        <v>7000000000</v>
      </c>
      <c r="I191" s="5">
        <v>8000000000</v>
      </c>
      <c r="J191" s="5">
        <v>6000000000</v>
      </c>
      <c r="K191" s="5">
        <v>3000000000</v>
      </c>
    </row>
    <row r="192" spans="2:14" ht="15.5" x14ac:dyDescent="0.35">
      <c r="C192" t="s">
        <v>44</v>
      </c>
      <c r="D192" s="6">
        <v>-0.15</v>
      </c>
      <c r="E192" s="6">
        <v>0.52</v>
      </c>
      <c r="F192" s="6">
        <v>0.35</v>
      </c>
      <c r="G192" s="6">
        <v>0.28000000000000003</v>
      </c>
      <c r="H192" s="6">
        <v>-0.6</v>
      </c>
      <c r="I192" s="6">
        <v>1.04</v>
      </c>
      <c r="J192" s="6">
        <v>0.78</v>
      </c>
      <c r="K192" s="6">
        <v>0.47</v>
      </c>
      <c r="L192" s="6">
        <v>0.24</v>
      </c>
      <c r="M192" s="6">
        <v>0.57999999999999996</v>
      </c>
      <c r="N192" s="6">
        <v>0.37</v>
      </c>
    </row>
    <row r="193" spans="3:14" ht="15.5" x14ac:dyDescent="0.35">
      <c r="C193" t="s">
        <v>318</v>
      </c>
      <c r="H193" s="6">
        <v>0.99</v>
      </c>
      <c r="I193" s="6">
        <v>1.04</v>
      </c>
      <c r="J193" s="6">
        <v>0.78</v>
      </c>
      <c r="K193" s="6">
        <v>0.47</v>
      </c>
    </row>
    <row r="194" spans="3:14" ht="15.5" x14ac:dyDescent="0.35">
      <c r="C194" t="s">
        <v>204</v>
      </c>
      <c r="D194" s="5">
        <v>5000000000</v>
      </c>
      <c r="E194" s="5">
        <v>18000000000</v>
      </c>
      <c r="F194" s="5">
        <v>18000000000</v>
      </c>
      <c r="G194" s="5">
        <v>25000000000</v>
      </c>
      <c r="H194" s="5">
        <v>19000000000</v>
      </c>
      <c r="I194" s="5">
        <v>69000000000</v>
      </c>
      <c r="J194" s="5">
        <v>65000000000</v>
      </c>
      <c r="K194" s="5">
        <v>48000000000</v>
      </c>
      <c r="L194" s="5">
        <v>29000000000</v>
      </c>
      <c r="M194" s="5">
        <v>31000000000</v>
      </c>
      <c r="N194" s="5">
        <v>36000000000</v>
      </c>
    </row>
    <row r="195" spans="3:14" ht="15.5" x14ac:dyDescent="0.35">
      <c r="C195" t="s">
        <v>319</v>
      </c>
      <c r="H195" s="5">
        <v>66000000000</v>
      </c>
      <c r="I195" s="5">
        <v>69000000000</v>
      </c>
      <c r="J195" s="5">
        <v>65000000000</v>
      </c>
      <c r="K195" s="5">
        <v>48000000000</v>
      </c>
    </row>
    <row r="196" spans="3:14" ht="15.5" x14ac:dyDescent="0.35">
      <c r="C196" t="s">
        <v>208</v>
      </c>
      <c r="I196" s="6">
        <v>-186.93</v>
      </c>
    </row>
    <row r="197" spans="3:14" ht="15.5" x14ac:dyDescent="0.35">
      <c r="C197" t="s">
        <v>320</v>
      </c>
      <c r="I197" s="6">
        <v>113.88</v>
      </c>
    </row>
    <row r="198" spans="3:14" ht="15.5" x14ac:dyDescent="0.35">
      <c r="C198" t="s">
        <v>209</v>
      </c>
      <c r="I198" s="6">
        <v>7.42</v>
      </c>
    </row>
    <row r="199" spans="3:14" ht="15.5" x14ac:dyDescent="0.35">
      <c r="C199" t="s">
        <v>321</v>
      </c>
      <c r="I199" s="6">
        <v>8.8000000000000005E-3</v>
      </c>
    </row>
    <row r="200" spans="3:14" ht="15.5" x14ac:dyDescent="0.35">
      <c r="C200" t="s">
        <v>322</v>
      </c>
      <c r="I200" s="6">
        <v>12.72</v>
      </c>
    </row>
    <row r="201" spans="3:14" ht="15.5" x14ac:dyDescent="0.35">
      <c r="C201" t="s">
        <v>210</v>
      </c>
      <c r="I201" s="6">
        <v>2.1</v>
      </c>
    </row>
    <row r="202" spans="3:14" ht="15.5" x14ac:dyDescent="0.35">
      <c r="C202" t="s">
        <v>323</v>
      </c>
      <c r="I202" s="6">
        <v>37.979999999999997</v>
      </c>
    </row>
    <row r="203" spans="3:14" ht="15.5" x14ac:dyDescent="0.35">
      <c r="C203" t="s">
        <v>324</v>
      </c>
      <c r="I203" s="6">
        <v>53.48</v>
      </c>
    </row>
    <row r="204" spans="3:14" ht="15.5" x14ac:dyDescent="0.35">
      <c r="C204" t="s">
        <v>325</v>
      </c>
      <c r="I204" s="6">
        <v>105.28</v>
      </c>
    </row>
    <row r="205" spans="3:14" ht="15.5" x14ac:dyDescent="0.35">
      <c r="C205" t="s">
        <v>326</v>
      </c>
      <c r="I205" s="6">
        <v>97.48</v>
      </c>
    </row>
    <row r="206" spans="3:14" ht="15.5" x14ac:dyDescent="0.35">
      <c r="C206" t="s">
        <v>327</v>
      </c>
      <c r="I206" s="6">
        <v>3.42</v>
      </c>
    </row>
    <row r="207" spans="3:14" ht="15.5" x14ac:dyDescent="0.35">
      <c r="C207" t="s">
        <v>328</v>
      </c>
      <c r="I207" s="6">
        <v>-1.17</v>
      </c>
    </row>
    <row r="208" spans="3:14" ht="15.5" x14ac:dyDescent="0.35">
      <c r="C208" t="s">
        <v>329</v>
      </c>
      <c r="I208" s="6">
        <v>0.99</v>
      </c>
    </row>
    <row r="209" spans="3:9" ht="15.5" x14ac:dyDescent="0.35">
      <c r="C209" t="s">
        <v>211</v>
      </c>
      <c r="I209" s="6">
        <v>-0.6</v>
      </c>
    </row>
    <row r="210" spans="3:9" ht="15.5" x14ac:dyDescent="0.35">
      <c r="C210" t="s">
        <v>330</v>
      </c>
      <c r="I210" s="6">
        <v>8.8800000000000008</v>
      </c>
    </row>
    <row r="211" spans="3:9" ht="15.5" x14ac:dyDescent="0.35">
      <c r="C211" t="s">
        <v>212</v>
      </c>
      <c r="D211" s="6">
        <v>1.93</v>
      </c>
    </row>
    <row r="212" spans="3:9" ht="15.5" x14ac:dyDescent="0.35">
      <c r="C212" t="s">
        <v>213</v>
      </c>
      <c r="I212" s="6">
        <v>53.82</v>
      </c>
    </row>
    <row r="213" spans="3:9" ht="15.5" x14ac:dyDescent="0.35">
      <c r="C213" t="s">
        <v>331</v>
      </c>
      <c r="I213" s="6">
        <v>2.11</v>
      </c>
    </row>
    <row r="214" spans="3:9" ht="15.5" x14ac:dyDescent="0.35">
      <c r="C214" t="s">
        <v>214</v>
      </c>
      <c r="D214" s="6">
        <v>4.01</v>
      </c>
    </row>
    <row r="215" spans="3:9" ht="15.5" x14ac:dyDescent="0.35">
      <c r="C215" t="s">
        <v>215</v>
      </c>
      <c r="D215" s="6">
        <v>0.81</v>
      </c>
    </row>
    <row r="216" spans="3:9" ht="15.5" x14ac:dyDescent="0.35">
      <c r="C216" t="s">
        <v>216</v>
      </c>
      <c r="D216" s="6">
        <v>0.1</v>
      </c>
    </row>
    <row r="217" spans="3:9" ht="15.5" x14ac:dyDescent="0.35">
      <c r="C217" t="s">
        <v>332</v>
      </c>
      <c r="D217" s="6">
        <v>0.03</v>
      </c>
    </row>
    <row r="218" spans="3:9" ht="15.5" x14ac:dyDescent="0.35">
      <c r="C218" t="s">
        <v>217</v>
      </c>
      <c r="D218" s="6">
        <v>0.18</v>
      </c>
    </row>
    <row r="219" spans="3:9" ht="15.5" x14ac:dyDescent="0.35">
      <c r="C219" t="s">
        <v>218</v>
      </c>
      <c r="D219" s="6">
        <v>0.08</v>
      </c>
    </row>
    <row r="220" spans="3:9" ht="15.5" x14ac:dyDescent="0.35">
      <c r="C220" t="s">
        <v>219</v>
      </c>
      <c r="D220" s="6">
        <v>1.18</v>
      </c>
    </row>
    <row r="221" spans="3:9" ht="15.5" x14ac:dyDescent="0.35">
      <c r="C221" t="s">
        <v>12</v>
      </c>
      <c r="D221" s="5">
        <v>-4000000000</v>
      </c>
    </row>
    <row r="222" spans="3:9" ht="15.5" x14ac:dyDescent="0.35">
      <c r="C222" t="s">
        <v>220</v>
      </c>
      <c r="I222" s="6">
        <v>7.35</v>
      </c>
    </row>
    <row r="223" spans="3:9" ht="15.5" x14ac:dyDescent="0.35">
      <c r="C223" t="s">
        <v>221</v>
      </c>
      <c r="I223" s="6">
        <v>1.5700000000000002E-2</v>
      </c>
    </row>
    <row r="224" spans="3:9" ht="15.5" x14ac:dyDescent="0.35">
      <c r="C224" t="s">
        <v>222</v>
      </c>
      <c r="I224" s="6">
        <v>1.84E-2</v>
      </c>
    </row>
    <row r="225" spans="3:9" ht="15.5" x14ac:dyDescent="0.35">
      <c r="C225" t="s">
        <v>223</v>
      </c>
      <c r="I225" s="6">
        <v>1.8600000000000002E-2</v>
      </c>
    </row>
    <row r="226" spans="3:9" ht="15.5" x14ac:dyDescent="0.35">
      <c r="C226" t="s">
        <v>334</v>
      </c>
      <c r="I226" s="6">
        <v>1.84E-2</v>
      </c>
    </row>
    <row r="227" spans="3:9" ht="15.5" x14ac:dyDescent="0.35">
      <c r="C227" t="s">
        <v>224</v>
      </c>
      <c r="D227" s="6">
        <v>192.33</v>
      </c>
    </row>
    <row r="228" spans="3:9" ht="15.5" x14ac:dyDescent="0.35">
      <c r="C228" t="s">
        <v>225</v>
      </c>
      <c r="D228" s="6">
        <v>2617.16</v>
      </c>
    </row>
    <row r="229" spans="3:9" ht="15.5" x14ac:dyDescent="0.35">
      <c r="C229" t="s">
        <v>226</v>
      </c>
      <c r="D229" s="6">
        <v>128.88999999999999</v>
      </c>
    </row>
    <row r="230" spans="3:9" ht="15.5" x14ac:dyDescent="0.35">
      <c r="C230" t="s">
        <v>227</v>
      </c>
      <c r="D230" s="6">
        <v>2680.6</v>
      </c>
    </row>
    <row r="231" spans="3:9" ht="15.5" x14ac:dyDescent="0.35">
      <c r="C231" t="s">
        <v>228</v>
      </c>
      <c r="D231" s="6">
        <v>0.47</v>
      </c>
    </row>
    <row r="232" spans="3:9" ht="15.5" x14ac:dyDescent="0.35">
      <c r="C232" t="s">
        <v>335</v>
      </c>
      <c r="I232" s="6">
        <v>0.14000000000000001</v>
      </c>
    </row>
    <row r="233" spans="3:9" ht="15.5" x14ac:dyDescent="0.35">
      <c r="C233" t="s">
        <v>336</v>
      </c>
      <c r="I233" s="6">
        <v>0.48</v>
      </c>
    </row>
    <row r="234" spans="3:9" ht="15.5" x14ac:dyDescent="0.35">
      <c r="C234" t="s">
        <v>40</v>
      </c>
      <c r="I234" s="5">
        <v>833000000000</v>
      </c>
    </row>
    <row r="235" spans="3:9" ht="15.5" x14ac:dyDescent="0.35">
      <c r="C235" t="s">
        <v>229</v>
      </c>
      <c r="I235" s="5">
        <v>857000000000</v>
      </c>
    </row>
    <row r="236" spans="3:9" ht="15.5" x14ac:dyDescent="0.35">
      <c r="C236" t="s">
        <v>230</v>
      </c>
      <c r="I236" s="5">
        <v>7380000000</v>
      </c>
    </row>
    <row r="237" spans="3:9" ht="15.5" x14ac:dyDescent="0.35">
      <c r="C237" t="s">
        <v>231</v>
      </c>
      <c r="I237" s="6">
        <v>0.19149999999999998</v>
      </c>
    </row>
    <row r="238" spans="3:9" ht="15.5" x14ac:dyDescent="0.35">
      <c r="C238" t="s">
        <v>232</v>
      </c>
      <c r="D238" s="6">
        <v>0.30959999999999999</v>
      </c>
    </row>
    <row r="239" spans="3:9" ht="15.5" x14ac:dyDescent="0.35">
      <c r="C239" t="s">
        <v>233</v>
      </c>
      <c r="D239" s="6">
        <v>-0.23089999999999999</v>
      </c>
    </row>
    <row r="240" spans="3:9" ht="15.5" x14ac:dyDescent="0.35">
      <c r="C240" t="s">
        <v>234</v>
      </c>
      <c r="D240" s="6">
        <v>-0.23850000000000002</v>
      </c>
    </row>
    <row r="241" spans="3:9" ht="15.5" x14ac:dyDescent="0.35">
      <c r="C241" t="s">
        <v>235</v>
      </c>
      <c r="D241" s="6">
        <v>-0.43209999999999998</v>
      </c>
    </row>
    <row r="242" spans="3:9" ht="15.5" x14ac:dyDescent="0.35">
      <c r="C242" t="s">
        <v>236</v>
      </c>
      <c r="D242" s="6">
        <v>-0.45270000000000005</v>
      </c>
    </row>
    <row r="243" spans="3:9" ht="15.5" x14ac:dyDescent="0.35">
      <c r="C243" t="s">
        <v>237</v>
      </c>
      <c r="D243" s="6">
        <v>-0.42280000000000001</v>
      </c>
    </row>
    <row r="244" spans="3:9" ht="15.5" x14ac:dyDescent="0.35">
      <c r="C244" t="s">
        <v>244</v>
      </c>
      <c r="I244" s="5">
        <v>9</v>
      </c>
    </row>
    <row r="245" spans="3:9" ht="15.5" x14ac:dyDescent="0.35">
      <c r="C245" t="s">
        <v>245</v>
      </c>
      <c r="I245" s="6">
        <v>0.83</v>
      </c>
    </row>
    <row r="246" spans="3:9" ht="15.5" x14ac:dyDescent="0.35">
      <c r="C246" t="s">
        <v>246</v>
      </c>
      <c r="I246" s="6">
        <v>0.48</v>
      </c>
    </row>
    <row r="247" spans="3:9" ht="15.5" x14ac:dyDescent="0.35">
      <c r="C247" t="s">
        <v>247</v>
      </c>
      <c r="I247" s="6">
        <v>0.1</v>
      </c>
    </row>
    <row r="248" spans="3:9" ht="15.5" x14ac:dyDescent="0.35">
      <c r="C248" t="s">
        <v>248</v>
      </c>
      <c r="I248" s="6">
        <v>0.38</v>
      </c>
    </row>
    <row r="249" spans="3:9" ht="15.5" x14ac:dyDescent="0.35">
      <c r="C249" t="s">
        <v>249</v>
      </c>
      <c r="I249" s="6">
        <v>0.12</v>
      </c>
    </row>
    <row r="250" spans="3:9" ht="15.5" x14ac:dyDescent="0.35">
      <c r="C250" t="s">
        <v>250</v>
      </c>
      <c r="I250" s="6">
        <v>0.31</v>
      </c>
    </row>
    <row r="251" spans="3:9" ht="15.5" x14ac:dyDescent="0.35">
      <c r="C251" t="s">
        <v>251</v>
      </c>
      <c r="I251" s="6">
        <v>0.47</v>
      </c>
    </row>
    <row r="252" spans="3:9" ht="15.5" x14ac:dyDescent="0.35">
      <c r="C252" t="s">
        <v>337</v>
      </c>
      <c r="I252" s="5">
        <v>66000000000</v>
      </c>
    </row>
    <row r="253" spans="3:9" ht="15.5" x14ac:dyDescent="0.35">
      <c r="C253" t="s">
        <v>338</v>
      </c>
      <c r="I253" s="5">
        <v>21000000000</v>
      </c>
    </row>
    <row r="254" spans="3:9" ht="15.5" x14ac:dyDescent="0.35">
      <c r="C254" t="s">
        <v>339</v>
      </c>
      <c r="I254" s="5">
        <v>9000000000</v>
      </c>
    </row>
    <row r="255" spans="3:9" ht="15.5" x14ac:dyDescent="0.35">
      <c r="C255" t="s">
        <v>340</v>
      </c>
      <c r="I255" s="5">
        <v>7000000000</v>
      </c>
    </row>
    <row r="256" spans="3:9" ht="15.5" x14ac:dyDescent="0.35">
      <c r="C256" t="s">
        <v>252</v>
      </c>
      <c r="D256" s="5">
        <v>14000000000</v>
      </c>
    </row>
    <row r="257" spans="3:9" ht="15.5" x14ac:dyDescent="0.35">
      <c r="C257" t="s">
        <v>253</v>
      </c>
      <c r="D257" s="5">
        <v>466000000000</v>
      </c>
    </row>
    <row r="258" spans="3:9" ht="15.5" x14ac:dyDescent="0.35">
      <c r="C258" t="s">
        <v>254</v>
      </c>
      <c r="D258" s="5">
        <v>69000000000</v>
      </c>
    </row>
    <row r="259" spans="3:9" ht="15.5" x14ac:dyDescent="0.35">
      <c r="C259" t="s">
        <v>183</v>
      </c>
      <c r="D259" s="5">
        <v>87000000000</v>
      </c>
    </row>
    <row r="260" spans="3:9" ht="15.5" x14ac:dyDescent="0.35">
      <c r="C260" t="s">
        <v>182</v>
      </c>
      <c r="I260" s="5">
        <v>397000000000</v>
      </c>
    </row>
    <row r="261" spans="3:9" ht="15.5" x14ac:dyDescent="0.35">
      <c r="C261" t="s">
        <v>181</v>
      </c>
      <c r="D261" s="5">
        <v>13000000000</v>
      </c>
    </row>
    <row r="262" spans="3:9" ht="15.5" x14ac:dyDescent="0.35">
      <c r="C262" t="s">
        <v>180</v>
      </c>
      <c r="D262" s="5">
        <v>25000000000</v>
      </c>
    </row>
    <row r="263" spans="3:9" ht="15.5" x14ac:dyDescent="0.35">
      <c r="C263" t="s">
        <v>23</v>
      </c>
      <c r="D263" s="5">
        <v>38000000000</v>
      </c>
    </row>
    <row r="264" spans="3:9" ht="15.5" x14ac:dyDescent="0.35">
      <c r="C264" t="s">
        <v>20</v>
      </c>
      <c r="D264" s="5">
        <v>24000000000</v>
      </c>
    </row>
    <row r="265" spans="3:9" ht="15.5" x14ac:dyDescent="0.35">
      <c r="C265" t="s">
        <v>255</v>
      </c>
      <c r="I265" s="5">
        <v>397000000000</v>
      </c>
    </row>
    <row r="266" spans="3:9" ht="15.5" x14ac:dyDescent="0.35">
      <c r="C266" t="s">
        <v>341</v>
      </c>
      <c r="I266" s="5">
        <v>22000000000</v>
      </c>
    </row>
    <row r="267" spans="3:9" ht="15.5" x14ac:dyDescent="0.35">
      <c r="C267" t="s">
        <v>342</v>
      </c>
      <c r="I267" s="5">
        <v>-6000000000</v>
      </c>
    </row>
    <row r="268" spans="3:9" ht="15.5" x14ac:dyDescent="0.35">
      <c r="C268" t="s">
        <v>343</v>
      </c>
      <c r="I268" s="5">
        <v>-8000000000</v>
      </c>
    </row>
    <row r="269" spans="3:9" ht="15.5" x14ac:dyDescent="0.35">
      <c r="C269" t="s">
        <v>344</v>
      </c>
      <c r="I269" s="5">
        <v>-6000000000</v>
      </c>
    </row>
    <row r="270" spans="3:9" ht="15.5" x14ac:dyDescent="0.35">
      <c r="C270" t="s">
        <v>345</v>
      </c>
      <c r="I270" s="5">
        <v>16000000000</v>
      </c>
    </row>
  </sheetData>
  <pageMargins left="0.7" right="0.7" top="0.75" bottom="0.75" header="0.3" footer="0.3"/>
  <ignoredErrors>
    <ignoredError sqref="A1:N271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923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924</v>
      </c>
      <c r="D2" s="2" vm="110">
        <f ca="1">IFERROR(_xlfn.STOCKHISTORY("XIDX:" &amp; $C$1, D3, , 0, 0, 1), "Libur")</f>
        <v>178</v>
      </c>
      <c r="H2" s="2" vm="110">
        <f ca="1">IFERROR(INDEX(D2:G2,COUNT(D2:G2)),"")</f>
        <v>178</v>
      </c>
      <c r="I2" s="2" vm="111">
        <f t="shared" ref="I2:O2" ca="1" si="0">IFERROR(_xlfn.STOCKHISTORY("XIDX:" &amp; $C$1, I1, , 0, 0, 1), "Libur")</f>
        <v>300</v>
      </c>
      <c r="J2" s="2" vm="48">
        <f t="shared" ca="1" si="0"/>
        <v>128</v>
      </c>
      <c r="K2" s="2" vm="112">
        <f t="shared" ca="1" si="0"/>
        <v>82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t="str">
        <f t="shared" ca="1" si="0"/>
        <v>Libur</v>
      </c>
    </row>
    <row r="3" spans="1:15" ht="15.5" x14ac:dyDescent="0.35">
      <c r="D3" s="1">
        <v>46111</v>
      </c>
      <c r="H3" s="1">
        <f>IFERROR(INDEX(D3:G3,COUNT(D3:G3)),"")</f>
        <v>46111</v>
      </c>
    </row>
    <row r="4" spans="1:15" ht="15.5" x14ac:dyDescent="0.35">
      <c r="B4" t="s">
        <v>4</v>
      </c>
      <c r="C4" t="s">
        <v>5</v>
      </c>
      <c r="D4" s="2">
        <f>IFERROR(INDEX(D51:D500,MATCH($C$4,$C$51:$C$500,0)),"")</f>
        <v>32533546867</v>
      </c>
      <c r="H4" s="2">
        <f>IFERROR(SUM(D4:G4)*(4/MAX(1,COUNT(D4:G4))),"")</f>
        <v>130134187468</v>
      </c>
      <c r="I4" s="2">
        <f t="shared" ref="I4:O4" si="1">IFERROR(INDEX(I51:I500,MATCH($C$4,$C$51:$C$500,0)),"")</f>
        <v>154882194364</v>
      </c>
      <c r="J4" s="2">
        <f t="shared" si="1"/>
        <v>147652702130</v>
      </c>
      <c r="K4" s="2">
        <f t="shared" si="1"/>
        <v>106621242078</v>
      </c>
      <c r="L4" s="2">
        <f t="shared" si="1"/>
        <v>99431884760</v>
      </c>
      <c r="M4" s="2">
        <f t="shared" si="1"/>
        <v>82031966448</v>
      </c>
      <c r="N4" s="2">
        <f t="shared" si="1"/>
        <v>67344998210</v>
      </c>
      <c r="O4" s="2">
        <f t="shared" si="1"/>
        <v>0</v>
      </c>
    </row>
    <row r="5" spans="1:15" ht="15.5" x14ac:dyDescent="0.35">
      <c r="B5" t="s">
        <v>6</v>
      </c>
      <c r="C5" t="s">
        <v>7</v>
      </c>
      <c r="D5" s="2">
        <f>IFERROR(INDEX(D51:D500,MATCH($C$5,$C$51:$C$500,0)),"")</f>
        <v>534951834</v>
      </c>
      <c r="H5" s="2">
        <f>IFERROR(SUM(D5:G5)*(4/MAX(1,COUNT(D5:G5))),"")</f>
        <v>2139807336</v>
      </c>
      <c r="I5" s="2">
        <f t="shared" ref="I5:O5" si="2">IFERROR(INDEX(I51:I500,MATCH($C$5,$C$51:$C$500,0)),"")</f>
        <v>2973142609</v>
      </c>
      <c r="J5" s="2">
        <f t="shared" si="2"/>
        <v>4532299471</v>
      </c>
      <c r="K5" s="2">
        <f t="shared" si="2"/>
        <v>2165691062</v>
      </c>
      <c r="L5" s="2">
        <f t="shared" si="2"/>
        <v>9157689531</v>
      </c>
      <c r="M5" s="2">
        <f t="shared" si="2"/>
        <v>2650016811</v>
      </c>
      <c r="N5" s="2">
        <f t="shared" si="2"/>
        <v>-301882251</v>
      </c>
      <c r="O5" s="2">
        <f t="shared" si="2"/>
        <v>0</v>
      </c>
    </row>
    <row r="6" spans="1:15" ht="15.5" x14ac:dyDescent="0.35">
      <c r="B6" t="s">
        <v>8</v>
      </c>
      <c r="C6" t="s">
        <v>9</v>
      </c>
      <c r="D6" s="2">
        <f>IFERROR(INDEX(D51:D500,MATCH($C$6,$C$51:$C$500,0)),"")</f>
        <v>97715084085</v>
      </c>
      <c r="H6" s="2">
        <f>IFERROR(INDEX(D6:G6,COUNT(D6:G6)),"")</f>
        <v>97715084085</v>
      </c>
      <c r="I6" s="2">
        <f t="shared" ref="I6:O6" si="3">IFERROR(INDEX(I51:I500,MATCH($C$6,$C$51:$C$500,0)),"")</f>
        <v>97180132251</v>
      </c>
      <c r="J6" s="2">
        <f t="shared" si="3"/>
        <v>95332414143</v>
      </c>
      <c r="K6" s="2">
        <f t="shared" si="3"/>
        <v>90794657072</v>
      </c>
      <c r="L6" s="2">
        <f t="shared" si="3"/>
        <v>53848857677</v>
      </c>
      <c r="M6" s="2">
        <f t="shared" si="3"/>
        <v>14691168146</v>
      </c>
      <c r="N6" s="2">
        <f t="shared" si="3"/>
        <v>12041151335</v>
      </c>
      <c r="O6" s="2">
        <f t="shared" si="3"/>
        <v>0</v>
      </c>
    </row>
    <row r="7" spans="1:15" ht="15.5" x14ac:dyDescent="0.35">
      <c r="B7" t="s">
        <v>10</v>
      </c>
      <c r="C7" t="s">
        <v>11</v>
      </c>
      <c r="D7" s="3">
        <f>IFERROR(INDEX(D51:D500,MATCH($C$7,$C$51:$C$500,0))/1000000000,"")</f>
        <v>1.08</v>
      </c>
      <c r="H7" s="3">
        <f>IFERROR(INDEX(D7:G7,COUNT(D7:G7)),"")</f>
        <v>1.08</v>
      </c>
      <c r="I7" s="3">
        <f t="shared" ref="I7:O7" si="4">IFERROR(INDEX(I51:I500,MATCH($C$7,$C$51:$C$500,0))/1000000000,"")</f>
        <v>1.08</v>
      </c>
      <c r="J7" s="3">
        <f t="shared" si="4"/>
        <v>1.08</v>
      </c>
      <c r="K7" s="3">
        <f t="shared" si="4"/>
        <v>1.07</v>
      </c>
      <c r="L7" s="3">
        <f t="shared" si="4"/>
        <v>0.8</v>
      </c>
      <c r="M7" s="3">
        <f t="shared" si="4"/>
        <v>0</v>
      </c>
      <c r="N7" s="3">
        <f t="shared" si="4"/>
        <v>0</v>
      </c>
      <c r="O7" s="3">
        <f t="shared" si="4"/>
        <v>0</v>
      </c>
    </row>
    <row r="8" spans="1:15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-10000000000</v>
      </c>
      <c r="J8" s="2">
        <f t="shared" si="5"/>
        <v>-3000000000</v>
      </c>
      <c r="K8" s="2">
        <f t="shared" si="5"/>
        <v>-2000000000</v>
      </c>
      <c r="L8" s="2">
        <f t="shared" si="5"/>
        <v>-20000000000</v>
      </c>
      <c r="M8" s="2">
        <f t="shared" si="5"/>
        <v>3000000000</v>
      </c>
      <c r="N8" s="2">
        <f t="shared" si="5"/>
        <v>-2000000000</v>
      </c>
      <c r="O8" s="2">
        <f t="shared" si="5"/>
        <v>0</v>
      </c>
    </row>
    <row r="9" spans="1:15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-1.1000000000000001</v>
      </c>
      <c r="H9" s="3">
        <f>IFERROR(INDEX(D9:G9,COUNT(D9:G9)),"")</f>
        <v>-1.1000000000000001</v>
      </c>
      <c r="I9" s="3">
        <f t="shared" ref="I9:O9" si="6">IFERROR(INDEX(I51:I500,MATCH($C$9,$C$51:$C$500,0)),"")</f>
        <v>-9.75</v>
      </c>
      <c r="J9" s="3">
        <f t="shared" si="6"/>
        <v>-3.03</v>
      </c>
      <c r="K9" s="3">
        <f t="shared" si="6"/>
        <v>-1.52</v>
      </c>
      <c r="L9" s="3">
        <f t="shared" si="6"/>
        <v>-25.6</v>
      </c>
      <c r="M9" s="3">
        <f t="shared" si="6"/>
        <v>1356279.42</v>
      </c>
      <c r="N9" s="3">
        <f t="shared" si="6"/>
        <v>-1217995.56</v>
      </c>
      <c r="O9" s="3">
        <f t="shared" si="6"/>
        <v>0</v>
      </c>
    </row>
    <row r="10" spans="1:15" ht="15.5" x14ac:dyDescent="0.35">
      <c r="C10" t="s">
        <v>17</v>
      </c>
      <c r="D10" s="3">
        <f ca="1">IFERROR(IF(D9=0,"",D2/D9),"")</f>
        <v>-161.81818181818181</v>
      </c>
      <c r="I10" s="3">
        <f t="shared" ref="I10:O10" ca="1" si="7">IFERROR(IF(I9=0,"",I2/I9),"")</f>
        <v>-30.76923076923077</v>
      </c>
      <c r="J10" s="3">
        <f t="shared" ca="1" si="7"/>
        <v>-42.244224422442244</v>
      </c>
      <c r="K10" s="3">
        <f t="shared" ca="1" si="7"/>
        <v>-53.94736842105263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 t="str">
        <f t="shared" si="7"/>
        <v/>
      </c>
    </row>
    <row r="11" spans="1:15" ht="15.5" x14ac:dyDescent="0.35">
      <c r="B11" t="s">
        <v>18</v>
      </c>
      <c r="C11" t="s">
        <v>19</v>
      </c>
      <c r="D11" s="2">
        <f>IFERROR(INDEX(D51:D500,MATCH($C$11,$C$51:$C$500,0)),"")</f>
        <v>6831726310</v>
      </c>
      <c r="H11" s="2">
        <f>IFERROR(INDEX(D11:G11,COUNT(D11:G11)),"")</f>
        <v>6831726310</v>
      </c>
      <c r="I11" s="2">
        <f t="shared" ref="I11:O11" si="8">IFERROR(INDEX(I51:I500,MATCH($C$11,$C$51:$C$500,0)),"")</f>
        <v>8760520250</v>
      </c>
      <c r="J11" s="2">
        <f t="shared" si="8"/>
        <v>2826287141</v>
      </c>
      <c r="K11" s="2">
        <f t="shared" si="8"/>
        <v>6910792127</v>
      </c>
      <c r="L11" s="2">
        <f t="shared" si="8"/>
        <v>4369465008</v>
      </c>
      <c r="M11" s="2">
        <f t="shared" si="8"/>
        <v>2549221821</v>
      </c>
      <c r="N11" s="2">
        <f t="shared" si="8"/>
        <v>2406633317</v>
      </c>
      <c r="O11" s="2">
        <f t="shared" si="8"/>
        <v>0</v>
      </c>
    </row>
    <row r="12" spans="1:15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5000000000</v>
      </c>
      <c r="H12" s="2">
        <f>IFERROR(INDEX(D12:G12,COUNT(D12:G12)),"")</f>
        <v>5000000000</v>
      </c>
      <c r="I12" s="2">
        <f t="shared" ref="I12:O12" si="9">IFERROR(INDEX(I51:I500,MATCH($C$12,$C$51:$C$500,0)),"")</f>
        <v>4000000000</v>
      </c>
      <c r="J12" s="2">
        <f t="shared" si="9"/>
        <v>2000000000</v>
      </c>
      <c r="K12" s="2">
        <f t="shared" si="9"/>
        <v>0</v>
      </c>
      <c r="L12" s="2">
        <f t="shared" si="9"/>
        <v>5000000000</v>
      </c>
      <c r="M12" s="2">
        <f t="shared" si="9"/>
        <v>4000000000</v>
      </c>
      <c r="N12" s="2">
        <f t="shared" si="9"/>
        <v>7000000000</v>
      </c>
      <c r="O12" s="2">
        <f t="shared" si="9"/>
        <v>0</v>
      </c>
    </row>
    <row r="13" spans="1:15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O13" si="10">IFERROR(INDEX(I51:I500,MATCH($C$13,$C$51:$C$500,0)),"")</f>
        <v>13000000000</v>
      </c>
      <c r="J13" s="2">
        <f t="shared" si="10"/>
        <v>5000000000</v>
      </c>
      <c r="K13" s="2">
        <f t="shared" si="10"/>
        <v>7000000000</v>
      </c>
      <c r="L13" s="2">
        <f t="shared" si="10"/>
        <v>10000000000</v>
      </c>
      <c r="M13" s="2">
        <f t="shared" si="10"/>
        <v>7000000000</v>
      </c>
      <c r="N13" s="2">
        <f t="shared" si="10"/>
        <v>9000000000</v>
      </c>
      <c r="O13" s="2">
        <f t="shared" si="10"/>
        <v>0</v>
      </c>
    </row>
    <row r="14" spans="1:15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O14" si="11">IFERROR(INDEX(I51:I500,MATCH($C$14,$C$51:$C$500,0)),"")</f>
        <v>-1167825942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27</v>
      </c>
      <c r="D15" s="2">
        <f>IFERROR(INDEX(D51:D500,MATCH($C$15,$C$51:$C$500,0)),"")</f>
        <v>-179061492</v>
      </c>
      <c r="H15" s="2">
        <f>IFERROR(SUM(D15:G15)*(4/MAX(1,COUNT(D15:G15))),"")</f>
        <v>-716245968</v>
      </c>
      <c r="I15" s="2">
        <f t="shared" ref="I15:O15" si="12">IFERROR(INDEX(I51:I500,MATCH($C$15,$C$51:$C$500,0)),"")</f>
        <v>0</v>
      </c>
      <c r="J15" s="2">
        <f t="shared" si="12"/>
        <v>-1395813109</v>
      </c>
      <c r="K15" s="2">
        <f t="shared" si="12"/>
        <v>-871226554</v>
      </c>
      <c r="L15" s="2">
        <f t="shared" si="12"/>
        <v>-998774662</v>
      </c>
      <c r="M15" s="2">
        <f t="shared" si="12"/>
        <v>-559248369</v>
      </c>
      <c r="N15" s="2">
        <f t="shared" si="12"/>
        <v>-443201126</v>
      </c>
      <c r="O15" s="2">
        <f t="shared" si="12"/>
        <v>0</v>
      </c>
    </row>
    <row r="16" spans="1:15" ht="15.5" x14ac:dyDescent="0.35">
      <c r="C16" t="s">
        <v>28</v>
      </c>
      <c r="D16" s="2">
        <f>IFERROR(INDEX(D51:D500,MATCH($C$16,$C$51:$C$500,0)),"")</f>
        <v>714013326</v>
      </c>
      <c r="H16" s="2">
        <f>IFERROR(SUM(D16:G16)*(4/MAX(1,COUNT(D16:G16))),"")</f>
        <v>2856053304</v>
      </c>
      <c r="I16" s="2">
        <f t="shared" ref="I16:O16" si="13">IFERROR(INDEX(I51:I500,MATCH($C$16,$C$51:$C$500,0)),"")</f>
        <v>2963441409</v>
      </c>
      <c r="J16" s="2">
        <f t="shared" si="13"/>
        <v>5897652309</v>
      </c>
      <c r="K16" s="2">
        <f t="shared" si="13"/>
        <v>3123246773</v>
      </c>
      <c r="L16" s="2">
        <f t="shared" si="13"/>
        <v>3951538517</v>
      </c>
      <c r="M16" s="2">
        <f t="shared" si="13"/>
        <v>3159234433</v>
      </c>
      <c r="N16" s="2">
        <f t="shared" si="13"/>
        <v>160707465</v>
      </c>
      <c r="O16" s="2">
        <f t="shared" si="13"/>
        <v>0</v>
      </c>
    </row>
    <row r="17" spans="1:15" ht="15.5" x14ac:dyDescent="0.35">
      <c r="A17" t="s">
        <v>29</v>
      </c>
    </row>
    <row r="18" spans="1:15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  <c r="O18" t="s">
        <v>258</v>
      </c>
    </row>
    <row r="19" spans="1:15" ht="15.5" x14ac:dyDescent="0.35">
      <c r="A19" t="s">
        <v>37</v>
      </c>
      <c r="C19" t="s">
        <v>38</v>
      </c>
    </row>
    <row r="20" spans="1:15" ht="15.5" x14ac:dyDescent="0.35">
      <c r="A20" t="s">
        <v>39</v>
      </c>
      <c r="C20" t="s">
        <v>40</v>
      </c>
      <c r="D20" s="2">
        <f ca="1">IFERROR(D21*D2,"")</f>
        <v>192240000000</v>
      </c>
      <c r="H20" s="2">
        <f t="shared" ref="H20:O20" ca="1" si="14">IFERROR(H21*H2,"")</f>
        <v>192240000000</v>
      </c>
      <c r="I20" s="2">
        <f t="shared" ca="1" si="14"/>
        <v>324000000000</v>
      </c>
      <c r="J20" s="2">
        <f t="shared" ca="1" si="14"/>
        <v>138240000000</v>
      </c>
      <c r="K20" s="2">
        <f t="shared" ca="1" si="14"/>
        <v>87740000000.000015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 t="str">
        <f t="shared" ca="1" si="14"/>
        <v/>
      </c>
    </row>
    <row r="21" spans="1:15" ht="15.5" x14ac:dyDescent="0.35">
      <c r="C21" t="s">
        <v>11</v>
      </c>
      <c r="D21" s="2">
        <f>IFERROR(INDEX(D51:D500,MATCH($C$7,$C$51:$C$500,0)),"")</f>
        <v>1080000000</v>
      </c>
      <c r="H21" s="2">
        <f>IFERROR(INDEX(D21:G21,COUNT(D21:G21)),"")</f>
        <v>1080000000</v>
      </c>
      <c r="I21" s="2">
        <f t="shared" ref="I21:O21" si="15">IFERROR(INDEX(I51:I500,MATCH($C$7,$C$51:$C$500,0)),"")</f>
        <v>1080000000</v>
      </c>
      <c r="J21" s="2">
        <f t="shared" si="15"/>
        <v>1080000000</v>
      </c>
      <c r="K21" s="2">
        <f t="shared" si="15"/>
        <v>1070000000.0000001</v>
      </c>
      <c r="L21" s="2">
        <f t="shared" si="15"/>
        <v>800000000</v>
      </c>
      <c r="M21" s="2">
        <f t="shared" si="15"/>
        <v>0</v>
      </c>
      <c r="N21" s="2">
        <f t="shared" si="15"/>
        <v>0</v>
      </c>
      <c r="O21" s="2">
        <f t="shared" si="15"/>
        <v>0</v>
      </c>
    </row>
    <row r="23" spans="1:15" ht="15.5" x14ac:dyDescent="0.35">
      <c r="B23" t="s">
        <v>41</v>
      </c>
      <c r="C23" t="s">
        <v>42</v>
      </c>
      <c r="D23" s="3">
        <f>IFERROR(D5/D6*100,"")</f>
        <v>0.54746085418568358</v>
      </c>
      <c r="H23" s="3">
        <f t="shared" ref="H23:O23" si="16">IFERROR(H5/H6*100,"")</f>
        <v>2.1898434167427343</v>
      </c>
      <c r="I23" s="3">
        <f t="shared" si="16"/>
        <v>3.0594140387881659</v>
      </c>
      <c r="J23" s="3">
        <f t="shared" si="16"/>
        <v>4.7542061236396318</v>
      </c>
      <c r="K23" s="3">
        <f t="shared" si="16"/>
        <v>2.385262670558479</v>
      </c>
      <c r="L23" s="3">
        <f t="shared" si="16"/>
        <v>17.00628374687221</v>
      </c>
      <c r="M23" s="3">
        <f t="shared" si="16"/>
        <v>18.038162688387217</v>
      </c>
      <c r="N23" s="3">
        <f t="shared" si="16"/>
        <v>-2.5070879237479495</v>
      </c>
      <c r="O23" s="3" t="str">
        <f t="shared" si="16"/>
        <v/>
      </c>
    </row>
    <row r="24" spans="1:15" ht="15.5" x14ac:dyDescent="0.35">
      <c r="C24" t="s">
        <v>43</v>
      </c>
      <c r="D24" s="4">
        <f>IFERROR(_xlfn.RRI(5,I23,D23),"")</f>
        <v>-0.29116857502838445</v>
      </c>
      <c r="H24" s="4">
        <f t="shared" ref="H24:O24" si="17">IFERROR(_xlfn.RRI(5,M23,H23),"")</f>
        <v>-0.34409015059396642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44</v>
      </c>
      <c r="C25" t="s">
        <v>45</v>
      </c>
      <c r="D25" s="3">
        <f>IFERROR(INDEX(D51:D500,MATCH($A$25,$C$51:$C$500,0)),"")</f>
        <v>0.5</v>
      </c>
      <c r="H25" s="3">
        <f>IFERROR(INDEX(D25:G25,COUNT(D25:G25)),"")</f>
        <v>0.5</v>
      </c>
      <c r="I25" s="3">
        <f t="shared" ref="I25:O25" si="18">IFERROR(INDEX(I51:I500,MATCH($C$25,$C$51:$C$500,0)),"")</f>
        <v>2.76</v>
      </c>
      <c r="J25" s="3">
        <f t="shared" si="18"/>
        <v>4.1900000000000004</v>
      </c>
      <c r="K25" s="3">
        <f t="shared" si="18"/>
        <v>2.09</v>
      </c>
      <c r="L25" s="3">
        <f t="shared" si="18"/>
        <v>3.69</v>
      </c>
      <c r="M25" s="3">
        <f t="shared" si="18"/>
        <v>1299993.03</v>
      </c>
      <c r="N25" s="3">
        <f t="shared" si="18"/>
        <v>-141246.82999999999</v>
      </c>
      <c r="O25" s="3">
        <f t="shared" si="18"/>
        <v>0</v>
      </c>
    </row>
    <row r="26" spans="1:15" ht="15.5" x14ac:dyDescent="0.35">
      <c r="C26" t="s">
        <v>46</v>
      </c>
      <c r="D26" s="4">
        <f>IFERROR(_xlfn.RRI(5,I25,D25),"")</f>
        <v>-0.28942130109716724</v>
      </c>
      <c r="H26" s="4">
        <f t="shared" ref="H26:O26" si="19">IFERROR(_xlfn.RRI(5,M25,H25),"")</f>
        <v>-0.94787983329715964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>
        <f t="shared" si="19"/>
        <v>0</v>
      </c>
    </row>
    <row r="27" spans="1:15" ht="15.5" x14ac:dyDescent="0.35">
      <c r="C27" t="s">
        <v>47</v>
      </c>
      <c r="D27" s="3">
        <f>IFERROR(D4/D21,"")</f>
        <v>30.123654506481483</v>
      </c>
      <c r="H27" s="3">
        <f t="shared" ref="H27:O27" si="20">IFERROR(H4/H21,"")</f>
        <v>120.49461802592593</v>
      </c>
      <c r="I27" s="3">
        <f t="shared" si="20"/>
        <v>143.40943922592592</v>
      </c>
      <c r="J27" s="3">
        <f t="shared" si="20"/>
        <v>136.7154649351852</v>
      </c>
      <c r="K27" s="3">
        <f t="shared" si="20"/>
        <v>99.646020633644852</v>
      </c>
      <c r="L27" s="3">
        <f t="shared" si="20"/>
        <v>124.28985595</v>
      </c>
      <c r="M27" s="3" t="str">
        <f t="shared" si="20"/>
        <v/>
      </c>
      <c r="N27" s="3" t="str">
        <f t="shared" si="20"/>
        <v/>
      </c>
      <c r="O27" s="3" t="str">
        <f t="shared" si="20"/>
        <v/>
      </c>
    </row>
    <row r="28" spans="1:15" ht="15.5" x14ac:dyDescent="0.35">
      <c r="C28" t="s">
        <v>48</v>
      </c>
      <c r="D28" s="4">
        <f>IFERROR(_xlfn.RRI(5,I27,D27),"")</f>
        <v>-0.26807600667243248</v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49</v>
      </c>
      <c r="H29" s="4">
        <f t="shared" ref="H29:O29" si="22">IFERROR(((H25-I25)/I25)*100%,"")</f>
        <v>-0.8188405797101449</v>
      </c>
      <c r="I29" s="4">
        <f t="shared" si="22"/>
        <v>-0.34128878281622921</v>
      </c>
      <c r="J29" s="4">
        <f t="shared" si="22"/>
        <v>1.0047846889952157</v>
      </c>
      <c r="K29" s="4">
        <f t="shared" si="22"/>
        <v>-0.43360433604336046</v>
      </c>
      <c r="L29" s="4">
        <f t="shared" si="22"/>
        <v>-0.99999716152324303</v>
      </c>
      <c r="M29" s="4">
        <f t="shared" si="22"/>
        <v>-10.203697031643118</v>
      </c>
      <c r="N29" s="4" t="str">
        <f t="shared" si="22"/>
        <v/>
      </c>
      <c r="O29" s="4" t="str">
        <f t="shared" si="22"/>
        <v/>
      </c>
    </row>
    <row r="30" spans="1:15" ht="15.5" x14ac:dyDescent="0.35">
      <c r="C30" t="s">
        <v>50</v>
      </c>
      <c r="H30" s="4">
        <f t="shared" ref="H30:O30" si="23">IFERROR(((H27-I27)/I27)*100%,"")</f>
        <v>-0.15978600379226218</v>
      </c>
      <c r="I30" s="4">
        <f t="shared" si="23"/>
        <v>4.896281700036087E-2</v>
      </c>
      <c r="J30" s="4">
        <f t="shared" si="23"/>
        <v>0.37201128620909601</v>
      </c>
      <c r="K30" s="4">
        <f t="shared" si="23"/>
        <v>-0.19827712509594514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90.9</v>
      </c>
      <c r="H32" s="3">
        <f>IFERROR(INDEX(D32:G32,COUNT(D32:G32)),"")</f>
        <v>90.9</v>
      </c>
      <c r="I32" s="3">
        <f t="shared" ref="I32:O32" si="24">IFERROR(INDEX(I51:I500,MATCH($C$32,$C$51:$C$500,0)),"")</f>
        <v>90.4</v>
      </c>
      <c r="J32" s="3">
        <f t="shared" si="24"/>
        <v>88.68</v>
      </c>
      <c r="K32" s="3">
        <f t="shared" si="24"/>
        <v>84.46</v>
      </c>
      <c r="L32" s="3">
        <f t="shared" si="24"/>
        <v>67.31</v>
      </c>
      <c r="M32" s="3">
        <f t="shared" si="24"/>
        <v>7345584.0700000003</v>
      </c>
      <c r="N32" s="3">
        <f t="shared" si="24"/>
        <v>6020575.6699999999</v>
      </c>
      <c r="O32" s="3">
        <f t="shared" si="24"/>
        <v>0</v>
      </c>
    </row>
    <row r="33" spans="1:15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1.99</v>
      </c>
      <c r="H33" s="3">
        <f>IFERROR(INDEX(D33:G33,COUNT(D33:G33)),"")</f>
        <v>1.99</v>
      </c>
      <c r="I33" s="3">
        <f t="shared" ref="I33:O33" si="25">IFERROR(INDEX(I51:I500,MATCH($C$33,$C$51:$C$500,0)),"")</f>
        <v>3.32</v>
      </c>
      <c r="J33" s="3">
        <f t="shared" si="25"/>
        <v>1.44</v>
      </c>
      <c r="K33" s="3">
        <f t="shared" si="25"/>
        <v>0.97</v>
      </c>
      <c r="L33" s="3">
        <f t="shared" si="25"/>
        <v>0</v>
      </c>
      <c r="M33" s="3">
        <f t="shared" si="25"/>
        <v>0</v>
      </c>
      <c r="N33" s="3">
        <f t="shared" si="25"/>
        <v>0</v>
      </c>
      <c r="O33" s="3">
        <f t="shared" si="25"/>
        <v>0</v>
      </c>
    </row>
    <row r="34" spans="1:15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362</v>
      </c>
      <c r="H34" s="3">
        <f>IFERROR(INDEX(D34:G34,COUNT(D34:G34)),"")</f>
        <v>362</v>
      </c>
      <c r="I34" s="3">
        <f t="shared" ref="I34:O34" si="26">IFERROR(INDEX(I51:I500,MATCH($C$34,$C$51:$C$500,0)),"")</f>
        <v>108.7</v>
      </c>
      <c r="J34" s="3">
        <f t="shared" si="26"/>
        <v>30.55</v>
      </c>
      <c r="K34" s="3">
        <f t="shared" si="26"/>
        <v>39.229999999999997</v>
      </c>
      <c r="L34" s="3">
        <f t="shared" si="26"/>
        <v>0</v>
      </c>
      <c r="M34" s="3">
        <f t="shared" si="26"/>
        <v>0</v>
      </c>
      <c r="N34" s="3">
        <f t="shared" si="26"/>
        <v>0</v>
      </c>
      <c r="O34" s="3">
        <f t="shared" si="26"/>
        <v>0</v>
      </c>
    </row>
    <row r="35" spans="1:15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5.98</v>
      </c>
      <c r="H35" s="3">
        <f>IFERROR(INDEX(D35:G35,COUNT(D35:G35)),"")</f>
        <v>5.98</v>
      </c>
      <c r="I35" s="3">
        <f t="shared" ref="I35:O35" si="27">IFERROR(INDEX(I51:I500,MATCH($C$35,$C$51:$C$500,0)),"")</f>
        <v>2.08</v>
      </c>
      <c r="J35" s="3">
        <f t="shared" si="27"/>
        <v>0.93</v>
      </c>
      <c r="K35" s="3">
        <f t="shared" si="27"/>
        <v>0.83</v>
      </c>
      <c r="L35" s="3">
        <f t="shared" si="27"/>
        <v>0</v>
      </c>
      <c r="M35" s="3">
        <f t="shared" si="27"/>
        <v>0</v>
      </c>
      <c r="N35" s="3">
        <f t="shared" si="27"/>
        <v>0</v>
      </c>
      <c r="O35" s="3">
        <f t="shared" si="27"/>
        <v>0</v>
      </c>
    </row>
    <row r="36" spans="1:15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O36" si="28">IFERROR(INDEX(H51:H500,MATCH($C$36,$C$51:$C$500,0)),"")</f>
        <v>0.52749999999999997</v>
      </c>
      <c r="I36" s="4">
        <f t="shared" si="28"/>
        <v>0.38090000000000002</v>
      </c>
      <c r="J36" s="4">
        <f t="shared" si="28"/>
        <v>0.25069999999999998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  <c r="O36" s="4">
        <f t="shared" si="28"/>
        <v>0</v>
      </c>
    </row>
    <row r="37" spans="1:15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O37" si="29">IFERROR(INDEX(H51:H500,MATCH($C$37,$C$51:$C$500,0)),"")</f>
        <v>1.05</v>
      </c>
      <c r="I37" s="3">
        <f t="shared" si="29"/>
        <v>1.05</v>
      </c>
      <c r="J37" s="3">
        <f t="shared" si="29"/>
        <v>1.05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  <c r="O37" s="3">
        <f t="shared" si="29"/>
        <v>0</v>
      </c>
    </row>
    <row r="50" spans="2:15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  <c r="O50" t="s">
        <v>258</v>
      </c>
    </row>
    <row r="51" spans="2:15" ht="15.5" x14ac:dyDescent="0.35">
      <c r="B51" t="s">
        <v>72</v>
      </c>
      <c r="C51" t="s">
        <v>5</v>
      </c>
      <c r="D51" s="5">
        <v>32533546867</v>
      </c>
      <c r="E51" s="5">
        <v>35385946375</v>
      </c>
      <c r="F51" s="5">
        <v>41075858569</v>
      </c>
      <c r="G51" s="5">
        <v>36229093374</v>
      </c>
      <c r="I51" s="5">
        <v>154882194364</v>
      </c>
      <c r="J51" s="5">
        <v>147652702130</v>
      </c>
      <c r="K51" s="5">
        <v>106621242078</v>
      </c>
      <c r="L51" s="5">
        <v>99431884760</v>
      </c>
      <c r="M51" s="5">
        <v>82031966448</v>
      </c>
      <c r="N51" s="5">
        <v>67344998210</v>
      </c>
    </row>
    <row r="52" spans="2:15" ht="15.5" x14ac:dyDescent="0.35">
      <c r="C52" t="s">
        <v>73</v>
      </c>
      <c r="D52" s="5">
        <v>-27117203063</v>
      </c>
      <c r="E52" s="5">
        <v>-29973420050</v>
      </c>
      <c r="F52" s="5">
        <v>-34922659420</v>
      </c>
      <c r="G52" s="5">
        <v>-31027399846</v>
      </c>
      <c r="I52" s="5">
        <v>-131161550441</v>
      </c>
      <c r="J52" s="5">
        <v>-123973878795</v>
      </c>
      <c r="K52" s="5">
        <v>-90205540616</v>
      </c>
      <c r="L52" s="5">
        <v>-85240576418</v>
      </c>
      <c r="M52" s="5">
        <v>-70055164409</v>
      </c>
      <c r="N52" s="5">
        <v>-57808611968</v>
      </c>
    </row>
    <row r="53" spans="2:15" ht="15.5" x14ac:dyDescent="0.35">
      <c r="C53" t="s">
        <v>74</v>
      </c>
      <c r="D53" s="5">
        <v>5416343804</v>
      </c>
      <c r="E53" s="5">
        <v>5412526325</v>
      </c>
      <c r="F53" s="5">
        <v>6153199149</v>
      </c>
      <c r="G53" s="5">
        <v>5201693528</v>
      </c>
      <c r="I53" s="5">
        <v>23720643923</v>
      </c>
      <c r="J53" s="5">
        <v>23678823335</v>
      </c>
      <c r="K53" s="5">
        <v>16415701462</v>
      </c>
      <c r="L53" s="5">
        <v>14191308342</v>
      </c>
      <c r="M53" s="5">
        <v>11976802039</v>
      </c>
      <c r="N53" s="5">
        <v>9536386242</v>
      </c>
    </row>
    <row r="54" spans="2:15" ht="15.5" x14ac:dyDescent="0.35">
      <c r="C54" t="s">
        <v>75</v>
      </c>
      <c r="D54" s="5">
        <v>-4604070539</v>
      </c>
      <c r="E54" s="5">
        <v>-7450247404</v>
      </c>
      <c r="F54" s="5">
        <v>-4444143948</v>
      </c>
      <c r="G54" s="5">
        <v>-4415070368</v>
      </c>
      <c r="I54" s="5">
        <v>-21470680079</v>
      </c>
      <c r="J54" s="5">
        <v>-18039792886</v>
      </c>
      <c r="K54" s="5">
        <v>-12313583068</v>
      </c>
      <c r="L54" s="5">
        <v>-9261777289</v>
      </c>
      <c r="M54" s="5">
        <v>-7810457779</v>
      </c>
      <c r="N54" s="5">
        <v>-9279800108</v>
      </c>
    </row>
    <row r="55" spans="2:15" ht="15.5" x14ac:dyDescent="0.35">
      <c r="C55" t="s">
        <v>27</v>
      </c>
      <c r="D55" s="5">
        <v>-179061492</v>
      </c>
      <c r="E55" s="5">
        <v>1001917946</v>
      </c>
      <c r="F55" s="5">
        <v>-364689724</v>
      </c>
      <c r="G55" s="5">
        <v>-167426929</v>
      </c>
      <c r="J55" s="5">
        <v>-1395813109</v>
      </c>
      <c r="K55" s="5">
        <v>-871226554</v>
      </c>
      <c r="L55" s="5">
        <v>-998774662</v>
      </c>
      <c r="M55" s="5">
        <v>-559248369</v>
      </c>
      <c r="N55" s="5">
        <v>-443201126</v>
      </c>
    </row>
    <row r="56" spans="2:15" ht="15.5" x14ac:dyDescent="0.35">
      <c r="C56" t="s">
        <v>26</v>
      </c>
      <c r="E56" s="5">
        <v>-1167825942</v>
      </c>
      <c r="I56" s="5">
        <v>-1167825942</v>
      </c>
    </row>
    <row r="57" spans="2:15" ht="15.5" x14ac:dyDescent="0.35">
      <c r="C57" t="s">
        <v>77</v>
      </c>
      <c r="D57" s="5">
        <v>-3263130211</v>
      </c>
      <c r="E57" s="5">
        <v>-3625012543</v>
      </c>
      <c r="F57" s="5">
        <v>-2768351403</v>
      </c>
      <c r="G57" s="5">
        <v>-3058701855</v>
      </c>
      <c r="I57" s="5">
        <v>-13121708496</v>
      </c>
      <c r="J57" s="5">
        <v>-11506055846</v>
      </c>
      <c r="K57" s="5">
        <v>-9774779234</v>
      </c>
      <c r="L57" s="5">
        <v>-6835431697</v>
      </c>
      <c r="M57" s="5">
        <v>-5640632324</v>
      </c>
      <c r="N57" s="5">
        <v>-6578967736</v>
      </c>
    </row>
    <row r="58" spans="2:15" ht="15.5" x14ac:dyDescent="0.35">
      <c r="C58" t="s">
        <v>80</v>
      </c>
    </row>
    <row r="59" spans="2:15" ht="15.5" x14ac:dyDescent="0.35">
      <c r="C59" t="s">
        <v>78</v>
      </c>
      <c r="D59" s="5">
        <v>812273265</v>
      </c>
      <c r="E59" s="5">
        <v>-2037721079</v>
      </c>
      <c r="F59" s="5">
        <v>1709055201</v>
      </c>
      <c r="G59" s="5">
        <v>786623160</v>
      </c>
      <c r="I59" s="5">
        <v>2249963844</v>
      </c>
      <c r="J59" s="5">
        <v>5639030449</v>
      </c>
      <c r="K59" s="5">
        <v>4102118394</v>
      </c>
      <c r="L59" s="5">
        <v>4929531053</v>
      </c>
      <c r="M59" s="5">
        <v>4166344260</v>
      </c>
      <c r="N59" s="5">
        <v>256586134</v>
      </c>
    </row>
    <row r="60" spans="2:15" ht="15.5" x14ac:dyDescent="0.35">
      <c r="C60" t="s">
        <v>79</v>
      </c>
      <c r="D60" s="5">
        <v>-98259939</v>
      </c>
      <c r="E60" s="5">
        <v>1047570072</v>
      </c>
      <c r="F60" s="5">
        <v>-192967556</v>
      </c>
      <c r="G60" s="5">
        <v>3964705</v>
      </c>
      <c r="I60" s="5">
        <v>713477565</v>
      </c>
      <c r="J60" s="5">
        <v>258621860</v>
      </c>
      <c r="K60" s="5">
        <v>-978871621</v>
      </c>
      <c r="L60" s="5">
        <v>-977992536</v>
      </c>
      <c r="M60" s="5">
        <v>-1007109827</v>
      </c>
      <c r="N60" s="5">
        <v>-95878669</v>
      </c>
    </row>
    <row r="61" spans="2:15" ht="15.5" x14ac:dyDescent="0.35">
      <c r="C61" t="s">
        <v>81</v>
      </c>
      <c r="D61" s="5">
        <v>-98259939</v>
      </c>
      <c r="E61" s="5">
        <v>1047570072</v>
      </c>
      <c r="F61" s="5">
        <v>-192967556</v>
      </c>
      <c r="G61" s="5">
        <v>3964705</v>
      </c>
      <c r="I61" s="5">
        <v>713477565</v>
      </c>
      <c r="J61" s="5">
        <v>258621860</v>
      </c>
      <c r="K61" s="5">
        <v>-978871621</v>
      </c>
      <c r="L61" s="5">
        <v>-977992536</v>
      </c>
      <c r="M61" s="5">
        <v>-1007109827</v>
      </c>
      <c r="N61" s="5">
        <v>-95878669</v>
      </c>
    </row>
    <row r="62" spans="2:15" ht="15.5" x14ac:dyDescent="0.35">
      <c r="C62" t="s">
        <v>28</v>
      </c>
      <c r="D62" s="5">
        <v>714013326</v>
      </c>
      <c r="E62" s="5">
        <v>-990151007</v>
      </c>
      <c r="F62" s="5">
        <v>1516087645</v>
      </c>
      <c r="G62" s="5">
        <v>790587865</v>
      </c>
      <c r="I62" s="5">
        <v>2963441409</v>
      </c>
      <c r="J62" s="5">
        <v>5897652309</v>
      </c>
      <c r="K62" s="5">
        <v>3123246773</v>
      </c>
      <c r="L62" s="5">
        <v>3951538517</v>
      </c>
      <c r="M62" s="5">
        <v>3159234433</v>
      </c>
      <c r="N62" s="5">
        <v>160707465</v>
      </c>
    </row>
    <row r="63" spans="2:15" ht="15.5" x14ac:dyDescent="0.35">
      <c r="C63" t="s">
        <v>82</v>
      </c>
      <c r="D63" s="5">
        <v>-179061492</v>
      </c>
      <c r="E63" s="5">
        <v>1001917946</v>
      </c>
      <c r="F63" s="5">
        <v>-364689724</v>
      </c>
      <c r="G63" s="5">
        <v>-167426929</v>
      </c>
      <c r="J63" s="5">
        <v>-1607360413</v>
      </c>
      <c r="K63" s="5">
        <v>-1000541259</v>
      </c>
      <c r="L63" s="5">
        <v>-1065918000</v>
      </c>
      <c r="M63" s="5">
        <v>-564993220</v>
      </c>
      <c r="N63" s="5">
        <v>-556043400</v>
      </c>
    </row>
    <row r="64" spans="2:15" ht="15.5" x14ac:dyDescent="0.35">
      <c r="C64" t="s">
        <v>83</v>
      </c>
      <c r="J64" s="5">
        <v>211547304</v>
      </c>
      <c r="K64" s="5">
        <v>129314705</v>
      </c>
      <c r="L64" s="5">
        <v>67143338</v>
      </c>
      <c r="M64" s="5">
        <v>5744851</v>
      </c>
      <c r="N64" s="5">
        <v>112842274</v>
      </c>
    </row>
    <row r="65" spans="2:14" ht="15.5" x14ac:dyDescent="0.35">
      <c r="C65" t="s">
        <v>84</v>
      </c>
      <c r="D65" s="5">
        <v>-179061492</v>
      </c>
      <c r="E65" s="5">
        <v>1001917946</v>
      </c>
      <c r="F65" s="5">
        <v>-364689724</v>
      </c>
      <c r="G65" s="5">
        <v>-167426929</v>
      </c>
      <c r="J65" s="5">
        <v>-1395813109</v>
      </c>
      <c r="K65" s="5">
        <v>-871226554</v>
      </c>
      <c r="L65" s="5">
        <v>-998774662</v>
      </c>
      <c r="M65" s="5">
        <v>-559248369</v>
      </c>
      <c r="N65" s="5">
        <v>-443201126</v>
      </c>
    </row>
    <row r="66" spans="2:14" ht="15.5" x14ac:dyDescent="0.35">
      <c r="C66" t="s">
        <v>85</v>
      </c>
      <c r="D66" s="5">
        <v>534951834</v>
      </c>
      <c r="E66" s="5">
        <v>11766939</v>
      </c>
      <c r="F66" s="5">
        <v>1151397921</v>
      </c>
      <c r="G66" s="5">
        <v>623160936</v>
      </c>
      <c r="I66" s="5">
        <v>2963441409</v>
      </c>
      <c r="J66" s="5">
        <v>4501839200</v>
      </c>
      <c r="K66" s="5">
        <v>2252020219</v>
      </c>
      <c r="L66" s="5">
        <v>2952763855</v>
      </c>
      <c r="M66" s="5">
        <v>2599986064</v>
      </c>
      <c r="N66" s="5">
        <v>-282493661</v>
      </c>
    </row>
    <row r="67" spans="2:14" ht="15.5" x14ac:dyDescent="0.35">
      <c r="C67" t="s">
        <v>86</v>
      </c>
      <c r="E67" s="5">
        <v>9701200</v>
      </c>
      <c r="I67" s="5">
        <v>9701200</v>
      </c>
      <c r="J67" s="5">
        <v>30460271</v>
      </c>
      <c r="K67" s="5">
        <v>-86329157</v>
      </c>
      <c r="L67" s="5">
        <v>6204925676</v>
      </c>
      <c r="M67" s="5">
        <v>50030747</v>
      </c>
      <c r="N67" s="5">
        <v>-19388590</v>
      </c>
    </row>
    <row r="68" spans="2:14" ht="15.5" x14ac:dyDescent="0.35">
      <c r="C68" t="s">
        <v>88</v>
      </c>
      <c r="D68" s="5">
        <v>534951834</v>
      </c>
      <c r="E68" s="5">
        <v>21468139</v>
      </c>
      <c r="F68" s="5">
        <v>1151397921</v>
      </c>
      <c r="G68" s="5">
        <v>623160936</v>
      </c>
      <c r="I68" s="5">
        <v>2973142609</v>
      </c>
      <c r="J68" s="5">
        <v>4532299471</v>
      </c>
      <c r="K68" s="5">
        <v>2165691062</v>
      </c>
      <c r="L68" s="5">
        <v>9157689531</v>
      </c>
      <c r="M68" s="5">
        <v>2650016811</v>
      </c>
      <c r="N68" s="5">
        <v>-301882251</v>
      </c>
    </row>
    <row r="69" spans="2:14" ht="15.5" x14ac:dyDescent="0.35">
      <c r="C69" t="s">
        <v>89</v>
      </c>
      <c r="D69" s="5">
        <v>534951834</v>
      </c>
      <c r="E69" s="5">
        <v>11766939</v>
      </c>
      <c r="F69" s="5">
        <v>1151397921</v>
      </c>
      <c r="G69" s="5">
        <v>623160936</v>
      </c>
      <c r="I69" s="5">
        <v>2963441409</v>
      </c>
      <c r="J69" s="5">
        <v>4501839200</v>
      </c>
      <c r="K69" s="5">
        <v>2252020219</v>
      </c>
      <c r="L69" s="5">
        <v>2952763855</v>
      </c>
      <c r="M69" s="5">
        <v>2599986064</v>
      </c>
      <c r="N69" s="5">
        <v>-282493661</v>
      </c>
    </row>
    <row r="70" spans="2:14" ht="15.5" x14ac:dyDescent="0.35">
      <c r="C70" t="s">
        <v>7</v>
      </c>
      <c r="D70" s="5">
        <v>534951834</v>
      </c>
      <c r="E70" s="5">
        <v>21468139</v>
      </c>
      <c r="F70" s="5">
        <v>1151397921</v>
      </c>
      <c r="G70" s="5">
        <v>623160936</v>
      </c>
      <c r="I70" s="5">
        <v>2973142609</v>
      </c>
      <c r="J70" s="5">
        <v>4532299471</v>
      </c>
      <c r="K70" s="5">
        <v>2165691062</v>
      </c>
      <c r="L70" s="5">
        <v>9157689531</v>
      </c>
      <c r="M70" s="5">
        <v>2650016811</v>
      </c>
      <c r="N70" s="5">
        <v>-301882251</v>
      </c>
    </row>
    <row r="71" spans="2:14" ht="15.5" x14ac:dyDescent="0.35">
      <c r="C71" t="s">
        <v>90</v>
      </c>
      <c r="D71" s="5">
        <v>534951834</v>
      </c>
      <c r="E71" s="5">
        <v>11766939</v>
      </c>
      <c r="F71" s="5">
        <v>1151397921</v>
      </c>
      <c r="G71" s="5">
        <v>623160936</v>
      </c>
      <c r="I71" s="5">
        <v>2963441409</v>
      </c>
      <c r="J71" s="5">
        <v>4501839200</v>
      </c>
      <c r="K71" s="5">
        <v>2252020219</v>
      </c>
      <c r="L71" s="5">
        <v>2952763855</v>
      </c>
      <c r="M71" s="5">
        <v>2599986064</v>
      </c>
      <c r="N71" s="5">
        <v>-282493661</v>
      </c>
    </row>
    <row r="72" spans="2:14" ht="15.5" x14ac:dyDescent="0.35">
      <c r="C72" t="s">
        <v>91</v>
      </c>
      <c r="D72" s="5">
        <v>534951834</v>
      </c>
      <c r="E72" s="5">
        <v>21468139</v>
      </c>
      <c r="F72" s="5">
        <v>1151397921</v>
      </c>
      <c r="G72" s="5">
        <v>623160936</v>
      </c>
      <c r="I72" s="5">
        <v>2973142609</v>
      </c>
      <c r="J72" s="5">
        <v>4532299471</v>
      </c>
      <c r="K72" s="5">
        <v>2165691062</v>
      </c>
      <c r="L72" s="5">
        <v>9157689531</v>
      </c>
      <c r="M72" s="5">
        <v>2650016811</v>
      </c>
      <c r="N72" s="5">
        <v>-301882251</v>
      </c>
    </row>
    <row r="73" spans="2:14" ht="15.5" x14ac:dyDescent="0.35">
      <c r="C73" t="s">
        <v>92</v>
      </c>
      <c r="D73" s="5">
        <v>534951834</v>
      </c>
      <c r="E73" s="5">
        <v>21468139</v>
      </c>
      <c r="F73" s="5">
        <v>1151397921</v>
      </c>
      <c r="G73" s="5">
        <v>623160936</v>
      </c>
      <c r="I73" s="5">
        <v>2973142609</v>
      </c>
      <c r="J73" s="5">
        <v>4532299471</v>
      </c>
      <c r="K73" s="5">
        <v>2165691062</v>
      </c>
      <c r="L73" s="5">
        <v>9157689531</v>
      </c>
      <c r="M73" s="5">
        <v>2650016811</v>
      </c>
      <c r="N73" s="5">
        <v>-301882251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6831726310</v>
      </c>
      <c r="E77" s="5">
        <v>8760520250</v>
      </c>
      <c r="F77" s="5">
        <v>8098910349</v>
      </c>
      <c r="G77" s="5">
        <v>2056623008</v>
      </c>
      <c r="I77" s="5">
        <v>8760520250</v>
      </c>
      <c r="J77" s="5">
        <v>2826287141</v>
      </c>
      <c r="K77" s="5">
        <v>6910792127</v>
      </c>
      <c r="L77" s="5">
        <v>4369465008</v>
      </c>
      <c r="M77" s="5">
        <v>2549221821</v>
      </c>
      <c r="N77" s="5">
        <v>2406633317</v>
      </c>
    </row>
    <row r="78" spans="2:14" ht="15.5" x14ac:dyDescent="0.35">
      <c r="C78" t="s">
        <v>597</v>
      </c>
      <c r="D78" s="5">
        <v>23667500000</v>
      </c>
      <c r="E78" s="5">
        <v>23667500000</v>
      </c>
      <c r="F78" s="5">
        <v>23667500000</v>
      </c>
      <c r="G78" s="5">
        <v>33667500000</v>
      </c>
      <c r="I78" s="5">
        <v>23667500000</v>
      </c>
      <c r="J78" s="5">
        <v>33667500000</v>
      </c>
      <c r="K78" s="5">
        <v>38667500000</v>
      </c>
      <c r="L78" s="5">
        <v>10025000000</v>
      </c>
    </row>
    <row r="79" spans="2:14" ht="15.5" x14ac:dyDescent="0.35">
      <c r="C79" t="s">
        <v>96</v>
      </c>
      <c r="D79" s="5">
        <v>21737036475</v>
      </c>
      <c r="E79" s="5">
        <v>21350806113</v>
      </c>
      <c r="F79" s="5">
        <v>21468778108</v>
      </c>
      <c r="G79" s="5">
        <v>21366395507</v>
      </c>
      <c r="I79" s="5">
        <v>21350806113</v>
      </c>
      <c r="J79" s="5">
        <v>26605842999</v>
      </c>
      <c r="K79" s="5">
        <v>20035887297</v>
      </c>
      <c r="L79" s="5">
        <v>14469060662</v>
      </c>
      <c r="M79" s="5">
        <v>12586150147</v>
      </c>
      <c r="N79" s="5">
        <v>16959226042</v>
      </c>
    </row>
    <row r="80" spans="2:14" ht="15.5" x14ac:dyDescent="0.35">
      <c r="C80" t="s">
        <v>97</v>
      </c>
      <c r="D80" s="5">
        <v>9010545640</v>
      </c>
      <c r="E80" s="5">
        <v>6382732055</v>
      </c>
      <c r="F80" s="5">
        <v>6382115715</v>
      </c>
      <c r="G80" s="5">
        <v>8161573920</v>
      </c>
      <c r="I80" s="5">
        <v>6382732055</v>
      </c>
      <c r="J80" s="5">
        <v>5741227599</v>
      </c>
      <c r="K80" s="5">
        <v>4932761113</v>
      </c>
      <c r="L80" s="5">
        <v>2794825138</v>
      </c>
      <c r="M80" s="5">
        <v>3039246815</v>
      </c>
      <c r="N80" s="5">
        <v>2355450510</v>
      </c>
    </row>
    <row r="81" spans="3:14" ht="15.5" x14ac:dyDescent="0.35">
      <c r="C81" t="s">
        <v>98</v>
      </c>
      <c r="D81" s="5">
        <v>21737036475</v>
      </c>
      <c r="E81" s="5">
        <v>21350806113</v>
      </c>
      <c r="F81" s="5">
        <v>21468778108</v>
      </c>
      <c r="G81" s="5">
        <v>21366395507</v>
      </c>
      <c r="I81" s="5">
        <v>21350806113</v>
      </c>
      <c r="J81" s="5">
        <v>26605842999</v>
      </c>
      <c r="K81" s="5">
        <v>20035887297</v>
      </c>
      <c r="L81" s="5">
        <v>14469060662</v>
      </c>
      <c r="M81" s="5">
        <v>12586150147</v>
      </c>
      <c r="N81" s="5">
        <v>16959226042</v>
      </c>
    </row>
    <row r="82" spans="3:14" ht="15.5" x14ac:dyDescent="0.35">
      <c r="C82" t="s">
        <v>99</v>
      </c>
      <c r="L82" s="5">
        <v>282832505</v>
      </c>
      <c r="M82" s="5">
        <v>1409794805</v>
      </c>
      <c r="N82" s="5">
        <v>398207175</v>
      </c>
    </row>
    <row r="83" spans="3:14" ht="15.5" x14ac:dyDescent="0.35">
      <c r="C83" t="s">
        <v>270</v>
      </c>
      <c r="D83" s="5">
        <v>2513641116</v>
      </c>
      <c r="E83" s="5">
        <v>2408331568</v>
      </c>
      <c r="F83" s="5">
        <v>1700638255</v>
      </c>
      <c r="G83" s="5">
        <v>4734610283</v>
      </c>
      <c r="I83" s="5">
        <v>2408331568</v>
      </c>
      <c r="J83" s="5">
        <v>10274329876</v>
      </c>
      <c r="K83" s="5">
        <v>2961782189</v>
      </c>
      <c r="L83" s="5">
        <v>3736047042</v>
      </c>
      <c r="M83" s="5">
        <v>11982264782</v>
      </c>
      <c r="N83" s="5">
        <v>15508954144</v>
      </c>
    </row>
    <row r="84" spans="3:14" ht="15.5" x14ac:dyDescent="0.35">
      <c r="C84" t="s">
        <v>100</v>
      </c>
      <c r="L84" s="5">
        <v>282832505</v>
      </c>
      <c r="M84" s="5">
        <v>1409794805</v>
      </c>
      <c r="N84" s="5">
        <v>398207175</v>
      </c>
    </row>
    <row r="85" spans="3:14" ht="15.5" x14ac:dyDescent="0.35">
      <c r="C85" t="s">
        <v>101</v>
      </c>
      <c r="D85" s="5">
        <v>11173995158</v>
      </c>
      <c r="E85" s="5">
        <v>8665540225</v>
      </c>
      <c r="F85" s="5">
        <v>8140418707</v>
      </c>
      <c r="G85" s="5">
        <v>7960920749</v>
      </c>
      <c r="I85" s="5">
        <v>8665540225</v>
      </c>
      <c r="J85" s="5">
        <v>8937826163</v>
      </c>
      <c r="K85" s="5">
        <v>7534372630</v>
      </c>
      <c r="L85" s="5">
        <v>7734991508</v>
      </c>
      <c r="M85" s="5">
        <v>6944016300</v>
      </c>
      <c r="N85" s="5">
        <v>6062012054</v>
      </c>
    </row>
    <row r="86" spans="3:14" ht="15.5" x14ac:dyDescent="0.35">
      <c r="C86" t="s">
        <v>80</v>
      </c>
      <c r="D86" s="5">
        <v>6174725235</v>
      </c>
      <c r="E86" s="5">
        <v>6174725235</v>
      </c>
      <c r="F86" s="5">
        <v>6165024035</v>
      </c>
      <c r="G86" s="5">
        <v>6165024035</v>
      </c>
      <c r="I86" s="5">
        <v>6174725235</v>
      </c>
      <c r="J86" s="5">
        <v>6165024035</v>
      </c>
      <c r="K86" s="5">
        <v>6134563764</v>
      </c>
      <c r="L86" s="5">
        <v>6220892921</v>
      </c>
      <c r="M86" s="5">
        <v>15967245</v>
      </c>
      <c r="N86" s="5">
        <v>-34063502</v>
      </c>
    </row>
    <row r="87" spans="3:14" ht="15.5" x14ac:dyDescent="0.35">
      <c r="C87" t="s">
        <v>102</v>
      </c>
      <c r="D87" s="5">
        <v>64102091152</v>
      </c>
      <c r="E87" s="5">
        <v>62931168876</v>
      </c>
      <c r="F87" s="5">
        <v>63273797897</v>
      </c>
      <c r="G87" s="5">
        <v>67347273010</v>
      </c>
      <c r="I87" s="5">
        <v>62931168876</v>
      </c>
      <c r="J87" s="5">
        <v>73643381224</v>
      </c>
      <c r="K87" s="5">
        <v>74312182791</v>
      </c>
      <c r="L87" s="5">
        <v>40309944526</v>
      </c>
      <c r="M87" s="5">
        <v>24771533090</v>
      </c>
      <c r="N87" s="5">
        <v>26488663624</v>
      </c>
    </row>
    <row r="88" spans="3:14" ht="15.5" x14ac:dyDescent="0.35">
      <c r="C88" t="s">
        <v>103</v>
      </c>
    </row>
    <row r="89" spans="3:14" ht="15.5" x14ac:dyDescent="0.35">
      <c r="C89" t="s">
        <v>104</v>
      </c>
      <c r="D89" s="5">
        <v>46586492429</v>
      </c>
      <c r="E89" s="5">
        <v>45522728813</v>
      </c>
      <c r="F89" s="5">
        <v>46039097145</v>
      </c>
      <c r="G89" s="5">
        <v>45470588665</v>
      </c>
      <c r="I89" s="5">
        <v>45522728813</v>
      </c>
      <c r="J89" s="5">
        <v>33406553189</v>
      </c>
      <c r="K89" s="5">
        <v>23373625539</v>
      </c>
      <c r="L89" s="5">
        <v>22106797914</v>
      </c>
      <c r="M89" s="5">
        <v>15688650992</v>
      </c>
      <c r="N89" s="5">
        <v>16515959335</v>
      </c>
    </row>
    <row r="90" spans="3:14" ht="15.5" x14ac:dyDescent="0.35">
      <c r="C90" t="s">
        <v>105</v>
      </c>
      <c r="D90" s="5">
        <v>576924565</v>
      </c>
      <c r="E90" s="5">
        <v>576924565</v>
      </c>
      <c r="F90" s="5">
        <v>674211428</v>
      </c>
      <c r="G90" s="5">
        <v>674211428</v>
      </c>
      <c r="I90" s="5">
        <v>576924565</v>
      </c>
      <c r="J90" s="5">
        <v>674211428</v>
      </c>
      <c r="K90" s="5">
        <v>471255482</v>
      </c>
      <c r="L90" s="5">
        <v>317591528</v>
      </c>
      <c r="M90" s="5">
        <v>239183253</v>
      </c>
      <c r="N90" s="5">
        <v>247549638</v>
      </c>
    </row>
    <row r="91" spans="3:14" ht="15.5" x14ac:dyDescent="0.35">
      <c r="C91" t="s">
        <v>106</v>
      </c>
      <c r="D91" s="5">
        <v>59798337394</v>
      </c>
      <c r="E91" s="5">
        <v>58746138392</v>
      </c>
      <c r="F91" s="5">
        <v>60213308573</v>
      </c>
      <c r="G91" s="5">
        <v>59644800093</v>
      </c>
      <c r="I91" s="5">
        <v>58746138392</v>
      </c>
      <c r="J91" s="5">
        <v>47580764617</v>
      </c>
      <c r="K91" s="5">
        <v>33844881021</v>
      </c>
      <c r="L91" s="5">
        <v>32424389442</v>
      </c>
      <c r="M91" s="5">
        <v>15927834245</v>
      </c>
      <c r="N91" s="5">
        <v>16763508973</v>
      </c>
    </row>
    <row r="92" spans="3:14" ht="15.5" x14ac:dyDescent="0.35">
      <c r="C92" t="s">
        <v>107</v>
      </c>
      <c r="D92" s="5">
        <v>123900428546</v>
      </c>
      <c r="E92" s="5">
        <v>121677307268</v>
      </c>
      <c r="F92" s="5">
        <v>123487106470</v>
      </c>
      <c r="G92" s="5">
        <v>126992073103</v>
      </c>
      <c r="I92" s="5">
        <v>121677307268</v>
      </c>
      <c r="J92" s="5">
        <v>121224145841</v>
      </c>
      <c r="K92" s="5">
        <v>108157063812</v>
      </c>
      <c r="L92" s="5">
        <v>72734333968</v>
      </c>
      <c r="M92" s="5">
        <v>40699367335</v>
      </c>
      <c r="N92" s="5">
        <v>43252172597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14777932977</v>
      </c>
      <c r="E95" s="5">
        <v>12301478469</v>
      </c>
      <c r="F95" s="5">
        <v>11029835968</v>
      </c>
      <c r="G95" s="5">
        <v>15190133784</v>
      </c>
      <c r="I95" s="5">
        <v>12301478469</v>
      </c>
      <c r="J95" s="5">
        <v>19010031228</v>
      </c>
      <c r="K95" s="5">
        <v>9048617876</v>
      </c>
      <c r="L95" s="5">
        <v>17046424097</v>
      </c>
      <c r="M95" s="5">
        <v>24311676866</v>
      </c>
      <c r="N95" s="5">
        <v>27712099973</v>
      </c>
    </row>
    <row r="96" spans="3:14" ht="15.5" x14ac:dyDescent="0.35">
      <c r="C96" t="s">
        <v>273</v>
      </c>
      <c r="D96" s="5">
        <v>79764</v>
      </c>
      <c r="E96" s="5">
        <v>33621</v>
      </c>
      <c r="I96" s="5">
        <v>33621</v>
      </c>
      <c r="L96" s="5">
        <v>8482325476</v>
      </c>
      <c r="M96" s="5">
        <v>5636846412</v>
      </c>
      <c r="N96" s="5">
        <v>6005889738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11524186756</v>
      </c>
      <c r="E98" s="5">
        <v>8791063623</v>
      </c>
      <c r="F98" s="5">
        <v>8082753970</v>
      </c>
      <c r="G98" s="5">
        <v>12896184203</v>
      </c>
      <c r="I98" s="5">
        <v>8791063623</v>
      </c>
      <c r="J98" s="5">
        <v>16015557475</v>
      </c>
      <c r="K98" s="5">
        <v>7894543302</v>
      </c>
      <c r="L98" s="5">
        <v>6530872180</v>
      </c>
      <c r="M98" s="5">
        <v>15021511597</v>
      </c>
      <c r="N98" s="5">
        <v>17864404654</v>
      </c>
    </row>
    <row r="99" spans="3:14" ht="15.5" x14ac:dyDescent="0.35">
      <c r="C99" t="s">
        <v>116</v>
      </c>
      <c r="D99" s="5">
        <v>1792095</v>
      </c>
      <c r="E99" s="5">
        <v>158131933</v>
      </c>
      <c r="F99" s="5">
        <v>778586789</v>
      </c>
      <c r="G99" s="5">
        <v>417460876</v>
      </c>
      <c r="I99" s="5">
        <v>158131933</v>
      </c>
      <c r="J99" s="5">
        <v>512495681</v>
      </c>
      <c r="K99" s="5">
        <v>305519439</v>
      </c>
      <c r="L99" s="5">
        <v>589557700</v>
      </c>
    </row>
    <row r="100" spans="3:14" ht="15.5" x14ac:dyDescent="0.35">
      <c r="C100" t="s">
        <v>113</v>
      </c>
      <c r="M100" s="5">
        <v>2995385307</v>
      </c>
      <c r="N100" s="5">
        <v>3124002168</v>
      </c>
    </row>
    <row r="101" spans="3:14" ht="15.5" x14ac:dyDescent="0.35">
      <c r="C101" t="s">
        <v>115</v>
      </c>
      <c r="D101" s="5">
        <v>203147326</v>
      </c>
      <c r="E101" s="5">
        <v>314019742</v>
      </c>
      <c r="F101" s="5">
        <v>1824604604</v>
      </c>
      <c r="G101" s="5">
        <v>1410017881</v>
      </c>
      <c r="I101" s="5">
        <v>314019742</v>
      </c>
      <c r="J101" s="5">
        <v>2208419830</v>
      </c>
      <c r="K101" s="5">
        <v>603424849</v>
      </c>
      <c r="L101" s="5">
        <v>833639310</v>
      </c>
      <c r="M101" s="5">
        <v>219608295</v>
      </c>
      <c r="N101" s="5">
        <v>78116619</v>
      </c>
    </row>
    <row r="102" spans="3:14" ht="15.5" x14ac:dyDescent="0.35">
      <c r="C102" t="s">
        <v>118</v>
      </c>
    </row>
    <row r="103" spans="3:14" ht="15.5" x14ac:dyDescent="0.35">
      <c r="C103" t="s">
        <v>276</v>
      </c>
      <c r="D103" s="5">
        <v>9402434039</v>
      </c>
      <c r="E103" s="5">
        <v>10067789139</v>
      </c>
      <c r="F103" s="5">
        <v>13322386403</v>
      </c>
      <c r="G103" s="5">
        <v>13849940220</v>
      </c>
      <c r="I103" s="5">
        <v>10067789139</v>
      </c>
      <c r="J103" s="5">
        <v>4882466584</v>
      </c>
      <c r="K103" s="5">
        <v>6974528144</v>
      </c>
      <c r="L103" s="5">
        <v>717255072</v>
      </c>
      <c r="M103" s="5">
        <v>1091311088</v>
      </c>
      <c r="N103" s="5">
        <v>2928518396</v>
      </c>
    </row>
    <row r="104" spans="3:14" ht="15.5" x14ac:dyDescent="0.35">
      <c r="C104" t="s">
        <v>120</v>
      </c>
      <c r="D104" s="5">
        <v>2767463822</v>
      </c>
      <c r="E104" s="5">
        <v>2756966336</v>
      </c>
      <c r="F104" s="5">
        <v>62627391</v>
      </c>
      <c r="G104" s="5">
        <v>144803810</v>
      </c>
      <c r="I104" s="5">
        <v>2756966336</v>
      </c>
      <c r="J104" s="5">
        <v>244295028</v>
      </c>
      <c r="K104" s="5">
        <v>198439369</v>
      </c>
      <c r="L104" s="5">
        <v>558424617</v>
      </c>
      <c r="M104" s="5">
        <v>323423057</v>
      </c>
      <c r="N104" s="5">
        <v>619686792</v>
      </c>
    </row>
    <row r="105" spans="3:14" ht="15.5" x14ac:dyDescent="0.35">
      <c r="C105" t="s">
        <v>121</v>
      </c>
      <c r="D105" s="5">
        <v>11407411484</v>
      </c>
      <c r="E105" s="5">
        <v>12195696548</v>
      </c>
      <c r="F105" s="5">
        <v>15298606390</v>
      </c>
      <c r="G105" s="5">
        <v>15794673128</v>
      </c>
      <c r="I105" s="5">
        <v>12195696548</v>
      </c>
      <c r="J105" s="5">
        <v>6881700470</v>
      </c>
      <c r="K105" s="5">
        <v>8313788864</v>
      </c>
      <c r="L105" s="5">
        <v>1839052194</v>
      </c>
      <c r="M105" s="5">
        <v>1696522323</v>
      </c>
      <c r="N105" s="5">
        <v>3498921289</v>
      </c>
    </row>
    <row r="106" spans="3:14" ht="15.5" x14ac:dyDescent="0.35">
      <c r="C106" t="s">
        <v>122</v>
      </c>
      <c r="D106" s="5">
        <v>11407411484</v>
      </c>
      <c r="E106" s="5">
        <v>12195696548</v>
      </c>
      <c r="F106" s="5">
        <v>15298606390</v>
      </c>
      <c r="G106" s="5">
        <v>15794673128</v>
      </c>
      <c r="I106" s="5">
        <v>12195696548</v>
      </c>
      <c r="J106" s="5">
        <v>6881700470</v>
      </c>
      <c r="K106" s="5">
        <v>8313788864</v>
      </c>
      <c r="L106" s="5">
        <v>1839052194</v>
      </c>
      <c r="M106" s="5">
        <v>1696522323</v>
      </c>
      <c r="N106" s="5">
        <v>3498921289</v>
      </c>
    </row>
    <row r="107" spans="3:14" ht="15.5" x14ac:dyDescent="0.35">
      <c r="C107" t="s">
        <v>124</v>
      </c>
    </row>
    <row r="108" spans="3:14" ht="15.5" x14ac:dyDescent="0.35">
      <c r="C108" t="s">
        <v>125</v>
      </c>
      <c r="D108" s="5">
        <v>9568095793</v>
      </c>
      <c r="E108" s="5">
        <v>10356380857</v>
      </c>
      <c r="F108" s="5">
        <v>13733427550</v>
      </c>
      <c r="G108" s="5">
        <v>14229494288</v>
      </c>
      <c r="I108" s="5">
        <v>10356380857</v>
      </c>
      <c r="J108" s="5">
        <v>5316521630</v>
      </c>
      <c r="K108" s="5">
        <v>7074295682</v>
      </c>
      <c r="L108" s="5">
        <v>999245414</v>
      </c>
      <c r="M108" s="5">
        <v>1091311088</v>
      </c>
      <c r="N108" s="5">
        <v>2995974358</v>
      </c>
    </row>
    <row r="109" spans="3:14" ht="15.5" x14ac:dyDescent="0.35">
      <c r="C109" t="s">
        <v>126</v>
      </c>
      <c r="D109" s="5">
        <v>26185344461</v>
      </c>
      <c r="E109" s="5">
        <v>24497175017</v>
      </c>
      <c r="F109" s="5">
        <v>26328442358</v>
      </c>
      <c r="G109" s="5">
        <v>30984806912</v>
      </c>
      <c r="I109" s="5">
        <v>24497175017</v>
      </c>
      <c r="J109" s="5">
        <v>25891731698</v>
      </c>
      <c r="K109" s="5">
        <v>17362406740</v>
      </c>
      <c r="L109" s="5">
        <v>18885476291</v>
      </c>
      <c r="M109" s="5">
        <v>26008199189</v>
      </c>
      <c r="N109" s="5">
        <v>31211021262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53751364400</v>
      </c>
      <c r="E111" s="5">
        <v>53751364400</v>
      </c>
      <c r="F111" s="5">
        <v>53751364400</v>
      </c>
      <c r="G111" s="5">
        <v>53751364400</v>
      </c>
      <c r="I111" s="5">
        <v>53751364400</v>
      </c>
      <c r="J111" s="5">
        <v>53751364400</v>
      </c>
      <c r="K111" s="5">
        <v>53750000000</v>
      </c>
      <c r="L111" s="5">
        <v>40000000000</v>
      </c>
      <c r="M111" s="5">
        <v>200000000</v>
      </c>
      <c r="N111" s="5">
        <v>200000000</v>
      </c>
    </row>
    <row r="112" spans="3:14" ht="15.5" x14ac:dyDescent="0.35">
      <c r="C112" t="s">
        <v>129</v>
      </c>
      <c r="D112" s="5">
        <v>24440201533</v>
      </c>
      <c r="E112" s="5">
        <v>24440201533</v>
      </c>
      <c r="F112" s="5">
        <v>24440201533</v>
      </c>
      <c r="G112" s="5">
        <v>24440201533</v>
      </c>
      <c r="I112" s="5">
        <v>24440201533</v>
      </c>
      <c r="J112" s="5">
        <v>24440201533</v>
      </c>
      <c r="K112" s="5">
        <v>24436108333</v>
      </c>
      <c r="L112" s="5">
        <v>3406000000</v>
      </c>
      <c r="M112" s="5">
        <v>3406000000</v>
      </c>
      <c r="N112" s="5">
        <v>3406000000</v>
      </c>
    </row>
    <row r="113" spans="2:14" ht="15.5" x14ac:dyDescent="0.35">
      <c r="C113" t="s">
        <v>130</v>
      </c>
      <c r="D113" s="5">
        <v>13348792917</v>
      </c>
      <c r="E113" s="5">
        <v>12813841083</v>
      </c>
      <c r="F113" s="5">
        <v>12802074144</v>
      </c>
      <c r="G113" s="5">
        <v>11650676223</v>
      </c>
      <c r="I113" s="5">
        <v>12813841083</v>
      </c>
      <c r="J113" s="5">
        <v>10975824175</v>
      </c>
      <c r="K113" s="5">
        <v>6473984975</v>
      </c>
      <c r="L113" s="5">
        <v>4221964756</v>
      </c>
      <c r="M113" s="5">
        <v>11069200901</v>
      </c>
      <c r="N113" s="5">
        <v>8469214837</v>
      </c>
    </row>
    <row r="114" spans="2:14" ht="15.5" x14ac:dyDescent="0.35">
      <c r="C114" t="s">
        <v>131</v>
      </c>
      <c r="D114" s="5">
        <v>160000000</v>
      </c>
      <c r="E114" s="5">
        <v>160000000</v>
      </c>
      <c r="F114" s="5">
        <v>120000000</v>
      </c>
      <c r="G114" s="5">
        <v>120000000</v>
      </c>
      <c r="I114" s="5">
        <v>160000000</v>
      </c>
      <c r="J114" s="5">
        <v>120000000</v>
      </c>
      <c r="K114" s="5">
        <v>80000000</v>
      </c>
      <c r="L114" s="5">
        <v>80000000</v>
      </c>
      <c r="M114" s="5">
        <v>40000000</v>
      </c>
      <c r="N114" s="5">
        <v>40000000</v>
      </c>
    </row>
    <row r="115" spans="2:14" ht="15.5" x14ac:dyDescent="0.35">
      <c r="C115" t="s">
        <v>132</v>
      </c>
      <c r="D115" s="5">
        <v>13188792917</v>
      </c>
      <c r="E115" s="5">
        <v>12653841083</v>
      </c>
      <c r="F115" s="5">
        <v>12682074144</v>
      </c>
      <c r="G115" s="5">
        <v>11530676223</v>
      </c>
      <c r="I115" s="5">
        <v>12653841083</v>
      </c>
      <c r="J115" s="5">
        <v>10855824175</v>
      </c>
      <c r="K115" s="5">
        <v>6393984975</v>
      </c>
      <c r="L115" s="5">
        <v>4141964756</v>
      </c>
      <c r="M115" s="5">
        <v>11029200901</v>
      </c>
      <c r="N115" s="5">
        <v>8429214837</v>
      </c>
    </row>
    <row r="116" spans="2:14" ht="15.5" x14ac:dyDescent="0.35">
      <c r="C116" t="s">
        <v>133</v>
      </c>
      <c r="D116" s="5">
        <v>13348792917</v>
      </c>
      <c r="E116" s="5">
        <v>12813841083</v>
      </c>
      <c r="F116" s="5">
        <v>12802074144</v>
      </c>
      <c r="G116" s="5">
        <v>11650676223</v>
      </c>
      <c r="I116" s="5">
        <v>12813841083</v>
      </c>
      <c r="J116" s="5">
        <v>10975824175</v>
      </c>
      <c r="K116" s="5">
        <v>6473984975</v>
      </c>
      <c r="L116" s="5">
        <v>4221964756</v>
      </c>
      <c r="M116" s="5">
        <v>11069200901</v>
      </c>
      <c r="N116" s="5">
        <v>8469214837</v>
      </c>
    </row>
    <row r="117" spans="2:14" ht="15.5" x14ac:dyDescent="0.35">
      <c r="C117" t="s">
        <v>9</v>
      </c>
      <c r="D117" s="5">
        <v>97715084085</v>
      </c>
      <c r="E117" s="5">
        <v>97180132251</v>
      </c>
      <c r="F117" s="5">
        <v>97158664112</v>
      </c>
      <c r="G117" s="5">
        <v>96007266191</v>
      </c>
      <c r="I117" s="5">
        <v>97180132251</v>
      </c>
      <c r="J117" s="5">
        <v>95332414143</v>
      </c>
      <c r="K117" s="5">
        <v>90794657072</v>
      </c>
      <c r="L117" s="5">
        <v>53848857677</v>
      </c>
      <c r="M117" s="5">
        <v>14691168146</v>
      </c>
      <c r="N117" s="5">
        <v>12041151335</v>
      </c>
    </row>
    <row r="118" spans="2:14" ht="15.5" x14ac:dyDescent="0.35">
      <c r="C118" t="s">
        <v>135</v>
      </c>
      <c r="D118" s="5">
        <v>123900428546</v>
      </c>
      <c r="E118" s="5">
        <v>121677307268</v>
      </c>
      <c r="F118" s="5">
        <v>123487106470</v>
      </c>
      <c r="G118" s="5">
        <v>126992073103</v>
      </c>
      <c r="I118" s="5">
        <v>121677307268</v>
      </c>
      <c r="J118" s="5">
        <v>121224145841</v>
      </c>
      <c r="K118" s="5">
        <v>108157063812</v>
      </c>
      <c r="L118" s="5">
        <v>72734333968</v>
      </c>
      <c r="M118" s="5">
        <v>40699367335</v>
      </c>
      <c r="N118" s="5">
        <v>43252172597</v>
      </c>
    </row>
    <row r="119" spans="2:14" ht="15.5" x14ac:dyDescent="0.35">
      <c r="C119" t="s">
        <v>136</v>
      </c>
      <c r="D119" s="5">
        <v>1075027288</v>
      </c>
      <c r="E119" s="5">
        <v>1075027288</v>
      </c>
      <c r="F119" s="5">
        <v>1075027288</v>
      </c>
      <c r="G119" s="5">
        <v>1075027288</v>
      </c>
      <c r="I119" s="5">
        <v>1075027288</v>
      </c>
      <c r="J119" s="5">
        <v>1075027288</v>
      </c>
      <c r="K119" s="5">
        <v>1075000000</v>
      </c>
      <c r="L119" s="5">
        <v>800000000</v>
      </c>
      <c r="M119" s="5">
        <v>2000</v>
      </c>
      <c r="N119" s="5">
        <v>2000</v>
      </c>
    </row>
    <row r="121" spans="2:14" ht="15.5" x14ac:dyDescent="0.35">
      <c r="B121" t="s">
        <v>137</v>
      </c>
      <c r="C121" t="s">
        <v>138</v>
      </c>
      <c r="D121" s="5">
        <v>-1184459341</v>
      </c>
      <c r="E121" s="5">
        <v>2309122944</v>
      </c>
      <c r="F121" s="5">
        <v>-1495064662</v>
      </c>
      <c r="G121" s="5">
        <v>3433888192</v>
      </c>
      <c r="I121" s="5">
        <v>3183950395</v>
      </c>
      <c r="J121" s="5">
        <v>6992117723</v>
      </c>
      <c r="K121" s="5">
        <v>683663236</v>
      </c>
      <c r="L121" s="5">
        <v>-19360163213</v>
      </c>
      <c r="M121" s="5">
        <v>2749255654</v>
      </c>
      <c r="N121" s="5">
        <v>-1168637405</v>
      </c>
    </row>
    <row r="122" spans="2:14" ht="15.5" x14ac:dyDescent="0.35">
      <c r="C122" t="s">
        <v>139</v>
      </c>
      <c r="D122" s="5">
        <v>32147316505</v>
      </c>
      <c r="E122" s="5">
        <v>35503918370</v>
      </c>
      <c r="F122" s="5">
        <v>40933072168</v>
      </c>
      <c r="G122" s="5">
        <v>45720283886</v>
      </c>
      <c r="I122" s="5">
        <v>160389231250</v>
      </c>
      <c r="J122" s="5">
        <v>141065410746</v>
      </c>
      <c r="K122" s="5">
        <v>101054415443</v>
      </c>
      <c r="L122" s="5">
        <v>97485676861</v>
      </c>
      <c r="M122" s="5">
        <v>86499944539</v>
      </c>
      <c r="N122" s="5">
        <v>60766684697</v>
      </c>
    </row>
    <row r="123" spans="2:14" ht="15.5" x14ac:dyDescent="0.35">
      <c r="C123" t="s">
        <v>925</v>
      </c>
      <c r="E123" s="5">
        <v>-690730061</v>
      </c>
      <c r="F123" s="5">
        <v>235040152</v>
      </c>
      <c r="G123" s="5">
        <v>229975137</v>
      </c>
      <c r="J123" s="5">
        <v>975994418</v>
      </c>
      <c r="K123" s="5">
        <v>535689322</v>
      </c>
      <c r="L123" s="5">
        <v>34041261</v>
      </c>
      <c r="M123" s="5">
        <v>4321229</v>
      </c>
      <c r="N123" s="5">
        <v>21226470</v>
      </c>
    </row>
    <row r="124" spans="2:14" ht="15.5" x14ac:dyDescent="0.35">
      <c r="C124" t="s">
        <v>926</v>
      </c>
      <c r="D124" s="5">
        <v>-28512564807</v>
      </c>
      <c r="E124" s="5">
        <v>-28789977696</v>
      </c>
      <c r="F124" s="5">
        <v>-39915587611</v>
      </c>
      <c r="G124" s="5">
        <v>-34966240934</v>
      </c>
      <c r="I124" s="5">
        <v>-137113758355</v>
      </c>
      <c r="J124" s="5">
        <v>-117698866558</v>
      </c>
      <c r="K124" s="5">
        <v>-90205540616</v>
      </c>
      <c r="L124" s="5">
        <v>-104522191043</v>
      </c>
      <c r="M124" s="5">
        <v>-73780061712</v>
      </c>
      <c r="N124" s="5">
        <v>-51498809594</v>
      </c>
    </row>
    <row r="125" spans="2:14" ht="15.5" x14ac:dyDescent="0.35">
      <c r="C125" t="s">
        <v>927</v>
      </c>
      <c r="D125" s="5">
        <v>-2177382777</v>
      </c>
      <c r="E125" s="5">
        <v>-1794391067</v>
      </c>
      <c r="F125" s="5">
        <v>-1728617062</v>
      </c>
      <c r="G125" s="5">
        <v>-1566532402</v>
      </c>
      <c r="I125" s="5">
        <v>-7853533335</v>
      </c>
      <c r="J125" s="5">
        <v>-6499276607</v>
      </c>
      <c r="K125" s="5">
        <v>-4437740385</v>
      </c>
      <c r="L125" s="5">
        <v>-4064750088</v>
      </c>
      <c r="M125" s="5">
        <v>-3205931017</v>
      </c>
      <c r="N125" s="5">
        <v>-3468125399</v>
      </c>
    </row>
    <row r="126" spans="2:14" ht="15.5" x14ac:dyDescent="0.35">
      <c r="C126" t="s">
        <v>928</v>
      </c>
      <c r="E126" s="5">
        <v>692329305</v>
      </c>
      <c r="F126" s="5">
        <v>-305761026</v>
      </c>
      <c r="G126" s="5">
        <v>-207387796</v>
      </c>
      <c r="J126" s="5">
        <v>-454951795</v>
      </c>
      <c r="K126" s="5">
        <v>-730475559</v>
      </c>
      <c r="L126" s="5">
        <v>-601905538</v>
      </c>
      <c r="M126" s="5">
        <v>-800842731</v>
      </c>
      <c r="N126" s="5">
        <v>-825330596</v>
      </c>
    </row>
    <row r="127" spans="2:14" ht="15.5" x14ac:dyDescent="0.35">
      <c r="C127" t="s">
        <v>929</v>
      </c>
      <c r="D127" s="5">
        <v>-179061492</v>
      </c>
      <c r="E127" s="5">
        <v>-663874577</v>
      </c>
      <c r="F127" s="5">
        <v>-364210992</v>
      </c>
      <c r="G127" s="5">
        <v>-167426929</v>
      </c>
      <c r="I127" s="5">
        <v>-1641805524</v>
      </c>
      <c r="J127" s="5">
        <v>-1299828328</v>
      </c>
      <c r="K127" s="5">
        <v>-1230755720</v>
      </c>
      <c r="L127" s="5">
        <v>-588905709</v>
      </c>
      <c r="M127" s="5">
        <v>-423501545</v>
      </c>
      <c r="N127" s="5">
        <v>-990768881</v>
      </c>
    </row>
    <row r="128" spans="2:14" ht="15.5" x14ac:dyDescent="0.35">
      <c r="C128" t="s">
        <v>355</v>
      </c>
      <c r="D128" s="5">
        <v>-252238777</v>
      </c>
      <c r="E128" s="5">
        <v>-1156978128</v>
      </c>
      <c r="I128" s="5">
        <v>-1156978128</v>
      </c>
    </row>
    <row r="129" spans="3:14" ht="15.5" x14ac:dyDescent="0.35">
      <c r="C129" t="s">
        <v>930</v>
      </c>
      <c r="D129" s="5">
        <v>155913456</v>
      </c>
      <c r="E129" s="5">
        <v>849376069</v>
      </c>
      <c r="I129" s="5">
        <v>849376069</v>
      </c>
    </row>
    <row r="130" spans="3:14" ht="15.5" x14ac:dyDescent="0.35">
      <c r="C130" t="s">
        <v>288</v>
      </c>
      <c r="D130" s="5">
        <v>-2366441449</v>
      </c>
      <c r="E130" s="5">
        <v>-1640549271</v>
      </c>
      <c r="F130" s="5">
        <v>-349000291</v>
      </c>
      <c r="G130" s="5">
        <v>-5608782770</v>
      </c>
      <c r="I130" s="5">
        <v>-10288581582</v>
      </c>
      <c r="J130" s="5">
        <v>-9096364153</v>
      </c>
      <c r="K130" s="5">
        <v>-4301929249</v>
      </c>
      <c r="L130" s="5">
        <v>-7102128957</v>
      </c>
      <c r="M130" s="5">
        <v>-5544673109</v>
      </c>
      <c r="N130" s="5">
        <v>-5173514102</v>
      </c>
    </row>
    <row r="131" spans="3:14" ht="15.5" x14ac:dyDescent="0.35">
      <c r="C131" t="s">
        <v>268</v>
      </c>
    </row>
    <row r="132" spans="3:14" ht="15.5" x14ac:dyDescent="0.35">
      <c r="C132" t="s">
        <v>145</v>
      </c>
      <c r="D132" s="5">
        <v>-744254835</v>
      </c>
      <c r="E132" s="5">
        <v>-1818555282</v>
      </c>
      <c r="F132" s="5">
        <v>-1276167938</v>
      </c>
      <c r="G132" s="5">
        <v>6298573750</v>
      </c>
      <c r="I132" s="5">
        <v>6416683001</v>
      </c>
      <c r="J132" s="5">
        <v>-5921854021</v>
      </c>
      <c r="K132" s="5">
        <v>32012847877</v>
      </c>
      <c r="L132" s="5">
        <v>32232801539</v>
      </c>
      <c r="M132" s="5">
        <v>-2569970331</v>
      </c>
      <c r="N132" s="5">
        <v>1395876182</v>
      </c>
    </row>
    <row r="133" spans="3:14" ht="15.5" x14ac:dyDescent="0.35">
      <c r="C133" t="s">
        <v>146</v>
      </c>
      <c r="E133" s="5">
        <v>171433399</v>
      </c>
      <c r="F133" s="5">
        <v>8813519941</v>
      </c>
      <c r="G133" s="5">
        <v>-8687386073</v>
      </c>
      <c r="I133" s="5">
        <v>-3666009127</v>
      </c>
      <c r="J133" s="5">
        <v>-5154768688</v>
      </c>
      <c r="K133" s="5">
        <v>-30782546874</v>
      </c>
      <c r="L133" s="5">
        <v>-11052395139</v>
      </c>
      <c r="M133" s="5">
        <v>-36696819</v>
      </c>
      <c r="N133" s="5">
        <v>-1267353716</v>
      </c>
    </row>
    <row r="134" spans="3:14" ht="15.5" x14ac:dyDescent="0.35">
      <c r="C134" t="s">
        <v>931</v>
      </c>
      <c r="J134" s="5">
        <v>97000000</v>
      </c>
      <c r="K134" s="5">
        <v>182795817</v>
      </c>
      <c r="L134" s="5">
        <v>95495496</v>
      </c>
    </row>
    <row r="135" spans="3:14" ht="15.5" x14ac:dyDescent="0.35">
      <c r="C135" t="s">
        <v>835</v>
      </c>
    </row>
    <row r="136" spans="3:14" ht="15.5" x14ac:dyDescent="0.35">
      <c r="C136" t="s">
        <v>147</v>
      </c>
      <c r="N136" s="5">
        <v>-604132000</v>
      </c>
    </row>
    <row r="137" spans="3:14" ht="15.5" x14ac:dyDescent="0.35">
      <c r="C137" t="s">
        <v>600</v>
      </c>
      <c r="F137" s="5">
        <v>10000000000</v>
      </c>
      <c r="I137" s="5">
        <v>10000000000</v>
      </c>
      <c r="J137" s="5">
        <v>5000000000</v>
      </c>
      <c r="K137" s="5">
        <v>-28642500000</v>
      </c>
      <c r="L137" s="5">
        <v>-10025000000</v>
      </c>
    </row>
    <row r="138" spans="3:14" ht="15.5" x14ac:dyDescent="0.35">
      <c r="C138" t="s">
        <v>148</v>
      </c>
      <c r="E138" s="5">
        <v>171433399</v>
      </c>
      <c r="F138" s="5">
        <v>-1186480059</v>
      </c>
      <c r="G138" s="5">
        <v>-8687386073</v>
      </c>
      <c r="I138" s="5">
        <v>-13666009127</v>
      </c>
      <c r="J138" s="5">
        <v>-10251768688</v>
      </c>
      <c r="K138" s="5">
        <v>-2322842691</v>
      </c>
      <c r="L138" s="5">
        <v>-1122890635</v>
      </c>
      <c r="M138" s="5">
        <v>-36696819</v>
      </c>
      <c r="N138" s="5">
        <v>-663221716</v>
      </c>
    </row>
    <row r="139" spans="3:14" ht="15.5" x14ac:dyDescent="0.35">
      <c r="C139" t="s">
        <v>149</v>
      </c>
      <c r="D139" s="5">
        <v>-744254835</v>
      </c>
      <c r="E139" s="5">
        <v>-1818555282</v>
      </c>
      <c r="F139" s="5">
        <v>-1276167938</v>
      </c>
      <c r="G139" s="5">
        <v>6298573750</v>
      </c>
      <c r="I139" s="5">
        <v>6416683001</v>
      </c>
      <c r="J139" s="5">
        <v>-5921854021</v>
      </c>
      <c r="K139" s="5">
        <v>32012847877</v>
      </c>
      <c r="L139" s="5">
        <v>32232801539</v>
      </c>
      <c r="M139" s="5">
        <v>-2569970331</v>
      </c>
      <c r="N139" s="5">
        <v>1395876182</v>
      </c>
    </row>
    <row r="140" spans="3:14" ht="15.5" x14ac:dyDescent="0.35">
      <c r="C140" t="s">
        <v>465</v>
      </c>
      <c r="J140" s="5">
        <v>5457600</v>
      </c>
      <c r="K140" s="5">
        <v>38500000000</v>
      </c>
      <c r="L140" s="5">
        <v>30000000000</v>
      </c>
    </row>
    <row r="141" spans="3:14" ht="15.5" x14ac:dyDescent="0.35">
      <c r="C141" t="s">
        <v>432</v>
      </c>
      <c r="G141" s="5">
        <v>-3640376096</v>
      </c>
      <c r="K141" s="5">
        <v>-3719891667</v>
      </c>
    </row>
    <row r="142" spans="3:14" ht="15.5" x14ac:dyDescent="0.35">
      <c r="C142" t="s">
        <v>485</v>
      </c>
    </row>
    <row r="143" spans="3:14" ht="15.5" x14ac:dyDescent="0.35">
      <c r="C143" t="s">
        <v>396</v>
      </c>
      <c r="D143" s="5">
        <v>-641439656</v>
      </c>
      <c r="E143" s="5">
        <v>-28652379053</v>
      </c>
      <c r="F143" s="5">
        <v>10647022402</v>
      </c>
      <c r="G143" s="5">
        <v>28354106651</v>
      </c>
      <c r="I143" s="5">
        <v>10000000000</v>
      </c>
      <c r="K143" s="5">
        <v>6974804502</v>
      </c>
      <c r="L143" s="5">
        <v>11450000000</v>
      </c>
      <c r="M143" s="5">
        <v>8745956674</v>
      </c>
      <c r="N143" s="5">
        <v>5020345721</v>
      </c>
    </row>
    <row r="144" spans="3:14" ht="15.5" x14ac:dyDescent="0.35">
      <c r="C144" t="s">
        <v>932</v>
      </c>
      <c r="N144" s="5">
        <v>347266000</v>
      </c>
    </row>
    <row r="145" spans="2:14" ht="15.5" x14ac:dyDescent="0.35">
      <c r="C145" t="s">
        <v>488</v>
      </c>
      <c r="E145" s="5">
        <v>-244259913</v>
      </c>
      <c r="I145" s="5">
        <v>-244259913</v>
      </c>
    </row>
    <row r="146" spans="2:14" ht="15.5" x14ac:dyDescent="0.35">
      <c r="C146" t="s">
        <v>458</v>
      </c>
      <c r="E146" s="5">
        <v>-1125424501</v>
      </c>
      <c r="I146" s="5">
        <v>-1125424501</v>
      </c>
    </row>
    <row r="147" spans="2:14" ht="15.5" x14ac:dyDescent="0.35">
      <c r="C147" t="s">
        <v>305</v>
      </c>
      <c r="J147" s="5">
        <v>-3500000000</v>
      </c>
    </row>
    <row r="148" spans="2:14" ht="15.5" x14ac:dyDescent="0.35">
      <c r="C148" t="s">
        <v>397</v>
      </c>
      <c r="E148" s="5">
        <v>27999251430</v>
      </c>
      <c r="F148" s="5">
        <v>-11872501000</v>
      </c>
      <c r="G148" s="5">
        <v>-18340383015</v>
      </c>
      <c r="I148" s="5">
        <v>-2213632585</v>
      </c>
      <c r="J148" s="5">
        <v>-2091913137</v>
      </c>
      <c r="K148" s="5">
        <v>-9572002534</v>
      </c>
      <c r="L148" s="5">
        <v>-8862122061</v>
      </c>
      <c r="M148" s="5">
        <v>-11184999996</v>
      </c>
      <c r="N148" s="5">
        <v>-3665898540</v>
      </c>
    </row>
    <row r="149" spans="2:14" ht="15.5" x14ac:dyDescent="0.35">
      <c r="C149" t="s">
        <v>933</v>
      </c>
      <c r="D149" s="5">
        <v>-102815179</v>
      </c>
      <c r="E149" s="5">
        <v>204256755</v>
      </c>
      <c r="F149" s="5">
        <v>-50689340</v>
      </c>
      <c r="G149" s="5">
        <v>-74773790</v>
      </c>
      <c r="J149" s="5">
        <v>-335398484</v>
      </c>
      <c r="K149" s="5">
        <v>-170062424</v>
      </c>
      <c r="L149" s="5">
        <v>-355076400</v>
      </c>
      <c r="M149" s="5">
        <v>-130927009</v>
      </c>
      <c r="N149" s="5">
        <v>-305836999</v>
      </c>
    </row>
    <row r="150" spans="2:14" ht="15.5" x14ac:dyDescent="0.35">
      <c r="C150" t="s">
        <v>370</v>
      </c>
      <c r="D150" s="5">
        <v>-1928714176</v>
      </c>
      <c r="E150" s="5">
        <v>662001061</v>
      </c>
      <c r="F150" s="5">
        <v>6042287341</v>
      </c>
      <c r="G150" s="5">
        <v>1045075869</v>
      </c>
      <c r="I150" s="5">
        <v>5934624269</v>
      </c>
      <c r="J150" s="5">
        <v>-4084504986</v>
      </c>
      <c r="K150" s="5">
        <v>2541327119</v>
      </c>
      <c r="L150" s="5">
        <v>1820243187</v>
      </c>
      <c r="M150" s="5">
        <v>142588504</v>
      </c>
      <c r="N150" s="5">
        <v>-1040114939</v>
      </c>
    </row>
    <row r="151" spans="2:14" ht="15.5" x14ac:dyDescent="0.35">
      <c r="C151" t="s">
        <v>372</v>
      </c>
      <c r="D151" s="5">
        <v>8760520250</v>
      </c>
      <c r="E151" s="5">
        <v>-424781</v>
      </c>
      <c r="I151" s="5">
        <v>2825862360</v>
      </c>
      <c r="J151" s="5">
        <v>6910792127</v>
      </c>
      <c r="K151" s="5">
        <v>4369465008</v>
      </c>
      <c r="L151" s="5">
        <v>2549221821</v>
      </c>
      <c r="M151" s="5">
        <v>2406633317</v>
      </c>
      <c r="N151" s="5">
        <v>3446748256</v>
      </c>
    </row>
    <row r="152" spans="2:14" ht="15.5" x14ac:dyDescent="0.35">
      <c r="C152" t="s">
        <v>373</v>
      </c>
      <c r="D152" s="5">
        <v>6831806074</v>
      </c>
      <c r="E152" s="5">
        <v>661576280</v>
      </c>
      <c r="F152" s="5">
        <v>6042287341</v>
      </c>
      <c r="G152" s="5">
        <v>1045075869</v>
      </c>
      <c r="I152" s="5">
        <v>8760486629</v>
      </c>
      <c r="J152" s="5">
        <v>2826287141</v>
      </c>
      <c r="K152" s="5">
        <v>6910792127</v>
      </c>
      <c r="L152" s="5">
        <v>4369465008</v>
      </c>
      <c r="M152" s="5">
        <v>2549221821</v>
      </c>
      <c r="N152" s="5">
        <v>2406633317</v>
      </c>
    </row>
    <row r="154" spans="2:14" ht="15.5" x14ac:dyDescent="0.35">
      <c r="B154" t="s">
        <v>167</v>
      </c>
      <c r="C154" t="s">
        <v>11</v>
      </c>
      <c r="D154" s="5">
        <v>1080000000</v>
      </c>
      <c r="E154" s="5">
        <v>1080000000</v>
      </c>
      <c r="F154" s="5">
        <v>1080000000</v>
      </c>
      <c r="G154" s="5">
        <v>1080000000</v>
      </c>
      <c r="I154" s="5">
        <v>1080000000</v>
      </c>
      <c r="J154" s="5">
        <v>1080000000</v>
      </c>
      <c r="K154" s="6">
        <v>1070000000.0000001</v>
      </c>
      <c r="L154" s="5">
        <v>800000000</v>
      </c>
      <c r="M154" s="5">
        <v>0</v>
      </c>
      <c r="N154" s="5">
        <v>0</v>
      </c>
    </row>
    <row r="155" spans="2:14" ht="15.5" x14ac:dyDescent="0.35">
      <c r="C155" t="s">
        <v>168</v>
      </c>
      <c r="D155" s="6">
        <v>0.5</v>
      </c>
      <c r="E155" s="6">
        <v>0.01</v>
      </c>
      <c r="F155" s="6">
        <v>1.07</v>
      </c>
      <c r="G155" s="6">
        <v>0.57999999999999996</v>
      </c>
    </row>
    <row r="156" spans="2:14" ht="15.5" x14ac:dyDescent="0.35">
      <c r="C156" t="s">
        <v>169</v>
      </c>
      <c r="D156" s="5">
        <v>362</v>
      </c>
      <c r="E156" s="5">
        <v>30000</v>
      </c>
      <c r="F156" s="6">
        <v>342.06</v>
      </c>
      <c r="G156" s="6">
        <v>294.83</v>
      </c>
    </row>
    <row r="157" spans="2:14" ht="15.5" x14ac:dyDescent="0.35">
      <c r="C157" t="s">
        <v>60</v>
      </c>
      <c r="D157" s="6">
        <v>5.98</v>
      </c>
      <c r="E157" s="6">
        <v>9.11</v>
      </c>
      <c r="F157" s="6">
        <v>9.58</v>
      </c>
      <c r="G157" s="6">
        <v>5.07</v>
      </c>
    </row>
    <row r="158" spans="2:14" ht="15.5" x14ac:dyDescent="0.35">
      <c r="C158" t="s">
        <v>170</v>
      </c>
      <c r="D158" s="5">
        <v>1290000000</v>
      </c>
      <c r="F158" s="6">
        <v>2009999999.9999998</v>
      </c>
      <c r="G158" s="5">
        <v>1080000000</v>
      </c>
    </row>
    <row r="159" spans="2:14" ht="15.5" x14ac:dyDescent="0.35">
      <c r="C159" t="s">
        <v>171</v>
      </c>
      <c r="D159" s="6">
        <v>4.3E-3</v>
      </c>
      <c r="E159" s="6">
        <v>1E-4</v>
      </c>
      <c r="F159" s="6">
        <v>9.300000000000001E-3</v>
      </c>
      <c r="G159" s="6">
        <v>4.8999999999999998E-3</v>
      </c>
    </row>
    <row r="160" spans="2:14" ht="15.5" x14ac:dyDescent="0.35">
      <c r="C160" t="s">
        <v>172</v>
      </c>
      <c r="D160" s="6">
        <v>5.5000000000000005E-3</v>
      </c>
      <c r="E160" s="6">
        <v>1E-4</v>
      </c>
      <c r="F160" s="6">
        <v>1.1899999999999999E-2</v>
      </c>
      <c r="G160" s="6">
        <v>6.5000000000000006E-3</v>
      </c>
    </row>
    <row r="161" spans="3:7" ht="15.5" x14ac:dyDescent="0.35">
      <c r="C161" t="s">
        <v>173</v>
      </c>
      <c r="D161" s="6">
        <v>7.4000000000000003E-3</v>
      </c>
      <c r="E161" s="6">
        <v>-1.84E-2</v>
      </c>
      <c r="F161" s="6">
        <v>1.52E-2</v>
      </c>
      <c r="G161" s="6">
        <v>7.1999999999999998E-3</v>
      </c>
    </row>
    <row r="162" spans="3:7" ht="15.5" x14ac:dyDescent="0.35">
      <c r="C162" t="s">
        <v>174</v>
      </c>
      <c r="E162" s="6">
        <v>-1.74</v>
      </c>
    </row>
    <row r="163" spans="3:7" ht="15.5" x14ac:dyDescent="0.35">
      <c r="C163" t="s">
        <v>175</v>
      </c>
      <c r="D163" s="5">
        <v>98000000000</v>
      </c>
      <c r="E163" s="5">
        <v>97000000000</v>
      </c>
      <c r="F163" s="5">
        <v>97000000000</v>
      </c>
      <c r="G163" s="5">
        <v>96000000000</v>
      </c>
    </row>
    <row r="164" spans="3:7" ht="15.5" x14ac:dyDescent="0.35">
      <c r="C164" t="s">
        <v>176</v>
      </c>
      <c r="D164" s="6">
        <v>1.99</v>
      </c>
      <c r="E164" s="6">
        <v>3.32</v>
      </c>
      <c r="F164" s="6">
        <v>4.05</v>
      </c>
      <c r="G164" s="6">
        <v>1.91</v>
      </c>
    </row>
    <row r="165" spans="3:7" ht="15.5" x14ac:dyDescent="0.35">
      <c r="C165" t="s">
        <v>177</v>
      </c>
      <c r="D165" s="6">
        <v>90.9</v>
      </c>
      <c r="E165" s="6">
        <v>90.4</v>
      </c>
      <c r="F165" s="6">
        <v>90.38</v>
      </c>
      <c r="G165" s="6">
        <v>89.31</v>
      </c>
    </row>
    <row r="166" spans="3:7" ht="15.5" x14ac:dyDescent="0.35">
      <c r="C166" t="s">
        <v>178</v>
      </c>
      <c r="D166" s="6">
        <v>1.99</v>
      </c>
      <c r="E166" s="6">
        <v>3.32</v>
      </c>
      <c r="F166" s="6">
        <v>4.05</v>
      </c>
      <c r="G166" s="6">
        <v>1.91</v>
      </c>
    </row>
    <row r="167" spans="3:7" ht="15.5" x14ac:dyDescent="0.35">
      <c r="C167" t="s">
        <v>179</v>
      </c>
      <c r="D167" s="6">
        <v>90.9</v>
      </c>
      <c r="E167" s="6">
        <v>90.4</v>
      </c>
      <c r="F167" s="6">
        <v>90.38</v>
      </c>
      <c r="G167" s="6">
        <v>89.31</v>
      </c>
    </row>
    <row r="168" spans="3:7" ht="15.5" x14ac:dyDescent="0.35">
      <c r="C168" t="s">
        <v>180</v>
      </c>
      <c r="D168" s="5">
        <v>3000000000</v>
      </c>
      <c r="E168" s="5">
        <v>3000000000</v>
      </c>
    </row>
    <row r="169" spans="3:7" ht="15.5" x14ac:dyDescent="0.35">
      <c r="C169" t="s">
        <v>181</v>
      </c>
      <c r="D169" s="5">
        <v>9000000000</v>
      </c>
      <c r="E169" s="5">
        <v>10000000000</v>
      </c>
      <c r="F169" s="5">
        <v>13000000000</v>
      </c>
      <c r="G169" s="5">
        <v>14000000000</v>
      </c>
    </row>
    <row r="170" spans="3:7" ht="15.5" x14ac:dyDescent="0.35">
      <c r="C170" t="s">
        <v>182</v>
      </c>
      <c r="D170" s="5">
        <v>98000000000</v>
      </c>
      <c r="E170" s="5">
        <v>97000000000</v>
      </c>
      <c r="F170" s="5">
        <v>97000000000</v>
      </c>
      <c r="G170" s="5">
        <v>96000000000</v>
      </c>
    </row>
    <row r="171" spans="3:7" ht="15.5" x14ac:dyDescent="0.35">
      <c r="C171" t="s">
        <v>23</v>
      </c>
      <c r="D171" s="5">
        <v>12000000000</v>
      </c>
      <c r="E171" s="5">
        <v>13000000000</v>
      </c>
      <c r="F171" s="5">
        <v>13000000000</v>
      </c>
      <c r="G171" s="5">
        <v>14000000000</v>
      </c>
    </row>
    <row r="172" spans="3:7" ht="15.5" x14ac:dyDescent="0.35">
      <c r="C172" t="s">
        <v>20</v>
      </c>
      <c r="D172" s="5">
        <v>5000000000</v>
      </c>
      <c r="E172" s="5">
        <v>4000000000</v>
      </c>
      <c r="F172" s="5">
        <v>5000000000</v>
      </c>
      <c r="G172" s="5">
        <v>12000000000</v>
      </c>
    </row>
    <row r="173" spans="3:7" ht="15.5" x14ac:dyDescent="0.35">
      <c r="C173" t="s">
        <v>183</v>
      </c>
      <c r="D173" s="5">
        <v>49000000000</v>
      </c>
      <c r="E173" s="5">
        <v>51000000000</v>
      </c>
      <c r="F173" s="5">
        <v>52000000000</v>
      </c>
      <c r="G173" s="5">
        <v>52000000000</v>
      </c>
    </row>
    <row r="174" spans="3:7" ht="15.5" x14ac:dyDescent="0.35">
      <c r="C174" t="s">
        <v>184</v>
      </c>
      <c r="D174" s="5">
        <v>-1000000000</v>
      </c>
      <c r="E174" s="5">
        <v>2000000000</v>
      </c>
      <c r="F174" s="5">
        <v>-1000000000</v>
      </c>
      <c r="G174" s="5">
        <v>3000000000</v>
      </c>
    </row>
    <row r="175" spans="3:7" ht="15.5" x14ac:dyDescent="0.35">
      <c r="C175" t="s">
        <v>185</v>
      </c>
      <c r="E175" s="5">
        <v>0</v>
      </c>
      <c r="F175" s="5">
        <v>-1000000000</v>
      </c>
      <c r="G175" s="5">
        <v>-9000000000</v>
      </c>
    </row>
    <row r="176" spans="3:7" ht="15.5" x14ac:dyDescent="0.35">
      <c r="C176" t="s">
        <v>12</v>
      </c>
      <c r="D176" s="5">
        <v>-1000000000</v>
      </c>
      <c r="E176" s="5">
        <v>2000000000</v>
      </c>
      <c r="F176" s="5">
        <v>-3000000000</v>
      </c>
      <c r="G176" s="5">
        <v>-5000000000</v>
      </c>
    </row>
    <row r="177" spans="3:15" ht="15.5" x14ac:dyDescent="0.35">
      <c r="C177" t="s">
        <v>15</v>
      </c>
      <c r="D177" s="6">
        <v>-1.1000000000000001</v>
      </c>
      <c r="E177" s="6">
        <v>2.31</v>
      </c>
      <c r="F177" s="6">
        <v>-2.4900000000000002</v>
      </c>
      <c r="G177" s="6">
        <v>-4.8899999999999997</v>
      </c>
    </row>
    <row r="178" spans="3:15" ht="15.5" x14ac:dyDescent="0.35">
      <c r="C178" t="s">
        <v>45</v>
      </c>
      <c r="I178" s="6">
        <v>2.76</v>
      </c>
      <c r="J178" s="6">
        <v>4.1900000000000004</v>
      </c>
      <c r="K178" s="6">
        <v>2.09</v>
      </c>
      <c r="L178" s="6">
        <v>3.69</v>
      </c>
      <c r="M178" s="6">
        <v>1299993.03</v>
      </c>
      <c r="N178" s="6">
        <v>-141246.82999999999</v>
      </c>
    </row>
    <row r="179" spans="3:15" ht="15.5" x14ac:dyDescent="0.35">
      <c r="C179" t="s">
        <v>59</v>
      </c>
      <c r="I179" s="6">
        <v>108.7</v>
      </c>
      <c r="J179" s="6">
        <v>30.55</v>
      </c>
      <c r="K179" s="6">
        <v>39.229999999999997</v>
      </c>
      <c r="L179" s="5">
        <v>0</v>
      </c>
      <c r="M179" s="5">
        <v>0</v>
      </c>
      <c r="N179" s="5">
        <v>0</v>
      </c>
      <c r="O179" s="5">
        <v>0</v>
      </c>
    </row>
    <row r="180" spans="3:15" ht="15.5" x14ac:dyDescent="0.35">
      <c r="C180" t="s">
        <v>62</v>
      </c>
      <c r="I180" s="6">
        <v>2.08</v>
      </c>
      <c r="J180" s="6">
        <v>0.93</v>
      </c>
      <c r="K180" s="6">
        <v>0.83</v>
      </c>
      <c r="L180" s="5">
        <v>0</v>
      </c>
      <c r="M180" s="5">
        <v>0</v>
      </c>
      <c r="N180" s="5">
        <v>0</v>
      </c>
      <c r="O180" s="5">
        <v>0</v>
      </c>
    </row>
    <row r="181" spans="3:15" ht="15.5" x14ac:dyDescent="0.35">
      <c r="C181" t="s">
        <v>186</v>
      </c>
      <c r="J181" s="5">
        <v>6780000000</v>
      </c>
      <c r="K181" s="5">
        <v>5120000000</v>
      </c>
      <c r="L181" s="5">
        <v>5840000000</v>
      </c>
      <c r="M181" s="5">
        <v>5030000000</v>
      </c>
      <c r="N181" s="5">
        <v>1740000000</v>
      </c>
    </row>
    <row r="182" spans="3:15" ht="15.5" x14ac:dyDescent="0.35">
      <c r="C182" t="s">
        <v>187</v>
      </c>
      <c r="I182" s="6">
        <v>2.4399999999999998E-2</v>
      </c>
      <c r="J182" s="6">
        <v>3.7100000000000001E-2</v>
      </c>
      <c r="K182" s="6">
        <v>2.0799999999999999E-2</v>
      </c>
      <c r="L182" s="6">
        <v>4.0599999999999997E-2</v>
      </c>
      <c r="M182" s="6">
        <v>6.3899999999999998E-2</v>
      </c>
      <c r="N182" s="6">
        <v>-6.5000000000000006E-3</v>
      </c>
      <c r="O182" s="5">
        <v>0</v>
      </c>
    </row>
    <row r="183" spans="3:15" ht="15.5" x14ac:dyDescent="0.35">
      <c r="C183" t="s">
        <v>188</v>
      </c>
      <c r="I183" s="6">
        <v>3.0499999999999999E-2</v>
      </c>
      <c r="J183" s="6">
        <v>4.7199999999999999E-2</v>
      </c>
      <c r="K183" s="6">
        <v>2.4799999999999999E-2</v>
      </c>
      <c r="L183" s="6">
        <v>5.4800000000000001E-2</v>
      </c>
      <c r="M183" s="6">
        <v>0.17699999999999999</v>
      </c>
      <c r="N183" s="6">
        <v>-2.35E-2</v>
      </c>
      <c r="O183" s="5">
        <v>0</v>
      </c>
    </row>
    <row r="184" spans="3:15" ht="15.5" x14ac:dyDescent="0.35">
      <c r="C184" t="s">
        <v>189</v>
      </c>
      <c r="I184" s="6">
        <v>2.1299999999999999E-2</v>
      </c>
      <c r="J184" s="6">
        <v>5.5999999999999994E-2</v>
      </c>
      <c r="K184" s="6">
        <v>5.2999999999999999E-2</v>
      </c>
      <c r="L184" s="6">
        <v>0.1368</v>
      </c>
      <c r="M184" s="6">
        <v>0.26100000000000001</v>
      </c>
      <c r="N184" s="6">
        <v>3.3000000000000002E-2</v>
      </c>
      <c r="O184" s="5">
        <v>0</v>
      </c>
    </row>
    <row r="185" spans="3:15" ht="15.5" x14ac:dyDescent="0.35">
      <c r="C185" t="s">
        <v>190</v>
      </c>
      <c r="I185" s="6">
        <v>1.93</v>
      </c>
    </row>
    <row r="186" spans="3:15" ht="15.5" x14ac:dyDescent="0.35">
      <c r="C186" t="s">
        <v>56</v>
      </c>
      <c r="I186" s="6">
        <v>3.32</v>
      </c>
      <c r="J186" s="6">
        <v>1.44</v>
      </c>
      <c r="K186" s="6">
        <v>0.97</v>
      </c>
      <c r="L186" s="5">
        <v>0</v>
      </c>
      <c r="M186" s="5">
        <v>0</v>
      </c>
      <c r="N186" s="5">
        <v>0</v>
      </c>
      <c r="O186" s="5">
        <v>0</v>
      </c>
    </row>
    <row r="187" spans="3:15" ht="15.5" x14ac:dyDescent="0.35">
      <c r="C187" t="s">
        <v>53</v>
      </c>
      <c r="I187" s="6">
        <v>90.4</v>
      </c>
      <c r="J187" s="6">
        <v>88.68</v>
      </c>
      <c r="K187" s="6">
        <v>84.46</v>
      </c>
      <c r="L187" s="6">
        <v>67.31</v>
      </c>
      <c r="M187" s="6">
        <v>7345584.0700000003</v>
      </c>
      <c r="N187" s="6">
        <v>6020575.6699999999</v>
      </c>
      <c r="O187" s="5">
        <v>0</v>
      </c>
    </row>
    <row r="188" spans="3:15" ht="15.5" x14ac:dyDescent="0.35">
      <c r="C188" t="s">
        <v>191</v>
      </c>
      <c r="I188" s="6">
        <v>3.32</v>
      </c>
      <c r="J188" s="6">
        <v>1.44</v>
      </c>
      <c r="K188" s="6">
        <v>0.97</v>
      </c>
      <c r="L188" s="5">
        <v>0</v>
      </c>
      <c r="M188" s="5">
        <v>0</v>
      </c>
      <c r="N188" s="5">
        <v>0</v>
      </c>
      <c r="O188" s="5">
        <v>0</v>
      </c>
    </row>
    <row r="189" spans="3:15" ht="15.5" x14ac:dyDescent="0.35">
      <c r="C189" t="s">
        <v>192</v>
      </c>
      <c r="I189" s="6">
        <v>90.4</v>
      </c>
      <c r="J189" s="6">
        <v>88.68</v>
      </c>
      <c r="K189" s="6">
        <v>84.46</v>
      </c>
      <c r="L189" s="6">
        <v>67.31</v>
      </c>
      <c r="M189" s="6">
        <v>7345584.0700000003</v>
      </c>
      <c r="N189" s="6">
        <v>6020575.6699999999</v>
      </c>
      <c r="O189" s="5">
        <v>0</v>
      </c>
    </row>
    <row r="190" spans="3:15" ht="15.5" x14ac:dyDescent="0.35">
      <c r="C190" t="s">
        <v>193</v>
      </c>
      <c r="I190" s="5">
        <v>3000000000</v>
      </c>
      <c r="J190" s="5">
        <v>0</v>
      </c>
      <c r="K190" s="5">
        <v>0</v>
      </c>
      <c r="L190" s="5">
        <v>9000000000</v>
      </c>
      <c r="M190" s="5">
        <v>6000000000</v>
      </c>
      <c r="N190" s="5">
        <v>6000000000</v>
      </c>
    </row>
    <row r="191" spans="3:15" ht="15.5" x14ac:dyDescent="0.35">
      <c r="C191" t="s">
        <v>194</v>
      </c>
      <c r="I191" s="5">
        <v>10000000000</v>
      </c>
      <c r="J191" s="5">
        <v>5000000000</v>
      </c>
      <c r="K191" s="5">
        <v>7000000000</v>
      </c>
      <c r="L191" s="5">
        <v>1000000000</v>
      </c>
      <c r="M191" s="5">
        <v>1000000000</v>
      </c>
      <c r="N191" s="5">
        <v>3000000000</v>
      </c>
    </row>
    <row r="192" spans="3:15" ht="15.5" x14ac:dyDescent="0.35">
      <c r="C192" t="s">
        <v>25</v>
      </c>
      <c r="I192" s="5">
        <v>13000000000</v>
      </c>
      <c r="J192" s="5">
        <v>5000000000</v>
      </c>
      <c r="K192" s="5">
        <v>7000000000</v>
      </c>
      <c r="L192" s="5">
        <v>10000000000</v>
      </c>
      <c r="M192" s="5">
        <v>7000000000</v>
      </c>
      <c r="N192" s="5">
        <v>9000000000</v>
      </c>
    </row>
    <row r="193" spans="2:15" ht="15.5" x14ac:dyDescent="0.35">
      <c r="C193" t="s">
        <v>22</v>
      </c>
      <c r="I193" s="5">
        <v>4000000000</v>
      </c>
      <c r="J193" s="5">
        <v>2000000000</v>
      </c>
      <c r="K193" s="5">
        <v>0</v>
      </c>
      <c r="L193" s="5">
        <v>5000000000</v>
      </c>
      <c r="M193" s="5">
        <v>4000000000</v>
      </c>
      <c r="N193" s="5">
        <v>7000000000</v>
      </c>
    </row>
    <row r="194" spans="2:15" ht="15.5" x14ac:dyDescent="0.35">
      <c r="C194" t="s">
        <v>195</v>
      </c>
      <c r="I194" s="5">
        <v>51000000000</v>
      </c>
      <c r="J194" s="5">
        <v>55000000000</v>
      </c>
      <c r="K194" s="5">
        <v>65000000000</v>
      </c>
      <c r="L194" s="5">
        <v>23000000000</v>
      </c>
      <c r="M194" s="5">
        <v>0</v>
      </c>
      <c r="N194" s="5">
        <v>-1000000000</v>
      </c>
    </row>
    <row r="195" spans="2:15" ht="15.5" x14ac:dyDescent="0.35">
      <c r="C195" t="s">
        <v>196</v>
      </c>
      <c r="I195" s="5">
        <v>3000000000</v>
      </c>
      <c r="J195" s="5">
        <v>7000000000</v>
      </c>
      <c r="K195" s="5">
        <v>1000000000</v>
      </c>
      <c r="L195" s="5">
        <v>-19000000000</v>
      </c>
      <c r="M195" s="5">
        <v>3000000000</v>
      </c>
      <c r="N195" s="5">
        <v>-1000000000</v>
      </c>
    </row>
    <row r="196" spans="2:15" ht="15.5" x14ac:dyDescent="0.35">
      <c r="C196" t="s">
        <v>197</v>
      </c>
      <c r="I196" s="5">
        <v>-14000000000</v>
      </c>
      <c r="J196" s="5">
        <v>-10000000000</v>
      </c>
      <c r="K196" s="5">
        <v>-2000000000</v>
      </c>
      <c r="L196" s="5">
        <v>-1000000000</v>
      </c>
      <c r="M196" s="5">
        <v>0</v>
      </c>
      <c r="N196" s="5">
        <v>-1000000000</v>
      </c>
    </row>
    <row r="197" spans="2:15" ht="15.5" x14ac:dyDescent="0.35">
      <c r="C197" t="s">
        <v>14</v>
      </c>
      <c r="I197" s="5">
        <v>-10000000000</v>
      </c>
      <c r="J197" s="5">
        <v>-3000000000</v>
      </c>
      <c r="K197" s="5">
        <v>-2000000000</v>
      </c>
      <c r="L197" s="5">
        <v>-20000000000</v>
      </c>
      <c r="M197" s="5">
        <v>3000000000</v>
      </c>
      <c r="N197" s="5">
        <v>-2000000000</v>
      </c>
    </row>
    <row r="198" spans="2:15" ht="15.5" x14ac:dyDescent="0.35">
      <c r="C198" t="s">
        <v>16</v>
      </c>
      <c r="I198" s="6">
        <v>-9.75</v>
      </c>
      <c r="J198" s="6">
        <v>-3.03</v>
      </c>
      <c r="K198" s="6">
        <v>-1.52</v>
      </c>
      <c r="L198" s="6">
        <v>-25.6</v>
      </c>
      <c r="M198" s="6">
        <v>1356279.42</v>
      </c>
      <c r="N198" s="6">
        <v>-1217995.56</v>
      </c>
      <c r="O198" s="5">
        <v>0</v>
      </c>
    </row>
    <row r="200" spans="2:15" ht="15.5" x14ac:dyDescent="0.35">
      <c r="B200" t="s">
        <v>198</v>
      </c>
      <c r="C200" t="s">
        <v>199</v>
      </c>
      <c r="D200" s="5">
        <v>535000000</v>
      </c>
      <c r="E200" s="5">
        <v>12000000</v>
      </c>
      <c r="F200" s="5">
        <v>1000000000</v>
      </c>
      <c r="G200" s="5">
        <v>623000000</v>
      </c>
      <c r="H200" s="5">
        <v>2000000000</v>
      </c>
      <c r="I200" s="5">
        <v>3000000000</v>
      </c>
      <c r="J200" s="5">
        <v>5000000000</v>
      </c>
      <c r="K200" s="5">
        <v>2000000000</v>
      </c>
      <c r="L200" s="5">
        <v>3000000000</v>
      </c>
      <c r="M200" s="5">
        <v>3000000000</v>
      </c>
      <c r="N200" s="5">
        <v>-282000000</v>
      </c>
    </row>
    <row r="201" spans="2:15" ht="15.5" x14ac:dyDescent="0.35">
      <c r="C201" t="s">
        <v>317</v>
      </c>
      <c r="H201" s="5">
        <v>2000000000</v>
      </c>
      <c r="I201" s="5">
        <v>3000000000</v>
      </c>
      <c r="J201" s="5">
        <v>5000000000</v>
      </c>
      <c r="K201" s="5">
        <v>2000000000</v>
      </c>
    </row>
    <row r="202" spans="2:15" ht="15.5" x14ac:dyDescent="0.35">
      <c r="C202" t="s">
        <v>200</v>
      </c>
      <c r="H202" s="6">
        <v>1.05</v>
      </c>
      <c r="I202" s="6">
        <v>1.05</v>
      </c>
      <c r="J202" s="6">
        <v>1.05</v>
      </c>
    </row>
    <row r="203" spans="2:15" ht="15.5" x14ac:dyDescent="0.35">
      <c r="C203" t="s">
        <v>64</v>
      </c>
      <c r="H203" s="6">
        <v>0.52749999999999997</v>
      </c>
      <c r="I203" s="6">
        <v>0.38090000000000002</v>
      </c>
      <c r="J203" s="6">
        <v>0.25069999999999998</v>
      </c>
    </row>
    <row r="204" spans="2:15" ht="15.5" x14ac:dyDescent="0.35">
      <c r="C204" t="s">
        <v>201</v>
      </c>
      <c r="H204" s="6">
        <v>7.4000000000000003E-3</v>
      </c>
      <c r="I204" s="6">
        <v>5.0000000000000001E-3</v>
      </c>
      <c r="J204" s="6">
        <v>5.0000000000000001E-3</v>
      </c>
    </row>
    <row r="205" spans="2:15" ht="15.5" x14ac:dyDescent="0.35">
      <c r="C205" t="s">
        <v>44</v>
      </c>
      <c r="D205" s="6">
        <v>0.5</v>
      </c>
      <c r="E205" s="6">
        <v>0.01</v>
      </c>
      <c r="F205" s="6">
        <v>1.07</v>
      </c>
      <c r="G205" s="6">
        <v>0.57999999999999996</v>
      </c>
      <c r="H205" s="6">
        <v>1.99</v>
      </c>
      <c r="I205" s="6">
        <v>2.76</v>
      </c>
      <c r="J205" s="6">
        <v>4.1900000000000004</v>
      </c>
      <c r="K205" s="6">
        <v>2.09</v>
      </c>
      <c r="L205" s="6">
        <v>2.75</v>
      </c>
      <c r="M205" s="6">
        <v>2.42</v>
      </c>
      <c r="N205" s="6">
        <v>-0.26</v>
      </c>
    </row>
    <row r="206" spans="2:15" ht="15.5" x14ac:dyDescent="0.35">
      <c r="C206" t="s">
        <v>318</v>
      </c>
      <c r="H206" s="6">
        <v>2.16</v>
      </c>
      <c r="I206" s="6">
        <v>2.76</v>
      </c>
      <c r="J206" s="6">
        <v>4.1900000000000004</v>
      </c>
      <c r="K206" s="6">
        <v>2.09</v>
      </c>
    </row>
    <row r="207" spans="2:15" ht="15.5" x14ac:dyDescent="0.35">
      <c r="C207" t="s">
        <v>66</v>
      </c>
      <c r="H207" s="6">
        <v>1.05</v>
      </c>
      <c r="I207" s="6">
        <v>1.05</v>
      </c>
      <c r="J207" s="6">
        <v>1.05</v>
      </c>
    </row>
    <row r="208" spans="2:15" ht="15.5" x14ac:dyDescent="0.35">
      <c r="C208" t="s">
        <v>202</v>
      </c>
      <c r="H208" s="6">
        <v>0.52749999999999997</v>
      </c>
      <c r="I208" s="6">
        <v>0.38090000000000002</v>
      </c>
      <c r="J208" s="6">
        <v>0.25069999999999998</v>
      </c>
    </row>
    <row r="209" spans="3:14" ht="15.5" x14ac:dyDescent="0.35">
      <c r="C209" t="s">
        <v>203</v>
      </c>
      <c r="H209" s="6">
        <v>7.4000000000000003E-3</v>
      </c>
      <c r="I209" s="6">
        <v>5.0000000000000001E-3</v>
      </c>
      <c r="J209" s="6">
        <v>5.0000000000000001E-3</v>
      </c>
    </row>
    <row r="210" spans="3:14" ht="15.5" x14ac:dyDescent="0.35">
      <c r="C210" t="s">
        <v>204</v>
      </c>
      <c r="D210" s="5">
        <v>33000000000</v>
      </c>
      <c r="E210" s="5">
        <v>35000000000</v>
      </c>
      <c r="F210" s="5">
        <v>41000000000</v>
      </c>
      <c r="G210" s="5">
        <v>36000000000</v>
      </c>
      <c r="H210" s="5">
        <v>130000000000</v>
      </c>
      <c r="I210" s="5">
        <v>155000000000</v>
      </c>
      <c r="J210" s="5">
        <v>148000000000</v>
      </c>
      <c r="K210" s="5">
        <v>107000000000</v>
      </c>
      <c r="L210" s="5">
        <v>99000000000</v>
      </c>
      <c r="M210" s="5">
        <v>82000000000</v>
      </c>
      <c r="N210" s="5">
        <v>67000000000</v>
      </c>
    </row>
    <row r="211" spans="3:14" ht="15.5" x14ac:dyDescent="0.35">
      <c r="C211" t="s">
        <v>319</v>
      </c>
      <c r="H211" s="5">
        <v>145000000000</v>
      </c>
      <c r="I211" s="5">
        <v>155000000000</v>
      </c>
      <c r="J211" s="5">
        <v>148000000000</v>
      </c>
      <c r="K211" s="5">
        <v>107000000000</v>
      </c>
    </row>
    <row r="212" spans="3:14" ht="15.5" x14ac:dyDescent="0.35">
      <c r="C212" t="s">
        <v>205</v>
      </c>
      <c r="H212" s="6">
        <v>1.05</v>
      </c>
      <c r="I212" s="6">
        <v>1.05</v>
      </c>
      <c r="J212" s="6">
        <v>1.05</v>
      </c>
    </row>
    <row r="213" spans="3:14" ht="15.5" x14ac:dyDescent="0.35">
      <c r="C213" t="s">
        <v>206</v>
      </c>
      <c r="H213" s="6">
        <v>0.52749999999999997</v>
      </c>
      <c r="I213" s="6">
        <v>0.38090000000000002</v>
      </c>
      <c r="J213" s="6">
        <v>0.25069999999999998</v>
      </c>
    </row>
    <row r="214" spans="3:14" ht="15.5" x14ac:dyDescent="0.35">
      <c r="C214" t="s">
        <v>207</v>
      </c>
      <c r="H214" s="6">
        <v>7.4000000000000003E-3</v>
      </c>
      <c r="I214" s="6">
        <v>5.0000000000000001E-3</v>
      </c>
      <c r="J214" s="6">
        <v>5.0000000000000001E-3</v>
      </c>
    </row>
    <row r="215" spans="3:14" ht="15.5" x14ac:dyDescent="0.35">
      <c r="C215" t="s">
        <v>208</v>
      </c>
      <c r="I215" s="6">
        <v>70.84</v>
      </c>
    </row>
    <row r="216" spans="3:14" ht="15.5" x14ac:dyDescent="0.35">
      <c r="C216" t="s">
        <v>320</v>
      </c>
      <c r="I216" s="6">
        <v>65.3</v>
      </c>
    </row>
    <row r="217" spans="3:14" ht="15.5" x14ac:dyDescent="0.35">
      <c r="C217" t="s">
        <v>209</v>
      </c>
      <c r="I217" s="6">
        <v>7.42</v>
      </c>
    </row>
    <row r="218" spans="3:14" ht="15.5" x14ac:dyDescent="0.35">
      <c r="C218" t="s">
        <v>321</v>
      </c>
      <c r="I218" s="6">
        <v>1.5300000000000001E-2</v>
      </c>
    </row>
    <row r="219" spans="3:14" ht="15.5" x14ac:dyDescent="0.35">
      <c r="C219" t="s">
        <v>322</v>
      </c>
      <c r="I219" s="6">
        <v>1.04</v>
      </c>
    </row>
    <row r="220" spans="3:14" ht="15.5" x14ac:dyDescent="0.35">
      <c r="C220" t="s">
        <v>210</v>
      </c>
      <c r="I220" s="6">
        <v>1.55</v>
      </c>
    </row>
    <row r="221" spans="3:14" ht="15.5" x14ac:dyDescent="0.35">
      <c r="C221" t="s">
        <v>323</v>
      </c>
      <c r="I221" s="6">
        <v>49.48</v>
      </c>
    </row>
    <row r="222" spans="3:14" ht="15.5" x14ac:dyDescent="0.35">
      <c r="C222" t="s">
        <v>324</v>
      </c>
      <c r="I222" s="6">
        <v>-22.83</v>
      </c>
    </row>
    <row r="223" spans="3:14" ht="15.5" x14ac:dyDescent="0.35">
      <c r="C223" t="s">
        <v>325</v>
      </c>
      <c r="I223" s="6">
        <v>123.42</v>
      </c>
    </row>
    <row r="224" spans="3:14" ht="15.5" x14ac:dyDescent="0.35">
      <c r="C224" t="s">
        <v>326</v>
      </c>
      <c r="I224" s="6">
        <v>66.94</v>
      </c>
    </row>
    <row r="225" spans="3:9" ht="15.5" x14ac:dyDescent="0.35">
      <c r="C225" t="s">
        <v>327</v>
      </c>
      <c r="I225" s="6">
        <v>-1.91</v>
      </c>
    </row>
    <row r="226" spans="3:9" ht="15.5" x14ac:dyDescent="0.35">
      <c r="C226" t="s">
        <v>328</v>
      </c>
      <c r="I226" s="6">
        <v>-7.07</v>
      </c>
    </row>
    <row r="227" spans="3:9" ht="15.5" x14ac:dyDescent="0.35">
      <c r="C227" t="s">
        <v>329</v>
      </c>
      <c r="I227" s="6">
        <v>2.16</v>
      </c>
    </row>
    <row r="228" spans="3:9" ht="15.5" x14ac:dyDescent="0.35">
      <c r="C228" t="s">
        <v>211</v>
      </c>
      <c r="I228" s="6">
        <v>1.99</v>
      </c>
    </row>
    <row r="229" spans="3:9" ht="15.5" x14ac:dyDescent="0.35">
      <c r="C229" t="s">
        <v>330</v>
      </c>
      <c r="I229" s="6">
        <v>135.09</v>
      </c>
    </row>
    <row r="230" spans="3:9" ht="15.5" x14ac:dyDescent="0.35">
      <c r="C230" t="s">
        <v>212</v>
      </c>
      <c r="D230" s="6">
        <v>6.35</v>
      </c>
    </row>
    <row r="231" spans="3:9" ht="15.5" x14ac:dyDescent="0.35">
      <c r="C231" t="s">
        <v>213</v>
      </c>
      <c r="I231" s="6">
        <v>90.9</v>
      </c>
    </row>
    <row r="232" spans="3:9" ht="15.5" x14ac:dyDescent="0.35">
      <c r="C232" t="s">
        <v>331</v>
      </c>
      <c r="I232" s="6">
        <v>-6.18</v>
      </c>
    </row>
    <row r="233" spans="3:9" ht="15.5" x14ac:dyDescent="0.35">
      <c r="C233" t="s">
        <v>214</v>
      </c>
      <c r="D233" s="6">
        <v>4.34</v>
      </c>
    </row>
    <row r="234" spans="3:9" ht="15.5" x14ac:dyDescent="0.35">
      <c r="C234" t="s">
        <v>215</v>
      </c>
      <c r="D234" s="6">
        <v>3.58</v>
      </c>
    </row>
    <row r="235" spans="3:9" ht="15.5" x14ac:dyDescent="0.35">
      <c r="C235" t="s">
        <v>216</v>
      </c>
      <c r="D235" s="6">
        <v>0.12</v>
      </c>
    </row>
    <row r="236" spans="3:9" ht="15.5" x14ac:dyDescent="0.35">
      <c r="C236" t="s">
        <v>332</v>
      </c>
      <c r="D236" s="6">
        <v>0.1</v>
      </c>
    </row>
    <row r="237" spans="3:9" ht="15.5" x14ac:dyDescent="0.35">
      <c r="C237" t="s">
        <v>217</v>
      </c>
      <c r="D237" s="6">
        <v>0.27</v>
      </c>
    </row>
    <row r="238" spans="3:9" ht="15.5" x14ac:dyDescent="0.35">
      <c r="C238" t="s">
        <v>218</v>
      </c>
      <c r="D238" s="6">
        <v>0.1</v>
      </c>
    </row>
    <row r="239" spans="3:9" ht="15.5" x14ac:dyDescent="0.35">
      <c r="C239" t="s">
        <v>219</v>
      </c>
      <c r="D239" s="6">
        <v>1.27</v>
      </c>
    </row>
    <row r="240" spans="3:9" ht="15.5" x14ac:dyDescent="0.35">
      <c r="C240" t="s">
        <v>333</v>
      </c>
      <c r="I240" s="6">
        <v>1.0900000000000001</v>
      </c>
    </row>
    <row r="241" spans="3:9" ht="15.5" x14ac:dyDescent="0.35">
      <c r="C241" t="s">
        <v>12</v>
      </c>
      <c r="D241" s="5">
        <v>-1000000000</v>
      </c>
    </row>
    <row r="242" spans="3:9" ht="15.5" x14ac:dyDescent="0.35">
      <c r="C242" t="s">
        <v>220</v>
      </c>
      <c r="I242" s="6">
        <v>6.95</v>
      </c>
    </row>
    <row r="243" spans="3:9" ht="15.5" x14ac:dyDescent="0.35">
      <c r="C243" t="s">
        <v>221</v>
      </c>
      <c r="I243" s="6">
        <v>1.8700000000000001E-2</v>
      </c>
    </row>
    <row r="244" spans="3:9" ht="15.5" x14ac:dyDescent="0.35">
      <c r="C244" t="s">
        <v>222</v>
      </c>
      <c r="I244" s="6">
        <v>2.3799999999999998E-2</v>
      </c>
    </row>
    <row r="245" spans="3:9" ht="15.5" x14ac:dyDescent="0.35">
      <c r="C245" t="s">
        <v>223</v>
      </c>
      <c r="I245" s="6">
        <v>1.1599999999999999E-2</v>
      </c>
    </row>
    <row r="246" spans="3:9" ht="15.5" x14ac:dyDescent="0.35">
      <c r="C246" t="s">
        <v>334</v>
      </c>
      <c r="I246" s="6">
        <v>4.8999999999999998E-3</v>
      </c>
    </row>
    <row r="247" spans="3:9" ht="15.5" x14ac:dyDescent="0.35">
      <c r="C247" t="s">
        <v>224</v>
      </c>
      <c r="D247" s="6">
        <v>60.26</v>
      </c>
    </row>
    <row r="248" spans="3:9" ht="15.5" x14ac:dyDescent="0.35">
      <c r="C248" t="s">
        <v>225</v>
      </c>
      <c r="D248" s="6">
        <v>33.29</v>
      </c>
    </row>
    <row r="249" spans="3:9" ht="15.5" x14ac:dyDescent="0.35">
      <c r="C249" t="s">
        <v>226</v>
      </c>
      <c r="D249" s="6">
        <v>34.090000000000003</v>
      </c>
    </row>
    <row r="250" spans="3:9" ht="15.5" x14ac:dyDescent="0.35">
      <c r="C250" t="s">
        <v>227</v>
      </c>
      <c r="D250" s="6">
        <v>59.46</v>
      </c>
    </row>
    <row r="251" spans="3:9" ht="15.5" x14ac:dyDescent="0.35">
      <c r="C251" t="s">
        <v>228</v>
      </c>
      <c r="D251" s="6">
        <v>1.51</v>
      </c>
    </row>
    <row r="252" spans="3:9" ht="15.5" x14ac:dyDescent="0.35">
      <c r="C252" t="s">
        <v>335</v>
      </c>
      <c r="I252" s="6">
        <v>1.18</v>
      </c>
    </row>
    <row r="253" spans="3:9" ht="15.5" x14ac:dyDescent="0.35">
      <c r="C253" t="s">
        <v>336</v>
      </c>
      <c r="I253" s="6">
        <v>12.4</v>
      </c>
    </row>
    <row r="254" spans="3:9" ht="15.5" x14ac:dyDescent="0.35">
      <c r="C254" t="s">
        <v>40</v>
      </c>
      <c r="I254" s="5">
        <v>152000000000</v>
      </c>
    </row>
    <row r="255" spans="3:9" ht="15.5" x14ac:dyDescent="0.35">
      <c r="C255" t="s">
        <v>229</v>
      </c>
      <c r="I255" s="5">
        <v>157000000000</v>
      </c>
    </row>
    <row r="256" spans="3:9" ht="15.5" x14ac:dyDescent="0.35">
      <c r="C256" t="s">
        <v>230</v>
      </c>
      <c r="I256" s="5">
        <v>1080000000</v>
      </c>
    </row>
    <row r="257" spans="3:9" ht="15.5" x14ac:dyDescent="0.35">
      <c r="C257" t="s">
        <v>231</v>
      </c>
      <c r="I257" s="6">
        <v>0.24</v>
      </c>
    </row>
    <row r="258" spans="3:9" ht="15.5" x14ac:dyDescent="0.35">
      <c r="C258" t="s">
        <v>232</v>
      </c>
      <c r="D258" s="6">
        <v>0.16649999999999998</v>
      </c>
    </row>
    <row r="259" spans="3:9" ht="15.5" x14ac:dyDescent="0.35">
      <c r="C259" t="s">
        <v>233</v>
      </c>
      <c r="D259" s="6">
        <v>2.5000000000000001E-2</v>
      </c>
    </row>
    <row r="260" spans="3:9" ht="15.5" x14ac:dyDescent="0.35">
      <c r="C260" t="s">
        <v>234</v>
      </c>
      <c r="D260" s="6">
        <v>1.6399999999999998E-2</v>
      </c>
    </row>
    <row r="261" spans="3:9" ht="15.5" x14ac:dyDescent="0.35">
      <c r="C261" t="s">
        <v>235</v>
      </c>
      <c r="D261" s="6">
        <v>-0.22889999999999999</v>
      </c>
    </row>
    <row r="262" spans="3:9" ht="15.5" x14ac:dyDescent="0.35">
      <c r="C262" t="s">
        <v>236</v>
      </c>
      <c r="D262" s="6">
        <v>-0.221</v>
      </c>
    </row>
    <row r="263" spans="3:9" ht="15.5" x14ac:dyDescent="0.35">
      <c r="C263" t="s">
        <v>237</v>
      </c>
      <c r="D263" s="6">
        <v>-0.54549999999999998</v>
      </c>
    </row>
    <row r="264" spans="3:9" ht="15.5" x14ac:dyDescent="0.35">
      <c r="C264" t="s">
        <v>238</v>
      </c>
      <c r="I264" s="6">
        <v>1.05</v>
      </c>
    </row>
    <row r="265" spans="3:9" ht="15.5" x14ac:dyDescent="0.35">
      <c r="C265" t="s">
        <v>239</v>
      </c>
      <c r="I265" s="6">
        <v>1.05</v>
      </c>
    </row>
    <row r="266" spans="3:9" ht="15.5" x14ac:dyDescent="0.35">
      <c r="C266" t="s">
        <v>240</v>
      </c>
      <c r="I266" s="6">
        <v>0.52749999999999997</v>
      </c>
    </row>
    <row r="267" spans="3:9" ht="15.5" x14ac:dyDescent="0.35">
      <c r="C267" t="s">
        <v>241</v>
      </c>
      <c r="I267" s="6">
        <v>7.4000000000000003E-3</v>
      </c>
    </row>
    <row r="268" spans="3:9" ht="15.5" x14ac:dyDescent="0.35">
      <c r="C268" t="s">
        <v>242</v>
      </c>
      <c r="I268" t="s">
        <v>934</v>
      </c>
    </row>
    <row r="269" spans="3:9" ht="15.5" x14ac:dyDescent="0.35">
      <c r="C269" t="s">
        <v>244</v>
      </c>
      <c r="I269" s="5">
        <v>5</v>
      </c>
    </row>
    <row r="270" spans="3:9" ht="15.5" x14ac:dyDescent="0.35">
      <c r="C270" t="s">
        <v>245</v>
      </c>
      <c r="I270" s="6">
        <v>7.0000000000000007E-2</v>
      </c>
    </row>
    <row r="271" spans="3:9" ht="15.5" x14ac:dyDescent="0.35">
      <c r="C271" t="s">
        <v>246</v>
      </c>
      <c r="I271" s="6">
        <v>0.16</v>
      </c>
    </row>
    <row r="272" spans="3:9" ht="15.5" x14ac:dyDescent="0.35">
      <c r="C272" t="s">
        <v>247</v>
      </c>
      <c r="I272" s="6">
        <v>0.16</v>
      </c>
    </row>
    <row r="273" spans="3:9" ht="15.5" x14ac:dyDescent="0.35">
      <c r="C273" t="s">
        <v>248</v>
      </c>
      <c r="I273" s="6">
        <v>0.59</v>
      </c>
    </row>
    <row r="274" spans="3:9" ht="15.5" x14ac:dyDescent="0.35">
      <c r="C274" t="s">
        <v>249</v>
      </c>
      <c r="I274" s="6">
        <v>0.56999999999999995</v>
      </c>
    </row>
    <row r="275" spans="3:9" ht="15.5" x14ac:dyDescent="0.35">
      <c r="C275" t="s">
        <v>250</v>
      </c>
      <c r="I275" s="6">
        <v>0.4</v>
      </c>
    </row>
    <row r="276" spans="3:9" ht="15.5" x14ac:dyDescent="0.35">
      <c r="C276" t="s">
        <v>251</v>
      </c>
      <c r="I276" s="6">
        <v>0.06</v>
      </c>
    </row>
    <row r="277" spans="3:9" ht="15.5" x14ac:dyDescent="0.35">
      <c r="C277" t="s">
        <v>337</v>
      </c>
      <c r="I277" s="5">
        <v>145000000000</v>
      </c>
    </row>
    <row r="278" spans="3:9" ht="15.5" x14ac:dyDescent="0.35">
      <c r="C278" t="s">
        <v>338</v>
      </c>
      <c r="I278" s="5">
        <v>22000000000</v>
      </c>
    </row>
    <row r="279" spans="3:9" ht="15.5" x14ac:dyDescent="0.35">
      <c r="C279" t="s">
        <v>339</v>
      </c>
      <c r="I279" s="5">
        <v>4000000000</v>
      </c>
    </row>
    <row r="280" spans="3:9" ht="15.5" x14ac:dyDescent="0.35">
      <c r="C280" t="s">
        <v>340</v>
      </c>
      <c r="I280" s="5">
        <v>2000000000</v>
      </c>
    </row>
    <row r="281" spans="3:9" ht="15.5" x14ac:dyDescent="0.35">
      <c r="C281" t="s">
        <v>252</v>
      </c>
      <c r="D281" s="5">
        <v>7000000000</v>
      </c>
    </row>
    <row r="282" spans="3:9" ht="15.5" x14ac:dyDescent="0.35">
      <c r="C282" t="s">
        <v>253</v>
      </c>
      <c r="D282" s="5">
        <v>124000000000</v>
      </c>
    </row>
    <row r="283" spans="3:9" ht="15.5" x14ac:dyDescent="0.35">
      <c r="C283" t="s">
        <v>254</v>
      </c>
      <c r="D283" s="5">
        <v>26000000000</v>
      </c>
    </row>
    <row r="284" spans="3:9" ht="15.5" x14ac:dyDescent="0.35">
      <c r="C284" t="s">
        <v>183</v>
      </c>
      <c r="D284" s="5">
        <v>49000000000</v>
      </c>
    </row>
    <row r="285" spans="3:9" ht="15.5" x14ac:dyDescent="0.35">
      <c r="C285" t="s">
        <v>182</v>
      </c>
      <c r="I285" s="5">
        <v>98000000000</v>
      </c>
    </row>
    <row r="286" spans="3:9" ht="15.5" x14ac:dyDescent="0.35">
      <c r="C286" t="s">
        <v>181</v>
      </c>
      <c r="D286" s="5">
        <v>9000000000</v>
      </c>
    </row>
    <row r="287" spans="3:9" ht="15.5" x14ac:dyDescent="0.35">
      <c r="C287" t="s">
        <v>180</v>
      </c>
      <c r="D287" s="5">
        <v>3000000000</v>
      </c>
    </row>
    <row r="288" spans="3:9" ht="15.5" x14ac:dyDescent="0.35">
      <c r="C288" t="s">
        <v>23</v>
      </c>
      <c r="D288" s="5">
        <v>12000000000</v>
      </c>
    </row>
    <row r="289" spans="3:9" ht="15.5" x14ac:dyDescent="0.35">
      <c r="C289" t="s">
        <v>20</v>
      </c>
      <c r="D289" s="5">
        <v>5000000000</v>
      </c>
    </row>
    <row r="290" spans="3:9" ht="15.5" x14ac:dyDescent="0.35">
      <c r="C290" t="s">
        <v>255</v>
      </c>
      <c r="I290" s="5">
        <v>98000000000</v>
      </c>
    </row>
    <row r="291" spans="3:9" ht="15.5" x14ac:dyDescent="0.35">
      <c r="C291" t="s">
        <v>341</v>
      </c>
      <c r="I291" s="5">
        <v>3000000000</v>
      </c>
    </row>
    <row r="292" spans="3:9" ht="15.5" x14ac:dyDescent="0.35">
      <c r="C292" t="s">
        <v>342</v>
      </c>
      <c r="I292" s="5">
        <v>0</v>
      </c>
    </row>
    <row r="293" spans="3:9" ht="15.5" x14ac:dyDescent="0.35">
      <c r="C293" t="s">
        <v>343</v>
      </c>
      <c r="I293" s="5">
        <v>2000000000</v>
      </c>
    </row>
    <row r="294" spans="3:9" ht="15.5" x14ac:dyDescent="0.35">
      <c r="C294" t="s">
        <v>344</v>
      </c>
      <c r="I294" s="5">
        <v>-10000000000</v>
      </c>
    </row>
    <row r="295" spans="3:9" ht="15.5" x14ac:dyDescent="0.35">
      <c r="C295" t="s">
        <v>345</v>
      </c>
      <c r="I295" s="5">
        <v>-7000000000</v>
      </c>
    </row>
  </sheetData>
  <pageMargins left="0.7" right="0.7" top="0.75" bottom="0.75" header="0.3" footer="0.3"/>
  <ignoredErrors>
    <ignoredError sqref="A1:O296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935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936</v>
      </c>
      <c r="D2" s="2" vm="113">
        <f ca="1">IFERROR(_xlfn.STOCKHISTORY("XIDX:" &amp; $C$1, D3, , 0, 0, 1), "Libur")</f>
        <v>306</v>
      </c>
      <c r="H2" s="2" vm="113">
        <f ca="1">IFERROR(INDEX(D2:G2,COUNT(D2:G2)),"")</f>
        <v>306</v>
      </c>
      <c r="I2" s="2" vm="114">
        <f t="shared" ref="I2:N2" ca="1" si="0">IFERROR(_xlfn.STOCKHISTORY("XIDX:" &amp; $C$1, I1, , 0, 0, 1), "Libur")</f>
        <v>314</v>
      </c>
      <c r="J2" s="2" vm="115">
        <f t="shared" ca="1" si="0"/>
        <v>330</v>
      </c>
      <c r="K2" s="2" vm="116">
        <f t="shared" ca="1" si="0"/>
        <v>320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1703124556352</v>
      </c>
      <c r="H4" s="2">
        <f>IFERROR(SUM(D4:G4)*(4/MAX(1,COUNT(D4:G4))),"")</f>
        <v>6812498225408</v>
      </c>
      <c r="I4" s="2">
        <f t="shared" ref="I4:N4" si="1">IFERROR(INDEX(I51:I500,MATCH($C$4,$C$51:$C$500,0)),"")</f>
        <v>6494162741877</v>
      </c>
      <c r="J4" s="2">
        <f t="shared" si="1"/>
        <v>4842575703665</v>
      </c>
      <c r="K4" s="2">
        <f t="shared" si="1"/>
        <v>3730376124969</v>
      </c>
      <c r="L4" s="2">
        <f t="shared" si="1"/>
        <v>3037345793667</v>
      </c>
      <c r="M4" s="2">
        <f t="shared" si="1"/>
        <v>2194381934184</v>
      </c>
      <c r="N4" s="2">
        <f t="shared" si="1"/>
        <v>1971792990143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43355273849</v>
      </c>
      <c r="H5" s="2">
        <f>IFERROR(SUM(D5:G5)*(4/MAX(1,COUNT(D5:G5))),"")</f>
        <v>173421095396</v>
      </c>
      <c r="I5" s="2">
        <f t="shared" ref="I5:N5" si="2">IFERROR(INDEX(I51:I500,MATCH($C$5,$C$51:$C$500,0)),"")</f>
        <v>170620581206</v>
      </c>
      <c r="J5" s="2">
        <f t="shared" si="2"/>
        <v>202130349416</v>
      </c>
      <c r="K5" s="2">
        <f t="shared" si="2"/>
        <v>212003040642</v>
      </c>
      <c r="L5" s="2">
        <f t="shared" si="2"/>
        <v>184757262355</v>
      </c>
      <c r="M5" s="2">
        <f t="shared" si="2"/>
        <v>181638013169</v>
      </c>
      <c r="N5" s="2">
        <f t="shared" si="2"/>
        <v>71178185416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1807685578082</v>
      </c>
      <c r="H6" s="2">
        <f>IFERROR(INDEX(D6:G6,COUNT(D6:G6)),"")</f>
        <v>1807685578082</v>
      </c>
      <c r="I6" s="2">
        <f t="shared" ref="I6:N6" si="3">IFERROR(INDEX(I51:I500,MATCH($C$6,$C$51:$C$500,0)),"")</f>
        <v>1764984733615</v>
      </c>
      <c r="J6" s="2">
        <f t="shared" si="3"/>
        <v>1633144628964</v>
      </c>
      <c r="K6" s="2">
        <f t="shared" si="3"/>
        <v>1465839208344</v>
      </c>
      <c r="L6" s="2">
        <f t="shared" si="3"/>
        <v>915763202999</v>
      </c>
      <c r="M6" s="2">
        <f t="shared" si="3"/>
        <v>730425702656</v>
      </c>
      <c r="N6" s="2">
        <f t="shared" si="3"/>
        <v>543242387594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5.19</v>
      </c>
      <c r="H7" s="3">
        <f>IFERROR(INDEX(D7:G7,COUNT(D7:G7)),"")</f>
        <v>5.19</v>
      </c>
      <c r="I7" s="3">
        <f t="shared" ref="I7:N7" si="4">IFERROR(INDEX(I51:I500,MATCH($C$7,$C$51:$C$500,0))/1000000000,"")</f>
        <v>5.19</v>
      </c>
      <c r="J7" s="3">
        <f t="shared" si="4"/>
        <v>5.19</v>
      </c>
      <c r="K7" s="3">
        <f t="shared" si="4"/>
        <v>5.19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-164000000000</v>
      </c>
      <c r="H8" s="2">
        <f>IFERROR(INDEX(D8:G8,COUNT(D8:G8)),"")</f>
        <v>-164000000000</v>
      </c>
      <c r="I8" s="2">
        <f t="shared" ref="I8:N8" si="5">IFERROR(INDEX(I51:I500,MATCH($C$8,$C$51:$C$500,0)),"")</f>
        <v>131000000000</v>
      </c>
      <c r="J8" s="2">
        <f t="shared" si="5"/>
        <v>326000000000</v>
      </c>
      <c r="K8" s="2">
        <f t="shared" si="5"/>
        <v>149000000000</v>
      </c>
      <c r="L8" s="2">
        <f t="shared" si="5"/>
        <v>101000000000</v>
      </c>
      <c r="M8" s="2">
        <f t="shared" si="5"/>
        <v>93000000000</v>
      </c>
      <c r="N8" s="2">
        <f t="shared" si="5"/>
        <v>701000000000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-31.63</v>
      </c>
      <c r="H9" s="3">
        <f>IFERROR(INDEX(D9:G9,COUNT(D9:G9)),"")</f>
        <v>-31.63</v>
      </c>
      <c r="I9" s="3">
        <f t="shared" ref="I9:N9" si="6">IFERROR(INDEX(I51:I500,MATCH($C$9,$C$51:$C$500,0)),"")</f>
        <v>25.16</v>
      </c>
      <c r="J9" s="3">
        <f t="shared" si="6"/>
        <v>62.89</v>
      </c>
      <c r="K9" s="3">
        <f t="shared" si="6"/>
        <v>28.74</v>
      </c>
      <c r="L9" s="3">
        <f t="shared" si="6"/>
        <v>243832.14</v>
      </c>
      <c r="M9" s="3">
        <f t="shared" si="6"/>
        <v>223804.51</v>
      </c>
      <c r="N9" s="3">
        <f t="shared" si="6"/>
        <v>7010967.2000000002</v>
      </c>
    </row>
    <row r="10" spans="1:14" ht="15.5" x14ac:dyDescent="0.35">
      <c r="C10" t="s">
        <v>17</v>
      </c>
      <c r="D10" s="3">
        <f ca="1">IFERROR(IF(D9=0,"",D2/D9),"")</f>
        <v>-9.6743597850142269</v>
      </c>
      <c r="I10" s="3">
        <f t="shared" ref="I10:N10" ca="1" si="7">IFERROR(IF(I9=0,"",I2/I9),"")</f>
        <v>12.48012718600954</v>
      </c>
      <c r="J10" s="3">
        <f t="shared" ca="1" si="7"/>
        <v>5.2472571155986643</v>
      </c>
      <c r="K10" s="3">
        <f t="shared" ca="1" si="7"/>
        <v>11.134307585247043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51054792865</v>
      </c>
      <c r="H11" s="2">
        <f>IFERROR(INDEX(D11:G11,COUNT(D11:G11)),"")</f>
        <v>51054792865</v>
      </c>
      <c r="I11" s="2">
        <f t="shared" ref="I11:N11" si="8">IFERROR(INDEX(I51:I500,MATCH($C$11,$C$51:$C$500,0)),"")</f>
        <v>164817633437</v>
      </c>
      <c r="J11" s="2">
        <f t="shared" si="8"/>
        <v>540338327383</v>
      </c>
      <c r="K11" s="2">
        <f t="shared" si="8"/>
        <v>493231719919</v>
      </c>
      <c r="L11" s="2">
        <f t="shared" si="8"/>
        <v>186715449294</v>
      </c>
      <c r="M11" s="2">
        <f t="shared" si="8"/>
        <v>105771244</v>
      </c>
      <c r="N11" s="2">
        <f t="shared" si="8"/>
        <v>370599431277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257000000000</v>
      </c>
      <c r="H12" s="2">
        <f>IFERROR(INDEX(D12:G12,COUNT(D12:G12)),"")</f>
        <v>257000000000</v>
      </c>
      <c r="I12" s="2">
        <f t="shared" ref="I12:N12" si="9">IFERROR(INDEX(I51:I500,MATCH($C$12,$C$51:$C$500,0)),"")</f>
        <v>10000000000</v>
      </c>
      <c r="J12" s="2">
        <f t="shared" si="9"/>
        <v>-540000000000</v>
      </c>
      <c r="K12" s="2">
        <f t="shared" si="9"/>
        <v>-493000000000</v>
      </c>
      <c r="L12" s="2">
        <f t="shared" si="9"/>
        <v>-177000000000</v>
      </c>
      <c r="M12" s="2">
        <f t="shared" si="9"/>
        <v>5000000000</v>
      </c>
      <c r="N12" s="2">
        <f t="shared" si="9"/>
        <v>-5000000000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308000000000</v>
      </c>
      <c r="H13" s="2">
        <f>IFERROR(INDEX(D13:G13,COUNT(D13:G13)),"")</f>
        <v>308000000000</v>
      </c>
      <c r="I13" s="2">
        <f t="shared" ref="I13:N13" si="10">IFERROR(INDEX(I51:I500,MATCH($C$13,$C$51:$C$500,0)),"")</f>
        <v>175000000000</v>
      </c>
      <c r="J13" s="2">
        <f t="shared" si="10"/>
        <v>0</v>
      </c>
      <c r="K13" s="2">
        <f t="shared" si="10"/>
        <v>0</v>
      </c>
      <c r="L13" s="2">
        <f t="shared" si="10"/>
        <v>9000000000</v>
      </c>
      <c r="M13" s="2">
        <f t="shared" si="10"/>
        <v>5000000000</v>
      </c>
      <c r="N13" s="2">
        <f t="shared" si="10"/>
        <v>365000000000</v>
      </c>
    </row>
    <row r="14" spans="1:14" ht="15.5" x14ac:dyDescent="0.35">
      <c r="C14" t="s">
        <v>26</v>
      </c>
      <c r="D14" s="2">
        <f>IFERROR(INDEX(D51:D500,MATCH($C$14,$C$51:$C$500,0)),"")</f>
        <v>-8299373167</v>
      </c>
      <c r="H14" s="2">
        <f>IFERROR(SUM(D14:G14)*(4/MAX(1,COUNT(D14:G14))),"")</f>
        <v>-33197492668</v>
      </c>
      <c r="I14" s="2">
        <f t="shared" ref="I14:N14" si="11">IFERROR(INDEX(I51:I500,MATCH($C$14,$C$51:$C$500,0)),"")</f>
        <v>-22816096263</v>
      </c>
      <c r="J14" s="2">
        <f t="shared" si="11"/>
        <v>-9742583955</v>
      </c>
      <c r="K14" s="2">
        <f t="shared" si="11"/>
        <v>-7020640921</v>
      </c>
      <c r="L14" s="2">
        <f t="shared" si="11"/>
        <v>-8860318609</v>
      </c>
      <c r="M14" s="2">
        <f t="shared" si="11"/>
        <v>-5614702663</v>
      </c>
      <c r="N14" s="2">
        <f t="shared" si="11"/>
        <v>-20305513280</v>
      </c>
    </row>
    <row r="15" spans="1:14" ht="15.5" x14ac:dyDescent="0.35">
      <c r="C15" t="s">
        <v>27</v>
      </c>
      <c r="D15" s="2">
        <f>IFERROR(INDEX(D51:D500,MATCH($C$15,$C$51:$C$500,0)),"")</f>
        <v>-26078754022</v>
      </c>
      <c r="H15" s="2">
        <f>IFERROR(SUM(D15:G15)*(4/MAX(1,COUNT(D15:G15))),"")</f>
        <v>-104315016088</v>
      </c>
      <c r="I15" s="2">
        <f t="shared" ref="I15:N15" si="12">IFERROR(INDEX(I51:I500,MATCH($C$15,$C$51:$C$500,0)),"")</f>
        <v>-61391216589</v>
      </c>
      <c r="J15" s="2">
        <f t="shared" si="12"/>
        <v>-55525664960</v>
      </c>
      <c r="K15" s="2">
        <f t="shared" si="12"/>
        <v>-58972251353</v>
      </c>
      <c r="L15" s="2">
        <f t="shared" si="12"/>
        <v>-60160424653</v>
      </c>
      <c r="M15" s="2">
        <f t="shared" si="12"/>
        <v>-48826158611</v>
      </c>
      <c r="N15" s="2">
        <f t="shared" si="12"/>
        <v>-24891725201</v>
      </c>
    </row>
    <row r="16" spans="1:14" ht="15.5" x14ac:dyDescent="0.35">
      <c r="C16" t="s">
        <v>28</v>
      </c>
      <c r="D16" s="2">
        <f>IFERROR(INDEX(D51:D500,MATCH($C$16,$C$51:$C$500,0)),"")</f>
        <v>69091447560</v>
      </c>
      <c r="H16" s="2">
        <f>IFERROR(SUM(D16:G16)*(4/MAX(1,COUNT(D16:G16))),"")</f>
        <v>276365790240</v>
      </c>
      <c r="I16" s="2">
        <f t="shared" ref="I16:N16" si="13">IFERROR(INDEX(I51:I500,MATCH($C$16,$C$51:$C$500,0)),"")</f>
        <v>230690911054</v>
      </c>
      <c r="J16" s="2">
        <f t="shared" si="13"/>
        <v>256869503560</v>
      </c>
      <c r="K16" s="2">
        <f t="shared" si="13"/>
        <v>269738856592</v>
      </c>
      <c r="L16" s="2">
        <f t="shared" si="13"/>
        <v>244170300624</v>
      </c>
      <c r="M16" s="2">
        <f t="shared" si="13"/>
        <v>235620680345</v>
      </c>
      <c r="N16" s="2">
        <f t="shared" si="13"/>
        <v>98044175760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1588140000000</v>
      </c>
      <c r="H20" s="2">
        <f t="shared" ref="H20:N20" ca="1" si="14">IFERROR(H21*H2,"")</f>
        <v>1588140000000</v>
      </c>
      <c r="I20" s="2">
        <f t="shared" ca="1" si="14"/>
        <v>1629660000000</v>
      </c>
      <c r="J20" s="2">
        <f t="shared" ca="1" si="14"/>
        <v>1712700000000</v>
      </c>
      <c r="K20" s="2">
        <f t="shared" ca="1" si="14"/>
        <v>1660800000000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5190000000</v>
      </c>
      <c r="H21" s="2">
        <f>IFERROR(INDEX(D21:G21,COUNT(D21:G21)),"")</f>
        <v>5190000000</v>
      </c>
      <c r="I21" s="2">
        <f t="shared" ref="I21:N21" si="15">IFERROR(INDEX(I51:I500,MATCH($C$7,$C$51:$C$500,0)),"")</f>
        <v>5190000000</v>
      </c>
      <c r="J21" s="2">
        <f t="shared" si="15"/>
        <v>5190000000</v>
      </c>
      <c r="K21" s="2">
        <f t="shared" si="15"/>
        <v>5190000000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2.3983857798434745</v>
      </c>
      <c r="H23" s="3">
        <f t="shared" ref="H23:N23" si="16">IFERROR(H5/H6*100,"")</f>
        <v>9.5935431193738978</v>
      </c>
      <c r="I23" s="3">
        <f t="shared" si="16"/>
        <v>9.6669720681684854</v>
      </c>
      <c r="J23" s="3">
        <f t="shared" si="16"/>
        <v>12.376757442739361</v>
      </c>
      <c r="K23" s="3">
        <f t="shared" si="16"/>
        <v>14.462912400979219</v>
      </c>
      <c r="L23" s="3">
        <f t="shared" si="16"/>
        <v>20.175222344591383</v>
      </c>
      <c r="M23" s="3">
        <f t="shared" si="16"/>
        <v>24.867418069835352</v>
      </c>
      <c r="N23" s="3">
        <f t="shared" si="16"/>
        <v>13.102472679137851</v>
      </c>
    </row>
    <row r="24" spans="1:14" ht="15.5" x14ac:dyDescent="0.35">
      <c r="C24" t="s">
        <v>43</v>
      </c>
      <c r="D24" s="4">
        <f>IFERROR(_xlfn.RRI(5,I23,D23),"")</f>
        <v>-0.24329654767536246</v>
      </c>
      <c r="H24" s="4">
        <f t="shared" ref="H24:N24" si="17">IFERROR(_xlfn.RRI(5,M23,H23),"")</f>
        <v>-0.17344897797103442</v>
      </c>
      <c r="I24" s="4">
        <f t="shared" si="17"/>
        <v>-5.9004730482818957E-2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8.42</v>
      </c>
      <c r="H25" s="3">
        <f>IFERROR(INDEX(D25:G25,COUNT(D25:G25)),"")</f>
        <v>8.42</v>
      </c>
      <c r="I25" s="3">
        <f t="shared" ref="I25:N25" si="18">IFERROR(INDEX(I51:I500,MATCH($C$25,$C$51:$C$500,0)),"")</f>
        <v>32.58</v>
      </c>
      <c r="J25" s="3">
        <f t="shared" si="18"/>
        <v>38.83</v>
      </c>
      <c r="K25" s="3">
        <f t="shared" si="18"/>
        <v>40.68</v>
      </c>
      <c r="L25" s="3">
        <f t="shared" si="18"/>
        <v>444411.17</v>
      </c>
      <c r="M25" s="3">
        <f t="shared" si="18"/>
        <v>436747.52000000002</v>
      </c>
      <c r="N25" s="3">
        <f t="shared" si="18"/>
        <v>706721.68</v>
      </c>
    </row>
    <row r="26" spans="1:14" ht="15.5" x14ac:dyDescent="0.35">
      <c r="C26" t="s">
        <v>46</v>
      </c>
      <c r="D26" s="4">
        <f>IFERROR(_xlfn.RRI(5,I25,D25),"")</f>
        <v>-0.23709194151948809</v>
      </c>
      <c r="H26" s="4">
        <f t="shared" ref="H26:N26" si="19">IFERROR(_xlfn.RRI(5,M25,H25),"")</f>
        <v>-0.88597073400546189</v>
      </c>
      <c r="I26" s="4">
        <f t="shared" si="19"/>
        <v>-0.86424978279961584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328.15502049171482</v>
      </c>
      <c r="H27" s="3">
        <f t="shared" ref="H27:N27" si="20">IFERROR(H4/H21,"")</f>
        <v>1312.6200819668593</v>
      </c>
      <c r="I27" s="3">
        <f t="shared" si="20"/>
        <v>1251.2837652942196</v>
      </c>
      <c r="J27" s="3">
        <f t="shared" si="20"/>
        <v>933.05890244026978</v>
      </c>
      <c r="K27" s="3">
        <f t="shared" si="20"/>
        <v>718.76225914624274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-0.23485340729822091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-0.74155923879680774</v>
      </c>
      <c r="I29" s="4">
        <f t="shared" si="22"/>
        <v>-0.16095802214782384</v>
      </c>
      <c r="J29" s="4">
        <f t="shared" si="22"/>
        <v>-4.5476892822025598E-2</v>
      </c>
      <c r="K29" s="4">
        <f t="shared" si="22"/>
        <v>-0.99990846314686466</v>
      </c>
      <c r="L29" s="4">
        <f t="shared" si="22"/>
        <v>1.7547094486077369E-2</v>
      </c>
      <c r="M29" s="4">
        <f t="shared" si="22"/>
        <v>-0.38200916660714301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4.9018710522642645E-2</v>
      </c>
      <c r="I30" s="4">
        <f t="shared" si="23"/>
        <v>0.34105549180408917</v>
      </c>
      <c r="J30" s="4">
        <f t="shared" si="23"/>
        <v>0.29814676628760672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344.63</v>
      </c>
      <c r="H32" s="3">
        <f>IFERROR(INDEX(D32:G32,COUNT(D32:G32)),"")</f>
        <v>344.63</v>
      </c>
      <c r="I32" s="3">
        <f t="shared" ref="I32:N32" si="24">IFERROR(INDEX(I51:I500,MATCH($C$32,$C$51:$C$500,0)),"")</f>
        <v>336.27</v>
      </c>
      <c r="J32" s="3">
        <f t="shared" si="24"/>
        <v>311.38</v>
      </c>
      <c r="K32" s="3">
        <f t="shared" si="24"/>
        <v>282.42</v>
      </c>
      <c r="L32" s="3">
        <f t="shared" si="24"/>
        <v>2205254.61</v>
      </c>
      <c r="M32" s="3">
        <f t="shared" si="24"/>
        <v>1760056.39</v>
      </c>
      <c r="N32" s="3">
        <f t="shared" si="24"/>
        <v>5432414.6699999999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0.87</v>
      </c>
      <c r="H33" s="3">
        <f>IFERROR(INDEX(D33:G33,COUNT(D33:G33)),"")</f>
        <v>0.87</v>
      </c>
      <c r="I33" s="3">
        <f t="shared" ref="I33:N33" si="25">IFERROR(INDEX(I51:I500,MATCH($C$33,$C$51:$C$500,0)),"")</f>
        <v>0.93</v>
      </c>
      <c r="J33" s="3">
        <f t="shared" si="25"/>
        <v>1.06</v>
      </c>
      <c r="K33" s="3">
        <f t="shared" si="25"/>
        <v>1.1299999999999999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35.630000000000003</v>
      </c>
      <c r="H34" s="3">
        <f>IFERROR(INDEX(D34:G34,COUNT(D34:G34)),"")</f>
        <v>35.630000000000003</v>
      </c>
      <c r="I34" s="3">
        <f t="shared" ref="I34:N34" si="26">IFERROR(INDEX(I51:I500,MATCH($C$34,$C$51:$C$500,0)),"")</f>
        <v>9.64</v>
      </c>
      <c r="J34" s="3">
        <f t="shared" si="26"/>
        <v>8.5</v>
      </c>
      <c r="K34" s="3">
        <f t="shared" si="26"/>
        <v>7.87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0.91</v>
      </c>
      <c r="H35" s="3">
        <f>IFERROR(INDEX(D35:G35,COUNT(D35:G35)),"")</f>
        <v>0.91</v>
      </c>
      <c r="I35" s="3">
        <f t="shared" ref="I35:N35" si="27">IFERROR(INDEX(I51:I500,MATCH($C$35,$C$51:$C$500,0)),"")</f>
        <v>0.25</v>
      </c>
      <c r="J35" s="3">
        <f t="shared" si="27"/>
        <v>0.35</v>
      </c>
      <c r="K35" s="3">
        <f t="shared" si="27"/>
        <v>0.44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0.23760000000000001</v>
      </c>
      <c r="I36" s="4">
        <f t="shared" si="28"/>
        <v>0.2455</v>
      </c>
      <c r="J36" s="4">
        <f t="shared" si="28"/>
        <v>0.20600000000000002</v>
      </c>
      <c r="K36" s="4">
        <f t="shared" si="28"/>
        <v>0.24579999999999999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8</v>
      </c>
      <c r="I37" s="3">
        <f t="shared" si="29"/>
        <v>8</v>
      </c>
      <c r="J37" s="3">
        <f t="shared" si="29"/>
        <v>8</v>
      </c>
      <c r="K37" s="3">
        <f t="shared" si="29"/>
        <v>10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1703124556352</v>
      </c>
      <c r="E51" s="5">
        <v>2199922530732</v>
      </c>
      <c r="F51" s="5">
        <v>1680114429064</v>
      </c>
      <c r="G51" s="5">
        <v>1242988035396</v>
      </c>
      <c r="I51" s="5">
        <v>6494162741877</v>
      </c>
      <c r="J51" s="5">
        <v>4842575703665</v>
      </c>
      <c r="K51" s="5">
        <v>3730376124969</v>
      </c>
      <c r="L51" s="5">
        <v>3037345793667</v>
      </c>
      <c r="M51" s="5">
        <v>2194381934184</v>
      </c>
      <c r="N51" s="5">
        <v>1971792990143</v>
      </c>
    </row>
    <row r="52" spans="2:14" ht="15.5" x14ac:dyDescent="0.35">
      <c r="C52" t="s">
        <v>73</v>
      </c>
      <c r="D52" s="5">
        <v>-1384442645108</v>
      </c>
      <c r="E52" s="5">
        <v>-1874899749654</v>
      </c>
      <c r="F52" s="5">
        <v>-1378471337562</v>
      </c>
      <c r="G52" s="5">
        <v>-1004668442263</v>
      </c>
      <c r="I52" s="5">
        <v>-5404688089168</v>
      </c>
      <c r="J52" s="5">
        <v>-4185323491777</v>
      </c>
      <c r="K52" s="5">
        <v>-3219208418504</v>
      </c>
      <c r="L52" s="5">
        <v>-2623954586808</v>
      </c>
      <c r="M52" s="5">
        <v>-1880192335067</v>
      </c>
      <c r="N52" s="5">
        <v>-1726872248783</v>
      </c>
    </row>
    <row r="53" spans="2:14" ht="15.5" x14ac:dyDescent="0.35">
      <c r="C53" t="s">
        <v>74</v>
      </c>
      <c r="D53" s="5">
        <v>318681911244</v>
      </c>
      <c r="E53" s="5">
        <v>325022781078</v>
      </c>
      <c r="F53" s="5">
        <v>301643091502</v>
      </c>
      <c r="G53" s="5">
        <v>238319593133</v>
      </c>
      <c r="I53" s="5">
        <v>1089474652709</v>
      </c>
      <c r="J53" s="5">
        <v>657252211888</v>
      </c>
      <c r="K53" s="5">
        <v>511167706465</v>
      </c>
      <c r="L53" s="5">
        <v>413391206859</v>
      </c>
      <c r="M53" s="5">
        <v>314189599117</v>
      </c>
      <c r="N53" s="5">
        <v>244920741360</v>
      </c>
    </row>
    <row r="54" spans="2:14" ht="15.5" x14ac:dyDescent="0.35">
      <c r="C54" t="s">
        <v>75</v>
      </c>
      <c r="D54" s="5">
        <v>-239811778628</v>
      </c>
      <c r="E54" s="5">
        <v>-260957603502</v>
      </c>
      <c r="F54" s="5">
        <v>-231668229833</v>
      </c>
      <c r="G54" s="5">
        <v>-188565440403</v>
      </c>
      <c r="I54" s="5">
        <v>-847772351267</v>
      </c>
      <c r="J54" s="5">
        <v>-426998427001</v>
      </c>
      <c r="K54" s="5">
        <v>-259340058860</v>
      </c>
      <c r="L54" s="5">
        <v>-169364818664</v>
      </c>
      <c r="M54" s="5">
        <v>-103536403310</v>
      </c>
      <c r="N54" s="5">
        <v>-134823345539</v>
      </c>
    </row>
    <row r="55" spans="2:14" ht="15.5" x14ac:dyDescent="0.35">
      <c r="C55" t="s">
        <v>76</v>
      </c>
      <c r="D55" s="5">
        <v>-161146335293</v>
      </c>
      <c r="E55" s="5">
        <v>-173957542519</v>
      </c>
      <c r="F55" s="5">
        <v>-151244505107</v>
      </c>
      <c r="G55" s="5">
        <v>-117007912130</v>
      </c>
      <c r="I55" s="5">
        <v>-538270376481</v>
      </c>
      <c r="J55" s="5">
        <v>-251403317441</v>
      </c>
      <c r="K55" s="5">
        <v>-165134992053</v>
      </c>
      <c r="L55" s="5">
        <v>-107068458612</v>
      </c>
      <c r="M55" s="5">
        <v>-64500383151</v>
      </c>
      <c r="N55" s="5">
        <v>-82375396894</v>
      </c>
    </row>
    <row r="56" spans="2:14" ht="15.5" x14ac:dyDescent="0.35">
      <c r="C56" t="s">
        <v>77</v>
      </c>
      <c r="D56" s="5">
        <v>-93064491383</v>
      </c>
      <c r="E56" s="5">
        <v>-93328278884</v>
      </c>
      <c r="F56" s="5">
        <v>-77386809572</v>
      </c>
      <c r="G56" s="5">
        <v>-77565756407</v>
      </c>
      <c r="I56" s="5">
        <v>-324190072368</v>
      </c>
      <c r="J56" s="5">
        <v>-210741849086</v>
      </c>
      <c r="K56" s="5">
        <v>-152752671147</v>
      </c>
      <c r="L56" s="5">
        <v>-94573340445</v>
      </c>
      <c r="M56" s="5">
        <v>-71522396340</v>
      </c>
      <c r="N56" s="5">
        <v>-70766412980</v>
      </c>
    </row>
    <row r="57" spans="2:14" ht="15.5" x14ac:dyDescent="0.35">
      <c r="C57" t="s">
        <v>80</v>
      </c>
      <c r="D57" s="5">
        <v>-654429382</v>
      </c>
      <c r="E57" s="5">
        <v>654148396</v>
      </c>
      <c r="F57" s="5">
        <v>-227578143</v>
      </c>
      <c r="G57" s="5">
        <v>-231272445</v>
      </c>
      <c r="I57" s="5">
        <v>266523445</v>
      </c>
      <c r="J57" s="5">
        <v>-104928796</v>
      </c>
      <c r="K57" s="5">
        <v>-258203650</v>
      </c>
      <c r="L57" s="5">
        <v>-420762010</v>
      </c>
      <c r="M57" s="5">
        <v>115507</v>
      </c>
    </row>
    <row r="58" spans="2:14" ht="15.5" x14ac:dyDescent="0.35">
      <c r="C58" t="s">
        <v>78</v>
      </c>
      <c r="D58" s="5">
        <v>78870132616</v>
      </c>
      <c r="E58" s="5">
        <v>64065177576</v>
      </c>
      <c r="F58" s="5">
        <v>69974861669</v>
      </c>
      <c r="G58" s="5">
        <v>49754152730</v>
      </c>
      <c r="I58" s="5">
        <v>241702301442</v>
      </c>
      <c r="J58" s="5">
        <v>230253784887</v>
      </c>
      <c r="K58" s="5">
        <v>251827647605</v>
      </c>
      <c r="L58" s="5">
        <v>244026388195</v>
      </c>
      <c r="M58" s="5">
        <v>210653195807</v>
      </c>
      <c r="N58" s="5">
        <v>110097395821</v>
      </c>
    </row>
    <row r="59" spans="2:14" ht="15.5" x14ac:dyDescent="0.35">
      <c r="C59" t="s">
        <v>79</v>
      </c>
      <c r="D59" s="5">
        <v>-9778685056</v>
      </c>
      <c r="E59" s="5">
        <v>-5067666632</v>
      </c>
      <c r="F59" s="5">
        <v>-4025556878</v>
      </c>
      <c r="G59" s="5">
        <v>-355143322</v>
      </c>
      <c r="I59" s="5">
        <v>-11011390388</v>
      </c>
      <c r="J59" s="5">
        <v>26615718673</v>
      </c>
      <c r="K59" s="5">
        <v>17911208987</v>
      </c>
      <c r="L59" s="5">
        <v>143912429</v>
      </c>
      <c r="M59" s="5">
        <v>24967484538</v>
      </c>
      <c r="N59" s="5">
        <v>-12053220061</v>
      </c>
    </row>
    <row r="60" spans="2:14" ht="15.5" x14ac:dyDescent="0.35">
      <c r="C60" t="s">
        <v>261</v>
      </c>
      <c r="D60" s="5">
        <v>1561201259</v>
      </c>
      <c r="E60" s="5">
        <v>1469559700</v>
      </c>
      <c r="F60" s="5">
        <v>3166056083</v>
      </c>
      <c r="G60" s="5">
        <v>4959095408</v>
      </c>
      <c r="I60" s="5">
        <v>14925035064</v>
      </c>
      <c r="J60" s="5">
        <v>19740202823</v>
      </c>
      <c r="K60" s="5">
        <v>9016750108</v>
      </c>
      <c r="L60" s="5">
        <v>9308742166</v>
      </c>
      <c r="M60" s="5">
        <v>21793309562</v>
      </c>
      <c r="N60" s="5">
        <v>6224976635</v>
      </c>
    </row>
    <row r="61" spans="2:14" ht="15.5" x14ac:dyDescent="0.35">
      <c r="C61" t="s">
        <v>26</v>
      </c>
      <c r="D61" s="5">
        <v>-8299373167</v>
      </c>
      <c r="E61" s="5">
        <v>-7752339138</v>
      </c>
      <c r="F61" s="5">
        <v>-6210072639</v>
      </c>
      <c r="G61" s="5">
        <v>-4494792687</v>
      </c>
      <c r="I61" s="5">
        <v>-22816096263</v>
      </c>
      <c r="J61" s="5">
        <v>-9742583955</v>
      </c>
      <c r="K61" s="5">
        <v>-7020640921</v>
      </c>
      <c r="L61" s="5">
        <v>-8860318609</v>
      </c>
      <c r="M61" s="5">
        <v>-5614702663</v>
      </c>
      <c r="N61" s="5">
        <v>-20305513280</v>
      </c>
    </row>
    <row r="62" spans="2:14" ht="15.5" x14ac:dyDescent="0.35">
      <c r="C62" t="s">
        <v>264</v>
      </c>
      <c r="D62" s="5">
        <v>-3040513148</v>
      </c>
      <c r="E62" s="5">
        <v>1215112806</v>
      </c>
      <c r="F62" s="5">
        <v>-981540322</v>
      </c>
      <c r="G62" s="5">
        <v>-819446043</v>
      </c>
      <c r="I62" s="5">
        <v>-3120329189</v>
      </c>
      <c r="J62" s="5">
        <v>16618099805</v>
      </c>
      <c r="K62" s="5">
        <v>15915099800</v>
      </c>
      <c r="L62" s="5">
        <v>-304511128</v>
      </c>
      <c r="M62" s="5">
        <v>8788877639</v>
      </c>
      <c r="N62" s="5">
        <v>2027316584</v>
      </c>
    </row>
    <row r="63" spans="2:14" ht="15.5" x14ac:dyDescent="0.35">
      <c r="C63" t="s">
        <v>81</v>
      </c>
      <c r="D63" s="5">
        <v>-9778685056</v>
      </c>
      <c r="E63" s="5">
        <v>-5067666632</v>
      </c>
      <c r="F63" s="5">
        <v>-4025556878</v>
      </c>
      <c r="G63" s="5">
        <v>-355143322</v>
      </c>
      <c r="I63" s="5">
        <v>-11011390388</v>
      </c>
      <c r="J63" s="5">
        <v>26615718673</v>
      </c>
      <c r="K63" s="5">
        <v>17911208987</v>
      </c>
      <c r="L63" s="5">
        <v>143912429</v>
      </c>
      <c r="M63" s="5">
        <v>24967484538</v>
      </c>
      <c r="N63" s="5">
        <v>-12053220061</v>
      </c>
    </row>
    <row r="64" spans="2:14" ht="15.5" x14ac:dyDescent="0.35">
      <c r="C64" t="s">
        <v>28</v>
      </c>
      <c r="D64" s="5">
        <v>69091447560</v>
      </c>
      <c r="E64" s="5">
        <v>58997510944</v>
      </c>
      <c r="F64" s="5">
        <v>65949304791</v>
      </c>
      <c r="G64" s="5">
        <v>49399009408</v>
      </c>
      <c r="I64" s="5">
        <v>230690911054</v>
      </c>
      <c r="J64" s="5">
        <v>256869503560</v>
      </c>
      <c r="K64" s="5">
        <v>269738856592</v>
      </c>
      <c r="L64" s="5">
        <v>244170300624</v>
      </c>
      <c r="M64" s="5">
        <v>235620680345</v>
      </c>
      <c r="N64" s="5">
        <v>98044175760</v>
      </c>
    </row>
    <row r="65" spans="2:14" ht="15.5" x14ac:dyDescent="0.35">
      <c r="C65" t="s">
        <v>27</v>
      </c>
      <c r="D65" s="5">
        <v>-26078754022</v>
      </c>
      <c r="E65" s="5">
        <v>-14299445997</v>
      </c>
      <c r="F65" s="5">
        <v>-21375796189</v>
      </c>
      <c r="G65" s="5">
        <v>-11276440308</v>
      </c>
      <c r="I65" s="5">
        <v>-61391216589</v>
      </c>
      <c r="J65" s="5">
        <v>-55525664960</v>
      </c>
      <c r="K65" s="5">
        <v>-58972251353</v>
      </c>
      <c r="L65" s="5">
        <v>-60160424653</v>
      </c>
      <c r="M65" s="5">
        <v>-48826158611</v>
      </c>
      <c r="N65" s="5">
        <v>-24891725201</v>
      </c>
    </row>
    <row r="66" spans="2:14" ht="15.5" x14ac:dyDescent="0.35">
      <c r="C66" t="s">
        <v>82</v>
      </c>
    </row>
    <row r="67" spans="2:14" ht="15.5" x14ac:dyDescent="0.35">
      <c r="C67" t="s">
        <v>83</v>
      </c>
    </row>
    <row r="68" spans="2:14" ht="15.5" x14ac:dyDescent="0.35">
      <c r="C68" t="s">
        <v>84</v>
      </c>
      <c r="D68" s="5">
        <v>-26078754022</v>
      </c>
      <c r="E68" s="5">
        <v>-14299445997</v>
      </c>
      <c r="F68" s="5">
        <v>-21375796189</v>
      </c>
      <c r="G68" s="5">
        <v>-11276440308</v>
      </c>
      <c r="I68" s="5">
        <v>-61391216589</v>
      </c>
      <c r="J68" s="5">
        <v>-55525664960</v>
      </c>
      <c r="K68" s="5">
        <v>-58972251353</v>
      </c>
      <c r="L68" s="5">
        <v>-60160424653</v>
      </c>
      <c r="M68" s="5">
        <v>-48826158611</v>
      </c>
      <c r="N68" s="5">
        <v>-24891725201</v>
      </c>
    </row>
    <row r="69" spans="2:14" ht="15.5" x14ac:dyDescent="0.35">
      <c r="C69" t="s">
        <v>265</v>
      </c>
      <c r="D69" s="5">
        <v>43012693538</v>
      </c>
      <c r="E69" s="5">
        <v>44698064947</v>
      </c>
      <c r="F69" s="5">
        <v>44573508602</v>
      </c>
      <c r="G69" s="5">
        <v>38122569100</v>
      </c>
      <c r="I69" s="5">
        <v>169299694465</v>
      </c>
      <c r="J69" s="5">
        <v>201343838600</v>
      </c>
      <c r="K69" s="5">
        <v>210766605239</v>
      </c>
      <c r="L69" s="5">
        <v>184009875971</v>
      </c>
      <c r="M69" s="5">
        <v>186794521734</v>
      </c>
      <c r="N69" s="5">
        <v>73152450559</v>
      </c>
    </row>
    <row r="70" spans="2:14" ht="15.5" x14ac:dyDescent="0.35">
      <c r="C70" t="s">
        <v>462</v>
      </c>
    </row>
    <row r="71" spans="2:14" ht="15.5" x14ac:dyDescent="0.35">
      <c r="C71" t="s">
        <v>85</v>
      </c>
      <c r="D71" s="5">
        <v>43012693538</v>
      </c>
      <c r="E71" s="5">
        <v>44698064947</v>
      </c>
      <c r="F71" s="5">
        <v>44573508602</v>
      </c>
      <c r="G71" s="5">
        <v>38122569100</v>
      </c>
      <c r="I71" s="5">
        <v>169299694465</v>
      </c>
      <c r="J71" s="5">
        <v>201343838600</v>
      </c>
      <c r="K71" s="5">
        <v>210766605239</v>
      </c>
      <c r="L71" s="5">
        <v>184009875971</v>
      </c>
      <c r="M71" s="5">
        <v>186794521734</v>
      </c>
      <c r="N71" s="5">
        <v>73152450559</v>
      </c>
    </row>
    <row r="72" spans="2:14" ht="15.5" x14ac:dyDescent="0.35">
      <c r="C72" t="s">
        <v>86</v>
      </c>
      <c r="D72" s="5">
        <v>-311849071</v>
      </c>
      <c r="E72" s="5">
        <v>2721836196</v>
      </c>
      <c r="F72" s="5">
        <v>-388731441</v>
      </c>
      <c r="G72" s="5">
        <v>-388731441</v>
      </c>
      <c r="I72" s="5">
        <v>1587410186</v>
      </c>
      <c r="J72" s="5">
        <v>681582020</v>
      </c>
      <c r="K72" s="5">
        <v>978231753</v>
      </c>
      <c r="L72" s="5">
        <v>326624374</v>
      </c>
      <c r="M72" s="5">
        <v>387793327</v>
      </c>
      <c r="N72" s="5">
        <v>1077141673</v>
      </c>
    </row>
    <row r="73" spans="2:14" ht="15.5" x14ac:dyDescent="0.35">
      <c r="C73" t="s">
        <v>88</v>
      </c>
      <c r="D73" s="5">
        <v>42700844467</v>
      </c>
      <c r="E73" s="5">
        <v>47419901143</v>
      </c>
      <c r="F73" s="5">
        <v>44184777161</v>
      </c>
      <c r="G73" s="5">
        <v>37733837659</v>
      </c>
      <c r="I73" s="5">
        <v>170887104651</v>
      </c>
      <c r="J73" s="5">
        <v>202025420620</v>
      </c>
      <c r="K73" s="5">
        <v>211744836992</v>
      </c>
      <c r="L73" s="5">
        <v>184336500345</v>
      </c>
      <c r="M73" s="5">
        <v>187182315061</v>
      </c>
      <c r="N73" s="5">
        <v>74229592232</v>
      </c>
    </row>
    <row r="74" spans="2:14" ht="15.5" x14ac:dyDescent="0.35">
      <c r="C74" t="s">
        <v>89</v>
      </c>
      <c r="D74" s="5">
        <v>43012693538</v>
      </c>
      <c r="E74" s="5">
        <v>44698064947</v>
      </c>
      <c r="F74" s="5">
        <v>44573508602</v>
      </c>
      <c r="G74" s="5">
        <v>38122569100</v>
      </c>
      <c r="I74" s="5">
        <v>169299694465</v>
      </c>
      <c r="J74" s="5">
        <v>201343838600</v>
      </c>
      <c r="K74" s="5">
        <v>210766605239</v>
      </c>
      <c r="L74" s="5">
        <v>184009875971</v>
      </c>
      <c r="M74" s="5">
        <v>181250335349</v>
      </c>
      <c r="N74" s="5">
        <v>70672167743</v>
      </c>
    </row>
    <row r="75" spans="2:14" ht="15.5" x14ac:dyDescent="0.35">
      <c r="C75" t="s">
        <v>7</v>
      </c>
      <c r="D75" s="5">
        <v>43355273849</v>
      </c>
      <c r="E75" s="5">
        <v>46765752747</v>
      </c>
      <c r="F75" s="5">
        <v>44412355304</v>
      </c>
      <c r="G75" s="5">
        <v>37965110104</v>
      </c>
      <c r="I75" s="5">
        <v>170620581206</v>
      </c>
      <c r="J75" s="5">
        <v>202130349416</v>
      </c>
      <c r="K75" s="5">
        <v>212003040642</v>
      </c>
      <c r="L75" s="5">
        <v>184757262355</v>
      </c>
      <c r="M75" s="5">
        <v>181638013169</v>
      </c>
      <c r="N75" s="5">
        <v>71178185416</v>
      </c>
    </row>
    <row r="76" spans="2:14" ht="15.5" x14ac:dyDescent="0.35">
      <c r="C76" t="s">
        <v>90</v>
      </c>
      <c r="D76" s="5">
        <v>43012693538</v>
      </c>
      <c r="E76" s="5">
        <v>44698064947</v>
      </c>
      <c r="F76" s="5">
        <v>44573508602</v>
      </c>
      <c r="G76" s="5">
        <v>38122569100</v>
      </c>
      <c r="I76" s="5">
        <v>169299694465</v>
      </c>
      <c r="J76" s="5">
        <v>201343838600</v>
      </c>
      <c r="K76" s="5">
        <v>210766605239</v>
      </c>
      <c r="L76" s="5">
        <v>184009875971</v>
      </c>
      <c r="M76" s="5">
        <v>181250335349</v>
      </c>
      <c r="N76" s="5">
        <v>70672167743</v>
      </c>
    </row>
    <row r="77" spans="2:14" ht="15.5" x14ac:dyDescent="0.35">
      <c r="C77" t="s">
        <v>91</v>
      </c>
      <c r="D77" s="5">
        <v>42700844467</v>
      </c>
      <c r="E77" s="5">
        <v>47419901143</v>
      </c>
      <c r="F77" s="5">
        <v>44184777161</v>
      </c>
      <c r="G77" s="5">
        <v>37733837659</v>
      </c>
      <c r="I77" s="5">
        <v>170887104651</v>
      </c>
      <c r="J77" s="5">
        <v>202025420620</v>
      </c>
      <c r="K77" s="5">
        <v>211744836992</v>
      </c>
      <c r="L77" s="5">
        <v>184336500345</v>
      </c>
      <c r="M77" s="5">
        <v>181638128676</v>
      </c>
      <c r="N77" s="5">
        <v>71178185416</v>
      </c>
    </row>
    <row r="78" spans="2:14" ht="15.5" x14ac:dyDescent="0.35">
      <c r="C78" t="s">
        <v>92</v>
      </c>
      <c r="D78" s="5">
        <v>42700844467</v>
      </c>
      <c r="E78" s="5">
        <v>47419901143</v>
      </c>
      <c r="F78" s="5">
        <v>44184777161</v>
      </c>
      <c r="G78" s="5">
        <v>37733837659</v>
      </c>
      <c r="I78" s="5">
        <v>170887104651</v>
      </c>
      <c r="J78" s="5">
        <v>202025420620</v>
      </c>
      <c r="K78" s="5">
        <v>211744836992</v>
      </c>
      <c r="L78" s="5">
        <v>184336500345</v>
      </c>
      <c r="M78" s="5">
        <v>181638128676</v>
      </c>
      <c r="N78" s="5">
        <v>71178185416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51054792865</v>
      </c>
      <c r="E82" s="5">
        <v>164817633437</v>
      </c>
      <c r="F82" s="5">
        <v>166081952282</v>
      </c>
      <c r="G82" s="5">
        <v>417498494381</v>
      </c>
      <c r="I82" s="5">
        <v>164817633437</v>
      </c>
      <c r="J82" s="5">
        <v>540338327383</v>
      </c>
      <c r="K82" s="5">
        <v>493231719919</v>
      </c>
      <c r="L82" s="5">
        <v>186715449294</v>
      </c>
      <c r="M82" s="5">
        <v>105771244</v>
      </c>
      <c r="N82" s="5">
        <v>370599431277</v>
      </c>
    </row>
    <row r="83" spans="3:14" ht="15.5" x14ac:dyDescent="0.35">
      <c r="C83" t="s">
        <v>96</v>
      </c>
      <c r="D83" s="5">
        <v>221611630735</v>
      </c>
      <c r="E83" s="5">
        <v>408851478603</v>
      </c>
      <c r="F83" s="5">
        <v>275682529354</v>
      </c>
      <c r="G83" s="5">
        <v>187354306397</v>
      </c>
      <c r="I83" s="5">
        <v>408851478603</v>
      </c>
      <c r="J83" s="5">
        <v>384829350695</v>
      </c>
      <c r="K83" s="5">
        <v>291155964685</v>
      </c>
      <c r="L83" s="5">
        <v>141295431865</v>
      </c>
      <c r="M83" s="5">
        <v>107030884582</v>
      </c>
      <c r="N83" s="5">
        <v>191674523713</v>
      </c>
    </row>
    <row r="84" spans="3:14" ht="15.5" x14ac:dyDescent="0.35">
      <c r="C84" t="s">
        <v>97</v>
      </c>
      <c r="D84" s="5">
        <v>296115449837</v>
      </c>
      <c r="E84" s="5">
        <v>219272841647</v>
      </c>
      <c r="F84" s="5">
        <v>188023727606</v>
      </c>
      <c r="G84" s="5">
        <v>123931127672</v>
      </c>
      <c r="I84" s="5">
        <v>219272841647</v>
      </c>
      <c r="J84" s="5">
        <v>87786399788</v>
      </c>
      <c r="K84" s="5">
        <v>37779062165</v>
      </c>
      <c r="L84" s="5">
        <v>25295419248</v>
      </c>
      <c r="M84" s="5">
        <v>15334704326</v>
      </c>
      <c r="N84" s="5">
        <v>7497094408</v>
      </c>
    </row>
    <row r="85" spans="3:14" ht="15.5" x14ac:dyDescent="0.35">
      <c r="C85" t="s">
        <v>270</v>
      </c>
      <c r="D85" s="5">
        <v>63777510085</v>
      </c>
      <c r="E85" s="5">
        <v>31319734973</v>
      </c>
      <c r="F85" s="5">
        <v>19397557080</v>
      </c>
      <c r="G85" s="5">
        <v>93869245548</v>
      </c>
      <c r="I85" s="5">
        <v>31319734973</v>
      </c>
      <c r="J85" s="5">
        <v>21759566109</v>
      </c>
      <c r="K85" s="5">
        <v>43317125327</v>
      </c>
      <c r="L85" s="5">
        <v>53160973172</v>
      </c>
      <c r="M85" s="5">
        <v>6848975227</v>
      </c>
      <c r="N85" s="5">
        <v>24274922699</v>
      </c>
    </row>
    <row r="86" spans="3:14" ht="15.5" x14ac:dyDescent="0.35">
      <c r="C86" t="s">
        <v>98</v>
      </c>
      <c r="D86" s="5">
        <v>221611630735</v>
      </c>
      <c r="E86" s="5">
        <v>408851478603</v>
      </c>
      <c r="F86" s="5">
        <v>275682529354</v>
      </c>
      <c r="G86" s="5">
        <v>187354306397</v>
      </c>
      <c r="I86" s="5">
        <v>408851478603</v>
      </c>
      <c r="J86" s="5">
        <v>384829350695</v>
      </c>
      <c r="K86" s="5">
        <v>291155964685</v>
      </c>
      <c r="L86" s="5">
        <v>141295431865</v>
      </c>
      <c r="M86" s="5">
        <v>107030884582</v>
      </c>
      <c r="N86" s="5">
        <v>191674523713</v>
      </c>
    </row>
    <row r="87" spans="3:14" ht="15.5" x14ac:dyDescent="0.35">
      <c r="C87" t="s">
        <v>99</v>
      </c>
      <c r="D87" s="5">
        <v>54495182649</v>
      </c>
      <c r="E87" s="5">
        <v>49478568938</v>
      </c>
      <c r="F87" s="5">
        <v>84007392574</v>
      </c>
      <c r="G87" s="5">
        <v>71968880146</v>
      </c>
      <c r="I87" s="5">
        <v>49478568938</v>
      </c>
      <c r="J87" s="5">
        <v>72590568064</v>
      </c>
      <c r="K87" s="5">
        <v>34401010589</v>
      </c>
      <c r="L87" s="5">
        <v>34619547988</v>
      </c>
      <c r="M87" s="5">
        <v>203156711822</v>
      </c>
      <c r="N87" s="5">
        <v>222871868745</v>
      </c>
    </row>
    <row r="88" spans="3:14" ht="15.5" x14ac:dyDescent="0.35">
      <c r="C88" t="s">
        <v>100</v>
      </c>
      <c r="D88" s="5">
        <v>54495182649</v>
      </c>
      <c r="E88" s="5">
        <v>49478568938</v>
      </c>
      <c r="F88" s="5">
        <v>84007392574</v>
      </c>
      <c r="G88" s="5">
        <v>71968880146</v>
      </c>
      <c r="I88" s="5">
        <v>49478568938</v>
      </c>
      <c r="J88" s="5">
        <v>72590568064</v>
      </c>
      <c r="K88" s="5">
        <v>34401010589</v>
      </c>
      <c r="L88" s="5">
        <v>34619547988</v>
      </c>
      <c r="M88" s="5">
        <v>203156711822</v>
      </c>
      <c r="N88" s="5">
        <v>222871868745</v>
      </c>
    </row>
    <row r="89" spans="3:14" ht="15.5" x14ac:dyDescent="0.35">
      <c r="C89" t="s">
        <v>101</v>
      </c>
      <c r="D89" s="5">
        <v>1493683131695</v>
      </c>
      <c r="E89" s="5">
        <v>1134530435775</v>
      </c>
      <c r="F89" s="5">
        <v>1287323471529</v>
      </c>
      <c r="G89" s="5">
        <v>872020207153</v>
      </c>
      <c r="I89" s="5">
        <v>1134530435775</v>
      </c>
      <c r="J89" s="5">
        <v>750830482205</v>
      </c>
      <c r="K89" s="5">
        <v>612124224691</v>
      </c>
      <c r="L89" s="5">
        <v>574846001228</v>
      </c>
      <c r="M89" s="5">
        <v>328300910087</v>
      </c>
      <c r="N89" s="5">
        <v>172025176121</v>
      </c>
    </row>
    <row r="90" spans="3:14" ht="15.5" x14ac:dyDescent="0.35">
      <c r="C90" t="s">
        <v>80</v>
      </c>
      <c r="D90" s="5">
        <v>3804108891</v>
      </c>
      <c r="E90" s="5">
        <v>4115588976</v>
      </c>
      <c r="F90" s="5">
        <v>1427714731</v>
      </c>
      <c r="G90" s="5">
        <v>1816148519</v>
      </c>
      <c r="I90" s="5">
        <v>4115588976</v>
      </c>
      <c r="J90" s="5">
        <v>2561247638</v>
      </c>
      <c r="K90" s="5">
        <v>1881021803</v>
      </c>
      <c r="L90" s="5">
        <v>1365966994</v>
      </c>
      <c r="M90" s="5">
        <v>1039341196</v>
      </c>
      <c r="N90" s="5">
        <v>290748154116</v>
      </c>
    </row>
    <row r="91" spans="3:14" ht="15.5" x14ac:dyDescent="0.35">
      <c r="C91" t="s">
        <v>102</v>
      </c>
      <c r="D91" s="5">
        <v>2191368850122</v>
      </c>
      <c r="E91" s="5">
        <v>2030791284419</v>
      </c>
      <c r="F91" s="5">
        <v>2018522524166</v>
      </c>
      <c r="G91" s="5">
        <v>1742235877990</v>
      </c>
      <c r="I91" s="5">
        <v>2030791284419</v>
      </c>
      <c r="J91" s="5">
        <v>1903629288095</v>
      </c>
      <c r="K91" s="5">
        <v>1524777259417</v>
      </c>
      <c r="L91" s="5">
        <v>1084409368955</v>
      </c>
      <c r="M91" s="5">
        <v>707832584296</v>
      </c>
      <c r="N91" s="5">
        <v>992129481524</v>
      </c>
    </row>
    <row r="92" spans="3:14" ht="15.5" x14ac:dyDescent="0.35">
      <c r="C92" t="s">
        <v>103</v>
      </c>
    </row>
    <row r="93" spans="3:14" ht="15.5" x14ac:dyDescent="0.35">
      <c r="C93" t="s">
        <v>104</v>
      </c>
      <c r="D93" s="5">
        <v>284385920175</v>
      </c>
      <c r="E93" s="5">
        <v>277723296976</v>
      </c>
      <c r="F93" s="5">
        <v>231335548413</v>
      </c>
      <c r="G93" s="5">
        <v>219522051201</v>
      </c>
      <c r="I93" s="5">
        <v>277723296976</v>
      </c>
      <c r="J93" s="5">
        <v>139079043522</v>
      </c>
      <c r="K93" s="5">
        <v>54158613456</v>
      </c>
      <c r="L93" s="5">
        <v>23964967777</v>
      </c>
      <c r="M93" s="5">
        <v>7515144424</v>
      </c>
      <c r="N93" s="5">
        <v>16768551744</v>
      </c>
    </row>
    <row r="94" spans="3:14" ht="15.5" x14ac:dyDescent="0.35">
      <c r="C94" t="s">
        <v>349</v>
      </c>
      <c r="D94" s="5">
        <v>51536694034</v>
      </c>
      <c r="E94" s="5">
        <v>51887278247</v>
      </c>
      <c r="F94" s="5">
        <v>52252319626</v>
      </c>
      <c r="G94" s="5">
        <v>52523778321</v>
      </c>
      <c r="I94" s="5">
        <v>51887278247</v>
      </c>
      <c r="J94" s="5">
        <v>51651058432</v>
      </c>
      <c r="K94" s="5">
        <v>38921749996</v>
      </c>
      <c r="L94" s="5">
        <v>38181443484</v>
      </c>
      <c r="M94" s="5">
        <v>37838005303</v>
      </c>
      <c r="N94" s="5">
        <v>508699938</v>
      </c>
    </row>
    <row r="95" spans="3:14" ht="15.5" x14ac:dyDescent="0.35">
      <c r="C95" t="s">
        <v>105</v>
      </c>
      <c r="D95" s="5">
        <v>35718259187</v>
      </c>
      <c r="E95" s="5">
        <v>34539115179</v>
      </c>
      <c r="F95" s="5">
        <v>31847303615</v>
      </c>
      <c r="G95" s="5">
        <v>31322021485</v>
      </c>
      <c r="I95" s="5">
        <v>34539115179</v>
      </c>
      <c r="J95" s="5">
        <v>28361711050</v>
      </c>
      <c r="K95" s="5">
        <v>14837906327</v>
      </c>
      <c r="L95" s="5">
        <v>11117295580</v>
      </c>
      <c r="M95" s="5">
        <v>9963541173</v>
      </c>
      <c r="N95" s="5">
        <v>8903231864</v>
      </c>
    </row>
    <row r="96" spans="3:14" ht="15.5" x14ac:dyDescent="0.35">
      <c r="C96" t="s">
        <v>271</v>
      </c>
      <c r="D96" s="5">
        <v>97170248678</v>
      </c>
      <c r="E96" s="5">
        <v>100210761826</v>
      </c>
      <c r="F96" s="5">
        <v>98995649020</v>
      </c>
      <c r="G96" s="5">
        <v>99977189342</v>
      </c>
      <c r="I96" s="5">
        <v>100210761826</v>
      </c>
      <c r="J96" s="5">
        <v>79199020801</v>
      </c>
      <c r="K96" s="5">
        <v>172538831376</v>
      </c>
      <c r="L96" s="5">
        <v>93999294064</v>
      </c>
      <c r="M96" s="5">
        <v>45704586757</v>
      </c>
      <c r="N96" s="5">
        <v>17273620149</v>
      </c>
    </row>
    <row r="97" spans="3:14" ht="15.5" x14ac:dyDescent="0.35">
      <c r="C97" t="s">
        <v>106</v>
      </c>
      <c r="D97" s="5">
        <v>1123711879652</v>
      </c>
      <c r="E97" s="5">
        <v>1058625426636</v>
      </c>
      <c r="F97" s="5">
        <v>948490793724</v>
      </c>
      <c r="G97" s="5">
        <v>849991553189</v>
      </c>
      <c r="I97" s="5">
        <v>1058625426636</v>
      </c>
      <c r="J97" s="5">
        <v>660953150032</v>
      </c>
      <c r="K97" s="5">
        <v>475024244986</v>
      </c>
      <c r="L97" s="5">
        <v>298069018286</v>
      </c>
      <c r="M97" s="5">
        <v>185730226302</v>
      </c>
      <c r="N97" s="5">
        <v>131670019240</v>
      </c>
    </row>
    <row r="98" spans="3:14" ht="15.5" x14ac:dyDescent="0.35">
      <c r="C98" t="s">
        <v>107</v>
      </c>
      <c r="D98" s="5">
        <v>3315080729774</v>
      </c>
      <c r="E98" s="5">
        <v>3089416711055</v>
      </c>
      <c r="F98" s="5">
        <v>2967013317890</v>
      </c>
      <c r="G98" s="5">
        <v>2592227431179</v>
      </c>
      <c r="I98" s="5">
        <v>3089416711055</v>
      </c>
      <c r="J98" s="5">
        <v>2564582438127</v>
      </c>
      <c r="K98" s="5">
        <v>1999801504403</v>
      </c>
      <c r="L98" s="5">
        <v>1382478387241</v>
      </c>
      <c r="M98" s="5">
        <v>893562810598</v>
      </c>
      <c r="N98" s="5">
        <v>1123799500764</v>
      </c>
    </row>
    <row r="99" spans="3:14" ht="15.5" x14ac:dyDescent="0.35">
      <c r="C99" t="s">
        <v>108</v>
      </c>
    </row>
    <row r="100" spans="3:14" ht="15.5" x14ac:dyDescent="0.35">
      <c r="C100" t="s">
        <v>109</v>
      </c>
    </row>
    <row r="101" spans="3:14" ht="15.5" x14ac:dyDescent="0.35">
      <c r="C101" t="s">
        <v>110</v>
      </c>
      <c r="D101" s="5">
        <v>1281526594225</v>
      </c>
      <c r="E101" s="5">
        <v>1139267292699</v>
      </c>
      <c r="F101" s="5">
        <v>1068719824314</v>
      </c>
      <c r="G101" s="5">
        <v>757244154708</v>
      </c>
      <c r="I101" s="5">
        <v>1139267292699</v>
      </c>
      <c r="J101" s="5">
        <v>777822962035</v>
      </c>
      <c r="K101" s="5">
        <v>447858200536</v>
      </c>
      <c r="L101" s="5">
        <v>393509762772</v>
      </c>
      <c r="M101" s="5">
        <v>129866730032</v>
      </c>
      <c r="N101" s="5">
        <v>570124072186</v>
      </c>
    </row>
    <row r="102" spans="3:14" ht="15.5" x14ac:dyDescent="0.35">
      <c r="C102" t="s">
        <v>273</v>
      </c>
      <c r="D102" s="5">
        <v>282654695558</v>
      </c>
      <c r="E102" s="5">
        <v>175126136550</v>
      </c>
      <c r="F102" s="5">
        <v>33480120000</v>
      </c>
      <c r="I102" s="5">
        <v>175126136550</v>
      </c>
      <c r="M102" s="5">
        <v>3296990366</v>
      </c>
      <c r="N102" s="5">
        <v>365457653107</v>
      </c>
    </row>
    <row r="103" spans="3:14" ht="15.5" x14ac:dyDescent="0.35">
      <c r="C103" t="s">
        <v>111</v>
      </c>
    </row>
    <row r="104" spans="3:14" ht="15.5" x14ac:dyDescent="0.35">
      <c r="C104" t="s">
        <v>112</v>
      </c>
      <c r="D104" s="5">
        <v>427373123484</v>
      </c>
      <c r="E104" s="5">
        <v>535934533896</v>
      </c>
      <c r="F104" s="5">
        <v>683567249656</v>
      </c>
      <c r="G104" s="5">
        <v>392756379812</v>
      </c>
      <c r="I104" s="5">
        <v>535934533896</v>
      </c>
      <c r="J104" s="5">
        <v>548300321932</v>
      </c>
      <c r="K104" s="5">
        <v>316127054044</v>
      </c>
      <c r="L104" s="5">
        <v>223294774440</v>
      </c>
      <c r="M104" s="5">
        <v>69428547027</v>
      </c>
      <c r="N104" s="5">
        <v>143895490608</v>
      </c>
    </row>
    <row r="105" spans="3:14" ht="15.5" x14ac:dyDescent="0.35">
      <c r="C105" t="s">
        <v>113</v>
      </c>
    </row>
    <row r="106" spans="3:14" ht="15.5" x14ac:dyDescent="0.35">
      <c r="C106" t="s">
        <v>114</v>
      </c>
      <c r="D106" s="5">
        <v>359892959922</v>
      </c>
      <c r="E106" s="5">
        <v>250592576620</v>
      </c>
      <c r="F106" s="5">
        <v>207421284686</v>
      </c>
      <c r="G106" s="5">
        <v>217800373220</v>
      </c>
      <c r="I106" s="5">
        <v>250592576620</v>
      </c>
      <c r="J106" s="5">
        <v>109545965897</v>
      </c>
      <c r="K106" s="5">
        <v>81096187492</v>
      </c>
      <c r="L106" s="5">
        <v>78456392420</v>
      </c>
      <c r="M106" s="5">
        <v>22183679553</v>
      </c>
      <c r="N106" s="5">
        <v>31772017107</v>
      </c>
    </row>
    <row r="107" spans="3:14" ht="15.5" x14ac:dyDescent="0.35">
      <c r="C107" t="s">
        <v>116</v>
      </c>
      <c r="D107" s="5">
        <v>39050961736</v>
      </c>
      <c r="E107" s="5">
        <v>32052433290</v>
      </c>
      <c r="F107" s="5">
        <v>14670401976</v>
      </c>
      <c r="G107" s="5">
        <v>24989190094</v>
      </c>
      <c r="I107" s="5">
        <v>32052433290</v>
      </c>
      <c r="J107" s="5">
        <v>13741283053</v>
      </c>
      <c r="K107" s="5">
        <v>2186858539</v>
      </c>
      <c r="L107" s="5">
        <v>37544466055</v>
      </c>
      <c r="M107" s="5">
        <v>18974661146</v>
      </c>
      <c r="N107" s="5">
        <v>19223339637</v>
      </c>
    </row>
    <row r="108" spans="3:14" ht="15.5" x14ac:dyDescent="0.35">
      <c r="C108" t="s">
        <v>115</v>
      </c>
      <c r="D108" s="5">
        <v>44607519427</v>
      </c>
      <c r="E108" s="5">
        <v>36751662080</v>
      </c>
      <c r="F108" s="5">
        <v>20072136952</v>
      </c>
      <c r="G108" s="5">
        <v>19958798979</v>
      </c>
      <c r="I108" s="5">
        <v>36751662080</v>
      </c>
      <c r="J108" s="5">
        <v>18362580679</v>
      </c>
      <c r="K108" s="5">
        <v>9728981321</v>
      </c>
      <c r="L108" s="5">
        <v>22767330589</v>
      </c>
      <c r="M108" s="5">
        <v>1456707889</v>
      </c>
      <c r="N108" s="5">
        <v>2937512261</v>
      </c>
    </row>
    <row r="109" spans="3:14" ht="15.5" x14ac:dyDescent="0.35">
      <c r="C109" t="s">
        <v>118</v>
      </c>
    </row>
    <row r="110" spans="3:14" ht="15.5" x14ac:dyDescent="0.35">
      <c r="C110" t="s">
        <v>442</v>
      </c>
      <c r="D110" s="5">
        <v>17223405796</v>
      </c>
      <c r="L110" s="5">
        <v>5710214154</v>
      </c>
      <c r="M110" s="5">
        <v>859368077</v>
      </c>
    </row>
    <row r="111" spans="3:14" ht="15.5" x14ac:dyDescent="0.35">
      <c r="C111" t="s">
        <v>120</v>
      </c>
      <c r="D111" s="5">
        <v>112944385928</v>
      </c>
      <c r="E111" s="5">
        <v>101519706458</v>
      </c>
      <c r="F111" s="5">
        <v>100731535223</v>
      </c>
      <c r="G111" s="5">
        <v>93511267444</v>
      </c>
      <c r="I111" s="5">
        <v>101519706458</v>
      </c>
      <c r="J111" s="5">
        <v>83346769506</v>
      </c>
      <c r="K111" s="5">
        <v>37116296555</v>
      </c>
      <c r="L111" s="5">
        <v>30995062526</v>
      </c>
      <c r="M111" s="5">
        <v>13963288447</v>
      </c>
      <c r="N111" s="5">
        <v>6335923070</v>
      </c>
    </row>
    <row r="112" spans="3:14" ht="15.5" x14ac:dyDescent="0.35">
      <c r="C112" t="s">
        <v>121</v>
      </c>
      <c r="D112" s="5">
        <v>225868557467</v>
      </c>
      <c r="E112" s="5">
        <v>185164684741</v>
      </c>
      <c r="F112" s="5">
        <v>183180661104</v>
      </c>
      <c r="G112" s="5">
        <v>164055221160</v>
      </c>
      <c r="I112" s="5">
        <v>185164684741</v>
      </c>
      <c r="J112" s="5">
        <v>153614847128</v>
      </c>
      <c r="K112" s="5">
        <v>86104095523</v>
      </c>
      <c r="L112" s="5">
        <v>73205421470</v>
      </c>
      <c r="M112" s="5">
        <v>33270377910</v>
      </c>
      <c r="N112" s="5">
        <v>10433040984</v>
      </c>
    </row>
    <row r="113" spans="3:14" ht="15.5" x14ac:dyDescent="0.35">
      <c r="C113" t="s">
        <v>122</v>
      </c>
      <c r="D113" s="5">
        <v>225868557467</v>
      </c>
      <c r="E113" s="5">
        <v>185164684741</v>
      </c>
      <c r="F113" s="5">
        <v>183180661104</v>
      </c>
      <c r="G113" s="5">
        <v>164055221160</v>
      </c>
      <c r="I113" s="5">
        <v>185164684741</v>
      </c>
      <c r="J113" s="5">
        <v>153614847128</v>
      </c>
      <c r="K113" s="5">
        <v>86104095523</v>
      </c>
      <c r="L113" s="5">
        <v>73205421470</v>
      </c>
      <c r="M113" s="5">
        <v>33270377910</v>
      </c>
      <c r="N113" s="5">
        <v>10433040984</v>
      </c>
    </row>
    <row r="114" spans="3:14" ht="15.5" x14ac:dyDescent="0.35">
      <c r="C114" t="s">
        <v>124</v>
      </c>
    </row>
    <row r="115" spans="3:14" ht="15.5" x14ac:dyDescent="0.35">
      <c r="C115" t="s">
        <v>125</v>
      </c>
      <c r="D115" s="5">
        <v>181895406718</v>
      </c>
      <c r="E115" s="5">
        <v>145596294741</v>
      </c>
      <c r="F115" s="5">
        <v>142275015865</v>
      </c>
      <c r="G115" s="5">
        <v>128455364668</v>
      </c>
      <c r="I115" s="5">
        <v>145596294741</v>
      </c>
      <c r="J115" s="5">
        <v>127745175128</v>
      </c>
      <c r="K115" s="5">
        <v>70754866523</v>
      </c>
      <c r="L115" s="5">
        <v>61643058970</v>
      </c>
      <c r="M115" s="5">
        <v>22481916410</v>
      </c>
      <c r="N115" s="5">
        <v>5906880484</v>
      </c>
    </row>
    <row r="116" spans="3:14" ht="15.5" x14ac:dyDescent="0.35">
      <c r="C116" t="s">
        <v>126</v>
      </c>
      <c r="D116" s="5">
        <v>1507395151692</v>
      </c>
      <c r="E116" s="5">
        <v>1324431977440</v>
      </c>
      <c r="F116" s="5">
        <v>1251900485418</v>
      </c>
      <c r="G116" s="5">
        <v>921299375868</v>
      </c>
      <c r="I116" s="5">
        <v>1324431977440</v>
      </c>
      <c r="J116" s="5">
        <v>931437809163</v>
      </c>
      <c r="K116" s="5">
        <v>533962296059</v>
      </c>
      <c r="L116" s="5">
        <v>466715184242</v>
      </c>
      <c r="M116" s="5">
        <v>163137107942</v>
      </c>
      <c r="N116" s="5">
        <v>580557113170</v>
      </c>
    </row>
    <row r="117" spans="3:14" ht="15.5" x14ac:dyDescent="0.35">
      <c r="C117" t="s">
        <v>127</v>
      </c>
    </row>
    <row r="118" spans="3:14" ht="15.5" x14ac:dyDescent="0.35">
      <c r="C118" t="s">
        <v>128</v>
      </c>
      <c r="D118" s="5">
        <v>518750000000</v>
      </c>
      <c r="E118" s="5">
        <v>518750000000</v>
      </c>
      <c r="F118" s="5">
        <v>518750000000</v>
      </c>
      <c r="G118" s="5">
        <v>518750000000</v>
      </c>
      <c r="I118" s="5">
        <v>518750000000</v>
      </c>
      <c r="J118" s="5">
        <v>518750000000</v>
      </c>
      <c r="K118" s="5">
        <v>518750000000</v>
      </c>
      <c r="L118" s="5">
        <v>415000000000</v>
      </c>
      <c r="M118" s="5">
        <v>415000000000</v>
      </c>
      <c r="N118" s="5">
        <v>100000000000</v>
      </c>
    </row>
    <row r="119" spans="3:14" ht="15.5" x14ac:dyDescent="0.35">
      <c r="C119" t="s">
        <v>129</v>
      </c>
      <c r="D119" s="5">
        <v>265220544638</v>
      </c>
      <c r="E119" s="5">
        <v>265220544638</v>
      </c>
      <c r="F119" s="5">
        <v>265220544638</v>
      </c>
      <c r="G119" s="5">
        <v>265220544638</v>
      </c>
      <c r="I119" s="5">
        <v>265220544638</v>
      </c>
      <c r="J119" s="5">
        <v>265220544638</v>
      </c>
      <c r="K119" s="5">
        <v>265220544638</v>
      </c>
      <c r="L119" s="5">
        <v>-19359473715</v>
      </c>
      <c r="M119" s="5">
        <v>-19359473715</v>
      </c>
    </row>
    <row r="120" spans="3:14" ht="15.5" x14ac:dyDescent="0.35">
      <c r="C120" t="s">
        <v>130</v>
      </c>
      <c r="D120" s="5">
        <v>999975320257</v>
      </c>
      <c r="E120" s="5">
        <v>956308566323</v>
      </c>
      <c r="F120" s="5">
        <v>912262441004</v>
      </c>
      <c r="G120" s="5">
        <v>867461651912</v>
      </c>
      <c r="I120" s="5">
        <v>956308566323</v>
      </c>
      <c r="J120" s="5">
        <v>828774079638</v>
      </c>
      <c r="K120" s="5">
        <v>679198960825</v>
      </c>
      <c r="L120" s="5">
        <v>518174170489</v>
      </c>
      <c r="M120" s="5">
        <v>333743533933</v>
      </c>
      <c r="N120" s="5">
        <v>152493312533</v>
      </c>
    </row>
    <row r="121" spans="3:14" ht="15.5" x14ac:dyDescent="0.35">
      <c r="C121" t="s">
        <v>131</v>
      </c>
      <c r="D121" s="5">
        <v>1500000000</v>
      </c>
      <c r="E121" s="5">
        <v>1500000000</v>
      </c>
      <c r="F121" s="5">
        <v>1500000000</v>
      </c>
      <c r="G121" s="5">
        <v>1500000000</v>
      </c>
      <c r="I121" s="5">
        <v>1500000000</v>
      </c>
      <c r="J121" s="5">
        <v>1000000000</v>
      </c>
      <c r="K121" s="5">
        <v>500000000</v>
      </c>
    </row>
    <row r="122" spans="3:14" ht="15.5" x14ac:dyDescent="0.35">
      <c r="C122" t="s">
        <v>132</v>
      </c>
      <c r="D122" s="5">
        <v>998475320257</v>
      </c>
      <c r="E122" s="5">
        <v>954808566323</v>
      </c>
      <c r="F122" s="5">
        <v>910762441004</v>
      </c>
      <c r="G122" s="5">
        <v>865961651912</v>
      </c>
      <c r="I122" s="5">
        <v>954808566323</v>
      </c>
      <c r="J122" s="5">
        <v>827774079638</v>
      </c>
      <c r="K122" s="5">
        <v>678698960825</v>
      </c>
    </row>
    <row r="123" spans="3:14" ht="15.5" x14ac:dyDescent="0.35">
      <c r="C123" t="s">
        <v>133</v>
      </c>
      <c r="D123" s="5">
        <v>999975320257</v>
      </c>
      <c r="E123" s="5">
        <v>956308566323</v>
      </c>
      <c r="F123" s="5">
        <v>912262441004</v>
      </c>
      <c r="G123" s="5">
        <v>867461651912</v>
      </c>
      <c r="I123" s="5">
        <v>956308566323</v>
      </c>
      <c r="J123" s="5">
        <v>828774079638</v>
      </c>
      <c r="K123" s="5">
        <v>679198960825</v>
      </c>
      <c r="L123" s="5">
        <v>518174170489</v>
      </c>
      <c r="M123" s="5">
        <v>333743533933</v>
      </c>
      <c r="N123" s="5">
        <v>152493312533</v>
      </c>
    </row>
    <row r="124" spans="3:14" ht="15.5" x14ac:dyDescent="0.35">
      <c r="C124" t="s">
        <v>134</v>
      </c>
      <c r="D124" s="5">
        <v>19935604296</v>
      </c>
      <c r="E124" s="5">
        <v>20590033678</v>
      </c>
      <c r="F124" s="5">
        <v>17452132099</v>
      </c>
      <c r="I124" s="5">
        <v>20590033678</v>
      </c>
      <c r="J124" s="5">
        <v>17838757050</v>
      </c>
      <c r="K124" s="5">
        <v>788681078</v>
      </c>
      <c r="L124" s="5">
        <v>582539231</v>
      </c>
      <c r="M124" s="5">
        <v>2301242</v>
      </c>
      <c r="N124" s="5">
        <v>920945</v>
      </c>
    </row>
    <row r="125" spans="3:14" ht="15.5" x14ac:dyDescent="0.35">
      <c r="C125" t="s">
        <v>9</v>
      </c>
      <c r="D125" s="5">
        <v>1807685578082</v>
      </c>
      <c r="E125" s="5">
        <v>1764984733615</v>
      </c>
      <c r="F125" s="5">
        <v>1715112832472</v>
      </c>
      <c r="G125" s="5">
        <v>1653248345069</v>
      </c>
      <c r="I125" s="5">
        <v>1764984733615</v>
      </c>
      <c r="J125" s="5">
        <v>1633144628964</v>
      </c>
      <c r="K125" s="5">
        <v>1465839208344</v>
      </c>
      <c r="L125" s="5">
        <v>915763202999</v>
      </c>
      <c r="M125" s="5">
        <v>730425702656</v>
      </c>
      <c r="N125" s="5">
        <v>543242387594</v>
      </c>
    </row>
    <row r="126" spans="3:14" ht="15.5" x14ac:dyDescent="0.35">
      <c r="C126" t="s">
        <v>135</v>
      </c>
      <c r="D126" s="5">
        <v>3315080729774</v>
      </c>
      <c r="E126" s="5">
        <v>3089416711055</v>
      </c>
      <c r="F126" s="5">
        <v>2967013317890</v>
      </c>
      <c r="G126" s="5">
        <v>2574547720937</v>
      </c>
      <c r="I126" s="5">
        <v>3089416711055</v>
      </c>
      <c r="J126" s="5">
        <v>2564582438127</v>
      </c>
      <c r="K126" s="5">
        <v>1999801504403</v>
      </c>
      <c r="L126" s="5">
        <v>1382478387241</v>
      </c>
      <c r="M126" s="5">
        <v>893562810598</v>
      </c>
      <c r="N126" s="5">
        <v>1123799500764</v>
      </c>
    </row>
    <row r="127" spans="3:14" ht="15.5" x14ac:dyDescent="0.35">
      <c r="C127" t="s">
        <v>136</v>
      </c>
      <c r="D127" s="5">
        <v>5187500000</v>
      </c>
      <c r="E127" s="5">
        <v>5187500000</v>
      </c>
      <c r="F127" s="5">
        <v>5187500000</v>
      </c>
      <c r="G127" s="5">
        <v>5187500000</v>
      </c>
      <c r="I127" s="5">
        <v>5187500000</v>
      </c>
      <c r="J127" s="5">
        <v>5187500000</v>
      </c>
      <c r="K127" s="5">
        <v>5187500000</v>
      </c>
      <c r="L127" s="5">
        <v>415000</v>
      </c>
      <c r="M127" s="5">
        <v>415000</v>
      </c>
      <c r="N127" s="5">
        <v>100000</v>
      </c>
    </row>
    <row r="129" spans="2:14" ht="15.5" x14ac:dyDescent="0.35">
      <c r="B129" t="s">
        <v>137</v>
      </c>
      <c r="C129" t="s">
        <v>138</v>
      </c>
      <c r="D129" s="5">
        <v>-164070466918</v>
      </c>
      <c r="E129" s="5">
        <v>250790811526</v>
      </c>
      <c r="F129" s="5">
        <v>-157283475940</v>
      </c>
      <c r="G129" s="5">
        <v>190670325303</v>
      </c>
      <c r="I129" s="5">
        <v>130535724196</v>
      </c>
      <c r="J129" s="5">
        <v>326266933403</v>
      </c>
      <c r="K129" s="5">
        <v>149108949590</v>
      </c>
      <c r="L129" s="5">
        <v>101190338009</v>
      </c>
      <c r="M129" s="5">
        <v>92878873543</v>
      </c>
      <c r="N129" s="5">
        <v>701096720140</v>
      </c>
    </row>
    <row r="130" spans="2:14" ht="15.5" x14ac:dyDescent="0.35">
      <c r="C130" t="s">
        <v>279</v>
      </c>
      <c r="D130" s="5">
        <v>1890074919486</v>
      </c>
      <c r="E130" s="5">
        <v>2072885871032</v>
      </c>
      <c r="F130" s="5">
        <v>1584006063510</v>
      </c>
      <c r="G130" s="5">
        <v>1491115241411</v>
      </c>
      <c r="I130" s="5">
        <v>6476713285838</v>
      </c>
      <c r="J130" s="5">
        <v>4752666573710</v>
      </c>
      <c r="K130" s="5">
        <v>3579809590788</v>
      </c>
      <c r="L130" s="5">
        <v>3003140989391</v>
      </c>
      <c r="M130" s="5">
        <v>2279200679591</v>
      </c>
      <c r="N130" s="5">
        <v>1899921197188</v>
      </c>
    </row>
    <row r="131" spans="2:14" ht="15.5" x14ac:dyDescent="0.35">
      <c r="C131" t="s">
        <v>280</v>
      </c>
      <c r="D131" s="5">
        <v>-1933848351544</v>
      </c>
      <c r="E131" s="5">
        <v>-1711246771385</v>
      </c>
      <c r="F131" s="5">
        <v>-1617053469406</v>
      </c>
      <c r="G131" s="5">
        <v>-1194922855631</v>
      </c>
      <c r="I131" s="5">
        <v>-5923823173301</v>
      </c>
      <c r="J131" s="5">
        <v>-4213110827548</v>
      </c>
      <c r="K131" s="5">
        <v>-3225621968334</v>
      </c>
      <c r="L131" s="5">
        <v>-2804430376272</v>
      </c>
      <c r="M131" s="5">
        <v>-2130839787482</v>
      </c>
      <c r="N131" s="5">
        <v>-1152414942585</v>
      </c>
    </row>
    <row r="132" spans="2:14" ht="15.5" x14ac:dyDescent="0.35">
      <c r="C132" t="s">
        <v>281</v>
      </c>
      <c r="D132" s="5">
        <v>-74660900441</v>
      </c>
      <c r="E132" s="5">
        <v>-64289672419</v>
      </c>
      <c r="F132" s="5">
        <v>-66087008974</v>
      </c>
      <c r="G132" s="5">
        <v>-62336858317</v>
      </c>
      <c r="I132" s="5">
        <v>-250829591772</v>
      </c>
      <c r="J132" s="5">
        <v>-150383780032</v>
      </c>
      <c r="K132" s="5">
        <v>-118279977395</v>
      </c>
      <c r="L132" s="5">
        <v>-77446144862</v>
      </c>
      <c r="M132" s="5">
        <v>-54616494112</v>
      </c>
      <c r="N132" s="5">
        <v>-42426593878</v>
      </c>
    </row>
    <row r="133" spans="2:14" ht="15.5" x14ac:dyDescent="0.35">
      <c r="C133" t="s">
        <v>261</v>
      </c>
      <c r="D133" s="5">
        <v>1561201259</v>
      </c>
      <c r="E133" s="5">
        <v>1469559700</v>
      </c>
      <c r="F133" s="5">
        <v>3166056083</v>
      </c>
      <c r="G133" s="5">
        <v>4959095408</v>
      </c>
      <c r="I133" s="5">
        <v>14925035064</v>
      </c>
      <c r="J133" s="5">
        <v>19740202823</v>
      </c>
      <c r="K133" s="5">
        <v>8735277231</v>
      </c>
      <c r="L133" s="5">
        <v>9801724810</v>
      </c>
      <c r="M133" s="5">
        <v>22327546776</v>
      </c>
      <c r="N133" s="5">
        <v>5197756777</v>
      </c>
    </row>
    <row r="134" spans="2:14" ht="15.5" x14ac:dyDescent="0.35">
      <c r="C134" t="s">
        <v>937</v>
      </c>
      <c r="D134" s="5">
        <v>-3492128098</v>
      </c>
      <c r="E134" s="5">
        <v>-2935232469</v>
      </c>
      <c r="F134" s="5">
        <v>-1236078590</v>
      </c>
      <c r="G134" s="5">
        <v>-712537135</v>
      </c>
      <c r="I134" s="5">
        <v>-5167651207</v>
      </c>
      <c r="J134" s="5">
        <v>-597519187</v>
      </c>
      <c r="K134" s="5">
        <v>-920245148</v>
      </c>
      <c r="L134" s="5">
        <v>-7450369546</v>
      </c>
      <c r="M134" s="5">
        <v>-4191467540</v>
      </c>
      <c r="N134" s="5">
        <v>-18514067336</v>
      </c>
    </row>
    <row r="135" spans="2:14" ht="15.5" x14ac:dyDescent="0.35">
      <c r="C135" t="s">
        <v>938</v>
      </c>
      <c r="D135" s="5">
        <v>-43705207580</v>
      </c>
      <c r="E135" s="5">
        <v>-45092942933</v>
      </c>
      <c r="F135" s="5">
        <v>-60079038563</v>
      </c>
      <c r="G135" s="5">
        <v>-47431760433</v>
      </c>
      <c r="I135" s="5">
        <v>-181282180426</v>
      </c>
      <c r="J135" s="5">
        <v>-82047716363</v>
      </c>
      <c r="K135" s="5">
        <v>-94613727552</v>
      </c>
      <c r="L135" s="5">
        <v>-22425485512</v>
      </c>
      <c r="M135" s="5">
        <v>-19001603690</v>
      </c>
      <c r="N135" s="5">
        <v>9333369974</v>
      </c>
    </row>
    <row r="136" spans="2:14" ht="15.5" x14ac:dyDescent="0.35">
      <c r="C136" t="s">
        <v>145</v>
      </c>
      <c r="D136" s="5">
        <v>50825009279</v>
      </c>
      <c r="E136" s="5">
        <v>-167929999700</v>
      </c>
      <c r="F136" s="5">
        <v>-41311216251</v>
      </c>
      <c r="G136" s="5">
        <v>-40924880664</v>
      </c>
      <c r="I136" s="5">
        <v>-260101933947</v>
      </c>
      <c r="J136" s="5">
        <v>-134398189109</v>
      </c>
      <c r="K136" s="5">
        <v>278689372362</v>
      </c>
      <c r="L136" s="5">
        <v>163376863245</v>
      </c>
      <c r="M136" s="5">
        <v>270173042981</v>
      </c>
      <c r="N136" s="5">
        <v>-319294160785</v>
      </c>
    </row>
    <row r="137" spans="2:14" ht="15.5" x14ac:dyDescent="0.35">
      <c r="C137" t="s">
        <v>146</v>
      </c>
      <c r="D137" s="5">
        <v>-44572099103</v>
      </c>
      <c r="E137" s="5">
        <v>-84125130671</v>
      </c>
      <c r="F137" s="5">
        <v>-52821849908</v>
      </c>
      <c r="G137" s="5">
        <v>-88853893411</v>
      </c>
      <c r="I137" s="5">
        <v>-245954484195</v>
      </c>
      <c r="J137" s="5">
        <v>-144762136830</v>
      </c>
      <c r="K137" s="5">
        <v>-121282051327</v>
      </c>
      <c r="L137" s="5">
        <v>-74660532838</v>
      </c>
      <c r="M137" s="5">
        <v>-371384913816</v>
      </c>
      <c r="N137" s="5">
        <v>-8368864713</v>
      </c>
    </row>
    <row r="138" spans="2:14" ht="15.5" x14ac:dyDescent="0.35">
      <c r="C138" t="s">
        <v>939</v>
      </c>
      <c r="G138" s="5">
        <v>-6115538673</v>
      </c>
      <c r="J138" s="5">
        <v>-15729000000</v>
      </c>
      <c r="K138" s="5">
        <v>-62720000000</v>
      </c>
      <c r="L138" s="5">
        <v>-49000000000</v>
      </c>
      <c r="M138" s="5">
        <v>-41901000000</v>
      </c>
    </row>
    <row r="139" spans="2:14" ht="15.5" x14ac:dyDescent="0.35">
      <c r="C139" t="s">
        <v>940</v>
      </c>
      <c r="G139" s="5">
        <v>6115538673</v>
      </c>
      <c r="I139" s="5">
        <v>6115538673</v>
      </c>
    </row>
    <row r="140" spans="2:14" ht="15.5" x14ac:dyDescent="0.35">
      <c r="C140" t="s">
        <v>941</v>
      </c>
      <c r="D140" s="5">
        <v>-28897732744</v>
      </c>
      <c r="E140" s="5">
        <v>-47543761518</v>
      </c>
      <c r="F140" s="5">
        <v>-40142940087</v>
      </c>
      <c r="G140" s="5">
        <v>-79178505295</v>
      </c>
      <c r="I140" s="5">
        <v>-185122229922</v>
      </c>
      <c r="J140" s="5">
        <v>-37816381251</v>
      </c>
      <c r="K140" s="5">
        <v>-50919827014</v>
      </c>
      <c r="L140" s="5">
        <v>-20510749503</v>
      </c>
      <c r="M140" s="5">
        <v>-10988787655</v>
      </c>
      <c r="N140" s="5">
        <v>-869398540</v>
      </c>
    </row>
    <row r="141" spans="2:14" ht="15.5" x14ac:dyDescent="0.35">
      <c r="C141" t="s">
        <v>942</v>
      </c>
    </row>
    <row r="142" spans="2:14" ht="15.5" x14ac:dyDescent="0.35">
      <c r="C142" t="s">
        <v>943</v>
      </c>
      <c r="D142" s="5">
        <v>-5105661419</v>
      </c>
      <c r="E142" s="5">
        <v>-4873118534</v>
      </c>
      <c r="F142" s="5">
        <v>-4563110128</v>
      </c>
      <c r="G142" s="5">
        <v>-2832619790</v>
      </c>
      <c r="I142" s="5">
        <v>-16066981604</v>
      </c>
      <c r="J142" s="5">
        <v>-4781206563</v>
      </c>
      <c r="K142" s="5">
        <v>-6656805638</v>
      </c>
      <c r="L142" s="5">
        <v>-3927909218</v>
      </c>
      <c r="M142" s="5">
        <v>1318384383</v>
      </c>
      <c r="N142" s="5">
        <v>-530414001</v>
      </c>
    </row>
    <row r="143" spans="2:14" ht="15.5" x14ac:dyDescent="0.35">
      <c r="C143" t="s">
        <v>944</v>
      </c>
      <c r="D143" s="5">
        <v>-9734916101</v>
      </c>
      <c r="E143" s="5">
        <v>-5889865147</v>
      </c>
      <c r="F143" s="5">
        <v>-7198726493</v>
      </c>
      <c r="G143" s="5">
        <v>-4915709397</v>
      </c>
      <c r="I143" s="5">
        <v>-21150090241</v>
      </c>
      <c r="J143" s="5">
        <v>-8869294842</v>
      </c>
      <c r="L143" s="5">
        <v>-1013266667</v>
      </c>
      <c r="M143" s="5">
        <v>-581149120</v>
      </c>
      <c r="N143" s="5">
        <v>-6957152172</v>
      </c>
    </row>
    <row r="144" spans="2:14" ht="15.5" x14ac:dyDescent="0.35">
      <c r="C144" t="s">
        <v>945</v>
      </c>
      <c r="D144" s="5">
        <v>-922422000</v>
      </c>
      <c r="E144" s="5">
        <v>-868912000</v>
      </c>
      <c r="F144" s="5">
        <v>-917073200</v>
      </c>
      <c r="G144" s="5">
        <v>-1927058929</v>
      </c>
      <c r="I144" s="5">
        <v>-4781247629</v>
      </c>
      <c r="J144" s="5">
        <v>-786711329</v>
      </c>
      <c r="K144" s="5">
        <v>-999120400</v>
      </c>
      <c r="L144" s="5">
        <v>-208607450</v>
      </c>
      <c r="M144" s="5">
        <v>-37842454545</v>
      </c>
      <c r="N144" s="5">
        <v>-11900000</v>
      </c>
    </row>
    <row r="145" spans="3:14" ht="15.5" x14ac:dyDescent="0.35">
      <c r="C145" t="s">
        <v>413</v>
      </c>
      <c r="J145" s="5">
        <v>-76779542845</v>
      </c>
      <c r="M145" s="5">
        <v>-314999000000</v>
      </c>
    </row>
    <row r="146" spans="3:14" ht="15.5" x14ac:dyDescent="0.35">
      <c r="C146" t="s">
        <v>946</v>
      </c>
      <c r="E146" s="5">
        <v>-25000000000</v>
      </c>
      <c r="I146" s="5">
        <v>-25000000000</v>
      </c>
    </row>
    <row r="147" spans="3:14" ht="15.5" x14ac:dyDescent="0.35">
      <c r="C147" t="s">
        <v>449</v>
      </c>
      <c r="D147" s="5">
        <v>88633161</v>
      </c>
      <c r="E147" s="5">
        <v>50526528</v>
      </c>
      <c r="I147" s="5">
        <v>50526528</v>
      </c>
      <c r="K147" s="5">
        <v>13701725</v>
      </c>
      <c r="M147" s="5">
        <v>15578253121</v>
      </c>
    </row>
    <row r="148" spans="3:14" ht="15.5" x14ac:dyDescent="0.35">
      <c r="C148" t="s">
        <v>947</v>
      </c>
      <c r="M148" s="5">
        <v>18030840000</v>
      </c>
    </row>
    <row r="149" spans="3:14" ht="15.5" x14ac:dyDescent="0.35">
      <c r="C149" t="s">
        <v>149</v>
      </c>
      <c r="D149" s="5">
        <v>50825009279</v>
      </c>
      <c r="E149" s="5">
        <v>-167929999700</v>
      </c>
      <c r="F149" s="5">
        <v>-41311216251</v>
      </c>
      <c r="G149" s="5">
        <v>-40924880664</v>
      </c>
      <c r="I149" s="5">
        <v>-260101933947</v>
      </c>
      <c r="J149" s="5">
        <v>-134398189109</v>
      </c>
      <c r="K149" s="5">
        <v>278689372362</v>
      </c>
      <c r="L149" s="5">
        <v>163376863245</v>
      </c>
      <c r="M149" s="5">
        <v>270173042981</v>
      </c>
      <c r="N149" s="5">
        <v>-319294160785</v>
      </c>
    </row>
    <row r="150" spans="3:14" ht="15.5" x14ac:dyDescent="0.35">
      <c r="C150" t="s">
        <v>750</v>
      </c>
    </row>
    <row r="151" spans="3:14" ht="15.5" x14ac:dyDescent="0.35">
      <c r="C151" t="s">
        <v>948</v>
      </c>
      <c r="L151" s="5">
        <v>196000000000</v>
      </c>
    </row>
    <row r="152" spans="3:14" ht="15.5" x14ac:dyDescent="0.35">
      <c r="C152" t="s">
        <v>949</v>
      </c>
      <c r="D152" s="5">
        <v>-175126136550</v>
      </c>
      <c r="E152" s="5">
        <v>-99727926000</v>
      </c>
      <c r="I152" s="5">
        <v>-99727926000</v>
      </c>
    </row>
    <row r="153" spans="3:14" ht="15.5" x14ac:dyDescent="0.35">
      <c r="C153" t="s">
        <v>950</v>
      </c>
      <c r="E153" s="5">
        <v>2452000000</v>
      </c>
      <c r="I153" s="5">
        <v>19608000000</v>
      </c>
      <c r="K153" s="5">
        <v>1150000</v>
      </c>
      <c r="L153" s="5">
        <v>1001000000</v>
      </c>
    </row>
    <row r="154" spans="3:14" ht="15.5" x14ac:dyDescent="0.35">
      <c r="C154" t="s">
        <v>795</v>
      </c>
      <c r="M154" s="5">
        <v>315000000000</v>
      </c>
    </row>
    <row r="155" spans="3:14" ht="15.5" x14ac:dyDescent="0.35">
      <c r="C155" t="s">
        <v>452</v>
      </c>
      <c r="N155" s="5">
        <v>-130000000000</v>
      </c>
    </row>
    <row r="156" spans="3:14" ht="15.5" x14ac:dyDescent="0.35">
      <c r="C156" t="s">
        <v>951</v>
      </c>
      <c r="K156" s="5">
        <v>388330018353</v>
      </c>
    </row>
    <row r="157" spans="3:14" ht="15.5" x14ac:dyDescent="0.35">
      <c r="C157" t="s">
        <v>758</v>
      </c>
      <c r="D157" s="5">
        <v>263820443502</v>
      </c>
      <c r="E157" s="5">
        <v>-31028120000</v>
      </c>
      <c r="F157" s="5">
        <v>33480120000</v>
      </c>
      <c r="I157" s="5">
        <v>19608000000</v>
      </c>
      <c r="K157" s="5">
        <v>388331168353</v>
      </c>
      <c r="L157" s="5">
        <v>204904368106</v>
      </c>
      <c r="M157" s="5">
        <v>316350435549</v>
      </c>
    </row>
    <row r="158" spans="3:14" ht="15.5" x14ac:dyDescent="0.35">
      <c r="C158" t="s">
        <v>759</v>
      </c>
    </row>
    <row r="159" spans="3:14" ht="15.5" x14ac:dyDescent="0.35">
      <c r="C159" t="s">
        <v>433</v>
      </c>
      <c r="E159" s="5">
        <v>41500000000</v>
      </c>
      <c r="F159" s="5">
        <v>-41500000000</v>
      </c>
    </row>
    <row r="160" spans="3:14" ht="15.5" x14ac:dyDescent="0.35">
      <c r="C160" t="s">
        <v>753</v>
      </c>
      <c r="D160" s="5">
        <v>-37869297673</v>
      </c>
      <c r="E160" s="5">
        <v>-37173953700</v>
      </c>
      <c r="F160" s="5">
        <v>-33291336251</v>
      </c>
      <c r="G160" s="5">
        <v>-40924880664</v>
      </c>
      <c r="I160" s="5">
        <v>-138482007947</v>
      </c>
      <c r="J160" s="5">
        <v>-53123189109</v>
      </c>
      <c r="K160" s="5">
        <v>-50387992336</v>
      </c>
      <c r="L160" s="5">
        <v>-40390288012</v>
      </c>
      <c r="M160" s="5">
        <v>-17134785537</v>
      </c>
      <c r="N160" s="5">
        <v>-20722500115</v>
      </c>
    </row>
    <row r="161" spans="2:14" ht="15.5" x14ac:dyDescent="0.35">
      <c r="C161" t="s">
        <v>952</v>
      </c>
      <c r="L161" s="5">
        <v>-24801741</v>
      </c>
      <c r="M161" s="5">
        <v>-3989923</v>
      </c>
    </row>
    <row r="162" spans="2:14" ht="15.5" x14ac:dyDescent="0.35">
      <c r="C162" t="s">
        <v>953</v>
      </c>
      <c r="M162" s="5">
        <v>-27927714330</v>
      </c>
    </row>
    <row r="163" spans="2:14" ht="15.5" x14ac:dyDescent="0.35">
      <c r="C163" t="s">
        <v>954</v>
      </c>
      <c r="J163" s="5">
        <v>-29400000000</v>
      </c>
      <c r="N163" s="5">
        <v>-168072285670</v>
      </c>
    </row>
    <row r="164" spans="2:14" ht="15.5" x14ac:dyDescent="0.35">
      <c r="C164" t="s">
        <v>955</v>
      </c>
      <c r="K164" s="5">
        <v>-9253803655</v>
      </c>
    </row>
    <row r="165" spans="2:14" ht="15.5" x14ac:dyDescent="0.35">
      <c r="C165" t="s">
        <v>956</v>
      </c>
      <c r="E165" s="5">
        <v>-41500000000</v>
      </c>
      <c r="I165" s="5">
        <v>-41500000000</v>
      </c>
      <c r="J165" s="5">
        <v>-51875000000</v>
      </c>
      <c r="K165" s="5">
        <v>-50000000000</v>
      </c>
    </row>
    <row r="166" spans="2:14" ht="15.5" x14ac:dyDescent="0.35">
      <c r="C166" t="s">
        <v>764</v>
      </c>
      <c r="D166" s="5">
        <v>-212995434223</v>
      </c>
      <c r="E166" s="5">
        <v>-136901879700</v>
      </c>
      <c r="F166" s="5">
        <v>-74791336251</v>
      </c>
      <c r="G166" s="5">
        <v>-40924880664</v>
      </c>
      <c r="I166" s="5">
        <v>-279709933947</v>
      </c>
      <c r="J166" s="5">
        <v>-134398189109</v>
      </c>
      <c r="K166" s="5">
        <v>-109641795991</v>
      </c>
      <c r="L166" s="5">
        <v>-41527504861</v>
      </c>
      <c r="M166" s="5">
        <v>-46177392568</v>
      </c>
      <c r="N166" s="5">
        <v>-319294160785</v>
      </c>
    </row>
    <row r="167" spans="2:14" ht="15.5" x14ac:dyDescent="0.35">
      <c r="C167" t="s">
        <v>164</v>
      </c>
      <c r="D167" s="5">
        <v>-157817556742</v>
      </c>
      <c r="E167" s="5">
        <v>-1264318845</v>
      </c>
      <c r="F167" s="5">
        <v>-251416542099</v>
      </c>
      <c r="G167" s="5">
        <v>60891551228</v>
      </c>
      <c r="I167" s="5">
        <v>-375520693946</v>
      </c>
      <c r="J167" s="5">
        <v>47106607464</v>
      </c>
      <c r="K167" s="5">
        <v>306516270625</v>
      </c>
      <c r="L167" s="5">
        <v>189906668416</v>
      </c>
      <c r="M167" s="5">
        <v>-8332997292</v>
      </c>
      <c r="N167" s="5">
        <v>373433694642</v>
      </c>
    </row>
    <row r="168" spans="2:14" ht="15.5" x14ac:dyDescent="0.35">
      <c r="C168" t="s">
        <v>165</v>
      </c>
      <c r="D168" s="5">
        <v>164817633437</v>
      </c>
      <c r="I168" s="5">
        <v>540338327383</v>
      </c>
      <c r="J168" s="5">
        <v>493231719919</v>
      </c>
      <c r="K168" s="5">
        <v>186715449294</v>
      </c>
      <c r="L168" s="5">
        <v>-3191219122</v>
      </c>
      <c r="M168" s="5">
        <v>5141778170</v>
      </c>
      <c r="N168" s="5">
        <v>-368291916472</v>
      </c>
    </row>
    <row r="169" spans="2:14" ht="15.5" x14ac:dyDescent="0.35">
      <c r="C169" t="s">
        <v>166</v>
      </c>
      <c r="D169" s="5">
        <v>7000076695</v>
      </c>
      <c r="E169" s="5">
        <v>-1264318845</v>
      </c>
      <c r="F169" s="5">
        <v>-251416542099</v>
      </c>
      <c r="G169" s="5">
        <v>60891551228</v>
      </c>
      <c r="I169" s="5">
        <v>164817633437</v>
      </c>
      <c r="J169" s="5">
        <v>540338327383</v>
      </c>
      <c r="K169" s="5">
        <v>493231719919</v>
      </c>
      <c r="L169" s="5">
        <v>186715449294</v>
      </c>
      <c r="M169" s="5">
        <v>-3191219122</v>
      </c>
      <c r="N169" s="5">
        <v>5141778170</v>
      </c>
    </row>
    <row r="171" spans="2:14" ht="15.5" x14ac:dyDescent="0.35">
      <c r="B171" t="s">
        <v>167</v>
      </c>
      <c r="C171" t="s">
        <v>11</v>
      </c>
      <c r="D171" s="5">
        <v>5190000000</v>
      </c>
      <c r="E171" s="5">
        <v>5190000000</v>
      </c>
      <c r="F171" s="5">
        <v>5190000000</v>
      </c>
      <c r="G171" s="5">
        <v>5190000000</v>
      </c>
      <c r="I171" s="5">
        <v>5190000000</v>
      </c>
      <c r="J171" s="5">
        <v>5190000000</v>
      </c>
      <c r="K171" s="5">
        <v>5190000000</v>
      </c>
      <c r="L171" s="5">
        <v>0</v>
      </c>
      <c r="M171" s="5">
        <v>0</v>
      </c>
      <c r="N171" s="5">
        <v>0</v>
      </c>
    </row>
    <row r="172" spans="2:14" ht="15.5" x14ac:dyDescent="0.35">
      <c r="C172" t="s">
        <v>168</v>
      </c>
      <c r="D172" s="6">
        <v>8.42</v>
      </c>
      <c r="E172" s="6">
        <v>8.49</v>
      </c>
      <c r="F172" s="6">
        <v>8.64</v>
      </c>
      <c r="G172" s="6">
        <v>7.39</v>
      </c>
    </row>
    <row r="173" spans="2:14" ht="15.5" x14ac:dyDescent="0.35">
      <c r="C173" t="s">
        <v>169</v>
      </c>
      <c r="D173" s="6">
        <v>35.630000000000003</v>
      </c>
      <c r="E173" s="6">
        <v>36.979999999999997</v>
      </c>
      <c r="F173" s="6">
        <v>37.5</v>
      </c>
      <c r="G173" s="6">
        <v>42.76</v>
      </c>
    </row>
    <row r="174" spans="2:14" ht="15.5" x14ac:dyDescent="0.35">
      <c r="C174" t="s">
        <v>60</v>
      </c>
      <c r="D174" s="6">
        <v>0.91</v>
      </c>
      <c r="E174" s="6">
        <v>0.74</v>
      </c>
      <c r="F174" s="5">
        <v>1</v>
      </c>
      <c r="G174" s="6">
        <v>1.32</v>
      </c>
    </row>
    <row r="175" spans="2:14" ht="15.5" x14ac:dyDescent="0.35">
      <c r="C175" t="s">
        <v>170</v>
      </c>
      <c r="D175" s="5">
        <v>133930000000</v>
      </c>
      <c r="E175" s="5">
        <v>123000000000</v>
      </c>
      <c r="F175" s="5">
        <v>120380000000</v>
      </c>
      <c r="G175" s="5">
        <v>90790000000</v>
      </c>
    </row>
    <row r="176" spans="2:14" ht="15.5" x14ac:dyDescent="0.35">
      <c r="C176" t="s">
        <v>171</v>
      </c>
      <c r="D176" s="6">
        <v>1.32E-2</v>
      </c>
      <c r="E176" s="6">
        <v>1.43E-2</v>
      </c>
      <c r="F176" s="6">
        <v>1.5100000000000001E-2</v>
      </c>
      <c r="G176" s="6">
        <v>1.4800000000000001E-2</v>
      </c>
    </row>
    <row r="177" spans="3:7" ht="15.5" x14ac:dyDescent="0.35">
      <c r="C177" t="s">
        <v>172</v>
      </c>
      <c r="D177" s="6">
        <v>2.4399999999999998E-2</v>
      </c>
      <c r="E177" s="6">
        <v>2.53E-2</v>
      </c>
      <c r="F177" s="6">
        <v>2.64E-2</v>
      </c>
      <c r="G177" s="6">
        <v>2.3199999999999998E-2</v>
      </c>
    </row>
    <row r="178" spans="3:7" ht="15.5" x14ac:dyDescent="0.35">
      <c r="C178" t="s">
        <v>173</v>
      </c>
      <c r="D178" s="6">
        <v>3.9599999999999996E-2</v>
      </c>
      <c r="E178" s="6">
        <v>3.3300000000000003E-2</v>
      </c>
      <c r="F178" s="6">
        <v>3.7499999999999999E-2</v>
      </c>
      <c r="G178" s="6">
        <v>2.7099999999999999E-2</v>
      </c>
    </row>
    <row r="179" spans="3:7" ht="15.5" x14ac:dyDescent="0.35">
      <c r="C179" t="s">
        <v>174</v>
      </c>
      <c r="D179" s="6">
        <v>9.5</v>
      </c>
      <c r="E179" s="6">
        <v>8.26</v>
      </c>
      <c r="F179" s="6">
        <v>11.27</v>
      </c>
      <c r="G179" s="6">
        <v>11.07</v>
      </c>
    </row>
    <row r="180" spans="3:7" ht="15.5" x14ac:dyDescent="0.35">
      <c r="C180" t="s">
        <v>175</v>
      </c>
      <c r="D180" s="5">
        <v>1808000000000</v>
      </c>
      <c r="E180" s="5">
        <v>1765000000000</v>
      </c>
      <c r="F180" s="5">
        <v>1715000000000</v>
      </c>
      <c r="G180" s="5">
        <v>1653000000000</v>
      </c>
    </row>
    <row r="181" spans="3:7" ht="15.5" x14ac:dyDescent="0.35">
      <c r="C181" t="s">
        <v>176</v>
      </c>
      <c r="D181" s="6">
        <v>0.87</v>
      </c>
      <c r="E181" s="6">
        <v>0.93</v>
      </c>
      <c r="F181" s="6">
        <v>0.99</v>
      </c>
      <c r="G181" s="6">
        <v>0.99</v>
      </c>
    </row>
    <row r="182" spans="3:7" ht="15.5" x14ac:dyDescent="0.35">
      <c r="C182" t="s">
        <v>177</v>
      </c>
      <c r="D182" s="6">
        <v>344.63</v>
      </c>
      <c r="E182" s="6">
        <v>336.27</v>
      </c>
      <c r="F182" s="6">
        <v>327.26</v>
      </c>
      <c r="G182" s="6">
        <v>318.7</v>
      </c>
    </row>
    <row r="183" spans="3:7" ht="15.5" x14ac:dyDescent="0.35">
      <c r="C183" t="s">
        <v>178</v>
      </c>
      <c r="D183" s="6">
        <v>0.9</v>
      </c>
      <c r="E183" s="6">
        <v>0.96</v>
      </c>
      <c r="F183" s="6">
        <v>1.02</v>
      </c>
      <c r="G183" s="6">
        <v>1.02</v>
      </c>
    </row>
    <row r="184" spans="3:7" ht="15.5" x14ac:dyDescent="0.35">
      <c r="C184" t="s">
        <v>179</v>
      </c>
      <c r="D184" s="6">
        <v>334.69</v>
      </c>
      <c r="E184" s="6">
        <v>326.27</v>
      </c>
      <c r="F184" s="6">
        <v>317.19</v>
      </c>
      <c r="G184" s="6">
        <v>308.57</v>
      </c>
    </row>
    <row r="185" spans="3:7" ht="15.5" x14ac:dyDescent="0.35">
      <c r="C185" t="s">
        <v>180</v>
      </c>
      <c r="D185" s="5">
        <v>291000000000</v>
      </c>
      <c r="E185" s="5">
        <v>175000000000</v>
      </c>
      <c r="F185" s="5">
        <v>33000000000</v>
      </c>
    </row>
    <row r="186" spans="3:7" ht="15.5" x14ac:dyDescent="0.35">
      <c r="C186" t="s">
        <v>181</v>
      </c>
      <c r="D186" s="5">
        <v>17000000000</v>
      </c>
    </row>
    <row r="187" spans="3:7" ht="15.5" x14ac:dyDescent="0.35">
      <c r="C187" t="s">
        <v>182</v>
      </c>
      <c r="D187" s="5">
        <v>1788000000000</v>
      </c>
      <c r="E187" s="5">
        <v>1744000000000</v>
      </c>
      <c r="F187" s="5">
        <v>1698000000000</v>
      </c>
      <c r="G187" s="5">
        <v>1653000000000</v>
      </c>
    </row>
    <row r="188" spans="3:7" ht="15.5" x14ac:dyDescent="0.35">
      <c r="C188" t="s">
        <v>23</v>
      </c>
      <c r="D188" s="5">
        <v>308000000000</v>
      </c>
      <c r="E188" s="5">
        <v>175000000000</v>
      </c>
      <c r="F188" s="5">
        <v>33000000000</v>
      </c>
    </row>
    <row r="189" spans="3:7" ht="15.5" x14ac:dyDescent="0.35">
      <c r="C189" t="s">
        <v>20</v>
      </c>
      <c r="D189" s="5">
        <v>257000000000</v>
      </c>
      <c r="E189" s="5">
        <v>10000000000</v>
      </c>
      <c r="F189" s="5">
        <v>-133000000000</v>
      </c>
      <c r="G189" s="5">
        <v>-417000000000</v>
      </c>
    </row>
    <row r="190" spans="3:7" ht="15.5" x14ac:dyDescent="0.35">
      <c r="C190" t="s">
        <v>183</v>
      </c>
      <c r="D190" s="5">
        <v>910000000000</v>
      </c>
      <c r="E190" s="5">
        <v>892000000000</v>
      </c>
      <c r="F190" s="5">
        <v>950000000000</v>
      </c>
      <c r="G190" s="5">
        <v>985000000000</v>
      </c>
    </row>
    <row r="191" spans="3:7" ht="15.5" x14ac:dyDescent="0.35">
      <c r="C191" t="s">
        <v>184</v>
      </c>
      <c r="D191" s="5">
        <v>-164000000000</v>
      </c>
      <c r="E191" s="5">
        <v>251000000000</v>
      </c>
      <c r="F191" s="5">
        <v>-157000000000</v>
      </c>
      <c r="G191" s="5">
        <v>191000000000</v>
      </c>
    </row>
    <row r="192" spans="3:7" ht="15.5" x14ac:dyDescent="0.35">
      <c r="C192" t="s">
        <v>185</v>
      </c>
    </row>
    <row r="193" spans="3:14" ht="15.5" x14ac:dyDescent="0.35">
      <c r="C193" t="s">
        <v>12</v>
      </c>
      <c r="D193" s="5">
        <v>-164000000000</v>
      </c>
      <c r="E193" s="5">
        <v>251000000000</v>
      </c>
      <c r="F193" s="5">
        <v>-157000000000</v>
      </c>
      <c r="G193" s="5">
        <v>191000000000</v>
      </c>
    </row>
    <row r="194" spans="3:14" ht="15.5" x14ac:dyDescent="0.35">
      <c r="C194" t="s">
        <v>15</v>
      </c>
      <c r="D194" s="6">
        <v>-31.63</v>
      </c>
      <c r="E194" s="6">
        <v>48.35</v>
      </c>
      <c r="F194" s="6">
        <v>-30.32</v>
      </c>
      <c r="G194" s="6">
        <v>36.76</v>
      </c>
    </row>
    <row r="195" spans="3:14" ht="15.5" x14ac:dyDescent="0.35">
      <c r="C195" t="s">
        <v>45</v>
      </c>
      <c r="I195" s="6">
        <v>32.58</v>
      </c>
      <c r="J195" s="6">
        <v>38.83</v>
      </c>
      <c r="K195" s="6">
        <v>40.68</v>
      </c>
      <c r="L195" s="6">
        <v>444411.17</v>
      </c>
      <c r="M195" s="6">
        <v>436747.52000000002</v>
      </c>
      <c r="N195" s="6">
        <v>706721.68</v>
      </c>
    </row>
    <row r="196" spans="3:14" ht="15.5" x14ac:dyDescent="0.35">
      <c r="C196" t="s">
        <v>59</v>
      </c>
      <c r="I196" s="6">
        <v>9.64</v>
      </c>
      <c r="J196" s="6">
        <v>8.5</v>
      </c>
      <c r="K196" s="6">
        <v>7.87</v>
      </c>
      <c r="L196" s="5">
        <v>0</v>
      </c>
      <c r="M196" s="5">
        <v>0</v>
      </c>
      <c r="N196" s="5">
        <v>0</v>
      </c>
    </row>
    <row r="197" spans="3:14" ht="15.5" x14ac:dyDescent="0.35">
      <c r="C197" t="s">
        <v>62</v>
      </c>
      <c r="I197" s="6">
        <v>0.25</v>
      </c>
      <c r="J197" s="6">
        <v>0.35</v>
      </c>
      <c r="K197" s="6">
        <v>0.44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186</v>
      </c>
      <c r="I198" s="5">
        <v>430660000000</v>
      </c>
      <c r="J198" s="5">
        <v>306670000000</v>
      </c>
      <c r="K198" s="5">
        <v>298720000000</v>
      </c>
      <c r="L198" s="5">
        <v>268860000000</v>
      </c>
      <c r="M198" s="5">
        <v>225940000000</v>
      </c>
      <c r="N198" s="5">
        <v>148770000000</v>
      </c>
    </row>
    <row r="199" spans="3:14" ht="15.5" x14ac:dyDescent="0.35">
      <c r="C199" t="s">
        <v>187</v>
      </c>
      <c r="I199" s="6">
        <v>5.4699999999999999E-2</v>
      </c>
      <c r="J199" s="6">
        <v>7.8600000000000003E-2</v>
      </c>
      <c r="K199" s="6">
        <v>0.10550000000000001</v>
      </c>
      <c r="L199" s="6">
        <v>0.13339999999999999</v>
      </c>
      <c r="M199" s="6">
        <v>0.20280000000000001</v>
      </c>
      <c r="N199" s="6">
        <v>6.2899999999999998E-2</v>
      </c>
    </row>
    <row r="200" spans="3:14" ht="15.5" x14ac:dyDescent="0.35">
      <c r="C200" t="s">
        <v>188</v>
      </c>
      <c r="I200" s="6">
        <v>9.69E-2</v>
      </c>
      <c r="J200" s="6">
        <v>0.12470000000000001</v>
      </c>
      <c r="K200" s="6">
        <v>0.14400000000000002</v>
      </c>
      <c r="L200" s="6">
        <v>0.20149999999999998</v>
      </c>
      <c r="M200" s="6">
        <v>0.24809999999999999</v>
      </c>
      <c r="N200" s="6">
        <v>0.13009999999999999</v>
      </c>
    </row>
    <row r="201" spans="3:14" ht="15.5" x14ac:dyDescent="0.35">
      <c r="C201" t="s">
        <v>189</v>
      </c>
      <c r="I201" s="6">
        <v>0.12939999999999999</v>
      </c>
      <c r="J201" s="6">
        <v>0.13789999999999999</v>
      </c>
      <c r="K201" s="6">
        <v>0.19820000000000002</v>
      </c>
      <c r="L201" s="6">
        <v>0.27850000000000003</v>
      </c>
      <c r="M201" s="6">
        <v>0.31980000000000003</v>
      </c>
      <c r="N201" s="6">
        <v>0.39770000000000005</v>
      </c>
    </row>
    <row r="202" spans="3:14" ht="15.5" x14ac:dyDescent="0.35">
      <c r="C202" t="s">
        <v>190</v>
      </c>
      <c r="I202" s="6">
        <v>10.59</v>
      </c>
      <c r="J202" s="6">
        <v>23.63</v>
      </c>
      <c r="K202" s="6">
        <v>35.869999999999997</v>
      </c>
      <c r="L202" s="6">
        <v>27.54</v>
      </c>
      <c r="M202" s="6">
        <v>37.520000000000003</v>
      </c>
      <c r="N202" s="6">
        <v>5.42</v>
      </c>
    </row>
    <row r="203" spans="3:14" ht="15.5" x14ac:dyDescent="0.35">
      <c r="C203" t="s">
        <v>56</v>
      </c>
      <c r="I203" s="6">
        <v>0.93</v>
      </c>
      <c r="J203" s="6">
        <v>1.06</v>
      </c>
      <c r="K203" s="6">
        <v>1.1299999999999999</v>
      </c>
      <c r="L203" s="5">
        <v>0</v>
      </c>
      <c r="M203" s="5">
        <v>0</v>
      </c>
      <c r="N203" s="5">
        <v>0</v>
      </c>
    </row>
    <row r="204" spans="3:14" ht="15.5" x14ac:dyDescent="0.35">
      <c r="C204" t="s">
        <v>53</v>
      </c>
      <c r="I204" s="6">
        <v>336.27</v>
      </c>
      <c r="J204" s="6">
        <v>311.38</v>
      </c>
      <c r="K204" s="6">
        <v>282.42</v>
      </c>
      <c r="L204" s="6">
        <v>2205254.61</v>
      </c>
      <c r="M204" s="6">
        <v>1760056.39</v>
      </c>
      <c r="N204" s="6">
        <v>5432414.6699999999</v>
      </c>
    </row>
    <row r="205" spans="3:14" ht="15.5" x14ac:dyDescent="0.35">
      <c r="C205" t="s">
        <v>191</v>
      </c>
      <c r="I205" s="6">
        <v>0.96</v>
      </c>
      <c r="J205" s="6">
        <v>1.0900000000000001</v>
      </c>
      <c r="K205" s="6">
        <v>1.1599999999999999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192</v>
      </c>
      <c r="I206" s="6">
        <v>326.27</v>
      </c>
      <c r="J206" s="6">
        <v>301.43</v>
      </c>
      <c r="K206" s="6">
        <v>274.92</v>
      </c>
      <c r="L206" s="6">
        <v>2113251.13</v>
      </c>
      <c r="M206" s="6">
        <v>1668880.47</v>
      </c>
      <c r="N206" s="6">
        <v>5427327.6699999999</v>
      </c>
    </row>
    <row r="207" spans="3:14" ht="15.5" x14ac:dyDescent="0.35">
      <c r="C207" t="s">
        <v>193</v>
      </c>
      <c r="I207" s="5">
        <v>175000000000</v>
      </c>
      <c r="L207" s="5">
        <v>4000000000</v>
      </c>
      <c r="M207" s="5">
        <v>4000000000</v>
      </c>
      <c r="N207" s="5">
        <v>365000000000</v>
      </c>
    </row>
    <row r="208" spans="3:14" ht="15.5" x14ac:dyDescent="0.35">
      <c r="C208" t="s">
        <v>194</v>
      </c>
      <c r="L208" s="5">
        <v>6000000000</v>
      </c>
      <c r="M208" s="5">
        <v>1000000000</v>
      </c>
    </row>
    <row r="209" spans="2:14" ht="15.5" x14ac:dyDescent="0.35">
      <c r="C209" t="s">
        <v>25</v>
      </c>
      <c r="I209" s="5">
        <v>175000000000</v>
      </c>
      <c r="L209" s="5">
        <v>9000000000</v>
      </c>
      <c r="M209" s="5">
        <v>5000000000</v>
      </c>
      <c r="N209" s="5">
        <v>365000000000</v>
      </c>
    </row>
    <row r="210" spans="2:14" ht="15.5" x14ac:dyDescent="0.35">
      <c r="C210" t="s">
        <v>22</v>
      </c>
      <c r="I210" s="5">
        <v>10000000000</v>
      </c>
      <c r="J210" s="5">
        <v>-540000000000</v>
      </c>
      <c r="K210" s="5">
        <v>-493000000000</v>
      </c>
      <c r="L210" s="5">
        <v>-177000000000</v>
      </c>
      <c r="M210" s="5">
        <v>5000000000</v>
      </c>
      <c r="N210" s="5">
        <v>-5000000000</v>
      </c>
    </row>
    <row r="211" spans="2:14" ht="15.5" x14ac:dyDescent="0.35">
      <c r="C211" t="s">
        <v>195</v>
      </c>
      <c r="I211" s="5">
        <v>892000000000</v>
      </c>
      <c r="J211" s="5">
        <v>1126000000000</v>
      </c>
      <c r="K211" s="5">
        <v>1077000000000</v>
      </c>
      <c r="L211" s="5">
        <v>691000000000</v>
      </c>
      <c r="M211" s="5">
        <v>578000000000</v>
      </c>
      <c r="N211" s="5">
        <v>422000000000</v>
      </c>
    </row>
    <row r="212" spans="2:14" ht="15.5" x14ac:dyDescent="0.35">
      <c r="C212" t="s">
        <v>196</v>
      </c>
      <c r="I212" s="5">
        <v>131000000000</v>
      </c>
      <c r="J212" s="5">
        <v>326000000000</v>
      </c>
      <c r="K212" s="5">
        <v>149000000000</v>
      </c>
      <c r="L212" s="5">
        <v>101000000000</v>
      </c>
      <c r="M212" s="5">
        <v>93000000000</v>
      </c>
      <c r="N212" s="5">
        <v>701000000000</v>
      </c>
    </row>
    <row r="213" spans="2:14" ht="15.5" x14ac:dyDescent="0.35">
      <c r="C213" t="s">
        <v>197</v>
      </c>
    </row>
    <row r="214" spans="2:14" ht="15.5" x14ac:dyDescent="0.35">
      <c r="C214" t="s">
        <v>14</v>
      </c>
      <c r="I214" s="5">
        <v>131000000000</v>
      </c>
      <c r="J214" s="5">
        <v>326000000000</v>
      </c>
      <c r="K214" s="5">
        <v>149000000000</v>
      </c>
      <c r="L214" s="5">
        <v>101000000000</v>
      </c>
      <c r="M214" s="5">
        <v>93000000000</v>
      </c>
      <c r="N214" s="5">
        <v>701000000000</v>
      </c>
    </row>
    <row r="215" spans="2:14" ht="15.5" x14ac:dyDescent="0.35">
      <c r="C215" t="s">
        <v>16</v>
      </c>
      <c r="I215" s="6">
        <v>25.16</v>
      </c>
      <c r="J215" s="6">
        <v>62.89</v>
      </c>
      <c r="K215" s="6">
        <v>28.74</v>
      </c>
      <c r="L215" s="6">
        <v>243832.14</v>
      </c>
      <c r="M215" s="6">
        <v>223804.51</v>
      </c>
      <c r="N215" s="6">
        <v>7010967.2000000002</v>
      </c>
    </row>
    <row r="217" spans="2:14" ht="15.5" x14ac:dyDescent="0.35">
      <c r="B217" t="s">
        <v>198</v>
      </c>
      <c r="C217" t="s">
        <v>199</v>
      </c>
      <c r="D217" s="5">
        <v>44000000000</v>
      </c>
      <c r="E217" s="5">
        <v>44000000000</v>
      </c>
      <c r="F217" s="5">
        <v>45000000000</v>
      </c>
      <c r="G217" s="5">
        <v>38000000000</v>
      </c>
      <c r="H217" s="5">
        <v>175000000000</v>
      </c>
      <c r="I217" s="5">
        <v>169000000000</v>
      </c>
      <c r="J217" s="5">
        <v>201000000000</v>
      </c>
      <c r="K217" s="5">
        <v>211000000000</v>
      </c>
      <c r="L217" s="5">
        <v>184000000000</v>
      </c>
      <c r="M217" s="5">
        <v>181000000000</v>
      </c>
      <c r="N217" s="5">
        <v>71000000000</v>
      </c>
    </row>
    <row r="218" spans="2:14" ht="15.5" x14ac:dyDescent="0.35">
      <c r="C218" t="s">
        <v>317</v>
      </c>
      <c r="H218" s="5">
        <v>171000000000</v>
      </c>
      <c r="I218" s="5">
        <v>169000000000</v>
      </c>
      <c r="J218" s="5">
        <v>201000000000</v>
      </c>
      <c r="K218" s="5">
        <v>211000000000</v>
      </c>
    </row>
    <row r="219" spans="2:14" ht="15.5" x14ac:dyDescent="0.35">
      <c r="C219" t="s">
        <v>200</v>
      </c>
      <c r="H219" s="5">
        <v>8</v>
      </c>
      <c r="I219" s="5">
        <v>8</v>
      </c>
      <c r="J219" s="5">
        <v>8</v>
      </c>
      <c r="K219" s="5">
        <v>10</v>
      </c>
    </row>
    <row r="220" spans="2:14" ht="15.5" x14ac:dyDescent="0.35">
      <c r="C220" t="s">
        <v>64</v>
      </c>
      <c r="H220" s="6">
        <v>0.23760000000000001</v>
      </c>
      <c r="I220" s="6">
        <v>0.2455</v>
      </c>
      <c r="J220" s="6">
        <v>0.20600000000000002</v>
      </c>
      <c r="K220" s="6">
        <v>0.24579999999999999</v>
      </c>
    </row>
    <row r="221" spans="2:14" ht="15.5" x14ac:dyDescent="0.35">
      <c r="C221" t="s">
        <v>201</v>
      </c>
      <c r="H221" s="6">
        <v>2.8799999999999999E-2</v>
      </c>
      <c r="I221" s="6">
        <v>2.6800000000000001E-2</v>
      </c>
      <c r="J221" s="6">
        <v>2.6800000000000001E-2</v>
      </c>
      <c r="K221" s="6">
        <v>4.7599999999999996E-2</v>
      </c>
    </row>
    <row r="222" spans="2:14" ht="15.5" x14ac:dyDescent="0.35">
      <c r="C222" t="s">
        <v>44</v>
      </c>
      <c r="D222" s="6">
        <v>8.42</v>
      </c>
      <c r="E222" s="6">
        <v>8.49</v>
      </c>
      <c r="F222" s="6">
        <v>8.64</v>
      </c>
      <c r="G222" s="6">
        <v>7.39</v>
      </c>
      <c r="H222" s="6">
        <v>33.67</v>
      </c>
      <c r="I222" s="6">
        <v>32.58</v>
      </c>
      <c r="J222" s="6">
        <v>38.83</v>
      </c>
      <c r="K222" s="6">
        <v>40.68</v>
      </c>
      <c r="L222" s="6">
        <v>35.549999999999997</v>
      </c>
      <c r="M222" s="6">
        <v>34.94</v>
      </c>
      <c r="N222" s="6">
        <v>13.62</v>
      </c>
    </row>
    <row r="223" spans="2:14" ht="15.5" x14ac:dyDescent="0.35">
      <c r="C223" t="s">
        <v>318</v>
      </c>
      <c r="H223" s="6">
        <v>32.94</v>
      </c>
      <c r="I223" s="6">
        <v>32.58</v>
      </c>
      <c r="J223" s="6">
        <v>38.83</v>
      </c>
      <c r="K223" s="6">
        <v>40.68</v>
      </c>
    </row>
    <row r="224" spans="2:14" ht="15.5" x14ac:dyDescent="0.35">
      <c r="C224" t="s">
        <v>66</v>
      </c>
      <c r="H224" s="5">
        <v>8</v>
      </c>
      <c r="I224" s="5">
        <v>8</v>
      </c>
      <c r="J224" s="5">
        <v>8</v>
      </c>
      <c r="K224" s="5">
        <v>10</v>
      </c>
    </row>
    <row r="225" spans="3:14" ht="15.5" x14ac:dyDescent="0.35">
      <c r="C225" t="s">
        <v>202</v>
      </c>
      <c r="H225" s="6">
        <v>0.23760000000000001</v>
      </c>
      <c r="I225" s="6">
        <v>0.2455</v>
      </c>
      <c r="J225" s="6">
        <v>0.20600000000000002</v>
      </c>
      <c r="K225" s="6">
        <v>0.24579999999999999</v>
      </c>
    </row>
    <row r="226" spans="3:14" ht="15.5" x14ac:dyDescent="0.35">
      <c r="C226" t="s">
        <v>203</v>
      </c>
      <c r="H226" s="6">
        <v>2.8799999999999999E-2</v>
      </c>
      <c r="I226" s="6">
        <v>2.6800000000000001E-2</v>
      </c>
      <c r="J226" s="6">
        <v>2.6800000000000001E-2</v>
      </c>
      <c r="K226" s="6">
        <v>4.7599999999999996E-2</v>
      </c>
    </row>
    <row r="227" spans="3:14" ht="15.5" x14ac:dyDescent="0.35">
      <c r="C227" t="s">
        <v>204</v>
      </c>
      <c r="D227" s="5">
        <v>1703000000000</v>
      </c>
      <c r="E227" s="5">
        <v>2200000000000</v>
      </c>
      <c r="F227" s="5">
        <v>1680000000000</v>
      </c>
      <c r="G227" s="5">
        <v>1243000000000</v>
      </c>
      <c r="H227" s="5">
        <v>6812000000000</v>
      </c>
      <c r="I227" s="5">
        <v>6494000000000</v>
      </c>
      <c r="J227" s="5">
        <v>4843000000000</v>
      </c>
      <c r="K227" s="5">
        <v>3730000000000</v>
      </c>
      <c r="L227" s="5">
        <v>3037000000000</v>
      </c>
      <c r="M227" s="5">
        <v>2194000000000</v>
      </c>
      <c r="N227" s="5">
        <v>1972000000000</v>
      </c>
    </row>
    <row r="228" spans="3:14" ht="15.5" x14ac:dyDescent="0.35">
      <c r="C228" t="s">
        <v>319</v>
      </c>
      <c r="H228" s="5">
        <v>6826000000000</v>
      </c>
      <c r="I228" s="5">
        <v>6494000000000</v>
      </c>
      <c r="J228" s="5">
        <v>4843000000000</v>
      </c>
      <c r="K228" s="5">
        <v>3730000000000</v>
      </c>
    </row>
    <row r="229" spans="3:14" ht="15.5" x14ac:dyDescent="0.35">
      <c r="C229" t="s">
        <v>205</v>
      </c>
      <c r="H229" s="5">
        <v>8</v>
      </c>
      <c r="I229" s="5">
        <v>8</v>
      </c>
      <c r="J229" s="5">
        <v>8</v>
      </c>
      <c r="K229" s="5">
        <v>10</v>
      </c>
    </row>
    <row r="230" spans="3:14" ht="15.5" x14ac:dyDescent="0.35">
      <c r="C230" t="s">
        <v>206</v>
      </c>
      <c r="H230" s="6">
        <v>0.23760000000000001</v>
      </c>
      <c r="I230" s="6">
        <v>0.2455</v>
      </c>
      <c r="J230" s="6">
        <v>0.20600000000000002</v>
      </c>
      <c r="K230" s="6">
        <v>0.24579999999999999</v>
      </c>
    </row>
    <row r="231" spans="3:14" ht="15.5" x14ac:dyDescent="0.35">
      <c r="C231" t="s">
        <v>207</v>
      </c>
      <c r="H231" s="6">
        <v>2.8799999999999999E-2</v>
      </c>
      <c r="I231" s="6">
        <v>2.6800000000000001E-2</v>
      </c>
      <c r="J231" s="6">
        <v>2.6800000000000001E-2</v>
      </c>
      <c r="K231" s="6">
        <v>4.7599999999999996E-2</v>
      </c>
    </row>
    <row r="232" spans="3:14" ht="15.5" x14ac:dyDescent="0.35">
      <c r="C232" t="s">
        <v>208</v>
      </c>
      <c r="I232" s="6">
        <v>8.26</v>
      </c>
    </row>
    <row r="233" spans="3:14" ht="15.5" x14ac:dyDescent="0.35">
      <c r="C233" t="s">
        <v>320</v>
      </c>
      <c r="I233" s="6">
        <v>8.44</v>
      </c>
    </row>
    <row r="234" spans="3:14" ht="15.5" x14ac:dyDescent="0.35">
      <c r="C234" t="s">
        <v>209</v>
      </c>
      <c r="I234" s="6">
        <v>7.42</v>
      </c>
    </row>
    <row r="235" spans="3:14" ht="15.5" x14ac:dyDescent="0.35">
      <c r="C235" t="s">
        <v>321</v>
      </c>
      <c r="I235" s="6">
        <v>0.11849999999999999</v>
      </c>
    </row>
    <row r="236" spans="3:14" ht="15.5" x14ac:dyDescent="0.35">
      <c r="C236" t="s">
        <v>322</v>
      </c>
      <c r="I236" s="6">
        <v>0.21</v>
      </c>
    </row>
    <row r="237" spans="3:14" ht="15.5" x14ac:dyDescent="0.35">
      <c r="C237" t="s">
        <v>210</v>
      </c>
      <c r="I237" s="6">
        <v>0.81</v>
      </c>
    </row>
    <row r="238" spans="3:14" ht="15.5" x14ac:dyDescent="0.35">
      <c r="C238" t="s">
        <v>323</v>
      </c>
      <c r="I238" s="6">
        <v>12.01</v>
      </c>
    </row>
    <row r="239" spans="3:14" ht="15.5" x14ac:dyDescent="0.35">
      <c r="C239" t="s">
        <v>324</v>
      </c>
      <c r="I239" s="6">
        <v>12.01</v>
      </c>
    </row>
    <row r="240" spans="3:14" ht="15.5" x14ac:dyDescent="0.35">
      <c r="C240" t="s">
        <v>325</v>
      </c>
      <c r="I240" s="6">
        <v>6.54</v>
      </c>
    </row>
    <row r="241" spans="3:9" ht="15.5" x14ac:dyDescent="0.35">
      <c r="C241" t="s">
        <v>326</v>
      </c>
      <c r="I241" s="6">
        <v>3.67</v>
      </c>
    </row>
    <row r="242" spans="3:9" ht="15.5" x14ac:dyDescent="0.35">
      <c r="C242" t="s">
        <v>327</v>
      </c>
      <c r="I242" s="6">
        <v>-0.52</v>
      </c>
    </row>
    <row r="243" spans="3:9" ht="15.5" x14ac:dyDescent="0.35">
      <c r="C243" t="s">
        <v>328</v>
      </c>
      <c r="I243" s="6">
        <v>-0.09</v>
      </c>
    </row>
    <row r="244" spans="3:9" ht="15.5" x14ac:dyDescent="0.35">
      <c r="C244" t="s">
        <v>329</v>
      </c>
      <c r="I244" s="6">
        <v>32.94</v>
      </c>
    </row>
    <row r="245" spans="3:9" ht="15.5" x14ac:dyDescent="0.35">
      <c r="C245" t="s">
        <v>211</v>
      </c>
      <c r="I245" s="6">
        <v>33.67</v>
      </c>
    </row>
    <row r="246" spans="3:9" ht="15.5" x14ac:dyDescent="0.35">
      <c r="C246" t="s">
        <v>330</v>
      </c>
      <c r="I246" s="6">
        <v>1315.88</v>
      </c>
    </row>
    <row r="247" spans="3:9" ht="15.5" x14ac:dyDescent="0.35">
      <c r="C247" t="s">
        <v>212</v>
      </c>
      <c r="D247" s="6">
        <v>9.84</v>
      </c>
    </row>
    <row r="248" spans="3:9" ht="15.5" x14ac:dyDescent="0.35">
      <c r="C248" t="s">
        <v>213</v>
      </c>
      <c r="I248" s="6">
        <v>344.63</v>
      </c>
    </row>
    <row r="249" spans="3:9" ht="15.5" x14ac:dyDescent="0.35">
      <c r="C249" t="s">
        <v>331</v>
      </c>
      <c r="I249" s="6">
        <v>23.15</v>
      </c>
    </row>
    <row r="250" spans="3:9" ht="15.5" x14ac:dyDescent="0.35">
      <c r="C250" t="s">
        <v>214</v>
      </c>
      <c r="D250" s="6">
        <v>1.71</v>
      </c>
    </row>
    <row r="251" spans="3:9" ht="15.5" x14ac:dyDescent="0.35">
      <c r="C251" t="s">
        <v>215</v>
      </c>
      <c r="D251" s="6">
        <v>0.54</v>
      </c>
    </row>
    <row r="252" spans="3:9" ht="15.5" x14ac:dyDescent="0.35">
      <c r="C252" t="s">
        <v>216</v>
      </c>
      <c r="D252" s="6">
        <v>0.17</v>
      </c>
    </row>
    <row r="253" spans="3:9" ht="15.5" x14ac:dyDescent="0.35">
      <c r="C253" t="s">
        <v>332</v>
      </c>
      <c r="D253" s="6">
        <v>0.01</v>
      </c>
    </row>
    <row r="254" spans="3:9" ht="15.5" x14ac:dyDescent="0.35">
      <c r="C254" t="s">
        <v>217</v>
      </c>
      <c r="D254" s="6">
        <v>0.84</v>
      </c>
    </row>
    <row r="255" spans="3:9" ht="15.5" x14ac:dyDescent="0.35">
      <c r="C255" t="s">
        <v>218</v>
      </c>
      <c r="D255" s="6">
        <v>0.09</v>
      </c>
    </row>
    <row r="256" spans="3:9" ht="15.5" x14ac:dyDescent="0.35">
      <c r="C256" t="s">
        <v>219</v>
      </c>
      <c r="D256" s="6">
        <v>1.85</v>
      </c>
    </row>
    <row r="257" spans="3:9" ht="15.5" x14ac:dyDescent="0.35">
      <c r="C257" t="s">
        <v>333</v>
      </c>
      <c r="I257" s="6">
        <v>9.82</v>
      </c>
    </row>
    <row r="258" spans="3:9" ht="15.5" x14ac:dyDescent="0.35">
      <c r="C258" t="s">
        <v>12</v>
      </c>
      <c r="D258" s="5">
        <v>-164000000000</v>
      </c>
    </row>
    <row r="259" spans="3:9" ht="15.5" x14ac:dyDescent="0.35">
      <c r="C259" t="s">
        <v>220</v>
      </c>
      <c r="I259" s="6">
        <v>4.5599999999999996</v>
      </c>
    </row>
    <row r="260" spans="3:9" ht="15.5" x14ac:dyDescent="0.35">
      <c r="C260" t="s">
        <v>221</v>
      </c>
      <c r="I260" s="6">
        <v>5.1500000000000004E-2</v>
      </c>
    </row>
    <row r="261" spans="3:9" ht="15.5" x14ac:dyDescent="0.35">
      <c r="C261" t="s">
        <v>222</v>
      </c>
      <c r="I261" s="6">
        <v>9.5600000000000004E-2</v>
      </c>
    </row>
    <row r="262" spans="3:9" ht="15.5" x14ac:dyDescent="0.35">
      <c r="C262" t="s">
        <v>223</v>
      </c>
      <c r="I262" s="6">
        <v>0.13189999999999999</v>
      </c>
    </row>
    <row r="263" spans="3:9" ht="15.5" x14ac:dyDescent="0.35">
      <c r="C263" t="s">
        <v>334</v>
      </c>
      <c r="I263" s="6">
        <v>9.0700000000000003E-2</v>
      </c>
    </row>
    <row r="264" spans="3:9" ht="15.5" x14ac:dyDescent="0.35">
      <c r="C264" t="s">
        <v>224</v>
      </c>
      <c r="D264" s="6">
        <v>16.84</v>
      </c>
    </row>
    <row r="265" spans="3:9" ht="15.5" x14ac:dyDescent="0.35">
      <c r="C265" t="s">
        <v>225</v>
      </c>
      <c r="D265" s="6">
        <v>86.38</v>
      </c>
    </row>
    <row r="266" spans="3:9" ht="15.5" x14ac:dyDescent="0.35">
      <c r="C266" t="s">
        <v>226</v>
      </c>
      <c r="D266" s="6">
        <v>31.66</v>
      </c>
    </row>
    <row r="267" spans="3:9" ht="15.5" x14ac:dyDescent="0.35">
      <c r="C267" t="s">
        <v>227</v>
      </c>
      <c r="D267" s="6">
        <v>71.56</v>
      </c>
    </row>
    <row r="268" spans="3:9" ht="15.5" x14ac:dyDescent="0.35">
      <c r="C268" t="s">
        <v>228</v>
      </c>
      <c r="D268" s="6">
        <v>5.4</v>
      </c>
    </row>
    <row r="269" spans="3:9" ht="15.5" x14ac:dyDescent="0.35">
      <c r="C269" t="s">
        <v>335</v>
      </c>
      <c r="I269" s="6">
        <v>2.13</v>
      </c>
    </row>
    <row r="270" spans="3:9" ht="15.5" x14ac:dyDescent="0.35">
      <c r="C270" t="s">
        <v>336</v>
      </c>
      <c r="I270" s="6">
        <v>4.29</v>
      </c>
    </row>
    <row r="271" spans="3:9" ht="15.5" x14ac:dyDescent="0.35">
      <c r="C271" t="s">
        <v>40</v>
      </c>
      <c r="I271" s="5">
        <v>1442000000000</v>
      </c>
    </row>
    <row r="272" spans="3:9" ht="15.5" x14ac:dyDescent="0.35">
      <c r="C272" t="s">
        <v>229</v>
      </c>
      <c r="I272" s="5">
        <v>1719000000000</v>
      </c>
    </row>
    <row r="273" spans="3:9" ht="15.5" x14ac:dyDescent="0.35">
      <c r="C273" t="s">
        <v>230</v>
      </c>
      <c r="I273" s="5">
        <v>5190000000</v>
      </c>
    </row>
    <row r="274" spans="3:9" ht="15.5" x14ac:dyDescent="0.35">
      <c r="C274" t="s">
        <v>231</v>
      </c>
      <c r="I274" s="6">
        <v>0.19769999999999999</v>
      </c>
    </row>
    <row r="275" spans="3:9" ht="15.5" x14ac:dyDescent="0.35">
      <c r="C275" t="s">
        <v>232</v>
      </c>
      <c r="D275" s="6">
        <v>0.18710000000000002</v>
      </c>
    </row>
    <row r="276" spans="3:9" ht="15.5" x14ac:dyDescent="0.35">
      <c r="C276" t="s">
        <v>233</v>
      </c>
      <c r="D276" s="6">
        <v>4.6300000000000001E-2</v>
      </c>
    </row>
    <row r="277" spans="3:9" ht="15.5" x14ac:dyDescent="0.35">
      <c r="C277" t="s">
        <v>234</v>
      </c>
      <c r="D277" s="6">
        <v>2.5600000000000001E-2</v>
      </c>
    </row>
    <row r="278" spans="3:9" ht="15.5" x14ac:dyDescent="0.35">
      <c r="C278" t="s">
        <v>235</v>
      </c>
      <c r="D278" s="6">
        <v>0.24210000000000001</v>
      </c>
    </row>
    <row r="279" spans="3:9" ht="15.5" x14ac:dyDescent="0.35">
      <c r="C279" t="s">
        <v>236</v>
      </c>
      <c r="D279" s="6">
        <v>0.41960000000000003</v>
      </c>
    </row>
    <row r="280" spans="3:9" ht="15.5" x14ac:dyDescent="0.35">
      <c r="C280" t="s">
        <v>237</v>
      </c>
      <c r="D280" s="6">
        <v>4.3799999999999999E-2</v>
      </c>
    </row>
    <row r="281" spans="3:9" ht="15.5" x14ac:dyDescent="0.35">
      <c r="C281" t="s">
        <v>238</v>
      </c>
      <c r="I281" s="5">
        <v>8</v>
      </c>
    </row>
    <row r="282" spans="3:9" ht="15.5" x14ac:dyDescent="0.35">
      <c r="C282" t="s">
        <v>239</v>
      </c>
      <c r="I282" s="5">
        <v>8</v>
      </c>
    </row>
    <row r="283" spans="3:9" ht="15.5" x14ac:dyDescent="0.35">
      <c r="C283" t="s">
        <v>240</v>
      </c>
      <c r="I283" s="6">
        <v>0.23760000000000001</v>
      </c>
    </row>
    <row r="284" spans="3:9" ht="15.5" x14ac:dyDescent="0.35">
      <c r="C284" t="s">
        <v>241</v>
      </c>
      <c r="I284" s="6">
        <v>2.8799999999999999E-2</v>
      </c>
    </row>
    <row r="285" spans="3:9" ht="15.5" x14ac:dyDescent="0.35">
      <c r="C285" t="s">
        <v>242</v>
      </c>
      <c r="I285" t="s">
        <v>957</v>
      </c>
    </row>
    <row r="286" spans="3:9" ht="15.5" x14ac:dyDescent="0.35">
      <c r="C286" t="s">
        <v>244</v>
      </c>
      <c r="I286" s="5">
        <v>5</v>
      </c>
    </row>
    <row r="287" spans="3:9" ht="15.5" x14ac:dyDescent="0.35">
      <c r="C287" t="s">
        <v>245</v>
      </c>
      <c r="I287" s="6">
        <v>0.39</v>
      </c>
    </row>
    <row r="288" spans="3:9" ht="15.5" x14ac:dyDescent="0.35">
      <c r="C288" t="s">
        <v>246</v>
      </c>
      <c r="I288" s="6">
        <v>0.56999999999999995</v>
      </c>
    </row>
    <row r="289" spans="3:9" ht="15.5" x14ac:dyDescent="0.35">
      <c r="C289" t="s">
        <v>247</v>
      </c>
      <c r="I289" s="6">
        <v>0.7</v>
      </c>
    </row>
    <row r="290" spans="3:9" ht="15.5" x14ac:dyDescent="0.35">
      <c r="C290" t="s">
        <v>248</v>
      </c>
      <c r="I290" s="6">
        <v>0.97</v>
      </c>
    </row>
    <row r="291" spans="3:9" ht="15.5" x14ac:dyDescent="0.35">
      <c r="C291" t="s">
        <v>249</v>
      </c>
      <c r="I291" s="6">
        <v>0.91</v>
      </c>
    </row>
    <row r="292" spans="3:9" ht="15.5" x14ac:dyDescent="0.35">
      <c r="C292" t="s">
        <v>250</v>
      </c>
      <c r="I292" s="6">
        <v>0.64</v>
      </c>
    </row>
    <row r="293" spans="3:9" ht="15.5" x14ac:dyDescent="0.35">
      <c r="C293" t="s">
        <v>251</v>
      </c>
      <c r="I293" s="6">
        <v>0.7</v>
      </c>
    </row>
    <row r="294" spans="3:9" ht="15.5" x14ac:dyDescent="0.35">
      <c r="C294" t="s">
        <v>337</v>
      </c>
      <c r="I294" s="5">
        <v>6826000000000</v>
      </c>
    </row>
    <row r="295" spans="3:9" ht="15.5" x14ac:dyDescent="0.35">
      <c r="C295" t="s">
        <v>338</v>
      </c>
      <c r="I295" s="5">
        <v>1184000000000</v>
      </c>
    </row>
    <row r="296" spans="3:9" ht="15.5" x14ac:dyDescent="0.35">
      <c r="C296" t="s">
        <v>339</v>
      </c>
      <c r="I296" s="5">
        <v>468000000000</v>
      </c>
    </row>
    <row r="297" spans="3:9" ht="15.5" x14ac:dyDescent="0.35">
      <c r="C297" t="s">
        <v>340</v>
      </c>
      <c r="I297" s="5">
        <v>171000000000</v>
      </c>
    </row>
    <row r="298" spans="3:9" ht="15.5" x14ac:dyDescent="0.35">
      <c r="C298" t="s">
        <v>252</v>
      </c>
      <c r="D298" s="5">
        <v>51000000000</v>
      </c>
    </row>
    <row r="299" spans="3:9" ht="15.5" x14ac:dyDescent="0.35">
      <c r="C299" t="s">
        <v>253</v>
      </c>
      <c r="D299" s="5">
        <v>3315000000000</v>
      </c>
    </row>
    <row r="300" spans="3:9" ht="15.5" x14ac:dyDescent="0.35">
      <c r="C300" t="s">
        <v>254</v>
      </c>
      <c r="D300" s="5">
        <v>1507000000000</v>
      </c>
    </row>
    <row r="301" spans="3:9" ht="15.5" x14ac:dyDescent="0.35">
      <c r="C301" t="s">
        <v>183</v>
      </c>
      <c r="D301" s="5">
        <v>910000000000</v>
      </c>
    </row>
    <row r="302" spans="3:9" ht="15.5" x14ac:dyDescent="0.35">
      <c r="C302" t="s">
        <v>182</v>
      </c>
      <c r="I302" s="5">
        <v>1788000000000</v>
      </c>
    </row>
    <row r="303" spans="3:9" ht="15.5" x14ac:dyDescent="0.35">
      <c r="C303" t="s">
        <v>181</v>
      </c>
      <c r="D303" s="5">
        <v>17000000000</v>
      </c>
    </row>
    <row r="304" spans="3:9" ht="15.5" x14ac:dyDescent="0.35">
      <c r="C304" t="s">
        <v>180</v>
      </c>
      <c r="D304" s="5">
        <v>291000000000</v>
      </c>
    </row>
    <row r="305" spans="3:9" ht="15.5" x14ac:dyDescent="0.35">
      <c r="C305" t="s">
        <v>23</v>
      </c>
      <c r="D305" s="5">
        <v>308000000000</v>
      </c>
    </row>
    <row r="306" spans="3:9" ht="15.5" x14ac:dyDescent="0.35">
      <c r="C306" t="s">
        <v>20</v>
      </c>
      <c r="D306" s="5">
        <v>257000000000</v>
      </c>
    </row>
    <row r="307" spans="3:9" ht="15.5" x14ac:dyDescent="0.35">
      <c r="C307" t="s">
        <v>255</v>
      </c>
      <c r="I307" s="5">
        <v>1808000000000</v>
      </c>
    </row>
    <row r="308" spans="3:9" ht="15.5" x14ac:dyDescent="0.35">
      <c r="C308" t="s">
        <v>341</v>
      </c>
      <c r="I308" s="5">
        <v>120000000000</v>
      </c>
    </row>
    <row r="309" spans="3:9" ht="15.5" x14ac:dyDescent="0.35">
      <c r="C309" t="s">
        <v>342</v>
      </c>
      <c r="I309" s="5">
        <v>-270000000000</v>
      </c>
    </row>
    <row r="310" spans="3:9" ht="15.5" x14ac:dyDescent="0.35">
      <c r="C310" t="s">
        <v>343</v>
      </c>
      <c r="I310" s="5">
        <v>-199000000000</v>
      </c>
    </row>
    <row r="311" spans="3:9" ht="15.5" x14ac:dyDescent="0.35">
      <c r="C311" t="s">
        <v>345</v>
      </c>
      <c r="I311" s="5">
        <v>120000000000</v>
      </c>
    </row>
  </sheetData>
  <pageMargins left="0.7" right="0.7" top="0.75" bottom="0.75" header="0.3" footer="0.3"/>
  <ignoredErrors>
    <ignoredError sqref="A1:N312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958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959</v>
      </c>
      <c r="D2" s="2" vm="117">
        <f ca="1">IFERROR(_xlfn.STOCKHISTORY("XIDX:" &amp; $C$1, D3, , 0, 0, 1), "Libur")</f>
        <v>657.5</v>
      </c>
      <c r="H2" s="2" vm="117">
        <f ca="1">IFERROR(INDEX(D2:G2,COUNT(D2:G2)),"")</f>
        <v>657.5</v>
      </c>
      <c r="I2" s="2" vm="118">
        <f t="shared" ref="I2:N2" ca="1" si="0">IFERROR(_xlfn.STOCKHISTORY("XIDX:" &amp; $C$1, I1, , 0, 0, 1), "Libur")</f>
        <v>897.5</v>
      </c>
      <c r="J2" s="2" vm="119">
        <f t="shared" ca="1" si="0"/>
        <v>196</v>
      </c>
      <c r="K2" s="2" vm="120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86135422619</v>
      </c>
      <c r="H4" s="2">
        <f>IFERROR(SUM(D4:G4)*(4/MAX(1,COUNT(D4:G4))),"")</f>
        <v>344541690476</v>
      </c>
      <c r="I4" s="2">
        <f t="shared" ref="I4:N4" si="1">IFERROR(INDEX(I51:I500,MATCH($C$4,$C$51:$C$500,0)),"")</f>
        <v>527134695448</v>
      </c>
      <c r="J4" s="2">
        <f t="shared" si="1"/>
        <v>325129145258</v>
      </c>
      <c r="K4" s="2">
        <f t="shared" si="1"/>
        <v>208757468625</v>
      </c>
      <c r="L4" s="2">
        <f t="shared" si="1"/>
        <v>187020275669</v>
      </c>
      <c r="M4" s="2">
        <f t="shared" si="1"/>
        <v>118316460489</v>
      </c>
      <c r="N4" s="2">
        <f t="shared" si="1"/>
        <v>73519176313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-16237665770</v>
      </c>
      <c r="H5" s="2">
        <f>IFERROR(SUM(D5:G5)*(4/MAX(1,COUNT(D5:G5))),"")</f>
        <v>-64950663080</v>
      </c>
      <c r="I5" s="2">
        <f t="shared" ref="I5:N5" si="2">IFERROR(INDEX(I51:I500,MATCH($C$5,$C$51:$C$500,0)),"")</f>
        <v>67177870428</v>
      </c>
      <c r="J5" s="2">
        <f t="shared" si="2"/>
        <v>1300324080</v>
      </c>
      <c r="K5" s="2">
        <f t="shared" si="2"/>
        <v>-37262441738</v>
      </c>
      <c r="L5" s="2">
        <f t="shared" si="2"/>
        <v>-10643706128</v>
      </c>
      <c r="M5" s="2">
        <f t="shared" si="2"/>
        <v>-6956742008</v>
      </c>
      <c r="N5" s="2">
        <f t="shared" si="2"/>
        <v>-15190886834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255520089678</v>
      </c>
      <c r="H6" s="2">
        <f>IFERROR(INDEX(D6:G6,COUNT(D6:G6)),"")</f>
        <v>255520089678</v>
      </c>
      <c r="I6" s="2">
        <f t="shared" ref="I6:N6" si="3">IFERROR(INDEX(I51:I500,MATCH($C$6,$C$51:$C$500,0)),"")</f>
        <v>256232144138</v>
      </c>
      <c r="J6" s="2">
        <f t="shared" si="3"/>
        <v>97024438452</v>
      </c>
      <c r="K6" s="2">
        <f t="shared" si="3"/>
        <v>95718447972</v>
      </c>
      <c r="L6" s="2">
        <f t="shared" si="3"/>
        <v>-37742412593</v>
      </c>
      <c r="M6" s="2">
        <f t="shared" si="3"/>
        <v>-39880994774</v>
      </c>
      <c r="N6" s="2">
        <f t="shared" si="3"/>
        <v>-33575974335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6.72</v>
      </c>
      <c r="H7" s="3">
        <f>IFERROR(INDEX(D7:G7,COUNT(D7:G7)),"")</f>
        <v>6.72</v>
      </c>
      <c r="I7" s="3">
        <f t="shared" ref="I7:N7" si="4">IFERROR(INDEX(I51:I500,MATCH($C$7,$C$51:$C$500,0))/1000000000,"")</f>
        <v>6.68</v>
      </c>
      <c r="J7" s="3">
        <f t="shared" si="4"/>
        <v>6.45</v>
      </c>
      <c r="K7" s="3">
        <f t="shared" si="4"/>
        <v>6.45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-13000000000</v>
      </c>
      <c r="H8" s="2">
        <f>IFERROR(INDEX(D8:G8,COUNT(D8:G8)),"")</f>
        <v>-13000000000</v>
      </c>
      <c r="I8" s="2">
        <f t="shared" ref="I8:N8" si="5">IFERROR(INDEX(I51:I500,MATCH($C$8,$C$51:$C$500,0)),"")</f>
        <v>-44000000000</v>
      </c>
      <c r="J8" s="2">
        <f t="shared" si="5"/>
        <v>-16000000000</v>
      </c>
      <c r="K8" s="2">
        <f t="shared" si="5"/>
        <v>-53000000000</v>
      </c>
      <c r="L8" s="2">
        <f t="shared" si="5"/>
        <v>-12000000000</v>
      </c>
      <c r="M8" s="2">
        <f t="shared" si="5"/>
        <v>-9000000000</v>
      </c>
      <c r="N8" s="2">
        <f t="shared" si="5"/>
        <v>-16000000000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-1.88</v>
      </c>
      <c r="H9" s="3">
        <f>IFERROR(INDEX(D9:G9,COUNT(D9:G9)),"")</f>
        <v>-1.88</v>
      </c>
      <c r="I9" s="3">
        <f t="shared" ref="I9:N9" si="6">IFERROR(INDEX(I51:I500,MATCH($C$9,$C$51:$C$500,0)),"")</f>
        <v>-6.6</v>
      </c>
      <c r="J9" s="3">
        <f t="shared" si="6"/>
        <v>-2.5499999999999998</v>
      </c>
      <c r="K9" s="3">
        <f t="shared" si="6"/>
        <v>-8.2799999999999994</v>
      </c>
      <c r="L9" s="3">
        <f t="shared" si="6"/>
        <v>-12424458.859999999</v>
      </c>
      <c r="M9" s="3">
        <f t="shared" si="6"/>
        <v>-8662369.5299999993</v>
      </c>
      <c r="N9" s="3">
        <f t="shared" si="6"/>
        <v>-15819773.140000001</v>
      </c>
    </row>
    <row r="10" spans="1:14" ht="15.5" x14ac:dyDescent="0.35">
      <c r="C10" t="s">
        <v>17</v>
      </c>
      <c r="D10" s="3">
        <f ca="1">IFERROR(IF(D9=0,"",D2/D9),"")</f>
        <v>-349.7340425531915</v>
      </c>
      <c r="I10" s="3">
        <f t="shared" ref="I10:N10" ca="1" si="7">IFERROR(IF(I9=0,"",I2/I9),"")</f>
        <v>-135.9848484848485</v>
      </c>
      <c r="J10" s="3">
        <f t="shared" ca="1" si="7"/>
        <v>-76.862745098039227</v>
      </c>
      <c r="K10" s="3">
        <f t="shared" ca="1" si="7"/>
        <v>-13.285024154589372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7598632966</v>
      </c>
      <c r="H11" s="2">
        <f>IFERROR(INDEX(D11:G11,COUNT(D11:G11)),"")</f>
        <v>7598632966</v>
      </c>
      <c r="I11" s="2">
        <f t="shared" ref="I11:N11" si="8">IFERROR(INDEX(I51:I500,MATCH($C$11,$C$51:$C$500,0)),"")</f>
        <v>17860518669</v>
      </c>
      <c r="J11" s="2">
        <f t="shared" si="8"/>
        <v>11184876257</v>
      </c>
      <c r="K11" s="2">
        <f t="shared" si="8"/>
        <v>49913901136</v>
      </c>
      <c r="L11" s="2">
        <f t="shared" si="8"/>
        <v>15123973273</v>
      </c>
      <c r="M11" s="2">
        <f t="shared" si="8"/>
        <v>10096566661</v>
      </c>
      <c r="N11" s="2">
        <f t="shared" si="8"/>
        <v>1386092320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-8000000000</v>
      </c>
      <c r="J12" s="2">
        <f t="shared" si="9"/>
        <v>-1000000000</v>
      </c>
      <c r="K12" s="2">
        <f t="shared" si="9"/>
        <v>-39000000000</v>
      </c>
      <c r="L12" s="2">
        <f t="shared" si="9"/>
        <v>-5000000000</v>
      </c>
      <c r="M12" s="2">
        <f t="shared" si="9"/>
        <v>-10000000000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N13" si="10">IFERROR(INDEX(I51:I500,MATCH($C$13,$C$51:$C$500,0)),"")</f>
        <v>10000000000</v>
      </c>
      <c r="J13" s="2">
        <f t="shared" si="10"/>
        <v>10000000000</v>
      </c>
      <c r="K13" s="2">
        <f t="shared" si="10"/>
        <v>11000000000</v>
      </c>
      <c r="L13" s="2">
        <f t="shared" si="10"/>
        <v>10000000000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-445962027</v>
      </c>
      <c r="H14" s="2">
        <f>IFERROR(SUM(D14:G14)*(4/MAX(1,COUNT(D14:G14))),"")</f>
        <v>-1783848108</v>
      </c>
      <c r="I14" s="2">
        <f t="shared" ref="I14:N14" si="11">IFERROR(INDEX(I51:I500,MATCH($C$14,$C$51:$C$500,0)),"")</f>
        <v>-3286085758</v>
      </c>
      <c r="J14" s="2">
        <f t="shared" si="11"/>
        <v>-2951924259</v>
      </c>
      <c r="K14" s="2">
        <f t="shared" si="11"/>
        <v>-2632993826</v>
      </c>
      <c r="L14" s="2">
        <f t="shared" si="11"/>
        <v>-1429878176</v>
      </c>
      <c r="M14" s="2">
        <f t="shared" si="11"/>
        <v>-462506337</v>
      </c>
      <c r="N14" s="2">
        <f t="shared" si="11"/>
        <v>-376570124</v>
      </c>
    </row>
    <row r="15" spans="1:14" ht="15.5" x14ac:dyDescent="0.35">
      <c r="C15" t="s">
        <v>27</v>
      </c>
      <c r="D15" s="2">
        <f>IFERROR(INDEX(D51:D500,MATCH($C$15,$C$51:$C$500,0)),"")</f>
        <v>1737354610</v>
      </c>
      <c r="H15" s="2">
        <f>IFERROR(SUM(D15:G15)*(4/MAX(1,COUNT(D15:G15))),"")</f>
        <v>6949418440</v>
      </c>
      <c r="I15" s="2">
        <f t="shared" ref="I15:N15" si="12">IFERROR(INDEX(I51:I500,MATCH($C$15,$C$51:$C$500,0)),"")</f>
        <v>-24693133449</v>
      </c>
      <c r="J15" s="2">
        <f t="shared" si="12"/>
        <v>3888860288</v>
      </c>
      <c r="K15" s="2">
        <f t="shared" si="12"/>
        <v>2683230635</v>
      </c>
      <c r="L15" s="2">
        <f t="shared" si="12"/>
        <v>-1974085029</v>
      </c>
      <c r="M15" s="2">
        <f t="shared" si="12"/>
        <v>-2569565703</v>
      </c>
      <c r="N15" s="2">
        <f t="shared" si="12"/>
        <v>2285384714</v>
      </c>
    </row>
    <row r="16" spans="1:14" ht="15.5" x14ac:dyDescent="0.35">
      <c r="C16" t="s">
        <v>28</v>
      </c>
      <c r="D16" s="2">
        <f>IFERROR(INDEX(D51:D500,MATCH($C$16,$C$51:$C$500,0)),"")</f>
        <v>-17272238849</v>
      </c>
      <c r="H16" s="2">
        <f>IFERROR(SUM(D16:G16)*(4/MAX(1,COUNT(D16:G16))),"")</f>
        <v>-69088955396</v>
      </c>
      <c r="I16" s="2">
        <f t="shared" ref="I16:N16" si="13">IFERROR(INDEX(I51:I500,MATCH($C$16,$C$51:$C$500,0)),"")</f>
        <v>90095806588</v>
      </c>
      <c r="J16" s="2">
        <f t="shared" si="13"/>
        <v>-3128920642</v>
      </c>
      <c r="K16" s="2">
        <f t="shared" si="13"/>
        <v>-38354534691</v>
      </c>
      <c r="L16" s="2">
        <f t="shared" si="13"/>
        <v>-8880400243</v>
      </c>
      <c r="M16" s="2">
        <f t="shared" si="13"/>
        <v>-4340218242</v>
      </c>
      <c r="N16" s="2">
        <f t="shared" si="13"/>
        <v>-17671816541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4418400000000</v>
      </c>
      <c r="H20" s="2">
        <f t="shared" ref="H20:N20" ca="1" si="14">IFERROR(H21*H2,"")</f>
        <v>4418400000000</v>
      </c>
      <c r="I20" s="2">
        <f t="shared" ca="1" si="14"/>
        <v>5995300000000</v>
      </c>
      <c r="J20" s="2">
        <f t="shared" ca="1" si="14"/>
        <v>1264200000000</v>
      </c>
      <c r="K20" s="2">
        <f t="shared" ca="1" si="14"/>
        <v>709500000000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6720000000</v>
      </c>
      <c r="H21" s="2">
        <f>IFERROR(INDEX(D21:G21,COUNT(D21:G21)),"")</f>
        <v>6720000000</v>
      </c>
      <c r="I21" s="2">
        <f t="shared" ref="I21:N21" si="15">IFERROR(INDEX(I51:I500,MATCH($C$7,$C$51:$C$500,0)),"")</f>
        <v>6680000000</v>
      </c>
      <c r="J21" s="2">
        <f t="shared" si="15"/>
        <v>6450000000</v>
      </c>
      <c r="K21" s="2">
        <f t="shared" si="15"/>
        <v>6450000000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-6.3547511236640135</v>
      </c>
      <c r="H23" s="3">
        <f t="shared" ref="H23:N23" si="16">IFERROR(H5/H6*100,"")</f>
        <v>-25.419004494656054</v>
      </c>
      <c r="I23" s="3">
        <f t="shared" si="16"/>
        <v>26.217581191460404</v>
      </c>
      <c r="J23" s="3">
        <f t="shared" si="16"/>
        <v>1.3402026342500268</v>
      </c>
      <c r="K23" s="3">
        <f t="shared" si="16"/>
        <v>-38.929216391912433</v>
      </c>
      <c r="L23" s="3">
        <f t="shared" si="16"/>
        <v>28.200916149101886</v>
      </c>
      <c r="M23" s="3">
        <f t="shared" si="16"/>
        <v>17.443752462602504</v>
      </c>
      <c r="N23" s="3">
        <f t="shared" si="16"/>
        <v>45.243323938822641</v>
      </c>
    </row>
    <row r="24" spans="1:14" ht="15.5" x14ac:dyDescent="0.35">
      <c r="C24" t="s">
        <v>43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-0.10338164858531829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-1.1499999999999999</v>
      </c>
      <c r="H25" s="3">
        <f>IFERROR(INDEX(D25:G25,COUNT(D25:G25)),"")</f>
        <v>-1.1499999999999999</v>
      </c>
      <c r="I25" s="3">
        <f t="shared" ref="I25:N25" si="18">IFERROR(INDEX(I51:I500,MATCH($C$25,$C$51:$C$500,0)),"")</f>
        <v>9.6199999999999992</v>
      </c>
      <c r="J25" s="3">
        <f t="shared" si="18"/>
        <v>0.12</v>
      </c>
      <c r="K25" s="3">
        <f t="shared" si="18"/>
        <v>-5.53</v>
      </c>
      <c r="L25" s="3">
        <f t="shared" si="18"/>
        <v>-10854485.27</v>
      </c>
      <c r="M25" s="3">
        <f t="shared" si="18"/>
        <v>-6909783.9500000002</v>
      </c>
      <c r="N25" s="3">
        <f t="shared" si="18"/>
        <v>-15386431.83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-0.95591948351965228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12.817771223065476</v>
      </c>
      <c r="H27" s="3">
        <f t="shared" ref="H27:N27" si="20">IFERROR(H4/H21,"")</f>
        <v>51.271084892261904</v>
      </c>
      <c r="I27" s="3">
        <f t="shared" si="20"/>
        <v>78.912379558083828</v>
      </c>
      <c r="J27" s="3">
        <f t="shared" si="20"/>
        <v>50.407619419844963</v>
      </c>
      <c r="K27" s="3">
        <f t="shared" si="20"/>
        <v>32.365499011627904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-0.30476204207858626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-1.1195426195426197</v>
      </c>
      <c r="I29" s="4">
        <f t="shared" si="22"/>
        <v>79.166666666666671</v>
      </c>
      <c r="J29" s="4">
        <f t="shared" si="22"/>
        <v>-1.0216998191681737</v>
      </c>
      <c r="K29" s="4">
        <f t="shared" si="22"/>
        <v>-0.99999949053318871</v>
      </c>
      <c r="L29" s="4">
        <f t="shared" si="22"/>
        <v>0.57088634732204602</v>
      </c>
      <c r="M29" s="4">
        <f t="shared" si="22"/>
        <v>-0.55091706600048018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-0.35027830640281754</v>
      </c>
      <c r="I30" s="4">
        <f t="shared" si="23"/>
        <v>0.56548514820394069</v>
      </c>
      <c r="J30" s="4">
        <f t="shared" si="23"/>
        <v>0.55744916528971467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37.86</v>
      </c>
      <c r="H32" s="3">
        <f>IFERROR(INDEX(D32:G32,COUNT(D32:G32)),"")</f>
        <v>37.86</v>
      </c>
      <c r="I32" s="3">
        <f t="shared" ref="I32:N32" si="24">IFERROR(INDEX(I51:I500,MATCH($C$32,$C$51:$C$500,0)),"")</f>
        <v>38.19</v>
      </c>
      <c r="J32" s="3">
        <f t="shared" si="24"/>
        <v>15.04</v>
      </c>
      <c r="K32" s="3">
        <f t="shared" si="24"/>
        <v>14.84</v>
      </c>
      <c r="L32" s="3">
        <f t="shared" si="24"/>
        <v>-37742412.590000004</v>
      </c>
      <c r="M32" s="3">
        <f t="shared" si="24"/>
        <v>-39880994.770000003</v>
      </c>
      <c r="N32" s="3">
        <f t="shared" si="24"/>
        <v>-33575974.340000004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34.340000000000003</v>
      </c>
      <c r="H33" s="3">
        <f>IFERROR(INDEX(D33:G33,COUNT(D33:G33)),"")</f>
        <v>34.340000000000003</v>
      </c>
      <c r="I33" s="3">
        <f t="shared" ref="I33:N33" si="25">IFERROR(INDEX(I51:I500,MATCH($C$33,$C$51:$C$500,0)),"")</f>
        <v>47</v>
      </c>
      <c r="J33" s="3">
        <f t="shared" si="25"/>
        <v>26.06</v>
      </c>
      <c r="K33" s="3">
        <f t="shared" si="25"/>
        <v>14.82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-562.77</v>
      </c>
      <c r="H34" s="3">
        <f>IFERROR(INDEX(D34:G34,COUNT(D34:G34)),"")</f>
        <v>-562.77</v>
      </c>
      <c r="I34" s="3">
        <f t="shared" ref="I34:N34" si="26">IFERROR(INDEX(I51:I500,MATCH($C$34,$C$51:$C$500,0)),"")</f>
        <v>186.59</v>
      </c>
      <c r="J34" s="3">
        <f t="shared" si="26"/>
        <v>3266.67</v>
      </c>
      <c r="K34" s="3">
        <f t="shared" si="26"/>
        <v>-39.78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101.35</v>
      </c>
      <c r="H35" s="3">
        <f>IFERROR(INDEX(D35:G35,COUNT(D35:G35)),"")</f>
        <v>101.35</v>
      </c>
      <c r="I35" s="3">
        <f t="shared" ref="I35:N35" si="27">IFERROR(INDEX(I51:I500,MATCH($C$35,$C$51:$C$500,0)),"")</f>
        <v>22.73</v>
      </c>
      <c r="J35" s="3">
        <f t="shared" si="27"/>
        <v>7.78</v>
      </c>
      <c r="K35" s="3">
        <f t="shared" si="27"/>
        <v>6.8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86135422619</v>
      </c>
      <c r="E51" s="5">
        <v>229898759749</v>
      </c>
      <c r="F51" s="5">
        <v>66790726761</v>
      </c>
      <c r="G51" s="5">
        <v>95049549474</v>
      </c>
      <c r="I51" s="5">
        <v>527134695448</v>
      </c>
      <c r="J51" s="5">
        <v>325129145258</v>
      </c>
      <c r="K51" s="5">
        <v>208757468625</v>
      </c>
      <c r="L51" s="5">
        <v>187020275669</v>
      </c>
      <c r="M51" s="5">
        <v>118316460489</v>
      </c>
      <c r="N51" s="5">
        <v>73519176313</v>
      </c>
    </row>
    <row r="52" spans="2:14" ht="15.5" x14ac:dyDescent="0.35">
      <c r="C52" t="s">
        <v>73</v>
      </c>
      <c r="D52" s="5">
        <v>-66628680821</v>
      </c>
      <c r="E52" s="5">
        <v>-83110885614</v>
      </c>
      <c r="F52" s="5">
        <v>-49088606104</v>
      </c>
      <c r="G52" s="5">
        <v>-48524889763</v>
      </c>
      <c r="I52" s="5">
        <v>-242567000034</v>
      </c>
      <c r="J52" s="5">
        <v>-207341722522</v>
      </c>
      <c r="K52" s="5">
        <v>-153388207633</v>
      </c>
      <c r="L52" s="5">
        <v>-115984518527</v>
      </c>
      <c r="M52" s="5">
        <v>-65225293019</v>
      </c>
      <c r="N52" s="5">
        <v>-55101769939</v>
      </c>
    </row>
    <row r="53" spans="2:14" ht="15.5" x14ac:dyDescent="0.35">
      <c r="C53" t="s">
        <v>74</v>
      </c>
      <c r="D53" s="5">
        <v>19506741798</v>
      </c>
      <c r="E53" s="5">
        <v>146787874135</v>
      </c>
      <c r="F53" s="5">
        <v>17702120657</v>
      </c>
      <c r="G53" s="5">
        <v>46524659711</v>
      </c>
      <c r="I53" s="5">
        <v>284567695414</v>
      </c>
      <c r="J53" s="5">
        <v>117787422736</v>
      </c>
      <c r="K53" s="5">
        <v>55369260992</v>
      </c>
      <c r="L53" s="5">
        <v>71035757142</v>
      </c>
      <c r="M53" s="5">
        <v>53091167470</v>
      </c>
      <c r="N53" s="5">
        <v>18417406374</v>
      </c>
    </row>
    <row r="54" spans="2:14" ht="15.5" x14ac:dyDescent="0.35">
      <c r="C54" t="s">
        <v>75</v>
      </c>
      <c r="D54" s="5">
        <v>-36560182028</v>
      </c>
      <c r="E54" s="5">
        <v>-66380292863</v>
      </c>
      <c r="F54" s="5">
        <v>-48077333389</v>
      </c>
      <c r="G54" s="5">
        <v>-44713864907</v>
      </c>
      <c r="I54" s="5">
        <v>-192034544772</v>
      </c>
      <c r="J54" s="5">
        <v>-118222460448</v>
      </c>
      <c r="K54" s="5">
        <v>-91650515593</v>
      </c>
      <c r="L54" s="5">
        <v>-80080424500</v>
      </c>
      <c r="M54" s="5">
        <v>-57988905887</v>
      </c>
      <c r="N54" s="5">
        <v>-39046118650</v>
      </c>
    </row>
    <row r="55" spans="2:14" ht="15.5" x14ac:dyDescent="0.35">
      <c r="C55" t="s">
        <v>77</v>
      </c>
      <c r="D55" s="5">
        <v>-39586598222</v>
      </c>
      <c r="E55" s="5">
        <v>-44822197055</v>
      </c>
      <c r="F55" s="5">
        <v>-45389893015</v>
      </c>
      <c r="G55" s="5">
        <v>-37571829934</v>
      </c>
      <c r="I55" s="5">
        <v>-161580047214</v>
      </c>
      <c r="J55" s="5">
        <v>-117234157530</v>
      </c>
      <c r="K55" s="5">
        <v>-94664764143</v>
      </c>
      <c r="L55" s="5">
        <v>-75687667820</v>
      </c>
      <c r="M55" s="5">
        <v>-55257751706</v>
      </c>
      <c r="N55" s="5">
        <v>-36975679196</v>
      </c>
    </row>
    <row r="56" spans="2:14" ht="15.5" x14ac:dyDescent="0.35">
      <c r="C56" t="s">
        <v>80</v>
      </c>
      <c r="D56" s="5">
        <v>9162110</v>
      </c>
      <c r="E56" s="5">
        <v>1174295164</v>
      </c>
      <c r="F56" s="5">
        <v>-1815125</v>
      </c>
      <c r="G56" s="5">
        <v>-147181</v>
      </c>
      <c r="I56" s="5">
        <v>1172332858</v>
      </c>
    </row>
    <row r="57" spans="2:14" ht="15.5" x14ac:dyDescent="0.35">
      <c r="C57" t="s">
        <v>78</v>
      </c>
      <c r="D57" s="5">
        <v>-17053440230</v>
      </c>
      <c r="E57" s="5">
        <v>80407581272</v>
      </c>
      <c r="F57" s="5">
        <v>-30375212732</v>
      </c>
      <c r="G57" s="5">
        <v>1810794804</v>
      </c>
      <c r="I57" s="5">
        <v>92533150642</v>
      </c>
      <c r="J57" s="5">
        <v>-435037712</v>
      </c>
      <c r="K57" s="5">
        <v>-36281254601</v>
      </c>
      <c r="L57" s="5">
        <v>-9044667358</v>
      </c>
      <c r="M57" s="5">
        <v>-4897738417</v>
      </c>
      <c r="N57" s="5">
        <v>-20628712276</v>
      </c>
    </row>
    <row r="58" spans="2:14" ht="15.5" x14ac:dyDescent="0.35">
      <c r="C58" t="s">
        <v>79</v>
      </c>
      <c r="D58" s="5">
        <v>-218798619</v>
      </c>
      <c r="E58" s="5">
        <v>-1385062546</v>
      </c>
      <c r="F58" s="5">
        <v>-357695984</v>
      </c>
      <c r="G58" s="5">
        <v>-304970988</v>
      </c>
      <c r="I58" s="5">
        <v>-2437344054</v>
      </c>
      <c r="J58" s="5">
        <v>-2693882930</v>
      </c>
      <c r="K58" s="5">
        <v>-2073280090</v>
      </c>
      <c r="L58" s="5">
        <v>164267115</v>
      </c>
      <c r="M58" s="5">
        <v>557520175</v>
      </c>
      <c r="N58" s="5">
        <v>2956895735</v>
      </c>
    </row>
    <row r="59" spans="2:14" ht="15.5" x14ac:dyDescent="0.35">
      <c r="C59" t="s">
        <v>261</v>
      </c>
      <c r="D59" s="5">
        <v>227163408</v>
      </c>
      <c r="E59" s="5">
        <v>680644103</v>
      </c>
      <c r="F59" s="5">
        <v>48666009</v>
      </c>
      <c r="G59" s="5">
        <v>97404316</v>
      </c>
      <c r="I59" s="5">
        <v>848741704</v>
      </c>
      <c r="J59" s="5">
        <v>258041329</v>
      </c>
      <c r="K59" s="5">
        <v>559713736</v>
      </c>
      <c r="L59" s="5">
        <v>1594145291</v>
      </c>
      <c r="M59" s="5">
        <v>1020026512</v>
      </c>
      <c r="N59" s="5">
        <v>3333465859</v>
      </c>
    </row>
    <row r="60" spans="2:14" ht="15.5" x14ac:dyDescent="0.35">
      <c r="C60" t="s">
        <v>26</v>
      </c>
      <c r="D60" s="5">
        <v>-445962027</v>
      </c>
      <c r="E60" s="5">
        <v>-2065706649</v>
      </c>
      <c r="F60" s="5">
        <v>-406361993</v>
      </c>
      <c r="G60" s="5">
        <v>-402375304</v>
      </c>
      <c r="I60" s="5">
        <v>-3286085758</v>
      </c>
      <c r="J60" s="5">
        <v>-2951924259</v>
      </c>
      <c r="K60" s="5">
        <v>-2632993826</v>
      </c>
      <c r="L60" s="5">
        <v>-1429878176</v>
      </c>
      <c r="M60" s="5">
        <v>-462506337</v>
      </c>
      <c r="N60" s="5">
        <v>-376570124</v>
      </c>
    </row>
    <row r="61" spans="2:14" ht="15.5" x14ac:dyDescent="0.35">
      <c r="C61" t="s">
        <v>81</v>
      </c>
      <c r="D61" s="5">
        <v>-218798619</v>
      </c>
      <c r="E61" s="5">
        <v>-1385062546</v>
      </c>
      <c r="F61" s="5">
        <v>-357695984</v>
      </c>
      <c r="G61" s="5">
        <v>-304970988</v>
      </c>
      <c r="I61" s="5">
        <v>-2437344054</v>
      </c>
      <c r="J61" s="5">
        <v>-2693882930</v>
      </c>
      <c r="K61" s="5">
        <v>-2073280090</v>
      </c>
      <c r="L61" s="5">
        <v>164267115</v>
      </c>
      <c r="M61" s="5">
        <v>557520175</v>
      </c>
      <c r="N61" s="5">
        <v>2956895735</v>
      </c>
    </row>
    <row r="62" spans="2:14" ht="15.5" x14ac:dyDescent="0.35">
      <c r="C62" t="s">
        <v>28</v>
      </c>
      <c r="D62" s="5">
        <v>-17272238849</v>
      </c>
      <c r="E62" s="5">
        <v>79022518726</v>
      </c>
      <c r="F62" s="5">
        <v>-30732908716</v>
      </c>
      <c r="G62" s="5">
        <v>1505823816</v>
      </c>
      <c r="I62" s="5">
        <v>90095806588</v>
      </c>
      <c r="J62" s="5">
        <v>-3128920642</v>
      </c>
      <c r="K62" s="5">
        <v>-38354534691</v>
      </c>
      <c r="L62" s="5">
        <v>-8880400243</v>
      </c>
      <c r="M62" s="5">
        <v>-4340218242</v>
      </c>
      <c r="N62" s="5">
        <v>-17671816541</v>
      </c>
    </row>
    <row r="63" spans="2:14" ht="15.5" x14ac:dyDescent="0.35">
      <c r="C63" t="s">
        <v>27</v>
      </c>
      <c r="D63" s="5">
        <v>1737354610</v>
      </c>
      <c r="E63" s="5">
        <v>-25122299438</v>
      </c>
      <c r="F63" s="5">
        <v>5490446168</v>
      </c>
      <c r="G63" s="5">
        <v>274898056</v>
      </c>
      <c r="I63" s="5">
        <v>-24693133449</v>
      </c>
      <c r="J63" s="5">
        <v>3888860288</v>
      </c>
      <c r="K63" s="5">
        <v>2683230635</v>
      </c>
      <c r="L63" s="5">
        <v>-1974085029</v>
      </c>
      <c r="M63" s="5">
        <v>-2569565703</v>
      </c>
      <c r="N63" s="5">
        <v>2285384714</v>
      </c>
    </row>
    <row r="64" spans="2:14" ht="15.5" x14ac:dyDescent="0.35">
      <c r="C64" t="s">
        <v>82</v>
      </c>
      <c r="E64" s="5">
        <v>-27661296300</v>
      </c>
      <c r="F64" s="5">
        <v>281978840</v>
      </c>
      <c r="G64" s="5">
        <v>507587080</v>
      </c>
      <c r="I64" s="5">
        <v>-33110347600</v>
      </c>
      <c r="J64" s="5">
        <v>-5335196020</v>
      </c>
      <c r="L64" s="5">
        <v>-2461988178</v>
      </c>
    </row>
    <row r="65" spans="2:14" ht="15.5" x14ac:dyDescent="0.35">
      <c r="C65" t="s">
        <v>83</v>
      </c>
      <c r="D65" s="5">
        <v>1737354610</v>
      </c>
      <c r="E65" s="5">
        <v>2538996862</v>
      </c>
      <c r="F65" s="5">
        <v>5208467328</v>
      </c>
      <c r="G65" s="5">
        <v>-232689024</v>
      </c>
      <c r="I65" s="5">
        <v>8417214151</v>
      </c>
      <c r="J65" s="5">
        <v>9224056308</v>
      </c>
      <c r="K65" s="5">
        <v>2683230635</v>
      </c>
      <c r="L65" s="5">
        <v>487903149</v>
      </c>
      <c r="M65" s="5">
        <v>-2569565703</v>
      </c>
      <c r="N65" s="5">
        <v>2285384714</v>
      </c>
    </row>
    <row r="66" spans="2:14" ht="15.5" x14ac:dyDescent="0.35">
      <c r="C66" t="s">
        <v>84</v>
      </c>
      <c r="D66" s="5">
        <v>1737354610</v>
      </c>
      <c r="E66" s="5">
        <v>-25122299438</v>
      </c>
      <c r="F66" s="5">
        <v>5490446168</v>
      </c>
      <c r="G66" s="5">
        <v>274898056</v>
      </c>
      <c r="I66" s="5">
        <v>-24693133449</v>
      </c>
      <c r="J66" s="5">
        <v>3888860288</v>
      </c>
      <c r="K66" s="5">
        <v>2683230635</v>
      </c>
      <c r="L66" s="5">
        <v>-1974085029</v>
      </c>
      <c r="M66" s="5">
        <v>-2569565703</v>
      </c>
      <c r="N66" s="5">
        <v>2285384714</v>
      </c>
    </row>
    <row r="67" spans="2:14" ht="15.5" x14ac:dyDescent="0.35">
      <c r="C67" t="s">
        <v>265</v>
      </c>
      <c r="D67" s="5">
        <v>-15534884239</v>
      </c>
      <c r="E67" s="5">
        <v>53900219288</v>
      </c>
      <c r="F67" s="5">
        <v>-25242462548</v>
      </c>
      <c r="G67" s="5">
        <v>1780721872</v>
      </c>
      <c r="I67" s="5">
        <v>65402673139</v>
      </c>
      <c r="J67" s="5">
        <v>759939646</v>
      </c>
      <c r="K67" s="5">
        <v>-35671304056</v>
      </c>
      <c r="L67" s="5">
        <v>-10854485272</v>
      </c>
      <c r="M67" s="5">
        <v>-6909783945</v>
      </c>
      <c r="N67" s="5">
        <v>-15386431827</v>
      </c>
    </row>
    <row r="68" spans="2:14" ht="15.5" x14ac:dyDescent="0.35">
      <c r="C68" t="s">
        <v>775</v>
      </c>
      <c r="D68" s="5">
        <v>-15534884239</v>
      </c>
      <c r="E68" s="5">
        <v>53900219288</v>
      </c>
      <c r="F68" s="5">
        <v>-25242462548</v>
      </c>
      <c r="G68" s="5">
        <v>1780721872</v>
      </c>
      <c r="I68" s="5">
        <v>65402673139</v>
      </c>
      <c r="J68" s="5">
        <v>759939646</v>
      </c>
      <c r="K68" s="5">
        <v>-35671304056</v>
      </c>
      <c r="L68" s="5">
        <v>-10854485272</v>
      </c>
      <c r="M68" s="5">
        <v>-6909783945</v>
      </c>
      <c r="N68" s="5">
        <v>-15386431827</v>
      </c>
    </row>
    <row r="69" spans="2:14" ht="15.5" x14ac:dyDescent="0.35">
      <c r="C69" t="s">
        <v>85</v>
      </c>
      <c r="D69" s="5">
        <v>-15534884239</v>
      </c>
      <c r="E69" s="5">
        <v>53900219288</v>
      </c>
      <c r="F69" s="5">
        <v>-25242462548</v>
      </c>
      <c r="G69" s="5">
        <v>1780721872</v>
      </c>
      <c r="I69" s="5">
        <v>65402673139</v>
      </c>
      <c r="J69" s="5">
        <v>759939646</v>
      </c>
      <c r="K69" s="5">
        <v>-35671304056</v>
      </c>
      <c r="L69" s="5">
        <v>-10854485272</v>
      </c>
      <c r="M69" s="5">
        <v>-6909783945</v>
      </c>
      <c r="N69" s="5">
        <v>-15386431827</v>
      </c>
    </row>
    <row r="70" spans="2:14" ht="15.5" x14ac:dyDescent="0.35">
      <c r="C70" t="s">
        <v>86</v>
      </c>
      <c r="D70" s="5">
        <v>-693619421</v>
      </c>
      <c r="E70" s="5">
        <v>3710579979</v>
      </c>
      <c r="F70" s="5">
        <v>-825417920</v>
      </c>
      <c r="G70" s="5">
        <v>145983535</v>
      </c>
      <c r="I70" s="5">
        <v>2947530147</v>
      </c>
      <c r="J70" s="5">
        <v>540384434</v>
      </c>
      <c r="K70" s="5">
        <v>-1591137682</v>
      </c>
      <c r="L70" s="5">
        <v>210779144</v>
      </c>
      <c r="M70" s="5">
        <v>-46958063</v>
      </c>
      <c r="N70" s="5">
        <v>195544993</v>
      </c>
    </row>
    <row r="71" spans="2:14" ht="15.5" x14ac:dyDescent="0.35">
      <c r="C71" t="s">
        <v>88</v>
      </c>
      <c r="D71" s="5">
        <v>-16228503660</v>
      </c>
      <c r="E71" s="5">
        <v>57610799267</v>
      </c>
      <c r="F71" s="5">
        <v>-26067880468</v>
      </c>
      <c r="G71" s="5">
        <v>1926705407</v>
      </c>
      <c r="I71" s="5">
        <v>68350203286</v>
      </c>
      <c r="J71" s="5">
        <v>1300324080</v>
      </c>
      <c r="K71" s="5">
        <v>-37262441738</v>
      </c>
      <c r="L71" s="5">
        <v>-10643706128</v>
      </c>
      <c r="M71" s="5">
        <v>-6956742008</v>
      </c>
      <c r="N71" s="5">
        <v>-15190886834</v>
      </c>
    </row>
    <row r="72" spans="2:14" ht="15.5" x14ac:dyDescent="0.35">
      <c r="C72" t="s">
        <v>89</v>
      </c>
      <c r="D72" s="5">
        <v>-15534884239</v>
      </c>
      <c r="E72" s="5">
        <v>53900219288</v>
      </c>
      <c r="F72" s="5">
        <v>-25242462548</v>
      </c>
      <c r="G72" s="5">
        <v>1780721872</v>
      </c>
      <c r="I72" s="5">
        <v>65402673139</v>
      </c>
      <c r="J72" s="5">
        <v>759939646</v>
      </c>
      <c r="K72" s="5">
        <v>-35671304056</v>
      </c>
      <c r="L72" s="5">
        <v>-10854485272</v>
      </c>
      <c r="M72" s="5">
        <v>-6909783945</v>
      </c>
      <c r="N72" s="5">
        <v>-15386431827</v>
      </c>
    </row>
    <row r="73" spans="2:14" ht="15.5" x14ac:dyDescent="0.35">
      <c r="C73" t="s">
        <v>7</v>
      </c>
      <c r="D73" s="5">
        <v>-16237665770</v>
      </c>
      <c r="E73" s="5">
        <v>56436504103</v>
      </c>
      <c r="F73" s="5">
        <v>-26066065343</v>
      </c>
      <c r="G73" s="5">
        <v>1926852588</v>
      </c>
      <c r="I73" s="5">
        <v>67177870428</v>
      </c>
      <c r="J73" s="5">
        <v>1300324080</v>
      </c>
      <c r="K73" s="5">
        <v>-37262441738</v>
      </c>
      <c r="L73" s="5">
        <v>-10643706128</v>
      </c>
      <c r="M73" s="5">
        <v>-6956742008</v>
      </c>
      <c r="N73" s="5">
        <v>-15190886834</v>
      </c>
    </row>
    <row r="74" spans="2:14" ht="15.5" x14ac:dyDescent="0.35">
      <c r="C74" t="s">
        <v>90</v>
      </c>
      <c r="D74" s="5">
        <v>-15534884239</v>
      </c>
      <c r="E74" s="5">
        <v>53900219288</v>
      </c>
      <c r="F74" s="5">
        <v>-25242462548</v>
      </c>
      <c r="G74" s="5">
        <v>1780721872</v>
      </c>
      <c r="I74" s="5">
        <v>65402673139</v>
      </c>
      <c r="J74" s="5">
        <v>759939646</v>
      </c>
      <c r="K74" s="5">
        <v>-35671304056</v>
      </c>
      <c r="L74" s="5">
        <v>-10854485272</v>
      </c>
      <c r="M74" s="5">
        <v>-6909783945</v>
      </c>
      <c r="N74" s="5">
        <v>-15386431827</v>
      </c>
    </row>
    <row r="75" spans="2:14" ht="15.5" x14ac:dyDescent="0.35">
      <c r="C75" t="s">
        <v>91</v>
      </c>
      <c r="D75" s="5">
        <v>-16228503660</v>
      </c>
      <c r="E75" s="5">
        <v>57610799267</v>
      </c>
      <c r="F75" s="5">
        <v>-26067880468</v>
      </c>
      <c r="G75" s="5">
        <v>1926705407</v>
      </c>
      <c r="I75" s="5">
        <v>68350203286</v>
      </c>
      <c r="J75" s="5">
        <v>1300324080</v>
      </c>
      <c r="K75" s="5">
        <v>-37262441738</v>
      </c>
      <c r="L75" s="5">
        <v>-10643706128</v>
      </c>
      <c r="M75" s="5">
        <v>-6956742008</v>
      </c>
      <c r="N75" s="5">
        <v>-15190886834</v>
      </c>
    </row>
    <row r="76" spans="2:14" ht="15.5" x14ac:dyDescent="0.35">
      <c r="C76" t="s">
        <v>92</v>
      </c>
      <c r="D76" s="5">
        <v>-16228503660</v>
      </c>
      <c r="E76" s="5">
        <v>57610799267</v>
      </c>
      <c r="F76" s="5">
        <v>-26067880468</v>
      </c>
      <c r="G76" s="5">
        <v>1926705407</v>
      </c>
      <c r="I76" s="5">
        <v>68350203286</v>
      </c>
      <c r="J76" s="5">
        <v>1300324080</v>
      </c>
      <c r="K76" s="5">
        <v>-37262441738</v>
      </c>
      <c r="L76" s="5">
        <v>-10643706128</v>
      </c>
      <c r="M76" s="5">
        <v>-6956742008</v>
      </c>
      <c r="N76" s="5">
        <v>-15190886834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7598632966</v>
      </c>
      <c r="E80" s="5">
        <v>17860518669</v>
      </c>
      <c r="F80" s="5">
        <v>22885659739</v>
      </c>
      <c r="G80" s="5">
        <v>41114158187</v>
      </c>
      <c r="I80" s="5">
        <v>17860518669</v>
      </c>
      <c r="J80" s="5">
        <v>11184876257</v>
      </c>
      <c r="K80" s="5">
        <v>49913901136</v>
      </c>
      <c r="L80" s="5">
        <v>15123973273</v>
      </c>
      <c r="M80" s="5">
        <v>10096566661</v>
      </c>
      <c r="N80" s="5">
        <v>1386092320</v>
      </c>
    </row>
    <row r="81" spans="3:14" ht="15.5" x14ac:dyDescent="0.35">
      <c r="C81" t="s">
        <v>96</v>
      </c>
      <c r="D81" s="5">
        <v>67520548731</v>
      </c>
      <c r="E81" s="5">
        <v>57671546813</v>
      </c>
      <c r="F81" s="5">
        <v>88302575859</v>
      </c>
      <c r="G81" s="5">
        <v>86246386056</v>
      </c>
      <c r="I81" s="5">
        <v>57671546813</v>
      </c>
      <c r="J81" s="5">
        <v>48670069816</v>
      </c>
      <c r="K81" s="5">
        <v>29319377494</v>
      </c>
      <c r="L81" s="5">
        <v>32579504493</v>
      </c>
      <c r="M81" s="5">
        <v>13410244022</v>
      </c>
      <c r="N81" s="5">
        <v>14054464963</v>
      </c>
    </row>
    <row r="82" spans="3:14" ht="15.5" x14ac:dyDescent="0.35">
      <c r="C82" t="s">
        <v>97</v>
      </c>
      <c r="D82" s="5">
        <v>7624436772</v>
      </c>
      <c r="E82" s="5">
        <v>3794704315</v>
      </c>
      <c r="F82" s="5">
        <v>1049405246</v>
      </c>
      <c r="G82" s="5">
        <v>1278186758</v>
      </c>
      <c r="I82" s="5">
        <v>3794704315</v>
      </c>
      <c r="J82" s="5">
        <v>2393345109</v>
      </c>
      <c r="K82" s="5">
        <v>970338429</v>
      </c>
      <c r="L82" s="5">
        <v>3076397535</v>
      </c>
      <c r="M82" s="5">
        <v>2660684250</v>
      </c>
      <c r="N82" s="5">
        <v>2350738918</v>
      </c>
    </row>
    <row r="83" spans="3:14" ht="15.5" x14ac:dyDescent="0.35">
      <c r="C83" t="s">
        <v>270</v>
      </c>
      <c r="D83" s="5">
        <v>2768967311</v>
      </c>
      <c r="E83" s="5">
        <v>2724791072</v>
      </c>
      <c r="I83" s="5">
        <v>2724791072</v>
      </c>
      <c r="L83" s="5">
        <v>147089596956</v>
      </c>
      <c r="M83" s="5">
        <v>67692818448</v>
      </c>
      <c r="N83" s="5">
        <v>49230208483</v>
      </c>
    </row>
    <row r="84" spans="3:14" ht="15.5" x14ac:dyDescent="0.35">
      <c r="C84" t="s">
        <v>98</v>
      </c>
      <c r="D84" s="5">
        <v>67520548731</v>
      </c>
      <c r="E84" s="5">
        <v>57671546813</v>
      </c>
      <c r="F84" s="5">
        <v>88302575859</v>
      </c>
      <c r="G84" s="5">
        <v>86246386056</v>
      </c>
      <c r="I84" s="5">
        <v>57671546813</v>
      </c>
      <c r="J84" s="5">
        <v>48670069816</v>
      </c>
      <c r="K84" s="5">
        <v>29319377494</v>
      </c>
      <c r="L84" s="5">
        <v>32579504493</v>
      </c>
      <c r="M84" s="5">
        <v>13410244022</v>
      </c>
      <c r="N84" s="5">
        <v>14054464963</v>
      </c>
    </row>
    <row r="85" spans="3:14" ht="15.5" x14ac:dyDescent="0.35">
      <c r="C85" t="s">
        <v>101</v>
      </c>
      <c r="D85" s="5">
        <v>166149319</v>
      </c>
      <c r="E85" s="5">
        <v>166149319</v>
      </c>
      <c r="F85" s="5">
        <v>166149319</v>
      </c>
      <c r="I85" s="5">
        <v>166149319</v>
      </c>
    </row>
    <row r="86" spans="3:14" ht="15.5" x14ac:dyDescent="0.35">
      <c r="C86" t="s">
        <v>99</v>
      </c>
      <c r="D86" s="5">
        <v>23026195226</v>
      </c>
      <c r="E86" s="5">
        <v>20639657061</v>
      </c>
      <c r="F86" s="5">
        <v>18500974453</v>
      </c>
      <c r="G86" s="5">
        <v>13981836215</v>
      </c>
      <c r="I86" s="5">
        <v>20639657061</v>
      </c>
      <c r="J86" s="5">
        <v>7561225607</v>
      </c>
      <c r="K86" s="5">
        <v>406139960</v>
      </c>
      <c r="L86" s="5">
        <v>602157809</v>
      </c>
      <c r="M86" s="5">
        <v>394170340</v>
      </c>
      <c r="N86" s="5">
        <v>283250114</v>
      </c>
    </row>
    <row r="87" spans="3:14" ht="15.5" x14ac:dyDescent="0.35">
      <c r="C87" t="s">
        <v>100</v>
      </c>
      <c r="D87" s="5">
        <v>23026195226</v>
      </c>
      <c r="E87" s="5">
        <v>20639657061</v>
      </c>
      <c r="F87" s="5">
        <v>18500974453</v>
      </c>
      <c r="G87" s="5">
        <v>13981836215</v>
      </c>
      <c r="I87" s="5">
        <v>20639657061</v>
      </c>
      <c r="J87" s="5">
        <v>7561225607</v>
      </c>
      <c r="K87" s="5">
        <v>406139960</v>
      </c>
      <c r="L87" s="5">
        <v>602157809</v>
      </c>
      <c r="M87" s="5">
        <v>394170340</v>
      </c>
      <c r="N87" s="5">
        <v>283250114</v>
      </c>
    </row>
    <row r="88" spans="3:14" ht="15.5" x14ac:dyDescent="0.35">
      <c r="C88" t="s">
        <v>80</v>
      </c>
      <c r="D88" s="5">
        <v>2582553578</v>
      </c>
      <c r="E88" s="5">
        <v>3276172999</v>
      </c>
      <c r="F88" s="5">
        <v>-434406980</v>
      </c>
      <c r="G88" s="5">
        <v>391010940</v>
      </c>
      <c r="I88" s="5">
        <v>3276172999</v>
      </c>
      <c r="J88" s="5">
        <v>328642852</v>
      </c>
      <c r="K88" s="5">
        <v>-211741582</v>
      </c>
      <c r="L88" s="5">
        <v>-13940522217</v>
      </c>
      <c r="M88" s="5">
        <v>-15371666326</v>
      </c>
      <c r="N88" s="5">
        <v>-6369783386</v>
      </c>
    </row>
    <row r="89" spans="3:14" ht="15.5" x14ac:dyDescent="0.35">
      <c r="C89" t="s">
        <v>102</v>
      </c>
      <c r="D89" s="5">
        <v>341493610854</v>
      </c>
      <c r="E89" s="5">
        <v>309014508481</v>
      </c>
      <c r="F89" s="5">
        <v>210929841414</v>
      </c>
      <c r="G89" s="5">
        <v>241374902197</v>
      </c>
      <c r="I89" s="5">
        <v>309014508481</v>
      </c>
      <c r="J89" s="5">
        <v>188633960961</v>
      </c>
      <c r="K89" s="5">
        <v>172863064611</v>
      </c>
      <c r="L89" s="5">
        <v>82055597102</v>
      </c>
      <c r="M89" s="5">
        <v>55228278393</v>
      </c>
      <c r="N89" s="5">
        <v>23383225736</v>
      </c>
    </row>
    <row r="90" spans="3:14" ht="15.5" x14ac:dyDescent="0.35">
      <c r="C90" t="s">
        <v>103</v>
      </c>
    </row>
    <row r="91" spans="3:14" ht="15.5" x14ac:dyDescent="0.35">
      <c r="C91" t="s">
        <v>105</v>
      </c>
      <c r="D91" s="5">
        <v>25616742435</v>
      </c>
      <c r="E91" s="5">
        <v>23471772954</v>
      </c>
      <c r="F91" s="5">
        <v>21846166573</v>
      </c>
      <c r="G91" s="5">
        <v>16256185430</v>
      </c>
      <c r="I91" s="5">
        <v>23471772954</v>
      </c>
      <c r="J91" s="5">
        <v>15208162040</v>
      </c>
      <c r="K91" s="5">
        <v>6266146885</v>
      </c>
      <c r="L91" s="5">
        <v>3560848768</v>
      </c>
      <c r="M91" s="5">
        <v>3132396147</v>
      </c>
      <c r="N91" s="5">
        <v>5688717268</v>
      </c>
    </row>
    <row r="92" spans="3:14" ht="15.5" x14ac:dyDescent="0.35">
      <c r="C92" t="s">
        <v>104</v>
      </c>
      <c r="D92" s="5">
        <v>20063567103</v>
      </c>
      <c r="E92" s="5">
        <v>17562770890</v>
      </c>
      <c r="F92" s="5">
        <v>15112018096</v>
      </c>
      <c r="G92" s="5">
        <v>13995558306</v>
      </c>
      <c r="I92" s="5">
        <v>17562770890</v>
      </c>
      <c r="J92" s="5">
        <v>11835901164</v>
      </c>
      <c r="K92" s="5">
        <v>10197015329</v>
      </c>
      <c r="L92" s="5">
        <v>4870608541</v>
      </c>
      <c r="M92" s="5">
        <v>2218981145</v>
      </c>
      <c r="N92" s="5">
        <v>1434869271</v>
      </c>
    </row>
    <row r="93" spans="3:14" ht="15.5" x14ac:dyDescent="0.35">
      <c r="C93" t="s">
        <v>106</v>
      </c>
      <c r="D93" s="5">
        <v>121868897069</v>
      </c>
      <c r="E93" s="5">
        <v>107483117093</v>
      </c>
      <c r="F93" s="5">
        <v>99951632765</v>
      </c>
      <c r="G93" s="5">
        <v>89849411842</v>
      </c>
      <c r="I93" s="5">
        <v>107483117093</v>
      </c>
      <c r="J93" s="5">
        <v>77961053582</v>
      </c>
      <c r="K93" s="5">
        <v>37047526254</v>
      </c>
      <c r="L93" s="5">
        <v>87970790730</v>
      </c>
      <c r="M93" s="5">
        <v>17934427114</v>
      </c>
      <c r="N93" s="5">
        <v>23346611153</v>
      </c>
    </row>
    <row r="94" spans="3:14" ht="15.5" x14ac:dyDescent="0.35">
      <c r="C94" t="s">
        <v>107</v>
      </c>
      <c r="D94" s="5">
        <v>463362507923</v>
      </c>
      <c r="E94" s="5">
        <v>416497625574</v>
      </c>
      <c r="F94" s="5">
        <v>310881474179</v>
      </c>
      <c r="G94" s="5">
        <v>331224314039</v>
      </c>
      <c r="I94" s="5">
        <v>416497625574</v>
      </c>
      <c r="J94" s="5">
        <v>266595014543</v>
      </c>
      <c r="K94" s="5">
        <v>209910590865</v>
      </c>
      <c r="L94" s="5">
        <v>170026387832</v>
      </c>
      <c r="M94" s="5">
        <v>73162705507</v>
      </c>
      <c r="N94" s="5">
        <v>46729836889</v>
      </c>
    </row>
    <row r="95" spans="3:14" ht="15.5" x14ac:dyDescent="0.35">
      <c r="C95" t="s">
        <v>108</v>
      </c>
    </row>
    <row r="96" spans="3:14" ht="15.5" x14ac:dyDescent="0.35">
      <c r="C96" t="s">
        <v>109</v>
      </c>
    </row>
    <row r="97" spans="3:14" ht="15.5" x14ac:dyDescent="0.35">
      <c r="C97" t="s">
        <v>110</v>
      </c>
      <c r="D97" s="5">
        <v>144581905815</v>
      </c>
      <c r="E97" s="5">
        <v>101440449423</v>
      </c>
      <c r="F97" s="5">
        <v>56642201054</v>
      </c>
      <c r="G97" s="5">
        <v>55206283821</v>
      </c>
      <c r="I97" s="5">
        <v>101440449423</v>
      </c>
      <c r="J97" s="5">
        <v>91726519723</v>
      </c>
      <c r="K97" s="5">
        <v>56534134081</v>
      </c>
      <c r="L97" s="5">
        <v>188560241100</v>
      </c>
      <c r="M97" s="5">
        <v>100507254627</v>
      </c>
      <c r="N97" s="5">
        <v>68091966948</v>
      </c>
    </row>
    <row r="98" spans="3:14" ht="15.5" x14ac:dyDescent="0.35">
      <c r="C98" t="s">
        <v>111</v>
      </c>
    </row>
    <row r="99" spans="3:14" ht="15.5" x14ac:dyDescent="0.35">
      <c r="C99" t="s">
        <v>112</v>
      </c>
      <c r="D99" s="5">
        <v>31415197793</v>
      </c>
      <c r="E99" s="5">
        <v>5927465333</v>
      </c>
      <c r="F99" s="5">
        <v>11208055630</v>
      </c>
      <c r="G99" s="5">
        <v>7047945782</v>
      </c>
      <c r="I99" s="5">
        <v>5927465333</v>
      </c>
      <c r="J99" s="5">
        <v>43046767588</v>
      </c>
      <c r="K99" s="5">
        <v>24671253487</v>
      </c>
      <c r="L99" s="5">
        <v>9326389057</v>
      </c>
      <c r="M99" s="5">
        <v>12853445571</v>
      </c>
      <c r="N99" s="5">
        <v>3845362926</v>
      </c>
    </row>
    <row r="100" spans="3:14" ht="15.5" x14ac:dyDescent="0.35">
      <c r="C100" t="s">
        <v>113</v>
      </c>
    </row>
    <row r="101" spans="3:14" ht="15.5" x14ac:dyDescent="0.35">
      <c r="C101" t="s">
        <v>114</v>
      </c>
      <c r="D101" s="5">
        <v>10393404083</v>
      </c>
      <c r="E101" s="5">
        <v>6519495387</v>
      </c>
      <c r="F101" s="5">
        <v>1049405246</v>
      </c>
      <c r="G101" s="5">
        <v>1278186758</v>
      </c>
      <c r="I101" s="5">
        <v>6519495387</v>
      </c>
      <c r="J101" s="5">
        <v>2393345109</v>
      </c>
      <c r="K101" s="5">
        <v>970338429</v>
      </c>
      <c r="L101" s="5">
        <v>150165994491</v>
      </c>
      <c r="M101" s="5">
        <v>70353502698</v>
      </c>
      <c r="N101" s="5">
        <v>51580947401</v>
      </c>
    </row>
    <row r="102" spans="3:14" ht="15.5" x14ac:dyDescent="0.35">
      <c r="C102" t="s">
        <v>273</v>
      </c>
      <c r="D102" s="5">
        <v>10000000000</v>
      </c>
      <c r="E102" s="5">
        <v>10000000000</v>
      </c>
      <c r="F102" s="5">
        <v>9500000000</v>
      </c>
      <c r="G102" s="5">
        <v>9500000000</v>
      </c>
      <c r="I102" s="5">
        <v>10000000000</v>
      </c>
      <c r="J102" s="5">
        <v>10000000000</v>
      </c>
      <c r="K102" s="5">
        <v>10000000000</v>
      </c>
      <c r="L102" s="5">
        <v>9952226431</v>
      </c>
    </row>
    <row r="103" spans="3:14" ht="15.5" x14ac:dyDescent="0.35">
      <c r="C103" t="s">
        <v>116</v>
      </c>
      <c r="D103" s="5">
        <v>13297642174</v>
      </c>
      <c r="E103" s="5">
        <v>13487211350</v>
      </c>
      <c r="F103" s="5">
        <v>11221430585</v>
      </c>
      <c r="G103" s="5">
        <v>10908974359</v>
      </c>
      <c r="I103" s="5">
        <v>13487211350</v>
      </c>
      <c r="J103" s="5">
        <v>13464598624</v>
      </c>
      <c r="K103" s="5">
        <v>9395790626</v>
      </c>
      <c r="L103" s="5">
        <v>7008085210</v>
      </c>
      <c r="M103" s="5">
        <v>6710235109</v>
      </c>
      <c r="N103" s="5">
        <v>3382545630</v>
      </c>
    </row>
    <row r="104" spans="3:14" ht="15.5" x14ac:dyDescent="0.35">
      <c r="C104" t="s">
        <v>115</v>
      </c>
      <c r="D104" s="5">
        <v>58727006762</v>
      </c>
      <c r="E104" s="5">
        <v>52550908944</v>
      </c>
      <c r="F104" s="5">
        <v>16992203614</v>
      </c>
      <c r="G104" s="5">
        <v>18382434416</v>
      </c>
      <c r="I104" s="5">
        <v>52550908944</v>
      </c>
      <c r="J104" s="5">
        <v>13619748691</v>
      </c>
      <c r="K104" s="5">
        <v>5102697431</v>
      </c>
      <c r="L104" s="5">
        <v>8705831886</v>
      </c>
      <c r="M104" s="5">
        <v>8377266522</v>
      </c>
      <c r="N104" s="5">
        <v>6935570773</v>
      </c>
    </row>
    <row r="105" spans="3:14" ht="15.5" x14ac:dyDescent="0.35">
      <c r="C105" t="s">
        <v>121</v>
      </c>
      <c r="D105" s="5">
        <v>63260512430</v>
      </c>
      <c r="E105" s="5">
        <v>58825032013</v>
      </c>
      <c r="F105" s="5">
        <v>67622529454</v>
      </c>
      <c r="G105" s="5">
        <v>65840571279</v>
      </c>
      <c r="I105" s="5">
        <v>58825032013</v>
      </c>
      <c r="J105" s="5">
        <v>77844056368</v>
      </c>
      <c r="K105" s="5">
        <v>57658008812</v>
      </c>
      <c r="L105" s="5">
        <v>19208559325</v>
      </c>
      <c r="M105" s="5">
        <v>12536445654</v>
      </c>
      <c r="N105" s="5">
        <v>12213844276</v>
      </c>
    </row>
    <row r="106" spans="3:14" ht="15.5" x14ac:dyDescent="0.35">
      <c r="C106" t="s">
        <v>122</v>
      </c>
      <c r="D106" s="5">
        <v>63260512430</v>
      </c>
      <c r="E106" s="5">
        <v>58825032013</v>
      </c>
      <c r="F106" s="5">
        <v>67622529454</v>
      </c>
      <c r="G106" s="5">
        <v>65840571279</v>
      </c>
      <c r="I106" s="5">
        <v>58825032013</v>
      </c>
      <c r="J106" s="5">
        <v>77844056368</v>
      </c>
      <c r="K106" s="5">
        <v>57658008812</v>
      </c>
      <c r="L106" s="5">
        <v>19208559325</v>
      </c>
      <c r="M106" s="5">
        <v>12536445654</v>
      </c>
      <c r="N106" s="5">
        <v>12213844276</v>
      </c>
    </row>
    <row r="107" spans="3:14" ht="15.5" x14ac:dyDescent="0.35">
      <c r="C107" t="s">
        <v>126</v>
      </c>
      <c r="D107" s="5">
        <v>207842418245</v>
      </c>
      <c r="E107" s="5">
        <v>160265481436</v>
      </c>
      <c r="F107" s="5">
        <v>124264730508</v>
      </c>
      <c r="G107" s="5">
        <v>121046855100</v>
      </c>
      <c r="I107" s="5">
        <v>160265481436</v>
      </c>
      <c r="J107" s="5">
        <v>169570576091</v>
      </c>
      <c r="K107" s="5">
        <v>114192142893</v>
      </c>
      <c r="L107" s="5">
        <v>207768800425</v>
      </c>
      <c r="M107" s="5">
        <v>113043700281</v>
      </c>
      <c r="N107" s="5">
        <v>80305811224</v>
      </c>
    </row>
    <row r="108" spans="3:14" ht="15.5" x14ac:dyDescent="0.35">
      <c r="C108" t="s">
        <v>127</v>
      </c>
    </row>
    <row r="109" spans="3:14" ht="15.5" x14ac:dyDescent="0.35">
      <c r="C109" t="s">
        <v>128</v>
      </c>
      <c r="D109" s="5">
        <v>167881218675</v>
      </c>
      <c r="E109" s="5">
        <v>166911440600</v>
      </c>
      <c r="F109" s="5">
        <v>166161153025</v>
      </c>
      <c r="G109" s="5">
        <v>166004455200</v>
      </c>
      <c r="I109" s="5">
        <v>166911440600</v>
      </c>
      <c r="J109" s="5">
        <v>161239721700</v>
      </c>
      <c r="K109" s="5">
        <v>161239367550</v>
      </c>
      <c r="L109" s="5">
        <v>2500000000</v>
      </c>
      <c r="M109" s="5">
        <v>2500000000</v>
      </c>
      <c r="N109" s="5">
        <v>2500000000</v>
      </c>
    </row>
    <row r="110" spans="3:14" ht="15.5" x14ac:dyDescent="0.35">
      <c r="C110" t="s">
        <v>129</v>
      </c>
      <c r="D110" s="5">
        <v>96428183311</v>
      </c>
      <c r="E110" s="5">
        <v>81881512186</v>
      </c>
      <c r="F110" s="5">
        <v>70627198561</v>
      </c>
      <c r="G110" s="5">
        <v>68276731186</v>
      </c>
      <c r="I110" s="5">
        <v>81881512186</v>
      </c>
      <c r="J110" s="5">
        <v>-3194271314</v>
      </c>
      <c r="K110" s="5">
        <v>-3199583564</v>
      </c>
      <c r="L110" s="5">
        <v>136400000</v>
      </c>
      <c r="M110" s="5">
        <v>136400000</v>
      </c>
      <c r="N110" s="5">
        <v>136400000</v>
      </c>
    </row>
    <row r="111" spans="3:14" ht="15.5" x14ac:dyDescent="0.35">
      <c r="C111" t="s">
        <v>130</v>
      </c>
      <c r="D111" s="5">
        <v>-12663360854</v>
      </c>
      <c r="E111" s="5">
        <v>2880685495</v>
      </c>
      <c r="F111" s="5">
        <v>-49845238629</v>
      </c>
      <c r="G111" s="5">
        <v>-24604591206</v>
      </c>
      <c r="I111" s="5">
        <v>2880685495</v>
      </c>
      <c r="J111" s="5">
        <v>-61349654786</v>
      </c>
      <c r="K111" s="5">
        <v>-62109594432</v>
      </c>
      <c r="L111" s="5">
        <v>-26438290376</v>
      </c>
      <c r="M111" s="5">
        <v>-27145728448</v>
      </c>
      <c r="N111" s="5">
        <v>-29842590949</v>
      </c>
    </row>
    <row r="112" spans="3:14" ht="15.5" x14ac:dyDescent="0.35">
      <c r="C112" t="s">
        <v>131</v>
      </c>
    </row>
    <row r="113" spans="2:14" ht="15.5" x14ac:dyDescent="0.35">
      <c r="C113" t="s">
        <v>132</v>
      </c>
    </row>
    <row r="114" spans="2:14" ht="15.5" x14ac:dyDescent="0.35">
      <c r="C114" t="s">
        <v>133</v>
      </c>
      <c r="D114" s="5">
        <v>-12663360854</v>
      </c>
      <c r="E114" s="5">
        <v>2880685495</v>
      </c>
      <c r="F114" s="5">
        <v>-49845238629</v>
      </c>
      <c r="G114" s="5">
        <v>-24604591206</v>
      </c>
      <c r="I114" s="5">
        <v>2880685495</v>
      </c>
      <c r="J114" s="5">
        <v>-61349654786</v>
      </c>
      <c r="K114" s="5">
        <v>-62109594432</v>
      </c>
      <c r="L114" s="5">
        <v>-26438290376</v>
      </c>
      <c r="M114" s="5">
        <v>-27145728448</v>
      </c>
      <c r="N114" s="5">
        <v>-29842590949</v>
      </c>
    </row>
    <row r="115" spans="2:14" ht="15.5" x14ac:dyDescent="0.35">
      <c r="C115" t="s">
        <v>134</v>
      </c>
      <c r="D115" s="5">
        <v>1291494968</v>
      </c>
      <c r="E115" s="5">
        <v>1282332858</v>
      </c>
      <c r="F115" s="5">
        <v>108037694</v>
      </c>
      <c r="G115" s="5">
        <v>109852819</v>
      </c>
      <c r="I115" s="5">
        <v>1282332858</v>
      </c>
    </row>
    <row r="116" spans="2:14" ht="15.5" x14ac:dyDescent="0.35">
      <c r="C116" t="s">
        <v>9</v>
      </c>
      <c r="D116" s="5">
        <v>255520089678</v>
      </c>
      <c r="E116" s="5">
        <v>256232144138</v>
      </c>
      <c r="F116" s="5">
        <v>186616743671</v>
      </c>
      <c r="G116" s="5">
        <v>210177458939</v>
      </c>
      <c r="I116" s="5">
        <v>256232144138</v>
      </c>
      <c r="J116" s="5">
        <v>97024438452</v>
      </c>
      <c r="K116" s="5">
        <v>95718447972</v>
      </c>
      <c r="L116" s="5">
        <v>-37742412593</v>
      </c>
      <c r="M116" s="5">
        <v>-39880994774</v>
      </c>
      <c r="N116" s="5">
        <v>-33575974335</v>
      </c>
    </row>
    <row r="117" spans="2:14" ht="15.5" x14ac:dyDescent="0.35">
      <c r="C117" t="s">
        <v>135</v>
      </c>
      <c r="D117" s="5">
        <v>463362507923</v>
      </c>
      <c r="E117" s="5">
        <v>416497625574</v>
      </c>
      <c r="F117" s="5">
        <v>310881474179</v>
      </c>
      <c r="G117" s="5">
        <v>331224314039</v>
      </c>
      <c r="I117" s="5">
        <v>416497625574</v>
      </c>
      <c r="J117" s="5">
        <v>266595014543</v>
      </c>
      <c r="K117" s="5">
        <v>209910590865</v>
      </c>
      <c r="L117" s="5">
        <v>170026387832</v>
      </c>
      <c r="M117" s="5">
        <v>73162705507</v>
      </c>
      <c r="N117" s="5">
        <v>46729836889</v>
      </c>
    </row>
    <row r="118" spans="2:14" ht="15.5" x14ac:dyDescent="0.35">
      <c r="C118" t="s">
        <v>136</v>
      </c>
      <c r="D118" s="5">
        <v>6715248747</v>
      </c>
      <c r="E118" s="5">
        <v>6676457624</v>
      </c>
      <c r="F118" s="5">
        <v>6646446121</v>
      </c>
      <c r="G118" s="5">
        <v>6640178208</v>
      </c>
      <c r="I118" s="5">
        <v>6676457624</v>
      </c>
      <c r="J118" s="5">
        <v>6449588868</v>
      </c>
      <c r="K118" s="5">
        <v>6449574702</v>
      </c>
      <c r="L118" s="5">
        <v>1000</v>
      </c>
      <c r="M118" s="5">
        <v>1000</v>
      </c>
      <c r="N118" s="5">
        <v>1000</v>
      </c>
    </row>
    <row r="120" spans="2:14" ht="15.5" x14ac:dyDescent="0.35">
      <c r="B120" t="s">
        <v>137</v>
      </c>
      <c r="C120" t="s">
        <v>138</v>
      </c>
      <c r="D120" s="5">
        <v>-8768010216</v>
      </c>
      <c r="E120" s="5">
        <v>-8426773945</v>
      </c>
      <c r="F120" s="5">
        <v>-13449517088</v>
      </c>
      <c r="G120" s="5">
        <v>11625233039</v>
      </c>
      <c r="I120" s="5">
        <v>-33863838791</v>
      </c>
      <c r="J120" s="5">
        <v>-11551542248</v>
      </c>
      <c r="K120" s="5">
        <v>-47094031609</v>
      </c>
      <c r="L120" s="5">
        <v>-8797095740</v>
      </c>
      <c r="M120" s="5">
        <v>-7052256417</v>
      </c>
      <c r="N120" s="5">
        <v>-14943921824</v>
      </c>
    </row>
    <row r="121" spans="2:14" ht="15.5" x14ac:dyDescent="0.35">
      <c r="C121" t="s">
        <v>279</v>
      </c>
      <c r="D121" s="5">
        <v>69435276671</v>
      </c>
      <c r="E121" s="5">
        <v>89349922213</v>
      </c>
      <c r="F121" s="5">
        <v>78719634028</v>
      </c>
      <c r="G121" s="5">
        <v>151033328492</v>
      </c>
      <c r="I121" s="5">
        <v>386310811934</v>
      </c>
      <c r="J121" s="5">
        <v>271058942436</v>
      </c>
      <c r="K121" s="5">
        <v>170790272330</v>
      </c>
      <c r="L121" s="5">
        <v>162933452102</v>
      </c>
      <c r="M121" s="5">
        <v>114823196572</v>
      </c>
      <c r="N121" s="5">
        <v>65171467398</v>
      </c>
    </row>
    <row r="122" spans="2:14" ht="15.5" x14ac:dyDescent="0.35">
      <c r="C122" t="s">
        <v>140</v>
      </c>
      <c r="D122" s="5">
        <v>-10773204249</v>
      </c>
      <c r="E122" s="5">
        <v>-27892331652</v>
      </c>
      <c r="F122" s="5">
        <v>-15542811995</v>
      </c>
      <c r="G122" s="5">
        <v>-62323728892</v>
      </c>
      <c r="I122" s="5">
        <v>-128059356082</v>
      </c>
      <c r="J122" s="5">
        <v>-69017676807</v>
      </c>
      <c r="K122" s="5">
        <v>-70736150532</v>
      </c>
      <c r="L122" s="5">
        <v>-81392643792</v>
      </c>
      <c r="M122" s="5">
        <v>-51876609167</v>
      </c>
      <c r="N122" s="5">
        <v>-38670450974</v>
      </c>
    </row>
    <row r="123" spans="2:14" ht="15.5" x14ac:dyDescent="0.35">
      <c r="C123" t="s">
        <v>142</v>
      </c>
      <c r="D123" s="5">
        <v>-66631833217</v>
      </c>
      <c r="E123" s="5">
        <v>-69440381532</v>
      </c>
      <c r="F123" s="5">
        <v>-75405805836</v>
      </c>
      <c r="G123" s="5">
        <v>-72644861727</v>
      </c>
      <c r="I123" s="5">
        <v>-285073114091</v>
      </c>
      <c r="J123" s="5">
        <v>-207909831048</v>
      </c>
      <c r="K123" s="5">
        <v>-143049235668</v>
      </c>
      <c r="L123" s="5">
        <v>-88312380705</v>
      </c>
      <c r="M123" s="5">
        <v>-70171892848</v>
      </c>
      <c r="N123" s="5">
        <v>-44162967599</v>
      </c>
    </row>
    <row r="124" spans="2:14" ht="15.5" x14ac:dyDescent="0.35">
      <c r="C124" t="s">
        <v>282</v>
      </c>
      <c r="D124" s="5">
        <v>227163408</v>
      </c>
      <c r="E124" s="5">
        <v>680644103</v>
      </c>
      <c r="F124" s="5">
        <v>48666009</v>
      </c>
      <c r="G124" s="5">
        <v>97404316</v>
      </c>
      <c r="I124" s="5">
        <v>848741704</v>
      </c>
      <c r="J124" s="5">
        <v>258041329</v>
      </c>
      <c r="K124" s="5">
        <v>559713736</v>
      </c>
      <c r="L124" s="5">
        <v>1594145291</v>
      </c>
      <c r="M124" s="5">
        <v>1020026512</v>
      </c>
      <c r="N124" s="5">
        <v>3333465859</v>
      </c>
    </row>
    <row r="125" spans="2:14" ht="15.5" x14ac:dyDescent="0.35">
      <c r="C125" t="s">
        <v>355</v>
      </c>
      <c r="D125" s="5">
        <v>-437047555</v>
      </c>
      <c r="E125" s="5">
        <v>-2055865977</v>
      </c>
      <c r="F125" s="5">
        <v>-395622803</v>
      </c>
      <c r="G125" s="5">
        <v>-390764454</v>
      </c>
      <c r="I125" s="5">
        <v>-3241438738</v>
      </c>
      <c r="J125" s="5">
        <v>-980121430</v>
      </c>
      <c r="K125" s="5">
        <v>-2581939824</v>
      </c>
      <c r="L125" s="5">
        <v>-1429888376</v>
      </c>
      <c r="M125" s="5">
        <v>-462506340</v>
      </c>
      <c r="N125" s="5">
        <v>-376570124</v>
      </c>
    </row>
    <row r="126" spans="2:14" ht="15.5" x14ac:dyDescent="0.35">
      <c r="C126" t="s">
        <v>144</v>
      </c>
      <c r="J126" s="5">
        <v>-2989093899</v>
      </c>
      <c r="K126" s="5">
        <v>-1131431456</v>
      </c>
      <c r="L126" s="5">
        <v>-1999759859</v>
      </c>
      <c r="M126" s="5">
        <v>-98367698</v>
      </c>
    </row>
    <row r="127" spans="2:14" ht="15.5" x14ac:dyDescent="0.35">
      <c r="C127" t="s">
        <v>356</v>
      </c>
      <c r="D127" s="5">
        <v>-579450802</v>
      </c>
      <c r="E127" s="5">
        <v>-497730006</v>
      </c>
      <c r="F127" s="5">
        <v>-518577131</v>
      </c>
      <c r="G127" s="5">
        <v>-534928841</v>
      </c>
      <c r="I127" s="5">
        <v>-2099780901</v>
      </c>
      <c r="J127" s="5">
        <v>-1914015184</v>
      </c>
      <c r="K127" s="5">
        <v>-894206193</v>
      </c>
      <c r="L127" s="5">
        <v>-190020401</v>
      </c>
      <c r="M127" s="5">
        <v>-286103448</v>
      </c>
      <c r="N127" s="5">
        <v>-238866384</v>
      </c>
    </row>
    <row r="128" spans="2:14" ht="15.5" x14ac:dyDescent="0.35">
      <c r="C128" t="s">
        <v>960</v>
      </c>
      <c r="D128" s="5">
        <v>-8914472</v>
      </c>
      <c r="E128" s="5">
        <v>-9840672</v>
      </c>
      <c r="F128" s="5">
        <v>-10739190</v>
      </c>
      <c r="G128" s="5">
        <v>-11610850</v>
      </c>
      <c r="I128" s="5">
        <v>-44647020</v>
      </c>
      <c r="J128" s="5">
        <v>-57787645</v>
      </c>
      <c r="K128" s="5">
        <v>-51054002</v>
      </c>
    </row>
    <row r="129" spans="3:14" ht="15.5" x14ac:dyDescent="0.35">
      <c r="C129" t="s">
        <v>145</v>
      </c>
      <c r="D129" s="5">
        <v>12696893687</v>
      </c>
      <c r="E129" s="5">
        <v>10810163212</v>
      </c>
      <c r="F129" s="5">
        <v>1839244110</v>
      </c>
      <c r="G129" s="5">
        <v>29259369428</v>
      </c>
      <c r="I129" s="5">
        <v>67415907491</v>
      </c>
      <c r="J129" s="5">
        <v>-10517193338</v>
      </c>
      <c r="K129" s="5">
        <v>105001712533</v>
      </c>
      <c r="L129" s="5">
        <v>82967091365</v>
      </c>
      <c r="M129" s="5">
        <v>17378073928</v>
      </c>
      <c r="N129" s="5">
        <v>17902541690</v>
      </c>
    </row>
    <row r="130" spans="3:14" ht="15.5" x14ac:dyDescent="0.35">
      <c r="C130" t="s">
        <v>146</v>
      </c>
      <c r="D130" s="5">
        <v>-14230989407</v>
      </c>
      <c r="E130" s="5">
        <v>-7028405659</v>
      </c>
      <c r="F130" s="5">
        <v>-6661838740</v>
      </c>
      <c r="G130" s="5">
        <v>-6806950353</v>
      </c>
      <c r="I130" s="5">
        <v>-27008969988</v>
      </c>
      <c r="J130" s="5">
        <v>-16681398185</v>
      </c>
      <c r="K130" s="5">
        <v>-23044904482</v>
      </c>
      <c r="L130" s="5">
        <v>-69252853461</v>
      </c>
      <c r="M130" s="5">
        <v>-1610113116</v>
      </c>
      <c r="N130" s="5">
        <v>-2636616738</v>
      </c>
    </row>
    <row r="131" spans="3:14" ht="15.5" x14ac:dyDescent="0.35">
      <c r="C131" t="s">
        <v>413</v>
      </c>
      <c r="K131" s="5">
        <v>-12118505956</v>
      </c>
    </row>
    <row r="132" spans="3:14" ht="15.5" x14ac:dyDescent="0.35">
      <c r="C132" t="s">
        <v>449</v>
      </c>
      <c r="D132" s="5">
        <v>15516449200</v>
      </c>
      <c r="E132" s="5">
        <v>90747502400</v>
      </c>
      <c r="G132" s="5">
        <v>-43390047600</v>
      </c>
      <c r="I132" s="5">
        <v>90747502400</v>
      </c>
      <c r="J132" s="5">
        <v>5666400</v>
      </c>
    </row>
    <row r="133" spans="3:14" ht="15.5" x14ac:dyDescent="0.35">
      <c r="C133" t="s">
        <v>148</v>
      </c>
      <c r="D133" s="5">
        <v>-3845839815</v>
      </c>
      <c r="E133" s="5">
        <v>-3659114170</v>
      </c>
      <c r="F133" s="5">
        <v>-2268089389</v>
      </c>
      <c r="G133" s="5">
        <v>-2191735571</v>
      </c>
      <c r="I133" s="5">
        <v>-10207948807</v>
      </c>
      <c r="J133" s="5">
        <v>-4865293117</v>
      </c>
      <c r="K133" s="5">
        <v>-6287058546</v>
      </c>
      <c r="L133" s="5">
        <v>-3627363115</v>
      </c>
      <c r="M133" s="5">
        <v>-1610113116</v>
      </c>
      <c r="N133" s="5">
        <v>-875851319</v>
      </c>
    </row>
    <row r="134" spans="3:14" ht="15.5" x14ac:dyDescent="0.35">
      <c r="C134" t="s">
        <v>835</v>
      </c>
    </row>
    <row r="135" spans="3:14" ht="15.5" x14ac:dyDescent="0.35">
      <c r="C135" t="s">
        <v>293</v>
      </c>
      <c r="D135" s="5">
        <v>-5603968918</v>
      </c>
      <c r="E135" s="5">
        <v>-10190000</v>
      </c>
      <c r="I135" s="5">
        <v>-10190000</v>
      </c>
    </row>
    <row r="136" spans="3:14" ht="15.5" x14ac:dyDescent="0.35">
      <c r="C136" t="s">
        <v>961</v>
      </c>
      <c r="L136" s="5">
        <v>-65625490346</v>
      </c>
    </row>
    <row r="137" spans="3:14" ht="15.5" x14ac:dyDescent="0.35">
      <c r="C137" t="s">
        <v>290</v>
      </c>
      <c r="D137" s="5">
        <v>-4781180674</v>
      </c>
      <c r="E137" s="5">
        <v>-3364101489</v>
      </c>
      <c r="F137" s="5">
        <v>-4393749351</v>
      </c>
      <c r="G137" s="5">
        <v>-4615214782</v>
      </c>
      <c r="I137" s="5">
        <v>-16795831181</v>
      </c>
      <c r="J137" s="5">
        <v>-11827376218</v>
      </c>
      <c r="K137" s="5">
        <v>-4639339980</v>
      </c>
      <c r="N137" s="5">
        <v>-1760765419</v>
      </c>
    </row>
    <row r="138" spans="3:14" ht="15.5" x14ac:dyDescent="0.35">
      <c r="C138" t="s">
        <v>149</v>
      </c>
      <c r="D138" s="5">
        <v>12696893687</v>
      </c>
      <c r="E138" s="5">
        <v>10810163212</v>
      </c>
      <c r="F138" s="5">
        <v>1839244110</v>
      </c>
      <c r="G138" s="5">
        <v>29259369428</v>
      </c>
      <c r="I138" s="5">
        <v>67415907491</v>
      </c>
      <c r="J138" s="5">
        <v>-10517193338</v>
      </c>
      <c r="K138" s="5">
        <v>105001712533</v>
      </c>
      <c r="L138" s="5">
        <v>82967091365</v>
      </c>
      <c r="M138" s="5">
        <v>17378073928</v>
      </c>
      <c r="N138" s="5">
        <v>17902541690</v>
      </c>
    </row>
    <row r="139" spans="3:14" ht="15.5" x14ac:dyDescent="0.35">
      <c r="C139" t="s">
        <v>360</v>
      </c>
      <c r="E139" s="5">
        <v>-78742901200</v>
      </c>
      <c r="F139" s="5">
        <v>2507165200</v>
      </c>
      <c r="G139" s="5">
        <v>76235736000</v>
      </c>
    </row>
    <row r="140" spans="3:14" ht="15.5" x14ac:dyDescent="0.35">
      <c r="C140" t="s">
        <v>363</v>
      </c>
    </row>
    <row r="141" spans="3:14" ht="15.5" x14ac:dyDescent="0.35">
      <c r="C141" t="s">
        <v>962</v>
      </c>
    </row>
    <row r="142" spans="3:14" ht="15.5" x14ac:dyDescent="0.35">
      <c r="C142" t="s">
        <v>152</v>
      </c>
      <c r="E142" s="5">
        <v>20000000000</v>
      </c>
      <c r="G142" s="5">
        <v>9500000000</v>
      </c>
      <c r="I142" s="5">
        <v>32150000000</v>
      </c>
      <c r="J142" s="5">
        <v>20000000000</v>
      </c>
      <c r="K142" s="5">
        <v>34321424963</v>
      </c>
      <c r="L142" s="5">
        <v>9952226431</v>
      </c>
    </row>
    <row r="143" spans="3:14" ht="15.5" x14ac:dyDescent="0.35">
      <c r="C143" t="s">
        <v>153</v>
      </c>
      <c r="E143" s="5">
        <v>-19500000000</v>
      </c>
      <c r="G143" s="5">
        <v>-8385984976</v>
      </c>
      <c r="I143" s="5">
        <v>-32150000000</v>
      </c>
      <c r="J143" s="5">
        <v>-20000000000</v>
      </c>
      <c r="K143" s="5">
        <v>-34273651394</v>
      </c>
    </row>
    <row r="144" spans="3:14" ht="15.5" x14ac:dyDescent="0.35">
      <c r="C144" t="s">
        <v>963</v>
      </c>
      <c r="G144" s="5">
        <v>-2622598007</v>
      </c>
      <c r="I144" s="5">
        <v>-16763810128</v>
      </c>
      <c r="J144" s="5">
        <v>-6046789984</v>
      </c>
      <c r="K144" s="5">
        <v>16124121076</v>
      </c>
      <c r="L144" s="5">
        <v>75176976281</v>
      </c>
      <c r="M144" s="5">
        <v>19952772047</v>
      </c>
      <c r="N144" s="5">
        <v>20793385143</v>
      </c>
    </row>
    <row r="145" spans="2:14" ht="15.5" x14ac:dyDescent="0.35">
      <c r="C145" t="s">
        <v>452</v>
      </c>
    </row>
    <row r="146" spans="2:14" ht="15.5" x14ac:dyDescent="0.35">
      <c r="C146" t="s">
        <v>453</v>
      </c>
      <c r="E146" s="5">
        <v>500000000</v>
      </c>
      <c r="G146" s="5">
        <v>1114015024</v>
      </c>
      <c r="K146" s="5">
        <v>47773569</v>
      </c>
      <c r="L146" s="5">
        <v>9952226431</v>
      </c>
    </row>
    <row r="147" spans="2:14" ht="15.5" x14ac:dyDescent="0.35">
      <c r="C147" t="s">
        <v>312</v>
      </c>
      <c r="K147" s="5">
        <v>-8683549304</v>
      </c>
    </row>
    <row r="148" spans="2:14" ht="15.5" x14ac:dyDescent="0.35">
      <c r="C148" t="s">
        <v>369</v>
      </c>
      <c r="D148" s="5">
        <v>-2788566985</v>
      </c>
      <c r="E148" s="5">
        <v>-1664375660</v>
      </c>
      <c r="F148" s="5">
        <v>-638757280</v>
      </c>
      <c r="G148" s="5">
        <v>-2049443839</v>
      </c>
      <c r="I148" s="5">
        <v>-6452819954</v>
      </c>
      <c r="J148" s="5">
        <v>-4374245398</v>
      </c>
      <c r="K148" s="5">
        <v>-3020456810</v>
      </c>
      <c r="L148" s="5">
        <v>-2162111347</v>
      </c>
      <c r="M148" s="5">
        <v>-2574698119</v>
      </c>
      <c r="N148" s="5">
        <v>-2890843453</v>
      </c>
    </row>
    <row r="149" spans="2:14" ht="15.5" x14ac:dyDescent="0.35">
      <c r="C149" t="s">
        <v>964</v>
      </c>
      <c r="D149" s="5">
        <v>-30988528</v>
      </c>
      <c r="E149" s="5">
        <v>-30062328</v>
      </c>
      <c r="F149" s="5">
        <v>-29163810</v>
      </c>
      <c r="G149" s="5">
        <v>-28292150</v>
      </c>
      <c r="I149" s="5">
        <v>-114964827</v>
      </c>
      <c r="J149" s="5">
        <v>-101824356</v>
      </c>
      <c r="K149" s="5">
        <v>-339655998</v>
      </c>
    </row>
    <row r="150" spans="2:14" ht="15.5" x14ac:dyDescent="0.35">
      <c r="C150" t="s">
        <v>857</v>
      </c>
      <c r="D150" s="5">
        <v>-10302105936</v>
      </c>
      <c r="E150" s="5">
        <v>-4645016392</v>
      </c>
      <c r="F150" s="5">
        <v>-18272111718</v>
      </c>
      <c r="G150" s="5">
        <v>34077652114</v>
      </c>
      <c r="I150" s="5">
        <v>6543098712</v>
      </c>
      <c r="J150" s="5">
        <v>-38750133771</v>
      </c>
      <c r="K150" s="5">
        <v>34862776442</v>
      </c>
      <c r="L150" s="5">
        <v>4917142164</v>
      </c>
      <c r="M150" s="5">
        <v>8715704395</v>
      </c>
      <c r="N150" s="5">
        <v>322003128</v>
      </c>
    </row>
    <row r="151" spans="2:14" ht="15.5" x14ac:dyDescent="0.35">
      <c r="C151" t="s">
        <v>165</v>
      </c>
      <c r="D151" s="5">
        <v>17860518669</v>
      </c>
      <c r="I151" s="5">
        <v>11184876257</v>
      </c>
      <c r="J151" s="5">
        <v>49913901136</v>
      </c>
      <c r="K151" s="5">
        <v>15123973273</v>
      </c>
      <c r="L151" s="5">
        <v>10096566661</v>
      </c>
      <c r="M151" s="5">
        <v>1386092320</v>
      </c>
      <c r="N151" s="5">
        <v>1052003034</v>
      </c>
    </row>
    <row r="152" spans="2:14" ht="15.5" x14ac:dyDescent="0.35">
      <c r="C152" t="s">
        <v>965</v>
      </c>
      <c r="I152" s="5">
        <v>132543700</v>
      </c>
      <c r="J152" s="5">
        <v>21108892</v>
      </c>
      <c r="K152" s="5">
        <v>-72848579</v>
      </c>
      <c r="L152" s="5">
        <v>110264448</v>
      </c>
      <c r="M152" s="5">
        <v>-5230054</v>
      </c>
      <c r="N152" s="5">
        <v>12086158</v>
      </c>
    </row>
    <row r="153" spans="2:14" ht="15.5" x14ac:dyDescent="0.35">
      <c r="C153" t="s">
        <v>716</v>
      </c>
      <c r="D153" s="5">
        <v>17860518669</v>
      </c>
      <c r="I153" s="5">
        <v>11184876257</v>
      </c>
      <c r="J153" s="5">
        <v>49913901136</v>
      </c>
      <c r="K153" s="5">
        <v>15123973273</v>
      </c>
      <c r="L153" s="5">
        <v>10096566661</v>
      </c>
      <c r="M153" s="5">
        <v>1386092320</v>
      </c>
      <c r="N153" s="5">
        <v>1052003034</v>
      </c>
    </row>
    <row r="154" spans="2:14" ht="15.5" x14ac:dyDescent="0.35">
      <c r="C154" t="s">
        <v>512</v>
      </c>
      <c r="D154" s="5">
        <v>7598632966</v>
      </c>
      <c r="E154" s="5">
        <v>-5025141070</v>
      </c>
      <c r="F154" s="5">
        <v>-18228498448</v>
      </c>
      <c r="G154" s="5">
        <v>34408137143</v>
      </c>
      <c r="I154" s="5">
        <v>17860518669</v>
      </c>
      <c r="J154" s="5">
        <v>11184876257</v>
      </c>
      <c r="K154" s="5">
        <v>49913901136</v>
      </c>
      <c r="L154" s="5">
        <v>15123973273</v>
      </c>
      <c r="M154" s="5">
        <v>10096566661</v>
      </c>
      <c r="N154" s="5">
        <v>1386092320</v>
      </c>
    </row>
    <row r="156" spans="2:14" ht="15.5" x14ac:dyDescent="0.35">
      <c r="B156" t="s">
        <v>167</v>
      </c>
      <c r="C156" t="s">
        <v>11</v>
      </c>
      <c r="D156" s="5">
        <v>6720000000</v>
      </c>
      <c r="E156" s="5">
        <v>6680000000</v>
      </c>
      <c r="F156" s="5">
        <v>6650000000</v>
      </c>
      <c r="G156" s="5">
        <v>6640000000</v>
      </c>
      <c r="I156" s="5">
        <v>6680000000</v>
      </c>
      <c r="J156" s="5">
        <v>6450000000</v>
      </c>
      <c r="K156" s="5">
        <v>6450000000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168</v>
      </c>
      <c r="D157" s="6">
        <v>-2.31</v>
      </c>
      <c r="E157" s="6">
        <v>7.9</v>
      </c>
      <c r="F157" s="6">
        <v>-3.8</v>
      </c>
      <c r="G157" s="6">
        <v>0.27</v>
      </c>
    </row>
    <row r="158" spans="2:14" ht="15.5" x14ac:dyDescent="0.35">
      <c r="C158" t="s">
        <v>169</v>
      </c>
      <c r="D158" s="6">
        <v>-562.77</v>
      </c>
      <c r="E158" s="6">
        <v>227.22</v>
      </c>
      <c r="F158" s="6">
        <v>-282.89</v>
      </c>
      <c r="G158" s="6">
        <v>3648.15</v>
      </c>
    </row>
    <row r="159" spans="2:14" ht="15.5" x14ac:dyDescent="0.35">
      <c r="C159" t="s">
        <v>60</v>
      </c>
      <c r="D159" s="6">
        <v>101.35</v>
      </c>
      <c r="E159" s="6">
        <v>52.13</v>
      </c>
      <c r="F159" s="6">
        <v>106.97</v>
      </c>
      <c r="G159" s="6">
        <v>68.81</v>
      </c>
    </row>
    <row r="160" spans="2:14" ht="15.5" x14ac:dyDescent="0.35">
      <c r="C160" t="s">
        <v>170</v>
      </c>
      <c r="D160" s="5">
        <v>-11830000000</v>
      </c>
      <c r="E160" s="5">
        <v>85400000000</v>
      </c>
      <c r="F160" s="5">
        <v>-26590000000</v>
      </c>
      <c r="G160" s="5">
        <v>5590000000</v>
      </c>
    </row>
    <row r="161" spans="3:7" ht="15.5" x14ac:dyDescent="0.35">
      <c r="C161" t="s">
        <v>171</v>
      </c>
      <c r="D161" s="6">
        <v>-3.3500000000000002E-2</v>
      </c>
      <c r="E161" s="6">
        <v>0.12659999999999999</v>
      </c>
      <c r="F161" s="6">
        <v>-8.1199999999999994E-2</v>
      </c>
      <c r="G161" s="6">
        <v>5.4000000000000003E-3</v>
      </c>
    </row>
    <row r="162" spans="3:7" ht="15.5" x14ac:dyDescent="0.35">
      <c r="C162" t="s">
        <v>172</v>
      </c>
      <c r="D162" s="6">
        <v>-6.1100000000000002E-2</v>
      </c>
      <c r="E162" s="6">
        <v>0.20679999999999998</v>
      </c>
      <c r="F162" s="6">
        <v>-0.1353</v>
      </c>
      <c r="G162" s="6">
        <v>8.5000000000000006E-3</v>
      </c>
    </row>
    <row r="163" spans="3:7" ht="15.5" x14ac:dyDescent="0.35">
      <c r="C163" t="s">
        <v>173</v>
      </c>
      <c r="D163" s="6">
        <v>-5.3800000000000001E-2</v>
      </c>
      <c r="E163" s="6">
        <v>0.28249999999999997</v>
      </c>
      <c r="F163" s="6">
        <v>-0.11460000000000001</v>
      </c>
      <c r="G163" s="6">
        <v>6.9999999999999993E-3</v>
      </c>
    </row>
    <row r="164" spans="3:7" ht="15.5" x14ac:dyDescent="0.35">
      <c r="C164" t="s">
        <v>174</v>
      </c>
      <c r="D164" s="6">
        <v>-38.24</v>
      </c>
      <c r="E164" s="6">
        <v>38.92</v>
      </c>
      <c r="F164" s="6">
        <v>-74.75</v>
      </c>
      <c r="G164" s="6">
        <v>4.5</v>
      </c>
    </row>
    <row r="165" spans="3:7" ht="15.5" x14ac:dyDescent="0.35">
      <c r="C165" t="s">
        <v>175</v>
      </c>
      <c r="D165" s="5">
        <v>256000000000</v>
      </c>
      <c r="E165" s="5">
        <v>256000000000</v>
      </c>
      <c r="F165" s="5">
        <v>187000000000</v>
      </c>
      <c r="G165" s="5">
        <v>210000000000</v>
      </c>
    </row>
    <row r="166" spans="3:7" ht="15.5" x14ac:dyDescent="0.35">
      <c r="C166" t="s">
        <v>176</v>
      </c>
      <c r="D166" s="6">
        <v>34.340000000000003</v>
      </c>
      <c r="E166" s="5">
        <v>47</v>
      </c>
      <c r="F166" s="6">
        <v>38.31</v>
      </c>
      <c r="G166" s="6">
        <v>31.13</v>
      </c>
    </row>
    <row r="167" spans="3:7" ht="15.5" x14ac:dyDescent="0.35">
      <c r="C167" t="s">
        <v>177</v>
      </c>
      <c r="D167" s="6">
        <v>37.86</v>
      </c>
      <c r="E167" s="6">
        <v>38.19</v>
      </c>
      <c r="F167" s="6">
        <v>28.06</v>
      </c>
      <c r="G167" s="6">
        <v>31.64</v>
      </c>
    </row>
    <row r="168" spans="3:7" ht="15.5" x14ac:dyDescent="0.35">
      <c r="C168" t="s">
        <v>178</v>
      </c>
      <c r="D168" s="6">
        <v>34.340000000000003</v>
      </c>
      <c r="E168" s="5">
        <v>47</v>
      </c>
      <c r="F168" s="6">
        <v>38.31</v>
      </c>
      <c r="G168" s="6">
        <v>31.13</v>
      </c>
    </row>
    <row r="169" spans="3:7" ht="15.5" x14ac:dyDescent="0.35">
      <c r="C169" t="s">
        <v>179</v>
      </c>
      <c r="D169" s="6">
        <v>37.86</v>
      </c>
      <c r="E169" s="6">
        <v>38.19</v>
      </c>
      <c r="F169" s="6">
        <v>28.06</v>
      </c>
      <c r="G169" s="6">
        <v>31.64</v>
      </c>
    </row>
    <row r="170" spans="3:7" ht="15.5" x14ac:dyDescent="0.35">
      <c r="C170" t="s">
        <v>180</v>
      </c>
      <c r="D170" s="5">
        <v>10000000000</v>
      </c>
      <c r="E170" s="5">
        <v>10000000000</v>
      </c>
      <c r="F170" s="5">
        <v>10000000000</v>
      </c>
      <c r="G170" s="5">
        <v>10000000000</v>
      </c>
    </row>
    <row r="171" spans="3:7" ht="15.5" x14ac:dyDescent="0.35">
      <c r="C171" t="s">
        <v>181</v>
      </c>
      <c r="D171" s="5">
        <v>0</v>
      </c>
      <c r="E171" s="5">
        <v>0</v>
      </c>
      <c r="F171" s="5">
        <v>0</v>
      </c>
      <c r="G171" s="5">
        <v>0</v>
      </c>
    </row>
    <row r="172" spans="3:7" ht="15.5" x14ac:dyDescent="0.35">
      <c r="C172" t="s">
        <v>182</v>
      </c>
      <c r="D172" s="5">
        <v>254000000000</v>
      </c>
      <c r="E172" s="5">
        <v>255000000000</v>
      </c>
      <c r="F172" s="5">
        <v>187000000000</v>
      </c>
      <c r="G172" s="5">
        <v>210000000000</v>
      </c>
    </row>
    <row r="173" spans="3:7" ht="15.5" x14ac:dyDescent="0.35">
      <c r="C173" t="s">
        <v>23</v>
      </c>
      <c r="D173" s="5">
        <v>10000000000</v>
      </c>
      <c r="E173" s="5">
        <v>10000000000</v>
      </c>
      <c r="F173" s="5">
        <v>10000000000</v>
      </c>
      <c r="G173" s="5">
        <v>10000000000</v>
      </c>
    </row>
    <row r="174" spans="3:7" ht="15.5" x14ac:dyDescent="0.35">
      <c r="C174" t="s">
        <v>20</v>
      </c>
      <c r="D174" s="5">
        <v>3000000000</v>
      </c>
      <c r="E174" s="5">
        <v>-8000000000</v>
      </c>
      <c r="F174" s="5">
        <v>-13000000000</v>
      </c>
      <c r="G174" s="5">
        <v>-31000000000</v>
      </c>
    </row>
    <row r="175" spans="3:7" ht="15.5" x14ac:dyDescent="0.35">
      <c r="C175" t="s">
        <v>183</v>
      </c>
      <c r="D175" s="5">
        <v>197000000000</v>
      </c>
      <c r="E175" s="5">
        <v>208000000000</v>
      </c>
      <c r="F175" s="5">
        <v>154000000000</v>
      </c>
      <c r="G175" s="5">
        <v>186000000000</v>
      </c>
    </row>
    <row r="176" spans="3:7" ht="15.5" x14ac:dyDescent="0.35">
      <c r="C176" t="s">
        <v>184</v>
      </c>
      <c r="D176" s="5">
        <v>-9000000000</v>
      </c>
      <c r="E176" s="5">
        <v>-8000000000</v>
      </c>
      <c r="F176" s="5">
        <v>-13000000000</v>
      </c>
      <c r="G176" s="5">
        <v>12000000000</v>
      </c>
    </row>
    <row r="177" spans="3:14" ht="15.5" x14ac:dyDescent="0.35">
      <c r="C177" t="s">
        <v>185</v>
      </c>
      <c r="E177" s="5">
        <v>-4000000000</v>
      </c>
      <c r="F177" s="5">
        <v>-2000000000</v>
      </c>
      <c r="G177" s="5">
        <v>-2000000000</v>
      </c>
    </row>
    <row r="178" spans="3:14" ht="15.5" x14ac:dyDescent="0.35">
      <c r="C178" t="s">
        <v>12</v>
      </c>
      <c r="D178" s="5">
        <v>-13000000000</v>
      </c>
      <c r="E178" s="5">
        <v>-12000000000</v>
      </c>
      <c r="F178" s="5">
        <v>-16000000000</v>
      </c>
      <c r="G178" s="5">
        <v>9000000000</v>
      </c>
    </row>
    <row r="179" spans="3:14" ht="15.5" x14ac:dyDescent="0.35">
      <c r="C179" t="s">
        <v>15</v>
      </c>
      <c r="D179" s="6">
        <v>-1.88</v>
      </c>
      <c r="E179" s="6">
        <v>-1.81</v>
      </c>
      <c r="F179" s="6">
        <v>-2.36</v>
      </c>
      <c r="G179" s="6">
        <v>1.42</v>
      </c>
    </row>
    <row r="180" spans="3:14" ht="15.5" x14ac:dyDescent="0.35">
      <c r="C180" t="s">
        <v>45</v>
      </c>
      <c r="I180" s="6">
        <v>9.6199999999999992</v>
      </c>
      <c r="J180" s="6">
        <v>0.12</v>
      </c>
      <c r="K180" s="6">
        <v>-5.53</v>
      </c>
      <c r="L180" s="6">
        <v>-10854485.27</v>
      </c>
      <c r="M180" s="6">
        <v>-6909783.9500000002</v>
      </c>
      <c r="N180" s="6">
        <v>-15386431.83</v>
      </c>
    </row>
    <row r="181" spans="3:14" ht="15.5" x14ac:dyDescent="0.35">
      <c r="C181" t="s">
        <v>59</v>
      </c>
      <c r="I181" s="6">
        <v>186.59</v>
      </c>
      <c r="J181" s="6">
        <v>3266.67</v>
      </c>
      <c r="K181" s="6">
        <v>-39.78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62</v>
      </c>
      <c r="I182" s="6">
        <v>22.73</v>
      </c>
      <c r="J182" s="6">
        <v>7.78</v>
      </c>
      <c r="K182" s="6">
        <v>6.8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186</v>
      </c>
      <c r="I183" s="5">
        <v>108460000000</v>
      </c>
      <c r="J183" s="5">
        <v>9410000000</v>
      </c>
      <c r="K183" s="5">
        <v>-28420000000</v>
      </c>
      <c r="L183" s="5">
        <v>-2920000000</v>
      </c>
      <c r="M183" s="5">
        <v>780000000</v>
      </c>
      <c r="N183" s="5">
        <v>-17460000000</v>
      </c>
    </row>
    <row r="184" spans="3:14" ht="15.5" x14ac:dyDescent="0.35">
      <c r="C184" t="s">
        <v>187</v>
      </c>
      <c r="I184" s="6">
        <v>0.1542</v>
      </c>
      <c r="J184" s="6">
        <v>2.8999999999999998E-3</v>
      </c>
      <c r="K184" s="6">
        <v>-0.1699</v>
      </c>
      <c r="L184" s="6">
        <v>-6.3799999999999996E-2</v>
      </c>
      <c r="M184" s="6">
        <v>-9.4399999999999998E-2</v>
      </c>
      <c r="N184" s="6">
        <v>-0.32929999999999998</v>
      </c>
    </row>
    <row r="185" spans="3:14" ht="15.5" x14ac:dyDescent="0.35">
      <c r="C185" t="s">
        <v>188</v>
      </c>
      <c r="I185" s="6">
        <v>0.25190000000000001</v>
      </c>
      <c r="J185" s="6">
        <v>7.8000000000000005E-3</v>
      </c>
      <c r="K185" s="6">
        <v>-0.37270000000000003</v>
      </c>
      <c r="L185" s="6">
        <v>0.28760000000000002</v>
      </c>
      <c r="M185" s="6">
        <v>0.17329999999999998</v>
      </c>
      <c r="N185" s="6">
        <v>0.45829999999999999</v>
      </c>
    </row>
    <row r="186" spans="3:14" ht="15.5" x14ac:dyDescent="0.35">
      <c r="C186" t="s">
        <v>189</v>
      </c>
      <c r="I186" s="6">
        <v>0.37770000000000004</v>
      </c>
      <c r="J186" s="6">
        <v>-2.7000000000000001E-3</v>
      </c>
      <c r="K186" s="6">
        <v>-0.53810000000000002</v>
      </c>
      <c r="L186" s="6">
        <v>0.39429999999999998</v>
      </c>
      <c r="M186" s="6">
        <v>0.2011</v>
      </c>
      <c r="N186" s="6">
        <v>0.89049999999999996</v>
      </c>
    </row>
    <row r="187" spans="3:14" ht="15.5" x14ac:dyDescent="0.35">
      <c r="C187" t="s">
        <v>190</v>
      </c>
      <c r="I187" s="6">
        <v>28.16</v>
      </c>
      <c r="J187" s="6">
        <v>-0.15</v>
      </c>
      <c r="K187" s="6">
        <v>-13.78</v>
      </c>
      <c r="L187" s="6">
        <v>-6.33</v>
      </c>
      <c r="M187" s="6">
        <v>-10.59</v>
      </c>
      <c r="N187" s="6">
        <v>-54.78</v>
      </c>
    </row>
    <row r="188" spans="3:14" ht="15.5" x14ac:dyDescent="0.35">
      <c r="C188" t="s">
        <v>56</v>
      </c>
      <c r="I188" s="5">
        <v>47</v>
      </c>
      <c r="J188" s="6">
        <v>26.06</v>
      </c>
      <c r="K188" s="6">
        <v>14.82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53</v>
      </c>
      <c r="I189" s="6">
        <v>38.19</v>
      </c>
      <c r="J189" s="6">
        <v>15.04</v>
      </c>
      <c r="K189" s="6">
        <v>14.84</v>
      </c>
      <c r="L189" s="6">
        <v>-37742412.590000004</v>
      </c>
      <c r="M189" s="6">
        <v>-39880994.770000003</v>
      </c>
      <c r="N189" s="6">
        <v>-33575974.340000004</v>
      </c>
    </row>
    <row r="190" spans="3:14" ht="15.5" x14ac:dyDescent="0.35">
      <c r="C190" t="s">
        <v>191</v>
      </c>
      <c r="I190" s="5">
        <v>47</v>
      </c>
      <c r="J190" s="6">
        <v>26.06</v>
      </c>
      <c r="K190" s="6">
        <v>14.82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192</v>
      </c>
      <c r="I191" s="6">
        <v>38.19</v>
      </c>
      <c r="J191" s="6">
        <v>15.04</v>
      </c>
      <c r="K191" s="6">
        <v>14.84</v>
      </c>
      <c r="L191" s="6">
        <v>-37742412.590000004</v>
      </c>
      <c r="M191" s="6">
        <v>-39880994.770000003</v>
      </c>
      <c r="N191" s="6">
        <v>-33575974.340000004</v>
      </c>
    </row>
    <row r="192" spans="3:14" ht="15.5" x14ac:dyDescent="0.35">
      <c r="C192" t="s">
        <v>193</v>
      </c>
      <c r="I192" s="5">
        <v>10000000000</v>
      </c>
      <c r="J192" s="5">
        <v>10000000000</v>
      </c>
      <c r="K192" s="5">
        <v>10000000000</v>
      </c>
      <c r="L192" s="5">
        <v>10000000000</v>
      </c>
    </row>
    <row r="193" spans="2:14" ht="15.5" x14ac:dyDescent="0.35">
      <c r="C193" t="s">
        <v>194</v>
      </c>
      <c r="I193" s="5">
        <v>0</v>
      </c>
      <c r="J193" s="5">
        <v>0</v>
      </c>
      <c r="K193" s="5">
        <v>0</v>
      </c>
    </row>
    <row r="194" spans="2:14" ht="15.5" x14ac:dyDescent="0.35">
      <c r="C194" t="s">
        <v>25</v>
      </c>
      <c r="I194" s="5">
        <v>10000000000</v>
      </c>
      <c r="J194" s="5">
        <v>10000000000</v>
      </c>
      <c r="K194" s="5">
        <v>11000000000</v>
      </c>
      <c r="L194" s="5">
        <v>10000000000</v>
      </c>
    </row>
    <row r="195" spans="2:14" ht="15.5" x14ac:dyDescent="0.35">
      <c r="C195" t="s">
        <v>22</v>
      </c>
      <c r="I195" s="5">
        <v>-8000000000</v>
      </c>
      <c r="J195" s="5">
        <v>-1000000000</v>
      </c>
      <c r="K195" s="5">
        <v>-39000000000</v>
      </c>
      <c r="L195" s="5">
        <v>-5000000000</v>
      </c>
      <c r="M195" s="5">
        <v>-10000000000</v>
      </c>
      <c r="N195" s="5">
        <v>-1000000000</v>
      </c>
    </row>
    <row r="196" spans="2:14" ht="15.5" x14ac:dyDescent="0.35">
      <c r="C196" t="s">
        <v>195</v>
      </c>
      <c r="I196" s="5">
        <v>208000000000</v>
      </c>
      <c r="J196" s="5">
        <v>97000000000</v>
      </c>
      <c r="K196" s="5">
        <v>116000000000</v>
      </c>
      <c r="L196" s="5">
        <v>-107000000000</v>
      </c>
      <c r="M196" s="5">
        <v>-45000000000</v>
      </c>
      <c r="N196" s="5">
        <v>-45000000000</v>
      </c>
    </row>
    <row r="197" spans="2:14" ht="15.5" x14ac:dyDescent="0.35">
      <c r="C197" t="s">
        <v>196</v>
      </c>
      <c r="I197" s="5">
        <v>-34000000000</v>
      </c>
      <c r="J197" s="5">
        <v>-12000000000</v>
      </c>
      <c r="K197" s="5">
        <v>-47000000000</v>
      </c>
      <c r="L197" s="5">
        <v>-9000000000</v>
      </c>
      <c r="M197" s="5">
        <v>-7000000000</v>
      </c>
      <c r="N197" s="5">
        <v>-15000000000</v>
      </c>
    </row>
    <row r="198" spans="2:14" ht="15.5" x14ac:dyDescent="0.35">
      <c r="C198" t="s">
        <v>197</v>
      </c>
      <c r="I198" s="5">
        <v>-10000000000</v>
      </c>
      <c r="J198" s="5">
        <v>-5000000000</v>
      </c>
      <c r="K198" s="5">
        <v>-6000000000</v>
      </c>
      <c r="L198" s="5">
        <v>-4000000000</v>
      </c>
      <c r="M198" s="5">
        <v>-2000000000</v>
      </c>
      <c r="N198" s="5">
        <v>-1000000000</v>
      </c>
    </row>
    <row r="199" spans="2:14" ht="15.5" x14ac:dyDescent="0.35">
      <c r="C199" t="s">
        <v>14</v>
      </c>
      <c r="I199" s="5">
        <v>-44000000000</v>
      </c>
      <c r="J199" s="5">
        <v>-16000000000</v>
      </c>
      <c r="K199" s="5">
        <v>-53000000000</v>
      </c>
      <c r="L199" s="5">
        <v>-12000000000</v>
      </c>
      <c r="M199" s="5">
        <v>-9000000000</v>
      </c>
      <c r="N199" s="5">
        <v>-16000000000</v>
      </c>
    </row>
    <row r="200" spans="2:14" ht="15.5" x14ac:dyDescent="0.35">
      <c r="C200" t="s">
        <v>16</v>
      </c>
      <c r="I200" s="6">
        <v>-6.6</v>
      </c>
      <c r="J200" s="6">
        <v>-2.5499999999999998</v>
      </c>
      <c r="K200" s="6">
        <v>-8.2799999999999994</v>
      </c>
      <c r="L200" s="6">
        <v>-12424458.859999999</v>
      </c>
      <c r="M200" s="6">
        <v>-8662369.5299999993</v>
      </c>
      <c r="N200" s="6">
        <v>-15819773.140000001</v>
      </c>
    </row>
    <row r="202" spans="2:14" ht="15.5" x14ac:dyDescent="0.35">
      <c r="B202" t="s">
        <v>198</v>
      </c>
      <c r="C202" t="s">
        <v>199</v>
      </c>
      <c r="D202" s="5">
        <v>-16000000000</v>
      </c>
      <c r="E202" s="5">
        <v>53000000000</v>
      </c>
      <c r="F202" s="5">
        <v>-25000000000</v>
      </c>
      <c r="G202" s="5">
        <v>2000000000</v>
      </c>
      <c r="H202" s="5">
        <v>-62000000000</v>
      </c>
      <c r="I202" s="5">
        <v>64000000000</v>
      </c>
      <c r="J202" s="5">
        <v>760000000</v>
      </c>
      <c r="K202" s="5">
        <v>-36000000000</v>
      </c>
      <c r="L202" s="5">
        <v>-11000000000</v>
      </c>
      <c r="M202" s="5">
        <v>-7000000000</v>
      </c>
      <c r="N202" s="5">
        <v>-15000000000</v>
      </c>
    </row>
    <row r="203" spans="2:14" ht="15.5" x14ac:dyDescent="0.35">
      <c r="C203" t="s">
        <v>317</v>
      </c>
      <c r="H203" s="5">
        <v>14000000000</v>
      </c>
      <c r="I203" s="5">
        <v>64000000000</v>
      </c>
      <c r="J203" s="5">
        <v>760000000</v>
      </c>
      <c r="K203" s="5">
        <v>-36000000000</v>
      </c>
    </row>
    <row r="204" spans="2:14" ht="15.5" x14ac:dyDescent="0.35">
      <c r="C204" t="s">
        <v>44</v>
      </c>
      <c r="D204" s="6">
        <v>-1.1499999999999999</v>
      </c>
      <c r="E204" s="6">
        <v>3.91</v>
      </c>
      <c r="F204" s="6">
        <v>-1.87</v>
      </c>
      <c r="G204" s="6">
        <v>0.13</v>
      </c>
      <c r="H204" s="6">
        <v>-4.62</v>
      </c>
      <c r="I204" s="6">
        <v>4.7699999999999996</v>
      </c>
      <c r="J204" s="6">
        <v>0.06</v>
      </c>
      <c r="K204" s="6">
        <v>-2.65</v>
      </c>
      <c r="L204" s="6">
        <v>-0.81</v>
      </c>
      <c r="M204" s="6">
        <v>-0.51</v>
      </c>
      <c r="N204" s="6">
        <v>-1.1399999999999999</v>
      </c>
    </row>
    <row r="205" spans="2:14" ht="15.5" x14ac:dyDescent="0.35">
      <c r="C205" t="s">
        <v>318</v>
      </c>
      <c r="H205" s="6">
        <v>1.02</v>
      </c>
      <c r="I205" s="6">
        <v>4.7699999999999996</v>
      </c>
      <c r="J205" s="6">
        <v>0.06</v>
      </c>
      <c r="K205" s="6">
        <v>-2.65</v>
      </c>
    </row>
    <row r="206" spans="2:14" ht="15.5" x14ac:dyDescent="0.35">
      <c r="C206" t="s">
        <v>204</v>
      </c>
      <c r="D206" s="5">
        <v>86000000000</v>
      </c>
      <c r="E206" s="5">
        <v>230000000000</v>
      </c>
      <c r="F206" s="5">
        <v>67000000000</v>
      </c>
      <c r="G206" s="5">
        <v>95000000000</v>
      </c>
      <c r="H206" s="5">
        <v>345000000000</v>
      </c>
      <c r="I206" s="5">
        <v>527000000000</v>
      </c>
      <c r="J206" s="5">
        <v>325000000000</v>
      </c>
      <c r="K206" s="5">
        <v>209000000000</v>
      </c>
      <c r="L206" s="5">
        <v>187000000000</v>
      </c>
      <c r="M206" s="5">
        <v>118000000000</v>
      </c>
      <c r="N206" s="5">
        <v>74000000000</v>
      </c>
    </row>
    <row r="207" spans="2:14" ht="15.5" x14ac:dyDescent="0.35">
      <c r="C207" t="s">
        <v>319</v>
      </c>
      <c r="H207" s="5">
        <v>478000000000</v>
      </c>
      <c r="I207" s="5">
        <v>527000000000</v>
      </c>
      <c r="J207" s="5">
        <v>325000000000</v>
      </c>
      <c r="K207" s="5">
        <v>209000000000</v>
      </c>
    </row>
    <row r="208" spans="2:14" ht="15.5" x14ac:dyDescent="0.35">
      <c r="C208" t="s">
        <v>208</v>
      </c>
      <c r="I208" s="6">
        <v>-142.97</v>
      </c>
    </row>
    <row r="209" spans="3:9" ht="15.5" x14ac:dyDescent="0.35">
      <c r="C209" t="s">
        <v>320</v>
      </c>
      <c r="I209" s="6">
        <v>647.80999999999995</v>
      </c>
    </row>
    <row r="210" spans="3:9" ht="15.5" x14ac:dyDescent="0.35">
      <c r="C210" t="s">
        <v>209</v>
      </c>
      <c r="I210" s="6">
        <v>7.42</v>
      </c>
    </row>
    <row r="211" spans="3:9" ht="15.5" x14ac:dyDescent="0.35">
      <c r="C211" t="s">
        <v>321</v>
      </c>
      <c r="I211" s="6">
        <v>1.5E-3</v>
      </c>
    </row>
    <row r="212" spans="3:9" ht="15.5" x14ac:dyDescent="0.35">
      <c r="C212" t="s">
        <v>322</v>
      </c>
      <c r="I212" s="6">
        <v>18.600000000000001</v>
      </c>
    </row>
    <row r="213" spans="3:9" ht="15.5" x14ac:dyDescent="0.35">
      <c r="C213" t="s">
        <v>210</v>
      </c>
      <c r="I213" s="6">
        <v>34.97</v>
      </c>
    </row>
    <row r="214" spans="3:9" ht="15.5" x14ac:dyDescent="0.35">
      <c r="C214" t="s">
        <v>323</v>
      </c>
      <c r="I214" s="6">
        <v>-467.39</v>
      </c>
    </row>
    <row r="215" spans="3:9" ht="15.5" x14ac:dyDescent="0.35">
      <c r="C215" t="s">
        <v>324</v>
      </c>
      <c r="I215" s="6">
        <v>-286.89999999999998</v>
      </c>
    </row>
    <row r="216" spans="3:9" ht="15.5" x14ac:dyDescent="0.35">
      <c r="C216" t="s">
        <v>325</v>
      </c>
      <c r="I216" s="6">
        <v>255.63</v>
      </c>
    </row>
    <row r="217" spans="3:9" ht="15.5" x14ac:dyDescent="0.35">
      <c r="C217" t="s">
        <v>326</v>
      </c>
      <c r="I217" s="6">
        <v>169.15</v>
      </c>
    </row>
    <row r="218" spans="3:9" ht="15.5" x14ac:dyDescent="0.35">
      <c r="C218" t="s">
        <v>327</v>
      </c>
      <c r="I218" s="6">
        <v>0.08</v>
      </c>
    </row>
    <row r="219" spans="3:9" ht="15.5" x14ac:dyDescent="0.35">
      <c r="C219" t="s">
        <v>328</v>
      </c>
      <c r="I219" s="6">
        <v>-6.54</v>
      </c>
    </row>
    <row r="220" spans="3:9" ht="15.5" x14ac:dyDescent="0.35">
      <c r="C220" t="s">
        <v>329</v>
      </c>
      <c r="I220" s="6">
        <v>1.02</v>
      </c>
    </row>
    <row r="221" spans="3:9" ht="15.5" x14ac:dyDescent="0.35">
      <c r="C221" t="s">
        <v>211</v>
      </c>
      <c r="I221" s="6">
        <v>-4.62</v>
      </c>
    </row>
    <row r="222" spans="3:9" ht="15.5" x14ac:dyDescent="0.35">
      <c r="C222" t="s">
        <v>330</v>
      </c>
      <c r="I222" s="6">
        <v>35.479999999999997</v>
      </c>
    </row>
    <row r="223" spans="3:9" ht="15.5" x14ac:dyDescent="0.35">
      <c r="C223" t="s">
        <v>212</v>
      </c>
      <c r="D223" s="6">
        <v>0.56000000000000005</v>
      </c>
    </row>
    <row r="224" spans="3:9" ht="15.5" x14ac:dyDescent="0.35">
      <c r="C224" t="s">
        <v>213</v>
      </c>
      <c r="I224" s="6">
        <v>18.88</v>
      </c>
    </row>
    <row r="225" spans="3:9" ht="15.5" x14ac:dyDescent="0.35">
      <c r="C225" t="s">
        <v>331</v>
      </c>
      <c r="I225" s="6">
        <v>-2.2999999999999998</v>
      </c>
    </row>
    <row r="226" spans="3:9" ht="15.5" x14ac:dyDescent="0.35">
      <c r="C226" t="s">
        <v>214</v>
      </c>
      <c r="D226" s="6">
        <v>2.36</v>
      </c>
    </row>
    <row r="227" spans="3:9" ht="15.5" x14ac:dyDescent="0.35">
      <c r="C227" t="s">
        <v>215</v>
      </c>
      <c r="D227" s="6">
        <v>2.36</v>
      </c>
    </row>
    <row r="228" spans="3:9" ht="15.5" x14ac:dyDescent="0.35">
      <c r="C228" t="s">
        <v>216</v>
      </c>
      <c r="D228" s="6">
        <v>0.04</v>
      </c>
    </row>
    <row r="229" spans="3:9" ht="15.5" x14ac:dyDescent="0.35">
      <c r="C229" t="s">
        <v>217</v>
      </c>
      <c r="D229" s="6">
        <v>0.82</v>
      </c>
    </row>
    <row r="230" spans="3:9" ht="15.5" x14ac:dyDescent="0.35">
      <c r="C230" t="s">
        <v>218</v>
      </c>
      <c r="D230" s="6">
        <v>0.02</v>
      </c>
    </row>
    <row r="231" spans="3:9" ht="15.5" x14ac:dyDescent="0.35">
      <c r="C231" t="s">
        <v>219</v>
      </c>
      <c r="D231" s="6">
        <v>1.82</v>
      </c>
    </row>
    <row r="232" spans="3:9" ht="15.5" x14ac:dyDescent="0.35">
      <c r="C232" t="s">
        <v>333</v>
      </c>
      <c r="I232" s="6">
        <v>10.48</v>
      </c>
    </row>
    <row r="233" spans="3:9" ht="15.5" x14ac:dyDescent="0.35">
      <c r="C233" t="s">
        <v>12</v>
      </c>
      <c r="D233" s="5">
        <v>-13000000000</v>
      </c>
    </row>
    <row r="234" spans="3:9" ht="15.5" x14ac:dyDescent="0.35">
      <c r="C234" t="s">
        <v>220</v>
      </c>
      <c r="I234" s="6">
        <v>4.49</v>
      </c>
    </row>
    <row r="235" spans="3:9" ht="15.5" x14ac:dyDescent="0.35">
      <c r="C235" t="s">
        <v>221</v>
      </c>
      <c r="I235" s="6">
        <v>2.9600000000000001E-2</v>
      </c>
    </row>
    <row r="236" spans="3:9" ht="15.5" x14ac:dyDescent="0.35">
      <c r="C236" t="s">
        <v>222</v>
      </c>
      <c r="I236" s="6">
        <v>5.4000000000000006E-2</v>
      </c>
    </row>
    <row r="237" spans="3:9" ht="15.5" x14ac:dyDescent="0.35">
      <c r="C237" t="s">
        <v>223</v>
      </c>
      <c r="I237" s="6">
        <v>0.10980000000000001</v>
      </c>
    </row>
    <row r="238" spans="3:9" ht="15.5" x14ac:dyDescent="0.35">
      <c r="C238" t="s">
        <v>334</v>
      </c>
      <c r="I238" s="6">
        <v>5.9900000000000002E-2</v>
      </c>
    </row>
    <row r="239" spans="3:9" ht="15.5" x14ac:dyDescent="0.35">
      <c r="C239" t="s">
        <v>224</v>
      </c>
      <c r="D239" s="6">
        <v>66.13</v>
      </c>
    </row>
    <row r="240" spans="3:9" ht="15.5" x14ac:dyDescent="0.35">
      <c r="C240" t="s">
        <v>225</v>
      </c>
      <c r="D240" s="6">
        <v>0.23</v>
      </c>
    </row>
    <row r="241" spans="3:9" ht="15.5" x14ac:dyDescent="0.35">
      <c r="C241" t="s">
        <v>226</v>
      </c>
      <c r="D241" s="6">
        <v>25.5</v>
      </c>
    </row>
    <row r="242" spans="3:9" ht="15.5" x14ac:dyDescent="0.35">
      <c r="C242" t="s">
        <v>227</v>
      </c>
      <c r="D242" s="6">
        <v>40.86</v>
      </c>
    </row>
    <row r="243" spans="3:9" ht="15.5" x14ac:dyDescent="0.35">
      <c r="C243" t="s">
        <v>228</v>
      </c>
      <c r="D243" s="6">
        <v>1.38</v>
      </c>
    </row>
    <row r="244" spans="3:9" ht="15.5" x14ac:dyDescent="0.35">
      <c r="C244" t="s">
        <v>335</v>
      </c>
      <c r="I244" s="6">
        <v>1.0900000000000001</v>
      </c>
    </row>
    <row r="245" spans="3:9" ht="15.5" x14ac:dyDescent="0.35">
      <c r="C245" t="s">
        <v>336</v>
      </c>
      <c r="I245" s="6">
        <v>1488.74</v>
      </c>
    </row>
    <row r="246" spans="3:9" ht="15.5" x14ac:dyDescent="0.35">
      <c r="C246" t="s">
        <v>40</v>
      </c>
      <c r="I246" s="5">
        <v>8889000000000</v>
      </c>
    </row>
    <row r="247" spans="3:9" ht="15.5" x14ac:dyDescent="0.35">
      <c r="C247" t="s">
        <v>229</v>
      </c>
      <c r="I247" s="5">
        <v>8893000000000</v>
      </c>
    </row>
    <row r="248" spans="3:9" ht="15.5" x14ac:dyDescent="0.35">
      <c r="C248" t="s">
        <v>230</v>
      </c>
      <c r="I248" s="5">
        <v>13470000000</v>
      </c>
    </row>
    <row r="249" spans="3:9" ht="15.5" x14ac:dyDescent="0.35">
      <c r="C249" t="s">
        <v>231</v>
      </c>
      <c r="I249" s="6">
        <v>0.21879999999999999</v>
      </c>
    </row>
    <row r="250" spans="3:9" ht="15.5" x14ac:dyDescent="0.35">
      <c r="C250" t="s">
        <v>232</v>
      </c>
      <c r="D250" s="6">
        <v>0.22649999999999998</v>
      </c>
    </row>
    <row r="251" spans="3:9" ht="15.5" x14ac:dyDescent="0.35">
      <c r="C251" t="s">
        <v>233</v>
      </c>
      <c r="D251" s="6">
        <v>-0.19800000000000001</v>
      </c>
    </row>
    <row r="252" spans="3:9" ht="15.5" x14ac:dyDescent="0.35">
      <c r="C252" t="s">
        <v>234</v>
      </c>
      <c r="D252" s="6">
        <v>-0.18049999999999999</v>
      </c>
    </row>
    <row r="253" spans="3:9" ht="15.5" x14ac:dyDescent="0.35">
      <c r="C253" t="s">
        <v>235</v>
      </c>
      <c r="D253" s="6">
        <v>-0.36380000000000001</v>
      </c>
    </row>
    <row r="254" spans="3:9" ht="15.5" x14ac:dyDescent="0.35">
      <c r="C254" t="s">
        <v>236</v>
      </c>
      <c r="D254" s="6">
        <v>-0.73480000000000001</v>
      </c>
    </row>
    <row r="255" spans="3:9" ht="15.5" x14ac:dyDescent="0.35">
      <c r="C255" t="s">
        <v>237</v>
      </c>
      <c r="D255" s="6">
        <v>-1.4446000000000001</v>
      </c>
    </row>
    <row r="256" spans="3:9" ht="15.5" x14ac:dyDescent="0.35">
      <c r="C256" t="s">
        <v>244</v>
      </c>
      <c r="I256" s="5">
        <v>4</v>
      </c>
    </row>
    <row r="257" spans="3:9" ht="15.5" x14ac:dyDescent="0.35">
      <c r="C257" t="s">
        <v>245</v>
      </c>
      <c r="I257" s="6">
        <v>0.78</v>
      </c>
    </row>
    <row r="258" spans="3:9" ht="15.5" x14ac:dyDescent="0.35">
      <c r="C258" t="s">
        <v>246</v>
      </c>
      <c r="I258" s="6">
        <v>0.82</v>
      </c>
    </row>
    <row r="259" spans="3:9" ht="15.5" x14ac:dyDescent="0.35">
      <c r="C259" t="s">
        <v>247</v>
      </c>
      <c r="I259" s="6">
        <v>0.02</v>
      </c>
    </row>
    <row r="260" spans="3:9" ht="15.5" x14ac:dyDescent="0.35">
      <c r="C260" t="s">
        <v>248</v>
      </c>
      <c r="I260" s="6">
        <v>0.24</v>
      </c>
    </row>
    <row r="261" spans="3:9" ht="15.5" x14ac:dyDescent="0.35">
      <c r="C261" t="s">
        <v>249</v>
      </c>
      <c r="I261" s="6">
        <v>0.09</v>
      </c>
    </row>
    <row r="262" spans="3:9" ht="15.5" x14ac:dyDescent="0.35">
      <c r="C262" t="s">
        <v>250</v>
      </c>
      <c r="I262" s="6">
        <v>0.02</v>
      </c>
    </row>
    <row r="263" spans="3:9" ht="15.5" x14ac:dyDescent="0.35">
      <c r="C263" t="s">
        <v>251</v>
      </c>
      <c r="I263" s="6">
        <v>0.67</v>
      </c>
    </row>
    <row r="264" spans="3:9" ht="15.5" x14ac:dyDescent="0.35">
      <c r="C264" t="s">
        <v>337</v>
      </c>
      <c r="I264" s="5">
        <v>478000000000</v>
      </c>
    </row>
    <row r="265" spans="3:9" ht="15.5" x14ac:dyDescent="0.35">
      <c r="C265" t="s">
        <v>338</v>
      </c>
      <c r="I265" s="5">
        <v>231000000000</v>
      </c>
    </row>
    <row r="266" spans="3:9" ht="15.5" x14ac:dyDescent="0.35">
      <c r="C266" t="s">
        <v>339</v>
      </c>
      <c r="I266" s="5">
        <v>53000000000</v>
      </c>
    </row>
    <row r="267" spans="3:9" ht="15.5" x14ac:dyDescent="0.35">
      <c r="C267" t="s">
        <v>340</v>
      </c>
      <c r="I267" s="5">
        <v>14000000000</v>
      </c>
    </row>
    <row r="268" spans="3:9" ht="15.5" x14ac:dyDescent="0.35">
      <c r="C268" t="s">
        <v>252</v>
      </c>
      <c r="D268" s="5">
        <v>8000000000</v>
      </c>
    </row>
    <row r="269" spans="3:9" ht="15.5" x14ac:dyDescent="0.35">
      <c r="C269" t="s">
        <v>253</v>
      </c>
      <c r="D269" s="5">
        <v>463000000000</v>
      </c>
    </row>
    <row r="270" spans="3:9" ht="15.5" x14ac:dyDescent="0.35">
      <c r="C270" t="s">
        <v>254</v>
      </c>
      <c r="D270" s="5">
        <v>208000000000</v>
      </c>
    </row>
    <row r="271" spans="3:9" ht="15.5" x14ac:dyDescent="0.35">
      <c r="C271" t="s">
        <v>183</v>
      </c>
      <c r="D271" s="5">
        <v>197000000000</v>
      </c>
    </row>
    <row r="272" spans="3:9" ht="15.5" x14ac:dyDescent="0.35">
      <c r="C272" t="s">
        <v>182</v>
      </c>
      <c r="I272" s="5">
        <v>254000000000</v>
      </c>
    </row>
    <row r="273" spans="3:9" ht="15.5" x14ac:dyDescent="0.35">
      <c r="C273" t="s">
        <v>181</v>
      </c>
      <c r="D273" s="5">
        <v>0</v>
      </c>
    </row>
    <row r="274" spans="3:9" ht="15.5" x14ac:dyDescent="0.35">
      <c r="C274" t="s">
        <v>180</v>
      </c>
      <c r="D274" s="5">
        <v>10000000000</v>
      </c>
    </row>
    <row r="275" spans="3:9" ht="15.5" x14ac:dyDescent="0.35">
      <c r="C275" t="s">
        <v>23</v>
      </c>
      <c r="D275" s="5">
        <v>10000000000</v>
      </c>
    </row>
    <row r="276" spans="3:9" ht="15.5" x14ac:dyDescent="0.35">
      <c r="C276" t="s">
        <v>20</v>
      </c>
      <c r="D276" s="5">
        <v>3000000000</v>
      </c>
    </row>
    <row r="277" spans="3:9" ht="15.5" x14ac:dyDescent="0.35">
      <c r="C277" t="s">
        <v>255</v>
      </c>
      <c r="I277" s="5">
        <v>256000000000</v>
      </c>
    </row>
    <row r="278" spans="3:9" ht="15.5" x14ac:dyDescent="0.35">
      <c r="C278" t="s">
        <v>341</v>
      </c>
      <c r="I278" s="5">
        <v>-19000000000</v>
      </c>
    </row>
    <row r="279" spans="3:9" ht="15.5" x14ac:dyDescent="0.35">
      <c r="C279" t="s">
        <v>342</v>
      </c>
      <c r="I279" s="5">
        <v>-35000000000</v>
      </c>
    </row>
    <row r="280" spans="3:9" ht="15.5" x14ac:dyDescent="0.35">
      <c r="C280" t="s">
        <v>343</v>
      </c>
      <c r="I280" s="5">
        <v>55000000000</v>
      </c>
    </row>
    <row r="281" spans="3:9" ht="15.5" x14ac:dyDescent="0.35">
      <c r="C281" t="s">
        <v>344</v>
      </c>
      <c r="I281" s="5">
        <v>-12000000000</v>
      </c>
    </row>
    <row r="282" spans="3:9" ht="15.5" x14ac:dyDescent="0.35">
      <c r="C282" t="s">
        <v>345</v>
      </c>
      <c r="I282" s="5">
        <v>-31000000000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966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967</v>
      </c>
      <c r="D2" s="2" vm="108">
        <f ca="1">IFERROR(_xlfn.STOCKHISTORY("XIDX:" &amp; $C$1, D3, , 0, 0, 1), "Libur")</f>
        <v>99</v>
      </c>
      <c r="H2" s="2" vm="108">
        <f ca="1">IFERROR(INDEX(D2:G2,COUNT(D2:G2)),"")</f>
        <v>99</v>
      </c>
      <c r="I2" s="2" vm="60">
        <f t="shared" ref="I2:N2" ca="1" si="0">IFERROR(_xlfn.STOCKHISTORY("XIDX:" &amp; $C$1, I1, , 0, 0, 1), "Libur")</f>
        <v>121</v>
      </c>
      <c r="J2" s="2" vm="121">
        <f t="shared" ca="1" si="0"/>
        <v>76</v>
      </c>
      <c r="K2" s="2" vm="120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68398667340</v>
      </c>
      <c r="H4" s="2">
        <f>IFERROR(SUM(D4:G4)*(4/MAX(1,COUNT(D4:G4))),"")</f>
        <v>273594669360</v>
      </c>
      <c r="I4" s="2">
        <f t="shared" ref="I4:N4" si="1">IFERROR(INDEX(I51:I500,MATCH($C$4,$C$51:$C$500,0)),"")</f>
        <v>331483911494</v>
      </c>
      <c r="J4" s="2">
        <f t="shared" si="1"/>
        <v>308840772455</v>
      </c>
      <c r="K4" s="2">
        <f t="shared" si="1"/>
        <v>286709568181</v>
      </c>
      <c r="L4" s="2">
        <f t="shared" si="1"/>
        <v>281816959935</v>
      </c>
      <c r="M4" s="2">
        <f t="shared" si="1"/>
        <v>226414102263</v>
      </c>
      <c r="N4" s="2">
        <f t="shared" si="1"/>
        <v>225182271492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4871214717</v>
      </c>
      <c r="H5" s="2">
        <f>IFERROR(SUM(D5:G5)*(4/MAX(1,COUNT(D5:G5))),"")</f>
        <v>19484858868</v>
      </c>
      <c r="I5" s="2">
        <f t="shared" ref="I5:N5" si="2">IFERROR(INDEX(I51:I500,MATCH($C$5,$C$51:$C$500,0)),"")</f>
        <v>23665562156</v>
      </c>
      <c r="J5" s="2">
        <f t="shared" si="2"/>
        <v>25255874911</v>
      </c>
      <c r="K5" s="2">
        <f t="shared" si="2"/>
        <v>29245253712</v>
      </c>
      <c r="L5" s="2">
        <f t="shared" si="2"/>
        <v>36636495400</v>
      </c>
      <c r="M5" s="2">
        <f t="shared" si="2"/>
        <v>20094577902</v>
      </c>
      <c r="N5" s="2">
        <f t="shared" si="2"/>
        <v>23668133635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237850981451</v>
      </c>
      <c r="H6" s="2">
        <f>IFERROR(INDEX(D6:G6,COUNT(D6:G6)),"")</f>
        <v>237850981451</v>
      </c>
      <c r="I6" s="2">
        <f t="shared" ref="I6:N6" si="3">IFERROR(INDEX(I51:I500,MATCH($C$6,$C$51:$C$500,0)),"")</f>
        <v>232975203883</v>
      </c>
      <c r="J6" s="2">
        <f t="shared" si="3"/>
        <v>216470187389</v>
      </c>
      <c r="K6" s="2">
        <f t="shared" si="3"/>
        <v>200594844216</v>
      </c>
      <c r="L6" s="2">
        <f t="shared" si="3"/>
        <v>74032955396</v>
      </c>
      <c r="M6" s="2">
        <f t="shared" si="3"/>
        <v>64365669068</v>
      </c>
      <c r="N6" s="2">
        <f t="shared" si="3"/>
        <v>51476048355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3.14</v>
      </c>
      <c r="H7" s="3">
        <f>IFERROR(INDEX(D7:G7,COUNT(D7:G7)),"")</f>
        <v>3.14</v>
      </c>
      <c r="I7" s="3">
        <f t="shared" ref="I7:N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2.2000000000000002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 t="shared" ref="I8:N8" si="5">IFERROR(INDEX(I51:I500,MATCH($C$8,$C$51:$C$500,0)),"")</f>
        <v>-14000000000</v>
      </c>
      <c r="J8" s="2">
        <f t="shared" si="5"/>
        <v>-36000000000</v>
      </c>
      <c r="K8" s="2">
        <f t="shared" si="5"/>
        <v>-12000000000</v>
      </c>
      <c r="L8" s="2">
        <f t="shared" si="5"/>
        <v>15000000000</v>
      </c>
      <c r="M8" s="2">
        <f t="shared" si="5"/>
        <v>23000000000</v>
      </c>
      <c r="N8" s="2">
        <f t="shared" si="5"/>
        <v>14000000000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-1.33</v>
      </c>
      <c r="H9" s="3">
        <f>IFERROR(INDEX(D9:G9,COUNT(D9:G9)),"")</f>
        <v>-1.33</v>
      </c>
      <c r="I9" s="3">
        <f t="shared" ref="I9:N9" si="6">IFERROR(INDEX(I51:I500,MATCH($C$9,$C$51:$C$500,0)),"")</f>
        <v>-4.5599999999999996</v>
      </c>
      <c r="J9" s="3">
        <f t="shared" si="6"/>
        <v>-11.45</v>
      </c>
      <c r="K9" s="3">
        <f t="shared" si="6"/>
        <v>-3.79</v>
      </c>
      <c r="L9" s="3">
        <f t="shared" si="6"/>
        <v>6.75</v>
      </c>
      <c r="M9" s="3">
        <f t="shared" si="6"/>
        <v>15052658.35</v>
      </c>
      <c r="N9" s="3">
        <f t="shared" si="6"/>
        <v>9366620.8100000005</v>
      </c>
    </row>
    <row r="10" spans="1:14" ht="15.5" x14ac:dyDescent="0.35">
      <c r="C10" t="s">
        <v>17</v>
      </c>
      <c r="D10" s="3">
        <f ca="1">IFERROR(IF(D9=0,"",D2/D9),"")</f>
        <v>-74.436090225563902</v>
      </c>
      <c r="I10" s="3">
        <f t="shared" ref="I10:N10" ca="1" si="7">IFERROR(IF(I9=0,"",I2/I9),"")</f>
        <v>-26.535087719298247</v>
      </c>
      <c r="J10" s="3">
        <f t="shared" ca="1" si="7"/>
        <v>-6.6375545851528388</v>
      </c>
      <c r="K10" s="3">
        <f t="shared" ca="1" si="7"/>
        <v>-29.023746701846964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22675107584</v>
      </c>
      <c r="H11" s="2">
        <f>IFERROR(INDEX(D11:G11,COUNT(D11:G11)),"")</f>
        <v>22675107584</v>
      </c>
      <c r="I11" s="2">
        <f t="shared" ref="I11:N11" si="8">IFERROR(INDEX(I51:I500,MATCH($C$11,$C$51:$C$500,0)),"")</f>
        <v>20886337105</v>
      </c>
      <c r="J11" s="2">
        <f t="shared" si="8"/>
        <v>42946474834</v>
      </c>
      <c r="K11" s="2">
        <f t="shared" si="8"/>
        <v>45575696548</v>
      </c>
      <c r="L11" s="2">
        <f t="shared" si="8"/>
        <v>32675065176</v>
      </c>
      <c r="M11" s="2">
        <f t="shared" si="8"/>
        <v>28927745749</v>
      </c>
      <c r="N11" s="2">
        <f t="shared" si="8"/>
        <v>33142129102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33000000000</v>
      </c>
      <c r="H12" s="2">
        <f>IFERROR(INDEX(D12:G12,COUNT(D12:G12)),"")</f>
        <v>33000000000</v>
      </c>
      <c r="I12" s="2">
        <f t="shared" ref="I12:N12" si="9">IFERROR(INDEX(I51:I500,MATCH($C$12,$C$51:$C$500,0)),"")</f>
        <v>25000000000</v>
      </c>
      <c r="J12" s="2">
        <f t="shared" si="9"/>
        <v>-4000000000</v>
      </c>
      <c r="K12" s="2">
        <f t="shared" si="9"/>
        <v>-12000000000</v>
      </c>
      <c r="L12" s="2">
        <f t="shared" si="9"/>
        <v>10000000000</v>
      </c>
      <c r="M12" s="2">
        <f t="shared" si="9"/>
        <v>-6000000000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56000000000</v>
      </c>
      <c r="H13" s="2">
        <f>IFERROR(INDEX(D13:G13,COUNT(D13:G13)),"")</f>
        <v>56000000000</v>
      </c>
      <c r="I13" s="2">
        <f t="shared" ref="I13:N13" si="10">IFERROR(INDEX(I51:I500,MATCH($C$13,$C$51:$C$500,0)),"")</f>
        <v>46000000000</v>
      </c>
      <c r="J13" s="2">
        <f t="shared" si="10"/>
        <v>39000000000</v>
      </c>
      <c r="K13" s="2">
        <f t="shared" si="10"/>
        <v>34000000000</v>
      </c>
      <c r="L13" s="2">
        <f t="shared" si="10"/>
        <v>43000000000</v>
      </c>
      <c r="M13" s="2">
        <f t="shared" si="10"/>
        <v>23000000000</v>
      </c>
      <c r="N13" s="2">
        <f t="shared" si="10"/>
        <v>33000000000</v>
      </c>
    </row>
    <row r="14" spans="1:14" ht="15.5" x14ac:dyDescent="0.35">
      <c r="C14" t="s">
        <v>26</v>
      </c>
      <c r="D14" s="2">
        <f>IFERROR(INDEX(D51:D500,MATCH($C$14,$C$51:$C$500,0)),"")</f>
        <v>-1564860835</v>
      </c>
      <c r="H14" s="2">
        <f>IFERROR(SUM(D14:G14)*(4/MAX(1,COUNT(D14:G14))),"")</f>
        <v>-6259443340</v>
      </c>
      <c r="I14" s="2">
        <f t="shared" ref="I14:N14" si="11">IFERROR(INDEX(I51:I500,MATCH($C$14,$C$51:$C$500,0)),"")</f>
        <v>-5374390677</v>
      </c>
      <c r="J14" s="2">
        <f t="shared" si="11"/>
        <v>-6136738774</v>
      </c>
      <c r="K14" s="2">
        <f t="shared" si="11"/>
        <v>-5615145157</v>
      </c>
      <c r="L14" s="2">
        <f t="shared" si="11"/>
        <v>-3878061157</v>
      </c>
      <c r="M14" s="2">
        <f t="shared" si="11"/>
        <v>-3713288034</v>
      </c>
      <c r="N14" s="2">
        <f t="shared" si="11"/>
        <v>-5338131861</v>
      </c>
    </row>
    <row r="15" spans="1:14" ht="15.5" x14ac:dyDescent="0.35">
      <c r="C15" t="s">
        <v>27</v>
      </c>
      <c r="D15" s="2">
        <f>IFERROR(INDEX(D51:D500,MATCH($C$15,$C$51:$C$500,0)),"")</f>
        <v>-1939433041</v>
      </c>
      <c r="H15" s="2">
        <f>IFERROR(SUM(D15:G15)*(4/MAX(1,COUNT(D15:G15))),"")</f>
        <v>-7757732164</v>
      </c>
      <c r="I15" s="2">
        <f t="shared" ref="I15:N15" si="12">IFERROR(INDEX(I51:I500,MATCH($C$15,$C$51:$C$500,0)),"")</f>
        <v>-14538913812</v>
      </c>
      <c r="J15" s="2">
        <f t="shared" si="12"/>
        <v>-13037839006</v>
      </c>
      <c r="K15" s="2">
        <f t="shared" si="12"/>
        <v>-12714268856</v>
      </c>
      <c r="L15" s="2">
        <f t="shared" si="12"/>
        <v>-11760662159</v>
      </c>
      <c r="M15" s="2">
        <f t="shared" si="12"/>
        <v>-7040362633</v>
      </c>
      <c r="N15" s="2">
        <f t="shared" si="12"/>
        <v>-5545705963</v>
      </c>
    </row>
    <row r="16" spans="1:14" ht="15.5" x14ac:dyDescent="0.35">
      <c r="C16" t="s">
        <v>28</v>
      </c>
      <c r="D16" s="2">
        <f>IFERROR(INDEX(D51:D500,MATCH($C$16,$C$51:$C$500,0)),"")</f>
        <v>6815210609</v>
      </c>
      <c r="H16" s="2">
        <f>IFERROR(SUM(D16:G16)*(4/MAX(1,COUNT(D16:G16))),"")</f>
        <v>27260842436</v>
      </c>
      <c r="I16" s="2">
        <f t="shared" ref="I16:N16" si="13">IFERROR(INDEX(I51:I500,MATCH($C$16,$C$51:$C$500,0)),"")</f>
        <v>38749429346</v>
      </c>
      <c r="J16" s="2">
        <f t="shared" si="13"/>
        <v>37152604070</v>
      </c>
      <c r="K16" s="2">
        <f t="shared" si="13"/>
        <v>43670946947</v>
      </c>
      <c r="L16" s="2">
        <f t="shared" si="13"/>
        <v>48544528741</v>
      </c>
      <c r="M16" s="2">
        <f t="shared" si="13"/>
        <v>26362001868</v>
      </c>
      <c r="N16" s="2">
        <f t="shared" si="13"/>
        <v>29220438737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310860000000</v>
      </c>
      <c r="H20" s="2">
        <f t="shared" ref="H20:N20" ca="1" si="14">IFERROR(H21*H2,"")</f>
        <v>310860000000</v>
      </c>
      <c r="I20" s="2">
        <f t="shared" ca="1" si="14"/>
        <v>379940000000</v>
      </c>
      <c r="J20" s="2">
        <f t="shared" ca="1" si="14"/>
        <v>238640000000</v>
      </c>
      <c r="K20" s="2">
        <f t="shared" ca="1" si="14"/>
        <v>345400000000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3140000000</v>
      </c>
      <c r="H21" s="2">
        <f>IFERROR(INDEX(D21:G21,COUNT(D21:G21)),"")</f>
        <v>3140000000</v>
      </c>
      <c r="I21" s="2">
        <f t="shared" ref="I21:N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2200000000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2.0480111905712381</v>
      </c>
      <c r="H23" s="3">
        <f t="shared" ref="H23:N23" si="16">IFERROR(H5/H6*100,"")</f>
        <v>8.1920447622849526</v>
      </c>
      <c r="I23" s="3">
        <f t="shared" si="16"/>
        <v>10.15797465205131</v>
      </c>
      <c r="J23" s="3">
        <f t="shared" si="16"/>
        <v>11.667137731818393</v>
      </c>
      <c r="K23" s="3">
        <f t="shared" si="16"/>
        <v>14.579264899006471</v>
      </c>
      <c r="L23" s="3">
        <f t="shared" si="16"/>
        <v>49.486738985405232</v>
      </c>
      <c r="M23" s="3">
        <f t="shared" si="16"/>
        <v>31.219403438144649</v>
      </c>
      <c r="N23" s="3">
        <f t="shared" si="16"/>
        <v>45.978924939565715</v>
      </c>
    </row>
    <row r="24" spans="1:14" ht="15.5" x14ac:dyDescent="0.35">
      <c r="C24" t="s">
        <v>43</v>
      </c>
      <c r="D24" s="4">
        <f>IFERROR(_xlfn.RRI(5,I23,D23),"")</f>
        <v>-0.27405279060991905</v>
      </c>
      <c r="H24" s="4">
        <f t="shared" ref="H24:N24" si="17">IFERROR(_xlfn.RRI(5,M23,H23),"")</f>
        <v>-0.23476725900439255</v>
      </c>
      <c r="I24" s="4">
        <f t="shared" si="17"/>
        <v>-0.26065070610788466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1.55</v>
      </c>
      <c r="H25" s="3">
        <f>IFERROR(INDEX(D25:G25,COUNT(D25:G25)),"")</f>
        <v>1.55</v>
      </c>
      <c r="I25" s="3">
        <f t="shared" ref="I25:N25" si="18">IFERROR(INDEX(I51:I500,MATCH($C$25,$C$51:$C$500,0)),"")</f>
        <v>7.69</v>
      </c>
      <c r="J25" s="3">
        <f t="shared" si="18"/>
        <v>7.65</v>
      </c>
      <c r="K25" s="3">
        <f t="shared" si="18"/>
        <v>9.83</v>
      </c>
      <c r="L25" s="3">
        <f t="shared" si="18"/>
        <v>16.63</v>
      </c>
      <c r="M25" s="3">
        <f t="shared" si="18"/>
        <v>13069215.880000001</v>
      </c>
      <c r="N25" s="3">
        <f t="shared" si="18"/>
        <v>15781616.16</v>
      </c>
    </row>
    <row r="26" spans="1:14" ht="15.5" x14ac:dyDescent="0.35">
      <c r="C26" t="s">
        <v>46</v>
      </c>
      <c r="D26" s="4">
        <f>IFERROR(_xlfn.RRI(5,I25,D25),"")</f>
        <v>-0.27409285407887518</v>
      </c>
      <c r="H26" s="4">
        <f t="shared" ref="H26:N26" si="19">IFERROR(_xlfn.RRI(5,M25,H25),"")</f>
        <v>-0.95880766286515928</v>
      </c>
      <c r="I26" s="4">
        <f t="shared" si="19"/>
        <v>-0.94535442844969375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21.78301507643312</v>
      </c>
      <c r="H27" s="3">
        <f t="shared" ref="H27:N27" si="20">IFERROR(H4/H21,"")</f>
        <v>87.13206030573248</v>
      </c>
      <c r="I27" s="3">
        <f t="shared" si="20"/>
        <v>105.56812467961784</v>
      </c>
      <c r="J27" s="3">
        <f t="shared" si="20"/>
        <v>98.356933902866245</v>
      </c>
      <c r="K27" s="3">
        <f t="shared" si="20"/>
        <v>91.308779675477709</v>
      </c>
      <c r="L27" s="3">
        <f t="shared" si="20"/>
        <v>128.09861815227273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-0.27068182414966513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-0.79843953185955785</v>
      </c>
      <c r="I29" s="4">
        <f t="shared" si="22"/>
        <v>5.2287581699346445E-3</v>
      </c>
      <c r="J29" s="4">
        <f t="shared" si="22"/>
        <v>-0.2217700915564598</v>
      </c>
      <c r="K29" s="4">
        <f t="shared" si="22"/>
        <v>-0.40889957907396268</v>
      </c>
      <c r="L29" s="4">
        <f t="shared" si="22"/>
        <v>-0.9999987275441653</v>
      </c>
      <c r="M29" s="4">
        <f t="shared" si="22"/>
        <v>-0.17187088144209428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-0.17463665694390071</v>
      </c>
      <c r="I30" s="4">
        <f t="shared" si="23"/>
        <v>7.3316547096446749E-2</v>
      </c>
      <c r="J30" s="4">
        <f t="shared" si="23"/>
        <v>7.7190323345011483E-2</v>
      </c>
      <c r="K30" s="4">
        <f t="shared" si="23"/>
        <v>-0.28719933912996937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75.59</v>
      </c>
      <c r="H32" s="3">
        <f>IFERROR(INDEX(D32:G32,COUNT(D32:G32)),"")</f>
        <v>75.59</v>
      </c>
      <c r="I32" s="3">
        <f t="shared" ref="I32:N32" si="24">IFERROR(INDEX(I51:I500,MATCH($C$32,$C$51:$C$500,0)),"")</f>
        <v>74.040000000000006</v>
      </c>
      <c r="J32" s="3">
        <f t="shared" si="24"/>
        <v>68.8</v>
      </c>
      <c r="K32" s="3">
        <f t="shared" si="24"/>
        <v>63.76</v>
      </c>
      <c r="L32" s="3">
        <f t="shared" si="24"/>
        <v>33.58</v>
      </c>
      <c r="M32" s="3">
        <f t="shared" si="24"/>
        <v>43313860.960000001</v>
      </c>
      <c r="N32" s="3">
        <f t="shared" si="24"/>
        <v>34469837.329999998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1.31</v>
      </c>
      <c r="H33" s="3">
        <f>IFERROR(INDEX(D33:G33,COUNT(D33:G33)),"")</f>
        <v>1.31</v>
      </c>
      <c r="I33" s="3">
        <f t="shared" ref="I33:N33" si="25">IFERROR(INDEX(I51:I500,MATCH($C$33,$C$51:$C$500,0)),"")</f>
        <v>1.63</v>
      </c>
      <c r="J33" s="3">
        <f t="shared" si="25"/>
        <v>1.1000000000000001</v>
      </c>
      <c r="K33" s="3">
        <f t="shared" si="25"/>
        <v>1.73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63.87</v>
      </c>
      <c r="H34" s="3">
        <f>IFERROR(INDEX(D34:G34,COUNT(D34:G34)),"")</f>
        <v>63.87</v>
      </c>
      <c r="I34" s="3">
        <f t="shared" ref="I34:N34" si="26">IFERROR(INDEX(I51:I500,MATCH($C$34,$C$51:$C$500,0)),"")</f>
        <v>15.73</v>
      </c>
      <c r="J34" s="3">
        <f t="shared" si="26"/>
        <v>9.93</v>
      </c>
      <c r="K34" s="3">
        <f t="shared" si="26"/>
        <v>11.19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4.55</v>
      </c>
      <c r="H35" s="3">
        <f>IFERROR(INDEX(D35:G35,COUNT(D35:G35)),"")</f>
        <v>4.55</v>
      </c>
      <c r="I35" s="3">
        <f t="shared" ref="I35:N35" si="27">IFERROR(INDEX(I51:I500,MATCH($C$35,$C$51:$C$500,0)),"")</f>
        <v>1.1499999999999999</v>
      </c>
      <c r="J35" s="3">
        <f t="shared" si="27"/>
        <v>0.77</v>
      </c>
      <c r="K35" s="3">
        <f t="shared" si="27"/>
        <v>1.21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0.37259999999999999</v>
      </c>
      <c r="I36" s="4">
        <f t="shared" si="28"/>
        <v>0.30059999999999998</v>
      </c>
      <c r="J36" s="4">
        <f t="shared" si="28"/>
        <v>0.30059999999999998</v>
      </c>
      <c r="K36" s="4">
        <f t="shared" si="28"/>
        <v>0.30510000000000004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2.31</v>
      </c>
      <c r="I37" s="3">
        <f t="shared" si="29"/>
        <v>2.31</v>
      </c>
      <c r="J37" s="3">
        <f t="shared" si="29"/>
        <v>2.2999999999999998</v>
      </c>
      <c r="K37" s="3">
        <f t="shared" si="29"/>
        <v>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68398667340</v>
      </c>
      <c r="E51" s="5">
        <v>109796173273</v>
      </c>
      <c r="F51" s="5">
        <v>70527334108</v>
      </c>
      <c r="G51" s="5">
        <v>79369932076</v>
      </c>
      <c r="I51" s="5">
        <v>331483911494</v>
      </c>
      <c r="J51" s="5">
        <v>308840772455</v>
      </c>
      <c r="K51" s="5">
        <v>286709568181</v>
      </c>
      <c r="L51" s="5">
        <v>281816959935</v>
      </c>
      <c r="M51" s="5">
        <v>226414102263</v>
      </c>
      <c r="N51" s="5">
        <v>225182271492</v>
      </c>
    </row>
    <row r="52" spans="2:14" ht="15.5" x14ac:dyDescent="0.35">
      <c r="C52" t="s">
        <v>73</v>
      </c>
      <c r="D52" s="5">
        <v>-38802207120</v>
      </c>
      <c r="E52" s="5">
        <v>-60867392673</v>
      </c>
      <c r="F52" s="5">
        <v>-46788355934</v>
      </c>
      <c r="G52" s="5">
        <v>-40612503981</v>
      </c>
      <c r="I52" s="5">
        <v>-188724214977</v>
      </c>
      <c r="J52" s="5">
        <v>-169730389914</v>
      </c>
      <c r="K52" s="5">
        <v>-147020433678</v>
      </c>
      <c r="L52" s="5">
        <v>-143823176196</v>
      </c>
      <c r="M52" s="5">
        <v>-118645403056</v>
      </c>
      <c r="N52" s="5">
        <v>-130298235602</v>
      </c>
    </row>
    <row r="53" spans="2:14" ht="15.5" x14ac:dyDescent="0.35">
      <c r="C53" t="s">
        <v>74</v>
      </c>
      <c r="D53" s="5">
        <v>29596460220</v>
      </c>
      <c r="E53" s="5">
        <v>48928780600</v>
      </c>
      <c r="F53" s="5">
        <v>23738978174</v>
      </c>
      <c r="G53" s="5">
        <v>38757428095</v>
      </c>
      <c r="I53" s="5">
        <v>142759696517</v>
      </c>
      <c r="J53" s="5">
        <v>139110382541</v>
      </c>
      <c r="K53" s="5">
        <v>139689134503</v>
      </c>
      <c r="L53" s="5">
        <v>137993783739</v>
      </c>
      <c r="M53" s="5">
        <v>107768699207</v>
      </c>
      <c r="N53" s="5">
        <v>94884035890</v>
      </c>
    </row>
    <row r="54" spans="2:14" ht="15.5" x14ac:dyDescent="0.35">
      <c r="C54" t="s">
        <v>75</v>
      </c>
      <c r="D54" s="5">
        <v>-20644779103</v>
      </c>
      <c r="E54" s="5">
        <v>-29806975308</v>
      </c>
      <c r="F54" s="5">
        <v>-22829932908</v>
      </c>
      <c r="G54" s="5">
        <v>-24413561121</v>
      </c>
      <c r="I54" s="5">
        <v>-98692101704</v>
      </c>
      <c r="J54" s="5">
        <v>-97519197118</v>
      </c>
      <c r="K54" s="5">
        <v>-88048178892</v>
      </c>
      <c r="L54" s="5">
        <v>-83473813681</v>
      </c>
      <c r="M54" s="5">
        <v>-73255073223</v>
      </c>
      <c r="N54" s="5">
        <v>-60886110316</v>
      </c>
    </row>
    <row r="55" spans="2:14" ht="15.5" x14ac:dyDescent="0.35">
      <c r="C55" t="s">
        <v>424</v>
      </c>
      <c r="D55" s="5">
        <v>-20644779103</v>
      </c>
      <c r="E55" s="5">
        <v>-29806975308</v>
      </c>
      <c r="F55" s="5">
        <v>-22829932908</v>
      </c>
      <c r="G55" s="5">
        <v>-24413561121</v>
      </c>
      <c r="I55" s="5">
        <v>-98692101704</v>
      </c>
      <c r="J55" s="5">
        <v>-97519197118</v>
      </c>
      <c r="K55" s="5">
        <v>-88048178892</v>
      </c>
      <c r="L55" s="5">
        <v>-83473813681</v>
      </c>
      <c r="M55" s="5">
        <v>-73255073223</v>
      </c>
      <c r="N55" s="5">
        <v>-60886110316</v>
      </c>
    </row>
    <row r="56" spans="2:14" ht="15.5" x14ac:dyDescent="0.35">
      <c r="C56" t="s">
        <v>78</v>
      </c>
      <c r="D56" s="5">
        <v>8951681117</v>
      </c>
      <c r="E56" s="5">
        <v>19121805292</v>
      </c>
      <c r="F56" s="5">
        <v>909045266</v>
      </c>
      <c r="G56" s="5">
        <v>14343866974</v>
      </c>
      <c r="I56" s="5">
        <v>44067594813</v>
      </c>
      <c r="J56" s="5">
        <v>41591185423</v>
      </c>
      <c r="K56" s="5">
        <v>51640955611</v>
      </c>
      <c r="L56" s="5">
        <v>54519970058</v>
      </c>
      <c r="M56" s="5">
        <v>34513625984</v>
      </c>
      <c r="N56" s="5">
        <v>33997925574</v>
      </c>
    </row>
    <row r="57" spans="2:14" ht="15.5" x14ac:dyDescent="0.35">
      <c r="C57" t="s">
        <v>79</v>
      </c>
      <c r="D57" s="5">
        <v>-2136470508</v>
      </c>
      <c r="E57" s="5">
        <v>59476283</v>
      </c>
      <c r="F57" s="5">
        <v>5073721657</v>
      </c>
      <c r="G57" s="5">
        <v>-6522185119</v>
      </c>
      <c r="I57" s="5">
        <v>-5318165467</v>
      </c>
      <c r="J57" s="5">
        <v>-4438581353</v>
      </c>
      <c r="K57" s="5">
        <v>-7970008664</v>
      </c>
      <c r="L57" s="5">
        <v>-5975441317</v>
      </c>
      <c r="M57" s="5">
        <v>-8151624116</v>
      </c>
      <c r="N57" s="5">
        <v>-4777486837</v>
      </c>
    </row>
    <row r="58" spans="2:14" ht="15.5" x14ac:dyDescent="0.35">
      <c r="C58" t="s">
        <v>261</v>
      </c>
      <c r="D58" s="5">
        <v>44272501</v>
      </c>
      <c r="E58" s="5">
        <v>272444876</v>
      </c>
      <c r="F58" s="5">
        <v>89684230</v>
      </c>
      <c r="G58" s="5">
        <v>260993708</v>
      </c>
      <c r="I58" s="5">
        <v>765458920</v>
      </c>
      <c r="J58" s="5">
        <v>2575213196</v>
      </c>
      <c r="K58" s="5">
        <v>1588917964</v>
      </c>
      <c r="L58" s="5">
        <v>306680523</v>
      </c>
    </row>
    <row r="59" spans="2:14" ht="15.5" x14ac:dyDescent="0.35">
      <c r="C59" t="s">
        <v>26</v>
      </c>
      <c r="D59" s="5">
        <v>-1564860835</v>
      </c>
      <c r="E59" s="5">
        <v>-1237824976</v>
      </c>
      <c r="F59" s="5">
        <v>-4136565701</v>
      </c>
      <c r="G59" s="5">
        <v>1087875290</v>
      </c>
      <c r="I59" s="5">
        <v>-5374390677</v>
      </c>
      <c r="J59" s="5">
        <v>-6136738774</v>
      </c>
      <c r="K59" s="5">
        <v>-5615145157</v>
      </c>
      <c r="L59" s="5">
        <v>-3878061157</v>
      </c>
      <c r="M59" s="5">
        <v>-3713288034</v>
      </c>
      <c r="N59" s="5">
        <v>-5338131861</v>
      </c>
    </row>
    <row r="60" spans="2:14" ht="15.5" x14ac:dyDescent="0.35">
      <c r="C60" t="s">
        <v>408</v>
      </c>
      <c r="F60" s="5">
        <v>2810992298</v>
      </c>
      <c r="G60" s="5">
        <v>-2810992298</v>
      </c>
    </row>
    <row r="61" spans="2:14" ht="15.5" x14ac:dyDescent="0.35">
      <c r="C61" t="s">
        <v>27</v>
      </c>
      <c r="D61" s="5">
        <v>-1939433041</v>
      </c>
      <c r="E61" s="5">
        <v>-8721931433</v>
      </c>
      <c r="F61" s="5">
        <v>-5816982379</v>
      </c>
      <c r="I61" s="5">
        <v>-14538913812</v>
      </c>
      <c r="J61" s="5">
        <v>-13037839006</v>
      </c>
      <c r="K61" s="5">
        <v>-12714268856</v>
      </c>
      <c r="L61" s="5">
        <v>-11760662159</v>
      </c>
      <c r="M61" s="5">
        <v>-7040362633</v>
      </c>
      <c r="N61" s="5">
        <v>-5545705963</v>
      </c>
    </row>
    <row r="62" spans="2:14" ht="15.5" x14ac:dyDescent="0.35">
      <c r="C62" t="s">
        <v>263</v>
      </c>
      <c r="M62" s="5">
        <v>-294508398</v>
      </c>
      <c r="N62" s="5">
        <v>-119117254</v>
      </c>
    </row>
    <row r="63" spans="2:14" ht="15.5" x14ac:dyDescent="0.35">
      <c r="C63" t="s">
        <v>268</v>
      </c>
    </row>
    <row r="64" spans="2:14" ht="15.5" x14ac:dyDescent="0.35">
      <c r="C64" t="s">
        <v>80</v>
      </c>
      <c r="D64" s="5">
        <v>4562851</v>
      </c>
      <c r="E64" s="5">
        <v>28158588</v>
      </c>
      <c r="F64" s="5">
        <v>14890540</v>
      </c>
      <c r="G64" s="5">
        <v>1083603</v>
      </c>
      <c r="I64" s="5">
        <v>54038209</v>
      </c>
      <c r="J64" s="5">
        <v>69461065</v>
      </c>
      <c r="K64" s="5">
        <v>54372311</v>
      </c>
      <c r="L64" s="5">
        <v>205775000</v>
      </c>
      <c r="M64" s="5">
        <v>-282184585</v>
      </c>
      <c r="N64" s="5">
        <v>2308541</v>
      </c>
    </row>
    <row r="65" spans="2:14" ht="15.5" x14ac:dyDescent="0.35">
      <c r="C65" t="s">
        <v>81</v>
      </c>
      <c r="D65" s="5">
        <v>-2136470508</v>
      </c>
      <c r="E65" s="5">
        <v>59476283</v>
      </c>
      <c r="F65" s="5">
        <v>5073721657</v>
      </c>
      <c r="G65" s="5">
        <v>-6522185119</v>
      </c>
      <c r="I65" s="5">
        <v>-5318165467</v>
      </c>
      <c r="J65" s="5">
        <v>-4438581353</v>
      </c>
      <c r="K65" s="5">
        <v>-7970008664</v>
      </c>
      <c r="L65" s="5">
        <v>-5975441317</v>
      </c>
      <c r="M65" s="5">
        <v>-8151624116</v>
      </c>
      <c r="N65" s="5">
        <v>-4777486837</v>
      </c>
    </row>
    <row r="66" spans="2:14" ht="15.5" x14ac:dyDescent="0.35">
      <c r="C66" t="s">
        <v>28</v>
      </c>
      <c r="D66" s="5">
        <v>6815210609</v>
      </c>
      <c r="E66" s="5">
        <v>19181281575</v>
      </c>
      <c r="F66" s="5">
        <v>5982766923</v>
      </c>
      <c r="G66" s="5">
        <v>7821681855</v>
      </c>
      <c r="I66" s="5">
        <v>38749429346</v>
      </c>
      <c r="J66" s="5">
        <v>37152604070</v>
      </c>
      <c r="K66" s="5">
        <v>43670946947</v>
      </c>
      <c r="L66" s="5">
        <v>48544528741</v>
      </c>
      <c r="M66" s="5">
        <v>26362001868</v>
      </c>
      <c r="N66" s="5">
        <v>29220438737</v>
      </c>
    </row>
    <row r="67" spans="2:14" ht="15.5" x14ac:dyDescent="0.35">
      <c r="C67" t="s">
        <v>82</v>
      </c>
      <c r="D67" s="5">
        <v>-1923913000</v>
      </c>
      <c r="E67" s="5">
        <v>-7206167320</v>
      </c>
      <c r="F67" s="5">
        <v>-5809897500</v>
      </c>
      <c r="I67" s="5">
        <v>-13016064820</v>
      </c>
      <c r="J67" s="5">
        <v>-14198001400</v>
      </c>
      <c r="K67" s="5">
        <v>-12714268856</v>
      </c>
      <c r="L67" s="5">
        <v>-12683638337</v>
      </c>
      <c r="M67" s="5">
        <v>-8287799222</v>
      </c>
      <c r="N67" s="5">
        <v>-7855345464</v>
      </c>
    </row>
    <row r="68" spans="2:14" ht="15.5" x14ac:dyDescent="0.35">
      <c r="C68" t="s">
        <v>83</v>
      </c>
      <c r="D68" s="5">
        <v>-15520041</v>
      </c>
      <c r="E68" s="5">
        <v>-1515764113</v>
      </c>
      <c r="F68" s="5">
        <v>-7084879</v>
      </c>
      <c r="I68" s="5">
        <v>-1522848992</v>
      </c>
      <c r="J68" s="5">
        <v>1160162394</v>
      </c>
      <c r="L68" s="5">
        <v>922976178</v>
      </c>
      <c r="M68" s="5">
        <v>1247436589</v>
      </c>
      <c r="N68" s="5">
        <v>2309639501</v>
      </c>
    </row>
    <row r="69" spans="2:14" ht="15.5" x14ac:dyDescent="0.35">
      <c r="C69" t="s">
        <v>84</v>
      </c>
      <c r="D69" s="5">
        <v>-1939433041</v>
      </c>
      <c r="E69" s="5">
        <v>-8721931433</v>
      </c>
      <c r="F69" s="5">
        <v>-5816982379</v>
      </c>
      <c r="I69" s="5">
        <v>-14538913812</v>
      </c>
      <c r="J69" s="5">
        <v>-13037839006</v>
      </c>
      <c r="K69" s="5">
        <v>-12714268856</v>
      </c>
      <c r="L69" s="5">
        <v>-11760662159</v>
      </c>
      <c r="M69" s="5">
        <v>-7040362633</v>
      </c>
      <c r="N69" s="5">
        <v>-5545705963</v>
      </c>
    </row>
    <row r="70" spans="2:14" ht="15.5" x14ac:dyDescent="0.35">
      <c r="C70" t="s">
        <v>85</v>
      </c>
      <c r="D70" s="5">
        <v>4875777568</v>
      </c>
      <c r="E70" s="5">
        <v>10459350142</v>
      </c>
      <c r="F70" s="5">
        <v>165784544</v>
      </c>
      <c r="G70" s="5">
        <v>7821681855</v>
      </c>
      <c r="I70" s="5">
        <v>24210515534</v>
      </c>
      <c r="J70" s="5">
        <v>24114765064</v>
      </c>
      <c r="K70" s="5">
        <v>30956678091</v>
      </c>
      <c r="L70" s="5">
        <v>36783866582</v>
      </c>
      <c r="M70" s="5">
        <v>19321639235</v>
      </c>
      <c r="N70" s="5">
        <v>23674732774</v>
      </c>
    </row>
    <row r="71" spans="2:14" ht="15.5" x14ac:dyDescent="0.35">
      <c r="C71" t="s">
        <v>86</v>
      </c>
      <c r="E71" s="5">
        <v>-490915169</v>
      </c>
      <c r="I71" s="5">
        <v>-490915169</v>
      </c>
      <c r="J71" s="5">
        <v>1210570912</v>
      </c>
      <c r="K71" s="5">
        <v>-1657052068</v>
      </c>
      <c r="L71" s="5">
        <v>58403818</v>
      </c>
      <c r="M71" s="5">
        <v>490754082</v>
      </c>
      <c r="N71" s="5">
        <v>-4290598</v>
      </c>
    </row>
    <row r="72" spans="2:14" ht="15.5" x14ac:dyDescent="0.35">
      <c r="C72" t="s">
        <v>88</v>
      </c>
      <c r="D72" s="5">
        <v>4875777568</v>
      </c>
      <c r="E72" s="5">
        <v>9968434973</v>
      </c>
      <c r="F72" s="5">
        <v>165784544</v>
      </c>
      <c r="G72" s="5">
        <v>7821681855</v>
      </c>
      <c r="I72" s="5">
        <v>23719600365</v>
      </c>
      <c r="J72" s="5">
        <v>25325335976</v>
      </c>
      <c r="K72" s="5">
        <v>29299626023</v>
      </c>
      <c r="L72" s="5">
        <v>36842270400</v>
      </c>
      <c r="M72" s="5">
        <v>19812393317</v>
      </c>
      <c r="N72" s="5">
        <v>23670442176</v>
      </c>
    </row>
    <row r="73" spans="2:14" ht="15.5" x14ac:dyDescent="0.35">
      <c r="C73" t="s">
        <v>89</v>
      </c>
      <c r="D73" s="5">
        <v>4875777568</v>
      </c>
      <c r="E73" s="5">
        <v>10459350142</v>
      </c>
      <c r="F73" s="5">
        <v>165784544</v>
      </c>
      <c r="G73" s="5">
        <v>7821681855</v>
      </c>
      <c r="I73" s="5">
        <v>24210515534</v>
      </c>
      <c r="J73" s="5">
        <v>24114765064</v>
      </c>
      <c r="K73" s="5">
        <v>30956678091</v>
      </c>
      <c r="L73" s="5">
        <v>36783866582</v>
      </c>
      <c r="M73" s="5">
        <v>19321639236</v>
      </c>
      <c r="N73" s="5">
        <v>23674732774</v>
      </c>
    </row>
    <row r="74" spans="2:14" ht="15.5" x14ac:dyDescent="0.35">
      <c r="C74" t="s">
        <v>7</v>
      </c>
      <c r="D74" s="5">
        <v>4871214717</v>
      </c>
      <c r="E74" s="5">
        <v>9940276385</v>
      </c>
      <c r="F74" s="5">
        <v>150894004</v>
      </c>
      <c r="G74" s="5">
        <v>7820598252</v>
      </c>
      <c r="I74" s="5">
        <v>23665562156</v>
      </c>
      <c r="J74" s="5">
        <v>25255874911</v>
      </c>
      <c r="K74" s="5">
        <v>29245253712</v>
      </c>
      <c r="L74" s="5">
        <v>36636495400</v>
      </c>
      <c r="M74" s="5">
        <v>20094577902</v>
      </c>
      <c r="N74" s="5">
        <v>23668133635</v>
      </c>
    </row>
    <row r="75" spans="2:14" ht="15.5" x14ac:dyDescent="0.35">
      <c r="C75" t="s">
        <v>90</v>
      </c>
      <c r="D75" s="5">
        <v>4875777568</v>
      </c>
      <c r="E75" s="5">
        <v>10459350142</v>
      </c>
      <c r="F75" s="5">
        <v>165784544</v>
      </c>
      <c r="G75" s="5">
        <v>7821681855</v>
      </c>
      <c r="I75" s="5">
        <v>24210515534</v>
      </c>
      <c r="J75" s="5">
        <v>24114765064</v>
      </c>
      <c r="K75" s="5">
        <v>30956678091</v>
      </c>
      <c r="L75" s="5">
        <v>36783866582</v>
      </c>
      <c r="M75" s="5">
        <v>19321639236</v>
      </c>
      <c r="N75" s="5">
        <v>23674732774</v>
      </c>
    </row>
    <row r="76" spans="2:14" ht="15.5" x14ac:dyDescent="0.35">
      <c r="C76" t="s">
        <v>91</v>
      </c>
      <c r="D76" s="5">
        <v>4875777568</v>
      </c>
      <c r="E76" s="5">
        <v>9968434973</v>
      </c>
      <c r="F76" s="5">
        <v>165784544</v>
      </c>
      <c r="G76" s="5">
        <v>7821681855</v>
      </c>
      <c r="I76" s="5">
        <v>23719600365</v>
      </c>
      <c r="J76" s="5">
        <v>25325335976</v>
      </c>
      <c r="K76" s="5">
        <v>29299626023</v>
      </c>
      <c r="L76" s="5">
        <v>36842270400</v>
      </c>
      <c r="M76" s="5">
        <v>19812393317</v>
      </c>
      <c r="N76" s="5">
        <v>23670442176</v>
      </c>
    </row>
    <row r="77" spans="2:14" ht="15.5" x14ac:dyDescent="0.35">
      <c r="C77" t="s">
        <v>92</v>
      </c>
      <c r="D77" s="5">
        <v>4875777568</v>
      </c>
      <c r="E77" s="5">
        <v>9968434973</v>
      </c>
      <c r="F77" s="5">
        <v>165784544</v>
      </c>
      <c r="G77" s="5">
        <v>7821681855</v>
      </c>
      <c r="I77" s="5">
        <v>23719600365</v>
      </c>
      <c r="J77" s="5">
        <v>25325335976</v>
      </c>
      <c r="K77" s="5">
        <v>29299626023</v>
      </c>
      <c r="L77" s="5">
        <v>36842270400</v>
      </c>
      <c r="M77" s="5">
        <v>19812393317</v>
      </c>
      <c r="N77" s="5">
        <v>23670442176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22675107584</v>
      </c>
      <c r="E81" s="5">
        <v>20886337105</v>
      </c>
      <c r="F81" s="5">
        <v>12417317962</v>
      </c>
      <c r="G81" s="5">
        <v>24910610500</v>
      </c>
      <c r="I81" s="5">
        <v>20886337105</v>
      </c>
      <c r="J81" s="5">
        <v>42946474834</v>
      </c>
      <c r="K81" s="5">
        <v>45575696548</v>
      </c>
      <c r="L81" s="5">
        <v>32675065176</v>
      </c>
      <c r="M81" s="5">
        <v>28927745749</v>
      </c>
      <c r="N81" s="5">
        <v>33142129102</v>
      </c>
    </row>
    <row r="82" spans="3:14" ht="15.5" x14ac:dyDescent="0.35">
      <c r="C82" t="s">
        <v>597</v>
      </c>
      <c r="F82" s="5">
        <v>1265000000</v>
      </c>
      <c r="G82" s="5">
        <v>1265000000</v>
      </c>
      <c r="J82" s="5">
        <v>1265000000</v>
      </c>
      <c r="K82" s="5">
        <v>1265000000</v>
      </c>
      <c r="L82" s="5">
        <v>1265000000</v>
      </c>
    </row>
    <row r="83" spans="3:14" ht="15.5" x14ac:dyDescent="0.35">
      <c r="C83" t="s">
        <v>269</v>
      </c>
      <c r="J83" s="5">
        <v>100000000</v>
      </c>
      <c r="K83" s="5">
        <v>10200000000</v>
      </c>
    </row>
    <row r="84" spans="3:14" ht="15.5" x14ac:dyDescent="0.35">
      <c r="C84" t="s">
        <v>96</v>
      </c>
      <c r="D84" s="5">
        <v>71417558287</v>
      </c>
      <c r="E84" s="5">
        <v>81502735985</v>
      </c>
      <c r="F84" s="5">
        <v>64045245857</v>
      </c>
      <c r="G84" s="5">
        <v>82418889732</v>
      </c>
      <c r="I84" s="5">
        <v>81502735985</v>
      </c>
      <c r="J84" s="5">
        <v>75073851372</v>
      </c>
      <c r="K84" s="5">
        <v>69963256492</v>
      </c>
      <c r="L84" s="5">
        <v>42042043009</v>
      </c>
      <c r="M84" s="5">
        <v>31876518001</v>
      </c>
      <c r="N84" s="5">
        <v>32996198131</v>
      </c>
    </row>
    <row r="85" spans="3:14" ht="15.5" x14ac:dyDescent="0.35">
      <c r="C85" t="s">
        <v>270</v>
      </c>
      <c r="D85" s="5">
        <v>52684079</v>
      </c>
      <c r="E85" s="5">
        <v>52684079</v>
      </c>
      <c r="F85" s="5">
        <v>52684078</v>
      </c>
      <c r="G85" s="5">
        <v>2329684078</v>
      </c>
      <c r="I85" s="5">
        <v>52684079</v>
      </c>
      <c r="J85" s="5">
        <v>31832295</v>
      </c>
      <c r="L85" s="5">
        <v>832580000</v>
      </c>
      <c r="M85" s="5">
        <v>8127775726</v>
      </c>
      <c r="N85" s="5">
        <v>10348744446</v>
      </c>
    </row>
    <row r="86" spans="3:14" ht="15.5" x14ac:dyDescent="0.35">
      <c r="C86" t="s">
        <v>97</v>
      </c>
      <c r="F86" s="5">
        <v>281355216</v>
      </c>
      <c r="G86" s="5">
        <v>824617463</v>
      </c>
      <c r="J86" s="5">
        <v>27451232</v>
      </c>
      <c r="K86" s="5">
        <v>175464031</v>
      </c>
      <c r="L86" s="5">
        <v>198114613</v>
      </c>
      <c r="M86" s="5">
        <v>2759954356</v>
      </c>
      <c r="N86" s="5">
        <v>3008907778</v>
      </c>
    </row>
    <row r="87" spans="3:14" ht="15.5" x14ac:dyDescent="0.35">
      <c r="C87" t="s">
        <v>98</v>
      </c>
      <c r="D87" s="5">
        <v>71417558287</v>
      </c>
      <c r="E87" s="5">
        <v>81502735985</v>
      </c>
      <c r="F87" s="5">
        <v>64045245857</v>
      </c>
      <c r="G87" s="5">
        <v>82418889732</v>
      </c>
      <c r="I87" s="5">
        <v>81502735985</v>
      </c>
      <c r="J87" s="5">
        <v>75073851372</v>
      </c>
      <c r="K87" s="5">
        <v>69963256492</v>
      </c>
      <c r="L87" s="5">
        <v>42042043009</v>
      </c>
      <c r="M87" s="5">
        <v>31876518001</v>
      </c>
      <c r="N87" s="5">
        <v>32996198131</v>
      </c>
    </row>
    <row r="88" spans="3:14" ht="15.5" x14ac:dyDescent="0.35">
      <c r="C88" t="s">
        <v>99</v>
      </c>
      <c r="M88" s="5">
        <v>1064630826</v>
      </c>
      <c r="N88" s="5">
        <v>1064630826</v>
      </c>
    </row>
    <row r="89" spans="3:14" ht="15.5" x14ac:dyDescent="0.35">
      <c r="C89" t="s">
        <v>100</v>
      </c>
      <c r="M89" s="5">
        <v>1064630826</v>
      </c>
      <c r="N89" s="5">
        <v>1064630826</v>
      </c>
    </row>
    <row r="90" spans="3:14" ht="15.5" x14ac:dyDescent="0.35">
      <c r="C90" t="s">
        <v>101</v>
      </c>
      <c r="D90" s="5">
        <v>9409014717</v>
      </c>
      <c r="E90" s="5">
        <v>10388981635</v>
      </c>
      <c r="F90" s="5">
        <v>8232600494</v>
      </c>
      <c r="G90" s="5">
        <v>9149236475</v>
      </c>
      <c r="I90" s="5">
        <v>10388981635</v>
      </c>
      <c r="J90" s="5">
        <v>7075060275</v>
      </c>
      <c r="K90" s="5">
        <v>4207751557</v>
      </c>
      <c r="M90" s="5">
        <v>21873457</v>
      </c>
      <c r="N90" s="5">
        <v>1835381472</v>
      </c>
    </row>
    <row r="91" spans="3:14" ht="15.5" x14ac:dyDescent="0.35">
      <c r="C91" t="s">
        <v>80</v>
      </c>
      <c r="D91" s="5">
        <v>-2726495247</v>
      </c>
      <c r="E91" s="5">
        <v>-2726495247</v>
      </c>
      <c r="F91" s="5">
        <v>-2236597769</v>
      </c>
      <c r="G91" s="5">
        <v>-2236597769</v>
      </c>
      <c r="I91" s="5">
        <v>-2726495247</v>
      </c>
      <c r="J91" s="5">
        <v>-2236597769</v>
      </c>
      <c r="K91" s="5">
        <v>-3447213560</v>
      </c>
      <c r="L91" s="5">
        <v>-1790161492</v>
      </c>
      <c r="M91" s="5">
        <v>-5426017501</v>
      </c>
      <c r="N91" s="5">
        <v>-3288103105</v>
      </c>
    </row>
    <row r="92" spans="3:14" ht="15.5" x14ac:dyDescent="0.35">
      <c r="C92" t="s">
        <v>102</v>
      </c>
      <c r="D92" s="5">
        <v>195603396836</v>
      </c>
      <c r="E92" s="5">
        <v>182947455459</v>
      </c>
      <c r="F92" s="5">
        <v>151748154252</v>
      </c>
      <c r="G92" s="5">
        <v>165495285710</v>
      </c>
      <c r="I92" s="5">
        <v>182947455459</v>
      </c>
      <c r="J92" s="5">
        <v>163042872355</v>
      </c>
      <c r="K92" s="5">
        <v>181071379205</v>
      </c>
      <c r="L92" s="5">
        <v>88098733632</v>
      </c>
      <c r="M92" s="5">
        <v>80997634765</v>
      </c>
      <c r="N92" s="5">
        <v>88004345730</v>
      </c>
    </row>
    <row r="93" spans="3:14" ht="15.5" x14ac:dyDescent="0.35">
      <c r="C93" t="s">
        <v>103</v>
      </c>
    </row>
    <row r="94" spans="3:14" ht="15.5" x14ac:dyDescent="0.35">
      <c r="C94" t="s">
        <v>104</v>
      </c>
      <c r="D94" s="5">
        <v>97763816951</v>
      </c>
      <c r="E94" s="5">
        <v>100560951390</v>
      </c>
      <c r="F94" s="5">
        <v>84083306795</v>
      </c>
      <c r="G94" s="5">
        <v>87458547608</v>
      </c>
      <c r="I94" s="5">
        <v>100560951390</v>
      </c>
      <c r="J94" s="5">
        <v>85731500290</v>
      </c>
      <c r="K94" s="5">
        <v>58840179742</v>
      </c>
      <c r="L94" s="5">
        <v>50348348921</v>
      </c>
      <c r="M94" s="5">
        <v>44141887316</v>
      </c>
      <c r="N94" s="5">
        <v>42961150000</v>
      </c>
    </row>
    <row r="95" spans="3:14" ht="15.5" x14ac:dyDescent="0.35">
      <c r="C95" t="s">
        <v>349</v>
      </c>
      <c r="D95" s="5">
        <v>192708333</v>
      </c>
      <c r="E95" s="5">
        <v>221614583</v>
      </c>
      <c r="F95" s="5">
        <v>250520833</v>
      </c>
      <c r="G95" s="5">
        <v>279427083</v>
      </c>
      <c r="I95" s="5">
        <v>221614583</v>
      </c>
      <c r="J95" s="5">
        <v>337239583</v>
      </c>
      <c r="K95" s="5">
        <v>452864583</v>
      </c>
      <c r="L95" s="5">
        <v>462500000</v>
      </c>
      <c r="M95" s="5">
        <v>730541665</v>
      </c>
      <c r="N95" s="5">
        <v>676041667</v>
      </c>
    </row>
    <row r="96" spans="3:14" ht="15.5" x14ac:dyDescent="0.35">
      <c r="C96" t="s">
        <v>105</v>
      </c>
      <c r="D96" s="5">
        <v>7390164910</v>
      </c>
      <c r="E96" s="5">
        <v>7405684951</v>
      </c>
      <c r="F96" s="5">
        <v>8782985811</v>
      </c>
      <c r="G96" s="5">
        <v>8676994816</v>
      </c>
      <c r="I96" s="5">
        <v>7405684951</v>
      </c>
      <c r="J96" s="5">
        <v>8790070690</v>
      </c>
      <c r="K96" s="5">
        <v>7971351374</v>
      </c>
      <c r="L96" s="5">
        <v>6682639649</v>
      </c>
      <c r="M96" s="5">
        <v>6944455365</v>
      </c>
      <c r="N96" s="5">
        <v>5759571233</v>
      </c>
    </row>
    <row r="97" spans="3:14" ht="15.5" x14ac:dyDescent="0.35">
      <c r="C97" t="s">
        <v>106</v>
      </c>
      <c r="D97" s="5">
        <v>135454431649</v>
      </c>
      <c r="E97" s="5">
        <v>134721389375</v>
      </c>
      <c r="F97" s="5">
        <v>155460383356</v>
      </c>
      <c r="G97" s="5">
        <v>148802558227</v>
      </c>
      <c r="I97" s="5">
        <v>134721389375</v>
      </c>
      <c r="J97" s="5">
        <v>128718611509</v>
      </c>
      <c r="K97" s="5">
        <v>94374474704</v>
      </c>
      <c r="L97" s="5">
        <v>71381010963</v>
      </c>
      <c r="M97" s="5">
        <v>63509700445</v>
      </c>
      <c r="N97" s="5">
        <v>58019532981</v>
      </c>
    </row>
    <row r="98" spans="3:14" ht="15.5" x14ac:dyDescent="0.35">
      <c r="C98" t="s">
        <v>107</v>
      </c>
      <c r="D98" s="5">
        <v>331057828485</v>
      </c>
      <c r="E98" s="5">
        <v>317668844834</v>
      </c>
      <c r="F98" s="5">
        <v>307208537608</v>
      </c>
      <c r="G98" s="5">
        <v>314297843937</v>
      </c>
      <c r="I98" s="5">
        <v>317668844834</v>
      </c>
      <c r="J98" s="5">
        <v>291761483864</v>
      </c>
      <c r="K98" s="5">
        <v>275445853909</v>
      </c>
      <c r="L98" s="5">
        <v>159479744595</v>
      </c>
      <c r="M98" s="5">
        <v>144507335210</v>
      </c>
      <c r="N98" s="5">
        <v>146023878711</v>
      </c>
    </row>
    <row r="99" spans="3:14" ht="15.5" x14ac:dyDescent="0.35">
      <c r="C99" t="s">
        <v>108</v>
      </c>
    </row>
    <row r="100" spans="3:14" ht="15.5" x14ac:dyDescent="0.35">
      <c r="C100" t="s">
        <v>109</v>
      </c>
    </row>
    <row r="101" spans="3:14" ht="15.5" x14ac:dyDescent="0.35">
      <c r="C101" t="s">
        <v>110</v>
      </c>
      <c r="D101" s="5">
        <v>45345472397</v>
      </c>
      <c r="E101" s="5">
        <v>51406745033</v>
      </c>
      <c r="F101" s="5">
        <v>46719699039</v>
      </c>
      <c r="G101" s="5">
        <v>51196467322</v>
      </c>
      <c r="I101" s="5">
        <v>51406745033</v>
      </c>
      <c r="J101" s="5">
        <v>29974936501</v>
      </c>
      <c r="K101" s="5">
        <v>33240502083</v>
      </c>
      <c r="L101" s="5">
        <v>34156297167</v>
      </c>
      <c r="M101" s="5">
        <v>41649600395</v>
      </c>
      <c r="N101" s="5">
        <v>46387789909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  <c r="D103" s="5">
        <v>6541923770</v>
      </c>
      <c r="E103" s="5">
        <v>6482823933</v>
      </c>
      <c r="F103" s="5">
        <v>7848552085</v>
      </c>
      <c r="G103" s="5">
        <v>5813537993</v>
      </c>
      <c r="I103" s="5">
        <v>6482823933</v>
      </c>
      <c r="J103" s="5">
        <v>5237807877</v>
      </c>
      <c r="K103" s="5">
        <v>4357482311</v>
      </c>
      <c r="L103" s="5">
        <v>5394679547</v>
      </c>
      <c r="M103" s="5">
        <v>4918147832</v>
      </c>
      <c r="N103" s="5">
        <v>9887070494</v>
      </c>
    </row>
    <row r="104" spans="3:14" ht="15.5" x14ac:dyDescent="0.35">
      <c r="C104" t="s">
        <v>113</v>
      </c>
    </row>
    <row r="105" spans="3:14" ht="15.5" x14ac:dyDescent="0.35">
      <c r="C105" t="s">
        <v>114</v>
      </c>
      <c r="D105" s="5">
        <v>52684079</v>
      </c>
      <c r="E105" s="5">
        <v>52684079</v>
      </c>
      <c r="F105" s="5">
        <v>334039294</v>
      </c>
      <c r="G105" s="5">
        <v>3154301541</v>
      </c>
      <c r="I105" s="5">
        <v>52684079</v>
      </c>
      <c r="J105" s="5">
        <v>59283527</v>
      </c>
      <c r="K105" s="5">
        <v>175464031</v>
      </c>
      <c r="L105" s="5">
        <v>1030694613</v>
      </c>
      <c r="M105" s="5">
        <v>10887730082</v>
      </c>
      <c r="N105" s="5">
        <v>13357652224</v>
      </c>
    </row>
    <row r="106" spans="3:14" ht="15.5" x14ac:dyDescent="0.35">
      <c r="C106" t="s">
        <v>116</v>
      </c>
      <c r="D106" s="5">
        <v>199159150</v>
      </c>
      <c r="E106" s="5">
        <v>39253127</v>
      </c>
      <c r="F106" s="5">
        <v>46036675</v>
      </c>
      <c r="G106" s="5">
        <v>153363104</v>
      </c>
      <c r="I106" s="5">
        <v>39253127</v>
      </c>
      <c r="J106" s="5">
        <v>334706601</v>
      </c>
      <c r="K106" s="5">
        <v>3243692052</v>
      </c>
      <c r="L106" s="5">
        <v>6840277516</v>
      </c>
      <c r="M106" s="5">
        <v>9593917581</v>
      </c>
      <c r="N106" s="5">
        <v>10378437633</v>
      </c>
    </row>
    <row r="107" spans="3:14" ht="15.5" x14ac:dyDescent="0.35">
      <c r="C107" t="s">
        <v>115</v>
      </c>
      <c r="D107" s="5">
        <v>4013768346</v>
      </c>
      <c r="E107" s="5">
        <v>4491897397</v>
      </c>
      <c r="F107" s="5">
        <v>2007415306</v>
      </c>
      <c r="G107" s="5">
        <v>3968272743</v>
      </c>
      <c r="I107" s="5">
        <v>4491897397</v>
      </c>
      <c r="J107" s="5">
        <v>4256957921</v>
      </c>
      <c r="K107" s="5">
        <v>7960750744</v>
      </c>
      <c r="L107" s="5">
        <v>7525102497</v>
      </c>
      <c r="M107" s="5">
        <v>5972239773</v>
      </c>
      <c r="N107" s="5">
        <v>4744129564</v>
      </c>
    </row>
    <row r="108" spans="3:14" ht="15.5" x14ac:dyDescent="0.35">
      <c r="C108" t="s">
        <v>118</v>
      </c>
    </row>
    <row r="109" spans="3:14" ht="15.5" x14ac:dyDescent="0.35">
      <c r="C109" t="s">
        <v>350</v>
      </c>
      <c r="G109" s="5">
        <v>54425856</v>
      </c>
      <c r="J109" s="5">
        <v>284116866</v>
      </c>
    </row>
    <row r="110" spans="3:14" ht="15.5" x14ac:dyDescent="0.35">
      <c r="C110" t="s">
        <v>276</v>
      </c>
      <c r="D110" s="5">
        <v>29566318650</v>
      </c>
      <c r="E110" s="5">
        <v>14761249976</v>
      </c>
      <c r="F110" s="5">
        <v>18824743681</v>
      </c>
      <c r="G110" s="5">
        <v>21336757644</v>
      </c>
      <c r="I110" s="5">
        <v>14761249976</v>
      </c>
      <c r="J110" s="5">
        <v>25609341597</v>
      </c>
      <c r="K110" s="5">
        <v>24516620553</v>
      </c>
      <c r="L110" s="5">
        <v>33962374321</v>
      </c>
      <c r="M110" s="5">
        <v>3670164448</v>
      </c>
      <c r="N110" s="5">
        <v>2828696742</v>
      </c>
    </row>
    <row r="111" spans="3:14" ht="15.5" x14ac:dyDescent="0.35">
      <c r="C111" t="s">
        <v>120</v>
      </c>
      <c r="D111" s="5">
        <v>30029786351</v>
      </c>
      <c r="E111" s="5">
        <v>35459141246</v>
      </c>
      <c r="F111" s="5">
        <v>34219412167</v>
      </c>
      <c r="G111" s="5">
        <v>35521040805</v>
      </c>
      <c r="I111" s="5">
        <v>35459141246</v>
      </c>
      <c r="J111" s="5">
        <v>16231296165</v>
      </c>
      <c r="K111" s="5">
        <v>13175511398</v>
      </c>
      <c r="L111" s="5">
        <v>11497854163</v>
      </c>
      <c r="M111" s="5">
        <v>4322454568</v>
      </c>
      <c r="N111" s="5">
        <v>3220505102</v>
      </c>
    </row>
    <row r="112" spans="3:14" ht="15.5" x14ac:dyDescent="0.35">
      <c r="C112" t="s">
        <v>121</v>
      </c>
      <c r="D112" s="5">
        <v>47861374637</v>
      </c>
      <c r="E112" s="5">
        <v>33286895918</v>
      </c>
      <c r="F112" s="5">
        <v>37482069659</v>
      </c>
      <c r="G112" s="5">
        <v>40276936337</v>
      </c>
      <c r="I112" s="5">
        <v>33286895918</v>
      </c>
      <c r="J112" s="5">
        <v>45316359974</v>
      </c>
      <c r="K112" s="5">
        <v>41610507610</v>
      </c>
      <c r="L112" s="5">
        <v>51290492032</v>
      </c>
      <c r="M112" s="5">
        <v>38492065747</v>
      </c>
      <c r="N112" s="5">
        <v>48160040447</v>
      </c>
    </row>
    <row r="113" spans="3:14" ht="15.5" x14ac:dyDescent="0.35">
      <c r="C113" t="s">
        <v>122</v>
      </c>
      <c r="D113" s="5">
        <v>47861374637</v>
      </c>
      <c r="E113" s="5">
        <v>33286895918</v>
      </c>
      <c r="F113" s="5">
        <v>37482069659</v>
      </c>
      <c r="G113" s="5">
        <v>40276936337</v>
      </c>
      <c r="I113" s="5">
        <v>33286895918</v>
      </c>
      <c r="J113" s="5">
        <v>45316359974</v>
      </c>
      <c r="K113" s="5">
        <v>41610507610</v>
      </c>
      <c r="L113" s="5">
        <v>51290492032</v>
      </c>
      <c r="M113" s="5">
        <v>38492065747</v>
      </c>
      <c r="N113" s="5">
        <v>48160040447</v>
      </c>
    </row>
    <row r="114" spans="3:14" ht="15.5" x14ac:dyDescent="0.35">
      <c r="C114" t="s">
        <v>124</v>
      </c>
    </row>
    <row r="115" spans="3:14" ht="15.5" x14ac:dyDescent="0.35">
      <c r="C115" t="s">
        <v>968</v>
      </c>
      <c r="M115" s="5">
        <v>17227860905</v>
      </c>
      <c r="N115" s="5">
        <v>28003091340</v>
      </c>
    </row>
    <row r="116" spans="3:14" ht="15.5" x14ac:dyDescent="0.35">
      <c r="C116" t="s">
        <v>125</v>
      </c>
      <c r="D116" s="5">
        <v>30858384979</v>
      </c>
      <c r="E116" s="5">
        <v>16283906260</v>
      </c>
      <c r="F116" s="5">
        <v>20883826483</v>
      </c>
      <c r="G116" s="5">
        <v>23922740403</v>
      </c>
      <c r="I116" s="5">
        <v>16283906260</v>
      </c>
      <c r="J116" s="5">
        <v>29927887137</v>
      </c>
      <c r="K116" s="5">
        <v>26083032759</v>
      </c>
      <c r="L116" s="5">
        <v>36706027110</v>
      </c>
      <c r="M116" s="5">
        <v>23666114235</v>
      </c>
      <c r="N116" s="5">
        <v>33266483707</v>
      </c>
    </row>
    <row r="117" spans="3:14" ht="15.5" x14ac:dyDescent="0.35">
      <c r="C117" t="s">
        <v>126</v>
      </c>
      <c r="D117" s="5">
        <v>93206847034</v>
      </c>
      <c r="E117" s="5">
        <v>84693640951</v>
      </c>
      <c r="F117" s="5">
        <v>84201768698</v>
      </c>
      <c r="G117" s="5">
        <v>91473403659</v>
      </c>
      <c r="I117" s="5">
        <v>84693640951</v>
      </c>
      <c r="J117" s="5">
        <v>75291296475</v>
      </c>
      <c r="K117" s="5">
        <v>74851009693</v>
      </c>
      <c r="L117" s="5">
        <v>85446789199</v>
      </c>
      <c r="M117" s="5">
        <v>80141666142</v>
      </c>
      <c r="N117" s="5">
        <v>94547830356</v>
      </c>
    </row>
    <row r="118" spans="3:14" ht="15.5" x14ac:dyDescent="0.35">
      <c r="C118" t="s">
        <v>127</v>
      </c>
    </row>
    <row r="119" spans="3:14" ht="15.5" x14ac:dyDescent="0.35">
      <c r="C119" t="s">
        <v>128</v>
      </c>
      <c r="D119" s="5">
        <v>78573764625</v>
      </c>
      <c r="E119" s="5">
        <v>78573764625</v>
      </c>
      <c r="F119" s="5">
        <v>78573764625</v>
      </c>
      <c r="G119" s="5">
        <v>78572488075</v>
      </c>
      <c r="I119" s="5">
        <v>78573764625</v>
      </c>
      <c r="J119" s="5">
        <v>78572233325</v>
      </c>
      <c r="K119" s="5">
        <v>78571430000</v>
      </c>
      <c r="L119" s="5">
        <v>55000000000</v>
      </c>
      <c r="M119" s="5">
        <v>15000000000</v>
      </c>
      <c r="N119" s="5">
        <v>15000000000</v>
      </c>
    </row>
    <row r="120" spans="3:14" ht="15.5" x14ac:dyDescent="0.35">
      <c r="C120" t="s">
        <v>129</v>
      </c>
      <c r="D120" s="5">
        <v>73754489079</v>
      </c>
      <c r="E120" s="5">
        <v>73754489079</v>
      </c>
      <c r="F120" s="5">
        <v>73754489079</v>
      </c>
      <c r="G120" s="5">
        <v>73739221541</v>
      </c>
      <c r="I120" s="5">
        <v>73754489079</v>
      </c>
      <c r="J120" s="5">
        <v>73736174731</v>
      </c>
      <c r="K120" s="5">
        <v>73726566964</v>
      </c>
      <c r="L120" s="5">
        <v>35734167</v>
      </c>
      <c r="M120" s="5">
        <v>4398400016</v>
      </c>
      <c r="N120" s="5">
        <v>2606322633</v>
      </c>
    </row>
    <row r="121" spans="3:14" ht="15.5" x14ac:dyDescent="0.35">
      <c r="C121" t="s">
        <v>130</v>
      </c>
      <c r="D121" s="5">
        <v>87968521773</v>
      </c>
      <c r="E121" s="5">
        <v>83097307056</v>
      </c>
      <c r="F121" s="5">
        <v>72667133193</v>
      </c>
      <c r="G121" s="5">
        <v>72516239189</v>
      </c>
      <c r="I121" s="5">
        <v>83097307056</v>
      </c>
      <c r="J121" s="5">
        <v>66155425158</v>
      </c>
      <c r="K121" s="5">
        <v>51538737638</v>
      </c>
      <c r="L121" s="5">
        <v>20636431858</v>
      </c>
      <c r="M121" s="5">
        <v>50998408925</v>
      </c>
      <c r="N121" s="5">
        <v>37386536462</v>
      </c>
    </row>
    <row r="122" spans="3:14" ht="15.5" x14ac:dyDescent="0.35">
      <c r="C122" t="s">
        <v>131</v>
      </c>
      <c r="D122" s="5">
        <v>7235334563</v>
      </c>
      <c r="E122" s="5">
        <v>7235334563</v>
      </c>
      <c r="F122" s="5">
        <v>7235334563</v>
      </c>
      <c r="G122" s="5">
        <v>7235334563</v>
      </c>
      <c r="I122" s="5">
        <v>7235334563</v>
      </c>
      <c r="J122" s="5">
        <v>7135334563</v>
      </c>
      <c r="K122" s="5">
        <v>7135334563</v>
      </c>
      <c r="L122" s="5">
        <v>7135334563</v>
      </c>
    </row>
    <row r="123" spans="3:14" ht="15.5" x14ac:dyDescent="0.35">
      <c r="C123" t="s">
        <v>132</v>
      </c>
      <c r="D123" s="5">
        <v>80733187210</v>
      </c>
      <c r="E123" s="5">
        <v>75861972493</v>
      </c>
      <c r="F123" s="5">
        <v>65431798630</v>
      </c>
      <c r="G123" s="5">
        <v>65280904626</v>
      </c>
      <c r="I123" s="5">
        <v>75861972493</v>
      </c>
      <c r="J123" s="5">
        <v>59020090595</v>
      </c>
      <c r="K123" s="5">
        <v>44403403075</v>
      </c>
      <c r="L123" s="5">
        <v>13501097295</v>
      </c>
      <c r="M123" s="5">
        <v>50998408925</v>
      </c>
      <c r="N123" s="5">
        <v>37386536462</v>
      </c>
    </row>
    <row r="124" spans="3:14" ht="15.5" x14ac:dyDescent="0.35">
      <c r="C124" t="s">
        <v>133</v>
      </c>
      <c r="D124" s="5">
        <v>87968521773</v>
      </c>
      <c r="E124" s="5">
        <v>83097307056</v>
      </c>
      <c r="F124" s="5">
        <v>72667133193</v>
      </c>
      <c r="G124" s="5">
        <v>72516239189</v>
      </c>
      <c r="I124" s="5">
        <v>83097307056</v>
      </c>
      <c r="J124" s="5">
        <v>66155425158</v>
      </c>
      <c r="K124" s="5">
        <v>51538737638</v>
      </c>
      <c r="L124" s="5">
        <v>20636431858</v>
      </c>
      <c r="M124" s="5">
        <v>50998408925</v>
      </c>
      <c r="N124" s="5">
        <v>37386536462</v>
      </c>
    </row>
    <row r="125" spans="3:14" ht="15.5" x14ac:dyDescent="0.35">
      <c r="C125" t="s">
        <v>134</v>
      </c>
      <c r="D125" s="5">
        <v>280701221</v>
      </c>
      <c r="E125" s="5">
        <v>276138370</v>
      </c>
      <c r="F125" s="5">
        <v>247979782</v>
      </c>
      <c r="G125" s="5">
        <v>233089242</v>
      </c>
      <c r="I125" s="5">
        <v>276138370</v>
      </c>
      <c r="J125" s="5">
        <v>242951944</v>
      </c>
      <c r="K125" s="5">
        <v>205323174</v>
      </c>
      <c r="L125" s="5">
        <v>150950863</v>
      </c>
      <c r="M125" s="5">
        <v>-605122372</v>
      </c>
      <c r="N125" s="5">
        <v>-228707635</v>
      </c>
    </row>
    <row r="126" spans="3:14" ht="15.5" x14ac:dyDescent="0.35">
      <c r="C126" t="s">
        <v>9</v>
      </c>
      <c r="D126" s="5">
        <v>237850981451</v>
      </c>
      <c r="E126" s="5">
        <v>232975203883</v>
      </c>
      <c r="F126" s="5">
        <v>223006768910</v>
      </c>
      <c r="G126" s="5">
        <v>222824440278</v>
      </c>
      <c r="I126" s="5">
        <v>232975203883</v>
      </c>
      <c r="J126" s="5">
        <v>216470187389</v>
      </c>
      <c r="K126" s="5">
        <v>200594844216</v>
      </c>
      <c r="L126" s="5">
        <v>74032955396</v>
      </c>
      <c r="M126" s="5">
        <v>64365669068</v>
      </c>
      <c r="N126" s="5">
        <v>51476048355</v>
      </c>
    </row>
    <row r="127" spans="3:14" ht="15.5" x14ac:dyDescent="0.35">
      <c r="C127" t="s">
        <v>135</v>
      </c>
      <c r="D127" s="5">
        <v>331057828485</v>
      </c>
      <c r="E127" s="5">
        <v>317668844834</v>
      </c>
      <c r="F127" s="5">
        <v>307208537608</v>
      </c>
      <c r="G127" s="5">
        <v>314297843937</v>
      </c>
      <c r="I127" s="5">
        <v>317668844834</v>
      </c>
      <c r="J127" s="5">
        <v>291761483864</v>
      </c>
      <c r="K127" s="5">
        <v>275445853909</v>
      </c>
      <c r="L127" s="5">
        <v>159479744595</v>
      </c>
      <c r="M127" s="5">
        <v>144507335210</v>
      </c>
      <c r="N127" s="5">
        <v>146023878711</v>
      </c>
    </row>
    <row r="128" spans="3:14" ht="15.5" x14ac:dyDescent="0.35">
      <c r="C128" t="s">
        <v>136</v>
      </c>
      <c r="D128" s="5">
        <v>3142950585</v>
      </c>
      <c r="E128" s="5">
        <v>3142950585</v>
      </c>
      <c r="F128" s="5">
        <v>3142950585</v>
      </c>
      <c r="G128" s="5">
        <v>3142950585</v>
      </c>
      <c r="I128" s="5">
        <v>3142950585</v>
      </c>
      <c r="J128" s="5">
        <v>3142889333</v>
      </c>
      <c r="K128" s="5">
        <v>3142857200</v>
      </c>
      <c r="L128" s="5">
        <v>2200000000</v>
      </c>
      <c r="M128" s="5">
        <v>1500</v>
      </c>
      <c r="N128" s="5">
        <v>1500</v>
      </c>
    </row>
    <row r="130" spans="2:14" ht="15.5" x14ac:dyDescent="0.35">
      <c r="B130" t="s">
        <v>137</v>
      </c>
      <c r="C130" t="s">
        <v>138</v>
      </c>
      <c r="D130" s="5">
        <v>1013103094</v>
      </c>
      <c r="E130" s="5">
        <v>7004157172</v>
      </c>
      <c r="F130" s="5">
        <v>-239862337</v>
      </c>
      <c r="G130" s="5">
        <v>222266205</v>
      </c>
      <c r="I130" s="5">
        <v>9370545921</v>
      </c>
      <c r="J130" s="5">
        <v>1527550433</v>
      </c>
      <c r="K130" s="5">
        <v>9651579080</v>
      </c>
      <c r="L130" s="5">
        <v>34357141109</v>
      </c>
      <c r="M130" s="5">
        <v>29124619467</v>
      </c>
      <c r="N130" s="5">
        <v>23256521823</v>
      </c>
    </row>
    <row r="131" spans="2:14" ht="15.5" x14ac:dyDescent="0.35">
      <c r="C131" t="s">
        <v>139</v>
      </c>
      <c r="D131" s="5">
        <v>74160600174</v>
      </c>
      <c r="E131" s="5">
        <v>80039723677</v>
      </c>
      <c r="F131" s="5">
        <v>88436791813</v>
      </c>
      <c r="G131" s="5">
        <v>65232359070</v>
      </c>
      <c r="I131" s="5">
        <v>316317295703</v>
      </c>
      <c r="J131" s="5">
        <v>297685748274</v>
      </c>
      <c r="K131" s="5">
        <v>255687902882</v>
      </c>
      <c r="L131" s="5">
        <v>266226782221</v>
      </c>
      <c r="M131" s="5">
        <v>219903925080</v>
      </c>
      <c r="N131" s="5">
        <v>221800683027</v>
      </c>
    </row>
    <row r="132" spans="2:14" ht="15.5" x14ac:dyDescent="0.35">
      <c r="C132" t="s">
        <v>280</v>
      </c>
      <c r="D132" s="5">
        <v>-9238887587</v>
      </c>
      <c r="E132" s="5">
        <v>-71864519132</v>
      </c>
      <c r="F132" s="5">
        <v>-41808509081</v>
      </c>
      <c r="G132" s="5">
        <v>-41263205000</v>
      </c>
      <c r="I132" s="5">
        <v>-207841196949</v>
      </c>
      <c r="J132" s="5">
        <v>-194623966209</v>
      </c>
      <c r="K132" s="5">
        <v>-167393170138</v>
      </c>
      <c r="L132" s="5">
        <v>-143370460075</v>
      </c>
      <c r="M132" s="5">
        <v>-129128346854</v>
      </c>
      <c r="N132" s="5">
        <v>-135876442880</v>
      </c>
    </row>
    <row r="133" spans="2:14" ht="15.5" x14ac:dyDescent="0.35">
      <c r="C133" t="s">
        <v>444</v>
      </c>
      <c r="D133" s="5">
        <v>-34243907454</v>
      </c>
    </row>
    <row r="134" spans="2:14" ht="15.5" x14ac:dyDescent="0.35">
      <c r="C134" t="s">
        <v>142</v>
      </c>
      <c r="D134" s="5">
        <v>-25823644122</v>
      </c>
      <c r="E134" s="5">
        <v>5389629110</v>
      </c>
      <c r="F134" s="5">
        <v>-44136675353</v>
      </c>
      <c r="G134" s="5">
        <v>-19612755632</v>
      </c>
      <c r="I134" s="5">
        <v>-81426678540</v>
      </c>
      <c r="J134" s="5">
        <v>-82711101907</v>
      </c>
      <c r="K134" s="5">
        <v>-57958722600</v>
      </c>
      <c r="L134" s="5">
        <v>-74665672687</v>
      </c>
      <c r="M134" s="5">
        <v>-48466607097</v>
      </c>
      <c r="N134" s="5">
        <v>-48701560237</v>
      </c>
    </row>
    <row r="135" spans="2:14" ht="15.5" x14ac:dyDescent="0.35">
      <c r="C135" t="s">
        <v>144</v>
      </c>
      <c r="D135" s="5">
        <v>-2360027616</v>
      </c>
      <c r="E135" s="5">
        <v>-5458644855</v>
      </c>
      <c r="F135" s="5">
        <v>-1489541002</v>
      </c>
      <c r="G135" s="5">
        <v>-3285006807</v>
      </c>
      <c r="I135" s="5">
        <v>-13540249341</v>
      </c>
      <c r="J135" s="5">
        <v>-14678323315</v>
      </c>
      <c r="K135" s="5">
        <v>-16373989435</v>
      </c>
      <c r="L135" s="5">
        <v>-10262127716</v>
      </c>
      <c r="M135" s="5">
        <v>-9471063628</v>
      </c>
      <c r="N135" s="5">
        <v>-8628026226</v>
      </c>
    </row>
    <row r="136" spans="2:14" ht="15.5" x14ac:dyDescent="0.35">
      <c r="C136" t="s">
        <v>969</v>
      </c>
      <c r="D136" s="5">
        <v>44272501</v>
      </c>
      <c r="E136" s="5">
        <v>34681370</v>
      </c>
      <c r="F136" s="5">
        <v>83644689</v>
      </c>
      <c r="G136" s="5">
        <v>873991582</v>
      </c>
      <c r="I136" s="5">
        <v>1134653747</v>
      </c>
      <c r="J136" s="5">
        <v>1991932364</v>
      </c>
      <c r="K136" s="5">
        <v>1358335463</v>
      </c>
      <c r="L136" s="5">
        <v>306680523</v>
      </c>
    </row>
    <row r="137" spans="2:14" ht="15.5" x14ac:dyDescent="0.35">
      <c r="C137" t="s">
        <v>355</v>
      </c>
      <c r="D137" s="5">
        <v>-1525302802</v>
      </c>
      <c r="E137" s="5">
        <v>-1136712998</v>
      </c>
      <c r="F137" s="5">
        <v>-4136565701</v>
      </c>
      <c r="G137" s="5">
        <v>1087875290</v>
      </c>
      <c r="I137" s="5">
        <v>-5273278699</v>
      </c>
      <c r="J137" s="5">
        <v>-6136738774</v>
      </c>
      <c r="K137" s="5">
        <v>-5668777092</v>
      </c>
      <c r="L137" s="5">
        <v>-3878061157</v>
      </c>
    </row>
    <row r="138" spans="2:14" ht="15.5" x14ac:dyDescent="0.35">
      <c r="C138" t="s">
        <v>287</v>
      </c>
      <c r="F138" s="5">
        <v>2810992298</v>
      </c>
      <c r="G138" s="5">
        <v>-2810992298</v>
      </c>
      <c r="M138" s="5">
        <v>-3713288034</v>
      </c>
      <c r="N138" s="5">
        <v>-5338131861</v>
      </c>
    </row>
    <row r="139" spans="2:14" ht="15.5" x14ac:dyDescent="0.35">
      <c r="C139" t="s">
        <v>145</v>
      </c>
      <c r="D139" s="5">
        <v>8429870795</v>
      </c>
      <c r="E139" s="5">
        <v>-3709839253</v>
      </c>
      <c r="F139" s="5">
        <v>-6628918038</v>
      </c>
      <c r="G139" s="5">
        <v>4481322040</v>
      </c>
      <c r="I139" s="5">
        <v>-5742067865</v>
      </c>
      <c r="J139" s="5">
        <v>-14148843241</v>
      </c>
      <c r="K139" s="5">
        <v>76102510212</v>
      </c>
      <c r="L139" s="5">
        <v>-13690206288</v>
      </c>
      <c r="M139" s="5">
        <v>-21251279251</v>
      </c>
      <c r="N139" s="5">
        <v>-5485523944</v>
      </c>
    </row>
    <row r="140" spans="2:14" ht="15.5" x14ac:dyDescent="0.35">
      <c r="C140" t="s">
        <v>146</v>
      </c>
      <c r="D140" s="5">
        <v>-7654203410</v>
      </c>
      <c r="E140" s="5">
        <v>4980085510</v>
      </c>
      <c r="F140" s="5">
        <v>-5624512163</v>
      </c>
      <c r="G140" s="5">
        <v>-13165734160</v>
      </c>
      <c r="I140" s="5">
        <v>-25883231499</v>
      </c>
      <c r="J140" s="5">
        <v>9909010096</v>
      </c>
      <c r="K140" s="5">
        <v>-72823451260</v>
      </c>
      <c r="L140" s="5">
        <v>-20370612667</v>
      </c>
      <c r="M140" s="5">
        <v>-8021104936</v>
      </c>
      <c r="N140" s="5">
        <v>-7211691205</v>
      </c>
    </row>
    <row r="141" spans="2:14" ht="15.5" x14ac:dyDescent="0.35">
      <c r="C141" t="s">
        <v>148</v>
      </c>
      <c r="D141" s="5">
        <v>-5202203410</v>
      </c>
      <c r="E141" s="5">
        <v>6677364842</v>
      </c>
      <c r="F141" s="5">
        <v>-5400067718</v>
      </c>
      <c r="G141" s="5">
        <v>-12820734160</v>
      </c>
      <c r="I141" s="5">
        <v>-23716507722</v>
      </c>
      <c r="J141" s="5">
        <v>-37526158125</v>
      </c>
      <c r="K141" s="5">
        <v>-21560071260</v>
      </c>
      <c r="L141" s="5">
        <v>-19505963280</v>
      </c>
      <c r="M141" s="5">
        <v>-6545631935</v>
      </c>
      <c r="N141" s="5">
        <v>-9206590610</v>
      </c>
    </row>
    <row r="142" spans="2:14" ht="15.5" x14ac:dyDescent="0.35">
      <c r="C142" t="s">
        <v>970</v>
      </c>
      <c r="L142" s="5">
        <v>268041665</v>
      </c>
      <c r="M142" s="5">
        <v>-117000000</v>
      </c>
      <c r="N142" s="5">
        <v>-712500000</v>
      </c>
    </row>
    <row r="143" spans="2:14" ht="15.5" x14ac:dyDescent="0.35">
      <c r="C143" t="s">
        <v>971</v>
      </c>
      <c r="L143" s="5">
        <v>-220392984</v>
      </c>
      <c r="M143" s="5">
        <v>-7000000</v>
      </c>
      <c r="N143" s="5">
        <v>228130585</v>
      </c>
    </row>
    <row r="144" spans="2:14" ht="15.5" x14ac:dyDescent="0.35">
      <c r="C144" t="s">
        <v>972</v>
      </c>
      <c r="E144" s="5">
        <v>-3166000000</v>
      </c>
      <c r="G144" s="5">
        <v>-250000000</v>
      </c>
      <c r="I144" s="5">
        <v>-3416000000</v>
      </c>
      <c r="J144" s="5">
        <v>-300000000</v>
      </c>
      <c r="K144" s="5">
        <v>-2405380000</v>
      </c>
    </row>
    <row r="145" spans="3:14" ht="15.5" x14ac:dyDescent="0.35">
      <c r="C145" t="s">
        <v>449</v>
      </c>
      <c r="E145" s="5">
        <v>150000000</v>
      </c>
      <c r="I145" s="5">
        <v>150000000</v>
      </c>
    </row>
    <row r="146" spans="3:14" ht="15.5" x14ac:dyDescent="0.35">
      <c r="C146" t="s">
        <v>973</v>
      </c>
      <c r="L146" s="5">
        <v>87500000</v>
      </c>
      <c r="N146" s="5">
        <v>2496330826</v>
      </c>
    </row>
    <row r="147" spans="3:14" ht="15.5" x14ac:dyDescent="0.35">
      <c r="C147" t="s">
        <v>862</v>
      </c>
      <c r="M147" s="5">
        <v>-49000000</v>
      </c>
      <c r="N147" s="5">
        <v>-1000000</v>
      </c>
    </row>
    <row r="148" spans="3:14" ht="15.5" x14ac:dyDescent="0.35">
      <c r="C148" t="s">
        <v>974</v>
      </c>
      <c r="J148" s="5">
        <v>38625000000</v>
      </c>
      <c r="K148" s="5">
        <v>-38625000000</v>
      </c>
    </row>
    <row r="149" spans="3:14" ht="15.5" x14ac:dyDescent="0.35">
      <c r="C149" t="s">
        <v>849</v>
      </c>
      <c r="F149" s="5">
        <v>-224444445</v>
      </c>
      <c r="G149" s="5">
        <v>-95000000</v>
      </c>
      <c r="I149" s="5">
        <v>-319444445</v>
      </c>
      <c r="J149" s="5">
        <v>-969111111</v>
      </c>
    </row>
    <row r="150" spans="3:14" ht="15.5" x14ac:dyDescent="0.35">
      <c r="C150" t="s">
        <v>975</v>
      </c>
      <c r="I150" s="5">
        <v>100000000</v>
      </c>
      <c r="J150" s="5">
        <v>10100000000</v>
      </c>
      <c r="K150" s="5">
        <v>-10200000000</v>
      </c>
    </row>
    <row r="151" spans="3:14" ht="15.5" x14ac:dyDescent="0.35">
      <c r="C151" t="s">
        <v>976</v>
      </c>
      <c r="E151" s="5">
        <v>1265000000</v>
      </c>
      <c r="I151" s="5">
        <v>1265000000</v>
      </c>
    </row>
    <row r="152" spans="3:14" ht="15.5" x14ac:dyDescent="0.35">
      <c r="C152" t="s">
        <v>977</v>
      </c>
    </row>
    <row r="153" spans="3:14" ht="15.5" x14ac:dyDescent="0.35">
      <c r="C153" t="s">
        <v>548</v>
      </c>
      <c r="D153" s="5">
        <v>-2452000000</v>
      </c>
      <c r="E153" s="5">
        <v>53720668</v>
      </c>
      <c r="I153" s="5">
        <v>53720668</v>
      </c>
      <c r="J153" s="5">
        <v>-20720668</v>
      </c>
      <c r="K153" s="5">
        <v>-33000000</v>
      </c>
      <c r="M153" s="5">
        <v>-1265000000</v>
      </c>
    </row>
    <row r="154" spans="3:14" ht="15.5" x14ac:dyDescent="0.35">
      <c r="C154" t="s">
        <v>149</v>
      </c>
      <c r="D154" s="5">
        <v>8429870795</v>
      </c>
      <c r="E154" s="5">
        <v>-3709839253</v>
      </c>
      <c r="F154" s="5">
        <v>-6628918038</v>
      </c>
      <c r="G154" s="5">
        <v>4481322040</v>
      </c>
      <c r="I154" s="5">
        <v>-5742067865</v>
      </c>
      <c r="J154" s="5">
        <v>-14148843241</v>
      </c>
      <c r="K154" s="5">
        <v>76102510212</v>
      </c>
      <c r="L154" s="5">
        <v>-13690206288</v>
      </c>
      <c r="M154" s="5">
        <v>-21251279251</v>
      </c>
      <c r="N154" s="5">
        <v>-5485523944</v>
      </c>
    </row>
    <row r="155" spans="3:14" ht="15.5" x14ac:dyDescent="0.35">
      <c r="C155" t="s">
        <v>978</v>
      </c>
      <c r="K155" s="5">
        <v>97262262797</v>
      </c>
    </row>
    <row r="156" spans="3:14" ht="15.5" x14ac:dyDescent="0.35">
      <c r="C156" t="s">
        <v>979</v>
      </c>
      <c r="L156" s="5">
        <v>-17227860905</v>
      </c>
      <c r="M156" s="5">
        <v>-10426615689</v>
      </c>
      <c r="N156" s="5">
        <v>78710838</v>
      </c>
    </row>
    <row r="157" spans="3:14" ht="15.5" x14ac:dyDescent="0.35">
      <c r="C157" t="s">
        <v>980</v>
      </c>
      <c r="L157" s="5">
        <v>-1178500000</v>
      </c>
    </row>
    <row r="158" spans="3:14" ht="15.5" x14ac:dyDescent="0.35">
      <c r="C158" t="s">
        <v>314</v>
      </c>
      <c r="D158" s="5">
        <v>-113205706</v>
      </c>
      <c r="E158" s="5">
        <v>-110018458</v>
      </c>
      <c r="F158" s="5">
        <v>-106921284</v>
      </c>
      <c r="G158" s="5">
        <v>-103911354</v>
      </c>
      <c r="I158" s="5">
        <v>-421837450</v>
      </c>
      <c r="J158" s="5">
        <v>-150057458</v>
      </c>
    </row>
    <row r="159" spans="3:14" ht="15.5" x14ac:dyDescent="0.35">
      <c r="C159" t="s">
        <v>981</v>
      </c>
      <c r="F159" s="5">
        <v>-54500000000</v>
      </c>
      <c r="G159" s="5">
        <v>54500000000</v>
      </c>
    </row>
    <row r="160" spans="3:14" ht="15.5" x14ac:dyDescent="0.35">
      <c r="C160" t="s">
        <v>982</v>
      </c>
      <c r="F160" s="5">
        <v>16544089</v>
      </c>
      <c r="G160" s="5">
        <v>1692576</v>
      </c>
      <c r="I160" s="5">
        <v>19845648</v>
      </c>
      <c r="J160" s="5">
        <v>10411092</v>
      </c>
    </row>
    <row r="161" spans="2:14" ht="15.5" x14ac:dyDescent="0.35">
      <c r="C161" t="s">
        <v>489</v>
      </c>
      <c r="D161" s="5">
        <v>15000000000</v>
      </c>
      <c r="F161" s="5">
        <v>56500000000</v>
      </c>
      <c r="G161" s="5">
        <v>-4500000000</v>
      </c>
      <c r="I161" s="5">
        <v>56500000000</v>
      </c>
      <c r="J161" s="5">
        <v>42836000000</v>
      </c>
      <c r="L161" s="5">
        <v>43279000000</v>
      </c>
      <c r="M161" s="5">
        <v>5361540445</v>
      </c>
      <c r="N161" s="5">
        <v>1850000000</v>
      </c>
    </row>
    <row r="162" spans="2:14" ht="15.5" x14ac:dyDescent="0.35">
      <c r="C162" t="s">
        <v>311</v>
      </c>
      <c r="E162" s="5">
        <v>-4034178504</v>
      </c>
      <c r="F162" s="5">
        <v>-4028785757</v>
      </c>
      <c r="G162" s="5">
        <v>-41071376208</v>
      </c>
      <c r="I162" s="5">
        <v>-49134340469</v>
      </c>
      <c r="J162" s="5">
        <v>-38336561290</v>
      </c>
      <c r="K162" s="5">
        <v>-8873909842</v>
      </c>
      <c r="L162" s="5">
        <v>-5159711171</v>
      </c>
      <c r="M162" s="5">
        <v>-4295904428</v>
      </c>
      <c r="N162" s="5">
        <v>-2072073055</v>
      </c>
    </row>
    <row r="163" spans="2:14" ht="15.5" x14ac:dyDescent="0.35">
      <c r="C163" t="s">
        <v>458</v>
      </c>
      <c r="D163" s="5">
        <v>-5240774411</v>
      </c>
      <c r="F163" s="5">
        <v>-2277000000</v>
      </c>
      <c r="G163" s="5">
        <v>-1585165657</v>
      </c>
      <c r="I163" s="5">
        <v>-7213577736</v>
      </c>
      <c r="J163" s="5">
        <v>-9428571600</v>
      </c>
      <c r="L163" s="5">
        <v>-30324606255</v>
      </c>
      <c r="M163" s="5">
        <v>-7840783992</v>
      </c>
      <c r="N163" s="5">
        <v>-3452593433</v>
      </c>
    </row>
    <row r="164" spans="2:14" ht="15.5" x14ac:dyDescent="0.35">
      <c r="C164" t="s">
        <v>983</v>
      </c>
      <c r="D164" s="5">
        <v>-75000000</v>
      </c>
      <c r="E164" s="5">
        <v>-175000000</v>
      </c>
      <c r="I164" s="5">
        <v>-175000000</v>
      </c>
    </row>
    <row r="165" spans="2:14" ht="15.5" x14ac:dyDescent="0.35">
      <c r="C165" t="s">
        <v>155</v>
      </c>
      <c r="D165" s="5">
        <v>-1141149088</v>
      </c>
      <c r="E165" s="5">
        <v>609357709</v>
      </c>
      <c r="F165" s="5">
        <v>-2232755086</v>
      </c>
      <c r="G165" s="5">
        <v>-2759917317</v>
      </c>
      <c r="I165" s="5">
        <v>-5317157858</v>
      </c>
      <c r="J165" s="5">
        <v>-9080063985</v>
      </c>
      <c r="K165" s="5">
        <v>-12285842743</v>
      </c>
      <c r="L165" s="5">
        <v>-3078527957</v>
      </c>
      <c r="M165" s="5">
        <v>-4049515587</v>
      </c>
      <c r="N165" s="5">
        <v>-1889568294</v>
      </c>
    </row>
    <row r="166" spans="2:14" ht="15.5" x14ac:dyDescent="0.35">
      <c r="C166" t="s">
        <v>370</v>
      </c>
      <c r="D166" s="5">
        <v>1788770479</v>
      </c>
      <c r="E166" s="5">
        <v>8274403429</v>
      </c>
      <c r="F166" s="5">
        <v>-12493292538</v>
      </c>
      <c r="G166" s="5">
        <v>-8462145915</v>
      </c>
      <c r="I166" s="5">
        <v>-22254753443</v>
      </c>
      <c r="J166" s="5">
        <v>-2712282712</v>
      </c>
      <c r="K166" s="5">
        <v>12930638032</v>
      </c>
      <c r="L166" s="5">
        <v>296322154</v>
      </c>
      <c r="M166" s="5">
        <v>-147764720</v>
      </c>
      <c r="N166" s="5">
        <v>10559306674</v>
      </c>
    </row>
    <row r="167" spans="2:14" ht="15.5" x14ac:dyDescent="0.35">
      <c r="C167" t="s">
        <v>372</v>
      </c>
      <c r="D167" s="5">
        <v>20886337105</v>
      </c>
      <c r="I167" s="5">
        <v>42946474834</v>
      </c>
      <c r="J167" s="5">
        <v>45575696548</v>
      </c>
      <c r="K167" s="5">
        <v>32675065176</v>
      </c>
      <c r="L167" s="5">
        <v>28927745749</v>
      </c>
      <c r="M167" s="5">
        <v>33142129102</v>
      </c>
      <c r="N167" s="5">
        <v>27643812987</v>
      </c>
    </row>
    <row r="168" spans="2:14" ht="15.5" x14ac:dyDescent="0.35">
      <c r="C168" t="s">
        <v>315</v>
      </c>
      <c r="E168" s="5">
        <v>194615714</v>
      </c>
      <c r="I168" s="5">
        <v>194615714</v>
      </c>
      <c r="J168" s="5">
        <v>83060998</v>
      </c>
      <c r="K168" s="5">
        <v>-30006660</v>
      </c>
      <c r="L168" s="5">
        <v>-715271882</v>
      </c>
      <c r="M168" s="5">
        <v>-294508398</v>
      </c>
      <c r="N168" s="5">
        <v>-119117254</v>
      </c>
    </row>
    <row r="169" spans="2:14" ht="15.5" x14ac:dyDescent="0.35">
      <c r="C169" t="s">
        <v>268</v>
      </c>
    </row>
    <row r="170" spans="2:14" ht="15.5" x14ac:dyDescent="0.35">
      <c r="C170" t="s">
        <v>373</v>
      </c>
      <c r="D170" s="5">
        <v>22675107584</v>
      </c>
      <c r="E170" s="5">
        <v>8469019143</v>
      </c>
      <c r="F170" s="5">
        <v>-12493292538</v>
      </c>
      <c r="G170" s="5">
        <v>-8462145915</v>
      </c>
      <c r="I170" s="5">
        <v>20886337105</v>
      </c>
      <c r="J170" s="5">
        <v>42946474834</v>
      </c>
      <c r="K170" s="5">
        <v>45575696548</v>
      </c>
      <c r="L170" s="5">
        <v>28508796021</v>
      </c>
      <c r="M170" s="5">
        <v>32699855984</v>
      </c>
      <c r="N170" s="5">
        <v>38084002407</v>
      </c>
    </row>
    <row r="172" spans="2:14" ht="15.5" x14ac:dyDescent="0.35">
      <c r="B172" t="s">
        <v>167</v>
      </c>
      <c r="C172" t="s">
        <v>11</v>
      </c>
      <c r="D172" s="5">
        <v>3140000000</v>
      </c>
      <c r="E172" s="5">
        <v>3140000000</v>
      </c>
      <c r="F172" s="5">
        <v>3140000000</v>
      </c>
      <c r="G172" s="5">
        <v>3140000000</v>
      </c>
      <c r="I172" s="5">
        <v>3140000000</v>
      </c>
      <c r="J172" s="5">
        <v>3140000000</v>
      </c>
      <c r="K172" s="5">
        <v>3140000000</v>
      </c>
      <c r="L172" s="5">
        <v>2200000000</v>
      </c>
      <c r="M172" s="5">
        <v>0</v>
      </c>
      <c r="N172" s="5">
        <v>0</v>
      </c>
    </row>
    <row r="173" spans="2:14" ht="15.5" x14ac:dyDescent="0.35">
      <c r="C173" t="s">
        <v>168</v>
      </c>
      <c r="D173" s="6">
        <v>1.55</v>
      </c>
      <c r="E173" s="6">
        <v>3.32</v>
      </c>
      <c r="F173" s="6">
        <v>0.05</v>
      </c>
      <c r="G173" s="6">
        <v>2.4900000000000002</v>
      </c>
    </row>
    <row r="174" spans="2:14" ht="15.5" x14ac:dyDescent="0.35">
      <c r="C174" t="s">
        <v>169</v>
      </c>
      <c r="D174" s="6">
        <v>63.87</v>
      </c>
      <c r="E174" s="6">
        <v>36.450000000000003</v>
      </c>
      <c r="F174" s="5">
        <v>2040</v>
      </c>
      <c r="G174" s="6">
        <v>39.76</v>
      </c>
    </row>
    <row r="175" spans="2:14" ht="15.5" x14ac:dyDescent="0.35">
      <c r="C175" t="s">
        <v>60</v>
      </c>
      <c r="D175" s="6">
        <v>4.55</v>
      </c>
      <c r="E175" s="6">
        <v>3.46</v>
      </c>
      <c r="F175" s="6">
        <v>4.55</v>
      </c>
      <c r="G175" s="6">
        <v>3.92</v>
      </c>
    </row>
    <row r="176" spans="2:14" ht="15.5" x14ac:dyDescent="0.35">
      <c r="C176" t="s">
        <v>170</v>
      </c>
      <c r="D176" s="5">
        <v>14690000000</v>
      </c>
      <c r="E176" s="5">
        <v>25560000000</v>
      </c>
      <c r="F176" s="5">
        <v>7440000000</v>
      </c>
      <c r="G176" s="5">
        <v>18050000000</v>
      </c>
    </row>
    <row r="177" spans="3:7" ht="15.5" x14ac:dyDescent="0.35">
      <c r="C177" t="s">
        <v>171</v>
      </c>
      <c r="D177" s="6">
        <v>1.47E-2</v>
      </c>
      <c r="E177" s="6">
        <v>3.2799999999999996E-2</v>
      </c>
      <c r="F177" s="6">
        <v>5.0000000000000001E-4</v>
      </c>
      <c r="G177" s="6">
        <v>2.4900000000000002E-2</v>
      </c>
    </row>
    <row r="178" spans="3:7" ht="15.5" x14ac:dyDescent="0.35">
      <c r="C178" t="s">
        <v>172</v>
      </c>
      <c r="D178" s="6">
        <v>2.0499999999999997E-2</v>
      </c>
      <c r="E178" s="6">
        <v>4.4800000000000006E-2</v>
      </c>
      <c r="F178" s="6">
        <v>7.000000000000001E-4</v>
      </c>
      <c r="G178" s="6">
        <v>3.5099999999999999E-2</v>
      </c>
    </row>
    <row r="179" spans="3:7" ht="15.5" x14ac:dyDescent="0.35">
      <c r="C179" t="s">
        <v>173</v>
      </c>
      <c r="D179" s="6">
        <v>3.2400000000000005E-2</v>
      </c>
      <c r="E179" s="6">
        <v>7.2599999999999998E-2</v>
      </c>
      <c r="F179" s="6">
        <v>3.4999999999999996E-3</v>
      </c>
      <c r="G179" s="6">
        <v>5.4199999999999998E-2</v>
      </c>
    </row>
    <row r="180" spans="3:7" ht="15.5" x14ac:dyDescent="0.35">
      <c r="C180" t="s">
        <v>174</v>
      </c>
      <c r="D180" s="6">
        <v>5.72</v>
      </c>
      <c r="E180" s="6">
        <v>15.45</v>
      </c>
      <c r="F180" s="6">
        <v>0.22</v>
      </c>
      <c r="G180" s="6">
        <v>13.19</v>
      </c>
    </row>
    <row r="181" spans="3:7" ht="15.5" x14ac:dyDescent="0.35">
      <c r="C181" t="s">
        <v>175</v>
      </c>
      <c r="D181" s="5">
        <v>238000000000</v>
      </c>
      <c r="E181" s="5">
        <v>233000000000</v>
      </c>
      <c r="F181" s="5">
        <v>223000000000</v>
      </c>
      <c r="G181" s="5">
        <v>223000000000</v>
      </c>
    </row>
    <row r="182" spans="3:7" ht="15.5" x14ac:dyDescent="0.35">
      <c r="C182" t="s">
        <v>176</v>
      </c>
      <c r="D182" s="6">
        <v>1.31</v>
      </c>
      <c r="E182" s="6">
        <v>1.63</v>
      </c>
      <c r="F182" s="6">
        <v>1.44</v>
      </c>
      <c r="G182" s="6">
        <v>1.4</v>
      </c>
    </row>
    <row r="183" spans="3:7" ht="15.5" x14ac:dyDescent="0.35">
      <c r="C183" t="s">
        <v>177</v>
      </c>
      <c r="D183" s="6">
        <v>75.59</v>
      </c>
      <c r="E183" s="6">
        <v>74.040000000000006</v>
      </c>
      <c r="F183" s="6">
        <v>70.88</v>
      </c>
      <c r="G183" s="6">
        <v>70.819999999999993</v>
      </c>
    </row>
    <row r="184" spans="3:7" ht="15.5" x14ac:dyDescent="0.35">
      <c r="C184" t="s">
        <v>178</v>
      </c>
      <c r="D184" s="6">
        <v>1.31</v>
      </c>
      <c r="E184" s="6">
        <v>1.64</v>
      </c>
      <c r="F184" s="6">
        <v>1.44</v>
      </c>
      <c r="G184" s="6">
        <v>1.4</v>
      </c>
    </row>
    <row r="185" spans="3:7" ht="15.5" x14ac:dyDescent="0.35">
      <c r="C185" t="s">
        <v>179</v>
      </c>
      <c r="D185" s="6">
        <v>75.53</v>
      </c>
      <c r="E185" s="6">
        <v>73.97</v>
      </c>
      <c r="F185" s="6">
        <v>70.8</v>
      </c>
      <c r="G185" s="6">
        <v>70.73</v>
      </c>
    </row>
    <row r="186" spans="3:7" ht="15.5" x14ac:dyDescent="0.35">
      <c r="C186" t="s">
        <v>180</v>
      </c>
      <c r="D186" s="5">
        <v>26000000000</v>
      </c>
      <c r="E186" s="5">
        <v>31000000000</v>
      </c>
      <c r="F186" s="5">
        <v>31000000000</v>
      </c>
      <c r="G186" s="5">
        <v>31000000000</v>
      </c>
    </row>
    <row r="187" spans="3:7" ht="15.5" x14ac:dyDescent="0.35">
      <c r="C187" t="s">
        <v>181</v>
      </c>
      <c r="D187" s="5">
        <v>30000000000</v>
      </c>
      <c r="E187" s="5">
        <v>15000000000</v>
      </c>
      <c r="F187" s="5">
        <v>19000000000</v>
      </c>
      <c r="G187" s="5">
        <v>21000000000</v>
      </c>
    </row>
    <row r="188" spans="3:7" ht="15.5" x14ac:dyDescent="0.35">
      <c r="C188" t="s">
        <v>182</v>
      </c>
      <c r="D188" s="5">
        <v>238000000000</v>
      </c>
      <c r="E188" s="5">
        <v>233000000000</v>
      </c>
      <c r="F188" s="5">
        <v>223000000000</v>
      </c>
      <c r="G188" s="5">
        <v>223000000000</v>
      </c>
    </row>
    <row r="189" spans="3:7" ht="15.5" x14ac:dyDescent="0.35">
      <c r="C189" t="s">
        <v>23</v>
      </c>
      <c r="D189" s="5">
        <v>56000000000</v>
      </c>
      <c r="E189" s="5">
        <v>46000000000</v>
      </c>
      <c r="F189" s="5">
        <v>50000000000</v>
      </c>
      <c r="G189" s="5">
        <v>52000000000</v>
      </c>
    </row>
    <row r="190" spans="3:7" ht="15.5" x14ac:dyDescent="0.35">
      <c r="C190" t="s">
        <v>20</v>
      </c>
      <c r="D190" s="5">
        <v>33000000000</v>
      </c>
      <c r="E190" s="5">
        <v>25000000000</v>
      </c>
      <c r="F190" s="5">
        <v>38000000000</v>
      </c>
      <c r="G190" s="5">
        <v>27000000000</v>
      </c>
    </row>
    <row r="191" spans="3:7" ht="15.5" x14ac:dyDescent="0.35">
      <c r="C191" t="s">
        <v>183</v>
      </c>
      <c r="D191" s="5">
        <v>150000000000</v>
      </c>
      <c r="E191" s="5">
        <v>132000000000</v>
      </c>
      <c r="F191" s="5">
        <v>105000000000</v>
      </c>
      <c r="G191" s="5">
        <v>114000000000</v>
      </c>
    </row>
    <row r="192" spans="3:7" ht="15.5" x14ac:dyDescent="0.35">
      <c r="C192" t="s">
        <v>184</v>
      </c>
      <c r="D192" s="5">
        <v>1000000000</v>
      </c>
      <c r="E192" s="5">
        <v>7000000000</v>
      </c>
      <c r="F192" s="5">
        <v>0</v>
      </c>
      <c r="G192" s="5">
        <v>0</v>
      </c>
    </row>
    <row r="193" spans="3:14" ht="15.5" x14ac:dyDescent="0.35">
      <c r="C193" t="s">
        <v>185</v>
      </c>
      <c r="D193" s="5">
        <v>-5000000000</v>
      </c>
      <c r="E193" s="5">
        <v>7000000000</v>
      </c>
      <c r="F193" s="5">
        <v>-5000000000</v>
      </c>
      <c r="G193" s="5">
        <v>-13000000000</v>
      </c>
    </row>
    <row r="194" spans="3:14" ht="15.5" x14ac:dyDescent="0.35">
      <c r="C194" t="s">
        <v>12</v>
      </c>
      <c r="D194" s="5">
        <v>-4000000000</v>
      </c>
      <c r="E194" s="5">
        <v>14000000000</v>
      </c>
      <c r="F194" s="5">
        <v>-6000000000</v>
      </c>
      <c r="G194" s="5">
        <v>-13000000000</v>
      </c>
    </row>
    <row r="195" spans="3:14" ht="15.5" x14ac:dyDescent="0.35">
      <c r="C195" t="s">
        <v>15</v>
      </c>
      <c r="D195" s="6">
        <v>-1.33</v>
      </c>
      <c r="E195" s="6">
        <v>4.3499999999999996</v>
      </c>
      <c r="F195" s="6">
        <v>-1.79</v>
      </c>
      <c r="G195" s="6">
        <v>-4.01</v>
      </c>
    </row>
    <row r="196" spans="3:14" ht="15.5" x14ac:dyDescent="0.35">
      <c r="C196" t="s">
        <v>45</v>
      </c>
      <c r="I196" s="6">
        <v>7.69</v>
      </c>
      <c r="J196" s="6">
        <v>7.65</v>
      </c>
      <c r="K196" s="6">
        <v>9.83</v>
      </c>
      <c r="L196" s="6">
        <v>16.63</v>
      </c>
      <c r="M196" s="6">
        <v>13069215.880000001</v>
      </c>
      <c r="N196" s="6">
        <v>15781616.16</v>
      </c>
    </row>
    <row r="197" spans="3:14" ht="15.5" x14ac:dyDescent="0.35">
      <c r="C197" t="s">
        <v>59</v>
      </c>
      <c r="I197" s="6">
        <v>15.73</v>
      </c>
      <c r="J197" s="6">
        <v>9.93</v>
      </c>
      <c r="K197" s="6">
        <v>11.19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62</v>
      </c>
      <c r="I198" s="6">
        <v>1.1499999999999999</v>
      </c>
      <c r="J198" s="6">
        <v>0.77</v>
      </c>
      <c r="K198" s="6">
        <v>1.21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186</v>
      </c>
      <c r="I199" s="6">
        <v>65599999999.999992</v>
      </c>
      <c r="J199" s="5">
        <v>59370000000</v>
      </c>
      <c r="K199" s="6">
        <v>64790000000.000008</v>
      </c>
      <c r="L199" s="5">
        <v>65170000000</v>
      </c>
      <c r="M199" s="5">
        <v>43360000000</v>
      </c>
      <c r="N199" s="5">
        <v>41980000000</v>
      </c>
    </row>
    <row r="200" spans="3:14" ht="15.5" x14ac:dyDescent="0.35">
      <c r="C200" t="s">
        <v>187</v>
      </c>
      <c r="I200" s="6">
        <v>7.5999999999999998E-2</v>
      </c>
      <c r="J200" s="6">
        <v>8.2400000000000001E-2</v>
      </c>
      <c r="K200" s="6">
        <v>0.11220000000000001</v>
      </c>
      <c r="L200" s="6">
        <v>0.22940000000000002</v>
      </c>
      <c r="M200" s="6">
        <v>0.13570000000000002</v>
      </c>
      <c r="N200" s="6">
        <v>0.16210000000000002</v>
      </c>
    </row>
    <row r="201" spans="3:14" ht="15.5" x14ac:dyDescent="0.35">
      <c r="C201" t="s">
        <v>188</v>
      </c>
      <c r="I201" s="6">
        <v>0.1038</v>
      </c>
      <c r="J201" s="6">
        <v>0.11119999999999999</v>
      </c>
      <c r="K201" s="6">
        <v>0.1542</v>
      </c>
      <c r="L201" s="6">
        <v>0.49509999999999998</v>
      </c>
      <c r="M201" s="6">
        <v>0.30170000000000002</v>
      </c>
      <c r="N201" s="6">
        <v>0.45779999999999998</v>
      </c>
    </row>
    <row r="202" spans="3:14" ht="15.5" x14ac:dyDescent="0.35">
      <c r="C202" t="s">
        <v>189</v>
      </c>
      <c r="I202" s="6">
        <v>0.16690000000000002</v>
      </c>
      <c r="J202" s="6">
        <v>0.16500000000000001</v>
      </c>
      <c r="K202" s="6">
        <v>0.28100000000000003</v>
      </c>
      <c r="L202" s="6">
        <v>0.47789999999999999</v>
      </c>
      <c r="M202" s="6">
        <v>0.34090000000000004</v>
      </c>
      <c r="N202" s="6">
        <v>0.6823999999999999</v>
      </c>
    </row>
    <row r="203" spans="3:14" ht="15.5" x14ac:dyDescent="0.35">
      <c r="C203" t="s">
        <v>190</v>
      </c>
      <c r="I203" s="6">
        <v>8.1999999999999993</v>
      </c>
      <c r="J203" s="6">
        <v>6.78</v>
      </c>
      <c r="K203" s="6">
        <v>9.1999999999999993</v>
      </c>
      <c r="L203" s="6">
        <v>14.06</v>
      </c>
      <c r="M203" s="6">
        <v>9.2899999999999991</v>
      </c>
      <c r="N203" s="6">
        <v>6.37</v>
      </c>
    </row>
    <row r="204" spans="3:14" ht="15.5" x14ac:dyDescent="0.35">
      <c r="C204" t="s">
        <v>56</v>
      </c>
      <c r="I204" s="6">
        <v>1.63</v>
      </c>
      <c r="J204" s="6">
        <v>1.1000000000000001</v>
      </c>
      <c r="K204" s="6">
        <v>1.73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53</v>
      </c>
      <c r="I205" s="6">
        <v>74.040000000000006</v>
      </c>
      <c r="J205" s="6">
        <v>68.8</v>
      </c>
      <c r="K205" s="6">
        <v>63.76</v>
      </c>
      <c r="L205" s="6">
        <v>33.58</v>
      </c>
      <c r="M205" s="6">
        <v>43313860.960000001</v>
      </c>
      <c r="N205" s="6">
        <v>34469837.329999998</v>
      </c>
    </row>
    <row r="206" spans="3:14" ht="15.5" x14ac:dyDescent="0.35">
      <c r="C206" t="s">
        <v>191</v>
      </c>
      <c r="I206" s="6">
        <v>1.64</v>
      </c>
      <c r="J206" s="6">
        <v>1.1100000000000001</v>
      </c>
      <c r="K206" s="6">
        <v>1.73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192</v>
      </c>
      <c r="I207" s="6">
        <v>73.97</v>
      </c>
      <c r="J207" s="6">
        <v>68.69</v>
      </c>
      <c r="K207" s="6">
        <v>63.62</v>
      </c>
      <c r="L207" s="6">
        <v>33.369999999999997</v>
      </c>
      <c r="M207" s="6">
        <v>42826833.18</v>
      </c>
      <c r="N207" s="6">
        <v>34019142.880000003</v>
      </c>
    </row>
    <row r="208" spans="3:14" ht="15.5" x14ac:dyDescent="0.35">
      <c r="C208" t="s">
        <v>193</v>
      </c>
      <c r="I208" s="5">
        <v>31000000000</v>
      </c>
      <c r="J208" s="5">
        <v>13000000000</v>
      </c>
      <c r="K208" s="5">
        <v>9000000000</v>
      </c>
      <c r="L208" s="5">
        <v>9000000000</v>
      </c>
      <c r="M208" s="5">
        <v>2000000000</v>
      </c>
      <c r="N208" s="5">
        <v>2000000000</v>
      </c>
    </row>
    <row r="209" spans="2:14" ht="15.5" x14ac:dyDescent="0.35">
      <c r="C209" t="s">
        <v>194</v>
      </c>
      <c r="I209" s="5">
        <v>15000000000</v>
      </c>
      <c r="J209" s="5">
        <v>26000000000</v>
      </c>
      <c r="K209" s="5">
        <v>25000000000</v>
      </c>
      <c r="L209" s="5">
        <v>34000000000</v>
      </c>
      <c r="M209" s="5">
        <v>21000000000</v>
      </c>
      <c r="N209" s="5">
        <v>31000000000</v>
      </c>
    </row>
    <row r="210" spans="2:14" ht="15.5" x14ac:dyDescent="0.35">
      <c r="C210" t="s">
        <v>25</v>
      </c>
      <c r="I210" s="5">
        <v>46000000000</v>
      </c>
      <c r="J210" s="5">
        <v>39000000000</v>
      </c>
      <c r="K210" s="5">
        <v>34000000000</v>
      </c>
      <c r="L210" s="5">
        <v>43000000000</v>
      </c>
      <c r="M210" s="5">
        <v>23000000000</v>
      </c>
      <c r="N210" s="5">
        <v>33000000000</v>
      </c>
    </row>
    <row r="211" spans="2:14" ht="15.5" x14ac:dyDescent="0.35">
      <c r="C211" t="s">
        <v>22</v>
      </c>
      <c r="I211" s="5">
        <v>25000000000</v>
      </c>
      <c r="J211" s="5">
        <v>-4000000000</v>
      </c>
      <c r="K211" s="5">
        <v>-12000000000</v>
      </c>
      <c r="L211" s="5">
        <v>10000000000</v>
      </c>
      <c r="M211" s="5">
        <v>-6000000000</v>
      </c>
      <c r="N211" s="5">
        <v>-1000000000</v>
      </c>
    </row>
    <row r="212" spans="2:14" ht="15.5" x14ac:dyDescent="0.35">
      <c r="C212" t="s">
        <v>195</v>
      </c>
      <c r="I212" s="5">
        <v>132000000000</v>
      </c>
      <c r="J212" s="5">
        <v>133000000000</v>
      </c>
      <c r="K212" s="5">
        <v>148000000000</v>
      </c>
      <c r="L212" s="5">
        <v>54000000000</v>
      </c>
      <c r="M212" s="5">
        <v>39000000000</v>
      </c>
      <c r="N212" s="5">
        <v>42000000000</v>
      </c>
    </row>
    <row r="213" spans="2:14" ht="15.5" x14ac:dyDescent="0.35">
      <c r="C213" t="s">
        <v>196</v>
      </c>
      <c r="I213" s="5">
        <v>9000000000</v>
      </c>
      <c r="J213" s="5">
        <v>2000000000</v>
      </c>
      <c r="K213" s="5">
        <v>10000000000</v>
      </c>
      <c r="L213" s="5">
        <v>34000000000</v>
      </c>
      <c r="M213" s="5">
        <v>29000000000</v>
      </c>
      <c r="N213" s="5">
        <v>23000000000</v>
      </c>
    </row>
    <row r="214" spans="2:14" ht="15.5" x14ac:dyDescent="0.35">
      <c r="C214" t="s">
        <v>197</v>
      </c>
      <c r="I214" s="5">
        <v>-24000000000</v>
      </c>
      <c r="J214" s="5">
        <v>-38000000000</v>
      </c>
      <c r="K214" s="5">
        <v>-22000000000</v>
      </c>
      <c r="L214" s="5">
        <v>-20000000000</v>
      </c>
      <c r="M214" s="5">
        <v>-7000000000</v>
      </c>
      <c r="N214" s="5">
        <v>-9000000000</v>
      </c>
    </row>
    <row r="215" spans="2:14" ht="15.5" x14ac:dyDescent="0.35">
      <c r="C215" t="s">
        <v>14</v>
      </c>
      <c r="I215" s="5">
        <v>-14000000000</v>
      </c>
      <c r="J215" s="5">
        <v>-36000000000</v>
      </c>
      <c r="K215" s="5">
        <v>-12000000000</v>
      </c>
      <c r="L215" s="5">
        <v>15000000000</v>
      </c>
      <c r="M215" s="5">
        <v>23000000000</v>
      </c>
      <c r="N215" s="5">
        <v>14000000000</v>
      </c>
    </row>
    <row r="216" spans="2:14" ht="15.5" x14ac:dyDescent="0.35">
      <c r="C216" t="s">
        <v>16</v>
      </c>
      <c r="I216" s="6">
        <v>-4.5599999999999996</v>
      </c>
      <c r="J216" s="6">
        <v>-11.45</v>
      </c>
      <c r="K216" s="6">
        <v>-3.79</v>
      </c>
      <c r="L216" s="6">
        <v>6.75</v>
      </c>
      <c r="M216" s="6">
        <v>15052658.35</v>
      </c>
      <c r="N216" s="6">
        <v>9366620.8100000005</v>
      </c>
    </row>
    <row r="218" spans="2:14" ht="15.5" x14ac:dyDescent="0.35">
      <c r="B218" t="s">
        <v>198</v>
      </c>
      <c r="C218" t="s">
        <v>199</v>
      </c>
      <c r="D218" s="5">
        <v>5000000000</v>
      </c>
      <c r="E218" s="5">
        <v>10000000000</v>
      </c>
      <c r="F218" s="5">
        <v>151000000</v>
      </c>
      <c r="G218" s="5">
        <v>8000000000</v>
      </c>
      <c r="H218" s="5">
        <v>19000000000</v>
      </c>
      <c r="I218" s="5">
        <v>24000000000</v>
      </c>
      <c r="J218" s="5">
        <v>24000000000</v>
      </c>
      <c r="K218" s="5">
        <v>31000000000</v>
      </c>
      <c r="L218" s="5">
        <v>37000000000</v>
      </c>
      <c r="M218" s="5">
        <v>20000000000</v>
      </c>
      <c r="N218" s="5">
        <v>24000000000</v>
      </c>
    </row>
    <row r="219" spans="2:14" ht="15.5" x14ac:dyDescent="0.35">
      <c r="C219" t="s">
        <v>317</v>
      </c>
      <c r="H219" s="5">
        <v>23000000000</v>
      </c>
      <c r="I219" s="5">
        <v>24000000000</v>
      </c>
      <c r="J219" s="5">
        <v>24000000000</v>
      </c>
      <c r="K219" s="5">
        <v>31000000000</v>
      </c>
    </row>
    <row r="220" spans="2:14" ht="15.5" x14ac:dyDescent="0.35">
      <c r="C220" t="s">
        <v>200</v>
      </c>
      <c r="H220" s="6">
        <v>2.31</v>
      </c>
      <c r="I220" s="6">
        <v>2.31</v>
      </c>
      <c r="J220" s="6">
        <v>2.2999999999999998</v>
      </c>
      <c r="K220" s="5">
        <v>3</v>
      </c>
    </row>
    <row r="221" spans="2:14" ht="15.5" x14ac:dyDescent="0.35">
      <c r="C221" t="s">
        <v>64</v>
      </c>
      <c r="H221" s="6">
        <v>0.37259999999999999</v>
      </c>
      <c r="I221" s="6">
        <v>0.30059999999999998</v>
      </c>
      <c r="J221" s="6">
        <v>0.30059999999999998</v>
      </c>
      <c r="K221" s="6">
        <v>0.30510000000000004</v>
      </c>
    </row>
    <row r="222" spans="2:14" ht="15.5" x14ac:dyDescent="0.35">
      <c r="C222" t="s">
        <v>201</v>
      </c>
      <c r="H222" s="6">
        <v>2.0299999999999999E-2</v>
      </c>
      <c r="I222" s="6">
        <v>2.2200000000000001E-2</v>
      </c>
      <c r="J222" s="6">
        <v>2.2099999999999998E-2</v>
      </c>
      <c r="K222" s="6">
        <v>3.61E-2</v>
      </c>
    </row>
    <row r="223" spans="2:14" ht="15.5" x14ac:dyDescent="0.35">
      <c r="C223" t="s">
        <v>44</v>
      </c>
      <c r="D223" s="6">
        <v>1.55</v>
      </c>
      <c r="E223" s="6">
        <v>3.32</v>
      </c>
      <c r="F223" s="6">
        <v>0.05</v>
      </c>
      <c r="G223" s="6">
        <v>2.4900000000000002</v>
      </c>
      <c r="H223" s="6">
        <v>6.2</v>
      </c>
      <c r="I223" s="6">
        <v>7.69</v>
      </c>
      <c r="J223" s="6">
        <v>7.65</v>
      </c>
      <c r="K223" s="6">
        <v>9.83</v>
      </c>
      <c r="L223" s="6">
        <v>11.64</v>
      </c>
      <c r="M223" s="6">
        <v>6.24</v>
      </c>
      <c r="N223" s="6">
        <v>7.53</v>
      </c>
    </row>
    <row r="224" spans="2:14" ht="15.5" x14ac:dyDescent="0.35">
      <c r="C224" t="s">
        <v>318</v>
      </c>
      <c r="H224" s="6">
        <v>7.4</v>
      </c>
      <c r="I224" s="6">
        <v>7.69</v>
      </c>
      <c r="J224" s="6">
        <v>7.65</v>
      </c>
      <c r="K224" s="6">
        <v>9.83</v>
      </c>
    </row>
    <row r="225" spans="3:14" ht="15.5" x14ac:dyDescent="0.35">
      <c r="C225" t="s">
        <v>66</v>
      </c>
      <c r="H225" s="6">
        <v>2.31</v>
      </c>
      <c r="I225" s="6">
        <v>2.31</v>
      </c>
      <c r="J225" s="6">
        <v>2.2999999999999998</v>
      </c>
      <c r="K225" s="5">
        <v>3</v>
      </c>
    </row>
    <row r="226" spans="3:14" ht="15.5" x14ac:dyDescent="0.35">
      <c r="C226" t="s">
        <v>202</v>
      </c>
      <c r="H226" s="6">
        <v>0.37259999999999999</v>
      </c>
      <c r="I226" s="6">
        <v>0.30059999999999998</v>
      </c>
      <c r="J226" s="6">
        <v>0.30059999999999998</v>
      </c>
      <c r="K226" s="6">
        <v>0.30510000000000004</v>
      </c>
    </row>
    <row r="227" spans="3:14" ht="15.5" x14ac:dyDescent="0.35">
      <c r="C227" t="s">
        <v>203</v>
      </c>
      <c r="H227" s="6">
        <v>2.0299999999999999E-2</v>
      </c>
      <c r="I227" s="6">
        <v>2.2200000000000001E-2</v>
      </c>
      <c r="J227" s="6">
        <v>2.2099999999999998E-2</v>
      </c>
      <c r="K227" s="6">
        <v>3.61E-2</v>
      </c>
    </row>
    <row r="228" spans="3:14" ht="15.5" x14ac:dyDescent="0.35">
      <c r="C228" t="s">
        <v>204</v>
      </c>
      <c r="D228" s="5">
        <v>68000000000</v>
      </c>
      <c r="E228" s="5">
        <v>110000000000</v>
      </c>
      <c r="F228" s="5">
        <v>71000000000</v>
      </c>
      <c r="G228" s="5">
        <v>79000000000</v>
      </c>
      <c r="H228" s="5">
        <v>274000000000</v>
      </c>
      <c r="I228" s="5">
        <v>331000000000</v>
      </c>
      <c r="J228" s="5">
        <v>309000000000</v>
      </c>
      <c r="K228" s="5">
        <v>287000000000</v>
      </c>
      <c r="L228" s="5">
        <v>282000000000</v>
      </c>
      <c r="M228" s="5">
        <v>226000000000</v>
      </c>
      <c r="N228" s="5">
        <v>225000000000</v>
      </c>
    </row>
    <row r="229" spans="3:14" ht="15.5" x14ac:dyDescent="0.35">
      <c r="C229" t="s">
        <v>319</v>
      </c>
      <c r="H229" s="5">
        <v>328000000000</v>
      </c>
      <c r="I229" s="5">
        <v>331000000000</v>
      </c>
      <c r="J229" s="5">
        <v>309000000000</v>
      </c>
      <c r="K229" s="5">
        <v>287000000000</v>
      </c>
    </row>
    <row r="230" spans="3:14" ht="15.5" x14ac:dyDescent="0.35">
      <c r="C230" t="s">
        <v>205</v>
      </c>
      <c r="H230" s="6">
        <v>2.31</v>
      </c>
      <c r="I230" s="6">
        <v>2.31</v>
      </c>
      <c r="J230" s="6">
        <v>2.2999999999999998</v>
      </c>
      <c r="K230" s="5">
        <v>3</v>
      </c>
    </row>
    <row r="231" spans="3:14" ht="15.5" x14ac:dyDescent="0.35">
      <c r="C231" t="s">
        <v>206</v>
      </c>
      <c r="H231" s="6">
        <v>0.37259999999999999</v>
      </c>
      <c r="I231" s="6">
        <v>0.30059999999999998</v>
      </c>
      <c r="J231" s="6">
        <v>0.30059999999999998</v>
      </c>
      <c r="K231" s="6">
        <v>0.30510000000000004</v>
      </c>
    </row>
    <row r="232" spans="3:14" ht="15.5" x14ac:dyDescent="0.35">
      <c r="C232" t="s">
        <v>207</v>
      </c>
      <c r="H232" s="6">
        <v>2.0299999999999999E-2</v>
      </c>
      <c r="I232" s="6">
        <v>2.2200000000000001E-2</v>
      </c>
      <c r="J232" s="6">
        <v>2.2099999999999998E-2</v>
      </c>
      <c r="K232" s="6">
        <v>3.61E-2</v>
      </c>
    </row>
    <row r="233" spans="3:14" ht="15.5" x14ac:dyDescent="0.35">
      <c r="C233" t="s">
        <v>208</v>
      </c>
      <c r="I233" s="6">
        <v>18.39</v>
      </c>
    </row>
    <row r="234" spans="3:14" ht="15.5" x14ac:dyDescent="0.35">
      <c r="C234" t="s">
        <v>320</v>
      </c>
      <c r="I234" s="6">
        <v>15.4</v>
      </c>
    </row>
    <row r="235" spans="3:14" ht="15.5" x14ac:dyDescent="0.35">
      <c r="C235" t="s">
        <v>209</v>
      </c>
      <c r="I235" s="6">
        <v>7.42</v>
      </c>
    </row>
    <row r="236" spans="3:14" ht="15.5" x14ac:dyDescent="0.35">
      <c r="C236" t="s">
        <v>321</v>
      </c>
      <c r="I236" s="6">
        <v>6.5000000000000002E-2</v>
      </c>
    </row>
    <row r="237" spans="3:14" ht="15.5" x14ac:dyDescent="0.35">
      <c r="C237" t="s">
        <v>322</v>
      </c>
      <c r="I237" s="6">
        <v>1.0900000000000001</v>
      </c>
    </row>
    <row r="238" spans="3:14" ht="15.5" x14ac:dyDescent="0.35">
      <c r="C238" t="s">
        <v>210</v>
      </c>
      <c r="I238" s="6">
        <v>1.51</v>
      </c>
    </row>
    <row r="239" spans="3:14" ht="15.5" x14ac:dyDescent="0.35">
      <c r="C239" t="s">
        <v>323</v>
      </c>
      <c r="I239" s="6">
        <v>44.79</v>
      </c>
    </row>
    <row r="240" spans="3:14" ht="15.5" x14ac:dyDescent="0.35">
      <c r="C240" t="s">
        <v>324</v>
      </c>
      <c r="I240" s="6">
        <v>-40.97</v>
      </c>
    </row>
    <row r="241" spans="3:9" ht="15.5" x14ac:dyDescent="0.35">
      <c r="C241" t="s">
        <v>325</v>
      </c>
      <c r="I241" s="6">
        <v>9.0399999999999991</v>
      </c>
    </row>
    <row r="242" spans="3:9" ht="15.5" x14ac:dyDescent="0.35">
      <c r="C242" t="s">
        <v>326</v>
      </c>
      <c r="I242" s="6">
        <v>5.96</v>
      </c>
    </row>
    <row r="243" spans="3:9" ht="15.5" x14ac:dyDescent="0.35">
      <c r="C243" t="s">
        <v>327</v>
      </c>
      <c r="I243" s="6">
        <v>29.61</v>
      </c>
    </row>
    <row r="244" spans="3:9" ht="15.5" x14ac:dyDescent="0.35">
      <c r="C244" t="s">
        <v>328</v>
      </c>
      <c r="I244" s="6">
        <v>-0.68</v>
      </c>
    </row>
    <row r="245" spans="3:9" ht="15.5" x14ac:dyDescent="0.35">
      <c r="C245" t="s">
        <v>329</v>
      </c>
      <c r="I245" s="6">
        <v>7.4</v>
      </c>
    </row>
    <row r="246" spans="3:9" ht="15.5" x14ac:dyDescent="0.35">
      <c r="C246" t="s">
        <v>211</v>
      </c>
      <c r="I246" s="6">
        <v>6.2</v>
      </c>
    </row>
    <row r="247" spans="3:9" ht="15.5" x14ac:dyDescent="0.35">
      <c r="C247" t="s">
        <v>330</v>
      </c>
      <c r="I247" s="6">
        <v>104.39</v>
      </c>
    </row>
    <row r="248" spans="3:9" ht="15.5" x14ac:dyDescent="0.35">
      <c r="C248" t="s">
        <v>212</v>
      </c>
      <c r="D248" s="6">
        <v>7.21</v>
      </c>
    </row>
    <row r="249" spans="3:9" ht="15.5" x14ac:dyDescent="0.35">
      <c r="C249" t="s">
        <v>213</v>
      </c>
      <c r="I249" s="6">
        <v>75.59</v>
      </c>
    </row>
    <row r="250" spans="3:9" ht="15.5" x14ac:dyDescent="0.35">
      <c r="C250" t="s">
        <v>331</v>
      </c>
      <c r="I250" s="6">
        <v>-2.78</v>
      </c>
    </row>
    <row r="251" spans="3:9" ht="15.5" x14ac:dyDescent="0.35">
      <c r="C251" t="s">
        <v>214</v>
      </c>
      <c r="D251" s="6">
        <v>4.3099999999999996</v>
      </c>
    </row>
    <row r="252" spans="3:9" ht="15.5" x14ac:dyDescent="0.35">
      <c r="C252" t="s">
        <v>215</v>
      </c>
      <c r="D252" s="6">
        <v>4.1100000000000003</v>
      </c>
    </row>
    <row r="253" spans="3:9" ht="15.5" x14ac:dyDescent="0.35">
      <c r="C253" t="s">
        <v>216</v>
      </c>
      <c r="D253" s="6">
        <v>0.23</v>
      </c>
    </row>
    <row r="254" spans="3:9" ht="15.5" x14ac:dyDescent="0.35">
      <c r="C254" t="s">
        <v>332</v>
      </c>
      <c r="D254" s="6">
        <v>0.12</v>
      </c>
    </row>
    <row r="255" spans="3:9" ht="15.5" x14ac:dyDescent="0.35">
      <c r="C255" t="s">
        <v>217</v>
      </c>
      <c r="D255" s="6">
        <v>0.39</v>
      </c>
    </row>
    <row r="256" spans="3:9" ht="15.5" x14ac:dyDescent="0.35">
      <c r="C256" t="s">
        <v>218</v>
      </c>
      <c r="D256" s="6">
        <v>0.17</v>
      </c>
    </row>
    <row r="257" spans="3:9" ht="15.5" x14ac:dyDescent="0.35">
      <c r="C257" t="s">
        <v>219</v>
      </c>
      <c r="D257" s="6">
        <v>1.39</v>
      </c>
    </row>
    <row r="258" spans="3:9" ht="15.5" x14ac:dyDescent="0.35">
      <c r="C258" t="s">
        <v>333</v>
      </c>
      <c r="I258" s="6">
        <v>7.4</v>
      </c>
    </row>
    <row r="259" spans="3:9" ht="15.5" x14ac:dyDescent="0.35">
      <c r="C259" t="s">
        <v>12</v>
      </c>
      <c r="D259" s="5">
        <v>-4000000000</v>
      </c>
    </row>
    <row r="260" spans="3:9" ht="15.5" x14ac:dyDescent="0.35">
      <c r="C260" t="s">
        <v>220</v>
      </c>
      <c r="I260" s="6">
        <v>7.4</v>
      </c>
    </row>
    <row r="261" spans="3:9" ht="15.5" x14ac:dyDescent="0.35">
      <c r="C261" t="s">
        <v>221</v>
      </c>
      <c r="I261" s="6">
        <v>7.0300000000000001E-2</v>
      </c>
    </row>
    <row r="262" spans="3:9" ht="15.5" x14ac:dyDescent="0.35">
      <c r="C262" t="s">
        <v>222</v>
      </c>
      <c r="I262" s="6">
        <v>9.8000000000000004E-2</v>
      </c>
    </row>
    <row r="263" spans="3:9" ht="15.5" x14ac:dyDescent="0.35">
      <c r="C263" t="s">
        <v>223</v>
      </c>
      <c r="I263" s="6">
        <v>0.157</v>
      </c>
    </row>
    <row r="264" spans="3:9" ht="15.5" x14ac:dyDescent="0.35">
      <c r="C264" t="s">
        <v>334</v>
      </c>
      <c r="I264" s="6">
        <v>0.16149999999999998</v>
      </c>
    </row>
    <row r="265" spans="3:9" ht="15.5" x14ac:dyDescent="0.35">
      <c r="C265" t="s">
        <v>224</v>
      </c>
      <c r="D265" s="6">
        <v>101.73</v>
      </c>
    </row>
    <row r="266" spans="3:9" ht="15.5" x14ac:dyDescent="0.35">
      <c r="C266" t="s">
        <v>225</v>
      </c>
      <c r="D266" s="6">
        <v>23.22</v>
      </c>
    </row>
    <row r="267" spans="3:9" ht="15.5" x14ac:dyDescent="0.35">
      <c r="C267" t="s">
        <v>226</v>
      </c>
      <c r="D267" s="6">
        <v>15.27</v>
      </c>
    </row>
    <row r="268" spans="3:9" ht="15.5" x14ac:dyDescent="0.35">
      <c r="C268" t="s">
        <v>227</v>
      </c>
      <c r="D268" s="6">
        <v>109.68</v>
      </c>
    </row>
    <row r="269" spans="3:9" ht="15.5" x14ac:dyDescent="0.35">
      <c r="C269" t="s">
        <v>228</v>
      </c>
      <c r="D269" s="6">
        <v>0.89</v>
      </c>
    </row>
    <row r="270" spans="3:9" ht="15.5" x14ac:dyDescent="0.35">
      <c r="C270" t="s">
        <v>335</v>
      </c>
      <c r="I270" s="6">
        <v>1.01</v>
      </c>
    </row>
    <row r="271" spans="3:9" ht="15.5" x14ac:dyDescent="0.35">
      <c r="C271" t="s">
        <v>336</v>
      </c>
      <c r="I271" s="6">
        <v>18.899999999999999</v>
      </c>
    </row>
    <row r="272" spans="3:9" ht="15.5" x14ac:dyDescent="0.35">
      <c r="C272" t="s">
        <v>40</v>
      </c>
      <c r="I272" s="5">
        <v>358000000000</v>
      </c>
    </row>
    <row r="273" spans="3:9" ht="15.5" x14ac:dyDescent="0.35">
      <c r="C273" t="s">
        <v>229</v>
      </c>
      <c r="I273" s="5">
        <v>392000000000</v>
      </c>
    </row>
    <row r="274" spans="3:9" ht="15.5" x14ac:dyDescent="0.35">
      <c r="C274" t="s">
        <v>230</v>
      </c>
      <c r="I274" s="5">
        <v>3140000000</v>
      </c>
    </row>
    <row r="275" spans="3:9" ht="15.5" x14ac:dyDescent="0.35">
      <c r="C275" t="s">
        <v>231</v>
      </c>
      <c r="I275" s="6">
        <v>0.33179999999999998</v>
      </c>
    </row>
    <row r="276" spans="3:9" ht="15.5" x14ac:dyDescent="0.35">
      <c r="C276" t="s">
        <v>232</v>
      </c>
      <c r="D276" s="6">
        <v>0.43270000000000003</v>
      </c>
    </row>
    <row r="277" spans="3:9" ht="15.5" x14ac:dyDescent="0.35">
      <c r="C277" t="s">
        <v>233</v>
      </c>
      <c r="D277" s="6">
        <v>0.13089999999999999</v>
      </c>
    </row>
    <row r="278" spans="3:9" ht="15.5" x14ac:dyDescent="0.35">
      <c r="C278" t="s">
        <v>234</v>
      </c>
      <c r="D278" s="6">
        <v>7.1199999999999999E-2</v>
      </c>
    </row>
    <row r="279" spans="3:9" ht="15.5" x14ac:dyDescent="0.35">
      <c r="C279" t="s">
        <v>235</v>
      </c>
      <c r="D279" s="6">
        <v>-4.7199999999999999E-2</v>
      </c>
    </row>
    <row r="280" spans="3:9" ht="15.5" x14ac:dyDescent="0.35">
      <c r="C280" t="s">
        <v>236</v>
      </c>
      <c r="D280" s="6">
        <v>-5.5500000000000001E-2</v>
      </c>
    </row>
    <row r="281" spans="3:9" ht="15.5" x14ac:dyDescent="0.35">
      <c r="C281" t="s">
        <v>237</v>
      </c>
      <c r="D281" s="6">
        <v>-0.15340000000000001</v>
      </c>
    </row>
    <row r="282" spans="3:9" ht="15.5" x14ac:dyDescent="0.35">
      <c r="C282" t="s">
        <v>238</v>
      </c>
      <c r="I282" s="6">
        <v>2.31</v>
      </c>
    </row>
    <row r="283" spans="3:9" ht="15.5" x14ac:dyDescent="0.35">
      <c r="C283" t="s">
        <v>239</v>
      </c>
      <c r="I283" s="6">
        <v>2.31</v>
      </c>
    </row>
    <row r="284" spans="3:9" ht="15.5" x14ac:dyDescent="0.35">
      <c r="C284" t="s">
        <v>240</v>
      </c>
      <c r="I284" s="6">
        <v>0.37259999999999999</v>
      </c>
    </row>
    <row r="285" spans="3:9" ht="15.5" x14ac:dyDescent="0.35">
      <c r="C285" t="s">
        <v>241</v>
      </c>
      <c r="I285" s="6">
        <v>2.0299999999999999E-2</v>
      </c>
    </row>
    <row r="286" spans="3:9" ht="15.5" x14ac:dyDescent="0.35">
      <c r="C286" t="s">
        <v>242</v>
      </c>
      <c r="I286" t="s">
        <v>984</v>
      </c>
    </row>
    <row r="287" spans="3:9" ht="15.5" x14ac:dyDescent="0.35">
      <c r="C287" t="s">
        <v>244</v>
      </c>
      <c r="I287" s="5">
        <v>3</v>
      </c>
    </row>
    <row r="288" spans="3:9" ht="15.5" x14ac:dyDescent="0.35">
      <c r="C288" t="s">
        <v>245</v>
      </c>
      <c r="I288" s="6">
        <v>0.78</v>
      </c>
    </row>
    <row r="289" spans="3:9" ht="15.5" x14ac:dyDescent="0.35">
      <c r="C289" t="s">
        <v>246</v>
      </c>
      <c r="I289" s="6">
        <v>0.31</v>
      </c>
    </row>
    <row r="290" spans="3:9" ht="15.5" x14ac:dyDescent="0.35">
      <c r="C290" t="s">
        <v>247</v>
      </c>
      <c r="I290" s="6">
        <v>0.47</v>
      </c>
    </row>
    <row r="291" spans="3:9" ht="15.5" x14ac:dyDescent="0.35">
      <c r="C291" t="s">
        <v>248</v>
      </c>
      <c r="I291" s="6">
        <v>0.92</v>
      </c>
    </row>
    <row r="292" spans="3:9" ht="15.5" x14ac:dyDescent="0.35">
      <c r="C292" t="s">
        <v>249</v>
      </c>
      <c r="I292" s="6">
        <v>0.55000000000000004</v>
      </c>
    </row>
    <row r="293" spans="3:9" ht="15.5" x14ac:dyDescent="0.35">
      <c r="C293" t="s">
        <v>250</v>
      </c>
      <c r="I293" s="6">
        <v>0.41</v>
      </c>
    </row>
    <row r="294" spans="3:9" ht="15.5" x14ac:dyDescent="0.35">
      <c r="C294" t="s">
        <v>251</v>
      </c>
      <c r="I294" s="6">
        <v>0.7</v>
      </c>
    </row>
    <row r="295" spans="3:9" ht="15.5" x14ac:dyDescent="0.35">
      <c r="C295" t="s">
        <v>337</v>
      </c>
      <c r="I295" s="5">
        <v>328000000000</v>
      </c>
    </row>
    <row r="296" spans="3:9" ht="15.5" x14ac:dyDescent="0.35">
      <c r="C296" t="s">
        <v>338</v>
      </c>
      <c r="I296" s="5">
        <v>141000000000</v>
      </c>
    </row>
    <row r="297" spans="3:9" ht="15.5" x14ac:dyDescent="0.35">
      <c r="C297" t="s">
        <v>339</v>
      </c>
      <c r="I297" s="5">
        <v>66000000000</v>
      </c>
    </row>
    <row r="298" spans="3:9" ht="15.5" x14ac:dyDescent="0.35">
      <c r="C298" t="s">
        <v>340</v>
      </c>
      <c r="I298" s="5">
        <v>23000000000</v>
      </c>
    </row>
    <row r="299" spans="3:9" ht="15.5" x14ac:dyDescent="0.35">
      <c r="C299" t="s">
        <v>252</v>
      </c>
      <c r="D299" s="5">
        <v>23000000000</v>
      </c>
    </row>
    <row r="300" spans="3:9" ht="15.5" x14ac:dyDescent="0.35">
      <c r="C300" t="s">
        <v>253</v>
      </c>
      <c r="D300" s="5">
        <v>331000000000</v>
      </c>
    </row>
    <row r="301" spans="3:9" ht="15.5" x14ac:dyDescent="0.35">
      <c r="C301" t="s">
        <v>254</v>
      </c>
      <c r="D301" s="5">
        <v>93000000000</v>
      </c>
    </row>
    <row r="302" spans="3:9" ht="15.5" x14ac:dyDescent="0.35">
      <c r="C302" t="s">
        <v>183</v>
      </c>
      <c r="D302" s="5">
        <v>150000000000</v>
      </c>
    </row>
    <row r="303" spans="3:9" ht="15.5" x14ac:dyDescent="0.35">
      <c r="C303" t="s">
        <v>182</v>
      </c>
      <c r="I303" s="5">
        <v>238000000000</v>
      </c>
    </row>
    <row r="304" spans="3:9" ht="15.5" x14ac:dyDescent="0.35">
      <c r="C304" t="s">
        <v>181</v>
      </c>
      <c r="D304" s="5">
        <v>30000000000</v>
      </c>
    </row>
    <row r="305" spans="3:9" ht="15.5" x14ac:dyDescent="0.35">
      <c r="C305" t="s">
        <v>180</v>
      </c>
      <c r="D305" s="5">
        <v>26000000000</v>
      </c>
    </row>
    <row r="306" spans="3:9" ht="15.5" x14ac:dyDescent="0.35">
      <c r="C306" t="s">
        <v>23</v>
      </c>
      <c r="D306" s="5">
        <v>56000000000</v>
      </c>
    </row>
    <row r="307" spans="3:9" ht="15.5" x14ac:dyDescent="0.35">
      <c r="C307" t="s">
        <v>20</v>
      </c>
      <c r="D307" s="5">
        <v>33000000000</v>
      </c>
    </row>
    <row r="308" spans="3:9" ht="15.5" x14ac:dyDescent="0.35">
      <c r="C308" t="s">
        <v>255</v>
      </c>
      <c r="I308" s="5">
        <v>238000000000</v>
      </c>
    </row>
    <row r="309" spans="3:9" ht="15.5" x14ac:dyDescent="0.35">
      <c r="C309" t="s">
        <v>341</v>
      </c>
      <c r="I309" s="5">
        <v>8000000000</v>
      </c>
    </row>
    <row r="310" spans="3:9" ht="15.5" x14ac:dyDescent="0.35">
      <c r="C310" t="s">
        <v>342</v>
      </c>
      <c r="I310" s="5">
        <v>-21000000000</v>
      </c>
    </row>
    <row r="311" spans="3:9" ht="15.5" x14ac:dyDescent="0.35">
      <c r="C311" t="s">
        <v>343</v>
      </c>
      <c r="I311" s="5">
        <v>3000000000</v>
      </c>
    </row>
    <row r="312" spans="3:9" ht="15.5" x14ac:dyDescent="0.35">
      <c r="C312" t="s">
        <v>344</v>
      </c>
      <c r="I312" s="5">
        <v>-17000000000</v>
      </c>
    </row>
    <row r="313" spans="3:9" ht="15.5" x14ac:dyDescent="0.35">
      <c r="C313" t="s">
        <v>345</v>
      </c>
      <c r="I313" s="5">
        <v>-9000000000</v>
      </c>
    </row>
  </sheetData>
  <pageMargins left="0.7" right="0.7" top="0.75" bottom="0.75" header="0.3" footer="0.3"/>
  <ignoredErrors>
    <ignoredError sqref="A1:N314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25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985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986</v>
      </c>
      <c r="D2" s="2" vm="122">
        <f ca="1">IFERROR(_xlfn.STOCKHISTORY("XIDX:" &amp; $C$1, D3, , 0, 0, 1), "Libur")</f>
        <v>155</v>
      </c>
      <c r="H2" s="2" vm="122">
        <f ca="1">IFERROR(INDEX(D2:G2,COUNT(D2:G2)),"")</f>
        <v>155</v>
      </c>
      <c r="I2" s="2" vm="123">
        <f ca="1">IFERROR(_xlfn.STOCKHISTORY("XIDX:" &amp; $C$1, I1, , 0, 0, 1), "Libur")</f>
        <v>199</v>
      </c>
      <c r="J2" s="2" vm="83">
        <f ca="1">IFERROR(_xlfn.STOCKHISTORY("XIDX:" &amp; $C$1, J1, , 0, 0, 1), "Libur")</f>
        <v>29</v>
      </c>
      <c r="K2" s="2" vm="124">
        <f ca="1">IFERROR(_xlfn.STOCKHISTORY("XIDX:" &amp; $C$1, K1, , 0, 0, 1), "Libur")</f>
        <v>133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35444780930</v>
      </c>
      <c r="H4" s="2">
        <f>IFERROR(SUM(D4:G4)*(4/MAX(1,COUNT(D4:G4))),"")</f>
        <v>141779123720</v>
      </c>
      <c r="I4" s="2">
        <f>IFERROR(INDEX(I51:I500,MATCH($C$4,$C$51:$C$500,0)),"")</f>
        <v>67712609415</v>
      </c>
      <c r="J4" s="2">
        <f>IFERROR(INDEX(J51:J500,MATCH($C$4,$C$51:$C$500,0)),"")</f>
        <v>78252446798</v>
      </c>
      <c r="K4" s="2">
        <f>IFERROR(INDEX(K51:K500,MATCH($C$4,$C$51:$C$500,0)),"")</f>
        <v>45552722939</v>
      </c>
      <c r="L4" s="2">
        <f>IFERROR(INDEX(L51:L500,MATCH($C$4,$C$51:$C$500,0)),"")</f>
        <v>37693608446</v>
      </c>
      <c r="M4" s="2">
        <f>IFERROR(INDEX(M51:M500,MATCH($C$4,$C$51:$C$500,0)),"")</f>
        <v>25802885444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215826164</v>
      </c>
      <c r="H5" s="2">
        <f>IFERROR(SUM(D5:G5)*(4/MAX(1,COUNT(D5:G5))),"")</f>
        <v>863304656</v>
      </c>
      <c r="I5" s="2">
        <f>IFERROR(INDEX(I51:I500,MATCH($C$5,$C$51:$C$500,0)),"")</f>
        <v>837306037</v>
      </c>
      <c r="J5" s="2">
        <f>IFERROR(INDEX(J51:J500,MATCH($C$5,$C$51:$C$500,0)),"")</f>
        <v>1170397699</v>
      </c>
      <c r="K5" s="2">
        <f>IFERROR(INDEX(K51:K500,MATCH($C$5,$C$51:$C$500,0)),"")</f>
        <v>1123174939</v>
      </c>
      <c r="L5" s="2">
        <f>IFERROR(INDEX(L51:L500,MATCH($C$5,$C$51:$C$500,0)),"")</f>
        <v>2619133723</v>
      </c>
      <c r="M5" s="2">
        <f>IFERROR(INDEX(M51:M500,MATCH($C$5,$C$51:$C$500,0)),"")</f>
        <v>1218023028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51230569213</v>
      </c>
      <c r="H6" s="2">
        <f>IFERROR(INDEX(D6:G6,COUNT(D6:G6)),"")</f>
        <v>51230569213</v>
      </c>
      <c r="I6" s="2">
        <f>IFERROR(INDEX(I51:I500,MATCH($C$6,$C$51:$C$500,0)),"")</f>
        <v>51230569213</v>
      </c>
      <c r="J6" s="2">
        <f>IFERROR(INDEX(J51:J500,MATCH($C$6,$C$51:$C$500,0)),"")</f>
        <v>50393263176</v>
      </c>
      <c r="K6" s="2">
        <f>IFERROR(INDEX(K51:K500,MATCH($C$6,$C$51:$C$500,0)),"")</f>
        <v>49221285977</v>
      </c>
      <c r="L6" s="2">
        <f>IFERROR(INDEX(L51:L500,MATCH($C$6,$C$51:$C$500,0)),"")</f>
        <v>11150992393</v>
      </c>
      <c r="M6" s="2">
        <f>IFERROR(INDEX(M51:M500,MATCH($C$6,$C$51:$C$500,0)),"")</f>
        <v>8531858670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0.65</v>
      </c>
      <c r="H7" s="3">
        <f>IFERROR(INDEX(D7:G7,COUNT(D7:G7)),"")</f>
        <v>0.65</v>
      </c>
      <c r="I7" s="3">
        <f>IFERROR(INDEX(I51:I500,MATCH($C$7,$C$51:$C$500,0))/1000000000,"")</f>
        <v>0.65</v>
      </c>
      <c r="J7" s="3">
        <f>IFERROR(INDEX(J51:J500,MATCH($C$7,$C$51:$C$500,0))/1000000000,"")</f>
        <v>0.65</v>
      </c>
      <c r="K7" s="3">
        <f>IFERROR(INDEX(K51:K500,MATCH($C$7,$C$51:$C$500,0))/1000000000,"")</f>
        <v>0.65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2000000000</v>
      </c>
      <c r="J8" s="2">
        <f>IFERROR(INDEX(J51:J500,MATCH($C$8,$C$51:$C$500,0)),"")</f>
        <v>1000000000</v>
      </c>
      <c r="K8" s="2">
        <f>IFERROR(INDEX(K51:K500,MATCH($C$8,$C$51:$C$500,0)),"")</f>
        <v>-9000000000</v>
      </c>
      <c r="L8" s="2">
        <f>IFERROR(INDEX(L51:L500,MATCH($C$8,$C$51:$C$500,0)),"")</f>
        <v>-1000000000</v>
      </c>
      <c r="M8" s="2">
        <f>IFERROR(INDEX(M51:M500,MATCH($C$8,$C$51:$C$500,0)),"")</f>
        <v>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-0.25</v>
      </c>
      <c r="H9" s="3">
        <f>IFERROR(INDEX(D9:G9,COUNT(D9:G9)),"")</f>
        <v>-0.25</v>
      </c>
      <c r="I9" s="3">
        <f>IFERROR(INDEX(I51:I500,MATCH($C$9,$C$51:$C$500,0)),"")</f>
        <v>2.4</v>
      </c>
      <c r="J9" s="3">
        <f>IFERROR(INDEX(J51:J500,MATCH($C$9,$C$51:$C$500,0)),"")</f>
        <v>1.57</v>
      </c>
      <c r="K9" s="3">
        <f>IFERROR(INDEX(K51:K500,MATCH($C$9,$C$51:$C$500,0)),"")</f>
        <v>-13.72</v>
      </c>
      <c r="L9" s="3">
        <f>IFERROR(INDEX(L51:L500,MATCH($C$9,$C$51:$C$500,0)),"")</f>
        <v>-157575.64000000001</v>
      </c>
      <c r="M9" s="3">
        <f>IFERROR(INDEX(M51:M500,MATCH($C$9,$C$51:$C$500,0)),"")</f>
        <v>305410.44</v>
      </c>
    </row>
    <row r="10" spans="1:13" ht="15.5" x14ac:dyDescent="0.35">
      <c r="C10" t="s">
        <v>17</v>
      </c>
      <c r="D10" s="3">
        <f ca="1">IFERROR(IF(D9=0,"",D2/D9),"")</f>
        <v>-620</v>
      </c>
      <c r="I10" s="3">
        <f ca="1">IFERROR(IF(I9=0,"",I2/I9),"")</f>
        <v>82.916666666666671</v>
      </c>
      <c r="J10" s="3">
        <f ca="1">IFERROR(IF(J9=0,"",J2/J9),"")</f>
        <v>18.471337579617835</v>
      </c>
      <c r="K10" s="3">
        <f ca="1">IFERROR(IF(K9=0,"",K2/K9),"")</f>
        <v>-9.6938775510204085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29143661047</v>
      </c>
      <c r="H11" s="2">
        <f>IFERROR(INDEX(D11:G11,COUNT(D11:G11)),"")</f>
        <v>29143661047</v>
      </c>
      <c r="I11" s="2">
        <f>IFERROR(INDEX(I51:I500,MATCH($C$11,$C$51:$C$500,0)),"")</f>
        <v>29143661047</v>
      </c>
      <c r="J11" s="2">
        <f>IFERROR(INDEX(J51:J500,MATCH($C$11,$C$51:$C$500,0)),"")</f>
        <v>30278974317</v>
      </c>
      <c r="K11" s="2">
        <f>IFERROR(INDEX(K51:K500,MATCH($C$11,$C$51:$C$500,0)),"")</f>
        <v>30288636358</v>
      </c>
      <c r="L11" s="2">
        <f>IFERROR(INDEX(L51:L500,MATCH($C$11,$C$51:$C$500,0)),"")</f>
        <v>135440698</v>
      </c>
      <c r="M11" s="2">
        <f>IFERROR(INDEX(M51:M500,MATCH($C$11,$C$51:$C$500,0)),"")</f>
        <v>281906018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-23000000000</v>
      </c>
      <c r="H12" s="2">
        <f>IFERROR(INDEX(D12:G12,COUNT(D12:G12)),"")</f>
        <v>-23000000000</v>
      </c>
      <c r="I12" s="2">
        <f>IFERROR(INDEX(I51:I500,MATCH($C$12,$C$51:$C$500,0)),"")</f>
        <v>-23000000000</v>
      </c>
      <c r="J12" s="2">
        <f>IFERROR(INDEX(J51:J500,MATCH($C$12,$C$51:$C$500,0)),"")</f>
        <v>-22000000000</v>
      </c>
      <c r="K12" s="2">
        <f>IFERROR(INDEX(K51:K500,MATCH($C$12,$C$51:$C$500,0)),"")</f>
        <v>-22000000000</v>
      </c>
      <c r="L12" s="2">
        <f>IFERROR(INDEX(L51:L500,MATCH($C$12,$C$51:$C$500,0)),"")</f>
        <v>7000000000</v>
      </c>
      <c r="M12" s="2">
        <f>IFERROR(INDEX(M51:M500,MATCH($C$12,$C$51:$C$500,0)),"")</f>
        <v>5000000000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6000000000</v>
      </c>
      <c r="H13" s="2">
        <f>IFERROR(INDEX(D13:G13,COUNT(D13:G13)),"")</f>
        <v>6000000000</v>
      </c>
      <c r="I13" s="2">
        <f>IFERROR(INDEX(I51:I500,MATCH($C$13,$C$51:$C$500,0)),"")</f>
        <v>6000000000</v>
      </c>
      <c r="J13" s="2">
        <f>IFERROR(INDEX(J51:J500,MATCH($C$13,$C$51:$C$500,0)),"")</f>
        <v>8000000000</v>
      </c>
      <c r="K13" s="2">
        <f>IFERROR(INDEX(K51:K500,MATCH($C$13,$C$51:$C$500,0)),"")</f>
        <v>8000000000</v>
      </c>
      <c r="L13" s="2">
        <f>IFERROR(INDEX(L51:L500,MATCH($C$13,$C$51:$C$500,0)),"")</f>
        <v>7000000000</v>
      </c>
      <c r="M13" s="2">
        <f>IFERROR(INDEX(M51:M500,MATCH($C$13,$C$51:$C$500,0)),"")</f>
        <v>5000000000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-231337299</v>
      </c>
      <c r="H15" s="2">
        <f>IFERROR(SUM(D15:G15)*(4/MAX(1,COUNT(D15:G15))),"")</f>
        <v>-925349196</v>
      </c>
      <c r="I15" s="2">
        <f>IFERROR(INDEX(I51:I500,MATCH($C$15,$C$51:$C$500,0)),"")</f>
        <v>-490506354</v>
      </c>
      <c r="J15" s="2">
        <f>IFERROR(INDEX(J51:J500,MATCH($C$15,$C$51:$C$500,0)),"")</f>
        <v>-1072195032</v>
      </c>
      <c r="K15" s="2">
        <f>IFERROR(INDEX(K51:K500,MATCH($C$15,$C$51:$C$500,0)),"")</f>
        <v>-320891111</v>
      </c>
      <c r="L15" s="2">
        <f>IFERROR(INDEX(L51:L500,MATCH($C$15,$C$51:$C$500,0)),"")</f>
        <v>-672758401</v>
      </c>
      <c r="M15" s="2">
        <f>IFERROR(INDEX(M51:M500,MATCH($C$15,$C$51:$C$500,0)),"")</f>
        <v>-284327746</v>
      </c>
    </row>
    <row r="16" spans="1:13" ht="15.5" x14ac:dyDescent="0.35">
      <c r="C16" t="s">
        <v>28</v>
      </c>
      <c r="D16" s="2">
        <f>IFERROR(INDEX(D51:D500,MATCH($C$16,$C$51:$C$500,0)),"")</f>
        <v>441421103</v>
      </c>
      <c r="H16" s="2">
        <f>IFERROR(SUM(D16:G16)*(4/MAX(1,COUNT(D16:G16))),"")</f>
        <v>1765684412</v>
      </c>
      <c r="I16" s="2">
        <f>IFERROR(INDEX(I51:I500,MATCH($C$16,$C$51:$C$500,0)),"")</f>
        <v>1217593711</v>
      </c>
      <c r="J16" s="2">
        <f>IFERROR(INDEX(J51:J500,MATCH($C$16,$C$51:$C$500,0)),"")</f>
        <v>2027491835</v>
      </c>
      <c r="K16" s="2">
        <f>IFERROR(INDEX(K51:K500,MATCH($C$16,$C$51:$C$500,0)),"")</f>
        <v>1516517130</v>
      </c>
      <c r="L16" s="2">
        <f>IFERROR(INDEX(L51:L500,MATCH($C$16,$C$51:$C$500,0)),"")</f>
        <v>3257098664</v>
      </c>
      <c r="M16" s="2">
        <f>IFERROR(INDEX(M51:M500,MATCH($C$16,$C$51:$C$500,0)),"")</f>
        <v>1492639774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100750000000</v>
      </c>
      <c r="H20" s="2">
        <f t="shared" ref="H20:M20" ca="1" si="0">IFERROR(H21*H2,"")</f>
        <v>100750000000</v>
      </c>
      <c r="I20" s="2">
        <f t="shared" ca="1" si="0"/>
        <v>129350000000</v>
      </c>
      <c r="J20" s="2">
        <f t="shared" ca="1" si="0"/>
        <v>18850000000</v>
      </c>
      <c r="K20" s="2">
        <f t="shared" ca="1" si="0"/>
        <v>86450000000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650000000</v>
      </c>
      <c r="H21" s="2">
        <f>IFERROR(INDEX(D21:G21,COUNT(D21:G21)),"")</f>
        <v>650000000</v>
      </c>
      <c r="I21" s="2">
        <f>IFERROR(INDEX(I51:I500,MATCH($C$7,$C$51:$C$500,0)),"")</f>
        <v>650000000</v>
      </c>
      <c r="J21" s="2">
        <f>IFERROR(INDEX(J51:J500,MATCH($C$7,$C$51:$C$500,0)),"")</f>
        <v>650000000</v>
      </c>
      <c r="K21" s="2">
        <f>IFERROR(INDEX(K51:K500,MATCH($C$7,$C$51:$C$500,0)),"")</f>
        <v>650000000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0.4212839469002681</v>
      </c>
      <c r="H23" s="3">
        <f t="shared" ref="H23:M23" si="1">IFERROR(H5/H6*100,"")</f>
        <v>1.6851357876010724</v>
      </c>
      <c r="I23" s="3">
        <f t="shared" si="1"/>
        <v>1.6343875343620611</v>
      </c>
      <c r="J23" s="3">
        <f t="shared" si="1"/>
        <v>2.3225281024416908</v>
      </c>
      <c r="K23" s="3">
        <f t="shared" si="1"/>
        <v>2.2818886518422827</v>
      </c>
      <c r="L23" s="3">
        <f t="shared" si="1"/>
        <v>23.487898033579082</v>
      </c>
      <c r="M23" s="3">
        <f t="shared" si="1"/>
        <v>14.276174455196408</v>
      </c>
    </row>
    <row r="24" spans="1:13" ht="15.5" x14ac:dyDescent="0.35">
      <c r="C24" t="s">
        <v>43</v>
      </c>
      <c r="D24" s="4">
        <f>IFERROR(_xlfn.RRI(5,I23,D23),"")</f>
        <v>-0.23749275612349507</v>
      </c>
      <c r="H24" s="4">
        <f t="shared" ref="H24:M24" si="2">IFERROR(_xlfn.RRI(5,M23,H23),"")</f>
        <v>-0.34776423249144006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0.32</v>
      </c>
      <c r="H25" s="3">
        <f>IFERROR(INDEX(D25:G25,COUNT(D25:G25)),"")</f>
        <v>0.32</v>
      </c>
      <c r="I25" s="3">
        <f>IFERROR(INDEX(I51:I500,MATCH($C$25,$C$51:$C$500,0)),"")</f>
        <v>1.1200000000000001</v>
      </c>
      <c r="J25" s="3">
        <f>IFERROR(INDEX(J51:J500,MATCH($C$25,$C$51:$C$500,0)),"")</f>
        <v>1.47</v>
      </c>
      <c r="K25" s="3">
        <f>IFERROR(INDEX(K51:K500,MATCH($C$25,$C$51:$C$500,0)),"")</f>
        <v>1.84</v>
      </c>
      <c r="L25" s="3">
        <f>IFERROR(INDEX(L51:L500,MATCH($C$25,$C$51:$C$500,0)),"")</f>
        <v>369191.47</v>
      </c>
      <c r="M25" s="3">
        <f>IFERROR(INDEX(M51:M500,MATCH($C$25,$C$51:$C$500,0)),"")</f>
        <v>172616</v>
      </c>
    </row>
    <row r="26" spans="1:13" ht="15.5" x14ac:dyDescent="0.35">
      <c r="C26" t="s">
        <v>46</v>
      </c>
      <c r="D26" s="4">
        <f>IFERROR(_xlfn.RRI(5,I25,D25),"")</f>
        <v>-0.2216294584488292</v>
      </c>
      <c r="H26" s="4">
        <f t="shared" ref="H26:M26" si="3">IFERROR(_xlfn.RRI(5,M25,H25),"")</f>
        <v>-0.92861387864281575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54.5304322</v>
      </c>
      <c r="H27" s="3">
        <f t="shared" ref="H27:M27" si="4">IFERROR(H4/H21,"")</f>
        <v>218.1217288</v>
      </c>
      <c r="I27" s="3">
        <f t="shared" si="4"/>
        <v>104.17324525384615</v>
      </c>
      <c r="J27" s="3">
        <f t="shared" si="4"/>
        <v>120.38837968923077</v>
      </c>
      <c r="K27" s="3">
        <f t="shared" si="4"/>
        <v>70.081112213846154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-0.12142963659874917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-0.7142857142857143</v>
      </c>
      <c r="I29" s="4">
        <f t="shared" si="6"/>
        <v>-0.238095238095238</v>
      </c>
      <c r="J29" s="4">
        <f t="shared" si="6"/>
        <v>-0.20108695652173919</v>
      </c>
      <c r="K29" s="4">
        <f t="shared" si="6"/>
        <v>-0.999995016136207</v>
      </c>
      <c r="L29" s="4">
        <f t="shared" si="6"/>
        <v>1.1388021388515548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1.0938363614235853</v>
      </c>
      <c r="I30" s="4">
        <f t="shared" si="7"/>
        <v>-0.13469019582489766</v>
      </c>
      <c r="J30" s="4">
        <f t="shared" si="7"/>
        <v>0.71784345148342621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78.819999999999993</v>
      </c>
      <c r="H32" s="3">
        <f>IFERROR(INDEX(D32:G32,COUNT(D32:G32)),"")</f>
        <v>78.819999999999993</v>
      </c>
      <c r="I32" s="3">
        <f>IFERROR(INDEX(I51:I500,MATCH($C$32,$C$51:$C$500,0)),"")</f>
        <v>78.819999999999993</v>
      </c>
      <c r="J32" s="3">
        <f>IFERROR(INDEX(J51:J500,MATCH($C$32,$C$51:$C$500,0)),"")</f>
        <v>77.53</v>
      </c>
      <c r="K32" s="3">
        <f>IFERROR(INDEX(K51:K500,MATCH($C$32,$C$51:$C$500,0)),"")</f>
        <v>75.73</v>
      </c>
      <c r="L32" s="3">
        <f>IFERROR(INDEX(L51:L500,MATCH($C$32,$C$51:$C$500,0)),"")</f>
        <v>1592998.91</v>
      </c>
      <c r="M32" s="3">
        <f>IFERROR(INDEX(M51:M500,MATCH($C$32,$C$51:$C$500,0)),"")</f>
        <v>1218836.95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2.52</v>
      </c>
      <c r="H33" s="3">
        <f>IFERROR(INDEX(D33:G33,COUNT(D33:G33)),"")</f>
        <v>2.52</v>
      </c>
      <c r="I33" s="3">
        <f>IFERROR(INDEX(I51:I500,MATCH($C$33,$C$51:$C$500,0)),"")</f>
        <v>2.52</v>
      </c>
      <c r="J33" s="3">
        <f>IFERROR(INDEX(J51:J500,MATCH($C$33,$C$51:$C$500,0)),"")</f>
        <v>0.37</v>
      </c>
      <c r="K33" s="3">
        <f>IFERROR(INDEX(K51:K500,MATCH($C$33,$C$51:$C$500,0)),"")</f>
        <v>1.76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621.88</v>
      </c>
      <c r="H34" s="3">
        <f>IFERROR(INDEX(D34:G34,COUNT(D34:G34)),"")</f>
        <v>621.88</v>
      </c>
      <c r="I34" s="3">
        <f>IFERROR(INDEX(I51:I500,MATCH($C$34,$C$51:$C$500,0)),"")</f>
        <v>177.68</v>
      </c>
      <c r="J34" s="3">
        <f>IFERROR(INDEX(J51:J500,MATCH($C$34,$C$51:$C$500,0)),"")</f>
        <v>19.73</v>
      </c>
      <c r="K34" s="3">
        <f>IFERROR(INDEX(K51:K500,MATCH($C$34,$C$51:$C$500,0)),"")</f>
        <v>72.28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3.65</v>
      </c>
      <c r="H35" s="3">
        <f>IFERROR(INDEX(D35:G35,COUNT(D35:G35)),"")</f>
        <v>3.65</v>
      </c>
      <c r="I35" s="3">
        <f>IFERROR(INDEX(I51:I500,MATCH($C$35,$C$51:$C$500,0)),"")</f>
        <v>1.91</v>
      </c>
      <c r="J35" s="3">
        <f>IFERROR(INDEX(J51:J500,MATCH($C$35,$C$51:$C$500,0)),"")</f>
        <v>0.24</v>
      </c>
      <c r="K35" s="3">
        <f>IFERROR(INDEX(K51:K500,MATCH($C$35,$C$51:$C$500,0)),"")</f>
        <v>1.9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35444780930</v>
      </c>
      <c r="E51" s="5">
        <v>32267828485</v>
      </c>
      <c r="F51" s="5">
        <v>40343313722</v>
      </c>
      <c r="G51" s="5">
        <v>37909133076</v>
      </c>
      <c r="I51" s="5">
        <v>67712609415</v>
      </c>
      <c r="J51" s="5">
        <v>78252446798</v>
      </c>
      <c r="K51" s="5">
        <v>45552722939</v>
      </c>
      <c r="L51" s="5">
        <v>37693608446</v>
      </c>
      <c r="M51" s="5">
        <v>25802885444</v>
      </c>
    </row>
    <row r="52" spans="2:13" ht="15.5" x14ac:dyDescent="0.35">
      <c r="C52" t="s">
        <v>73</v>
      </c>
      <c r="D52" s="5">
        <v>-20913833370</v>
      </c>
      <c r="E52" s="5">
        <v>-16894716546</v>
      </c>
      <c r="F52" s="5">
        <v>-29159796168</v>
      </c>
      <c r="G52" s="5">
        <v>-23062556633</v>
      </c>
      <c r="I52" s="5">
        <v>-37808549916</v>
      </c>
      <c r="J52" s="5">
        <v>-52222352801</v>
      </c>
      <c r="K52" s="5">
        <v>-24428103976</v>
      </c>
      <c r="L52" s="5">
        <v>-20715367757</v>
      </c>
      <c r="M52" s="5">
        <v>-14603467396</v>
      </c>
    </row>
    <row r="53" spans="2:13" ht="15.5" x14ac:dyDescent="0.35">
      <c r="C53" t="s">
        <v>74</v>
      </c>
      <c r="D53" s="5">
        <v>14530947560</v>
      </c>
      <c r="E53" s="5">
        <v>15373111939</v>
      </c>
      <c r="F53" s="5">
        <v>11183517554</v>
      </c>
      <c r="G53" s="5">
        <v>14846576443</v>
      </c>
      <c r="I53" s="5">
        <v>29904059499</v>
      </c>
      <c r="J53" s="5">
        <v>26030093997</v>
      </c>
      <c r="K53" s="5">
        <v>21124618963</v>
      </c>
      <c r="L53" s="5">
        <v>16978240689</v>
      </c>
      <c r="M53" s="5">
        <v>11199418048</v>
      </c>
    </row>
    <row r="54" spans="2:13" ht="15.5" x14ac:dyDescent="0.35">
      <c r="C54" t="s">
        <v>75</v>
      </c>
      <c r="D54" s="5">
        <v>-13449098621</v>
      </c>
      <c r="E54" s="5">
        <v>-14844827999</v>
      </c>
      <c r="F54" s="5">
        <v>-9922960085</v>
      </c>
      <c r="G54" s="5">
        <v>-13505492910</v>
      </c>
      <c r="I54" s="5">
        <v>-28293926620</v>
      </c>
      <c r="J54" s="5">
        <v>-23428452995</v>
      </c>
      <c r="K54" s="5">
        <v>-18795494695</v>
      </c>
      <c r="L54" s="5">
        <v>-13179144896</v>
      </c>
      <c r="M54" s="5">
        <v>-9191390625</v>
      </c>
    </row>
    <row r="55" spans="2:13" ht="15.5" x14ac:dyDescent="0.35">
      <c r="C55" t="s">
        <v>76</v>
      </c>
      <c r="D55" s="5">
        <v>-7564884951</v>
      </c>
      <c r="E55" s="5">
        <v>-8675209069</v>
      </c>
      <c r="F55" s="5">
        <v>-5319658889</v>
      </c>
      <c r="G55" s="5">
        <v>-8137763268</v>
      </c>
      <c r="I55" s="5">
        <v>-16240094020</v>
      </c>
      <c r="J55" s="5">
        <v>-13457422157</v>
      </c>
      <c r="K55" s="5">
        <v>-10971650480</v>
      </c>
      <c r="L55" s="5">
        <v>-6363947656</v>
      </c>
      <c r="M55" s="5">
        <v>-3534002188</v>
      </c>
    </row>
    <row r="56" spans="2:13" ht="15.5" x14ac:dyDescent="0.35">
      <c r="C56" t="s">
        <v>77</v>
      </c>
      <c r="D56" s="5">
        <v>-5884213670</v>
      </c>
      <c r="E56" s="5">
        <v>-6169618930</v>
      </c>
      <c r="F56" s="5">
        <v>-4603301196</v>
      </c>
      <c r="G56" s="5">
        <v>-5367729642</v>
      </c>
      <c r="I56" s="5">
        <v>-12053832600</v>
      </c>
      <c r="J56" s="5">
        <v>-9971030838</v>
      </c>
      <c r="K56" s="5">
        <v>-7823844215</v>
      </c>
      <c r="L56" s="5">
        <v>-6815197240</v>
      </c>
      <c r="M56" s="5">
        <v>-5657388437</v>
      </c>
    </row>
    <row r="57" spans="2:13" ht="15.5" x14ac:dyDescent="0.35">
      <c r="C57" t="s">
        <v>78</v>
      </c>
      <c r="D57" s="5">
        <v>1081848939</v>
      </c>
      <c r="E57" s="5">
        <v>528283940</v>
      </c>
      <c r="F57" s="5">
        <v>1260557469</v>
      </c>
      <c r="G57" s="5">
        <v>1341083533</v>
      </c>
      <c r="I57" s="5">
        <v>1610132879</v>
      </c>
      <c r="J57" s="5">
        <v>2601641002</v>
      </c>
      <c r="K57" s="5">
        <v>2329124268</v>
      </c>
      <c r="L57" s="5">
        <v>3799095793</v>
      </c>
      <c r="M57" s="5">
        <v>2008027423</v>
      </c>
    </row>
    <row r="58" spans="2:13" ht="15.5" x14ac:dyDescent="0.35">
      <c r="C58" t="s">
        <v>79</v>
      </c>
      <c r="D58" s="5">
        <v>-640427836</v>
      </c>
      <c r="E58" s="5">
        <v>247888668</v>
      </c>
      <c r="F58" s="5">
        <v>-259746946</v>
      </c>
      <c r="G58" s="5">
        <v>-314402221</v>
      </c>
      <c r="I58" s="5">
        <v>-392539168</v>
      </c>
      <c r="J58" s="5">
        <v>-574149167</v>
      </c>
      <c r="K58" s="5">
        <v>-812607138</v>
      </c>
      <c r="L58" s="5">
        <v>-541997129</v>
      </c>
      <c r="M58" s="5">
        <v>-515387649</v>
      </c>
    </row>
    <row r="59" spans="2:13" ht="15.5" x14ac:dyDescent="0.35">
      <c r="C59" t="s">
        <v>80</v>
      </c>
    </row>
    <row r="60" spans="2:13" ht="15.5" x14ac:dyDescent="0.35">
      <c r="C60" t="s">
        <v>81</v>
      </c>
      <c r="D60" s="5">
        <v>-640427836</v>
      </c>
      <c r="E60" s="5">
        <v>247888668</v>
      </c>
      <c r="F60" s="5">
        <v>-259746946</v>
      </c>
      <c r="G60" s="5">
        <v>-314402221</v>
      </c>
      <c r="I60" s="5">
        <v>-392539168</v>
      </c>
      <c r="J60" s="5">
        <v>-574149167</v>
      </c>
      <c r="K60" s="5">
        <v>-812607138</v>
      </c>
      <c r="L60" s="5">
        <v>-541997129</v>
      </c>
      <c r="M60" s="5">
        <v>-515387649</v>
      </c>
    </row>
    <row r="61" spans="2:13" ht="15.5" x14ac:dyDescent="0.35">
      <c r="C61" t="s">
        <v>28</v>
      </c>
      <c r="D61" s="5">
        <v>441421103</v>
      </c>
      <c r="E61" s="5">
        <v>776172608</v>
      </c>
      <c r="F61" s="5">
        <v>1000810523</v>
      </c>
      <c r="G61" s="5">
        <v>1026681312</v>
      </c>
      <c r="I61" s="5">
        <v>1217593711</v>
      </c>
      <c r="J61" s="5">
        <v>2027491835</v>
      </c>
      <c r="K61" s="5">
        <v>1516517130</v>
      </c>
      <c r="L61" s="5">
        <v>3257098664</v>
      </c>
      <c r="M61" s="5">
        <v>1492639774</v>
      </c>
    </row>
    <row r="62" spans="2:13" ht="15.5" x14ac:dyDescent="0.35">
      <c r="C62" t="s">
        <v>27</v>
      </c>
      <c r="D62" s="5">
        <v>-231337299</v>
      </c>
      <c r="E62" s="5">
        <v>-259169055</v>
      </c>
      <c r="F62" s="5">
        <v>-799363985</v>
      </c>
      <c r="G62" s="5">
        <v>-272831047</v>
      </c>
      <c r="I62" s="5">
        <v>-490506354</v>
      </c>
      <c r="J62" s="5">
        <v>-1072195032</v>
      </c>
      <c r="K62" s="5">
        <v>-320891111</v>
      </c>
      <c r="L62" s="5">
        <v>-672758401</v>
      </c>
      <c r="M62" s="5">
        <v>-284327746</v>
      </c>
    </row>
    <row r="63" spans="2:13" ht="15.5" x14ac:dyDescent="0.35">
      <c r="C63" t="s">
        <v>82</v>
      </c>
      <c r="D63" s="5">
        <v>-365574943</v>
      </c>
      <c r="E63" s="5">
        <v>-334558557</v>
      </c>
      <c r="F63" s="5">
        <v>-388797649</v>
      </c>
      <c r="G63" s="5">
        <v>-389077691</v>
      </c>
      <c r="I63" s="5">
        <v>-700133500</v>
      </c>
      <c r="J63" s="5">
        <v>-777875340</v>
      </c>
      <c r="K63" s="5">
        <v>-628327010</v>
      </c>
      <c r="L63" s="5">
        <v>-852843012</v>
      </c>
      <c r="M63" s="5">
        <v>-474462101</v>
      </c>
    </row>
    <row r="64" spans="2:13" ht="15.5" x14ac:dyDescent="0.35">
      <c r="C64" t="s">
        <v>83</v>
      </c>
      <c r="D64" s="5">
        <v>134237644</v>
      </c>
      <c r="E64" s="5">
        <v>75389502</v>
      </c>
      <c r="F64" s="5">
        <v>-410566336</v>
      </c>
      <c r="G64" s="5">
        <v>116246644</v>
      </c>
      <c r="I64" s="5">
        <v>209627146</v>
      </c>
      <c r="J64" s="5">
        <v>-294319692</v>
      </c>
      <c r="K64" s="5">
        <v>307435899</v>
      </c>
      <c r="L64" s="5">
        <v>180084611</v>
      </c>
      <c r="M64" s="5">
        <v>190134355</v>
      </c>
    </row>
    <row r="65" spans="2:13" ht="15.5" x14ac:dyDescent="0.35">
      <c r="C65" t="s">
        <v>84</v>
      </c>
      <c r="D65" s="5">
        <v>-231337299</v>
      </c>
      <c r="E65" s="5">
        <v>-259169055</v>
      </c>
      <c r="F65" s="5">
        <v>-799363985</v>
      </c>
      <c r="G65" s="5">
        <v>-272831047</v>
      </c>
      <c r="I65" s="5">
        <v>-490506354</v>
      </c>
      <c r="J65" s="5">
        <v>-1072195032</v>
      </c>
      <c r="K65" s="5">
        <v>-320891111</v>
      </c>
      <c r="L65" s="5">
        <v>-672758401</v>
      </c>
      <c r="M65" s="5">
        <v>-284327746</v>
      </c>
    </row>
    <row r="66" spans="2:13" ht="15.5" x14ac:dyDescent="0.35">
      <c r="C66" t="s">
        <v>265</v>
      </c>
      <c r="D66" s="5">
        <v>210083804</v>
      </c>
      <c r="E66" s="5">
        <v>517003553</v>
      </c>
      <c r="F66" s="5">
        <v>201446538</v>
      </c>
      <c r="G66" s="5">
        <v>753850265</v>
      </c>
      <c r="I66" s="5">
        <v>727087357</v>
      </c>
      <c r="J66" s="5">
        <v>955296803</v>
      </c>
      <c r="K66" s="5">
        <v>1195626019</v>
      </c>
      <c r="L66" s="5">
        <v>2584340263</v>
      </c>
      <c r="M66" s="5">
        <v>1208312028</v>
      </c>
    </row>
    <row r="67" spans="2:13" ht="15.5" x14ac:dyDescent="0.35">
      <c r="C67" t="s">
        <v>462</v>
      </c>
    </row>
    <row r="68" spans="2:13" ht="15.5" x14ac:dyDescent="0.35">
      <c r="C68" t="s">
        <v>85</v>
      </c>
      <c r="D68" s="5">
        <v>210083804</v>
      </c>
      <c r="E68" s="5">
        <v>517003553</v>
      </c>
      <c r="F68" s="5">
        <v>201446538</v>
      </c>
      <c r="G68" s="5">
        <v>753850265</v>
      </c>
      <c r="I68" s="5">
        <v>727087357</v>
      </c>
      <c r="J68" s="5">
        <v>955296803</v>
      </c>
      <c r="K68" s="5">
        <v>1195626019</v>
      </c>
      <c r="L68" s="5">
        <v>2584340263</v>
      </c>
      <c r="M68" s="5">
        <v>1208312028</v>
      </c>
    </row>
    <row r="69" spans="2:13" ht="15.5" x14ac:dyDescent="0.35">
      <c r="C69" t="s">
        <v>86</v>
      </c>
      <c r="D69" s="5">
        <v>5742360</v>
      </c>
      <c r="E69" s="5">
        <v>104476320</v>
      </c>
      <c r="F69" s="5">
        <v>251326436</v>
      </c>
      <c r="G69" s="5">
        <v>-36225540</v>
      </c>
      <c r="I69" s="5">
        <v>110218680</v>
      </c>
      <c r="J69" s="5">
        <v>215100896</v>
      </c>
      <c r="K69" s="5">
        <v>-72451080</v>
      </c>
      <c r="L69" s="5">
        <v>34793460</v>
      </c>
      <c r="M69" s="5">
        <v>9711000</v>
      </c>
    </row>
    <row r="70" spans="2:13" ht="15.5" x14ac:dyDescent="0.35">
      <c r="C70" t="s">
        <v>87</v>
      </c>
      <c r="D70" s="5">
        <v>5742360</v>
      </c>
      <c r="E70" s="5">
        <v>104476320</v>
      </c>
      <c r="F70" s="5">
        <v>251326436</v>
      </c>
      <c r="G70" s="5">
        <v>-36225540</v>
      </c>
      <c r="I70" s="5">
        <v>110218680</v>
      </c>
      <c r="J70" s="5">
        <v>215100896</v>
      </c>
      <c r="K70" s="5">
        <v>-72451080</v>
      </c>
      <c r="L70" s="5">
        <v>34793460</v>
      </c>
      <c r="M70" s="5">
        <v>9711000</v>
      </c>
    </row>
    <row r="71" spans="2:13" ht="15.5" x14ac:dyDescent="0.35">
      <c r="C71" t="s">
        <v>88</v>
      </c>
      <c r="D71" s="5">
        <v>215826164</v>
      </c>
      <c r="E71" s="5">
        <v>621479873</v>
      </c>
      <c r="F71" s="5">
        <v>452772974</v>
      </c>
      <c r="G71" s="5">
        <v>717624725</v>
      </c>
      <c r="I71" s="5">
        <v>837306037</v>
      </c>
      <c r="J71" s="5">
        <v>1170397699</v>
      </c>
      <c r="K71" s="5">
        <v>1123174939</v>
      </c>
      <c r="L71" s="5">
        <v>2619133723</v>
      </c>
      <c r="M71" s="5">
        <v>1218023028</v>
      </c>
    </row>
    <row r="72" spans="2:13" ht="15.5" x14ac:dyDescent="0.35">
      <c r="C72" t="s">
        <v>89</v>
      </c>
      <c r="D72" s="5">
        <v>210083804</v>
      </c>
      <c r="E72" s="5">
        <v>517003553</v>
      </c>
      <c r="F72" s="5">
        <v>201446538</v>
      </c>
      <c r="G72" s="5">
        <v>753850265</v>
      </c>
      <c r="I72" s="5">
        <v>727087357</v>
      </c>
      <c r="J72" s="5">
        <v>955296803</v>
      </c>
      <c r="K72" s="5">
        <v>1195626019</v>
      </c>
      <c r="L72" s="5">
        <v>2584340263</v>
      </c>
      <c r="M72" s="5">
        <v>1208312028</v>
      </c>
    </row>
    <row r="73" spans="2:13" ht="15.5" x14ac:dyDescent="0.35">
      <c r="C73" t="s">
        <v>7</v>
      </c>
      <c r="D73" s="5">
        <v>215826164</v>
      </c>
      <c r="E73" s="5">
        <v>621479873</v>
      </c>
      <c r="F73" s="5">
        <v>452772974</v>
      </c>
      <c r="G73" s="5">
        <v>717624725</v>
      </c>
      <c r="I73" s="5">
        <v>837306037</v>
      </c>
      <c r="J73" s="5">
        <v>1170397699</v>
      </c>
      <c r="K73" s="5">
        <v>1123174939</v>
      </c>
      <c r="L73" s="5">
        <v>2619133723</v>
      </c>
      <c r="M73" s="5">
        <v>1218023028</v>
      </c>
    </row>
    <row r="74" spans="2:13" ht="15.5" x14ac:dyDescent="0.35">
      <c r="C74" t="s">
        <v>90</v>
      </c>
      <c r="D74" s="5">
        <v>210083804</v>
      </c>
      <c r="E74" s="5">
        <v>517003553</v>
      </c>
      <c r="F74" s="5">
        <v>201446538</v>
      </c>
      <c r="G74" s="5">
        <v>753850265</v>
      </c>
      <c r="I74" s="5">
        <v>727087357</v>
      </c>
      <c r="J74" s="5">
        <v>955296803</v>
      </c>
      <c r="K74" s="5">
        <v>1195626019</v>
      </c>
      <c r="L74" s="5">
        <v>2584340263</v>
      </c>
      <c r="M74" s="5">
        <v>1208312028</v>
      </c>
    </row>
    <row r="75" spans="2:13" ht="15.5" x14ac:dyDescent="0.35">
      <c r="C75" t="s">
        <v>91</v>
      </c>
      <c r="D75" s="5">
        <v>215826164</v>
      </c>
      <c r="E75" s="5">
        <v>621479873</v>
      </c>
      <c r="F75" s="5">
        <v>452772974</v>
      </c>
      <c r="G75" s="5">
        <v>717624725</v>
      </c>
      <c r="I75" s="5">
        <v>837306037</v>
      </c>
      <c r="J75" s="5">
        <v>1170397699</v>
      </c>
      <c r="K75" s="5">
        <v>1123174939</v>
      </c>
      <c r="L75" s="5">
        <v>2619133723</v>
      </c>
      <c r="M75" s="5">
        <v>1218023028</v>
      </c>
    </row>
    <row r="76" spans="2:13" ht="15.5" x14ac:dyDescent="0.35">
      <c r="C76" t="s">
        <v>92</v>
      </c>
      <c r="D76" s="5">
        <v>215826164</v>
      </c>
      <c r="E76" s="5">
        <v>621479873</v>
      </c>
      <c r="F76" s="5">
        <v>452772974</v>
      </c>
      <c r="G76" s="5">
        <v>717624725</v>
      </c>
      <c r="I76" s="5">
        <v>837306037</v>
      </c>
      <c r="J76" s="5">
        <v>1170397699</v>
      </c>
      <c r="K76" s="5">
        <v>1123174939</v>
      </c>
      <c r="L76" s="5">
        <v>2619133723</v>
      </c>
      <c r="M76" s="5">
        <v>1218023028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29143661047</v>
      </c>
      <c r="E80" s="5">
        <v>30397525620</v>
      </c>
      <c r="F80" s="5">
        <v>30278974317</v>
      </c>
      <c r="G80" s="5">
        <v>30136193827</v>
      </c>
      <c r="I80" s="5">
        <v>29143661047</v>
      </c>
      <c r="J80" s="5">
        <v>30278974317</v>
      </c>
      <c r="K80" s="5">
        <v>30288636358</v>
      </c>
      <c r="L80" s="5">
        <v>135440698</v>
      </c>
      <c r="M80" s="5">
        <v>281906018</v>
      </c>
    </row>
    <row r="81" spans="3:13" ht="15.5" x14ac:dyDescent="0.35">
      <c r="C81" t="s">
        <v>96</v>
      </c>
      <c r="D81" s="5">
        <v>20243980789</v>
      </c>
      <c r="E81" s="5">
        <v>24418508598</v>
      </c>
      <c r="F81" s="5">
        <v>25881126929</v>
      </c>
      <c r="G81" s="5">
        <v>21801293252</v>
      </c>
      <c r="I81" s="5">
        <v>20243980789</v>
      </c>
      <c r="J81" s="5">
        <v>25881126929</v>
      </c>
      <c r="K81" s="5">
        <v>16817695367</v>
      </c>
      <c r="L81" s="5">
        <v>13326465686</v>
      </c>
      <c r="M81" s="5">
        <v>7986545721</v>
      </c>
    </row>
    <row r="82" spans="3:13" ht="15.5" x14ac:dyDescent="0.35">
      <c r="C82" t="s">
        <v>270</v>
      </c>
      <c r="L82" s="5">
        <v>495275261</v>
      </c>
      <c r="M82" s="5">
        <v>495275261</v>
      </c>
    </row>
    <row r="83" spans="3:13" ht="15.5" x14ac:dyDescent="0.35">
      <c r="C83" t="s">
        <v>97</v>
      </c>
      <c r="D83" s="5">
        <v>7807122635</v>
      </c>
      <c r="E83" s="5">
        <v>7763896976</v>
      </c>
      <c r="F83" s="5">
        <v>7426493877</v>
      </c>
      <c r="G83" s="5">
        <v>12348648298</v>
      </c>
      <c r="I83" s="5">
        <v>7807122635</v>
      </c>
      <c r="J83" s="5">
        <v>7426493877</v>
      </c>
      <c r="K83" s="5">
        <v>6026069330</v>
      </c>
      <c r="L83" s="5">
        <v>7227482544</v>
      </c>
      <c r="M83" s="5">
        <v>2489473577</v>
      </c>
    </row>
    <row r="84" spans="3:13" ht="15.5" x14ac:dyDescent="0.35">
      <c r="C84" t="s">
        <v>98</v>
      </c>
      <c r="D84" s="5">
        <v>20243980789</v>
      </c>
      <c r="E84" s="5">
        <v>24418508598</v>
      </c>
      <c r="F84" s="5">
        <v>25881126929</v>
      </c>
      <c r="G84" s="5">
        <v>21801293252</v>
      </c>
      <c r="I84" s="5">
        <v>20243980789</v>
      </c>
      <c r="J84" s="5">
        <v>25881126929</v>
      </c>
      <c r="K84" s="5">
        <v>16817695367</v>
      </c>
      <c r="L84" s="5">
        <v>13326465686</v>
      </c>
      <c r="M84" s="5">
        <v>7986545721</v>
      </c>
    </row>
    <row r="85" spans="3:13" ht="15.5" x14ac:dyDescent="0.35">
      <c r="C85" t="s">
        <v>99</v>
      </c>
      <c r="D85" s="5">
        <v>179986978</v>
      </c>
      <c r="E85" s="5">
        <v>184550212</v>
      </c>
      <c r="F85" s="5">
        <v>197831403</v>
      </c>
      <c r="G85" s="5">
        <v>139557405</v>
      </c>
      <c r="I85" s="5">
        <v>179986978</v>
      </c>
      <c r="J85" s="5">
        <v>197831403</v>
      </c>
      <c r="K85" s="5">
        <v>163907402</v>
      </c>
      <c r="L85" s="5">
        <v>748872483</v>
      </c>
      <c r="M85" s="5">
        <v>808201750</v>
      </c>
    </row>
    <row r="86" spans="3:13" ht="15.5" x14ac:dyDescent="0.35">
      <c r="C86" t="s">
        <v>100</v>
      </c>
      <c r="D86" s="5">
        <v>179986978</v>
      </c>
      <c r="E86" s="5">
        <v>184550212</v>
      </c>
      <c r="F86" s="5">
        <v>197831403</v>
      </c>
      <c r="G86" s="5">
        <v>139557405</v>
      </c>
      <c r="I86" s="5">
        <v>179986978</v>
      </c>
      <c r="J86" s="5">
        <v>197831403</v>
      </c>
      <c r="K86" s="5">
        <v>163907402</v>
      </c>
      <c r="L86" s="5">
        <v>748872483</v>
      </c>
      <c r="M86" s="5">
        <v>808201750</v>
      </c>
    </row>
    <row r="87" spans="3:13" ht="15.5" x14ac:dyDescent="0.35">
      <c r="C87" t="s">
        <v>101</v>
      </c>
      <c r="D87" s="5">
        <v>16743766766</v>
      </c>
      <c r="E87" s="5">
        <v>6513374703</v>
      </c>
      <c r="F87" s="5">
        <v>6460945991</v>
      </c>
      <c r="G87" s="5">
        <v>14789551924</v>
      </c>
      <c r="I87" s="5">
        <v>16743766766</v>
      </c>
      <c r="J87" s="5">
        <v>6460945991</v>
      </c>
      <c r="K87" s="5">
        <v>12321295715</v>
      </c>
      <c r="L87" s="5">
        <v>9981228674</v>
      </c>
      <c r="M87" s="5">
        <v>4908387001</v>
      </c>
    </row>
    <row r="88" spans="3:13" ht="15.5" x14ac:dyDescent="0.35">
      <c r="C88" t="s">
        <v>105</v>
      </c>
      <c r="D88" s="5">
        <v>516970276</v>
      </c>
      <c r="E88" s="5">
        <v>443287631</v>
      </c>
      <c r="F88" s="5">
        <v>338430450</v>
      </c>
      <c r="G88" s="5">
        <v>812001349</v>
      </c>
      <c r="I88" s="5">
        <v>516970276</v>
      </c>
      <c r="J88" s="5">
        <v>338430450</v>
      </c>
      <c r="K88" s="5">
        <v>685537245</v>
      </c>
      <c r="L88" s="5">
        <v>357666426</v>
      </c>
      <c r="M88" s="5">
        <v>187395355</v>
      </c>
    </row>
    <row r="89" spans="3:13" ht="15.5" x14ac:dyDescent="0.35">
      <c r="C89" t="s">
        <v>464</v>
      </c>
      <c r="G89" s="5">
        <v>4743679</v>
      </c>
    </row>
    <row r="90" spans="3:13" ht="15.5" x14ac:dyDescent="0.35">
      <c r="C90" t="s">
        <v>80</v>
      </c>
      <c r="D90" s="5">
        <v>297372956</v>
      </c>
      <c r="E90" s="5">
        <v>291630596</v>
      </c>
      <c r="F90" s="5">
        <v>187154276</v>
      </c>
      <c r="G90" s="5">
        <v>-64172160</v>
      </c>
      <c r="I90" s="5">
        <v>297372956</v>
      </c>
      <c r="J90" s="5">
        <v>187154276</v>
      </c>
      <c r="K90" s="5">
        <v>-27946620</v>
      </c>
      <c r="L90" s="5">
        <v>44504460</v>
      </c>
      <c r="M90" s="5">
        <v>9711000</v>
      </c>
    </row>
    <row r="91" spans="3:13" ht="15.5" x14ac:dyDescent="0.35">
      <c r="C91" t="s">
        <v>102</v>
      </c>
      <c r="D91" s="5">
        <v>66900405856</v>
      </c>
      <c r="E91" s="5">
        <v>65313090320</v>
      </c>
      <c r="F91" s="5">
        <v>66576252646</v>
      </c>
      <c r="G91" s="5">
        <v>72372629146</v>
      </c>
      <c r="I91" s="5">
        <v>66900405856</v>
      </c>
      <c r="J91" s="5">
        <v>66576252646</v>
      </c>
      <c r="K91" s="5">
        <v>66284864796</v>
      </c>
      <c r="L91" s="5">
        <v>24827853967</v>
      </c>
      <c r="M91" s="5">
        <v>14255395845</v>
      </c>
    </row>
    <row r="92" spans="3:13" ht="15.5" x14ac:dyDescent="0.35">
      <c r="C92" t="s">
        <v>103</v>
      </c>
    </row>
    <row r="93" spans="3:13" ht="15.5" x14ac:dyDescent="0.35">
      <c r="C93" t="s">
        <v>104</v>
      </c>
      <c r="D93" s="5">
        <v>3569531647</v>
      </c>
      <c r="E93" s="5">
        <v>3496252912</v>
      </c>
      <c r="F93" s="5">
        <v>3181593075</v>
      </c>
      <c r="G93" s="5">
        <v>2682805118</v>
      </c>
      <c r="I93" s="5">
        <v>3569531647</v>
      </c>
      <c r="J93" s="5">
        <v>3181593075</v>
      </c>
      <c r="K93" s="5">
        <v>2280556247</v>
      </c>
      <c r="L93" s="5">
        <v>3089328164</v>
      </c>
      <c r="M93" s="5">
        <v>2161907498</v>
      </c>
    </row>
    <row r="94" spans="3:13" ht="15.5" x14ac:dyDescent="0.35">
      <c r="C94" t="s">
        <v>271</v>
      </c>
      <c r="M94" s="5">
        <v>200450352</v>
      </c>
    </row>
    <row r="95" spans="3:13" ht="15.5" x14ac:dyDescent="0.35">
      <c r="C95" t="s">
        <v>106</v>
      </c>
      <c r="D95" s="5">
        <v>3996198314</v>
      </c>
      <c r="E95" s="5">
        <v>3777919579</v>
      </c>
      <c r="F95" s="5">
        <v>3218259742</v>
      </c>
      <c r="G95" s="5">
        <v>2834471785</v>
      </c>
      <c r="I95" s="5">
        <v>3996198314</v>
      </c>
      <c r="J95" s="5">
        <v>3218259742</v>
      </c>
      <c r="K95" s="5">
        <v>2547222914</v>
      </c>
      <c r="L95" s="5">
        <v>3325994831</v>
      </c>
      <c r="M95" s="5">
        <v>2829024517</v>
      </c>
    </row>
    <row r="96" spans="3:13" ht="15.5" x14ac:dyDescent="0.35">
      <c r="C96" t="s">
        <v>107</v>
      </c>
      <c r="D96" s="5">
        <v>70896604170</v>
      </c>
      <c r="E96" s="5">
        <v>69091009899</v>
      </c>
      <c r="F96" s="5">
        <v>69794512388</v>
      </c>
      <c r="G96" s="5">
        <v>75207100931</v>
      </c>
      <c r="I96" s="5">
        <v>70896604170</v>
      </c>
      <c r="J96" s="5">
        <v>69794512388</v>
      </c>
      <c r="K96" s="5">
        <v>68832087710</v>
      </c>
      <c r="L96" s="5">
        <v>28153848798</v>
      </c>
      <c r="M96" s="5">
        <v>17084420362</v>
      </c>
    </row>
    <row r="97" spans="3:13" ht="15.5" x14ac:dyDescent="0.35">
      <c r="C97" t="s">
        <v>108</v>
      </c>
    </row>
    <row r="98" spans="3:13" ht="15.5" x14ac:dyDescent="0.35">
      <c r="C98" t="s">
        <v>109</v>
      </c>
    </row>
    <row r="99" spans="3:13" ht="15.5" x14ac:dyDescent="0.35">
      <c r="C99" t="s">
        <v>110</v>
      </c>
      <c r="D99" s="5">
        <v>17122142657</v>
      </c>
      <c r="E99" s="5">
        <v>15013437713</v>
      </c>
      <c r="F99" s="5">
        <v>16767273589</v>
      </c>
      <c r="G99" s="5">
        <v>22220611806</v>
      </c>
      <c r="I99" s="5">
        <v>17122142657</v>
      </c>
      <c r="J99" s="5">
        <v>16767273589</v>
      </c>
      <c r="K99" s="5">
        <v>17064507301</v>
      </c>
      <c r="L99" s="5">
        <v>15367983584</v>
      </c>
      <c r="M99" s="5">
        <v>7690019834</v>
      </c>
    </row>
    <row r="100" spans="3:13" ht="15.5" x14ac:dyDescent="0.35">
      <c r="C100" t="s">
        <v>273</v>
      </c>
      <c r="D100" s="5">
        <v>4345741378</v>
      </c>
      <c r="E100" s="5">
        <v>4978795477</v>
      </c>
      <c r="F100" s="5">
        <v>6082121484</v>
      </c>
      <c r="G100" s="5">
        <v>6525564481</v>
      </c>
      <c r="I100" s="5">
        <v>4345741378</v>
      </c>
      <c r="J100" s="5">
        <v>6082121484</v>
      </c>
      <c r="K100" s="5">
        <v>6419039874</v>
      </c>
      <c r="L100" s="5">
        <v>5427995722</v>
      </c>
      <c r="M100" s="5">
        <v>3423384489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  <c r="D102" s="5">
        <v>7807122635</v>
      </c>
      <c r="E102" s="5">
        <v>7763896976</v>
      </c>
      <c r="F102" s="5">
        <v>7426493877</v>
      </c>
      <c r="G102" s="5">
        <v>12348648298</v>
      </c>
      <c r="I102" s="5">
        <v>7807122635</v>
      </c>
      <c r="J102" s="5">
        <v>7426493877</v>
      </c>
      <c r="K102" s="5">
        <v>6026069330</v>
      </c>
      <c r="L102" s="5">
        <v>7227482544</v>
      </c>
      <c r="M102" s="5">
        <v>2489473577</v>
      </c>
    </row>
    <row r="103" spans="3:13" ht="15.5" x14ac:dyDescent="0.35">
      <c r="C103" t="s">
        <v>116</v>
      </c>
      <c r="D103" s="5">
        <v>132027543</v>
      </c>
      <c r="E103" s="5">
        <v>327988213</v>
      </c>
      <c r="F103" s="5">
        <v>154271876</v>
      </c>
      <c r="G103" s="5">
        <v>202539174</v>
      </c>
      <c r="I103" s="5">
        <v>132027543</v>
      </c>
      <c r="J103" s="5">
        <v>154271876</v>
      </c>
      <c r="K103" s="5">
        <v>129586964</v>
      </c>
      <c r="M103" s="5">
        <v>18335417</v>
      </c>
    </row>
    <row r="104" spans="3:13" ht="15.5" x14ac:dyDescent="0.35">
      <c r="C104" t="s">
        <v>115</v>
      </c>
      <c r="D104" s="5">
        <v>424269078</v>
      </c>
      <c r="E104" s="5">
        <v>383899124</v>
      </c>
      <c r="F104" s="5">
        <v>461389755</v>
      </c>
      <c r="G104" s="5">
        <v>521301633</v>
      </c>
      <c r="I104" s="5">
        <v>424269078</v>
      </c>
      <c r="J104" s="5">
        <v>461389755</v>
      </c>
      <c r="K104" s="5">
        <v>703661554</v>
      </c>
      <c r="L104" s="5">
        <v>1001936625</v>
      </c>
      <c r="M104" s="5">
        <v>432786319</v>
      </c>
    </row>
    <row r="105" spans="3:13" ht="15.5" x14ac:dyDescent="0.35">
      <c r="C105" t="s">
        <v>118</v>
      </c>
    </row>
    <row r="106" spans="3:13" ht="15.5" x14ac:dyDescent="0.35">
      <c r="C106" t="s">
        <v>119</v>
      </c>
      <c r="D106" s="5">
        <v>494551010</v>
      </c>
      <c r="E106" s="5">
        <v>1052064840</v>
      </c>
      <c r="F106" s="5">
        <v>600748319</v>
      </c>
      <c r="G106" s="5">
        <v>640554614</v>
      </c>
      <c r="I106" s="5">
        <v>494551010</v>
      </c>
      <c r="J106" s="5">
        <v>600748319</v>
      </c>
      <c r="K106" s="5">
        <v>490035117</v>
      </c>
      <c r="L106" s="5">
        <v>626750504</v>
      </c>
      <c r="M106" s="5">
        <v>342422858</v>
      </c>
    </row>
    <row r="107" spans="3:13" ht="15.5" x14ac:dyDescent="0.35">
      <c r="C107" t="s">
        <v>276</v>
      </c>
      <c r="D107" s="5">
        <v>498333290</v>
      </c>
      <c r="E107" s="5">
        <v>648333297</v>
      </c>
      <c r="F107" s="5">
        <v>798333304</v>
      </c>
      <c r="G107" s="5">
        <v>948333310</v>
      </c>
      <c r="I107" s="5">
        <v>498333290</v>
      </c>
      <c r="J107" s="5">
        <v>798333304</v>
      </c>
      <c r="K107" s="5">
        <v>1098333316</v>
      </c>
      <c r="L107" s="5">
        <v>488333317</v>
      </c>
      <c r="M107" s="5">
        <v>125000000</v>
      </c>
    </row>
    <row r="108" spans="3:13" ht="15.5" x14ac:dyDescent="0.35">
      <c r="C108" t="s">
        <v>120</v>
      </c>
      <c r="D108" s="5">
        <v>760582023</v>
      </c>
      <c r="E108" s="5">
        <v>415857923</v>
      </c>
      <c r="F108" s="5">
        <v>778905610</v>
      </c>
      <c r="G108" s="5">
        <v>305059733</v>
      </c>
      <c r="I108" s="5">
        <v>760582023</v>
      </c>
      <c r="J108" s="5">
        <v>778905610</v>
      </c>
      <c r="K108" s="5">
        <v>254110529</v>
      </c>
      <c r="L108" s="5">
        <v>544545963</v>
      </c>
      <c r="M108" s="5">
        <v>1326040032</v>
      </c>
    </row>
    <row r="109" spans="3:13" ht="15.5" x14ac:dyDescent="0.35">
      <c r="C109" t="s">
        <v>121</v>
      </c>
      <c r="D109" s="5">
        <v>2543892300</v>
      </c>
      <c r="E109" s="5">
        <v>3062829137</v>
      </c>
      <c r="F109" s="5">
        <v>2633975623</v>
      </c>
      <c r="G109" s="5">
        <v>2836623924</v>
      </c>
      <c r="I109" s="5">
        <v>2543892300</v>
      </c>
      <c r="J109" s="5">
        <v>2633975623</v>
      </c>
      <c r="K109" s="5">
        <v>2546294433</v>
      </c>
      <c r="L109" s="5">
        <v>1634872821</v>
      </c>
      <c r="M109" s="5">
        <v>862541858</v>
      </c>
    </row>
    <row r="110" spans="3:13" ht="15.5" x14ac:dyDescent="0.35">
      <c r="C110" t="s">
        <v>122</v>
      </c>
      <c r="D110" s="5">
        <v>2543892300</v>
      </c>
      <c r="E110" s="5">
        <v>3062829137</v>
      </c>
      <c r="F110" s="5">
        <v>2633975623</v>
      </c>
      <c r="G110" s="5">
        <v>2836623924</v>
      </c>
      <c r="I110" s="5">
        <v>2543892300</v>
      </c>
      <c r="J110" s="5">
        <v>2633975623</v>
      </c>
      <c r="K110" s="5">
        <v>2546294433</v>
      </c>
      <c r="L110" s="5">
        <v>1634872821</v>
      </c>
      <c r="M110" s="5">
        <v>862541858</v>
      </c>
    </row>
    <row r="111" spans="3:13" ht="15.5" x14ac:dyDescent="0.35">
      <c r="C111" t="s">
        <v>124</v>
      </c>
    </row>
    <row r="112" spans="3:13" ht="15.5" x14ac:dyDescent="0.35">
      <c r="C112" t="s">
        <v>125</v>
      </c>
      <c r="D112" s="5">
        <v>992884300</v>
      </c>
      <c r="E112" s="5">
        <v>1700398137</v>
      </c>
      <c r="F112" s="5">
        <v>1399081623</v>
      </c>
      <c r="G112" s="5">
        <v>1588887924</v>
      </c>
      <c r="I112" s="5">
        <v>992884300</v>
      </c>
      <c r="J112" s="5">
        <v>1399081623</v>
      </c>
      <c r="K112" s="5">
        <v>1588368433</v>
      </c>
      <c r="L112" s="5">
        <v>1115083821</v>
      </c>
      <c r="M112" s="5">
        <v>467422858</v>
      </c>
    </row>
    <row r="113" spans="2:13" ht="15.5" x14ac:dyDescent="0.35">
      <c r="C113" t="s">
        <v>126</v>
      </c>
      <c r="D113" s="5">
        <v>19666034957</v>
      </c>
      <c r="E113" s="5">
        <v>18076266850</v>
      </c>
      <c r="F113" s="5">
        <v>19401249212</v>
      </c>
      <c r="G113" s="5">
        <v>25057235730</v>
      </c>
      <c r="I113" s="5">
        <v>19666034957</v>
      </c>
      <c r="J113" s="5">
        <v>19401249212</v>
      </c>
      <c r="K113" s="5">
        <v>19610801734</v>
      </c>
      <c r="L113" s="5">
        <v>17002856405</v>
      </c>
      <c r="M113" s="5">
        <v>8552561692</v>
      </c>
    </row>
    <row r="114" spans="2:13" ht="15.5" x14ac:dyDescent="0.35">
      <c r="C114" t="s">
        <v>127</v>
      </c>
    </row>
    <row r="115" spans="2:13" ht="15.5" x14ac:dyDescent="0.35">
      <c r="C115" t="s">
        <v>128</v>
      </c>
      <c r="D115" s="5">
        <v>13000175500</v>
      </c>
      <c r="E115" s="5">
        <v>13000175500</v>
      </c>
      <c r="F115" s="5">
        <v>13000175500</v>
      </c>
      <c r="G115" s="5">
        <v>13000000000</v>
      </c>
      <c r="I115" s="5">
        <v>13000175500</v>
      </c>
      <c r="J115" s="5">
        <v>13000175500</v>
      </c>
      <c r="K115" s="5">
        <v>13000000000</v>
      </c>
      <c r="L115" s="5">
        <v>7000000000</v>
      </c>
      <c r="M115" s="5">
        <v>7000000000</v>
      </c>
    </row>
    <row r="116" spans="2:13" ht="15.5" x14ac:dyDescent="0.35">
      <c r="C116" t="s">
        <v>129</v>
      </c>
      <c r="D116" s="5">
        <v>33048522645</v>
      </c>
      <c r="E116" s="5">
        <v>33048522645</v>
      </c>
      <c r="F116" s="5">
        <v>33048522645</v>
      </c>
      <c r="G116" s="5">
        <v>33258073145</v>
      </c>
      <c r="I116" s="5">
        <v>33048522645</v>
      </c>
      <c r="J116" s="5">
        <v>33048522645</v>
      </c>
      <c r="K116" s="5">
        <v>33047118645</v>
      </c>
    </row>
    <row r="117" spans="2:13" ht="15.5" x14ac:dyDescent="0.35">
      <c r="C117" t="s">
        <v>130</v>
      </c>
      <c r="D117" s="5">
        <v>4884498112</v>
      </c>
      <c r="E117" s="5">
        <v>4674414308</v>
      </c>
      <c r="F117" s="5">
        <v>4157410755</v>
      </c>
      <c r="G117" s="5">
        <v>3955964216</v>
      </c>
      <c r="I117" s="5">
        <v>4884498112</v>
      </c>
      <c r="J117" s="5">
        <v>4157410755</v>
      </c>
      <c r="K117" s="5">
        <v>3202113952</v>
      </c>
      <c r="L117" s="5">
        <v>4106487933</v>
      </c>
      <c r="M117" s="5">
        <v>1522147670</v>
      </c>
    </row>
    <row r="118" spans="2:13" ht="15.5" x14ac:dyDescent="0.35">
      <c r="C118" t="s">
        <v>131</v>
      </c>
      <c r="D118" s="5">
        <v>300000000</v>
      </c>
      <c r="E118" s="5">
        <v>300000000</v>
      </c>
      <c r="F118" s="5">
        <v>200000000</v>
      </c>
      <c r="G118" s="5">
        <v>200000000</v>
      </c>
      <c r="I118" s="5">
        <v>300000000</v>
      </c>
      <c r="J118" s="5">
        <v>200000000</v>
      </c>
      <c r="K118" s="5">
        <v>100000000</v>
      </c>
      <c r="L118" s="5">
        <v>100000000</v>
      </c>
    </row>
    <row r="119" spans="2:13" ht="15.5" x14ac:dyDescent="0.35">
      <c r="C119" t="s">
        <v>132</v>
      </c>
      <c r="D119" s="5">
        <v>4584498112</v>
      </c>
      <c r="E119" s="5">
        <v>4374414308</v>
      </c>
      <c r="F119" s="5">
        <v>3957410755</v>
      </c>
      <c r="G119" s="5">
        <v>3755964216</v>
      </c>
      <c r="I119" s="5">
        <v>4584498112</v>
      </c>
      <c r="J119" s="5">
        <v>3957410755</v>
      </c>
      <c r="K119" s="5">
        <v>3102113952</v>
      </c>
      <c r="L119" s="5">
        <v>4006487933</v>
      </c>
      <c r="M119" s="5">
        <v>1522147670</v>
      </c>
    </row>
    <row r="120" spans="2:13" ht="15.5" x14ac:dyDescent="0.35">
      <c r="C120" t="s">
        <v>133</v>
      </c>
      <c r="D120" s="5">
        <v>4884498112</v>
      </c>
      <c r="E120" s="5">
        <v>4674414308</v>
      </c>
      <c r="F120" s="5">
        <v>4157410755</v>
      </c>
      <c r="G120" s="5">
        <v>3955964216</v>
      </c>
      <c r="I120" s="5">
        <v>4884498112</v>
      </c>
      <c r="J120" s="5">
        <v>4157410755</v>
      </c>
      <c r="K120" s="5">
        <v>3202113952</v>
      </c>
      <c r="L120" s="5">
        <v>4106487933</v>
      </c>
      <c r="M120" s="5">
        <v>1522147670</v>
      </c>
    </row>
    <row r="121" spans="2:13" ht="15.5" x14ac:dyDescent="0.35">
      <c r="C121" t="s">
        <v>134</v>
      </c>
    </row>
    <row r="122" spans="2:13" ht="15.5" x14ac:dyDescent="0.35">
      <c r="C122" t="s">
        <v>9</v>
      </c>
      <c r="D122" s="5">
        <v>51230569213</v>
      </c>
      <c r="E122" s="5">
        <v>51014743049</v>
      </c>
      <c r="F122" s="5">
        <v>50393263176</v>
      </c>
      <c r="G122" s="5">
        <v>50149865201</v>
      </c>
      <c r="I122" s="5">
        <v>51230569213</v>
      </c>
      <c r="J122" s="5">
        <v>50393263176</v>
      </c>
      <c r="K122" s="5">
        <v>49221285977</v>
      </c>
      <c r="L122" s="5">
        <v>11150992393</v>
      </c>
      <c r="M122" s="5">
        <v>8531858670</v>
      </c>
    </row>
    <row r="123" spans="2:13" ht="15.5" x14ac:dyDescent="0.35">
      <c r="C123" t="s">
        <v>135</v>
      </c>
      <c r="D123" s="5">
        <v>70896604170</v>
      </c>
      <c r="E123" s="5">
        <v>69091009899</v>
      </c>
      <c r="F123" s="5">
        <v>69794512388</v>
      </c>
      <c r="G123" s="5">
        <v>75207100931</v>
      </c>
      <c r="I123" s="5">
        <v>70896604170</v>
      </c>
      <c r="J123" s="5">
        <v>69794512388</v>
      </c>
      <c r="K123" s="5">
        <v>68832087711</v>
      </c>
      <c r="L123" s="5">
        <v>28153848798</v>
      </c>
      <c r="M123" s="5">
        <v>17084420362</v>
      </c>
    </row>
    <row r="124" spans="2:13" ht="15.5" x14ac:dyDescent="0.35">
      <c r="C124" t="s">
        <v>136</v>
      </c>
      <c r="D124" s="5">
        <v>650008775</v>
      </c>
      <c r="E124" s="5">
        <v>650008775</v>
      </c>
      <c r="F124" s="5">
        <v>650008775</v>
      </c>
      <c r="G124" s="5">
        <v>650000000</v>
      </c>
      <c r="I124" s="5">
        <v>650008775</v>
      </c>
      <c r="J124" s="5">
        <v>650008775</v>
      </c>
      <c r="K124" s="5">
        <v>650000000</v>
      </c>
      <c r="L124" s="5">
        <v>7000</v>
      </c>
      <c r="M124" s="5">
        <v>7000</v>
      </c>
    </row>
    <row r="126" spans="2:13" ht="15.5" x14ac:dyDescent="0.35">
      <c r="B126" t="s">
        <v>137</v>
      </c>
      <c r="C126" t="s">
        <v>138</v>
      </c>
      <c r="D126" s="5">
        <v>552710395</v>
      </c>
      <c r="E126" s="5">
        <v>1904888371</v>
      </c>
      <c r="F126" s="5">
        <v>1164888010</v>
      </c>
      <c r="G126" s="5">
        <v>580505567</v>
      </c>
      <c r="I126" s="5">
        <v>2457598766</v>
      </c>
      <c r="J126" s="5">
        <v>1745393577</v>
      </c>
      <c r="K126" s="5">
        <v>-8444040271</v>
      </c>
      <c r="L126" s="5">
        <v>-761069621</v>
      </c>
      <c r="M126" s="5">
        <v>2588122905</v>
      </c>
    </row>
    <row r="127" spans="2:13" ht="15.5" x14ac:dyDescent="0.35">
      <c r="C127" t="s">
        <v>279</v>
      </c>
      <c r="D127" s="5">
        <v>42128708740</v>
      </c>
      <c r="E127" s="5">
        <v>33009355828</v>
      </c>
      <c r="F127" s="5">
        <v>35814816224</v>
      </c>
      <c r="G127" s="5">
        <v>31706250949</v>
      </c>
      <c r="I127" s="5">
        <v>75138064568</v>
      </c>
      <c r="J127" s="5">
        <v>67521067173</v>
      </c>
      <c r="K127" s="5">
        <v>44427509578</v>
      </c>
      <c r="L127" s="5">
        <v>33519711210</v>
      </c>
      <c r="M127" s="5">
        <v>23483671935</v>
      </c>
    </row>
    <row r="128" spans="2:13" ht="15.5" x14ac:dyDescent="0.35">
      <c r="C128" t="s">
        <v>280</v>
      </c>
      <c r="D128" s="5">
        <v>-30405751658</v>
      </c>
      <c r="E128" s="5">
        <v>-16213116235</v>
      </c>
      <c r="F128" s="5">
        <v>-32457631069</v>
      </c>
      <c r="G128" s="5">
        <v>-17130439074</v>
      </c>
      <c r="I128" s="5">
        <v>-46618867893</v>
      </c>
      <c r="J128" s="5">
        <v>-49588070143</v>
      </c>
      <c r="K128" s="5">
        <v>-38391800286</v>
      </c>
      <c r="L128" s="5">
        <v>-25668711859</v>
      </c>
      <c r="M128" s="5">
        <v>-15673479260</v>
      </c>
    </row>
    <row r="129" spans="3:13" ht="15.5" x14ac:dyDescent="0.35">
      <c r="C129" t="s">
        <v>141</v>
      </c>
      <c r="D129" s="5">
        <v>-6378977157</v>
      </c>
      <c r="E129" s="5">
        <v>-9834478460</v>
      </c>
      <c r="F129" s="5">
        <v>1484693576</v>
      </c>
      <c r="G129" s="5">
        <v>-10076522173</v>
      </c>
      <c r="I129" s="5">
        <v>-16213455617</v>
      </c>
      <c r="J129" s="5">
        <v>-8591828597</v>
      </c>
      <c r="K129" s="5">
        <v>-7104427072</v>
      </c>
      <c r="L129" s="5">
        <v>-3983807708</v>
      </c>
      <c r="M129" s="5">
        <v>-1562510971</v>
      </c>
    </row>
    <row r="130" spans="3:13" ht="15.5" x14ac:dyDescent="0.35">
      <c r="C130" t="s">
        <v>281</v>
      </c>
      <c r="D130" s="5">
        <v>-3834516693</v>
      </c>
      <c r="E130" s="5">
        <v>-4585532224</v>
      </c>
      <c r="F130" s="5">
        <v>-2935004268</v>
      </c>
      <c r="G130" s="5">
        <v>-3084838724</v>
      </c>
      <c r="I130" s="5">
        <v>-8420048917</v>
      </c>
      <c r="J130" s="5">
        <v>-6019842992</v>
      </c>
      <c r="K130" s="5">
        <v>-5289656068</v>
      </c>
      <c r="L130" s="5">
        <v>-3660395927</v>
      </c>
      <c r="M130" s="5">
        <v>-2933929479</v>
      </c>
    </row>
    <row r="131" spans="3:13" ht="15.5" x14ac:dyDescent="0.35">
      <c r="C131" t="s">
        <v>144</v>
      </c>
      <c r="D131" s="5">
        <v>-687636500</v>
      </c>
      <c r="E131" s="5">
        <v>-77490631</v>
      </c>
      <c r="F131" s="5">
        <v>-366773213</v>
      </c>
      <c r="G131" s="5">
        <v>-398390262</v>
      </c>
      <c r="I131" s="5">
        <v>-765127131</v>
      </c>
      <c r="J131" s="5">
        <v>-765163475</v>
      </c>
      <c r="K131" s="5">
        <v>-1292750390</v>
      </c>
      <c r="L131" s="5">
        <v>-363064194</v>
      </c>
      <c r="M131" s="5">
        <v>-193202929</v>
      </c>
    </row>
    <row r="132" spans="3:13" ht="15.5" x14ac:dyDescent="0.35">
      <c r="C132" t="s">
        <v>143</v>
      </c>
      <c r="D132" s="5">
        <v>-269116337</v>
      </c>
      <c r="E132" s="5">
        <v>-393849907</v>
      </c>
      <c r="F132" s="5">
        <v>-375213240</v>
      </c>
      <c r="G132" s="5">
        <v>-435555149</v>
      </c>
      <c r="I132" s="5">
        <v>-662966244</v>
      </c>
      <c r="J132" s="5">
        <v>-810768389</v>
      </c>
      <c r="K132" s="5">
        <v>-792916033</v>
      </c>
      <c r="L132" s="5">
        <v>-604801143</v>
      </c>
      <c r="M132" s="5">
        <v>-532426391</v>
      </c>
    </row>
    <row r="133" spans="3:13" ht="15.5" x14ac:dyDescent="0.35">
      <c r="C133" t="s">
        <v>145</v>
      </c>
      <c r="D133" s="5">
        <v>-1209307423</v>
      </c>
      <c r="E133" s="5">
        <v>-1605152776</v>
      </c>
      <c r="F133" s="5">
        <v>-725038321</v>
      </c>
      <c r="G133" s="5">
        <v>-305191198</v>
      </c>
      <c r="I133" s="5">
        <v>-2814460199</v>
      </c>
      <c r="J133" s="5">
        <v>-1030229519</v>
      </c>
      <c r="K133" s="5">
        <v>37867752059</v>
      </c>
      <c r="L133" s="5">
        <v>746564158</v>
      </c>
      <c r="M133" s="5">
        <v>-1048556364</v>
      </c>
    </row>
    <row r="134" spans="3:13" ht="15.5" x14ac:dyDescent="0.35">
      <c r="C134" t="s">
        <v>146</v>
      </c>
      <c r="D134" s="5">
        <v>-597267545</v>
      </c>
      <c r="E134" s="5">
        <v>-181184292</v>
      </c>
      <c r="F134" s="5">
        <v>-297069199</v>
      </c>
      <c r="G134" s="5">
        <v>-427756900</v>
      </c>
      <c r="I134" s="5">
        <v>-778451837</v>
      </c>
      <c r="J134" s="5">
        <v>-724826099</v>
      </c>
      <c r="K134" s="5">
        <v>729483872</v>
      </c>
      <c r="L134" s="5">
        <v>-131959857</v>
      </c>
      <c r="M134" s="5">
        <v>-1600450108</v>
      </c>
    </row>
    <row r="135" spans="3:13" ht="15.5" x14ac:dyDescent="0.35">
      <c r="C135" t="s">
        <v>148</v>
      </c>
      <c r="D135" s="5">
        <v>-717267545</v>
      </c>
      <c r="E135" s="5">
        <v>-181184292</v>
      </c>
      <c r="F135" s="5">
        <v>-297069199</v>
      </c>
      <c r="G135" s="5">
        <v>-427756900</v>
      </c>
      <c r="I135" s="5">
        <v>-898451837</v>
      </c>
      <c r="J135" s="5">
        <v>-724826099</v>
      </c>
      <c r="K135" s="5">
        <v>-471815390</v>
      </c>
      <c r="L135" s="5">
        <v>-341959857</v>
      </c>
      <c r="M135" s="5">
        <v>-450249847</v>
      </c>
    </row>
    <row r="136" spans="3:13" ht="15.5" x14ac:dyDescent="0.35">
      <c r="C136" t="s">
        <v>291</v>
      </c>
      <c r="M136" s="5">
        <v>-660000000</v>
      </c>
    </row>
    <row r="137" spans="3:13" ht="15.5" x14ac:dyDescent="0.35">
      <c r="C137" t="s">
        <v>447</v>
      </c>
      <c r="D137" s="5">
        <v>120000000</v>
      </c>
      <c r="I137" s="5">
        <v>120000000</v>
      </c>
      <c r="K137" s="5">
        <v>706024003</v>
      </c>
      <c r="M137" s="5">
        <v>5075000</v>
      </c>
    </row>
    <row r="138" spans="3:13" ht="15.5" x14ac:dyDescent="0.35">
      <c r="C138" t="s">
        <v>907</v>
      </c>
      <c r="K138" s="5">
        <v>495275259</v>
      </c>
      <c r="M138" s="5">
        <v>-495275261</v>
      </c>
    </row>
    <row r="139" spans="3:13" ht="15.5" x14ac:dyDescent="0.35">
      <c r="C139" t="s">
        <v>987</v>
      </c>
    </row>
    <row r="140" spans="3:13" ht="15.5" x14ac:dyDescent="0.35">
      <c r="C140" t="s">
        <v>846</v>
      </c>
      <c r="L140" s="5">
        <v>210000000</v>
      </c>
    </row>
    <row r="141" spans="3:13" ht="15.5" x14ac:dyDescent="0.35">
      <c r="C141" t="s">
        <v>149</v>
      </c>
      <c r="D141" s="5">
        <v>-1209307423</v>
      </c>
      <c r="E141" s="5">
        <v>-1605152776</v>
      </c>
      <c r="F141" s="5">
        <v>-725038321</v>
      </c>
      <c r="G141" s="5">
        <v>-305191198</v>
      </c>
      <c r="I141" s="5">
        <v>-2814460199</v>
      </c>
      <c r="J141" s="5">
        <v>-1030229519</v>
      </c>
      <c r="K141" s="5">
        <v>37867752059</v>
      </c>
      <c r="L141" s="5">
        <v>746564158</v>
      </c>
      <c r="M141" s="5">
        <v>-1048556364</v>
      </c>
    </row>
    <row r="142" spans="3:13" ht="15.5" x14ac:dyDescent="0.35">
      <c r="C142" t="s">
        <v>988</v>
      </c>
    </row>
    <row r="143" spans="3:13" ht="15.5" x14ac:dyDescent="0.35">
      <c r="C143" t="s">
        <v>152</v>
      </c>
      <c r="D143" s="5">
        <v>1830880588</v>
      </c>
      <c r="F143" s="5">
        <v>913475389</v>
      </c>
      <c r="G143" s="5">
        <v>186524611</v>
      </c>
      <c r="I143" s="5">
        <v>1830880588</v>
      </c>
      <c r="J143" s="5">
        <v>1100000000</v>
      </c>
      <c r="K143" s="5">
        <v>2204377509</v>
      </c>
      <c r="L143" s="5">
        <v>4759758314</v>
      </c>
      <c r="M143" s="5">
        <v>3423384489</v>
      </c>
    </row>
    <row r="144" spans="3:13" ht="15.5" x14ac:dyDescent="0.35">
      <c r="C144" t="s">
        <v>153</v>
      </c>
      <c r="D144" s="5">
        <v>-2693934698</v>
      </c>
      <c r="E144" s="5">
        <v>-1173326010</v>
      </c>
      <c r="F144" s="5">
        <v>-1506918392</v>
      </c>
      <c r="G144" s="5">
        <v>-230000010</v>
      </c>
      <c r="I144" s="5">
        <v>-3867260708</v>
      </c>
      <c r="J144" s="5">
        <v>-1736918402</v>
      </c>
      <c r="K144" s="5">
        <v>-603333358</v>
      </c>
      <c r="L144" s="5">
        <v>-3332783419</v>
      </c>
      <c r="M144" s="5">
        <v>-3850272674</v>
      </c>
    </row>
    <row r="145" spans="2:13" ht="15.5" x14ac:dyDescent="0.35">
      <c r="C145" t="s">
        <v>989</v>
      </c>
      <c r="D145" s="5">
        <v>-863054110</v>
      </c>
      <c r="E145" s="5">
        <v>-1173326010</v>
      </c>
      <c r="F145" s="5">
        <v>-593443003</v>
      </c>
      <c r="G145" s="5">
        <v>-43475399</v>
      </c>
      <c r="I145" s="5">
        <v>-2036380120</v>
      </c>
      <c r="J145" s="5">
        <v>-636918402</v>
      </c>
      <c r="K145" s="5">
        <v>1601044151</v>
      </c>
      <c r="L145" s="5">
        <v>1426974895</v>
      </c>
      <c r="M145" s="5">
        <v>-426888185</v>
      </c>
    </row>
    <row r="146" spans="2:13" ht="15.5" x14ac:dyDescent="0.35">
      <c r="C146" t="s">
        <v>990</v>
      </c>
      <c r="K146" s="5">
        <v>3900000000</v>
      </c>
    </row>
    <row r="147" spans="2:13" ht="15.5" x14ac:dyDescent="0.35">
      <c r="C147" t="s">
        <v>991</v>
      </c>
      <c r="F147" s="5">
        <v>31000</v>
      </c>
      <c r="G147" s="5">
        <v>144500</v>
      </c>
      <c r="J147" s="5">
        <v>175500</v>
      </c>
    </row>
    <row r="148" spans="2:13" ht="15.5" x14ac:dyDescent="0.35">
      <c r="C148" t="s">
        <v>992</v>
      </c>
      <c r="K148" s="5">
        <v>35100000000</v>
      </c>
    </row>
    <row r="149" spans="2:13" ht="15.5" x14ac:dyDescent="0.35">
      <c r="C149" t="s">
        <v>993</v>
      </c>
      <c r="F149" s="5">
        <v>1404000</v>
      </c>
      <c r="J149" s="5">
        <v>1404000</v>
      </c>
    </row>
    <row r="150" spans="2:13" ht="15.5" x14ac:dyDescent="0.35">
      <c r="C150" t="s">
        <v>312</v>
      </c>
      <c r="K150" s="5">
        <v>-2052881355</v>
      </c>
    </row>
    <row r="151" spans="2:13" ht="15.5" x14ac:dyDescent="0.35">
      <c r="C151" t="s">
        <v>994</v>
      </c>
      <c r="F151" s="5">
        <v>-1156000</v>
      </c>
      <c r="G151" s="5">
        <v>1156000</v>
      </c>
    </row>
    <row r="152" spans="2:13" ht="15.5" x14ac:dyDescent="0.35">
      <c r="C152" t="s">
        <v>995</v>
      </c>
    </row>
    <row r="153" spans="2:13" ht="15.5" x14ac:dyDescent="0.35">
      <c r="C153" t="s">
        <v>150</v>
      </c>
      <c r="D153" s="5">
        <v>-346253313</v>
      </c>
      <c r="E153" s="5">
        <v>-431826766</v>
      </c>
      <c r="F153" s="5">
        <v>-131874318</v>
      </c>
      <c r="G153" s="5">
        <v>-263016299</v>
      </c>
      <c r="I153" s="5">
        <v>-778080079</v>
      </c>
      <c r="J153" s="5">
        <v>-394890617</v>
      </c>
      <c r="K153" s="5">
        <v>-680410737</v>
      </c>
      <c r="L153" s="5">
        <v>-680410737</v>
      </c>
      <c r="M153" s="5">
        <v>-621668179</v>
      </c>
    </row>
    <row r="154" spans="2:13" ht="15.5" x14ac:dyDescent="0.35">
      <c r="C154" t="s">
        <v>164</v>
      </c>
      <c r="D154" s="5">
        <v>-1253864573</v>
      </c>
      <c r="E154" s="5">
        <v>118551303</v>
      </c>
      <c r="F154" s="5">
        <v>142780490</v>
      </c>
      <c r="G154" s="5">
        <v>-152442531</v>
      </c>
      <c r="I154" s="5">
        <v>-1135313270</v>
      </c>
      <c r="J154" s="5">
        <v>-9662041</v>
      </c>
      <c r="K154" s="5">
        <v>30153195660</v>
      </c>
      <c r="L154" s="5">
        <v>-146465320</v>
      </c>
      <c r="M154" s="5">
        <v>-60883567</v>
      </c>
    </row>
    <row r="155" spans="2:13" ht="15.5" x14ac:dyDescent="0.35">
      <c r="C155" t="s">
        <v>165</v>
      </c>
      <c r="E155" s="5">
        <v>30278974317</v>
      </c>
      <c r="G155" s="5">
        <v>30288636358</v>
      </c>
      <c r="I155" s="5">
        <v>30278974317</v>
      </c>
      <c r="J155" s="5">
        <v>30288636358</v>
      </c>
      <c r="K155" s="5">
        <v>135440698</v>
      </c>
      <c r="L155" s="5">
        <v>281906018</v>
      </c>
      <c r="M155" s="5">
        <v>342789584</v>
      </c>
    </row>
    <row r="156" spans="2:13" ht="15.5" x14ac:dyDescent="0.35">
      <c r="C156" t="s">
        <v>166</v>
      </c>
      <c r="D156" s="5">
        <v>-1253864573</v>
      </c>
      <c r="E156" s="5">
        <v>30397525620</v>
      </c>
      <c r="F156" s="5">
        <v>142780490</v>
      </c>
      <c r="G156" s="5">
        <v>30136193827</v>
      </c>
      <c r="I156" s="5">
        <v>29143661047</v>
      </c>
      <c r="J156" s="5">
        <v>30278974317</v>
      </c>
      <c r="K156" s="5">
        <v>30288636358</v>
      </c>
      <c r="L156" s="5">
        <v>135440698</v>
      </c>
      <c r="M156" s="5">
        <v>281906017</v>
      </c>
    </row>
    <row r="158" spans="2:13" ht="15.5" x14ac:dyDescent="0.35">
      <c r="B158" t="s">
        <v>167</v>
      </c>
      <c r="C158" t="s">
        <v>11</v>
      </c>
      <c r="D158" s="5">
        <v>650000000</v>
      </c>
      <c r="E158" s="5">
        <v>650000000</v>
      </c>
      <c r="F158" s="5">
        <v>650000000</v>
      </c>
      <c r="G158" s="5">
        <v>650000000</v>
      </c>
      <c r="I158" s="5">
        <v>650000000</v>
      </c>
      <c r="J158" s="5">
        <v>650000000</v>
      </c>
      <c r="K158" s="5">
        <v>650000000</v>
      </c>
      <c r="L158" s="5">
        <v>0</v>
      </c>
      <c r="M158" s="5">
        <v>0</v>
      </c>
    </row>
    <row r="159" spans="2:13" ht="15.5" x14ac:dyDescent="0.35">
      <c r="C159" t="s">
        <v>168</v>
      </c>
      <c r="D159" s="6">
        <v>0.32</v>
      </c>
      <c r="E159" s="6">
        <v>0.8</v>
      </c>
      <c r="F159" s="6">
        <v>0.31</v>
      </c>
      <c r="G159" s="6">
        <v>1.1599999999999999</v>
      </c>
    </row>
    <row r="160" spans="2:13" ht="15.5" x14ac:dyDescent="0.35">
      <c r="C160" t="s">
        <v>169</v>
      </c>
      <c r="D160" s="6">
        <v>621.88</v>
      </c>
      <c r="E160" s="6">
        <v>52.5</v>
      </c>
      <c r="F160" s="6">
        <v>93.55</v>
      </c>
      <c r="G160" s="6">
        <v>24.14</v>
      </c>
    </row>
    <row r="161" spans="3:7" ht="15.5" x14ac:dyDescent="0.35">
      <c r="C161" t="s">
        <v>60</v>
      </c>
      <c r="D161" s="6">
        <v>3.65</v>
      </c>
      <c r="E161" s="6">
        <v>0.85</v>
      </c>
      <c r="F161" s="6">
        <v>0.47</v>
      </c>
      <c r="G161" s="6">
        <v>0.48</v>
      </c>
    </row>
    <row r="162" spans="3:7" ht="15.5" x14ac:dyDescent="0.35">
      <c r="C162" t="s">
        <v>170</v>
      </c>
    </row>
    <row r="163" spans="3:7" ht="15.5" x14ac:dyDescent="0.35">
      <c r="C163" t="s">
        <v>171</v>
      </c>
      <c r="D163" s="6">
        <v>3.0000000000000001E-3</v>
      </c>
      <c r="E163" s="6">
        <v>7.4999999999999997E-3</v>
      </c>
      <c r="F163" s="6">
        <v>2.8999999999999998E-3</v>
      </c>
      <c r="G163" s="6">
        <v>0.01</v>
      </c>
    </row>
    <row r="164" spans="3:7" ht="15.5" x14ac:dyDescent="0.35">
      <c r="C164" t="s">
        <v>172</v>
      </c>
      <c r="D164" s="6">
        <v>4.0999999999999995E-3</v>
      </c>
      <c r="E164" s="6">
        <v>1.01E-2</v>
      </c>
      <c r="F164" s="6">
        <v>4.0000000000000001E-3</v>
      </c>
      <c r="G164" s="6">
        <v>1.4999999999999999E-2</v>
      </c>
    </row>
    <row r="165" spans="3:7" ht="15.5" x14ac:dyDescent="0.35">
      <c r="C165" t="s">
        <v>173</v>
      </c>
      <c r="D165" s="6">
        <v>4.0199999999999993E-2</v>
      </c>
      <c r="E165" s="6">
        <v>1.95E-2</v>
      </c>
      <c r="F165" s="6">
        <v>4.7500000000000001E-2</v>
      </c>
      <c r="G165" s="6">
        <v>5.0599999999999999E-2</v>
      </c>
    </row>
    <row r="166" spans="3:7" ht="15.5" x14ac:dyDescent="0.35">
      <c r="C166" t="s">
        <v>174</v>
      </c>
    </row>
    <row r="167" spans="3:7" ht="15.5" x14ac:dyDescent="0.35">
      <c r="C167" t="s">
        <v>175</v>
      </c>
      <c r="D167" s="5">
        <v>51000000000</v>
      </c>
      <c r="E167" s="5">
        <v>51000000000</v>
      </c>
      <c r="F167" s="5">
        <v>50000000000</v>
      </c>
      <c r="G167" s="5">
        <v>50000000000</v>
      </c>
    </row>
    <row r="168" spans="3:7" ht="15.5" x14ac:dyDescent="0.35">
      <c r="C168" t="s">
        <v>176</v>
      </c>
      <c r="D168" s="6">
        <v>2.52</v>
      </c>
      <c r="E168" s="6">
        <v>0.54</v>
      </c>
      <c r="F168" s="6">
        <v>0.37</v>
      </c>
      <c r="G168" s="6">
        <v>0.36</v>
      </c>
    </row>
    <row r="169" spans="3:7" ht="15.5" x14ac:dyDescent="0.35">
      <c r="C169" t="s">
        <v>177</v>
      </c>
      <c r="D169" s="6">
        <v>78.819999999999993</v>
      </c>
      <c r="E169" s="6">
        <v>78.48</v>
      </c>
      <c r="F169" s="6">
        <v>77.53</v>
      </c>
      <c r="G169" s="6">
        <v>77.150000000000006</v>
      </c>
    </row>
    <row r="170" spans="3:7" ht="15.5" x14ac:dyDescent="0.35">
      <c r="C170" t="s">
        <v>178</v>
      </c>
      <c r="D170" s="6">
        <v>2.52</v>
      </c>
      <c r="E170" s="6">
        <v>0.54</v>
      </c>
      <c r="F170" s="6">
        <v>0.37</v>
      </c>
      <c r="G170" s="6">
        <v>0.36</v>
      </c>
    </row>
    <row r="171" spans="3:7" ht="15.5" x14ac:dyDescent="0.35">
      <c r="C171" t="s">
        <v>179</v>
      </c>
      <c r="D171" s="6">
        <v>78.819999999999993</v>
      </c>
      <c r="E171" s="6">
        <v>78.48</v>
      </c>
      <c r="F171" s="6">
        <v>77.53</v>
      </c>
      <c r="G171" s="6">
        <v>77.150000000000006</v>
      </c>
    </row>
    <row r="172" spans="3:7" ht="15.5" x14ac:dyDescent="0.35">
      <c r="C172" t="s">
        <v>180</v>
      </c>
      <c r="D172" s="5">
        <v>5000000000</v>
      </c>
      <c r="E172" s="5">
        <v>5000000000</v>
      </c>
      <c r="F172" s="5">
        <v>7000000000</v>
      </c>
      <c r="G172" s="5">
        <v>7000000000</v>
      </c>
    </row>
    <row r="173" spans="3:7" ht="15.5" x14ac:dyDescent="0.35">
      <c r="C173" t="s">
        <v>181</v>
      </c>
      <c r="D173" s="5">
        <v>1000000000</v>
      </c>
      <c r="E173" s="5">
        <v>2000000000</v>
      </c>
      <c r="F173" s="5">
        <v>1000000000</v>
      </c>
      <c r="G173" s="5">
        <v>2000000000</v>
      </c>
    </row>
    <row r="174" spans="3:7" ht="15.5" x14ac:dyDescent="0.35">
      <c r="C174" t="s">
        <v>182</v>
      </c>
      <c r="D174" s="5">
        <v>51000000000</v>
      </c>
      <c r="E174" s="5">
        <v>51000000000</v>
      </c>
      <c r="F174" s="5">
        <v>50000000000</v>
      </c>
      <c r="G174" s="5">
        <v>50000000000</v>
      </c>
    </row>
    <row r="175" spans="3:7" ht="15.5" x14ac:dyDescent="0.35">
      <c r="C175" t="s">
        <v>23</v>
      </c>
      <c r="D175" s="5">
        <v>6000000000</v>
      </c>
      <c r="E175" s="5">
        <v>7000000000</v>
      </c>
      <c r="F175" s="5">
        <v>8000000000</v>
      </c>
      <c r="G175" s="5">
        <v>8000000000</v>
      </c>
    </row>
    <row r="176" spans="3:7" ht="15.5" x14ac:dyDescent="0.35">
      <c r="C176" t="s">
        <v>20</v>
      </c>
      <c r="D176" s="5">
        <v>-23000000000</v>
      </c>
      <c r="E176" s="5">
        <v>-23000000000</v>
      </c>
      <c r="F176" s="5">
        <v>-22000000000</v>
      </c>
      <c r="G176" s="5">
        <v>-22000000000</v>
      </c>
    </row>
    <row r="177" spans="3:13" ht="15.5" x14ac:dyDescent="0.35">
      <c r="C177" t="s">
        <v>183</v>
      </c>
      <c r="D177" s="5">
        <v>50000000000</v>
      </c>
      <c r="E177" s="5">
        <v>50000000000</v>
      </c>
      <c r="F177" s="5">
        <v>50000000000</v>
      </c>
      <c r="G177" s="5">
        <v>50000000000</v>
      </c>
    </row>
    <row r="178" spans="3:13" ht="15.5" x14ac:dyDescent="0.35">
      <c r="C178" t="s">
        <v>184</v>
      </c>
      <c r="D178" s="5">
        <v>1000000000</v>
      </c>
      <c r="E178" s="5">
        <v>2000000000</v>
      </c>
      <c r="F178" s="5">
        <v>1000000000</v>
      </c>
      <c r="G178" s="5">
        <v>1000000000</v>
      </c>
    </row>
    <row r="179" spans="3:13" ht="15.5" x14ac:dyDescent="0.35">
      <c r="C179" t="s">
        <v>185</v>
      </c>
      <c r="D179" s="5">
        <v>-1000000000</v>
      </c>
      <c r="E179" s="5">
        <v>0</v>
      </c>
      <c r="F179" s="5">
        <v>0</v>
      </c>
      <c r="G179" s="5">
        <v>0</v>
      </c>
    </row>
    <row r="180" spans="3:13" ht="15.5" x14ac:dyDescent="0.35">
      <c r="C180" t="s">
        <v>12</v>
      </c>
      <c r="D180" s="5">
        <v>0</v>
      </c>
      <c r="E180" s="5">
        <v>2000000000</v>
      </c>
      <c r="F180" s="5">
        <v>1000000000</v>
      </c>
      <c r="G180" s="5">
        <v>0</v>
      </c>
    </row>
    <row r="181" spans="3:13" ht="15.5" x14ac:dyDescent="0.35">
      <c r="C181" t="s">
        <v>15</v>
      </c>
      <c r="D181" s="6">
        <v>-0.25</v>
      </c>
      <c r="E181" s="6">
        <v>2.65</v>
      </c>
      <c r="F181" s="6">
        <v>1.34</v>
      </c>
      <c r="G181" s="6">
        <v>0.23</v>
      </c>
    </row>
    <row r="182" spans="3:13" ht="15.5" x14ac:dyDescent="0.35">
      <c r="C182" t="s">
        <v>45</v>
      </c>
      <c r="I182" s="6">
        <v>1.1200000000000001</v>
      </c>
      <c r="J182" s="6">
        <v>1.47</v>
      </c>
      <c r="K182" s="6">
        <v>1.84</v>
      </c>
      <c r="L182" s="6">
        <v>369191.47</v>
      </c>
      <c r="M182" s="5">
        <v>172616</v>
      </c>
    </row>
    <row r="183" spans="3:13" ht="15.5" x14ac:dyDescent="0.35">
      <c r="C183" t="s">
        <v>59</v>
      </c>
      <c r="I183" s="6">
        <v>177.68</v>
      </c>
      <c r="J183" s="6">
        <v>19.73</v>
      </c>
      <c r="K183" s="6">
        <v>72.28</v>
      </c>
      <c r="L183" s="5">
        <v>0</v>
      </c>
      <c r="M183" s="5">
        <v>0</v>
      </c>
    </row>
    <row r="184" spans="3:13" ht="15.5" x14ac:dyDescent="0.35">
      <c r="C184" t="s">
        <v>62</v>
      </c>
      <c r="I184" s="6">
        <v>1.91</v>
      </c>
      <c r="J184" s="6">
        <v>0.24</v>
      </c>
      <c r="K184" s="6">
        <v>1.9</v>
      </c>
      <c r="L184" s="5">
        <v>0</v>
      </c>
      <c r="M184" s="5">
        <v>0</v>
      </c>
    </row>
    <row r="185" spans="3:13" ht="15.5" x14ac:dyDescent="0.35">
      <c r="C185" t="s">
        <v>186</v>
      </c>
    </row>
    <row r="186" spans="3:13" ht="15.5" x14ac:dyDescent="0.35">
      <c r="C186" t="s">
        <v>187</v>
      </c>
      <c r="I186" s="6">
        <v>1.03E-2</v>
      </c>
      <c r="J186" s="6">
        <v>1.37E-2</v>
      </c>
      <c r="K186" s="6">
        <v>1.7399999999999999E-2</v>
      </c>
      <c r="L186" s="6">
        <v>9.1799999999999993E-2</v>
      </c>
      <c r="M186" s="6">
        <v>7.0699999999999999E-2</v>
      </c>
    </row>
    <row r="187" spans="3:13" ht="15.5" x14ac:dyDescent="0.35">
      <c r="C187" t="s">
        <v>188</v>
      </c>
      <c r="I187" s="6">
        <v>1.4199999999999999E-2</v>
      </c>
      <c r="J187" s="6">
        <v>1.9E-2</v>
      </c>
      <c r="K187" s="6">
        <v>2.4300000000000002E-2</v>
      </c>
      <c r="L187" s="6">
        <v>0.23180000000000001</v>
      </c>
      <c r="M187" s="6">
        <v>0.1416</v>
      </c>
    </row>
    <row r="188" spans="3:13" ht="15.5" x14ac:dyDescent="0.35">
      <c r="C188" t="s">
        <v>189</v>
      </c>
      <c r="I188" s="6">
        <v>3.0200000000000001E-2</v>
      </c>
      <c r="J188" s="6">
        <v>4.9699999999999994E-2</v>
      </c>
      <c r="K188" s="6">
        <v>7.22E-2</v>
      </c>
      <c r="L188" s="6">
        <v>0.34259999999999996</v>
      </c>
      <c r="M188" s="6">
        <v>0.42749999999999999</v>
      </c>
    </row>
    <row r="189" spans="3:13" ht="15.5" x14ac:dyDescent="0.35">
      <c r="C189" t="s">
        <v>190</v>
      </c>
    </row>
    <row r="190" spans="3:13" ht="15.5" x14ac:dyDescent="0.35">
      <c r="C190" t="s">
        <v>56</v>
      </c>
      <c r="I190" s="6">
        <v>2.52</v>
      </c>
      <c r="J190" s="6">
        <v>0.37</v>
      </c>
      <c r="K190" s="6">
        <v>1.76</v>
      </c>
      <c r="L190" s="5">
        <v>0</v>
      </c>
      <c r="M190" s="5">
        <v>0</v>
      </c>
    </row>
    <row r="191" spans="3:13" ht="15.5" x14ac:dyDescent="0.35">
      <c r="C191" t="s">
        <v>53</v>
      </c>
      <c r="I191" s="6">
        <v>78.819999999999993</v>
      </c>
      <c r="J191" s="6">
        <v>77.53</v>
      </c>
      <c r="K191" s="6">
        <v>75.73</v>
      </c>
      <c r="L191" s="6">
        <v>1592998.91</v>
      </c>
      <c r="M191" s="6">
        <v>1218836.95</v>
      </c>
    </row>
    <row r="192" spans="3:13" ht="15.5" x14ac:dyDescent="0.35">
      <c r="C192" t="s">
        <v>191</v>
      </c>
      <c r="I192" s="6">
        <v>2.52</v>
      </c>
      <c r="J192" s="6">
        <v>0.37</v>
      </c>
      <c r="K192" s="6">
        <v>1.76</v>
      </c>
      <c r="L192" s="5">
        <v>0</v>
      </c>
      <c r="M192" s="5">
        <v>0</v>
      </c>
    </row>
    <row r="193" spans="2:13" ht="15.5" x14ac:dyDescent="0.35">
      <c r="C193" t="s">
        <v>192</v>
      </c>
      <c r="I193" s="6">
        <v>78.819999999999993</v>
      </c>
      <c r="J193" s="6">
        <v>77.53</v>
      </c>
      <c r="K193" s="6">
        <v>75.73</v>
      </c>
      <c r="L193" s="6">
        <v>1592998.91</v>
      </c>
      <c r="M193" s="6">
        <v>1218836.95</v>
      </c>
    </row>
    <row r="194" spans="2:13" ht="15.5" x14ac:dyDescent="0.35">
      <c r="C194" t="s">
        <v>193</v>
      </c>
      <c r="I194" s="5">
        <v>5000000000</v>
      </c>
      <c r="J194" s="5">
        <v>7000000000</v>
      </c>
      <c r="K194" s="5">
        <v>7000000000</v>
      </c>
      <c r="L194" s="5">
        <v>6000000000</v>
      </c>
      <c r="M194" s="5">
        <v>5000000000</v>
      </c>
    </row>
    <row r="195" spans="2:13" ht="15.5" x14ac:dyDescent="0.35">
      <c r="C195" t="s">
        <v>194</v>
      </c>
      <c r="I195" s="5">
        <v>1000000000</v>
      </c>
      <c r="J195" s="5">
        <v>1000000000</v>
      </c>
      <c r="K195" s="5">
        <v>2000000000</v>
      </c>
      <c r="L195" s="5">
        <v>1000000000</v>
      </c>
      <c r="M195" s="5">
        <v>0</v>
      </c>
    </row>
    <row r="196" spans="2:13" ht="15.5" x14ac:dyDescent="0.35">
      <c r="C196" t="s">
        <v>25</v>
      </c>
      <c r="I196" s="5">
        <v>6000000000</v>
      </c>
      <c r="J196" s="5">
        <v>8000000000</v>
      </c>
      <c r="K196" s="5">
        <v>8000000000</v>
      </c>
      <c r="L196" s="5">
        <v>7000000000</v>
      </c>
      <c r="M196" s="5">
        <v>5000000000</v>
      </c>
    </row>
    <row r="197" spans="2:13" ht="15.5" x14ac:dyDescent="0.35">
      <c r="C197" t="s">
        <v>22</v>
      </c>
      <c r="I197" s="5">
        <v>-23000000000</v>
      </c>
      <c r="J197" s="5">
        <v>-22000000000</v>
      </c>
      <c r="K197" s="5">
        <v>-22000000000</v>
      </c>
      <c r="L197" s="5">
        <v>7000000000</v>
      </c>
      <c r="M197" s="5">
        <v>5000000000</v>
      </c>
    </row>
    <row r="198" spans="2:13" ht="15.5" x14ac:dyDescent="0.35">
      <c r="C198" t="s">
        <v>195</v>
      </c>
      <c r="I198" s="5">
        <v>50000000000</v>
      </c>
      <c r="J198" s="5">
        <v>50000000000</v>
      </c>
      <c r="K198" s="5">
        <v>49000000000</v>
      </c>
      <c r="L198" s="5">
        <v>9000000000</v>
      </c>
      <c r="M198" s="5">
        <v>7000000000</v>
      </c>
    </row>
    <row r="199" spans="2:13" ht="15.5" x14ac:dyDescent="0.35">
      <c r="C199" t="s">
        <v>196</v>
      </c>
      <c r="I199" s="5">
        <v>2000000000</v>
      </c>
      <c r="J199" s="5">
        <v>2000000000</v>
      </c>
      <c r="K199" s="5">
        <v>-8000000000</v>
      </c>
      <c r="L199" s="5">
        <v>-1000000000</v>
      </c>
      <c r="M199" s="5">
        <v>3000000000</v>
      </c>
    </row>
    <row r="200" spans="2:13" ht="15.5" x14ac:dyDescent="0.35">
      <c r="C200" t="s">
        <v>197</v>
      </c>
      <c r="I200" s="5">
        <v>-1000000000</v>
      </c>
      <c r="J200" s="5">
        <v>-1000000000</v>
      </c>
      <c r="K200" s="5">
        <v>0</v>
      </c>
      <c r="L200" s="5">
        <v>0</v>
      </c>
      <c r="M200" s="5">
        <v>0</v>
      </c>
    </row>
    <row r="201" spans="2:13" ht="15.5" x14ac:dyDescent="0.35">
      <c r="C201" t="s">
        <v>14</v>
      </c>
      <c r="I201" s="5">
        <v>2000000000</v>
      </c>
      <c r="J201" s="5">
        <v>1000000000</v>
      </c>
      <c r="K201" s="5">
        <v>-9000000000</v>
      </c>
      <c r="L201" s="5">
        <v>-1000000000</v>
      </c>
      <c r="M201" s="5">
        <v>2000000000</v>
      </c>
    </row>
    <row r="202" spans="2:13" ht="15.5" x14ac:dyDescent="0.35">
      <c r="C202" t="s">
        <v>16</v>
      </c>
      <c r="I202" s="6">
        <v>2.4</v>
      </c>
      <c r="J202" s="6">
        <v>1.57</v>
      </c>
      <c r="K202" s="6">
        <v>-13.72</v>
      </c>
      <c r="L202" s="6">
        <v>-157575.64000000001</v>
      </c>
      <c r="M202" s="6">
        <v>305410.44</v>
      </c>
    </row>
    <row r="204" spans="2:13" ht="15.5" x14ac:dyDescent="0.35">
      <c r="B204" t="s">
        <v>198</v>
      </c>
      <c r="C204" t="s">
        <v>199</v>
      </c>
      <c r="D204" s="5">
        <v>210000000</v>
      </c>
      <c r="E204" s="5">
        <v>517000000</v>
      </c>
      <c r="F204" s="5">
        <v>201000000</v>
      </c>
      <c r="G204" s="5">
        <v>754000000</v>
      </c>
      <c r="H204" s="5">
        <v>727000000</v>
      </c>
      <c r="J204" s="5">
        <v>955000000</v>
      </c>
      <c r="K204" s="5">
        <v>1000000000</v>
      </c>
      <c r="L204" s="5">
        <v>3000000000</v>
      </c>
      <c r="M204" s="5">
        <v>1000000000</v>
      </c>
    </row>
    <row r="205" spans="2:13" ht="15.5" x14ac:dyDescent="0.35">
      <c r="C205" t="s">
        <v>44</v>
      </c>
      <c r="D205" s="6">
        <v>0.32</v>
      </c>
      <c r="E205" s="6">
        <v>0.8</v>
      </c>
      <c r="F205" s="6">
        <v>0.31</v>
      </c>
      <c r="G205" s="6">
        <v>1.1599999999999999</v>
      </c>
      <c r="H205" s="6">
        <v>1.1200000000000001</v>
      </c>
      <c r="J205" s="6">
        <v>1.47</v>
      </c>
      <c r="K205" s="6">
        <v>1.84</v>
      </c>
      <c r="L205" s="6">
        <v>3.98</v>
      </c>
      <c r="M205" s="6">
        <v>1.86</v>
      </c>
    </row>
    <row r="206" spans="2:13" ht="15.5" x14ac:dyDescent="0.35">
      <c r="C206" t="s">
        <v>204</v>
      </c>
      <c r="D206" s="5">
        <v>35000000000</v>
      </c>
      <c r="E206" s="5">
        <v>32000000000</v>
      </c>
      <c r="F206" s="5">
        <v>40000000000</v>
      </c>
      <c r="G206" s="5">
        <v>38000000000</v>
      </c>
      <c r="H206" s="5">
        <v>68000000000</v>
      </c>
      <c r="J206" s="5">
        <v>78000000000</v>
      </c>
      <c r="K206" s="5">
        <v>46000000000</v>
      </c>
      <c r="L206" s="5">
        <v>38000000000</v>
      </c>
      <c r="M206" s="5">
        <v>26000000000</v>
      </c>
    </row>
    <row r="207" spans="2:13" ht="15.5" x14ac:dyDescent="0.35">
      <c r="C207" t="s">
        <v>208</v>
      </c>
      <c r="I207" s="6">
        <v>72.41</v>
      </c>
    </row>
    <row r="208" spans="2:13" ht="15.5" x14ac:dyDescent="0.35">
      <c r="C208" t="s">
        <v>209</v>
      </c>
      <c r="I208" s="6">
        <v>7.42</v>
      </c>
    </row>
    <row r="209" spans="3:9" ht="15.5" x14ac:dyDescent="0.35">
      <c r="C209" t="s">
        <v>210</v>
      </c>
      <c r="I209" s="6">
        <v>1.03</v>
      </c>
    </row>
    <row r="210" spans="3:9" ht="15.5" x14ac:dyDescent="0.35">
      <c r="C210" t="s">
        <v>211</v>
      </c>
      <c r="I210" s="6">
        <v>1.1200000000000001</v>
      </c>
    </row>
    <row r="211" spans="3:9" ht="15.5" x14ac:dyDescent="0.35">
      <c r="C211" t="s">
        <v>212</v>
      </c>
      <c r="D211" s="6">
        <v>44.84</v>
      </c>
    </row>
    <row r="212" spans="3:9" ht="15.5" x14ac:dyDescent="0.35">
      <c r="C212" t="s">
        <v>213</v>
      </c>
      <c r="I212" s="6">
        <v>78.819999999999993</v>
      </c>
    </row>
    <row r="213" spans="3:9" ht="15.5" x14ac:dyDescent="0.35">
      <c r="C213" t="s">
        <v>214</v>
      </c>
      <c r="D213" s="6">
        <v>3.91</v>
      </c>
    </row>
    <row r="214" spans="3:9" ht="15.5" x14ac:dyDescent="0.35">
      <c r="C214" t="s">
        <v>215</v>
      </c>
      <c r="D214" s="6">
        <v>2.93</v>
      </c>
    </row>
    <row r="215" spans="3:9" ht="15.5" x14ac:dyDescent="0.35">
      <c r="C215" t="s">
        <v>216</v>
      </c>
      <c r="D215" s="6">
        <v>0.12</v>
      </c>
    </row>
    <row r="216" spans="3:9" ht="15.5" x14ac:dyDescent="0.35">
      <c r="C216" t="s">
        <v>332</v>
      </c>
      <c r="D216" s="6">
        <v>0.02</v>
      </c>
    </row>
    <row r="217" spans="3:9" ht="15.5" x14ac:dyDescent="0.35">
      <c r="C217" t="s">
        <v>217</v>
      </c>
      <c r="D217" s="6">
        <v>0.38</v>
      </c>
    </row>
    <row r="218" spans="3:9" ht="15.5" x14ac:dyDescent="0.35">
      <c r="C218" t="s">
        <v>218</v>
      </c>
      <c r="D218" s="6">
        <v>0.09</v>
      </c>
    </row>
    <row r="219" spans="3:9" ht="15.5" x14ac:dyDescent="0.35">
      <c r="C219" t="s">
        <v>219</v>
      </c>
      <c r="D219" s="6">
        <v>1.38</v>
      </c>
    </row>
    <row r="220" spans="3:9" ht="15.5" x14ac:dyDescent="0.35">
      <c r="C220" t="s">
        <v>12</v>
      </c>
      <c r="D220" s="5">
        <v>0</v>
      </c>
    </row>
    <row r="221" spans="3:9" ht="15.5" x14ac:dyDescent="0.35">
      <c r="C221" t="s">
        <v>220</v>
      </c>
      <c r="I221" s="6">
        <v>7.57</v>
      </c>
    </row>
    <row r="222" spans="3:9" ht="15.5" x14ac:dyDescent="0.35">
      <c r="C222" t="s">
        <v>221</v>
      </c>
      <c r="I222" s="5">
        <v>0</v>
      </c>
    </row>
    <row r="223" spans="3:9" ht="15.5" x14ac:dyDescent="0.35">
      <c r="C223" t="s">
        <v>222</v>
      </c>
      <c r="I223" s="5">
        <v>0</v>
      </c>
    </row>
    <row r="224" spans="3:9" ht="15.5" x14ac:dyDescent="0.35">
      <c r="C224" t="s">
        <v>223</v>
      </c>
      <c r="I224" s="5">
        <v>0</v>
      </c>
    </row>
    <row r="225" spans="3:9" ht="15.5" x14ac:dyDescent="0.35">
      <c r="C225" t="s">
        <v>224</v>
      </c>
      <c r="D225" s="6">
        <v>25.99</v>
      </c>
    </row>
    <row r="226" spans="3:9" ht="15.5" x14ac:dyDescent="0.35">
      <c r="C226" t="s">
        <v>225</v>
      </c>
      <c r="D226" s="6">
        <v>36.43</v>
      </c>
    </row>
    <row r="227" spans="3:9" ht="15.5" x14ac:dyDescent="0.35">
      <c r="C227" t="s">
        <v>226</v>
      </c>
      <c r="D227" s="6">
        <v>16.989999999999998</v>
      </c>
    </row>
    <row r="228" spans="3:9" ht="15.5" x14ac:dyDescent="0.35">
      <c r="C228" t="s">
        <v>227</v>
      </c>
      <c r="D228" s="6">
        <v>45.43</v>
      </c>
    </row>
    <row r="229" spans="3:9" ht="15.5" x14ac:dyDescent="0.35">
      <c r="C229" t="s">
        <v>228</v>
      </c>
      <c r="D229" s="6">
        <v>3.5</v>
      </c>
    </row>
    <row r="230" spans="3:9" ht="15.5" x14ac:dyDescent="0.35">
      <c r="C230" t="s">
        <v>40</v>
      </c>
      <c r="I230" s="5">
        <v>53000000000</v>
      </c>
    </row>
    <row r="231" spans="3:9" ht="15.5" x14ac:dyDescent="0.35">
      <c r="C231" t="s">
        <v>229</v>
      </c>
      <c r="I231" s="5">
        <v>30000000000</v>
      </c>
    </row>
    <row r="232" spans="3:9" ht="15.5" x14ac:dyDescent="0.35">
      <c r="C232" t="s">
        <v>230</v>
      </c>
      <c r="I232" s="5">
        <v>650010000</v>
      </c>
    </row>
    <row r="233" spans="3:9" ht="15.5" x14ac:dyDescent="0.35">
      <c r="C233" t="s">
        <v>231</v>
      </c>
      <c r="I233" s="6">
        <v>0.24539999999999998</v>
      </c>
    </row>
    <row r="234" spans="3:9" ht="15.5" x14ac:dyDescent="0.35">
      <c r="C234" t="s">
        <v>232</v>
      </c>
      <c r="D234" s="6">
        <v>0.41</v>
      </c>
    </row>
    <row r="235" spans="3:9" ht="15.5" x14ac:dyDescent="0.35">
      <c r="C235" t="s">
        <v>233</v>
      </c>
      <c r="D235" s="6">
        <v>3.0499999999999999E-2</v>
      </c>
    </row>
    <row r="236" spans="3:9" ht="15.5" x14ac:dyDescent="0.35">
      <c r="C236" t="s">
        <v>234</v>
      </c>
      <c r="D236" s="6">
        <v>5.8999999999999999E-3</v>
      </c>
    </row>
    <row r="237" spans="3:9" ht="15.5" x14ac:dyDescent="0.35">
      <c r="C237" t="s">
        <v>235</v>
      </c>
      <c r="D237" s="6">
        <v>-0.12140000000000001</v>
      </c>
    </row>
    <row r="238" spans="3:9" ht="15.5" x14ac:dyDescent="0.35">
      <c r="C238" t="s">
        <v>236</v>
      </c>
      <c r="D238" s="6">
        <v>0.29930000000000001</v>
      </c>
    </row>
    <row r="239" spans="3:9" ht="15.5" x14ac:dyDescent="0.35">
      <c r="C239" t="s">
        <v>237</v>
      </c>
      <c r="D239" s="6">
        <v>4.2900000000000001E-2</v>
      </c>
    </row>
    <row r="240" spans="3:9" ht="15.5" x14ac:dyDescent="0.35">
      <c r="C240" t="s">
        <v>244</v>
      </c>
      <c r="I240" s="5">
        <v>2</v>
      </c>
    </row>
    <row r="241" spans="3:9" ht="15.5" x14ac:dyDescent="0.35">
      <c r="C241" t="s">
        <v>245</v>
      </c>
      <c r="I241" s="6">
        <v>0.23</v>
      </c>
    </row>
    <row r="242" spans="3:9" ht="15.5" x14ac:dyDescent="0.35">
      <c r="C242" t="s">
        <v>246</v>
      </c>
      <c r="I242" s="6">
        <v>0.04</v>
      </c>
    </row>
    <row r="243" spans="3:9" ht="15.5" x14ac:dyDescent="0.35">
      <c r="C243" t="s">
        <v>247</v>
      </c>
      <c r="I243" s="6">
        <v>0.17</v>
      </c>
    </row>
    <row r="244" spans="3:9" ht="15.5" x14ac:dyDescent="0.35">
      <c r="C244" t="s">
        <v>249</v>
      </c>
      <c r="I244" s="6">
        <v>0.71</v>
      </c>
    </row>
    <row r="245" spans="3:9" ht="15.5" x14ac:dyDescent="0.35">
      <c r="C245" t="s">
        <v>250</v>
      </c>
      <c r="I245" s="6">
        <v>0.55000000000000004</v>
      </c>
    </row>
    <row r="246" spans="3:9" ht="15.5" x14ac:dyDescent="0.35">
      <c r="C246" t="s">
        <v>251</v>
      </c>
      <c r="I246" s="6">
        <v>0.14000000000000001</v>
      </c>
    </row>
    <row r="247" spans="3:9" ht="15.5" x14ac:dyDescent="0.35">
      <c r="C247" t="s">
        <v>252</v>
      </c>
      <c r="D247" s="5">
        <v>29000000000</v>
      </c>
    </row>
    <row r="248" spans="3:9" ht="15.5" x14ac:dyDescent="0.35">
      <c r="C248" t="s">
        <v>253</v>
      </c>
      <c r="D248" s="5">
        <v>71000000000</v>
      </c>
    </row>
    <row r="249" spans="3:9" ht="15.5" x14ac:dyDescent="0.35">
      <c r="C249" t="s">
        <v>254</v>
      </c>
      <c r="D249" s="5">
        <v>20000000000</v>
      </c>
    </row>
    <row r="250" spans="3:9" ht="15.5" x14ac:dyDescent="0.35">
      <c r="C250" t="s">
        <v>183</v>
      </c>
      <c r="D250" s="5">
        <v>50000000000</v>
      </c>
    </row>
    <row r="251" spans="3:9" ht="15.5" x14ac:dyDescent="0.35">
      <c r="C251" t="s">
        <v>182</v>
      </c>
      <c r="I251" s="5">
        <v>51000000000</v>
      </c>
    </row>
    <row r="252" spans="3:9" ht="15.5" x14ac:dyDescent="0.35">
      <c r="C252" t="s">
        <v>181</v>
      </c>
      <c r="D252" s="5">
        <v>1000000000</v>
      </c>
    </row>
    <row r="253" spans="3:9" ht="15.5" x14ac:dyDescent="0.35">
      <c r="C253" t="s">
        <v>180</v>
      </c>
      <c r="D253" s="5">
        <v>5000000000</v>
      </c>
    </row>
    <row r="254" spans="3:9" ht="15.5" x14ac:dyDescent="0.35">
      <c r="C254" t="s">
        <v>23</v>
      </c>
      <c r="D254" s="5">
        <v>6000000000</v>
      </c>
    </row>
    <row r="255" spans="3:9" ht="15.5" x14ac:dyDescent="0.35">
      <c r="C255" t="s">
        <v>20</v>
      </c>
      <c r="D255" s="5">
        <v>-23000000000</v>
      </c>
    </row>
    <row r="256" spans="3:9" ht="15.5" x14ac:dyDescent="0.35">
      <c r="C256" t="s">
        <v>255</v>
      </c>
      <c r="I256" s="5">
        <v>51000000000</v>
      </c>
    </row>
  </sheetData>
  <pageMargins left="0.7" right="0.7" top="0.75" bottom="0.75" header="0.3" footer="0.3"/>
  <ignoredErrors>
    <ignoredError sqref="A1:M25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996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997</v>
      </c>
      <c r="D2" s="2" vm="42">
        <f ca="1">IFERROR(_xlfn.STOCKHISTORY("XIDX:" &amp; $C$1, D3, , 0, 0, 1), "Libur")</f>
        <v>177</v>
      </c>
      <c r="H2" s="2" vm="42">
        <f ca="1">IFERROR(INDEX(D2:G2,COUNT(D2:G2)),"")</f>
        <v>177</v>
      </c>
      <c r="I2" s="2" vm="125">
        <f t="shared" ref="I2:N2" ca="1" si="0">IFERROR(_xlfn.STOCKHISTORY("XIDX:" &amp; $C$1, I1, , 0, 0, 1), "Libur")</f>
        <v>258</v>
      </c>
      <c r="J2" s="2" vm="8">
        <f t="shared" ca="1" si="0"/>
        <v>50</v>
      </c>
      <c r="K2" s="2" vm="92">
        <f t="shared" ca="1" si="0"/>
        <v>151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31668328</v>
      </c>
      <c r="H4" s="2">
        <f>IFERROR(SUM(D4:G4)*(4/MAX(1,COUNT(D4:G4))),"")</f>
        <v>126673312</v>
      </c>
      <c r="I4" s="2">
        <f t="shared" ref="I4:N4" si="1">IFERROR(INDEX(I51:I500,MATCH($C$4,$C$51:$C$500,0)),"")</f>
        <v>128149962</v>
      </c>
      <c r="J4" s="2">
        <f t="shared" si="1"/>
        <v>127681245</v>
      </c>
      <c r="K4" s="2">
        <f t="shared" si="1"/>
        <v>106381904</v>
      </c>
      <c r="L4" s="2">
        <f t="shared" si="1"/>
        <v>91532123</v>
      </c>
      <c r="M4" s="2">
        <f t="shared" si="1"/>
        <v>66593098</v>
      </c>
      <c r="N4" s="2">
        <f t="shared" si="1"/>
        <v>69083553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-5730353</v>
      </c>
      <c r="H5" s="2">
        <f>IFERROR(SUM(D5:G5)*(4/MAX(1,COUNT(D5:G5))),"")</f>
        <v>-22921412</v>
      </c>
      <c r="I5" s="2">
        <f t="shared" ref="I5:N5" si="2">IFERROR(INDEX(I51:I500,MATCH($C$5,$C$51:$C$500,0)),"")</f>
        <v>1285650</v>
      </c>
      <c r="J5" s="2">
        <f t="shared" si="2"/>
        <v>10410026</v>
      </c>
      <c r="K5" s="2">
        <f t="shared" si="2"/>
        <v>12576970</v>
      </c>
      <c r="L5" s="2">
        <f t="shared" si="2"/>
        <v>15955149</v>
      </c>
      <c r="M5" s="2">
        <f t="shared" si="2"/>
        <v>-17412352</v>
      </c>
      <c r="N5" s="2">
        <f t="shared" si="2"/>
        <v>9437326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172874357</v>
      </c>
      <c r="H6" s="2">
        <f>IFERROR(INDEX(D6:G6,COUNT(D6:G6)),"")</f>
        <v>172874357</v>
      </c>
      <c r="I6" s="2">
        <f t="shared" ref="I6:N6" si="3">IFERROR(INDEX(I51:I500,MATCH($C$6,$C$51:$C$500,0)),"")</f>
        <v>172874357</v>
      </c>
      <c r="J6" s="2">
        <f t="shared" si="3"/>
        <v>173441189</v>
      </c>
      <c r="K6" s="2">
        <f t="shared" si="3"/>
        <v>164973274</v>
      </c>
      <c r="L6" s="2">
        <f t="shared" si="3"/>
        <v>137931383</v>
      </c>
      <c r="M6" s="2">
        <f t="shared" si="3"/>
        <v>99721899</v>
      </c>
      <c r="N6" s="2">
        <f t="shared" si="3"/>
        <v>104412008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15.34</v>
      </c>
      <c r="H7" s="3">
        <f>IFERROR(INDEX(D7:G7,COUNT(D7:G7)),"")</f>
        <v>15.34</v>
      </c>
      <c r="I7" s="3">
        <f t="shared" ref="I7:N7" si="4">IFERROR(INDEX(I51:I500,MATCH($C$7,$C$51:$C$500,0))/1000000000,"")</f>
        <v>15.34</v>
      </c>
      <c r="J7" s="3">
        <f t="shared" si="4"/>
        <v>15.34</v>
      </c>
      <c r="K7" s="3">
        <f t="shared" si="4"/>
        <v>15.34</v>
      </c>
      <c r="L7" s="3">
        <f t="shared" si="4"/>
        <v>15.34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-545000000000</v>
      </c>
      <c r="H8" s="2">
        <f>IFERROR(INDEX(D8:G8,COUNT(D8:G8)),"")</f>
        <v>-545000000000</v>
      </c>
      <c r="I8" s="2">
        <f t="shared" ref="I8:N8" si="5">IFERROR(INDEX(I51:I500,MATCH($C$8,$C$51:$C$500,0)),"")</f>
        <v>-250000000000</v>
      </c>
      <c r="J8" s="2">
        <f t="shared" si="5"/>
        <v>-92000000000</v>
      </c>
      <c r="K8" s="2">
        <f t="shared" si="5"/>
        <v>6000000000</v>
      </c>
      <c r="L8" s="2">
        <f t="shared" si="5"/>
        <v>504000000000</v>
      </c>
      <c r="M8" s="2">
        <f t="shared" si="5"/>
        <v>7000000000</v>
      </c>
      <c r="N8" s="2">
        <f t="shared" si="5"/>
        <v>279000000000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-35.520000000000003</v>
      </c>
      <c r="H9" s="3">
        <f>IFERROR(INDEX(D9:G9,COUNT(D9:G9)),"")</f>
        <v>-35.520000000000003</v>
      </c>
      <c r="I9" s="3">
        <f t="shared" ref="I9:N9" si="6">IFERROR(INDEX(I51:I500,MATCH($C$9,$C$51:$C$500,0)),"")</f>
        <v>-16.27</v>
      </c>
      <c r="J9" s="3">
        <f t="shared" si="6"/>
        <v>-5.97</v>
      </c>
      <c r="K9" s="3">
        <f t="shared" si="6"/>
        <v>0.39</v>
      </c>
      <c r="L9" s="3">
        <f t="shared" si="6"/>
        <v>32.840000000000003</v>
      </c>
      <c r="M9" s="3">
        <f t="shared" si="6"/>
        <v>36211.93</v>
      </c>
      <c r="N9" s="3">
        <f t="shared" si="6"/>
        <v>1522960.91</v>
      </c>
    </row>
    <row r="10" spans="1:14" ht="15.5" x14ac:dyDescent="0.35">
      <c r="C10" t="s">
        <v>17</v>
      </c>
      <c r="D10" s="3">
        <f ca="1">IFERROR(IF(D9=0,"",D2/D9),"")</f>
        <v>-4.9831081081081079</v>
      </c>
      <c r="I10" s="3">
        <f t="shared" ref="I10:N10" ca="1" si="7">IFERROR(IF(I9=0,"",I2/I9),"")</f>
        <v>-15.85740626920713</v>
      </c>
      <c r="J10" s="3">
        <f t="shared" ca="1" si="7"/>
        <v>-8.3752093802345069</v>
      </c>
      <c r="K10" s="3">
        <f t="shared" ca="1" si="7"/>
        <v>387.17948717948718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40663549</v>
      </c>
      <c r="H11" s="2">
        <f>IFERROR(INDEX(D11:G11,COUNT(D11:G11)),"")</f>
        <v>40663549</v>
      </c>
      <c r="I11" s="2">
        <f t="shared" ref="I11:N11" si="8">IFERROR(INDEX(I51:I500,MATCH($C$11,$C$51:$C$500,0)),"")</f>
        <v>40663549</v>
      </c>
      <c r="J11" s="2">
        <f t="shared" si="8"/>
        <v>41139250</v>
      </c>
      <c r="K11" s="2">
        <f t="shared" si="8"/>
        <v>41373913</v>
      </c>
      <c r="L11" s="2">
        <f t="shared" si="8"/>
        <v>23600640</v>
      </c>
      <c r="M11" s="2">
        <f t="shared" si="8"/>
        <v>15568141</v>
      </c>
      <c r="N11" s="2">
        <f t="shared" si="8"/>
        <v>20591404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1422000000000</v>
      </c>
      <c r="H12" s="2">
        <f>IFERROR(INDEX(D12:G12,COUNT(D12:G12)),"")</f>
        <v>1422000000000</v>
      </c>
      <c r="I12" s="2">
        <f t="shared" ref="I12:N12" si="9">IFERROR(INDEX(I51:I500,MATCH($C$12,$C$51:$C$500,0)),"")</f>
        <v>1422000000000</v>
      </c>
      <c r="J12" s="2">
        <f t="shared" si="9"/>
        <v>822000000000</v>
      </c>
      <c r="K12" s="2">
        <f t="shared" si="9"/>
        <v>490000000000</v>
      </c>
      <c r="L12" s="2">
        <f t="shared" si="9"/>
        <v>203000000000</v>
      </c>
      <c r="M12" s="2">
        <f t="shared" si="9"/>
        <v>697000000000</v>
      </c>
      <c r="N12" s="2">
        <f t="shared" si="9"/>
        <v>499000000000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2102000000000</v>
      </c>
      <c r="H13" s="2">
        <f>IFERROR(INDEX(D13:G13,COUNT(D13:G13)),"")</f>
        <v>2102000000000</v>
      </c>
      <c r="I13" s="2">
        <f t="shared" ref="I13:N13" si="10">IFERROR(INDEX(I51:I500,MATCH($C$13,$C$51:$C$500,0)),"")</f>
        <v>2102000000000</v>
      </c>
      <c r="J13" s="2">
        <f t="shared" si="10"/>
        <v>1487000000000</v>
      </c>
      <c r="K13" s="2">
        <f t="shared" si="10"/>
        <v>1129000000000</v>
      </c>
      <c r="L13" s="2">
        <f t="shared" si="10"/>
        <v>570000000000</v>
      </c>
      <c r="M13" s="2">
        <f t="shared" si="10"/>
        <v>919000000000</v>
      </c>
      <c r="N13" s="2">
        <f t="shared" si="10"/>
        <v>790000000000</v>
      </c>
    </row>
    <row r="14" spans="1:14" ht="15.5" x14ac:dyDescent="0.35">
      <c r="C14" t="s">
        <v>26</v>
      </c>
      <c r="D14" s="2">
        <f>IFERROR(INDEX(D51:D500,MATCH($C$14,$C$51:$C$500,0)),"")</f>
        <v>-3113966</v>
      </c>
      <c r="H14" s="2">
        <f>IFERROR(SUM(D14:G14)*(4/MAX(1,COUNT(D14:G14))),"")</f>
        <v>-12455864</v>
      </c>
      <c r="I14" s="2">
        <f t="shared" ref="I14:N14" si="11">IFERROR(INDEX(I51:I500,MATCH($C$14,$C$51:$C$500,0)),"")</f>
        <v>-9272339</v>
      </c>
      <c r="J14" s="2">
        <f t="shared" si="11"/>
        <v>-5994431</v>
      </c>
      <c r="K14" s="2">
        <f t="shared" si="11"/>
        <v>-3543217</v>
      </c>
      <c r="L14" s="2">
        <f t="shared" si="11"/>
        <v>-3553324</v>
      </c>
      <c r="M14" s="2">
        <f t="shared" si="11"/>
        <v>-4147466</v>
      </c>
      <c r="N14" s="2">
        <f t="shared" si="11"/>
        <v>-3008712</v>
      </c>
    </row>
    <row r="15" spans="1:14" ht="15.5" x14ac:dyDescent="0.35">
      <c r="C15" t="s">
        <v>27</v>
      </c>
      <c r="D15" s="2">
        <f>IFERROR(INDEX(D51:D500,MATCH($C$15,$C$51:$C$500,0)),"")</f>
        <v>-471824</v>
      </c>
      <c r="H15" s="2">
        <f>IFERROR(SUM(D15:G15)*(4/MAX(1,COUNT(D15:G15))),"")</f>
        <v>-1887296</v>
      </c>
      <c r="I15" s="2">
        <f t="shared" ref="I15:N15" si="12">IFERROR(INDEX(I51:I500,MATCH($C$15,$C$51:$C$500,0)),"")</f>
        <v>-586350</v>
      </c>
      <c r="J15" s="2">
        <f t="shared" si="12"/>
        <v>-264503</v>
      </c>
      <c r="K15" s="2">
        <f t="shared" si="12"/>
        <v>-425852</v>
      </c>
      <c r="L15" s="2">
        <f t="shared" si="12"/>
        <v>-450616</v>
      </c>
      <c r="M15" s="2">
        <f t="shared" si="12"/>
        <v>-178719</v>
      </c>
      <c r="N15" s="2">
        <f t="shared" si="12"/>
        <v>-203955</v>
      </c>
    </row>
    <row r="16" spans="1:14" ht="15.5" x14ac:dyDescent="0.35">
      <c r="C16" t="s">
        <v>28</v>
      </c>
      <c r="D16" s="2">
        <f>IFERROR(INDEX(D51:D500,MATCH($C$16,$C$51:$C$500,0)),"")</f>
        <v>-3954962</v>
      </c>
      <c r="H16" s="2">
        <f>IFERROR(SUM(D16:G16)*(4/MAX(1,COUNT(D16:G16))),"")</f>
        <v>-15819848</v>
      </c>
      <c r="I16" s="2">
        <f t="shared" ref="I16:N16" si="13">IFERROR(INDEX(I51:I500,MATCH($C$16,$C$51:$C$500,0)),"")</f>
        <v>3796646</v>
      </c>
      <c r="J16" s="2">
        <f t="shared" si="13"/>
        <v>13322536</v>
      </c>
      <c r="K16" s="2">
        <f t="shared" si="13"/>
        <v>13115282</v>
      </c>
      <c r="L16" s="2">
        <f t="shared" si="13"/>
        <v>11396152</v>
      </c>
      <c r="M16" s="2">
        <f t="shared" si="13"/>
        <v>-12857376</v>
      </c>
      <c r="N16" s="2">
        <f t="shared" si="13"/>
        <v>9682311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2715180000000</v>
      </c>
      <c r="H20" s="2">
        <f t="shared" ref="H20:N20" ca="1" si="14">IFERROR(H21*H2,"")</f>
        <v>2715180000000</v>
      </c>
      <c r="I20" s="2">
        <f t="shared" ca="1" si="14"/>
        <v>3957720000000</v>
      </c>
      <c r="J20" s="2">
        <f t="shared" ca="1" si="14"/>
        <v>767000000000</v>
      </c>
      <c r="K20" s="2">
        <f t="shared" ca="1" si="14"/>
        <v>2316340000000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15340000000</v>
      </c>
      <c r="H21" s="2">
        <f>IFERROR(INDEX(D21:G21,COUNT(D21:G21)),"")</f>
        <v>15340000000</v>
      </c>
      <c r="I21" s="2">
        <f t="shared" ref="I21:N21" si="15">IFERROR(INDEX(I51:I500,MATCH($C$7,$C$51:$C$500,0)),"")</f>
        <v>15340000000</v>
      </c>
      <c r="J21" s="2">
        <f t="shared" si="15"/>
        <v>15340000000</v>
      </c>
      <c r="K21" s="2">
        <f t="shared" si="15"/>
        <v>15340000000</v>
      </c>
      <c r="L21" s="2">
        <f t="shared" si="15"/>
        <v>15340000000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-3.3147501453902732</v>
      </c>
      <c r="H23" s="3">
        <f t="shared" ref="H23:N23" si="16">IFERROR(H5/H6*100,"")</f>
        <v>-13.259000581561093</v>
      </c>
      <c r="I23" s="3">
        <f t="shared" si="16"/>
        <v>0.74369040169445144</v>
      </c>
      <c r="J23" s="3">
        <f t="shared" si="16"/>
        <v>6.002049490101224</v>
      </c>
      <c r="K23" s="3">
        <f t="shared" si="16"/>
        <v>7.6236409056172336</v>
      </c>
      <c r="L23" s="3">
        <f t="shared" si="16"/>
        <v>11.567453796936118</v>
      </c>
      <c r="M23" s="3">
        <f t="shared" si="16"/>
        <v>-17.460910968011149</v>
      </c>
      <c r="N23" s="3">
        <f t="shared" si="16"/>
        <v>9.0385446853967224</v>
      </c>
    </row>
    <row r="24" spans="1:14" ht="15.5" x14ac:dyDescent="0.35">
      <c r="C24" t="s">
        <v>43</v>
      </c>
      <c r="D24" s="4" t="str">
        <f>IFERROR(_xlfn.RRI(5,I23,D23),"")</f>
        <v/>
      </c>
      <c r="H24" s="4">
        <f t="shared" ref="H24:N24" si="17">IFERROR(_xlfn.RRI(5,M23,H23),"")</f>
        <v>-5.3569389339749085E-2</v>
      </c>
      <c r="I24" s="4">
        <f t="shared" si="17"/>
        <v>-0.3931816106820093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-3.87</v>
      </c>
      <c r="H25" s="3">
        <f>IFERROR(INDEX(D25:G25,COUNT(D25:G25)),"")</f>
        <v>-3.87</v>
      </c>
      <c r="I25" s="3">
        <f t="shared" ref="I25:N25" si="18">IFERROR(INDEX(I51:I500,MATCH($C$25,$C$51:$C$500,0)),"")</f>
        <v>3.29</v>
      </c>
      <c r="J25" s="3">
        <f t="shared" si="18"/>
        <v>11.9</v>
      </c>
      <c r="K25" s="3">
        <f t="shared" si="18"/>
        <v>12.62</v>
      </c>
      <c r="L25" s="3">
        <f t="shared" si="18"/>
        <v>10.61</v>
      </c>
      <c r="M25" s="3">
        <f t="shared" si="18"/>
        <v>-1019561.64</v>
      </c>
      <c r="N25" s="3">
        <f t="shared" si="18"/>
        <v>755045.32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-0.91761284698445922</v>
      </c>
      <c r="I26" s="4">
        <f t="shared" si="19"/>
        <v>-0.91530757356115899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2.0644281616688394E-3</v>
      </c>
      <c r="H27" s="3">
        <f t="shared" ref="H27:N27" si="20">IFERROR(H4/H21,"")</f>
        <v>8.2577126466753577E-3</v>
      </c>
      <c r="I27" s="3">
        <f t="shared" si="20"/>
        <v>8.3539740547588E-3</v>
      </c>
      <c r="J27" s="3">
        <f t="shared" si="20"/>
        <v>8.3234188396349405E-3</v>
      </c>
      <c r="K27" s="3">
        <f t="shared" si="20"/>
        <v>6.9349350717079527E-3</v>
      </c>
      <c r="L27" s="3">
        <f t="shared" si="20"/>
        <v>5.9668919817470667E-3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-0.24389635702260537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-2.1762917933130699</v>
      </c>
      <c r="I29" s="4">
        <f t="shared" si="22"/>
        <v>-0.72352941176470587</v>
      </c>
      <c r="J29" s="4">
        <f t="shared" si="22"/>
        <v>-5.7052297939778042E-2</v>
      </c>
      <c r="K29" s="4">
        <f t="shared" si="22"/>
        <v>0.1894439208294062</v>
      </c>
      <c r="L29" s="4">
        <f t="shared" si="22"/>
        <v>-1.0000104064331019</v>
      </c>
      <c r="M29" s="4">
        <f t="shared" si="22"/>
        <v>-2.3503317125387917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-1.1522828231505874E-2</v>
      </c>
      <c r="I30" s="4">
        <f t="shared" si="23"/>
        <v>3.6709933397031415E-3</v>
      </c>
      <c r="J30" s="4">
        <f t="shared" si="23"/>
        <v>0.20021582806038135</v>
      </c>
      <c r="K30" s="4">
        <f t="shared" si="23"/>
        <v>0.16223573225762492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165.42</v>
      </c>
      <c r="H32" s="3">
        <f>IFERROR(INDEX(D32:G32,COUNT(D32:G32)),"")</f>
        <v>165.42</v>
      </c>
      <c r="I32" s="3">
        <f t="shared" ref="I32:N32" si="24">IFERROR(INDEX(I51:I500,MATCH($C$32,$C$51:$C$500,0)),"")</f>
        <v>165.42</v>
      </c>
      <c r="J32" s="3">
        <f t="shared" si="24"/>
        <v>159.71</v>
      </c>
      <c r="K32" s="3">
        <f t="shared" si="24"/>
        <v>143.33000000000001</v>
      </c>
      <c r="L32" s="3">
        <f t="shared" si="24"/>
        <v>117.86</v>
      </c>
      <c r="M32" s="3">
        <f t="shared" si="24"/>
        <v>6191501.9100000001</v>
      </c>
      <c r="N32" s="3">
        <f t="shared" si="24"/>
        <v>6841098.0499999998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1.56</v>
      </c>
      <c r="H33" s="3">
        <f>IFERROR(INDEX(D33:G33,COUNT(D33:G33)),"")</f>
        <v>1.56</v>
      </c>
      <c r="I33" s="3">
        <f t="shared" ref="I33:N33" si="25">IFERROR(INDEX(I51:I500,MATCH($C$33,$C$51:$C$500,0)),"")</f>
        <v>1.56</v>
      </c>
      <c r="J33" s="3">
        <f t="shared" si="25"/>
        <v>0.31</v>
      </c>
      <c r="K33" s="3">
        <f t="shared" si="25"/>
        <v>1.05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-56.7</v>
      </c>
      <c r="H34" s="3">
        <f>IFERROR(INDEX(D34:G34,COUNT(D34:G34)),"")</f>
        <v>-56.7</v>
      </c>
      <c r="I34" s="3">
        <f t="shared" ref="I34:N34" si="26">IFERROR(INDEX(I51:I500,MATCH($C$34,$C$51:$C$500,0)),"")</f>
        <v>78.42</v>
      </c>
      <c r="J34" s="3">
        <f t="shared" si="26"/>
        <v>4.2</v>
      </c>
      <c r="K34" s="3">
        <f t="shared" si="26"/>
        <v>11.97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7.5</v>
      </c>
      <c r="H35" s="3">
        <f>IFERROR(INDEX(D35:G35,COUNT(D35:G35)),"")</f>
        <v>7.5</v>
      </c>
      <c r="I35" s="3">
        <f t="shared" ref="I35:N35" si="27">IFERROR(INDEX(I51:I500,MATCH($C$35,$C$51:$C$500,0)),"")</f>
        <v>1.87</v>
      </c>
      <c r="J35" s="3">
        <f t="shared" si="27"/>
        <v>0.38</v>
      </c>
      <c r="K35" s="3">
        <f t="shared" si="27"/>
        <v>1.43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0.35749999999999998</v>
      </c>
      <c r="I36" s="4">
        <f t="shared" si="28"/>
        <v>0</v>
      </c>
      <c r="J36" s="4">
        <f t="shared" si="28"/>
        <v>9.8900000000000002E-2</v>
      </c>
      <c r="K36" s="4">
        <f t="shared" si="28"/>
        <v>9.3200000000000005E-2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</v>
      </c>
      <c r="I37" s="3">
        <f t="shared" si="29"/>
        <v>0</v>
      </c>
      <c r="J37" s="3">
        <f t="shared" si="29"/>
        <v>1</v>
      </c>
      <c r="K37" s="3">
        <f t="shared" si="29"/>
        <v>1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67</v>
      </c>
      <c r="E50" t="s">
        <v>68</v>
      </c>
      <c r="F50" t="s">
        <v>69</v>
      </c>
      <c r="G50" t="s">
        <v>407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31668328</v>
      </c>
      <c r="E51" s="5">
        <v>31770460</v>
      </c>
      <c r="F51" s="5">
        <v>31735452</v>
      </c>
      <c r="G51" s="5">
        <v>32975722</v>
      </c>
      <c r="I51" s="5">
        <v>128149962</v>
      </c>
      <c r="J51" s="5">
        <v>127681245</v>
      </c>
      <c r="K51" s="5">
        <v>106381904</v>
      </c>
      <c r="L51" s="5">
        <v>91532123</v>
      </c>
      <c r="M51" s="5">
        <v>66593098</v>
      </c>
      <c r="N51" s="5">
        <v>69083553</v>
      </c>
    </row>
    <row r="52" spans="2:14" ht="15.5" x14ac:dyDescent="0.35">
      <c r="C52" t="s">
        <v>73</v>
      </c>
      <c r="D52" s="5">
        <v>-28722482</v>
      </c>
      <c r="E52" s="5">
        <v>-22880268</v>
      </c>
      <c r="F52" s="5">
        <v>-24424056</v>
      </c>
      <c r="G52" s="5">
        <v>-24743867</v>
      </c>
      <c r="I52" s="5">
        <v>-100770673</v>
      </c>
      <c r="J52" s="5">
        <v>-96513325</v>
      </c>
      <c r="K52" s="5">
        <v>-77234659</v>
      </c>
      <c r="L52" s="5">
        <v>-64921309</v>
      </c>
      <c r="M52" s="5">
        <v>-58897661</v>
      </c>
      <c r="N52" s="5">
        <v>-46237210</v>
      </c>
    </row>
    <row r="53" spans="2:14" ht="15.5" x14ac:dyDescent="0.35">
      <c r="C53" t="s">
        <v>74</v>
      </c>
      <c r="D53" s="5">
        <v>2945846</v>
      </c>
      <c r="E53" s="5">
        <v>8890192</v>
      </c>
      <c r="F53" s="5">
        <v>7311396</v>
      </c>
      <c r="G53" s="5">
        <v>8231855</v>
      </c>
      <c r="I53" s="5">
        <v>27379289</v>
      </c>
      <c r="J53" s="5">
        <v>31167920</v>
      </c>
      <c r="K53" s="5">
        <v>29147245</v>
      </c>
      <c r="L53" s="5">
        <v>26610814</v>
      </c>
      <c r="M53" s="5">
        <v>7695437</v>
      </c>
      <c r="N53" s="5">
        <v>22846343</v>
      </c>
    </row>
    <row r="54" spans="2:14" ht="15.5" x14ac:dyDescent="0.35">
      <c r="C54" t="s">
        <v>75</v>
      </c>
      <c r="D54" s="5">
        <v>-5347982</v>
      </c>
      <c r="E54" s="5">
        <v>-3751829</v>
      </c>
      <c r="F54" s="5">
        <v>-3173431</v>
      </c>
      <c r="G54" s="5">
        <v>-3302495</v>
      </c>
      <c r="I54" s="5">
        <v>-15575737</v>
      </c>
      <c r="J54" s="5">
        <v>-13957468</v>
      </c>
      <c r="K54" s="5">
        <v>-13686469</v>
      </c>
      <c r="L54" s="5">
        <v>-10068068</v>
      </c>
      <c r="M54" s="5">
        <v>-8413415</v>
      </c>
      <c r="N54" s="5">
        <v>-5627095</v>
      </c>
    </row>
    <row r="55" spans="2:14" ht="15.5" x14ac:dyDescent="0.35">
      <c r="C55" t="s">
        <v>77</v>
      </c>
      <c r="D55" s="5">
        <v>-5347982</v>
      </c>
      <c r="E55" s="5">
        <v>-3751829</v>
      </c>
      <c r="F55" s="5">
        <v>-3173431</v>
      </c>
      <c r="G55" s="5">
        <v>-3302495</v>
      </c>
      <c r="I55" s="5">
        <v>-15575737</v>
      </c>
      <c r="J55" s="5">
        <v>-13957468</v>
      </c>
      <c r="K55" s="5">
        <v>-13686469</v>
      </c>
      <c r="L55" s="5">
        <v>-10068068</v>
      </c>
      <c r="M55" s="5">
        <v>-8413415</v>
      </c>
      <c r="N55" s="5">
        <v>-5627095</v>
      </c>
    </row>
    <row r="56" spans="2:14" ht="15.5" x14ac:dyDescent="0.35">
      <c r="C56" t="s">
        <v>78</v>
      </c>
      <c r="D56" s="5">
        <v>-2402136</v>
      </c>
      <c r="E56" s="5">
        <v>5138363</v>
      </c>
      <c r="F56" s="5">
        <v>4137965</v>
      </c>
      <c r="G56" s="5">
        <v>4929360</v>
      </c>
      <c r="I56" s="5">
        <v>11803552</v>
      </c>
      <c r="J56" s="5">
        <v>17210452</v>
      </c>
      <c r="K56" s="5">
        <v>15460776</v>
      </c>
      <c r="L56" s="5">
        <v>16542746</v>
      </c>
      <c r="M56" s="5">
        <v>-717978</v>
      </c>
      <c r="N56" s="5">
        <v>17219248</v>
      </c>
    </row>
    <row r="57" spans="2:14" ht="15.5" x14ac:dyDescent="0.35">
      <c r="C57" t="s">
        <v>79</v>
      </c>
      <c r="D57" s="5">
        <v>-1552826</v>
      </c>
      <c r="E57" s="5">
        <v>-3061177</v>
      </c>
      <c r="F57" s="5">
        <v>-1918420</v>
      </c>
      <c r="G57" s="5">
        <v>-1474483</v>
      </c>
      <c r="I57" s="5">
        <v>-8006906</v>
      </c>
      <c r="J57" s="5">
        <v>-3887916</v>
      </c>
      <c r="K57" s="5">
        <v>-2345494</v>
      </c>
      <c r="L57" s="5">
        <v>-5146594</v>
      </c>
      <c r="M57" s="5">
        <v>-12139398</v>
      </c>
      <c r="N57" s="5">
        <v>-7536937</v>
      </c>
    </row>
    <row r="58" spans="2:14" ht="15.5" x14ac:dyDescent="0.35">
      <c r="C58" t="s">
        <v>261</v>
      </c>
      <c r="D58" s="5">
        <v>569987</v>
      </c>
      <c r="E58" s="5">
        <v>689016</v>
      </c>
      <c r="F58" s="5">
        <v>530718</v>
      </c>
      <c r="G58" s="5">
        <v>488094</v>
      </c>
      <c r="I58" s="5">
        <v>2277815</v>
      </c>
      <c r="J58" s="5">
        <v>1986615</v>
      </c>
      <c r="K58" s="5">
        <v>1671104</v>
      </c>
      <c r="L58" s="5">
        <v>1051895</v>
      </c>
      <c r="M58" s="5">
        <v>1144116</v>
      </c>
      <c r="N58" s="5">
        <v>1138722</v>
      </c>
    </row>
    <row r="59" spans="2:14" ht="15.5" x14ac:dyDescent="0.35">
      <c r="C59" t="s">
        <v>26</v>
      </c>
      <c r="D59" s="5">
        <v>-3113966</v>
      </c>
      <c r="E59" s="5">
        <v>-2258774</v>
      </c>
      <c r="F59" s="5">
        <v>-1937572</v>
      </c>
      <c r="G59" s="5">
        <v>-1962027</v>
      </c>
      <c r="I59" s="5">
        <v>-9272339</v>
      </c>
      <c r="J59" s="5">
        <v>-5994431</v>
      </c>
      <c r="K59" s="5">
        <v>-3543217</v>
      </c>
      <c r="L59" s="5">
        <v>-3553324</v>
      </c>
      <c r="M59" s="5">
        <v>-4147466</v>
      </c>
      <c r="N59" s="5">
        <v>-3008712</v>
      </c>
    </row>
    <row r="60" spans="2:14" ht="15.5" x14ac:dyDescent="0.35">
      <c r="C60" t="s">
        <v>264</v>
      </c>
      <c r="D60" s="5">
        <v>-141110</v>
      </c>
      <c r="E60" s="5">
        <v>-33548</v>
      </c>
      <c r="F60" s="5">
        <v>728993</v>
      </c>
      <c r="I60" s="5">
        <v>554335</v>
      </c>
      <c r="J60" s="5">
        <v>496495</v>
      </c>
      <c r="K60" s="5">
        <v>-80677</v>
      </c>
      <c r="L60" s="5">
        <v>-423834</v>
      </c>
      <c r="M60" s="5">
        <v>-130753</v>
      </c>
    </row>
    <row r="61" spans="2:14" ht="15.5" x14ac:dyDescent="0.35">
      <c r="C61" t="s">
        <v>478</v>
      </c>
      <c r="D61" s="5">
        <v>-412351</v>
      </c>
      <c r="E61" s="5">
        <v>-391584</v>
      </c>
      <c r="F61" s="5">
        <v>-421399</v>
      </c>
      <c r="G61" s="5">
        <v>-427353</v>
      </c>
      <c r="I61" s="5">
        <v>-1652687</v>
      </c>
      <c r="J61" s="5">
        <v>-1615709</v>
      </c>
      <c r="K61" s="5">
        <v>-1103454</v>
      </c>
      <c r="L61" s="5">
        <v>-944657</v>
      </c>
      <c r="M61" s="5">
        <v>-739048</v>
      </c>
      <c r="N61" s="5">
        <v>-845031</v>
      </c>
    </row>
    <row r="62" spans="2:14" ht="15.5" x14ac:dyDescent="0.35">
      <c r="C62" t="s">
        <v>80</v>
      </c>
      <c r="D62" s="5">
        <v>638065</v>
      </c>
      <c r="E62" s="5">
        <v>-1274124</v>
      </c>
      <c r="F62" s="5">
        <v>394388</v>
      </c>
      <c r="G62" s="5">
        <v>238860</v>
      </c>
      <c r="I62" s="5">
        <v>-2811</v>
      </c>
      <c r="J62" s="5">
        <v>1670574</v>
      </c>
    </row>
    <row r="63" spans="2:14" ht="15.5" x14ac:dyDescent="0.35">
      <c r="C63" t="s">
        <v>81</v>
      </c>
      <c r="D63" s="5">
        <v>-1552826</v>
      </c>
      <c r="E63" s="5">
        <v>-3061177</v>
      </c>
      <c r="F63" s="5">
        <v>-1918420</v>
      </c>
      <c r="G63" s="5">
        <v>-1474483</v>
      </c>
      <c r="I63" s="5">
        <v>-8006906</v>
      </c>
      <c r="J63" s="5">
        <v>-3887916</v>
      </c>
      <c r="K63" s="5">
        <v>-2345494</v>
      </c>
      <c r="L63" s="5">
        <v>-5146594</v>
      </c>
      <c r="M63" s="5">
        <v>-12139398</v>
      </c>
      <c r="N63" s="5">
        <v>-7536937</v>
      </c>
    </row>
    <row r="64" spans="2:14" ht="15.5" x14ac:dyDescent="0.35">
      <c r="C64" t="s">
        <v>28</v>
      </c>
      <c r="D64" s="5">
        <v>-3954962</v>
      </c>
      <c r="E64" s="5">
        <v>2077186</v>
      </c>
      <c r="F64" s="5">
        <v>2219545</v>
      </c>
      <c r="G64" s="5">
        <v>3454877</v>
      </c>
      <c r="I64" s="5">
        <v>3796646</v>
      </c>
      <c r="J64" s="5">
        <v>13322536</v>
      </c>
      <c r="K64" s="5">
        <v>13115282</v>
      </c>
      <c r="L64" s="5">
        <v>11396152</v>
      </c>
      <c r="M64" s="5">
        <v>-12857376</v>
      </c>
      <c r="N64" s="5">
        <v>9682311</v>
      </c>
    </row>
    <row r="65" spans="2:14" ht="15.5" x14ac:dyDescent="0.35">
      <c r="C65" t="s">
        <v>27</v>
      </c>
      <c r="D65" s="5">
        <v>-471824</v>
      </c>
      <c r="E65" s="5">
        <v>-23238</v>
      </c>
      <c r="F65" s="5">
        <v>-34400</v>
      </c>
      <c r="G65" s="5">
        <v>-56888</v>
      </c>
      <c r="I65" s="5">
        <v>-586350</v>
      </c>
      <c r="J65" s="5">
        <v>-264503</v>
      </c>
      <c r="K65" s="5">
        <v>-425852</v>
      </c>
      <c r="L65" s="5">
        <v>-450616</v>
      </c>
      <c r="M65" s="5">
        <v>-178719</v>
      </c>
      <c r="N65" s="5">
        <v>-203955</v>
      </c>
    </row>
    <row r="66" spans="2:14" ht="15.5" x14ac:dyDescent="0.35">
      <c r="C66" t="s">
        <v>265</v>
      </c>
      <c r="D66" s="5">
        <v>-4426786</v>
      </c>
      <c r="E66" s="5">
        <v>2053948</v>
      </c>
      <c r="F66" s="5">
        <v>2185145</v>
      </c>
      <c r="G66" s="5">
        <v>3397989</v>
      </c>
      <c r="I66" s="5">
        <v>3210296</v>
      </c>
      <c r="J66" s="5">
        <v>13058033</v>
      </c>
      <c r="K66" s="5">
        <v>12689430</v>
      </c>
      <c r="L66" s="5">
        <v>10945536</v>
      </c>
      <c r="M66" s="5">
        <v>-13036095</v>
      </c>
      <c r="N66" s="5">
        <v>9478356</v>
      </c>
    </row>
    <row r="67" spans="2:14" ht="15.5" x14ac:dyDescent="0.35">
      <c r="C67" t="s">
        <v>85</v>
      </c>
      <c r="D67" s="5">
        <v>-4426786</v>
      </c>
      <c r="E67" s="5">
        <v>2053948</v>
      </c>
      <c r="F67" s="5">
        <v>2185145</v>
      </c>
      <c r="G67" s="5">
        <v>3397989</v>
      </c>
      <c r="I67" s="5">
        <v>3210296</v>
      </c>
      <c r="J67" s="5">
        <v>13058033</v>
      </c>
      <c r="K67" s="5">
        <v>12689430</v>
      </c>
      <c r="L67" s="5">
        <v>10945536</v>
      </c>
      <c r="M67" s="5">
        <v>-13036095</v>
      </c>
      <c r="N67" s="5">
        <v>9478356</v>
      </c>
    </row>
    <row r="68" spans="2:14" ht="15.5" x14ac:dyDescent="0.35">
      <c r="C68" t="s">
        <v>86</v>
      </c>
      <c r="D68" s="5">
        <v>-665502</v>
      </c>
      <c r="E68" s="5">
        <v>-1081390</v>
      </c>
      <c r="F68" s="5">
        <v>114441</v>
      </c>
      <c r="G68" s="5">
        <v>-295006</v>
      </c>
      <c r="I68" s="5">
        <v>-1927457</v>
      </c>
      <c r="J68" s="5">
        <v>-977433</v>
      </c>
      <c r="K68" s="5">
        <v>-112460</v>
      </c>
      <c r="L68" s="5">
        <v>5009613</v>
      </c>
      <c r="M68" s="5">
        <v>-4376257</v>
      </c>
      <c r="N68" s="5">
        <v>-41030</v>
      </c>
    </row>
    <row r="69" spans="2:14" ht="15.5" x14ac:dyDescent="0.35">
      <c r="C69" t="s">
        <v>88</v>
      </c>
      <c r="D69" s="5">
        <v>-5092288</v>
      </c>
      <c r="E69" s="5">
        <v>972558</v>
      </c>
      <c r="F69" s="5">
        <v>2299586</v>
      </c>
      <c r="G69" s="5">
        <v>3102983</v>
      </c>
      <c r="I69" s="5">
        <v>1282839</v>
      </c>
      <c r="J69" s="5">
        <v>12080600</v>
      </c>
      <c r="K69" s="5">
        <v>12576970</v>
      </c>
      <c r="L69" s="5">
        <v>15955149</v>
      </c>
      <c r="M69" s="5">
        <v>-17412352</v>
      </c>
      <c r="N69" s="5">
        <v>9437326</v>
      </c>
    </row>
    <row r="70" spans="2:14" ht="15.5" x14ac:dyDescent="0.35">
      <c r="C70" t="s">
        <v>89</v>
      </c>
      <c r="D70" s="5">
        <v>-4426786</v>
      </c>
      <c r="E70" s="5">
        <v>2053948</v>
      </c>
      <c r="F70" s="5">
        <v>2185145</v>
      </c>
      <c r="G70" s="5">
        <v>3397989</v>
      </c>
      <c r="I70" s="5">
        <v>3210296</v>
      </c>
      <c r="J70" s="5">
        <v>13058033</v>
      </c>
      <c r="K70" s="5">
        <v>12689430</v>
      </c>
      <c r="L70" s="5">
        <v>10945536</v>
      </c>
      <c r="M70" s="5">
        <v>-13036095</v>
      </c>
      <c r="N70" s="5">
        <v>9478356</v>
      </c>
    </row>
    <row r="71" spans="2:14" ht="15.5" x14ac:dyDescent="0.35">
      <c r="C71" t="s">
        <v>7</v>
      </c>
      <c r="D71" s="5">
        <v>-5730353</v>
      </c>
      <c r="E71" s="5">
        <v>2246682</v>
      </c>
      <c r="F71" s="5">
        <v>1905198</v>
      </c>
      <c r="G71" s="5">
        <v>2864123</v>
      </c>
      <c r="I71" s="5">
        <v>1285650</v>
      </c>
      <c r="J71" s="5">
        <v>10410026</v>
      </c>
      <c r="K71" s="5">
        <v>12576970</v>
      </c>
      <c r="L71" s="5">
        <v>15955149</v>
      </c>
      <c r="M71" s="5">
        <v>-17412352</v>
      </c>
      <c r="N71" s="5">
        <v>9437326</v>
      </c>
    </row>
    <row r="72" spans="2:14" ht="15.5" x14ac:dyDescent="0.35">
      <c r="C72" t="s">
        <v>90</v>
      </c>
      <c r="D72" s="5">
        <v>-4426786</v>
      </c>
      <c r="E72" s="5">
        <v>2053948</v>
      </c>
      <c r="F72" s="5">
        <v>2185145</v>
      </c>
      <c r="G72" s="5">
        <v>3397989</v>
      </c>
      <c r="I72" s="5">
        <v>3210296</v>
      </c>
      <c r="J72" s="5">
        <v>13058033</v>
      </c>
      <c r="K72" s="5">
        <v>12689430</v>
      </c>
      <c r="L72" s="5">
        <v>10945536</v>
      </c>
      <c r="M72" s="5">
        <v>-13036095</v>
      </c>
      <c r="N72" s="5">
        <v>9478356</v>
      </c>
    </row>
    <row r="73" spans="2:14" ht="15.5" x14ac:dyDescent="0.35">
      <c r="C73" t="s">
        <v>91</v>
      </c>
      <c r="D73" s="5">
        <v>-5092288</v>
      </c>
      <c r="E73" s="5">
        <v>972558</v>
      </c>
      <c r="F73" s="5">
        <v>2299586</v>
      </c>
      <c r="G73" s="5">
        <v>3102983</v>
      </c>
      <c r="I73" s="5">
        <v>1282839</v>
      </c>
      <c r="J73" s="5">
        <v>12080600</v>
      </c>
      <c r="K73" s="5">
        <v>12576970</v>
      </c>
      <c r="L73" s="5">
        <v>15955149</v>
      </c>
      <c r="M73" s="5">
        <v>-17412352</v>
      </c>
      <c r="N73" s="5">
        <v>9437326</v>
      </c>
    </row>
    <row r="74" spans="2:14" ht="15.5" x14ac:dyDescent="0.35">
      <c r="C74" t="s">
        <v>92</v>
      </c>
      <c r="D74" s="5">
        <v>-5092288</v>
      </c>
      <c r="E74" s="5">
        <v>972558</v>
      </c>
      <c r="F74" s="5">
        <v>2299586</v>
      </c>
      <c r="G74" s="5">
        <v>3102983</v>
      </c>
      <c r="I74" s="5">
        <v>1282839</v>
      </c>
      <c r="J74" s="5">
        <v>12080600</v>
      </c>
      <c r="K74" s="5">
        <v>12576970</v>
      </c>
      <c r="L74" s="5">
        <v>15955149</v>
      </c>
      <c r="M74" s="5">
        <v>-17412352</v>
      </c>
      <c r="N74" s="5">
        <v>9437326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40663549</v>
      </c>
      <c r="E78" s="5">
        <v>36484510</v>
      </c>
      <c r="F78" s="5">
        <v>45831020</v>
      </c>
      <c r="G78" s="5">
        <v>31416595</v>
      </c>
      <c r="I78" s="5">
        <v>40663549</v>
      </c>
      <c r="J78" s="5">
        <v>41139250</v>
      </c>
      <c r="K78" s="5">
        <v>41373913</v>
      </c>
      <c r="L78" s="5">
        <v>23600640</v>
      </c>
      <c r="M78" s="5">
        <v>15568141</v>
      </c>
      <c r="N78" s="5">
        <v>20591404</v>
      </c>
    </row>
    <row r="79" spans="2:14" ht="15.5" x14ac:dyDescent="0.35">
      <c r="C79" t="s">
        <v>597</v>
      </c>
      <c r="D79" s="5">
        <v>2321942</v>
      </c>
      <c r="E79" s="5">
        <v>1068238</v>
      </c>
      <c r="F79" s="5">
        <v>1313982</v>
      </c>
      <c r="G79" s="5">
        <v>693700</v>
      </c>
      <c r="I79" s="5">
        <v>2321942</v>
      </c>
      <c r="J79" s="5">
        <v>3172513</v>
      </c>
      <c r="K79" s="5">
        <v>1335908</v>
      </c>
      <c r="L79" s="5">
        <v>3236843</v>
      </c>
      <c r="M79" s="5">
        <v>696442</v>
      </c>
      <c r="N79" s="5">
        <v>128035</v>
      </c>
    </row>
    <row r="80" spans="2:14" ht="15.5" x14ac:dyDescent="0.35">
      <c r="C80" t="s">
        <v>96</v>
      </c>
      <c r="D80" s="5">
        <v>31873859</v>
      </c>
      <c r="E80" s="5">
        <v>33149596</v>
      </c>
      <c r="F80" s="5">
        <v>33255847</v>
      </c>
      <c r="G80" s="5">
        <v>32051898</v>
      </c>
      <c r="I80" s="5">
        <v>31873859</v>
      </c>
      <c r="J80" s="5">
        <v>28871380</v>
      </c>
      <c r="K80" s="5">
        <v>20294729</v>
      </c>
      <c r="L80" s="5">
        <v>9141076</v>
      </c>
      <c r="M80" s="5">
        <v>12170848</v>
      </c>
      <c r="N80" s="5">
        <v>10481364</v>
      </c>
    </row>
    <row r="81" spans="3:14" ht="15.5" x14ac:dyDescent="0.35">
      <c r="C81" t="s">
        <v>97</v>
      </c>
      <c r="D81" s="5">
        <v>2007329</v>
      </c>
      <c r="E81" s="5">
        <v>47972</v>
      </c>
      <c r="F81" s="5">
        <v>40008</v>
      </c>
      <c r="G81" s="5">
        <v>66223</v>
      </c>
      <c r="I81" s="5">
        <v>2007329</v>
      </c>
      <c r="J81" s="5">
        <v>1456066</v>
      </c>
      <c r="K81" s="5">
        <v>72704</v>
      </c>
      <c r="L81" s="5">
        <v>105325</v>
      </c>
      <c r="M81" s="5">
        <v>849751</v>
      </c>
      <c r="N81" s="5">
        <v>456623</v>
      </c>
    </row>
    <row r="82" spans="3:14" ht="15.5" x14ac:dyDescent="0.35">
      <c r="C82" t="s">
        <v>270</v>
      </c>
      <c r="D82" s="5">
        <v>12909770</v>
      </c>
      <c r="E82" s="5">
        <v>3999704</v>
      </c>
      <c r="F82" s="5">
        <v>5603020</v>
      </c>
      <c r="G82" s="5">
        <v>7627802</v>
      </c>
      <c r="I82" s="5">
        <v>12909770</v>
      </c>
      <c r="J82" s="5">
        <v>10040602</v>
      </c>
      <c r="K82" s="5">
        <v>7814095</v>
      </c>
      <c r="L82" s="5">
        <v>3408566</v>
      </c>
      <c r="M82" s="5">
        <v>1861656</v>
      </c>
      <c r="N82" s="5">
        <v>1032925</v>
      </c>
    </row>
    <row r="83" spans="3:14" ht="15.5" x14ac:dyDescent="0.35">
      <c r="C83" t="s">
        <v>98</v>
      </c>
      <c r="D83" s="5">
        <v>31873859</v>
      </c>
      <c r="E83" s="5">
        <v>33149596</v>
      </c>
      <c r="F83" s="5">
        <v>33255847</v>
      </c>
      <c r="G83" s="5">
        <v>32051898</v>
      </c>
      <c r="I83" s="5">
        <v>31873859</v>
      </c>
      <c r="J83" s="5">
        <v>28871380</v>
      </c>
      <c r="K83" s="5">
        <v>20294729</v>
      </c>
      <c r="L83" s="5">
        <v>9141076</v>
      </c>
      <c r="M83" s="5">
        <v>12170848</v>
      </c>
      <c r="N83" s="5">
        <v>10481364</v>
      </c>
    </row>
    <row r="84" spans="3:14" ht="15.5" x14ac:dyDescent="0.35">
      <c r="C84" t="s">
        <v>99</v>
      </c>
      <c r="D84" s="5">
        <v>560066</v>
      </c>
      <c r="E84" s="5">
        <v>38831</v>
      </c>
      <c r="F84" s="5">
        <v>160773</v>
      </c>
      <c r="I84" s="5">
        <v>560066</v>
      </c>
      <c r="J84" s="5">
        <v>139688</v>
      </c>
      <c r="K84" s="5">
        <v>9900624</v>
      </c>
      <c r="L84" s="5">
        <v>140331</v>
      </c>
      <c r="M84" s="5">
        <v>2089727</v>
      </c>
      <c r="N84" s="5">
        <v>30872</v>
      </c>
    </row>
    <row r="85" spans="3:14" ht="15.5" x14ac:dyDescent="0.35">
      <c r="C85" t="s">
        <v>100</v>
      </c>
      <c r="D85" s="5">
        <v>560066</v>
      </c>
      <c r="E85" s="5">
        <v>38831</v>
      </c>
      <c r="F85" s="5">
        <v>160773</v>
      </c>
      <c r="I85" s="5">
        <v>560066</v>
      </c>
      <c r="J85" s="5">
        <v>139688</v>
      </c>
      <c r="K85" s="5">
        <v>9900624</v>
      </c>
      <c r="L85" s="5">
        <v>140331</v>
      </c>
      <c r="M85" s="5">
        <v>2089727</v>
      </c>
      <c r="N85" s="5">
        <v>30872</v>
      </c>
    </row>
    <row r="86" spans="3:14" ht="15.5" x14ac:dyDescent="0.35">
      <c r="C86" t="s">
        <v>101</v>
      </c>
      <c r="D86" s="5">
        <v>9966640</v>
      </c>
      <c r="E86" s="5">
        <v>7569260</v>
      </c>
      <c r="F86" s="5">
        <v>6344271</v>
      </c>
      <c r="G86" s="5">
        <v>7165785</v>
      </c>
      <c r="I86" s="5">
        <v>9966640</v>
      </c>
      <c r="J86" s="5">
        <v>7173522</v>
      </c>
      <c r="K86" s="5">
        <v>4823036</v>
      </c>
      <c r="L86" s="5">
        <v>3813341</v>
      </c>
      <c r="M86" s="5">
        <v>3487044</v>
      </c>
      <c r="N86" s="5">
        <v>3581949</v>
      </c>
    </row>
    <row r="87" spans="3:14" ht="15.5" x14ac:dyDescent="0.35">
      <c r="C87" t="s">
        <v>80</v>
      </c>
      <c r="D87" s="5">
        <v>6959760</v>
      </c>
      <c r="E87" s="5">
        <v>7421972</v>
      </c>
      <c r="F87" s="5">
        <v>7471987</v>
      </c>
      <c r="G87" s="5">
        <v>7288358</v>
      </c>
      <c r="I87" s="5">
        <v>6959760</v>
      </c>
      <c r="J87" s="5">
        <v>8778968</v>
      </c>
      <c r="K87" s="5">
        <v>9886050</v>
      </c>
      <c r="L87" s="5">
        <v>7807928</v>
      </c>
      <c r="M87" s="5">
        <v>68278286</v>
      </c>
      <c r="N87" s="5">
        <v>80006557</v>
      </c>
    </row>
    <row r="88" spans="3:14" ht="15.5" x14ac:dyDescent="0.35">
      <c r="C88" t="s">
        <v>102</v>
      </c>
      <c r="D88" s="5">
        <v>93800505</v>
      </c>
      <c r="E88" s="5">
        <v>96391924</v>
      </c>
      <c r="F88" s="5">
        <v>102726193</v>
      </c>
      <c r="G88" s="5">
        <v>87247937</v>
      </c>
      <c r="I88" s="5">
        <v>93800505</v>
      </c>
      <c r="J88" s="5">
        <v>83557384</v>
      </c>
      <c r="K88" s="5">
        <v>79741939</v>
      </c>
      <c r="L88" s="5">
        <v>57448621</v>
      </c>
      <c r="M88" s="5">
        <v>38478066</v>
      </c>
      <c r="N88" s="5">
        <v>36105910</v>
      </c>
    </row>
    <row r="89" spans="3:14" ht="15.5" x14ac:dyDescent="0.35">
      <c r="C89" t="s">
        <v>103</v>
      </c>
    </row>
    <row r="90" spans="3:14" ht="15.5" x14ac:dyDescent="0.35">
      <c r="C90" t="s">
        <v>556</v>
      </c>
      <c r="D90" s="5">
        <v>22649665</v>
      </c>
      <c r="E90" s="5">
        <v>20887408</v>
      </c>
      <c r="F90" s="5">
        <v>18658987</v>
      </c>
      <c r="G90" s="5">
        <v>15889210</v>
      </c>
      <c r="I90" s="5">
        <v>22649665</v>
      </c>
      <c r="J90" s="5">
        <v>21104536</v>
      </c>
      <c r="K90" s="5">
        <v>19810523</v>
      </c>
      <c r="L90" s="5">
        <v>8236684</v>
      </c>
      <c r="M90" s="5">
        <v>6681255</v>
      </c>
      <c r="N90" s="5">
        <v>4805777</v>
      </c>
    </row>
    <row r="91" spans="3:14" ht="15.5" x14ac:dyDescent="0.35">
      <c r="C91" t="s">
        <v>104</v>
      </c>
      <c r="D91" s="5">
        <v>160020619</v>
      </c>
      <c r="E91" s="5">
        <v>134982971</v>
      </c>
      <c r="F91" s="5">
        <v>126819748</v>
      </c>
      <c r="G91" s="5">
        <v>128725524</v>
      </c>
      <c r="I91" s="5">
        <v>160020619</v>
      </c>
      <c r="J91" s="5">
        <v>123118403</v>
      </c>
      <c r="K91" s="5">
        <v>105618759</v>
      </c>
      <c r="L91" s="5">
        <v>110674459</v>
      </c>
      <c r="M91" s="5">
        <v>117415290</v>
      </c>
      <c r="N91" s="5">
        <v>126102907</v>
      </c>
    </row>
    <row r="92" spans="3:14" ht="15.5" x14ac:dyDescent="0.35">
      <c r="C92" t="s">
        <v>105</v>
      </c>
      <c r="D92" s="5">
        <v>216206</v>
      </c>
      <c r="E92" s="5">
        <v>209817</v>
      </c>
      <c r="F92" s="5">
        <v>214398</v>
      </c>
      <c r="G92" s="5">
        <v>199484</v>
      </c>
      <c r="I92" s="5">
        <v>216206</v>
      </c>
      <c r="J92" s="5">
        <v>203510</v>
      </c>
      <c r="K92" s="5">
        <v>116047</v>
      </c>
      <c r="L92" s="5">
        <v>97604</v>
      </c>
      <c r="M92" s="5">
        <v>102094</v>
      </c>
      <c r="N92" s="5">
        <v>81425</v>
      </c>
    </row>
    <row r="93" spans="3:14" ht="15.5" x14ac:dyDescent="0.35">
      <c r="C93" t="s">
        <v>272</v>
      </c>
      <c r="D93" s="5">
        <v>350214</v>
      </c>
      <c r="E93" s="5">
        <v>742565</v>
      </c>
      <c r="F93" s="5">
        <v>742565</v>
      </c>
      <c r="G93" s="5">
        <v>742565</v>
      </c>
      <c r="I93" s="5">
        <v>350214</v>
      </c>
      <c r="J93" s="5">
        <v>742565</v>
      </c>
      <c r="K93" s="5">
        <v>778499</v>
      </c>
      <c r="L93" s="5">
        <v>762910</v>
      </c>
      <c r="M93" s="5">
        <v>841078</v>
      </c>
      <c r="N93" s="5">
        <v>850857</v>
      </c>
    </row>
    <row r="94" spans="3:14" ht="15.5" x14ac:dyDescent="0.35">
      <c r="C94" t="s">
        <v>106</v>
      </c>
      <c r="D94" s="5">
        <v>252359684</v>
      </c>
      <c r="E94" s="5">
        <v>227339323</v>
      </c>
      <c r="F94" s="5">
        <v>224924261</v>
      </c>
      <c r="G94" s="5">
        <v>224365659</v>
      </c>
      <c r="I94" s="5">
        <v>252359684</v>
      </c>
      <c r="J94" s="5">
        <v>216975948</v>
      </c>
      <c r="K94" s="5">
        <v>191990559</v>
      </c>
      <c r="L94" s="5">
        <v>156704052</v>
      </c>
      <c r="M94" s="5">
        <v>171919179</v>
      </c>
      <c r="N94" s="5">
        <v>177441980</v>
      </c>
    </row>
    <row r="95" spans="3:14" ht="15.5" x14ac:dyDescent="0.35">
      <c r="C95" t="s">
        <v>107</v>
      </c>
      <c r="D95" s="5">
        <v>346160189</v>
      </c>
      <c r="E95" s="5">
        <v>323731247</v>
      </c>
      <c r="F95" s="5">
        <v>327650454</v>
      </c>
      <c r="G95" s="5">
        <v>311613596</v>
      </c>
      <c r="I95" s="5">
        <v>346160189</v>
      </c>
      <c r="J95" s="5">
        <v>300533332</v>
      </c>
      <c r="K95" s="5">
        <v>271732498</v>
      </c>
      <c r="L95" s="5">
        <v>214152673</v>
      </c>
      <c r="M95" s="5">
        <v>210397245</v>
      </c>
      <c r="N95" s="5">
        <v>213547890</v>
      </c>
    </row>
    <row r="96" spans="3:14" ht="15.5" x14ac:dyDescent="0.35">
      <c r="C96" t="s">
        <v>108</v>
      </c>
    </row>
    <row r="97" spans="3:14" ht="15.5" x14ac:dyDescent="0.35">
      <c r="C97" t="s">
        <v>109</v>
      </c>
    </row>
    <row r="98" spans="3:14" ht="15.5" x14ac:dyDescent="0.35">
      <c r="C98" t="s">
        <v>110</v>
      </c>
      <c r="D98" s="5">
        <v>81261224</v>
      </c>
      <c r="E98" s="5">
        <v>69879300</v>
      </c>
      <c r="F98" s="5">
        <v>62494901</v>
      </c>
      <c r="G98" s="5">
        <v>52356549</v>
      </c>
      <c r="I98" s="5">
        <v>81261224</v>
      </c>
      <c r="J98" s="5">
        <v>53359128</v>
      </c>
      <c r="K98" s="5">
        <v>44036167</v>
      </c>
      <c r="L98" s="5">
        <v>46616682</v>
      </c>
      <c r="M98" s="5">
        <v>38667869</v>
      </c>
      <c r="N98" s="5">
        <v>45227889</v>
      </c>
    </row>
    <row r="99" spans="3:14" ht="15.5" x14ac:dyDescent="0.35">
      <c r="C99" t="s">
        <v>111</v>
      </c>
    </row>
    <row r="100" spans="3:14" ht="15.5" x14ac:dyDescent="0.35">
      <c r="C100" t="s">
        <v>112</v>
      </c>
      <c r="D100" s="5">
        <v>28862846</v>
      </c>
      <c r="E100" s="5">
        <v>15748409</v>
      </c>
      <c r="F100" s="5">
        <v>21753694</v>
      </c>
      <c r="G100" s="5">
        <v>20781227</v>
      </c>
      <c r="I100" s="5">
        <v>28862846</v>
      </c>
      <c r="J100" s="5">
        <v>21329273</v>
      </c>
      <c r="K100" s="5">
        <v>21009278</v>
      </c>
      <c r="L100" s="5">
        <v>8478677</v>
      </c>
      <c r="M100" s="5">
        <v>8975872</v>
      </c>
      <c r="N100" s="5">
        <v>5502571</v>
      </c>
    </row>
    <row r="101" spans="3:14" ht="15.5" x14ac:dyDescent="0.35">
      <c r="C101" t="s">
        <v>115</v>
      </c>
      <c r="D101" s="5">
        <v>1768840</v>
      </c>
      <c r="E101" s="5">
        <v>3683079</v>
      </c>
      <c r="F101" s="5">
        <v>2870686</v>
      </c>
      <c r="G101" s="5">
        <v>1135150</v>
      </c>
      <c r="I101" s="5">
        <v>1768840</v>
      </c>
      <c r="J101" s="5">
        <v>841837</v>
      </c>
      <c r="K101" s="5">
        <v>507904</v>
      </c>
      <c r="L101" s="5">
        <v>476613</v>
      </c>
      <c r="M101" s="5">
        <v>2890775</v>
      </c>
      <c r="N101" s="5">
        <v>1392480</v>
      </c>
    </row>
    <row r="102" spans="3:14" ht="15.5" x14ac:dyDescent="0.35">
      <c r="C102" t="s">
        <v>113</v>
      </c>
    </row>
    <row r="103" spans="3:14" ht="15.5" x14ac:dyDescent="0.35">
      <c r="C103" t="s">
        <v>114</v>
      </c>
      <c r="D103" s="5">
        <v>2007329</v>
      </c>
      <c r="E103" s="5">
        <v>47972</v>
      </c>
      <c r="F103" s="5">
        <v>40008</v>
      </c>
      <c r="G103" s="5">
        <v>66223</v>
      </c>
      <c r="I103" s="5">
        <v>2007329</v>
      </c>
      <c r="J103" s="5">
        <v>1456066</v>
      </c>
      <c r="K103" s="5">
        <v>72704</v>
      </c>
      <c r="L103" s="5">
        <v>105325</v>
      </c>
      <c r="M103" s="5">
        <v>849751</v>
      </c>
      <c r="N103" s="5">
        <v>456623</v>
      </c>
    </row>
    <row r="104" spans="3:14" ht="15.5" x14ac:dyDescent="0.35">
      <c r="C104" t="s">
        <v>116</v>
      </c>
      <c r="D104" s="5">
        <v>11764843</v>
      </c>
      <c r="E104" s="5">
        <v>16264202</v>
      </c>
      <c r="F104" s="5">
        <v>10631042</v>
      </c>
      <c r="G104" s="5">
        <v>7322880</v>
      </c>
      <c r="I104" s="5">
        <v>11764843</v>
      </c>
      <c r="J104" s="5">
        <v>8748281</v>
      </c>
      <c r="K104" s="5">
        <v>9764987</v>
      </c>
      <c r="L104" s="5">
        <v>6864269</v>
      </c>
      <c r="M104" s="5">
        <v>7051408</v>
      </c>
      <c r="N104" s="5">
        <v>7906120</v>
      </c>
    </row>
    <row r="105" spans="3:14" ht="15.5" x14ac:dyDescent="0.35">
      <c r="C105" t="s">
        <v>273</v>
      </c>
      <c r="D105" s="5">
        <v>9487270</v>
      </c>
      <c r="E105" s="5">
        <v>2989666</v>
      </c>
      <c r="F105" s="5">
        <v>3071991</v>
      </c>
      <c r="G105" s="5">
        <v>3006247</v>
      </c>
      <c r="I105" s="5">
        <v>9487270</v>
      </c>
      <c r="J105" s="5">
        <v>3127662</v>
      </c>
      <c r="K105" s="5">
        <v>1889702</v>
      </c>
      <c r="L105" s="5">
        <v>4386706</v>
      </c>
      <c r="M105" s="5">
        <v>1892903</v>
      </c>
      <c r="N105" s="5">
        <v>1914912</v>
      </c>
    </row>
    <row r="106" spans="3:14" ht="15.5" x14ac:dyDescent="0.35">
      <c r="C106" t="s">
        <v>118</v>
      </c>
    </row>
    <row r="107" spans="3:14" ht="15.5" x14ac:dyDescent="0.35">
      <c r="C107" t="s">
        <v>998</v>
      </c>
      <c r="M107" s="5">
        <v>1565303</v>
      </c>
      <c r="N107" s="5">
        <v>3524653</v>
      </c>
    </row>
    <row r="108" spans="3:14" ht="15.5" x14ac:dyDescent="0.35">
      <c r="C108" t="s">
        <v>999</v>
      </c>
      <c r="D108" s="5">
        <v>19442397</v>
      </c>
      <c r="E108" s="5">
        <v>19442397</v>
      </c>
      <c r="F108" s="5">
        <v>19442397</v>
      </c>
      <c r="G108" s="5">
        <v>19442397</v>
      </c>
      <c r="I108" s="5">
        <v>19442397</v>
      </c>
      <c r="J108" s="5">
        <v>19442397</v>
      </c>
      <c r="K108" s="5">
        <v>19442397</v>
      </c>
      <c r="L108" s="5">
        <v>19286450</v>
      </c>
      <c r="M108" s="5">
        <v>19442397</v>
      </c>
      <c r="N108" s="5">
        <v>19905144</v>
      </c>
    </row>
    <row r="109" spans="3:14" ht="15.5" x14ac:dyDescent="0.35">
      <c r="C109" t="s">
        <v>378</v>
      </c>
      <c r="D109" s="5">
        <v>20290709</v>
      </c>
      <c r="E109" s="5">
        <v>23912899</v>
      </c>
      <c r="F109" s="5">
        <v>32564559</v>
      </c>
      <c r="G109" s="5">
        <v>32639817</v>
      </c>
      <c r="I109" s="5">
        <v>20290709</v>
      </c>
      <c r="J109" s="5">
        <v>23247598</v>
      </c>
      <c r="K109" s="5">
        <v>25497650</v>
      </c>
      <c r="L109" s="5">
        <v>7151952</v>
      </c>
      <c r="M109" s="5">
        <v>23403359</v>
      </c>
      <c r="N109" s="5">
        <v>1619276</v>
      </c>
    </row>
    <row r="110" spans="3:14" ht="15.5" x14ac:dyDescent="0.35">
      <c r="C110" t="s">
        <v>350</v>
      </c>
      <c r="D110" s="5">
        <v>240749</v>
      </c>
      <c r="E110" s="5">
        <v>320433</v>
      </c>
      <c r="F110" s="5">
        <v>259050</v>
      </c>
      <c r="G110" s="5">
        <v>236151</v>
      </c>
      <c r="I110" s="5">
        <v>240749</v>
      </c>
      <c r="J110" s="5">
        <v>245896</v>
      </c>
    </row>
    <row r="111" spans="3:14" ht="15.5" x14ac:dyDescent="0.35">
      <c r="C111" t="s">
        <v>276</v>
      </c>
      <c r="D111" s="5">
        <v>49750204</v>
      </c>
      <c r="E111" s="5">
        <v>31835353</v>
      </c>
      <c r="F111" s="5">
        <v>33294207</v>
      </c>
      <c r="G111" s="5">
        <v>28519724</v>
      </c>
      <c r="I111" s="5">
        <v>49750204</v>
      </c>
      <c r="J111" s="5">
        <v>28737044</v>
      </c>
      <c r="K111" s="5">
        <v>15776545</v>
      </c>
      <c r="L111" s="5">
        <v>1754497</v>
      </c>
      <c r="M111" s="5">
        <v>1772941</v>
      </c>
      <c r="N111" s="5">
        <v>3497837</v>
      </c>
    </row>
    <row r="112" spans="3:14" ht="15.5" x14ac:dyDescent="0.35">
      <c r="C112" t="s">
        <v>120</v>
      </c>
      <c r="D112" s="5">
        <v>26485236</v>
      </c>
      <c r="E112" s="5">
        <v>29071942</v>
      </c>
      <c r="F112" s="5">
        <v>21944833</v>
      </c>
      <c r="G112" s="5">
        <v>18153545</v>
      </c>
      <c r="I112" s="5">
        <v>26485236</v>
      </c>
      <c r="J112" s="5">
        <v>17218739</v>
      </c>
      <c r="K112" s="5">
        <v>10515800</v>
      </c>
      <c r="L112" s="5">
        <v>4009520</v>
      </c>
      <c r="M112" s="5">
        <v>16276780</v>
      </c>
      <c r="N112" s="5">
        <v>25535165</v>
      </c>
    </row>
    <row r="113" spans="3:14" ht="15.5" x14ac:dyDescent="0.35">
      <c r="C113" t="s">
        <v>121</v>
      </c>
      <c r="D113" s="5">
        <v>92024608</v>
      </c>
      <c r="E113" s="5">
        <v>77357230</v>
      </c>
      <c r="F113" s="5">
        <v>87428394</v>
      </c>
      <c r="G113" s="5">
        <v>82712875</v>
      </c>
      <c r="I113" s="5">
        <v>92024608</v>
      </c>
      <c r="J113" s="5">
        <v>73733015</v>
      </c>
      <c r="K113" s="5">
        <v>62723057</v>
      </c>
      <c r="L113" s="5">
        <v>29604608</v>
      </c>
      <c r="M113" s="5">
        <v>72007477</v>
      </c>
      <c r="N113" s="5">
        <v>63907983</v>
      </c>
    </row>
    <row r="114" spans="3:14" ht="15.5" x14ac:dyDescent="0.35">
      <c r="C114" t="s">
        <v>122</v>
      </c>
      <c r="D114" s="5">
        <v>92024608</v>
      </c>
      <c r="E114" s="5">
        <v>77357230</v>
      </c>
      <c r="F114" s="5">
        <v>87428394</v>
      </c>
      <c r="G114" s="5">
        <v>82712875</v>
      </c>
      <c r="I114" s="5">
        <v>92024608</v>
      </c>
      <c r="J114" s="5">
        <v>73733015</v>
      </c>
      <c r="K114" s="5">
        <v>62723057</v>
      </c>
      <c r="L114" s="5">
        <v>29604608</v>
      </c>
      <c r="M114" s="5">
        <v>72007477</v>
      </c>
      <c r="N114" s="5">
        <v>63907983</v>
      </c>
    </row>
    <row r="115" spans="3:14" ht="15.5" x14ac:dyDescent="0.35">
      <c r="C115" t="s">
        <v>124</v>
      </c>
    </row>
    <row r="116" spans="3:14" ht="15.5" x14ac:dyDescent="0.35">
      <c r="C116" t="s">
        <v>125</v>
      </c>
      <c r="D116" s="5">
        <v>89724059</v>
      </c>
      <c r="E116" s="5">
        <v>75511082</v>
      </c>
      <c r="F116" s="5">
        <v>85560213</v>
      </c>
      <c r="G116" s="5">
        <v>80838089</v>
      </c>
      <c r="I116" s="5">
        <v>89724059</v>
      </c>
      <c r="J116" s="5">
        <v>71672935</v>
      </c>
      <c r="K116" s="5">
        <v>60716592</v>
      </c>
      <c r="L116" s="5">
        <v>28192899</v>
      </c>
      <c r="M116" s="5">
        <v>46184000</v>
      </c>
      <c r="N116" s="5">
        <v>28546910</v>
      </c>
    </row>
    <row r="117" spans="3:14" ht="15.5" x14ac:dyDescent="0.35">
      <c r="C117" t="s">
        <v>410</v>
      </c>
      <c r="M117" s="5">
        <v>24816017</v>
      </c>
      <c r="N117" s="5">
        <v>34629266</v>
      </c>
    </row>
    <row r="118" spans="3:14" ht="15.5" x14ac:dyDescent="0.35">
      <c r="C118" t="s">
        <v>126</v>
      </c>
      <c r="D118" s="5">
        <v>173285832</v>
      </c>
      <c r="E118" s="5">
        <v>147236530</v>
      </c>
      <c r="F118" s="5">
        <v>149923295</v>
      </c>
      <c r="G118" s="5">
        <v>135069424</v>
      </c>
      <c r="I118" s="5">
        <v>173285832</v>
      </c>
      <c r="J118" s="5">
        <v>127092143</v>
      </c>
      <c r="K118" s="5">
        <v>106759224</v>
      </c>
      <c r="L118" s="5">
        <v>76221290</v>
      </c>
      <c r="M118" s="5">
        <v>110675346</v>
      </c>
      <c r="N118" s="5">
        <v>109135872</v>
      </c>
    </row>
    <row r="119" spans="3:14" ht="15.5" x14ac:dyDescent="0.35">
      <c r="C119" t="s">
        <v>127</v>
      </c>
    </row>
    <row r="120" spans="3:14" ht="15.5" x14ac:dyDescent="0.35">
      <c r="C120" t="s">
        <v>128</v>
      </c>
      <c r="D120" s="5">
        <v>120393825</v>
      </c>
      <c r="E120" s="5">
        <v>120391500</v>
      </c>
      <c r="F120" s="5">
        <v>120391500</v>
      </c>
      <c r="G120" s="5">
        <v>120391500</v>
      </c>
      <c r="I120" s="5">
        <v>120393825</v>
      </c>
      <c r="J120" s="5">
        <v>120391500</v>
      </c>
      <c r="K120" s="5">
        <v>120391095</v>
      </c>
      <c r="L120" s="5">
        <v>102615795</v>
      </c>
      <c r="M120" s="5">
        <v>12945704</v>
      </c>
      <c r="N120" s="5">
        <v>12945704</v>
      </c>
    </row>
    <row r="121" spans="3:14" ht="15.5" x14ac:dyDescent="0.35">
      <c r="C121" t="s">
        <v>129</v>
      </c>
      <c r="D121" s="5">
        <v>-51082493</v>
      </c>
      <c r="E121" s="5">
        <v>-51084818</v>
      </c>
      <c r="F121" s="5">
        <v>-51084818</v>
      </c>
      <c r="G121" s="5">
        <v>-51084818</v>
      </c>
      <c r="I121" s="5">
        <v>-51082493</v>
      </c>
      <c r="J121" s="5">
        <v>-51084818</v>
      </c>
      <c r="K121" s="5">
        <v>-51085223</v>
      </c>
      <c r="L121" s="5">
        <v>-47268142</v>
      </c>
      <c r="M121" s="5">
        <v>-5835253</v>
      </c>
      <c r="N121" s="5">
        <v>-5835253</v>
      </c>
    </row>
    <row r="122" spans="3:14" ht="15.5" x14ac:dyDescent="0.35">
      <c r="C122" t="s">
        <v>130</v>
      </c>
      <c r="D122" s="5">
        <v>75494461</v>
      </c>
      <c r="E122" s="5">
        <v>80800939</v>
      </c>
      <c r="F122" s="5">
        <v>78504242</v>
      </c>
      <c r="G122" s="5">
        <v>77899272</v>
      </c>
      <c r="I122" s="5">
        <v>75494461</v>
      </c>
      <c r="J122" s="5">
        <v>73544539</v>
      </c>
      <c r="K122" s="5">
        <v>63213217</v>
      </c>
      <c r="L122" s="5">
        <v>52798955</v>
      </c>
      <c r="M122" s="5">
        <v>3962051</v>
      </c>
      <c r="N122" s="5">
        <v>1634417</v>
      </c>
    </row>
    <row r="123" spans="3:14" ht="15.5" x14ac:dyDescent="0.35">
      <c r="C123" t="s">
        <v>131</v>
      </c>
      <c r="D123" s="5">
        <v>20000</v>
      </c>
      <c r="E123" s="5">
        <v>10000</v>
      </c>
      <c r="F123" s="5">
        <v>10000</v>
      </c>
      <c r="G123" s="5">
        <v>10000</v>
      </c>
      <c r="I123" s="5">
        <v>20000</v>
      </c>
      <c r="J123" s="5">
        <v>10000</v>
      </c>
    </row>
    <row r="124" spans="3:14" ht="15.5" x14ac:dyDescent="0.35">
      <c r="C124" t="s">
        <v>132</v>
      </c>
      <c r="D124" s="5">
        <v>75474461</v>
      </c>
      <c r="E124" s="5">
        <v>80790939</v>
      </c>
      <c r="F124" s="5">
        <v>78494242</v>
      </c>
      <c r="G124" s="5">
        <v>77889272</v>
      </c>
      <c r="I124" s="5">
        <v>75474461</v>
      </c>
      <c r="J124" s="5">
        <v>73534539</v>
      </c>
      <c r="K124" s="5">
        <v>63213217</v>
      </c>
      <c r="L124" s="5">
        <v>52798955</v>
      </c>
      <c r="M124" s="5">
        <v>3962051</v>
      </c>
      <c r="N124" s="5">
        <v>1634417</v>
      </c>
    </row>
    <row r="125" spans="3:14" ht="15.5" x14ac:dyDescent="0.35">
      <c r="C125" t="s">
        <v>133</v>
      </c>
      <c r="D125" s="5">
        <v>75494461</v>
      </c>
      <c r="E125" s="5">
        <v>80800939</v>
      </c>
      <c r="F125" s="5">
        <v>78504242</v>
      </c>
      <c r="G125" s="5">
        <v>77899272</v>
      </c>
      <c r="I125" s="5">
        <v>75494461</v>
      </c>
      <c r="J125" s="5">
        <v>73544539</v>
      </c>
      <c r="K125" s="5">
        <v>63213217</v>
      </c>
      <c r="L125" s="5">
        <v>52798955</v>
      </c>
      <c r="M125" s="5">
        <v>3962051</v>
      </c>
      <c r="N125" s="5">
        <v>1634417</v>
      </c>
    </row>
    <row r="126" spans="3:14" ht="15.5" x14ac:dyDescent="0.35">
      <c r="C126" t="s">
        <v>134</v>
      </c>
      <c r="D126" s="5">
        <v>21108804</v>
      </c>
      <c r="E126" s="5">
        <v>18965124</v>
      </c>
      <c r="F126" s="5">
        <v>22444248</v>
      </c>
      <c r="G126" s="5">
        <v>22049860</v>
      </c>
      <c r="I126" s="5">
        <v>21108804</v>
      </c>
      <c r="J126" s="5">
        <v>21811000</v>
      </c>
      <c r="K126" s="5">
        <v>22568135</v>
      </c>
      <c r="L126" s="5">
        <v>21976847</v>
      </c>
      <c r="M126" s="5">
        <v>20371111</v>
      </c>
      <c r="N126" s="5">
        <v>15660583</v>
      </c>
    </row>
    <row r="127" spans="3:14" ht="15.5" x14ac:dyDescent="0.35">
      <c r="C127" t="s">
        <v>9</v>
      </c>
      <c r="D127" s="5">
        <v>172874357</v>
      </c>
      <c r="E127" s="5">
        <v>176494717</v>
      </c>
      <c r="F127" s="5">
        <v>177727159</v>
      </c>
      <c r="G127" s="5">
        <v>176544172</v>
      </c>
      <c r="I127" s="5">
        <v>172874357</v>
      </c>
      <c r="J127" s="5">
        <v>173441189</v>
      </c>
      <c r="K127" s="5">
        <v>164973274</v>
      </c>
      <c r="L127" s="5">
        <v>137931383</v>
      </c>
      <c r="M127" s="5">
        <v>99721899</v>
      </c>
      <c r="N127" s="5">
        <v>104412008</v>
      </c>
    </row>
    <row r="128" spans="3:14" ht="15.5" x14ac:dyDescent="0.35">
      <c r="C128" t="s">
        <v>135</v>
      </c>
      <c r="D128" s="5">
        <v>346160189</v>
      </c>
      <c r="E128" s="5">
        <v>323731247</v>
      </c>
      <c r="F128" s="5">
        <v>327650454</v>
      </c>
      <c r="G128" s="5">
        <v>311613596</v>
      </c>
      <c r="I128" s="5">
        <v>346160189</v>
      </c>
      <c r="J128" s="5">
        <v>300533332</v>
      </c>
      <c r="K128" s="5">
        <v>271732498</v>
      </c>
      <c r="L128" s="5">
        <v>214152673</v>
      </c>
      <c r="M128" s="5">
        <v>210397245</v>
      </c>
      <c r="N128" s="5">
        <v>213547880</v>
      </c>
    </row>
    <row r="129" spans="2:14" ht="15.5" x14ac:dyDescent="0.35">
      <c r="C129" t="s">
        <v>136</v>
      </c>
      <c r="D129" s="5">
        <v>15339450000</v>
      </c>
      <c r="E129" s="5">
        <v>15339450000</v>
      </c>
      <c r="F129" s="5">
        <v>15339450000</v>
      </c>
      <c r="G129" s="5">
        <v>15339450000</v>
      </c>
      <c r="I129" s="5">
        <v>15339450000</v>
      </c>
      <c r="J129" s="5">
        <v>15339450000</v>
      </c>
      <c r="K129" s="5">
        <v>15339450000</v>
      </c>
      <c r="L129" s="5">
        <v>15339450000</v>
      </c>
      <c r="M129" s="5">
        <v>182988</v>
      </c>
      <c r="N129" s="5">
        <v>182988</v>
      </c>
    </row>
    <row r="131" spans="2:14" ht="15.5" x14ac:dyDescent="0.35">
      <c r="B131" t="s">
        <v>137</v>
      </c>
      <c r="C131" t="s">
        <v>138</v>
      </c>
      <c r="D131" s="5">
        <v>374218</v>
      </c>
      <c r="E131" s="5">
        <v>-451858</v>
      </c>
      <c r="F131" s="5">
        <v>13737281</v>
      </c>
      <c r="G131" s="5">
        <v>20068165</v>
      </c>
      <c r="I131" s="5">
        <v>33727806</v>
      </c>
      <c r="J131" s="5">
        <v>28056617</v>
      </c>
      <c r="K131" s="5">
        <v>10888030</v>
      </c>
      <c r="L131" s="5">
        <v>37465999</v>
      </c>
      <c r="M131" s="5">
        <v>6064384</v>
      </c>
      <c r="N131" s="5">
        <v>24593442</v>
      </c>
    </row>
    <row r="132" spans="2:14" ht="15.5" x14ac:dyDescent="0.35">
      <c r="C132" t="s">
        <v>139</v>
      </c>
      <c r="D132" s="5">
        <v>30684771</v>
      </c>
      <c r="E132" s="5">
        <v>30370242</v>
      </c>
      <c r="F132" s="5">
        <v>32025277</v>
      </c>
      <c r="G132" s="5">
        <v>31879941</v>
      </c>
      <c r="I132" s="5">
        <v>124960231</v>
      </c>
      <c r="J132" s="5">
        <v>120378690</v>
      </c>
      <c r="K132" s="5">
        <v>91448501</v>
      </c>
      <c r="L132" s="5">
        <v>97457242</v>
      </c>
      <c r="M132" s="5">
        <v>61320510</v>
      </c>
      <c r="N132" s="5">
        <v>60678307</v>
      </c>
    </row>
    <row r="133" spans="2:14" ht="15.5" x14ac:dyDescent="0.35">
      <c r="C133" t="s">
        <v>598</v>
      </c>
    </row>
    <row r="134" spans="2:14" ht="15.5" x14ac:dyDescent="0.35">
      <c r="C134" t="s">
        <v>643</v>
      </c>
      <c r="D134" s="5">
        <v>-15196298</v>
      </c>
      <c r="E134" s="5">
        <v>-28514263</v>
      </c>
      <c r="F134" s="5">
        <v>-18125283</v>
      </c>
      <c r="G134" s="5">
        <v>-7616216</v>
      </c>
      <c r="I134" s="5">
        <v>-69452060</v>
      </c>
      <c r="J134" s="5">
        <v>-73022771</v>
      </c>
      <c r="K134" s="5">
        <v>-64795803</v>
      </c>
      <c r="L134" s="5">
        <v>-46589851</v>
      </c>
      <c r="M134" s="5">
        <v>-43087725</v>
      </c>
      <c r="N134" s="5">
        <v>-24154358</v>
      </c>
    </row>
    <row r="135" spans="2:14" ht="15.5" x14ac:dyDescent="0.35">
      <c r="C135" t="s">
        <v>644</v>
      </c>
      <c r="D135" s="5">
        <v>-14365903</v>
      </c>
      <c r="E135" s="5">
        <v>-1893015</v>
      </c>
      <c r="F135" s="5">
        <v>-1668942</v>
      </c>
      <c r="G135" s="5">
        <v>-1749291</v>
      </c>
      <c r="I135" s="5">
        <v>-19677151</v>
      </c>
      <c r="J135" s="5">
        <v>-17356072</v>
      </c>
      <c r="K135" s="5">
        <v>-14238329</v>
      </c>
      <c r="L135" s="5">
        <v>-12035907</v>
      </c>
      <c r="M135" s="5">
        <v>-11198621</v>
      </c>
      <c r="N135" s="5">
        <v>-10819220</v>
      </c>
    </row>
    <row r="136" spans="2:14" ht="15.5" x14ac:dyDescent="0.35">
      <c r="C136" t="s">
        <v>1000</v>
      </c>
      <c r="D136" s="5">
        <v>-29562201</v>
      </c>
      <c r="E136" s="5">
        <v>-30407278</v>
      </c>
      <c r="F136" s="5">
        <v>-19794225</v>
      </c>
      <c r="G136" s="5">
        <v>-9365507</v>
      </c>
      <c r="I136" s="5">
        <v>-89129211</v>
      </c>
      <c r="J136" s="5">
        <v>-90378843</v>
      </c>
      <c r="K136" s="5">
        <v>-79034132</v>
      </c>
      <c r="L136" s="5">
        <v>-58625758</v>
      </c>
      <c r="M136" s="5">
        <v>-54286346</v>
      </c>
      <c r="N136" s="5">
        <v>-34973578</v>
      </c>
    </row>
    <row r="137" spans="2:14" ht="15.5" x14ac:dyDescent="0.35">
      <c r="C137" t="s">
        <v>287</v>
      </c>
      <c r="D137" s="5">
        <v>585888</v>
      </c>
      <c r="E137" s="5">
        <v>-2258774</v>
      </c>
      <c r="F137" s="5">
        <v>-3899600</v>
      </c>
      <c r="I137" s="5">
        <v>-5572486</v>
      </c>
      <c r="J137" s="5">
        <v>-4747884</v>
      </c>
      <c r="K137" s="5">
        <v>-2695626</v>
      </c>
      <c r="L137" s="5">
        <v>-2208920</v>
      </c>
      <c r="M137" s="5">
        <v>-2322695</v>
      </c>
      <c r="N137" s="5">
        <v>-2112217</v>
      </c>
    </row>
    <row r="138" spans="2:14" ht="15.5" x14ac:dyDescent="0.35">
      <c r="C138" t="s">
        <v>284</v>
      </c>
      <c r="D138" s="5">
        <v>-748352</v>
      </c>
      <c r="E138" s="5">
        <v>-414822</v>
      </c>
      <c r="F138" s="5">
        <v>-455799</v>
      </c>
      <c r="G138" s="5">
        <v>-484241</v>
      </c>
      <c r="I138" s="5">
        <v>-2103214</v>
      </c>
      <c r="J138" s="5">
        <v>-1943230</v>
      </c>
      <c r="K138" s="5">
        <v>-1526339</v>
      </c>
      <c r="L138" s="5">
        <v>-1365485</v>
      </c>
      <c r="M138" s="5">
        <v>-969780</v>
      </c>
      <c r="N138" s="5">
        <v>-1111287</v>
      </c>
    </row>
    <row r="139" spans="2:14" ht="15.5" x14ac:dyDescent="0.35">
      <c r="C139" t="s">
        <v>145</v>
      </c>
      <c r="D139" s="5">
        <v>35543379</v>
      </c>
      <c r="E139" s="5">
        <v>-11964755</v>
      </c>
      <c r="F139" s="5">
        <v>2260264</v>
      </c>
      <c r="G139" s="5">
        <v>-6666892</v>
      </c>
      <c r="I139" s="5">
        <v>19171996</v>
      </c>
      <c r="J139" s="5">
        <v>3210353</v>
      </c>
      <c r="K139" s="5">
        <v>20458604</v>
      </c>
      <c r="L139" s="5">
        <v>-23291468</v>
      </c>
      <c r="M139" s="5">
        <v>-933900</v>
      </c>
      <c r="N139" s="5">
        <v>-12264957</v>
      </c>
    </row>
    <row r="140" spans="2:14" ht="15.5" x14ac:dyDescent="0.35">
      <c r="C140" t="s">
        <v>146</v>
      </c>
      <c r="D140" s="5">
        <v>-26615887</v>
      </c>
      <c r="E140" s="5">
        <v>289952</v>
      </c>
      <c r="F140" s="5">
        <v>-2506278</v>
      </c>
      <c r="G140" s="5">
        <v>-21508487</v>
      </c>
      <c r="I140" s="5">
        <v>-50340700</v>
      </c>
      <c r="J140" s="5">
        <v>-28067096</v>
      </c>
      <c r="K140" s="5">
        <v>-14235306</v>
      </c>
      <c r="L140" s="5">
        <v>-3256134</v>
      </c>
      <c r="M140" s="5">
        <v>-10021197</v>
      </c>
      <c r="N140" s="5">
        <v>-4455609</v>
      </c>
    </row>
    <row r="141" spans="2:14" ht="15.5" x14ac:dyDescent="0.35">
      <c r="C141" t="s">
        <v>1001</v>
      </c>
      <c r="D141" s="5">
        <v>-1706657</v>
      </c>
      <c r="E141" s="5">
        <v>9694902</v>
      </c>
      <c r="G141" s="5">
        <v>-9694902</v>
      </c>
      <c r="I141" s="5">
        <v>-1706657</v>
      </c>
      <c r="J141" s="5">
        <v>-3599090</v>
      </c>
      <c r="L141" s="5">
        <v>1915825</v>
      </c>
      <c r="M141" s="5">
        <v>-7005603</v>
      </c>
    </row>
    <row r="142" spans="2:14" ht="15.5" x14ac:dyDescent="0.35">
      <c r="C142" t="s">
        <v>1002</v>
      </c>
      <c r="D142" s="5">
        <v>-396433</v>
      </c>
      <c r="E142" s="5">
        <v>689016</v>
      </c>
      <c r="F142" s="5">
        <v>530718</v>
      </c>
      <c r="G142" s="5">
        <v>488094</v>
      </c>
      <c r="I142" s="5">
        <v>1311395</v>
      </c>
      <c r="J142" s="5">
        <v>837143</v>
      </c>
      <c r="K142" s="5">
        <v>566969</v>
      </c>
      <c r="L142" s="5">
        <v>154530</v>
      </c>
      <c r="M142" s="5">
        <v>156029</v>
      </c>
      <c r="N142" s="5">
        <v>318692</v>
      </c>
    </row>
    <row r="143" spans="2:14" ht="15.5" x14ac:dyDescent="0.35">
      <c r="C143" t="s">
        <v>415</v>
      </c>
      <c r="D143" s="5">
        <v>27007</v>
      </c>
      <c r="E143" s="5">
        <v>-1181</v>
      </c>
      <c r="I143" s="5">
        <v>25826</v>
      </c>
      <c r="K143" s="5">
        <v>3300000</v>
      </c>
      <c r="L143" s="5">
        <v>82583</v>
      </c>
      <c r="M143" s="5">
        <v>2428666</v>
      </c>
      <c r="N143" s="5">
        <v>1282051</v>
      </c>
    </row>
    <row r="144" spans="2:14" ht="15.5" x14ac:dyDescent="0.35">
      <c r="C144" t="s">
        <v>1003</v>
      </c>
      <c r="D144" s="5">
        <v>-822403</v>
      </c>
      <c r="G144" s="5">
        <v>-69370</v>
      </c>
      <c r="I144" s="5">
        <v>-891773</v>
      </c>
      <c r="J144" s="5">
        <v>-64727</v>
      </c>
      <c r="K144" s="5">
        <v>-798672</v>
      </c>
      <c r="L144" s="5">
        <v>-255548</v>
      </c>
      <c r="N144" s="5">
        <v>-1220696</v>
      </c>
    </row>
    <row r="145" spans="3:14" ht="15.5" x14ac:dyDescent="0.35">
      <c r="C145" t="s">
        <v>148</v>
      </c>
      <c r="D145" s="5">
        <v>-32987587</v>
      </c>
      <c r="E145" s="5">
        <v>-397883</v>
      </c>
      <c r="F145" s="5">
        <v>-3237847</v>
      </c>
      <c r="G145" s="5">
        <v>-12031458</v>
      </c>
      <c r="I145" s="5">
        <v>-48654775</v>
      </c>
      <c r="J145" s="5">
        <v>-31726125</v>
      </c>
      <c r="K145" s="5">
        <v>-8979568</v>
      </c>
      <c r="L145" s="5">
        <v>-5153524</v>
      </c>
      <c r="M145" s="5">
        <v>-5038997</v>
      </c>
      <c r="N145" s="5">
        <v>-4835656</v>
      </c>
    </row>
    <row r="146" spans="3:14" ht="15.5" x14ac:dyDescent="0.35">
      <c r="C146" t="s">
        <v>597</v>
      </c>
      <c r="D146" s="5">
        <v>9694902</v>
      </c>
      <c r="E146" s="5">
        <v>-9694902</v>
      </c>
    </row>
    <row r="147" spans="3:14" ht="15.5" x14ac:dyDescent="0.35">
      <c r="C147" t="s">
        <v>1004</v>
      </c>
      <c r="K147" s="5">
        <v>2999965</v>
      </c>
    </row>
    <row r="148" spans="3:14" ht="15.5" x14ac:dyDescent="0.35">
      <c r="C148" t="s">
        <v>1005</v>
      </c>
      <c r="D148" s="5">
        <v>-424716</v>
      </c>
      <c r="I148" s="5">
        <v>-424716</v>
      </c>
      <c r="K148" s="5">
        <v>-1207567</v>
      </c>
    </row>
    <row r="149" spans="3:14" ht="15.5" x14ac:dyDescent="0.35">
      <c r="C149" t="s">
        <v>1006</v>
      </c>
      <c r="F149" s="5">
        <v>200851</v>
      </c>
      <c r="G149" s="5">
        <v>-200851</v>
      </c>
      <c r="J149" s="5">
        <v>8485703</v>
      </c>
      <c r="K149" s="5">
        <v>-8591918</v>
      </c>
    </row>
    <row r="150" spans="3:14" ht="15.5" x14ac:dyDescent="0.35">
      <c r="C150" t="s">
        <v>147</v>
      </c>
      <c r="J150" s="5">
        <v>-2000000</v>
      </c>
      <c r="K150" s="5">
        <v>-1524515</v>
      </c>
      <c r="M150" s="5">
        <v>-561292</v>
      </c>
    </row>
    <row r="151" spans="3:14" ht="15.5" x14ac:dyDescent="0.35">
      <c r="C151" t="s">
        <v>149</v>
      </c>
      <c r="D151" s="5">
        <v>35543379</v>
      </c>
      <c r="E151" s="5">
        <v>-11964755</v>
      </c>
      <c r="F151" s="5">
        <v>2260264</v>
      </c>
      <c r="G151" s="5">
        <v>-6666892</v>
      </c>
      <c r="I151" s="5">
        <v>19171996</v>
      </c>
      <c r="J151" s="5">
        <v>3210353</v>
      </c>
      <c r="K151" s="5">
        <v>20458604</v>
      </c>
      <c r="L151" s="5">
        <v>-23291468</v>
      </c>
      <c r="M151" s="5">
        <v>-933900</v>
      </c>
      <c r="N151" s="5">
        <v>-12264957</v>
      </c>
    </row>
    <row r="152" spans="3:14" ht="15.5" x14ac:dyDescent="0.35">
      <c r="C152" t="s">
        <v>1007</v>
      </c>
    </row>
    <row r="153" spans="3:14" ht="15.5" x14ac:dyDescent="0.35">
      <c r="C153" t="s">
        <v>152</v>
      </c>
      <c r="N153" s="5">
        <v>462747</v>
      </c>
    </row>
    <row r="154" spans="3:14" ht="15.5" x14ac:dyDescent="0.35">
      <c r="C154" t="s">
        <v>153</v>
      </c>
      <c r="D154" s="5">
        <v>-162143</v>
      </c>
      <c r="I154" s="5">
        <v>-162143</v>
      </c>
      <c r="M154" s="5">
        <v>-462747</v>
      </c>
    </row>
    <row r="155" spans="3:14" ht="15.5" x14ac:dyDescent="0.35">
      <c r="C155" t="s">
        <v>1008</v>
      </c>
      <c r="D155" s="5">
        <v>29755389</v>
      </c>
      <c r="E155" s="5">
        <v>-2013227</v>
      </c>
      <c r="F155" s="5">
        <v>10498195</v>
      </c>
      <c r="G155" s="5">
        <v>-4598595</v>
      </c>
      <c r="I155" s="5">
        <v>33641762</v>
      </c>
      <c r="J155" s="5">
        <v>20357304</v>
      </c>
      <c r="K155" s="5">
        <v>16915584</v>
      </c>
      <c r="L155" s="5">
        <v>-1984976</v>
      </c>
      <c r="M155" s="5">
        <v>314186</v>
      </c>
      <c r="N155" s="5">
        <v>-1046956</v>
      </c>
    </row>
    <row r="156" spans="3:14" ht="15.5" x14ac:dyDescent="0.35">
      <c r="C156" t="s">
        <v>1009</v>
      </c>
    </row>
    <row r="157" spans="3:14" ht="15.5" x14ac:dyDescent="0.35">
      <c r="C157" t="s">
        <v>743</v>
      </c>
      <c r="D157" s="5">
        <v>1002173</v>
      </c>
      <c r="E157" s="5">
        <v>-2205000</v>
      </c>
      <c r="I157" s="5">
        <v>-1202827</v>
      </c>
      <c r="J157" s="5">
        <v>-2427709</v>
      </c>
      <c r="K157" s="5">
        <v>-1365120</v>
      </c>
      <c r="L157" s="5">
        <v>-2825160</v>
      </c>
      <c r="M157" s="5">
        <v>-2940000</v>
      </c>
      <c r="N157" s="5">
        <v>-2276400</v>
      </c>
    </row>
    <row r="158" spans="3:14" ht="15.5" x14ac:dyDescent="0.35">
      <c r="C158" t="s">
        <v>1010</v>
      </c>
    </row>
    <row r="159" spans="3:14" ht="15.5" x14ac:dyDescent="0.35">
      <c r="C159" t="s">
        <v>1011</v>
      </c>
      <c r="D159" s="5">
        <v>1272547</v>
      </c>
      <c r="E159" s="5">
        <v>-1858531</v>
      </c>
      <c r="F159" s="5">
        <v>-620282</v>
      </c>
      <c r="G159" s="5">
        <v>2478813</v>
      </c>
      <c r="I159" s="5">
        <v>1272547</v>
      </c>
      <c r="K159" s="5">
        <v>3109434</v>
      </c>
      <c r="L159" s="5">
        <v>107944</v>
      </c>
      <c r="N159" s="5">
        <v>118184</v>
      </c>
    </row>
    <row r="160" spans="3:14" ht="15.5" x14ac:dyDescent="0.35">
      <c r="C160" t="s">
        <v>668</v>
      </c>
      <c r="D160" s="5">
        <v>-2526251</v>
      </c>
      <c r="E160" s="5">
        <v>2104275</v>
      </c>
      <c r="I160" s="5">
        <v>-421976</v>
      </c>
      <c r="J160" s="5">
        <v>-1836605</v>
      </c>
      <c r="K160" s="5">
        <v>-1208499</v>
      </c>
      <c r="L160" s="5">
        <v>-2648345</v>
      </c>
      <c r="M160" s="5">
        <v>-568407</v>
      </c>
    </row>
    <row r="161" spans="3:14" ht="15.5" x14ac:dyDescent="0.35">
      <c r="C161" t="s">
        <v>1012</v>
      </c>
      <c r="D161" s="5">
        <v>-1253704</v>
      </c>
      <c r="E161" s="5">
        <v>245744</v>
      </c>
      <c r="F161" s="5">
        <v>-620282</v>
      </c>
      <c r="G161" s="5">
        <v>2478813</v>
      </c>
      <c r="I161" s="5">
        <v>850571</v>
      </c>
      <c r="J161" s="5">
        <v>-1836605</v>
      </c>
      <c r="K161" s="5">
        <v>1900935</v>
      </c>
      <c r="L161" s="5">
        <v>-2540401</v>
      </c>
      <c r="M161" s="5">
        <v>-568407</v>
      </c>
      <c r="N161" s="5">
        <v>118184</v>
      </c>
    </row>
    <row r="162" spans="3:14" ht="15.5" x14ac:dyDescent="0.35">
      <c r="C162" t="s">
        <v>155</v>
      </c>
      <c r="D162" s="5">
        <v>-327450</v>
      </c>
      <c r="E162" s="5">
        <v>-5728414</v>
      </c>
      <c r="F162" s="5">
        <v>-2606534</v>
      </c>
      <c r="G162" s="5">
        <v>-4547110</v>
      </c>
      <c r="I162" s="5">
        <v>-13209508</v>
      </c>
      <c r="J162" s="5">
        <v>-8381315</v>
      </c>
      <c r="K162" s="5">
        <v>-8319528</v>
      </c>
      <c r="L162" s="5">
        <v>-16408056</v>
      </c>
      <c r="M162" s="5">
        <v>-11143894</v>
      </c>
      <c r="N162" s="5">
        <v>-5612477</v>
      </c>
    </row>
    <row r="163" spans="3:14" ht="15.5" x14ac:dyDescent="0.35">
      <c r="C163" t="s">
        <v>1013</v>
      </c>
      <c r="K163" s="5">
        <v>16608998</v>
      </c>
    </row>
    <row r="164" spans="3:14" ht="15.5" x14ac:dyDescent="0.35">
      <c r="C164" t="s">
        <v>417</v>
      </c>
      <c r="D164" s="5">
        <v>4650</v>
      </c>
      <c r="I164" s="5">
        <v>4650</v>
      </c>
      <c r="J164" s="5">
        <v>810</v>
      </c>
    </row>
    <row r="165" spans="3:14" ht="15.5" x14ac:dyDescent="0.35">
      <c r="C165" t="s">
        <v>458</v>
      </c>
      <c r="D165" s="5">
        <v>37</v>
      </c>
      <c r="E165" s="5">
        <v>-5084</v>
      </c>
      <c r="F165" s="5">
        <v>-1111515</v>
      </c>
      <c r="I165" s="5">
        <v>-1116562</v>
      </c>
      <c r="J165" s="5">
        <v>-1185786</v>
      </c>
    </row>
    <row r="166" spans="3:14" ht="15.5" x14ac:dyDescent="0.35">
      <c r="C166" t="s">
        <v>1014</v>
      </c>
    </row>
    <row r="167" spans="3:14" ht="15.5" x14ac:dyDescent="0.35">
      <c r="C167" t="s">
        <v>1015</v>
      </c>
      <c r="D167" s="5">
        <v>-543751</v>
      </c>
      <c r="I167" s="5">
        <v>-543751</v>
      </c>
      <c r="M167" s="5">
        <v>527415</v>
      </c>
      <c r="N167" s="5">
        <v>-1770305</v>
      </c>
    </row>
    <row r="168" spans="3:14" ht="15.5" x14ac:dyDescent="0.35">
      <c r="C168" t="s">
        <v>1016</v>
      </c>
    </row>
    <row r="169" spans="3:14" ht="15.5" x14ac:dyDescent="0.35">
      <c r="C169" t="s">
        <v>1017</v>
      </c>
      <c r="D169" s="5">
        <v>-162143</v>
      </c>
      <c r="I169" s="5">
        <v>-162143</v>
      </c>
      <c r="M169" s="5">
        <v>-462747</v>
      </c>
      <c r="N169" s="5">
        <v>462747</v>
      </c>
    </row>
    <row r="170" spans="3:14" ht="15.5" x14ac:dyDescent="0.35">
      <c r="C170" t="s">
        <v>431</v>
      </c>
      <c r="M170" s="5">
        <v>15662242</v>
      </c>
    </row>
    <row r="171" spans="3:14" ht="15.5" x14ac:dyDescent="0.35">
      <c r="C171" t="s">
        <v>315</v>
      </c>
      <c r="D171" s="5">
        <v>-1523581</v>
      </c>
      <c r="E171" s="5">
        <v>-818939</v>
      </c>
      <c r="F171" s="5">
        <v>923158</v>
      </c>
      <c r="G171" s="5">
        <v>-1615441</v>
      </c>
      <c r="I171" s="5">
        <v>-3034803</v>
      </c>
      <c r="J171" s="5">
        <v>-3434537</v>
      </c>
      <c r="K171" s="5">
        <v>661945</v>
      </c>
      <c r="L171" s="5">
        <v>-1103969</v>
      </c>
      <c r="M171" s="5">
        <v>-132550</v>
      </c>
      <c r="N171" s="5">
        <v>-58961</v>
      </c>
    </row>
    <row r="172" spans="3:14" ht="15.5" x14ac:dyDescent="0.35">
      <c r="C172" t="s">
        <v>164</v>
      </c>
      <c r="D172" s="5">
        <v>7778129</v>
      </c>
      <c r="E172" s="5">
        <v>-12945600</v>
      </c>
      <c r="F172" s="5">
        <v>14414425</v>
      </c>
      <c r="G172" s="5">
        <v>-9722655</v>
      </c>
      <c r="I172" s="5">
        <v>-475701</v>
      </c>
      <c r="J172" s="5">
        <v>-234663</v>
      </c>
      <c r="K172" s="5">
        <v>17773273</v>
      </c>
      <c r="L172" s="5">
        <v>9814428</v>
      </c>
      <c r="M172" s="5">
        <v>-5023263</v>
      </c>
      <c r="N172" s="5">
        <v>7813915</v>
      </c>
    </row>
    <row r="173" spans="3:14" ht="15.5" x14ac:dyDescent="0.35">
      <c r="C173" t="s">
        <v>1018</v>
      </c>
      <c r="L173" s="5">
        <v>-1781929</v>
      </c>
    </row>
    <row r="174" spans="3:14" ht="15.5" x14ac:dyDescent="0.35">
      <c r="C174" t="s">
        <v>165</v>
      </c>
      <c r="D174" s="5">
        <v>-3599090</v>
      </c>
      <c r="E174" s="5">
        <v>3599090</v>
      </c>
      <c r="G174" s="5">
        <v>41139250</v>
      </c>
      <c r="I174" s="5">
        <v>41139250</v>
      </c>
      <c r="J174" s="5">
        <v>41373913</v>
      </c>
      <c r="K174" s="5">
        <v>23600640</v>
      </c>
      <c r="L174" s="5">
        <v>15568141</v>
      </c>
      <c r="M174" s="5">
        <v>20591404</v>
      </c>
      <c r="N174" s="5">
        <v>12777488</v>
      </c>
    </row>
    <row r="175" spans="3:14" ht="15.5" x14ac:dyDescent="0.35">
      <c r="C175" t="s">
        <v>166</v>
      </c>
      <c r="D175" s="5">
        <v>4179039</v>
      </c>
      <c r="E175" s="5">
        <v>-9346510</v>
      </c>
      <c r="F175" s="5">
        <v>14414425</v>
      </c>
      <c r="G175" s="5">
        <v>31416595</v>
      </c>
      <c r="I175" s="5">
        <v>40663549</v>
      </c>
      <c r="J175" s="5">
        <v>41139250</v>
      </c>
      <c r="K175" s="5">
        <v>41373913</v>
      </c>
      <c r="L175" s="5">
        <v>23600640</v>
      </c>
      <c r="M175" s="5">
        <v>15568141</v>
      </c>
      <c r="N175" s="5">
        <v>20591403</v>
      </c>
    </row>
    <row r="177" spans="2:14" ht="15.5" x14ac:dyDescent="0.35">
      <c r="B177" t="s">
        <v>167</v>
      </c>
      <c r="C177" t="s">
        <v>11</v>
      </c>
      <c r="D177" s="5">
        <v>15340000000</v>
      </c>
      <c r="E177" s="5">
        <v>15340000000</v>
      </c>
      <c r="F177" s="5">
        <v>15340000000</v>
      </c>
      <c r="G177" s="5">
        <v>15340000000</v>
      </c>
      <c r="I177" s="5">
        <v>15340000000</v>
      </c>
      <c r="J177" s="5">
        <v>15340000000</v>
      </c>
      <c r="K177" s="5">
        <v>15340000000</v>
      </c>
      <c r="L177" s="5">
        <v>15340000000</v>
      </c>
      <c r="M177" s="5">
        <v>0</v>
      </c>
      <c r="N177" s="5">
        <v>0</v>
      </c>
    </row>
    <row r="178" spans="2:14" ht="15.5" x14ac:dyDescent="0.35">
      <c r="C178" t="s">
        <v>168</v>
      </c>
      <c r="D178" s="6">
        <v>-4.55</v>
      </c>
      <c r="E178" s="6">
        <v>2.4500000000000002</v>
      </c>
      <c r="F178" s="6">
        <v>1.93</v>
      </c>
      <c r="G178" s="6">
        <v>3.38</v>
      </c>
    </row>
    <row r="179" spans="2:14" ht="15.5" x14ac:dyDescent="0.35">
      <c r="C179" t="s">
        <v>169</v>
      </c>
      <c r="D179" s="6">
        <v>-56.7</v>
      </c>
      <c r="E179" s="6">
        <v>54.29</v>
      </c>
      <c r="F179" s="6">
        <v>27.98</v>
      </c>
      <c r="G179" s="6">
        <v>14.79</v>
      </c>
    </row>
    <row r="180" spans="2:14" ht="15.5" x14ac:dyDescent="0.35">
      <c r="C180" t="s">
        <v>60</v>
      </c>
      <c r="D180" s="6">
        <v>7.5</v>
      </c>
      <c r="E180" s="6">
        <v>3.92</v>
      </c>
      <c r="F180" s="6">
        <v>1.58</v>
      </c>
      <c r="G180" s="6">
        <v>1.42</v>
      </c>
    </row>
    <row r="181" spans="2:14" ht="15.5" x14ac:dyDescent="0.35">
      <c r="C181" t="s">
        <v>170</v>
      </c>
      <c r="E181" s="5">
        <v>196800000000</v>
      </c>
      <c r="F181" s="5">
        <v>180100000000</v>
      </c>
      <c r="G181" s="5">
        <v>189640000000</v>
      </c>
    </row>
    <row r="182" spans="2:14" ht="15.5" x14ac:dyDescent="0.35">
      <c r="C182" t="s">
        <v>171</v>
      </c>
      <c r="D182" s="6">
        <v>-1.21E-2</v>
      </c>
      <c r="E182" s="6">
        <v>6.9999999999999993E-3</v>
      </c>
      <c r="F182" s="6">
        <v>5.6000000000000008E-3</v>
      </c>
      <c r="G182" s="6">
        <v>0.01</v>
      </c>
    </row>
    <row r="183" spans="2:14" ht="15.5" x14ac:dyDescent="0.35">
      <c r="C183" t="s">
        <v>172</v>
      </c>
      <c r="D183" s="6">
        <v>-2.75E-2</v>
      </c>
      <c r="E183" s="6">
        <v>1.43E-2</v>
      </c>
      <c r="F183" s="6">
        <v>1.1699999999999999E-2</v>
      </c>
      <c r="G183" s="6">
        <v>2.0299999999999999E-2</v>
      </c>
    </row>
    <row r="184" spans="2:14" ht="15.5" x14ac:dyDescent="0.35">
      <c r="C184" t="s">
        <v>173</v>
      </c>
      <c r="D184" s="6">
        <v>-9.1999999999999998E-3</v>
      </c>
      <c r="E184" s="6">
        <v>1.9699999999999999E-2</v>
      </c>
      <c r="F184" s="6">
        <v>1.5900000000000001E-2</v>
      </c>
      <c r="G184" s="6">
        <v>1.95E-2</v>
      </c>
    </row>
    <row r="185" spans="2:14" ht="15.5" x14ac:dyDescent="0.35">
      <c r="C185" t="s">
        <v>174</v>
      </c>
      <c r="D185" s="6">
        <v>-0.77</v>
      </c>
      <c r="E185" s="6">
        <v>2.27</v>
      </c>
      <c r="F185" s="6">
        <v>2.14</v>
      </c>
      <c r="G185" s="6">
        <v>2.5099999999999998</v>
      </c>
    </row>
    <row r="186" spans="2:14" ht="15.5" x14ac:dyDescent="0.35">
      <c r="C186" t="s">
        <v>175</v>
      </c>
      <c r="D186" s="5">
        <v>2890000000000</v>
      </c>
      <c r="E186" s="5">
        <v>2946000000000</v>
      </c>
      <c r="F186" s="5">
        <v>2885000000000</v>
      </c>
      <c r="G186" s="5">
        <v>2925000000000</v>
      </c>
    </row>
    <row r="187" spans="2:14" ht="15.5" x14ac:dyDescent="0.35">
      <c r="C187" t="s">
        <v>176</v>
      </c>
      <c r="D187" s="6">
        <v>1.56</v>
      </c>
      <c r="E187" s="6">
        <v>0.78</v>
      </c>
      <c r="F187" s="6">
        <v>0.33</v>
      </c>
      <c r="G187" s="6">
        <v>0.3</v>
      </c>
    </row>
    <row r="188" spans="2:14" ht="15.5" x14ac:dyDescent="0.35">
      <c r="C188" t="s">
        <v>177</v>
      </c>
      <c r="D188" s="6">
        <v>165.42</v>
      </c>
      <c r="E188" s="6">
        <v>171.42</v>
      </c>
      <c r="F188" s="6">
        <v>164.31</v>
      </c>
      <c r="G188" s="6">
        <v>166.85</v>
      </c>
    </row>
    <row r="189" spans="2:14" ht="15.5" x14ac:dyDescent="0.35">
      <c r="C189" t="s">
        <v>178</v>
      </c>
      <c r="D189" s="6">
        <v>1.56</v>
      </c>
      <c r="E189" s="6">
        <v>0.78</v>
      </c>
      <c r="F189" s="6">
        <v>0.33</v>
      </c>
      <c r="G189" s="6">
        <v>0.3</v>
      </c>
    </row>
    <row r="190" spans="2:14" ht="15.5" x14ac:dyDescent="0.35">
      <c r="C190" t="s">
        <v>179</v>
      </c>
      <c r="D190" s="6">
        <v>165.04</v>
      </c>
      <c r="E190" s="6">
        <v>170.61</v>
      </c>
      <c r="F190" s="6">
        <v>163.52000000000001</v>
      </c>
      <c r="G190" s="6">
        <v>166.05</v>
      </c>
    </row>
    <row r="191" spans="2:14" ht="15.5" x14ac:dyDescent="0.35">
      <c r="C191" t="s">
        <v>180</v>
      </c>
      <c r="D191" s="5">
        <v>601000000000</v>
      </c>
      <c r="E191" s="5">
        <v>535000000000</v>
      </c>
      <c r="F191" s="5">
        <v>406000000000</v>
      </c>
      <c r="G191" s="5">
        <v>351000000000</v>
      </c>
    </row>
    <row r="192" spans="2:14" ht="15.5" x14ac:dyDescent="0.35">
      <c r="C192" t="s">
        <v>181</v>
      </c>
      <c r="D192" s="5">
        <v>1500000000000</v>
      </c>
      <c r="E192" s="5">
        <v>1260000000000</v>
      </c>
      <c r="F192" s="5">
        <v>1389000000000</v>
      </c>
      <c r="G192" s="5">
        <v>1339000000000</v>
      </c>
    </row>
    <row r="193" spans="3:14" ht="15.5" x14ac:dyDescent="0.35">
      <c r="C193" t="s">
        <v>182</v>
      </c>
      <c r="D193" s="5">
        <v>2538000000000</v>
      </c>
      <c r="E193" s="5">
        <v>2629000000000</v>
      </c>
      <c r="F193" s="5">
        <v>2520000000000</v>
      </c>
      <c r="G193" s="5">
        <v>2559000000000</v>
      </c>
    </row>
    <row r="194" spans="3:14" ht="15.5" x14ac:dyDescent="0.35">
      <c r="C194" t="s">
        <v>23</v>
      </c>
      <c r="D194" s="5">
        <v>2102000000000</v>
      </c>
      <c r="E194" s="5">
        <v>1796000000000</v>
      </c>
      <c r="F194" s="5">
        <v>1795000000000</v>
      </c>
      <c r="G194" s="5">
        <v>1690000000000</v>
      </c>
    </row>
    <row r="195" spans="3:14" ht="15.5" x14ac:dyDescent="0.35">
      <c r="C195" t="s">
        <v>20</v>
      </c>
      <c r="D195" s="5">
        <v>1422000000000</v>
      </c>
      <c r="E195" s="5">
        <v>1187000000000</v>
      </c>
      <c r="F195" s="5">
        <v>1051000000000</v>
      </c>
      <c r="G195" s="5">
        <v>1169000000000</v>
      </c>
    </row>
    <row r="196" spans="3:14" ht="15.5" x14ac:dyDescent="0.35">
      <c r="C196" t="s">
        <v>183</v>
      </c>
      <c r="D196" s="5">
        <v>210000000000</v>
      </c>
      <c r="E196" s="5">
        <v>443000000000</v>
      </c>
      <c r="F196" s="5">
        <v>653000000000</v>
      </c>
      <c r="G196" s="5">
        <v>578000000000</v>
      </c>
    </row>
    <row r="197" spans="3:14" ht="15.5" x14ac:dyDescent="0.35">
      <c r="C197" t="s">
        <v>184</v>
      </c>
      <c r="D197" s="5">
        <v>7000000000</v>
      </c>
      <c r="E197" s="5">
        <v>8000000000</v>
      </c>
      <c r="F197" s="5">
        <v>216000000000</v>
      </c>
      <c r="G197" s="5">
        <v>332000000000</v>
      </c>
    </row>
    <row r="198" spans="3:14" ht="15.5" x14ac:dyDescent="0.35">
      <c r="C198" t="s">
        <v>185</v>
      </c>
      <c r="D198" s="5">
        <v>-552000000000</v>
      </c>
      <c r="E198" s="5">
        <v>-14000000000</v>
      </c>
      <c r="F198" s="5">
        <v>-49000000000</v>
      </c>
      <c r="G198" s="5">
        <v>-199000000000</v>
      </c>
    </row>
    <row r="199" spans="3:14" ht="15.5" x14ac:dyDescent="0.35">
      <c r="C199" t="s">
        <v>12</v>
      </c>
      <c r="D199" s="5">
        <v>-545000000000</v>
      </c>
      <c r="E199" s="5">
        <v>-6000000000</v>
      </c>
      <c r="F199" s="5">
        <v>168000000000</v>
      </c>
      <c r="G199" s="5">
        <v>133000000000</v>
      </c>
    </row>
    <row r="200" spans="3:14" ht="15.5" x14ac:dyDescent="0.35">
      <c r="C200" t="s">
        <v>15</v>
      </c>
      <c r="D200" s="6">
        <v>-35.520000000000003</v>
      </c>
      <c r="E200" s="6">
        <v>-0.37</v>
      </c>
      <c r="F200" s="6">
        <v>10.93</v>
      </c>
      <c r="G200" s="6">
        <v>8.68</v>
      </c>
    </row>
    <row r="201" spans="3:14" ht="15.5" x14ac:dyDescent="0.35">
      <c r="C201" t="s">
        <v>45</v>
      </c>
      <c r="I201" s="6">
        <v>3.29</v>
      </c>
      <c r="J201" s="6">
        <v>11.9</v>
      </c>
      <c r="K201" s="6">
        <v>12.62</v>
      </c>
      <c r="L201" s="6">
        <v>10.61</v>
      </c>
      <c r="M201" s="6">
        <v>-1019561.64</v>
      </c>
      <c r="N201" s="6">
        <v>755045.32</v>
      </c>
    </row>
    <row r="202" spans="3:14" ht="15.5" x14ac:dyDescent="0.35">
      <c r="C202" t="s">
        <v>59</v>
      </c>
      <c r="I202" s="6">
        <v>78.42</v>
      </c>
      <c r="J202" s="6">
        <v>4.2</v>
      </c>
      <c r="K202" s="6">
        <v>11.97</v>
      </c>
      <c r="L202" s="5">
        <v>0</v>
      </c>
      <c r="M202" s="5">
        <v>0</v>
      </c>
      <c r="N202" s="5">
        <v>0</v>
      </c>
    </row>
    <row r="203" spans="3:14" ht="15.5" x14ac:dyDescent="0.35">
      <c r="C203" t="s">
        <v>62</v>
      </c>
      <c r="I203" s="6">
        <v>1.87</v>
      </c>
      <c r="J203" s="6">
        <v>0.38</v>
      </c>
      <c r="K203" s="6">
        <v>1.43</v>
      </c>
      <c r="L203" s="5">
        <v>0</v>
      </c>
      <c r="M203" s="5">
        <v>0</v>
      </c>
      <c r="N203" s="5">
        <v>0</v>
      </c>
    </row>
    <row r="204" spans="3:14" ht="15.5" x14ac:dyDescent="0.35">
      <c r="C204" t="s">
        <v>186</v>
      </c>
      <c r="J204" s="5">
        <v>589530000000</v>
      </c>
      <c r="K204" s="5">
        <v>484260000000</v>
      </c>
      <c r="L204" s="5">
        <v>644900000000</v>
      </c>
      <c r="M204" s="5">
        <v>384210000000</v>
      </c>
      <c r="N204" s="5">
        <v>589990000000</v>
      </c>
    </row>
    <row r="205" spans="3:14" ht="15.5" x14ac:dyDescent="0.35">
      <c r="C205" t="s">
        <v>187</v>
      </c>
      <c r="I205" s="6">
        <v>8.6999999999999994E-3</v>
      </c>
      <c r="J205" s="6">
        <v>3.7599999999999995E-2</v>
      </c>
      <c r="K205" s="6">
        <v>4.6100000000000002E-2</v>
      </c>
      <c r="L205" s="6">
        <v>4.8799999999999996E-2</v>
      </c>
      <c r="M205" s="6">
        <v>-6.2100000000000002E-2</v>
      </c>
      <c r="N205" s="6">
        <v>4.5899999999999996E-2</v>
      </c>
    </row>
    <row r="206" spans="3:14" ht="15.5" x14ac:dyDescent="0.35">
      <c r="C206" t="s">
        <v>188</v>
      </c>
      <c r="I206" s="6">
        <v>1.9900000000000001E-2</v>
      </c>
      <c r="J206" s="6">
        <v>7.4499999999999997E-2</v>
      </c>
      <c r="K206" s="6">
        <v>8.8000000000000009E-2</v>
      </c>
      <c r="L206" s="6">
        <v>9.01E-2</v>
      </c>
      <c r="M206" s="6">
        <v>-0.16469999999999999</v>
      </c>
      <c r="N206" s="6">
        <v>0.1104</v>
      </c>
    </row>
    <row r="207" spans="3:14" ht="15.5" x14ac:dyDescent="0.35">
      <c r="C207" t="s">
        <v>189</v>
      </c>
      <c r="I207" s="6">
        <v>4.6199999999999998E-2</v>
      </c>
      <c r="J207" s="6">
        <v>7.2700000000000001E-2</v>
      </c>
      <c r="K207" s="6">
        <v>7.6999999999999999E-2</v>
      </c>
      <c r="L207" s="6">
        <v>9.7200000000000009E-2</v>
      </c>
      <c r="M207" s="6">
        <v>-4.3E-3</v>
      </c>
      <c r="N207" s="6">
        <v>0.2114</v>
      </c>
    </row>
    <row r="208" spans="3:14" ht="15.5" x14ac:dyDescent="0.35">
      <c r="C208" t="s">
        <v>190</v>
      </c>
      <c r="I208" s="6">
        <v>1.27</v>
      </c>
      <c r="J208" s="6">
        <v>2.87</v>
      </c>
      <c r="K208" s="6">
        <v>4.3600000000000003</v>
      </c>
      <c r="L208" s="6">
        <v>4.66</v>
      </c>
      <c r="M208" s="6">
        <v>-0.17</v>
      </c>
      <c r="N208" s="6">
        <v>5.72</v>
      </c>
    </row>
    <row r="209" spans="2:14" ht="15.5" x14ac:dyDescent="0.35">
      <c r="C209" t="s">
        <v>56</v>
      </c>
      <c r="I209" s="6">
        <v>1.56</v>
      </c>
      <c r="J209" s="6">
        <v>0.31</v>
      </c>
      <c r="K209" s="6">
        <v>1.05</v>
      </c>
      <c r="L209" s="5">
        <v>0</v>
      </c>
      <c r="M209" s="5">
        <v>0</v>
      </c>
      <c r="N209" s="5">
        <v>0</v>
      </c>
    </row>
    <row r="210" spans="2:14" ht="15.5" x14ac:dyDescent="0.35">
      <c r="C210" t="s">
        <v>53</v>
      </c>
      <c r="I210" s="6">
        <v>165.42</v>
      </c>
      <c r="J210" s="6">
        <v>159.71</v>
      </c>
      <c r="K210" s="6">
        <v>143.33000000000001</v>
      </c>
      <c r="L210" s="6">
        <v>117.86</v>
      </c>
      <c r="M210" s="6">
        <v>6191501.9100000001</v>
      </c>
      <c r="N210" s="6">
        <v>6841098.0499999998</v>
      </c>
    </row>
    <row r="211" spans="2:14" ht="15.5" x14ac:dyDescent="0.35">
      <c r="C211" t="s">
        <v>191</v>
      </c>
      <c r="I211" s="6">
        <v>1.56</v>
      </c>
      <c r="J211" s="6">
        <v>0.31</v>
      </c>
      <c r="K211" s="6">
        <v>1.06</v>
      </c>
      <c r="L211" s="5">
        <v>0</v>
      </c>
      <c r="M211" s="5">
        <v>0</v>
      </c>
      <c r="N211" s="5">
        <v>0</v>
      </c>
    </row>
    <row r="212" spans="2:14" ht="15.5" x14ac:dyDescent="0.35">
      <c r="C212" t="s">
        <v>192</v>
      </c>
      <c r="I212" s="6">
        <v>165.04</v>
      </c>
      <c r="J212" s="6">
        <v>158.93</v>
      </c>
      <c r="K212" s="6">
        <v>142.55000000000001</v>
      </c>
      <c r="L212" s="6">
        <v>117.09</v>
      </c>
      <c r="M212" s="6">
        <v>6125875.1399999997</v>
      </c>
      <c r="N212" s="6">
        <v>6775512.6699999999</v>
      </c>
    </row>
    <row r="213" spans="2:14" ht="15.5" x14ac:dyDescent="0.35">
      <c r="C213" t="s">
        <v>193</v>
      </c>
      <c r="I213" s="5">
        <v>601000000000</v>
      </c>
      <c r="J213" s="5">
        <v>329000000000</v>
      </c>
      <c r="K213" s="5">
        <v>192000000000</v>
      </c>
      <c r="L213" s="5">
        <v>131000000000</v>
      </c>
      <c r="M213" s="5">
        <v>259000000000</v>
      </c>
      <c r="N213" s="5">
        <v>387000000000</v>
      </c>
    </row>
    <row r="214" spans="2:14" ht="15.5" x14ac:dyDescent="0.35">
      <c r="C214" t="s">
        <v>194</v>
      </c>
      <c r="I214" s="5">
        <v>1500000000000</v>
      </c>
      <c r="J214" s="5">
        <v>1158000000000</v>
      </c>
      <c r="K214" s="5">
        <v>937000000000</v>
      </c>
      <c r="L214" s="5">
        <v>440000000000</v>
      </c>
      <c r="M214" s="5">
        <v>659000000000</v>
      </c>
      <c r="N214" s="5">
        <v>403000000000</v>
      </c>
    </row>
    <row r="215" spans="2:14" ht="15.5" x14ac:dyDescent="0.35">
      <c r="C215" t="s">
        <v>25</v>
      </c>
      <c r="I215" s="5">
        <v>2102000000000</v>
      </c>
      <c r="J215" s="5">
        <v>1487000000000</v>
      </c>
      <c r="K215" s="5">
        <v>1129000000000</v>
      </c>
      <c r="L215" s="5">
        <v>570000000000</v>
      </c>
      <c r="M215" s="5">
        <v>919000000000</v>
      </c>
      <c r="N215" s="5">
        <v>790000000000</v>
      </c>
    </row>
    <row r="216" spans="2:14" ht="15.5" x14ac:dyDescent="0.35">
      <c r="C216" t="s">
        <v>22</v>
      </c>
      <c r="I216" s="5">
        <v>1422000000000</v>
      </c>
      <c r="J216" s="5">
        <v>822000000000</v>
      </c>
      <c r="K216" s="5">
        <v>490000000000</v>
      </c>
      <c r="L216" s="5">
        <v>203000000000</v>
      </c>
      <c r="M216" s="5">
        <v>697000000000</v>
      </c>
      <c r="N216" s="5">
        <v>499000000000</v>
      </c>
    </row>
    <row r="217" spans="2:14" ht="15.5" x14ac:dyDescent="0.35">
      <c r="C217" t="s">
        <v>195</v>
      </c>
      <c r="I217" s="5">
        <v>210000000000</v>
      </c>
      <c r="J217" s="5">
        <v>488000000000</v>
      </c>
      <c r="K217" s="5">
        <v>551000000000</v>
      </c>
      <c r="L217" s="5">
        <v>169000000000</v>
      </c>
      <c r="M217" s="5">
        <v>-3000000000</v>
      </c>
      <c r="N217" s="5">
        <v>-129000000000</v>
      </c>
    </row>
    <row r="218" spans="2:14" ht="15.5" x14ac:dyDescent="0.35">
      <c r="C218" t="s">
        <v>196</v>
      </c>
      <c r="I218" s="5">
        <v>564000000000</v>
      </c>
      <c r="J218" s="5">
        <v>453000000000</v>
      </c>
      <c r="K218" s="5">
        <v>168000000000</v>
      </c>
      <c r="L218" s="5">
        <v>584000000000</v>
      </c>
      <c r="M218" s="5">
        <v>87000000000</v>
      </c>
      <c r="N218" s="5">
        <v>347000000000</v>
      </c>
    </row>
    <row r="219" spans="2:14" ht="15.5" x14ac:dyDescent="0.35">
      <c r="C219" t="s">
        <v>197</v>
      </c>
      <c r="I219" s="5">
        <v>-814000000000</v>
      </c>
      <c r="J219" s="5">
        <v>-545000000000</v>
      </c>
      <c r="K219" s="5">
        <v>-162000000000</v>
      </c>
      <c r="L219" s="5">
        <v>-80000000000</v>
      </c>
      <c r="M219" s="5">
        <v>-80000000000</v>
      </c>
      <c r="N219" s="5">
        <v>-68000000000</v>
      </c>
    </row>
    <row r="220" spans="2:14" ht="15.5" x14ac:dyDescent="0.35">
      <c r="C220" t="s">
        <v>14</v>
      </c>
      <c r="I220" s="5">
        <v>-250000000000</v>
      </c>
      <c r="J220" s="5">
        <v>-92000000000</v>
      </c>
      <c r="K220" s="5">
        <v>6000000000</v>
      </c>
      <c r="L220" s="5">
        <v>504000000000</v>
      </c>
      <c r="M220" s="5">
        <v>7000000000</v>
      </c>
      <c r="N220" s="5">
        <v>279000000000</v>
      </c>
    </row>
    <row r="221" spans="2:14" ht="15.5" x14ac:dyDescent="0.35">
      <c r="C221" t="s">
        <v>16</v>
      </c>
      <c r="I221" s="6">
        <v>-16.27</v>
      </c>
      <c r="J221" s="6">
        <v>-5.97</v>
      </c>
      <c r="K221" s="6">
        <v>0.39</v>
      </c>
      <c r="L221" s="6">
        <v>32.840000000000003</v>
      </c>
      <c r="M221" s="6">
        <v>36211.93</v>
      </c>
      <c r="N221" s="6">
        <v>1522960.91</v>
      </c>
    </row>
    <row r="223" spans="2:14" ht="15.5" x14ac:dyDescent="0.35">
      <c r="B223" t="s">
        <v>198</v>
      </c>
      <c r="C223" t="s">
        <v>199</v>
      </c>
      <c r="D223" s="5">
        <v>-70000000000</v>
      </c>
      <c r="E223" s="5">
        <v>38000000000</v>
      </c>
      <c r="F223" s="5">
        <v>30000000000</v>
      </c>
      <c r="G223" s="5">
        <v>52000000000</v>
      </c>
      <c r="H223" s="5">
        <v>51000000000</v>
      </c>
      <c r="J223" s="5">
        <v>183000000000</v>
      </c>
      <c r="K223" s="5">
        <v>194000000000</v>
      </c>
      <c r="L223" s="5">
        <v>163000000000</v>
      </c>
      <c r="M223" s="5">
        <v>-187000000000</v>
      </c>
      <c r="N223" s="5">
        <v>138000000000</v>
      </c>
    </row>
    <row r="224" spans="2:14" ht="15.5" x14ac:dyDescent="0.35">
      <c r="C224" t="s">
        <v>200</v>
      </c>
      <c r="H224" s="5">
        <v>1</v>
      </c>
      <c r="J224" s="5">
        <v>1</v>
      </c>
      <c r="K224" s="5">
        <v>1</v>
      </c>
    </row>
    <row r="225" spans="3:14" ht="15.5" x14ac:dyDescent="0.35">
      <c r="C225" t="s">
        <v>64</v>
      </c>
      <c r="H225" s="6">
        <v>0.35749999999999998</v>
      </c>
      <c r="J225" s="6">
        <v>9.8900000000000002E-2</v>
      </c>
      <c r="K225" s="6">
        <v>9.3200000000000005E-2</v>
      </c>
    </row>
    <row r="226" spans="3:14" ht="15.5" x14ac:dyDescent="0.35">
      <c r="C226" t="s">
        <v>201</v>
      </c>
      <c r="H226" s="6">
        <v>8.0000000000000002E-3</v>
      </c>
      <c r="J226" s="6">
        <v>1.8500000000000003E-2</v>
      </c>
      <c r="K226" s="6">
        <v>1.2800000000000001E-2</v>
      </c>
    </row>
    <row r="227" spans="3:14" ht="15.5" x14ac:dyDescent="0.35">
      <c r="C227" t="s">
        <v>44</v>
      </c>
      <c r="D227" s="6">
        <v>-3.87</v>
      </c>
      <c r="E227" s="6">
        <v>2.08</v>
      </c>
      <c r="F227" s="6">
        <v>1.64</v>
      </c>
      <c r="G227" s="6">
        <v>2.87</v>
      </c>
      <c r="H227" s="6">
        <v>2.8</v>
      </c>
      <c r="J227" s="6">
        <v>10.11</v>
      </c>
      <c r="K227" s="6">
        <v>10.72</v>
      </c>
      <c r="L227" s="6">
        <v>9.01</v>
      </c>
      <c r="M227" s="6">
        <v>-10.33</v>
      </c>
      <c r="N227" s="6">
        <v>7.65</v>
      </c>
    </row>
    <row r="228" spans="3:14" ht="15.5" x14ac:dyDescent="0.35">
      <c r="C228" t="s">
        <v>66</v>
      </c>
      <c r="H228" s="5">
        <v>1</v>
      </c>
      <c r="J228" s="5">
        <v>1</v>
      </c>
      <c r="K228" s="5">
        <v>1</v>
      </c>
    </row>
    <row r="229" spans="3:14" ht="15.5" x14ac:dyDescent="0.35">
      <c r="C229" t="s">
        <v>202</v>
      </c>
      <c r="H229" s="6">
        <v>0.35749999999999998</v>
      </c>
      <c r="J229" s="6">
        <v>9.8900000000000002E-2</v>
      </c>
      <c r="K229" s="6">
        <v>9.3200000000000005E-2</v>
      </c>
    </row>
    <row r="230" spans="3:14" ht="15.5" x14ac:dyDescent="0.35">
      <c r="C230" t="s">
        <v>203</v>
      </c>
      <c r="H230" s="6">
        <v>8.0000000000000002E-3</v>
      </c>
      <c r="J230" s="6">
        <v>1.8500000000000003E-2</v>
      </c>
      <c r="K230" s="6">
        <v>1.2800000000000001E-2</v>
      </c>
    </row>
    <row r="231" spans="3:14" ht="15.5" x14ac:dyDescent="0.35">
      <c r="C231" t="s">
        <v>204</v>
      </c>
      <c r="D231" s="5">
        <v>528000000000</v>
      </c>
      <c r="E231" s="5">
        <v>520000000000</v>
      </c>
      <c r="F231" s="5">
        <v>524000000000</v>
      </c>
      <c r="G231" s="5">
        <v>539000000000</v>
      </c>
      <c r="H231" s="5">
        <v>2112000000000</v>
      </c>
      <c r="J231" s="5">
        <v>2024000000000</v>
      </c>
      <c r="K231" s="5">
        <v>1623000000000</v>
      </c>
      <c r="L231" s="5">
        <v>1362000000000</v>
      </c>
      <c r="M231" s="5">
        <v>953000000000</v>
      </c>
      <c r="N231" s="5">
        <v>1007000000000</v>
      </c>
    </row>
    <row r="232" spans="3:14" ht="15.5" x14ac:dyDescent="0.35">
      <c r="C232" t="s">
        <v>205</v>
      </c>
      <c r="H232" s="5">
        <v>1</v>
      </c>
      <c r="J232" s="5">
        <v>1</v>
      </c>
      <c r="K232" s="5">
        <v>1</v>
      </c>
    </row>
    <row r="233" spans="3:14" ht="15.5" x14ac:dyDescent="0.35">
      <c r="C233" t="s">
        <v>206</v>
      </c>
      <c r="H233" s="6">
        <v>0.35749999999999998</v>
      </c>
      <c r="J233" s="6">
        <v>9.8900000000000002E-2</v>
      </c>
      <c r="K233" s="6">
        <v>9.3200000000000005E-2</v>
      </c>
    </row>
    <row r="234" spans="3:14" ht="15.5" x14ac:dyDescent="0.35">
      <c r="C234" t="s">
        <v>207</v>
      </c>
      <c r="H234" s="6">
        <v>8.0000000000000002E-3</v>
      </c>
      <c r="J234" s="6">
        <v>1.8500000000000003E-2</v>
      </c>
      <c r="K234" s="6">
        <v>1.2800000000000001E-2</v>
      </c>
    </row>
    <row r="235" spans="3:14" ht="15.5" x14ac:dyDescent="0.35">
      <c r="C235" t="s">
        <v>208</v>
      </c>
      <c r="I235" s="6">
        <v>44.68</v>
      </c>
    </row>
    <row r="236" spans="3:14" ht="15.5" x14ac:dyDescent="0.35">
      <c r="C236" t="s">
        <v>320</v>
      </c>
      <c r="I236" s="6">
        <v>44.68</v>
      </c>
    </row>
    <row r="237" spans="3:14" ht="15.5" x14ac:dyDescent="0.35">
      <c r="C237" t="s">
        <v>209</v>
      </c>
      <c r="I237" s="6">
        <v>7.42</v>
      </c>
    </row>
    <row r="238" spans="3:14" ht="15.5" x14ac:dyDescent="0.35">
      <c r="C238" t="s">
        <v>321</v>
      </c>
      <c r="I238" s="6">
        <v>2.2400000000000003E-2</v>
      </c>
    </row>
    <row r="239" spans="3:14" ht="15.5" x14ac:dyDescent="0.35">
      <c r="C239" t="s">
        <v>322</v>
      </c>
      <c r="I239" s="6">
        <v>1.07</v>
      </c>
    </row>
    <row r="240" spans="3:14" ht="15.5" x14ac:dyDescent="0.35">
      <c r="C240" t="s">
        <v>210</v>
      </c>
      <c r="I240" s="6">
        <v>0.89</v>
      </c>
    </row>
    <row r="241" spans="3:9" ht="15.5" x14ac:dyDescent="0.35">
      <c r="C241" t="s">
        <v>323</v>
      </c>
      <c r="I241" s="5">
        <v>4</v>
      </c>
    </row>
    <row r="242" spans="3:9" ht="15.5" x14ac:dyDescent="0.35">
      <c r="C242" t="s">
        <v>324</v>
      </c>
      <c r="I242" s="6">
        <v>-9.0500000000000007</v>
      </c>
    </row>
    <row r="243" spans="3:9" ht="15.5" x14ac:dyDescent="0.35">
      <c r="C243" t="s">
        <v>325</v>
      </c>
      <c r="I243" s="6">
        <v>20.73</v>
      </c>
    </row>
    <row r="244" spans="3:9" ht="15.5" x14ac:dyDescent="0.35">
      <c r="C244" t="s">
        <v>326</v>
      </c>
      <c r="I244" s="6">
        <v>5.66</v>
      </c>
    </row>
    <row r="245" spans="3:9" ht="15.5" x14ac:dyDescent="0.35">
      <c r="C245" t="s">
        <v>327</v>
      </c>
      <c r="I245" s="6">
        <v>-0.62</v>
      </c>
    </row>
    <row r="246" spans="3:9" ht="15.5" x14ac:dyDescent="0.35">
      <c r="C246" t="s">
        <v>328</v>
      </c>
      <c r="I246" s="6">
        <v>-1.38</v>
      </c>
    </row>
    <row r="247" spans="3:9" ht="15.5" x14ac:dyDescent="0.35">
      <c r="C247" t="s">
        <v>329</v>
      </c>
      <c r="I247" s="6">
        <v>2.8</v>
      </c>
    </row>
    <row r="248" spans="3:9" ht="15.5" x14ac:dyDescent="0.35">
      <c r="C248" t="s">
        <v>211</v>
      </c>
      <c r="I248" s="6">
        <v>2.8</v>
      </c>
    </row>
    <row r="249" spans="3:9" ht="15.5" x14ac:dyDescent="0.35">
      <c r="C249" t="s">
        <v>330</v>
      </c>
      <c r="I249" s="6">
        <v>116.9</v>
      </c>
    </row>
    <row r="250" spans="3:9" ht="15.5" x14ac:dyDescent="0.35">
      <c r="C250" t="s">
        <v>212</v>
      </c>
      <c r="D250" s="6">
        <v>37.64</v>
      </c>
    </row>
    <row r="251" spans="3:9" ht="15.5" x14ac:dyDescent="0.35">
      <c r="C251" t="s">
        <v>213</v>
      </c>
      <c r="I251" s="6">
        <v>140.49</v>
      </c>
    </row>
    <row r="252" spans="3:9" ht="15.5" x14ac:dyDescent="0.35">
      <c r="C252" t="s">
        <v>331</v>
      </c>
      <c r="I252" s="6">
        <v>-13.82</v>
      </c>
    </row>
    <row r="253" spans="3:9" ht="15.5" x14ac:dyDescent="0.35">
      <c r="C253" t="s">
        <v>214</v>
      </c>
      <c r="D253" s="6">
        <v>1.1499999999999999</v>
      </c>
    </row>
    <row r="254" spans="3:9" ht="15.5" x14ac:dyDescent="0.35">
      <c r="C254" t="s">
        <v>215</v>
      </c>
      <c r="D254" s="6">
        <v>1.03</v>
      </c>
    </row>
    <row r="255" spans="3:9" ht="15.5" x14ac:dyDescent="0.35">
      <c r="C255" t="s">
        <v>216</v>
      </c>
      <c r="D255" s="6">
        <v>0.83</v>
      </c>
    </row>
    <row r="256" spans="3:9" ht="15.5" x14ac:dyDescent="0.35">
      <c r="C256" t="s">
        <v>332</v>
      </c>
      <c r="D256" s="6">
        <v>0.59</v>
      </c>
    </row>
    <row r="257" spans="3:9" ht="15.5" x14ac:dyDescent="0.35">
      <c r="C257" t="s">
        <v>217</v>
      </c>
      <c r="D257" s="6">
        <v>1.1399999999999999</v>
      </c>
    </row>
    <row r="258" spans="3:9" ht="15.5" x14ac:dyDescent="0.35">
      <c r="C258" t="s">
        <v>218</v>
      </c>
      <c r="D258" s="6">
        <v>0.36</v>
      </c>
    </row>
    <row r="259" spans="3:9" ht="15.5" x14ac:dyDescent="0.35">
      <c r="C259" t="s">
        <v>219</v>
      </c>
      <c r="D259" s="6">
        <v>2.2799999999999998</v>
      </c>
    </row>
    <row r="260" spans="3:9" ht="15.5" x14ac:dyDescent="0.35">
      <c r="C260" t="s">
        <v>333</v>
      </c>
      <c r="I260" s="6">
        <v>1.27</v>
      </c>
    </row>
    <row r="261" spans="3:9" ht="15.5" x14ac:dyDescent="0.35">
      <c r="C261" t="s">
        <v>12</v>
      </c>
      <c r="D261" s="5">
        <v>-545000000000</v>
      </c>
    </row>
    <row r="262" spans="3:9" ht="15.5" x14ac:dyDescent="0.35">
      <c r="C262" t="s">
        <v>220</v>
      </c>
      <c r="I262" s="6">
        <v>2.09</v>
      </c>
    </row>
    <row r="263" spans="3:9" ht="15.5" x14ac:dyDescent="0.35">
      <c r="C263" t="s">
        <v>221</v>
      </c>
      <c r="I263" s="6">
        <v>8.6999999999999994E-3</v>
      </c>
    </row>
    <row r="264" spans="3:9" ht="15.5" x14ac:dyDescent="0.35">
      <c r="C264" t="s">
        <v>222</v>
      </c>
      <c r="I264" s="6">
        <v>1.9900000000000001E-2</v>
      </c>
    </row>
    <row r="265" spans="3:9" ht="15.5" x14ac:dyDescent="0.35">
      <c r="C265" t="s">
        <v>223</v>
      </c>
      <c r="I265" s="6">
        <v>4.4900000000000002E-2</v>
      </c>
    </row>
    <row r="266" spans="3:9" ht="15.5" x14ac:dyDescent="0.35">
      <c r="C266" t="s">
        <v>334</v>
      </c>
      <c r="I266" s="6">
        <v>3.3799999999999997E-2</v>
      </c>
    </row>
    <row r="267" spans="3:9" ht="15.5" x14ac:dyDescent="0.35">
      <c r="C267" t="s">
        <v>224</v>
      </c>
      <c r="D267" s="6">
        <v>93.64</v>
      </c>
    </row>
    <row r="268" spans="3:9" ht="15.5" x14ac:dyDescent="0.35">
      <c r="C268" t="s">
        <v>225</v>
      </c>
      <c r="D268" s="6">
        <v>27.85</v>
      </c>
    </row>
    <row r="269" spans="3:9" ht="15.5" x14ac:dyDescent="0.35">
      <c r="C269" t="s">
        <v>226</v>
      </c>
      <c r="D269" s="6">
        <v>70.849999999999994</v>
      </c>
    </row>
    <row r="270" spans="3:9" ht="15.5" x14ac:dyDescent="0.35">
      <c r="C270" t="s">
        <v>227</v>
      </c>
      <c r="D270" s="6">
        <v>50.64</v>
      </c>
    </row>
    <row r="271" spans="3:9" ht="15.5" x14ac:dyDescent="0.35">
      <c r="C271" t="s">
        <v>228</v>
      </c>
      <c r="D271" s="6">
        <v>0.97</v>
      </c>
    </row>
    <row r="272" spans="3:9" ht="15.5" x14ac:dyDescent="0.35">
      <c r="C272" t="s">
        <v>335</v>
      </c>
      <c r="I272" s="6">
        <v>0.38</v>
      </c>
    </row>
    <row r="273" spans="3:9" ht="15.5" x14ac:dyDescent="0.35">
      <c r="C273" t="s">
        <v>336</v>
      </c>
      <c r="I273" s="6">
        <v>11.33</v>
      </c>
    </row>
    <row r="274" spans="3:9" ht="15.5" x14ac:dyDescent="0.35">
      <c r="C274" t="s">
        <v>40</v>
      </c>
      <c r="I274" s="5">
        <v>2258000000000</v>
      </c>
    </row>
    <row r="275" spans="3:9" ht="15.5" x14ac:dyDescent="0.35">
      <c r="C275" t="s">
        <v>229</v>
      </c>
      <c r="I275" s="5">
        <v>4033000000000</v>
      </c>
    </row>
    <row r="276" spans="3:9" ht="15.5" x14ac:dyDescent="0.35">
      <c r="C276" t="s">
        <v>230</v>
      </c>
      <c r="I276" s="5">
        <v>18060000000</v>
      </c>
    </row>
    <row r="277" spans="3:9" ht="15.5" x14ac:dyDescent="0.35">
      <c r="C277" t="s">
        <v>231</v>
      </c>
      <c r="I277" s="6">
        <v>0.15079999999999999</v>
      </c>
    </row>
    <row r="278" spans="3:9" ht="15.5" x14ac:dyDescent="0.35">
      <c r="C278" t="s">
        <v>232</v>
      </c>
      <c r="D278" s="6">
        <v>9.3000000000000013E-2</v>
      </c>
    </row>
    <row r="279" spans="3:9" ht="15.5" x14ac:dyDescent="0.35">
      <c r="C279" t="s">
        <v>233</v>
      </c>
      <c r="D279" s="6">
        <v>-7.5899999999999995E-2</v>
      </c>
    </row>
    <row r="280" spans="3:9" ht="15.5" x14ac:dyDescent="0.35">
      <c r="C280" t="s">
        <v>234</v>
      </c>
      <c r="D280" s="6">
        <v>-0.1323</v>
      </c>
    </row>
    <row r="281" spans="3:9" ht="15.5" x14ac:dyDescent="0.35">
      <c r="C281" t="s">
        <v>235</v>
      </c>
      <c r="D281" s="6">
        <v>-7.2599999999999998E-2</v>
      </c>
    </row>
    <row r="282" spans="3:9" ht="15.5" x14ac:dyDescent="0.35">
      <c r="C282" t="s">
        <v>236</v>
      </c>
      <c r="D282" s="6">
        <v>-0.68370000000000009</v>
      </c>
    </row>
    <row r="283" spans="3:9" ht="15.5" x14ac:dyDescent="0.35">
      <c r="C283" t="s">
        <v>237</v>
      </c>
      <c r="D283" s="6">
        <v>-2.3305000000000002</v>
      </c>
    </row>
    <row r="284" spans="3:9" ht="15.5" x14ac:dyDescent="0.35">
      <c r="C284" t="s">
        <v>238</v>
      </c>
      <c r="I284" s="5">
        <v>1</v>
      </c>
    </row>
    <row r="285" spans="3:9" ht="15.5" x14ac:dyDescent="0.35">
      <c r="C285" t="s">
        <v>239</v>
      </c>
      <c r="I285" s="5">
        <v>1</v>
      </c>
    </row>
    <row r="286" spans="3:9" ht="15.5" x14ac:dyDescent="0.35">
      <c r="C286" t="s">
        <v>240</v>
      </c>
      <c r="I286" s="6">
        <v>0.35749999999999998</v>
      </c>
    </row>
    <row r="287" spans="3:9" ht="15.5" x14ac:dyDescent="0.35">
      <c r="C287" t="s">
        <v>241</v>
      </c>
      <c r="I287" s="6">
        <v>8.0000000000000002E-3</v>
      </c>
    </row>
    <row r="288" spans="3:9" ht="15.5" x14ac:dyDescent="0.35">
      <c r="C288" t="s">
        <v>242</v>
      </c>
      <c r="I288" t="s">
        <v>1019</v>
      </c>
    </row>
    <row r="289" spans="3:9" ht="15.5" x14ac:dyDescent="0.35">
      <c r="C289" t="s">
        <v>244</v>
      </c>
      <c r="I289" s="5">
        <v>4</v>
      </c>
    </row>
    <row r="290" spans="3:9" ht="15.5" x14ac:dyDescent="0.35">
      <c r="C290" t="s">
        <v>245</v>
      </c>
      <c r="I290" s="6">
        <v>0.71</v>
      </c>
    </row>
    <row r="291" spans="3:9" ht="15.5" x14ac:dyDescent="0.35">
      <c r="C291" t="s">
        <v>246</v>
      </c>
      <c r="I291" s="6">
        <v>0.65</v>
      </c>
    </row>
    <row r="292" spans="3:9" ht="15.5" x14ac:dyDescent="0.35">
      <c r="C292" t="s">
        <v>247</v>
      </c>
      <c r="I292" s="6">
        <v>0.22</v>
      </c>
    </row>
    <row r="293" spans="3:9" ht="15.5" x14ac:dyDescent="0.35">
      <c r="C293" t="s">
        <v>248</v>
      </c>
      <c r="I293" s="6">
        <v>0.87</v>
      </c>
    </row>
    <row r="294" spans="3:9" ht="15.5" x14ac:dyDescent="0.35">
      <c r="C294" t="s">
        <v>249</v>
      </c>
      <c r="I294" s="6">
        <v>0.56000000000000005</v>
      </c>
    </row>
    <row r="295" spans="3:9" ht="15.5" x14ac:dyDescent="0.35">
      <c r="C295" t="s">
        <v>250</v>
      </c>
      <c r="I295" s="6">
        <v>0.6</v>
      </c>
    </row>
    <row r="296" spans="3:9" ht="15.5" x14ac:dyDescent="0.35">
      <c r="C296" t="s">
        <v>251</v>
      </c>
      <c r="I296" s="6">
        <v>0.13</v>
      </c>
    </row>
    <row r="297" spans="3:9" ht="15.5" x14ac:dyDescent="0.35">
      <c r="C297" t="s">
        <v>337</v>
      </c>
      <c r="I297" s="5">
        <v>2112000000000</v>
      </c>
    </row>
    <row r="298" spans="3:9" ht="15.5" x14ac:dyDescent="0.35">
      <c r="C298" t="s">
        <v>338</v>
      </c>
      <c r="I298" s="5">
        <v>451000000000</v>
      </c>
    </row>
    <row r="299" spans="3:9" ht="15.5" x14ac:dyDescent="0.35">
      <c r="C299" t="s">
        <v>339</v>
      </c>
      <c r="I299" s="5">
        <v>713000000000</v>
      </c>
    </row>
    <row r="300" spans="3:9" ht="15.5" x14ac:dyDescent="0.35">
      <c r="C300" t="s">
        <v>340</v>
      </c>
      <c r="I300" s="5">
        <v>51000000000</v>
      </c>
    </row>
    <row r="301" spans="3:9" ht="15.5" x14ac:dyDescent="0.35">
      <c r="C301" t="s">
        <v>252</v>
      </c>
      <c r="D301" s="5">
        <v>680000000000</v>
      </c>
    </row>
    <row r="302" spans="3:9" ht="15.5" x14ac:dyDescent="0.35">
      <c r="C302" t="s">
        <v>253</v>
      </c>
      <c r="D302" s="5">
        <v>5788000000000</v>
      </c>
    </row>
    <row r="303" spans="3:9" ht="15.5" x14ac:dyDescent="0.35">
      <c r="C303" t="s">
        <v>254</v>
      </c>
      <c r="D303" s="5">
        <v>2897000000000</v>
      </c>
    </row>
    <row r="304" spans="3:9" ht="15.5" x14ac:dyDescent="0.35">
      <c r="C304" t="s">
        <v>183</v>
      </c>
      <c r="D304" s="5">
        <v>210000000000</v>
      </c>
    </row>
    <row r="305" spans="3:9" ht="15.5" x14ac:dyDescent="0.35">
      <c r="C305" t="s">
        <v>182</v>
      </c>
      <c r="I305" s="5">
        <v>2538000000000</v>
      </c>
    </row>
    <row r="306" spans="3:9" ht="15.5" x14ac:dyDescent="0.35">
      <c r="C306" t="s">
        <v>181</v>
      </c>
      <c r="D306" s="5">
        <v>1500000000000</v>
      </c>
    </row>
    <row r="307" spans="3:9" ht="15.5" x14ac:dyDescent="0.35">
      <c r="C307" t="s">
        <v>180</v>
      </c>
      <c r="D307" s="5">
        <v>601000000000</v>
      </c>
    </row>
    <row r="308" spans="3:9" ht="15.5" x14ac:dyDescent="0.35">
      <c r="C308" t="s">
        <v>23</v>
      </c>
      <c r="D308" s="5">
        <v>2102000000000</v>
      </c>
    </row>
    <row r="309" spans="3:9" ht="15.5" x14ac:dyDescent="0.35">
      <c r="C309" t="s">
        <v>20</v>
      </c>
      <c r="D309" s="5">
        <v>1422000000000</v>
      </c>
    </row>
    <row r="310" spans="3:9" ht="15.5" x14ac:dyDescent="0.35">
      <c r="C310" t="s">
        <v>255</v>
      </c>
      <c r="I310" s="5">
        <v>2890000000000</v>
      </c>
    </row>
    <row r="311" spans="3:9" ht="15.5" x14ac:dyDescent="0.35">
      <c r="C311" t="s">
        <v>341</v>
      </c>
      <c r="I311" s="5">
        <v>564000000000</v>
      </c>
    </row>
    <row r="312" spans="3:9" ht="15.5" x14ac:dyDescent="0.35">
      <c r="C312" t="s">
        <v>342</v>
      </c>
      <c r="I312" s="5">
        <v>-842000000000</v>
      </c>
    </row>
    <row r="313" spans="3:9" ht="15.5" x14ac:dyDescent="0.35">
      <c r="C313" t="s">
        <v>343</v>
      </c>
      <c r="I313" s="5">
        <v>321000000000</v>
      </c>
    </row>
    <row r="314" spans="3:9" ht="15.5" x14ac:dyDescent="0.35">
      <c r="C314" t="s">
        <v>344</v>
      </c>
      <c r="I314" s="5">
        <v>-814000000000</v>
      </c>
    </row>
    <row r="315" spans="3:9" ht="15.5" x14ac:dyDescent="0.35">
      <c r="C315" t="s">
        <v>345</v>
      </c>
      <c r="I315" s="5">
        <v>-250000000000</v>
      </c>
    </row>
  </sheetData>
  <pageMargins left="0.7" right="0.7" top="0.75" bottom="0.75" header="0.3" footer="0.3"/>
  <ignoredErrors>
    <ignoredError sqref="A1:N316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6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1020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1021</v>
      </c>
      <c r="D2" s="2" vm="126">
        <f ca="1">IFERROR(_xlfn.STOCKHISTORY("XIDX:" &amp; $C$1, D3, , 0, 0, 1), "Libur")</f>
        <v>41</v>
      </c>
      <c r="H2" s="2" vm="126">
        <f ca="1">IFERROR(INDEX(D2:G2,COUNT(D2:G2)),"")</f>
        <v>41</v>
      </c>
      <c r="I2" s="2" vm="82">
        <f ca="1">IFERROR(_xlfn.STOCKHISTORY("XIDX:" &amp; $C$1, I1, , 0, 0, 1), "Libur")</f>
        <v>48</v>
      </c>
      <c r="J2" s="2" vm="127">
        <f ca="1">IFERROR(_xlfn.STOCKHISTORY("XIDX:" &amp; $C$1, J1, , 0, 0, 1), "Libur")</f>
        <v>13</v>
      </c>
      <c r="K2" s="2" vm="128">
        <f ca="1">IFERROR(_xlfn.STOCKHISTORY("XIDX:" &amp; $C$1, K1, , 0, 0, 1), "Libur")</f>
        <v>24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1782660448</v>
      </c>
      <c r="H4" s="2">
        <f>IFERROR(SUM(D4:G4)*(4/MAX(1,COUNT(D4:G4))),"")</f>
        <v>7130641792</v>
      </c>
      <c r="I4" s="2">
        <f>IFERROR(INDEX(I51:I500,MATCH($C$4,$C$51:$C$500,0)),"")</f>
        <v>6793775180</v>
      </c>
      <c r="J4" s="2">
        <f>IFERROR(INDEX(J51:J500,MATCH($C$4,$C$51:$C$500,0)),"")</f>
        <v>6414262700</v>
      </c>
      <c r="K4" s="2">
        <f>IFERROR(INDEX(K51:K500,MATCH($C$4,$C$51:$C$500,0)),"")</f>
        <v>4128606996</v>
      </c>
      <c r="L4" s="2">
        <f>IFERROR(INDEX(L51:L500,MATCH($C$4,$C$51:$C$500,0)),"")</f>
        <v>3711666667</v>
      </c>
      <c r="M4" s="2">
        <f>IFERROR(INDEX(M51:M500,MATCH($C$4,$C$51:$C$500,0)),"")</f>
        <v>3100000000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173749218</v>
      </c>
      <c r="H5" s="2">
        <f>IFERROR(SUM(D5:G5)*(4/MAX(1,COUNT(D5:G5))),"")</f>
        <v>694996872</v>
      </c>
      <c r="I5" s="2">
        <f>IFERROR(INDEX(I51:I500,MATCH($C$5,$C$51:$C$500,0)),"")</f>
        <v>-982855488</v>
      </c>
      <c r="J5" s="2">
        <f>IFERROR(INDEX(J51:J500,MATCH($C$5,$C$51:$C$500,0)),"")</f>
        <v>-301005775</v>
      </c>
      <c r="K5" s="2">
        <f>IFERROR(INDEX(K51:K500,MATCH($C$5,$C$51:$C$500,0)),"")</f>
        <v>159954618</v>
      </c>
      <c r="L5" s="2">
        <f>IFERROR(INDEX(L51:L500,MATCH($C$5,$C$51:$C$500,0)),"")</f>
        <v>67776417825</v>
      </c>
      <c r="M5" s="2">
        <f>IFERROR(INDEX(M51:M500,MATCH($C$5,$C$51:$C$500,0)),"")</f>
        <v>250278742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113156366051</v>
      </c>
      <c r="H6" s="2">
        <f>IFERROR(INDEX(D6:G6,COUNT(D6:G6)),"")</f>
        <v>113156366051</v>
      </c>
      <c r="I6" s="2">
        <f>IFERROR(INDEX(I51:I500,MATCH($C$6,$C$51:$C$500,0)),"")</f>
        <v>111742500040</v>
      </c>
      <c r="J6" s="2">
        <f>IFERROR(INDEX(J51:J500,MATCH($C$6,$C$51:$C$500,0)),"")</f>
        <v>112725329749</v>
      </c>
      <c r="K6" s="2">
        <f>IFERROR(INDEX(K51:K500,MATCH($C$6,$C$51:$C$500,0)),"")</f>
        <v>113298770769</v>
      </c>
      <c r="L6" s="2">
        <f>IFERROR(INDEX(L51:L500,MATCH($C$6,$C$51:$C$500,0)),"")</f>
        <v>80297234626</v>
      </c>
      <c r="M6" s="2">
        <f>IFERROR(INDEX(M51:M500,MATCH($C$6,$C$51:$C$500,0)),"")</f>
        <v>11520816801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1.46</v>
      </c>
      <c r="H7" s="3">
        <f>IFERROR(INDEX(D7:G7,COUNT(D7:G7)),"")</f>
        <v>1.46</v>
      </c>
      <c r="I7" s="3">
        <f>IFERROR(INDEX(I51:I500,MATCH($C$7,$C$51:$C$500,0))/1000000000,"")</f>
        <v>1.46</v>
      </c>
      <c r="J7" s="3">
        <f>IFERROR(INDEX(J51:J500,MATCH($C$7,$C$51:$C$500,0))/1000000000,"")</f>
        <v>1.46</v>
      </c>
      <c r="K7" s="3">
        <f>IFERROR(INDEX(K51:K500,MATCH($C$7,$C$51:$C$500,0))/1000000000,"")</f>
        <v>1.46</v>
      </c>
      <c r="L7" s="3">
        <f>IFERROR(INDEX(L51:L500,MATCH($C$7,$C$51:$C$500,0))/1000000000,"")</f>
        <v>1.1000000000000001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0</v>
      </c>
      <c r="J8" s="2">
        <f>IFERROR(INDEX(J51:J500,MATCH($C$8,$C$51:$C$500,0)),"")</f>
        <v>-4000000000</v>
      </c>
      <c r="K8" s="2">
        <f>IFERROR(INDEX(K51:K500,MATCH($C$8,$C$51:$C$500,0)),"")</f>
        <v>-12000000000</v>
      </c>
      <c r="L8" s="2">
        <f>IFERROR(INDEX(L51:L500,MATCH($C$8,$C$51:$C$500,0)),"")</f>
        <v>1000000000</v>
      </c>
      <c r="M8" s="2">
        <f>IFERROR(INDEX(M51:M500,MATCH($C$8,$C$51:$C$500,0)),"")</f>
        <v>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</v>
      </c>
      <c r="H9" s="3">
        <f>IFERROR(INDEX(D9:G9,COUNT(D9:G9)),"")</f>
        <v>-0.2</v>
      </c>
      <c r="I9" s="3">
        <f>IFERROR(INDEX(I51:I500,MATCH($C$9,$C$51:$C$500,0)),"")</f>
        <v>0.09</v>
      </c>
      <c r="J9" s="3">
        <f>IFERROR(INDEX(J51:J500,MATCH($C$9,$C$51:$C$500,0)),"")</f>
        <v>-2.75</v>
      </c>
      <c r="K9" s="3">
        <f>IFERROR(INDEX(K51:K500,MATCH($C$9,$C$51:$C$500,0)),"")</f>
        <v>-8.09</v>
      </c>
      <c r="L9" s="3">
        <f>IFERROR(INDEX(L51:L500,MATCH($C$9,$C$51:$C$500,0)),"")</f>
        <v>0.81</v>
      </c>
      <c r="M9" s="3">
        <f>IFERROR(INDEX(M51:M500,MATCH($C$9,$C$51:$C$500,0)),"")</f>
        <v>1843836.95</v>
      </c>
    </row>
    <row r="10" spans="1:13" ht="15.5" x14ac:dyDescent="0.35">
      <c r="C10" t="s">
        <v>17</v>
      </c>
      <c r="D10" s="3">
        <f ca="1">IFERROR(IF(D9=0,"",D2/D9),"")</f>
        <v>-205</v>
      </c>
      <c r="I10" s="3">
        <f ca="1">IFERROR(IF(I9=0,"",I2/I9),"")</f>
        <v>533.33333333333337</v>
      </c>
      <c r="J10" s="3">
        <f ca="1">IFERROR(IF(J9=0,"",J2/J9),"")</f>
        <v>-4.7272727272727275</v>
      </c>
      <c r="K10" s="3">
        <f ca="1">IFERROR(IF(K9=0,"",K2/K9),"")</f>
        <v>-2.9666254635352289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963129623</v>
      </c>
      <c r="H11" s="2">
        <f>IFERROR(INDEX(D11:G11,COUNT(D11:G11)),"")</f>
        <v>963129623</v>
      </c>
      <c r="I11" s="2">
        <f>IFERROR(INDEX(I51:I500,MATCH($C$11,$C$51:$C$500,0)),"")</f>
        <v>1428287199</v>
      </c>
      <c r="J11" s="2">
        <f>IFERROR(INDEX(J51:J500,MATCH($C$11,$C$51:$C$500,0)),"")</f>
        <v>5394007962</v>
      </c>
      <c r="K11" s="2">
        <f>IFERROR(INDEX(K51:K500,MATCH($C$11,$C$51:$C$500,0)),"")</f>
        <v>25543893778</v>
      </c>
      <c r="L11" s="2">
        <f>IFERROR(INDEX(L51:L500,MATCH($C$11,$C$51:$C$500,0)),"")</f>
        <v>7156626647</v>
      </c>
      <c r="M11" s="2">
        <f>IFERROR(INDEX(M51:M500,MATCH($C$11,$C$51:$C$500,0)),"")</f>
        <v>3479635492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1000000000</v>
      </c>
      <c r="J12" s="2">
        <f>IFERROR(INDEX(J51:J500,MATCH($C$12,$C$51:$C$500,0)),"")</f>
        <v>-3000000000</v>
      </c>
      <c r="K12" s="2">
        <f>IFERROR(INDEX(K51:K500,MATCH($C$12,$C$51:$C$500,0)),"")</f>
        <v>-25000000000</v>
      </c>
      <c r="L12" s="2">
        <f>IFERROR(INDEX(L51:L500,MATCH($C$12,$C$51:$C$500,0)),"")</f>
        <v>-7000000000</v>
      </c>
      <c r="M12" s="2">
        <f>IFERROR(INDEX(M51:M500,MATCH($C$12,$C$51:$C$500,0)),"")</f>
        <v>-3000000000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>IFERROR(INDEX(I51:I500,MATCH($C$13,$C$51:$C$500,0)),"")</f>
        <v>2000000000</v>
      </c>
      <c r="J13" s="2">
        <f>IFERROR(INDEX(J51:J500,MATCH($C$13,$C$51:$C$500,0)),"")</f>
        <v>3000000000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1000000000</v>
      </c>
    </row>
    <row r="14" spans="1:13" ht="15.5" x14ac:dyDescent="0.35">
      <c r="C14" t="s">
        <v>26</v>
      </c>
      <c r="D14" s="2">
        <f>IFERROR(INDEX(D51:D500,MATCH($C$14,$C$51:$C$500,0)),"")</f>
        <v>-55749838</v>
      </c>
      <c r="H14" s="2">
        <f>IFERROR(SUM(D14:G14)*(4/MAX(1,COUNT(D14:G14))),"")</f>
        <v>-222999352</v>
      </c>
      <c r="I14" s="2">
        <f>IFERROR(INDEX(I51:I500,MATCH($C$14,$C$51:$C$500,0)),"")</f>
        <v>-282761718</v>
      </c>
      <c r="J14" s="2">
        <f>IFERROR(INDEX(J51:J500,MATCH($C$14,$C$51:$C$500,0)),"")</f>
        <v>-458112711</v>
      </c>
      <c r="K14" s="2">
        <f>IFERROR(INDEX(K51:K500,MATCH($C$14,$C$51:$C$500,0)),"")</f>
        <v>-15366538</v>
      </c>
      <c r="L14" s="2">
        <f>IFERROR(INDEX(L51:L500,MATCH($C$14,$C$51:$C$500,0)),"")</f>
        <v>-10132374</v>
      </c>
      <c r="M14" s="2">
        <f>IFERROR(INDEX(M51:M500,MATCH($C$14,$C$51:$C$500,0)),"")</f>
        <v>-11150677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0</v>
      </c>
      <c r="J15" s="2">
        <f>IFERROR(INDEX(J51:J500,MATCH($C$15,$C$51:$C$500,0)),"")</f>
        <v>0</v>
      </c>
      <c r="K15" s="2">
        <f>IFERROR(INDEX(K51:K500,MATCH($C$15,$C$51:$C$500,0)),"")</f>
        <v>0</v>
      </c>
      <c r="L15" s="2">
        <f>IFERROR(INDEX(L51:L500,MATCH($C$15,$C$51:$C$500,0)),"")</f>
        <v>-32361890</v>
      </c>
      <c r="M15" s="2">
        <f>IFERROR(INDEX(M51:M500,MATCH($C$15,$C$51:$C$500,0)),"")</f>
        <v>0</v>
      </c>
    </row>
    <row r="16" spans="1:13" ht="15.5" x14ac:dyDescent="0.35">
      <c r="C16" t="s">
        <v>28</v>
      </c>
      <c r="D16" s="2">
        <f>IFERROR(INDEX(D51:D500,MATCH($C$16,$C$51:$C$500,0)),"")</f>
        <v>173768484</v>
      </c>
      <c r="H16" s="2">
        <f>IFERROR(SUM(D16:G16)*(4/MAX(1,COUNT(D16:G16))),"")</f>
        <v>695073936</v>
      </c>
      <c r="I16" s="2">
        <f>IFERROR(INDEX(I51:I500,MATCH($C$16,$C$51:$C$500,0)),"")</f>
        <v>-986059731</v>
      </c>
      <c r="J16" s="2">
        <f>IFERROR(INDEX(J51:J500,MATCH($C$16,$C$51:$C$500,0)),"")</f>
        <v>-301892775</v>
      </c>
      <c r="K16" s="2">
        <f>IFERROR(INDEX(K51:K500,MATCH($C$16,$C$51:$C$500,0)),"")</f>
        <v>189528618</v>
      </c>
      <c r="L16" s="2">
        <f>IFERROR(INDEX(L51:L500,MATCH($C$16,$C$51:$C$500,0)),"")</f>
        <v>67808779715</v>
      </c>
      <c r="M16" s="2">
        <f>IFERROR(INDEX(M51:M500,MATCH($C$16,$C$51:$C$500,0)),"")</f>
        <v>250278742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59860000000</v>
      </c>
      <c r="H20" s="2">
        <f t="shared" ref="H20:M20" ca="1" si="0">IFERROR(H21*H2,"")</f>
        <v>59860000000</v>
      </c>
      <c r="I20" s="2">
        <f t="shared" ca="1" si="0"/>
        <v>70080000000</v>
      </c>
      <c r="J20" s="2">
        <f t="shared" ca="1" si="0"/>
        <v>18980000000</v>
      </c>
      <c r="K20" s="2">
        <f t="shared" ca="1" si="0"/>
        <v>35040000000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1460000000</v>
      </c>
      <c r="H21" s="2">
        <f>IFERROR(INDEX(D21:G21,COUNT(D21:G21)),"")</f>
        <v>1460000000</v>
      </c>
      <c r="I21" s="2">
        <f>IFERROR(INDEX(I51:I500,MATCH($C$7,$C$51:$C$500,0)),"")</f>
        <v>1460000000</v>
      </c>
      <c r="J21" s="2">
        <f>IFERROR(INDEX(J51:J500,MATCH($C$7,$C$51:$C$500,0)),"")</f>
        <v>1460000000</v>
      </c>
      <c r="K21" s="2">
        <f>IFERROR(INDEX(K51:K500,MATCH($C$7,$C$51:$C$500,0)),"")</f>
        <v>1460000000</v>
      </c>
      <c r="L21" s="2">
        <f>IFERROR(INDEX(L51:L500,MATCH($C$7,$C$51:$C$500,0)),"")</f>
        <v>1100000000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0.15354789488528695</v>
      </c>
      <c r="H23" s="3">
        <f t="shared" ref="H23:M23" si="1">IFERROR(H5/H6*100,"")</f>
        <v>0.61419157954114778</v>
      </c>
      <c r="I23" s="3">
        <f t="shared" si="1"/>
        <v>-0.87957177228733152</v>
      </c>
      <c r="J23" s="3">
        <f t="shared" si="1"/>
        <v>-0.26702585449981375</v>
      </c>
      <c r="K23" s="3">
        <f t="shared" si="1"/>
        <v>0.14117948227887187</v>
      </c>
      <c r="L23" s="3">
        <f t="shared" si="1"/>
        <v>84.40691406208677</v>
      </c>
      <c r="M23" s="3">
        <f t="shared" si="1"/>
        <v>2.1724044946038545</v>
      </c>
    </row>
    <row r="24" spans="1:13" ht="15.5" x14ac:dyDescent="0.35">
      <c r="C24" t="s">
        <v>43</v>
      </c>
      <c r="D24" s="4" t="str">
        <f>IFERROR(_xlfn.RRI(5,I23,D23),"")</f>
        <v/>
      </c>
      <c r="H24" s="4">
        <f t="shared" ref="H24:M24" si="2">IFERROR(_xlfn.RRI(5,M23,H23),"")</f>
        <v>-0.22326543282761846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0.12</v>
      </c>
      <c r="H25" s="3">
        <f>IFERROR(INDEX(D25:G25,COUNT(D25:G25)),"")</f>
        <v>0.12</v>
      </c>
      <c r="I25" s="3">
        <f>IFERROR(INDEX(I51:I500,MATCH($C$25,$C$51:$C$500,0)),"")</f>
        <v>-0.68</v>
      </c>
      <c r="J25" s="3">
        <f>IFERROR(INDEX(J51:J500,MATCH($C$25,$C$51:$C$500,0)),"")</f>
        <v>-0.21</v>
      </c>
      <c r="K25" s="3">
        <f>IFERROR(INDEX(K51:K500,MATCH($C$25,$C$51:$C$500,0)),"")</f>
        <v>0.13</v>
      </c>
      <c r="L25" s="3">
        <f>IFERROR(INDEX(L51:L500,MATCH($C$25,$C$51:$C$500,0)),"")</f>
        <v>61.61</v>
      </c>
      <c r="M25" s="3">
        <f>IFERROR(INDEX(M51:M500,MATCH($C$25,$C$51:$C$500,0)),"")</f>
        <v>417131.24</v>
      </c>
    </row>
    <row r="26" spans="1:13" ht="15.5" x14ac:dyDescent="0.35">
      <c r="C26" t="s">
        <v>46</v>
      </c>
      <c r="D26" s="4" t="str">
        <f>IFERROR(_xlfn.RRI(5,I25,D25),"")</f>
        <v/>
      </c>
      <c r="H26" s="4">
        <f t="shared" ref="H26:M26" si="3">IFERROR(_xlfn.RRI(5,M25,H25),"")</f>
        <v>-0.95082077212698057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1.2210003068493152</v>
      </c>
      <c r="H27" s="3">
        <f t="shared" ref="H27:M27" si="4">IFERROR(H4/H21,"")</f>
        <v>4.8840012273972606</v>
      </c>
      <c r="I27" s="3">
        <f t="shared" si="4"/>
        <v>4.6532706712328764</v>
      </c>
      <c r="J27" s="3">
        <f t="shared" si="4"/>
        <v>4.3933306164383561</v>
      </c>
      <c r="K27" s="3">
        <f t="shared" si="4"/>
        <v>2.8278130109589039</v>
      </c>
      <c r="L27" s="3">
        <f t="shared" si="4"/>
        <v>3.3742424245454545</v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-0.23477087424865262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-1.1764705882352942</v>
      </c>
      <c r="I29" s="4">
        <f t="shared" si="6"/>
        <v>2.2380952380952386</v>
      </c>
      <c r="J29" s="4">
        <f t="shared" si="6"/>
        <v>-2.615384615384615</v>
      </c>
      <c r="K29" s="4">
        <f t="shared" si="6"/>
        <v>-0.99788995292971916</v>
      </c>
      <c r="L29" s="4">
        <f t="shared" si="6"/>
        <v>-0.99985230068119568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4.9584598117360865E-2</v>
      </c>
      <c r="I30" s="4">
        <f t="shared" si="7"/>
        <v>5.9166968636940868E-2</v>
      </c>
      <c r="J30" s="4">
        <f t="shared" si="7"/>
        <v>0.55361425929240959</v>
      </c>
      <c r="K30" s="4">
        <f t="shared" si="7"/>
        <v>-0.16194136189256181</v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77.5</v>
      </c>
      <c r="H32" s="3">
        <f>IFERROR(INDEX(D32:G32,COUNT(D32:G32)),"")</f>
        <v>77.5</v>
      </c>
      <c r="I32" s="3">
        <f>IFERROR(INDEX(I51:I500,MATCH($C$32,$C$51:$C$500,0)),"")</f>
        <v>76.53</v>
      </c>
      <c r="J32" s="3">
        <f>IFERROR(INDEX(J51:J500,MATCH($C$32,$C$51:$C$500,0)),"")</f>
        <v>77.2</v>
      </c>
      <c r="K32" s="3">
        <f>IFERROR(INDEX(K51:K500,MATCH($C$32,$C$51:$C$500,0)),"")</f>
        <v>77.599999999999994</v>
      </c>
      <c r="L32" s="3">
        <f>IFERROR(INDEX(L51:L500,MATCH($C$32,$C$51:$C$500,0)),"")</f>
        <v>73</v>
      </c>
      <c r="M32" s="3">
        <f>IFERROR(INDEX(M51:M500,MATCH($C$32,$C$51:$C$500,0)),"")</f>
        <v>19201361.34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0.56999999999999995</v>
      </c>
      <c r="H33" s="3">
        <f>IFERROR(INDEX(D33:G33,COUNT(D33:G33)),"")</f>
        <v>0.56999999999999995</v>
      </c>
      <c r="I33" s="3">
        <f>IFERROR(INDEX(I51:I500,MATCH($C$33,$C$51:$C$500,0)),"")</f>
        <v>0.63</v>
      </c>
      <c r="J33" s="3">
        <f>IFERROR(INDEX(J51:J500,MATCH($C$33,$C$51:$C$500,0)),"")</f>
        <v>0.17</v>
      </c>
      <c r="K33" s="3">
        <f>IFERROR(INDEX(K51:K500,MATCH($C$33,$C$51:$C$500,0)),"")</f>
        <v>0.31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366.67</v>
      </c>
      <c r="H34" s="3">
        <f>IFERROR(INDEX(D34:G34,COUNT(D34:G34)),"")</f>
        <v>366.67</v>
      </c>
      <c r="I34" s="3">
        <f>IFERROR(INDEX(I51:I500,MATCH($C$34,$C$51:$C$500,0)),"")</f>
        <v>-70.59</v>
      </c>
      <c r="J34" s="3">
        <f>IFERROR(INDEX(J51:J500,MATCH($C$34,$C$51:$C$500,0)),"")</f>
        <v>-61.9</v>
      </c>
      <c r="K34" s="3">
        <f>IFERROR(INDEX(K51:K500,MATCH($C$34,$C$51:$C$500,0)),"")</f>
        <v>184.62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36.04</v>
      </c>
      <c r="H35" s="3">
        <f>IFERROR(INDEX(D35:G35,COUNT(D35:G35)),"")</f>
        <v>36.04</v>
      </c>
      <c r="I35" s="3">
        <f>IFERROR(INDEX(I51:I500,MATCH($C$35,$C$51:$C$500,0)),"")</f>
        <v>10.32</v>
      </c>
      <c r="J35" s="3">
        <f>IFERROR(INDEX(J51:J500,MATCH($C$35,$C$51:$C$500,0)),"")</f>
        <v>2.96</v>
      </c>
      <c r="K35" s="3">
        <f>IFERROR(INDEX(K51:K500,MATCH($C$35,$C$51:$C$500,0)),"")</f>
        <v>8.49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1782660448</v>
      </c>
      <c r="E51" s="5">
        <v>1710443795</v>
      </c>
      <c r="F51" s="5">
        <v>1710443795</v>
      </c>
      <c r="G51" s="5">
        <v>1698443795</v>
      </c>
      <c r="I51" s="5">
        <v>6793775180</v>
      </c>
      <c r="J51" s="5">
        <v>6414262700</v>
      </c>
      <c r="K51" s="5">
        <v>4128606996</v>
      </c>
      <c r="L51" s="5">
        <v>3711666667</v>
      </c>
      <c r="M51" s="5">
        <v>3100000000</v>
      </c>
    </row>
    <row r="52" spans="2:13" ht="15.5" x14ac:dyDescent="0.35">
      <c r="C52" t="s">
        <v>73</v>
      </c>
      <c r="D52" s="5">
        <v>-596420164</v>
      </c>
      <c r="E52" s="5">
        <v>-715298381</v>
      </c>
      <c r="F52" s="5">
        <v>-660632662</v>
      </c>
      <c r="G52" s="5">
        <v>-451026646</v>
      </c>
      <c r="I52" s="5">
        <v>-2296187281</v>
      </c>
      <c r="J52" s="5">
        <v>-1828494845</v>
      </c>
      <c r="K52" s="5">
        <v>-953994032</v>
      </c>
      <c r="L52" s="5">
        <v>-2447703058</v>
      </c>
      <c r="M52" s="5">
        <v>-2274471840</v>
      </c>
    </row>
    <row r="53" spans="2:13" ht="15.5" x14ac:dyDescent="0.35">
      <c r="C53" t="s">
        <v>74</v>
      </c>
      <c r="D53" s="5">
        <v>1186240284</v>
      </c>
      <c r="E53" s="5">
        <v>995145414</v>
      </c>
      <c r="F53" s="5">
        <v>1049811133</v>
      </c>
      <c r="G53" s="5">
        <v>1247417149</v>
      </c>
      <c r="I53" s="5">
        <v>4497587899</v>
      </c>
      <c r="J53" s="5">
        <v>4585767855</v>
      </c>
      <c r="K53" s="5">
        <v>3174612964</v>
      </c>
      <c r="L53" s="5">
        <v>1263963609</v>
      </c>
      <c r="M53" s="5">
        <v>825528160</v>
      </c>
    </row>
    <row r="54" spans="2:13" ht="15.5" x14ac:dyDescent="0.35">
      <c r="C54" t="s">
        <v>75</v>
      </c>
      <c r="D54" s="5">
        <v>-778762361</v>
      </c>
      <c r="E54" s="5">
        <v>-2150830807</v>
      </c>
      <c r="F54" s="5">
        <v>-745592723</v>
      </c>
      <c r="G54" s="5">
        <v>-1234300247</v>
      </c>
      <c r="I54" s="5">
        <v>-5370161628</v>
      </c>
      <c r="J54" s="5">
        <v>-5706552282</v>
      </c>
      <c r="K54" s="5">
        <v>-2676735518</v>
      </c>
      <c r="L54" s="5">
        <v>-571149556</v>
      </c>
      <c r="M54" s="5">
        <v>-275951179</v>
      </c>
    </row>
    <row r="55" spans="2:13" ht="15.5" x14ac:dyDescent="0.35">
      <c r="C55" t="s">
        <v>77</v>
      </c>
      <c r="D55" s="5">
        <v>-778762361</v>
      </c>
      <c r="E55" s="5">
        <v>-2150830807</v>
      </c>
      <c r="F55" s="5">
        <v>-745592723</v>
      </c>
      <c r="G55" s="5">
        <v>-1234300247</v>
      </c>
      <c r="I55" s="5">
        <v>-5370161628</v>
      </c>
      <c r="J55" s="5">
        <v>-5706552282</v>
      </c>
      <c r="K55" s="5">
        <v>-2676735518</v>
      </c>
      <c r="L55" s="5">
        <v>-571149556</v>
      </c>
      <c r="M55" s="5">
        <v>-275951179</v>
      </c>
    </row>
    <row r="56" spans="2:13" ht="15.5" x14ac:dyDescent="0.35">
      <c r="C56" t="s">
        <v>78</v>
      </c>
      <c r="D56" s="5">
        <v>407477923</v>
      </c>
      <c r="E56" s="5">
        <v>-1155685393</v>
      </c>
      <c r="F56" s="5">
        <v>304218410</v>
      </c>
      <c r="G56" s="5">
        <v>13116902</v>
      </c>
      <c r="I56" s="5">
        <v>-872573729</v>
      </c>
      <c r="J56" s="5">
        <v>-1120784427</v>
      </c>
      <c r="K56" s="5">
        <v>497877446</v>
      </c>
      <c r="L56" s="5">
        <v>692814053</v>
      </c>
      <c r="M56" s="5">
        <v>549576981</v>
      </c>
    </row>
    <row r="57" spans="2:13" ht="15.5" x14ac:dyDescent="0.35">
      <c r="C57" t="s">
        <v>79</v>
      </c>
      <c r="D57" s="5">
        <v>-233709439</v>
      </c>
      <c r="E57" s="5">
        <v>554960348</v>
      </c>
      <c r="F57" s="5">
        <v>-223496782</v>
      </c>
      <c r="G57" s="5">
        <v>-219758704</v>
      </c>
      <c r="I57" s="5">
        <v>-113486002</v>
      </c>
      <c r="J57" s="5">
        <v>818891652</v>
      </c>
      <c r="K57" s="5">
        <v>-308348828</v>
      </c>
      <c r="L57" s="5">
        <v>67115965662</v>
      </c>
      <c r="M57" s="5">
        <v>-299298239</v>
      </c>
    </row>
    <row r="58" spans="2:13" ht="15.5" x14ac:dyDescent="0.35">
      <c r="C58" t="s">
        <v>478</v>
      </c>
      <c r="D58" s="5">
        <v>-178266044</v>
      </c>
      <c r="E58" s="5">
        <v>-171044379</v>
      </c>
      <c r="F58" s="5">
        <v>-171044380</v>
      </c>
      <c r="G58" s="5">
        <v>-169844381</v>
      </c>
      <c r="I58" s="5">
        <v>-679377518</v>
      </c>
      <c r="J58" s="5">
        <v>-641426270</v>
      </c>
      <c r="K58" s="5">
        <v>-412860697</v>
      </c>
      <c r="L58" s="5">
        <v>-359166667</v>
      </c>
      <c r="M58" s="5">
        <v>-310000000</v>
      </c>
    </row>
    <row r="59" spans="2:13" ht="15.5" x14ac:dyDescent="0.35">
      <c r="C59" t="s">
        <v>261</v>
      </c>
      <c r="D59" s="5">
        <v>306443</v>
      </c>
      <c r="E59" s="5">
        <v>191628</v>
      </c>
      <c r="F59" s="5">
        <v>182105</v>
      </c>
      <c r="G59" s="5">
        <v>299528</v>
      </c>
      <c r="I59" s="5">
        <v>1702787</v>
      </c>
      <c r="J59" s="5">
        <v>635711819</v>
      </c>
      <c r="K59" s="5">
        <v>129307505</v>
      </c>
      <c r="L59" s="5">
        <v>89618174</v>
      </c>
      <c r="M59" s="5">
        <v>51823195</v>
      </c>
    </row>
    <row r="60" spans="2:13" ht="15.5" x14ac:dyDescent="0.35">
      <c r="C60" t="s">
        <v>26</v>
      </c>
      <c r="D60" s="5">
        <v>-55749838</v>
      </c>
      <c r="E60" s="5">
        <v>-121137348</v>
      </c>
      <c r="F60" s="5">
        <v>-52634507</v>
      </c>
      <c r="G60" s="5">
        <v>-50213851</v>
      </c>
      <c r="I60" s="5">
        <v>-282761718</v>
      </c>
      <c r="J60" s="5">
        <v>-458112711</v>
      </c>
      <c r="K60" s="5">
        <v>-15366538</v>
      </c>
      <c r="L60" s="5">
        <v>-10132374</v>
      </c>
      <c r="M60" s="5">
        <v>-11150677</v>
      </c>
    </row>
    <row r="61" spans="2:13" ht="15.5" x14ac:dyDescent="0.35">
      <c r="C61" t="s">
        <v>80</v>
      </c>
      <c r="D61" s="5">
        <v>19266</v>
      </c>
      <c r="E61" s="5">
        <v>-64009</v>
      </c>
      <c r="F61" s="5">
        <v>20928</v>
      </c>
      <c r="G61" s="5">
        <v>13844</v>
      </c>
      <c r="I61" s="5">
        <v>25779</v>
      </c>
    </row>
    <row r="62" spans="2:13" ht="15.5" x14ac:dyDescent="0.35">
      <c r="C62" t="s">
        <v>81</v>
      </c>
      <c r="D62" s="5">
        <v>-233709439</v>
      </c>
      <c r="E62" s="5">
        <v>554960348</v>
      </c>
      <c r="F62" s="5">
        <v>-223496782</v>
      </c>
      <c r="G62" s="5">
        <v>-219758704</v>
      </c>
      <c r="I62" s="5">
        <v>-113486002</v>
      </c>
      <c r="J62" s="5">
        <v>818891652</v>
      </c>
      <c r="K62" s="5">
        <v>-308348828</v>
      </c>
      <c r="L62" s="5">
        <v>67115965662</v>
      </c>
      <c r="M62" s="5">
        <v>-299298239</v>
      </c>
    </row>
    <row r="63" spans="2:13" ht="15.5" x14ac:dyDescent="0.35">
      <c r="C63" t="s">
        <v>28</v>
      </c>
      <c r="D63" s="5">
        <v>173768484</v>
      </c>
      <c r="E63" s="5">
        <v>-600725045</v>
      </c>
      <c r="F63" s="5">
        <v>80721628</v>
      </c>
      <c r="G63" s="5">
        <v>-206641802</v>
      </c>
      <c r="I63" s="5">
        <v>-986059731</v>
      </c>
      <c r="J63" s="5">
        <v>-301892775</v>
      </c>
      <c r="K63" s="5">
        <v>189528618</v>
      </c>
      <c r="L63" s="5">
        <v>67808779715</v>
      </c>
      <c r="M63" s="5">
        <v>250278742</v>
      </c>
    </row>
    <row r="64" spans="2:13" ht="15.5" x14ac:dyDescent="0.35">
      <c r="C64" t="s">
        <v>27</v>
      </c>
      <c r="L64" s="5">
        <v>-32361890</v>
      </c>
    </row>
    <row r="65" spans="2:13" ht="15.5" x14ac:dyDescent="0.35">
      <c r="C65" t="s">
        <v>265</v>
      </c>
      <c r="D65" s="5">
        <v>173768484</v>
      </c>
      <c r="E65" s="5">
        <v>-600725045</v>
      </c>
      <c r="F65" s="5">
        <v>80721628</v>
      </c>
      <c r="G65" s="5">
        <v>-206641802</v>
      </c>
      <c r="I65" s="5">
        <v>-986059731</v>
      </c>
      <c r="J65" s="5">
        <v>-301892775</v>
      </c>
      <c r="K65" s="5">
        <v>189528618</v>
      </c>
      <c r="L65" s="5">
        <v>67776417825</v>
      </c>
      <c r="M65" s="5">
        <v>250278742</v>
      </c>
    </row>
    <row r="66" spans="2:13" ht="15.5" x14ac:dyDescent="0.35">
      <c r="C66" t="s">
        <v>85</v>
      </c>
      <c r="D66" s="5">
        <v>173768484</v>
      </c>
      <c r="E66" s="5">
        <v>-600725045</v>
      </c>
      <c r="F66" s="5">
        <v>80721628</v>
      </c>
      <c r="G66" s="5">
        <v>-206641802</v>
      </c>
      <c r="I66" s="5">
        <v>-986059731</v>
      </c>
      <c r="J66" s="5">
        <v>-301892775</v>
      </c>
      <c r="K66" s="5">
        <v>189528618</v>
      </c>
      <c r="L66" s="5">
        <v>67776417825</v>
      </c>
      <c r="M66" s="5">
        <v>250278742</v>
      </c>
    </row>
    <row r="67" spans="2:13" ht="15.5" x14ac:dyDescent="0.35">
      <c r="C67" t="s">
        <v>86</v>
      </c>
      <c r="E67" s="5">
        <v>3230022</v>
      </c>
      <c r="I67" s="5">
        <v>3230022</v>
      </c>
      <c r="J67" s="5">
        <v>887000</v>
      </c>
      <c r="K67" s="5">
        <v>-29574000</v>
      </c>
    </row>
    <row r="68" spans="2:13" ht="15.5" x14ac:dyDescent="0.35">
      <c r="C68" t="s">
        <v>88</v>
      </c>
      <c r="D68" s="5">
        <v>173768484</v>
      </c>
      <c r="E68" s="5">
        <v>-597495023</v>
      </c>
      <c r="F68" s="5">
        <v>80721628</v>
      </c>
      <c r="G68" s="5">
        <v>-206641802</v>
      </c>
      <c r="I68" s="5">
        <v>-982829709</v>
      </c>
      <c r="J68" s="5">
        <v>-301005775</v>
      </c>
      <c r="K68" s="5">
        <v>159954618</v>
      </c>
      <c r="L68" s="5">
        <v>67776417825</v>
      </c>
      <c r="M68" s="5">
        <v>250278742</v>
      </c>
    </row>
    <row r="69" spans="2:13" ht="15.5" x14ac:dyDescent="0.35">
      <c r="C69" t="s">
        <v>89</v>
      </c>
      <c r="D69" s="5">
        <v>173768484</v>
      </c>
      <c r="E69" s="5">
        <v>-600725045</v>
      </c>
      <c r="F69" s="5">
        <v>80721628</v>
      </c>
      <c r="G69" s="5">
        <v>-206641802</v>
      </c>
      <c r="I69" s="5">
        <v>-986059731</v>
      </c>
      <c r="J69" s="5">
        <v>-301892775</v>
      </c>
      <c r="K69" s="5">
        <v>189528618</v>
      </c>
      <c r="L69" s="5">
        <v>67776417825</v>
      </c>
      <c r="M69" s="5">
        <v>250278742</v>
      </c>
    </row>
    <row r="70" spans="2:13" ht="15.5" x14ac:dyDescent="0.35">
      <c r="C70" t="s">
        <v>7</v>
      </c>
      <c r="D70" s="5">
        <v>173749218</v>
      </c>
      <c r="E70" s="5">
        <v>-597431014</v>
      </c>
      <c r="F70" s="5">
        <v>80700700</v>
      </c>
      <c r="G70" s="5">
        <v>-206655646</v>
      </c>
      <c r="I70" s="5">
        <v>-982855488</v>
      </c>
      <c r="J70" s="5">
        <v>-301005775</v>
      </c>
      <c r="K70" s="5">
        <v>159954618</v>
      </c>
      <c r="L70" s="5">
        <v>67776417825</v>
      </c>
      <c r="M70" s="5">
        <v>250278742</v>
      </c>
    </row>
    <row r="71" spans="2:13" ht="15.5" x14ac:dyDescent="0.35">
      <c r="C71" t="s">
        <v>90</v>
      </c>
      <c r="D71" s="5">
        <v>173768484</v>
      </c>
      <c r="E71" s="5">
        <v>-600725045</v>
      </c>
      <c r="F71" s="5">
        <v>80721628</v>
      </c>
      <c r="G71" s="5">
        <v>-206641802</v>
      </c>
      <c r="I71" s="5">
        <v>-986059731</v>
      </c>
      <c r="J71" s="5">
        <v>-301892775</v>
      </c>
      <c r="K71" s="5">
        <v>189528618</v>
      </c>
      <c r="L71" s="5">
        <v>67776417825</v>
      </c>
      <c r="M71" s="5">
        <v>250278742</v>
      </c>
    </row>
    <row r="72" spans="2:13" ht="15.5" x14ac:dyDescent="0.35">
      <c r="C72" t="s">
        <v>91</v>
      </c>
      <c r="D72" s="5">
        <v>173768484</v>
      </c>
      <c r="E72" s="5">
        <v>-597495023</v>
      </c>
      <c r="F72" s="5">
        <v>80721628</v>
      </c>
      <c r="G72" s="5">
        <v>-206641802</v>
      </c>
      <c r="I72" s="5">
        <v>-982829709</v>
      </c>
      <c r="J72" s="5">
        <v>-301005775</v>
      </c>
      <c r="K72" s="5">
        <v>159954618</v>
      </c>
      <c r="L72" s="5">
        <v>67776417825</v>
      </c>
      <c r="M72" s="5">
        <v>250278742</v>
      </c>
    </row>
    <row r="73" spans="2:13" ht="15.5" x14ac:dyDescent="0.35">
      <c r="C73" t="s">
        <v>92</v>
      </c>
      <c r="D73" s="5">
        <v>173768484</v>
      </c>
      <c r="E73" s="5">
        <v>-597495023</v>
      </c>
      <c r="F73" s="5">
        <v>80721628</v>
      </c>
      <c r="G73" s="5">
        <v>-206641802</v>
      </c>
      <c r="I73" s="5">
        <v>-982829709</v>
      </c>
      <c r="J73" s="5">
        <v>-301005775</v>
      </c>
      <c r="K73" s="5">
        <v>159954618</v>
      </c>
      <c r="L73" s="5">
        <v>67776417825</v>
      </c>
      <c r="M73" s="5">
        <v>250278742</v>
      </c>
    </row>
    <row r="75" spans="2:13" ht="15.5" x14ac:dyDescent="0.35">
      <c r="B75" t="s">
        <v>93</v>
      </c>
      <c r="C75" t="s">
        <v>94</v>
      </c>
    </row>
    <row r="76" spans="2:13" ht="15.5" x14ac:dyDescent="0.35">
      <c r="C76" t="s">
        <v>95</v>
      </c>
    </row>
    <row r="77" spans="2:13" ht="15.5" x14ac:dyDescent="0.35">
      <c r="C77" t="s">
        <v>19</v>
      </c>
      <c r="D77" s="5">
        <v>963129623</v>
      </c>
      <c r="E77" s="5">
        <v>1428287199</v>
      </c>
      <c r="F77" s="5">
        <v>2008421253</v>
      </c>
      <c r="G77" s="5">
        <v>2229891406</v>
      </c>
      <c r="I77" s="5">
        <v>1428287199</v>
      </c>
      <c r="J77" s="5">
        <v>5394007962</v>
      </c>
      <c r="K77" s="5">
        <v>25543893778</v>
      </c>
      <c r="L77" s="5">
        <v>7156626647</v>
      </c>
      <c r="M77" s="5">
        <v>3479635492</v>
      </c>
    </row>
    <row r="78" spans="2:13" ht="15.5" x14ac:dyDescent="0.35">
      <c r="C78" t="s">
        <v>99</v>
      </c>
      <c r="D78" s="5">
        <v>610500000</v>
      </c>
      <c r="E78" s="5">
        <v>4000000</v>
      </c>
      <c r="F78" s="5">
        <v>363005231</v>
      </c>
      <c r="G78" s="5">
        <v>1370137790</v>
      </c>
      <c r="I78" s="5">
        <v>4000000</v>
      </c>
      <c r="J78" s="5">
        <v>2330608046</v>
      </c>
      <c r="K78" s="5">
        <v>6000000</v>
      </c>
      <c r="L78" s="5">
        <v>76300000</v>
      </c>
      <c r="M78" s="5">
        <v>214350000</v>
      </c>
    </row>
    <row r="79" spans="2:13" ht="15.5" x14ac:dyDescent="0.35">
      <c r="C79" t="s">
        <v>270</v>
      </c>
      <c r="G79" s="5">
        <v>1370137790</v>
      </c>
      <c r="J79" s="5">
        <v>2328861837</v>
      </c>
    </row>
    <row r="80" spans="2:13" ht="15.5" x14ac:dyDescent="0.35">
      <c r="C80" t="s">
        <v>97</v>
      </c>
      <c r="E80" s="5">
        <v>4000000</v>
      </c>
      <c r="I80" s="5">
        <v>4000000</v>
      </c>
      <c r="J80" s="5">
        <v>1746209</v>
      </c>
    </row>
    <row r="81" spans="3:13" ht="15.5" x14ac:dyDescent="0.35">
      <c r="C81" t="s">
        <v>100</v>
      </c>
      <c r="D81" s="5">
        <v>610500000</v>
      </c>
      <c r="E81" s="5">
        <v>4000000</v>
      </c>
      <c r="F81" s="5">
        <v>363005231</v>
      </c>
      <c r="G81" s="5">
        <v>1370137790</v>
      </c>
      <c r="I81" s="5">
        <v>4000000</v>
      </c>
      <c r="J81" s="5">
        <v>2330608046</v>
      </c>
      <c r="K81" s="5">
        <v>6000000</v>
      </c>
      <c r="L81" s="5">
        <v>76300000</v>
      </c>
      <c r="M81" s="5">
        <v>214350000</v>
      </c>
    </row>
    <row r="82" spans="3:13" ht="15.5" x14ac:dyDescent="0.35">
      <c r="C82" t="s">
        <v>101</v>
      </c>
    </row>
    <row r="83" spans="3:13" ht="15.5" x14ac:dyDescent="0.35">
      <c r="C83" t="s">
        <v>80</v>
      </c>
      <c r="E83" s="5">
        <v>-25457000</v>
      </c>
      <c r="I83" s="5">
        <v>-25457000</v>
      </c>
      <c r="J83" s="5">
        <v>-28687000</v>
      </c>
    </row>
    <row r="84" spans="3:13" ht="15.5" x14ac:dyDescent="0.35">
      <c r="C84" t="s">
        <v>102</v>
      </c>
      <c r="D84" s="5">
        <v>3544992761</v>
      </c>
      <c r="E84" s="5">
        <v>3447199910</v>
      </c>
      <c r="F84" s="5">
        <v>4596376617</v>
      </c>
      <c r="G84" s="5">
        <v>6138301868</v>
      </c>
      <c r="I84" s="5">
        <v>3447199910</v>
      </c>
      <c r="J84" s="5">
        <v>11062096017</v>
      </c>
      <c r="K84" s="5">
        <v>31582096446</v>
      </c>
      <c r="L84" s="5">
        <v>9739926650</v>
      </c>
      <c r="M84" s="5">
        <v>4850945533</v>
      </c>
    </row>
    <row r="85" spans="3:13" ht="15.5" x14ac:dyDescent="0.35">
      <c r="C85" t="s">
        <v>103</v>
      </c>
    </row>
    <row r="86" spans="3:13" ht="15.5" x14ac:dyDescent="0.35">
      <c r="C86" t="s">
        <v>104</v>
      </c>
      <c r="D86" s="5">
        <v>3100227351</v>
      </c>
      <c r="E86" s="5">
        <v>3183208590</v>
      </c>
      <c r="F86" s="5">
        <v>3266189831</v>
      </c>
      <c r="G86" s="5">
        <v>3349171069</v>
      </c>
      <c r="I86" s="5">
        <v>3183208590</v>
      </c>
      <c r="J86" s="5">
        <v>3515133548</v>
      </c>
      <c r="K86" s="5">
        <v>847873000</v>
      </c>
      <c r="M86" s="5">
        <v>1414051672</v>
      </c>
    </row>
    <row r="87" spans="3:13" ht="15.5" x14ac:dyDescent="0.35">
      <c r="C87" t="s">
        <v>597</v>
      </c>
      <c r="D87" s="5">
        <v>2000000000</v>
      </c>
      <c r="E87" s="5">
        <v>2000000000</v>
      </c>
      <c r="F87" s="5">
        <v>2000000000</v>
      </c>
      <c r="G87" s="5">
        <v>2000000000</v>
      </c>
      <c r="I87" s="5">
        <v>2000000000</v>
      </c>
      <c r="J87" s="5">
        <v>2000000000</v>
      </c>
    </row>
    <row r="88" spans="3:13" ht="15.5" x14ac:dyDescent="0.35">
      <c r="C88" t="s">
        <v>425</v>
      </c>
      <c r="D88" s="5">
        <v>105741502581</v>
      </c>
      <c r="E88" s="5">
        <v>104501405025</v>
      </c>
      <c r="F88" s="5">
        <v>103654454578</v>
      </c>
      <c r="G88" s="5">
        <v>103528454578</v>
      </c>
      <c r="I88" s="5">
        <v>104501405025</v>
      </c>
      <c r="J88" s="5">
        <v>103483454578</v>
      </c>
      <c r="K88" s="5">
        <v>90137622619</v>
      </c>
      <c r="L88" s="5">
        <v>82871600000</v>
      </c>
      <c r="M88" s="5">
        <v>17311291903</v>
      </c>
    </row>
    <row r="89" spans="3:13" ht="15.5" x14ac:dyDescent="0.35">
      <c r="C89" t="s">
        <v>349</v>
      </c>
    </row>
    <row r="90" spans="3:13" ht="15.5" x14ac:dyDescent="0.35">
      <c r="C90" t="s">
        <v>106</v>
      </c>
      <c r="D90" s="5">
        <v>121083452064</v>
      </c>
      <c r="E90" s="5">
        <v>120243461510</v>
      </c>
      <c r="F90" s="5">
        <v>119796622068</v>
      </c>
      <c r="G90" s="5">
        <v>119554070404</v>
      </c>
      <c r="I90" s="5">
        <v>120243461510</v>
      </c>
      <c r="J90" s="5">
        <v>120259288408</v>
      </c>
      <c r="K90" s="5">
        <v>93395162279</v>
      </c>
      <c r="L90" s="5">
        <v>82871600000</v>
      </c>
      <c r="M90" s="5">
        <v>18725343575</v>
      </c>
    </row>
    <row r="91" spans="3:13" ht="15.5" x14ac:dyDescent="0.35">
      <c r="C91" t="s">
        <v>107</v>
      </c>
      <c r="D91" s="5">
        <v>124628444825</v>
      </c>
      <c r="E91" s="5">
        <v>123690661420</v>
      </c>
      <c r="F91" s="5">
        <v>124392998685</v>
      </c>
      <c r="G91" s="5">
        <v>125692372272</v>
      </c>
      <c r="I91" s="5">
        <v>123690661420</v>
      </c>
      <c r="J91" s="5">
        <v>131321384425</v>
      </c>
      <c r="K91" s="5">
        <v>124977258725</v>
      </c>
      <c r="L91" s="5">
        <v>92611526650</v>
      </c>
      <c r="M91" s="5">
        <v>23576289108</v>
      </c>
    </row>
    <row r="92" spans="3:13" ht="15.5" x14ac:dyDescent="0.35">
      <c r="C92" t="s">
        <v>108</v>
      </c>
    </row>
    <row r="93" spans="3:13" ht="15.5" x14ac:dyDescent="0.35">
      <c r="C93" t="s">
        <v>109</v>
      </c>
    </row>
    <row r="94" spans="3:13" ht="15.5" x14ac:dyDescent="0.35">
      <c r="C94" t="s">
        <v>110</v>
      </c>
      <c r="D94" s="5">
        <v>3863209483</v>
      </c>
      <c r="E94" s="5">
        <v>5375975133</v>
      </c>
      <c r="F94" s="5">
        <v>1694119620</v>
      </c>
      <c r="G94" s="5">
        <v>3787929119</v>
      </c>
      <c r="I94" s="5">
        <v>5375975133</v>
      </c>
      <c r="J94" s="5">
        <v>9983978459</v>
      </c>
      <c r="K94" s="5">
        <v>4491929956</v>
      </c>
      <c r="L94" s="5">
        <v>4847225024</v>
      </c>
      <c r="M94" s="5">
        <v>3428657307</v>
      </c>
    </row>
    <row r="95" spans="3:13" ht="15.5" x14ac:dyDescent="0.35">
      <c r="C95" t="s">
        <v>113</v>
      </c>
      <c r="G95" s="5">
        <v>100000000</v>
      </c>
      <c r="J95" s="5">
        <v>109892015</v>
      </c>
      <c r="L95" s="5">
        <v>900000</v>
      </c>
    </row>
    <row r="96" spans="3:13" ht="15.5" x14ac:dyDescent="0.35">
      <c r="C96" t="s">
        <v>111</v>
      </c>
      <c r="K96" s="5">
        <v>28588560</v>
      </c>
    </row>
    <row r="97" spans="3:13" ht="15.5" x14ac:dyDescent="0.35">
      <c r="C97" t="s">
        <v>116</v>
      </c>
      <c r="D97" s="5">
        <v>127780000</v>
      </c>
      <c r="E97" s="5">
        <v>143780000</v>
      </c>
      <c r="I97" s="5">
        <v>143780000</v>
      </c>
      <c r="J97" s="5">
        <v>137500000</v>
      </c>
      <c r="K97" s="5">
        <v>299100000</v>
      </c>
      <c r="L97" s="5">
        <v>645000000</v>
      </c>
    </row>
    <row r="98" spans="3:13" ht="15.5" x14ac:dyDescent="0.35">
      <c r="C98" t="s">
        <v>115</v>
      </c>
      <c r="D98" s="5">
        <v>8258086</v>
      </c>
      <c r="E98" s="5">
        <v>37376229</v>
      </c>
      <c r="F98" s="5">
        <v>20943010</v>
      </c>
      <c r="G98" s="5">
        <v>207009076</v>
      </c>
      <c r="I98" s="5">
        <v>37376229</v>
      </c>
      <c r="J98" s="5">
        <v>30376062</v>
      </c>
      <c r="K98" s="5">
        <v>32984396</v>
      </c>
      <c r="L98" s="5">
        <v>430075024</v>
      </c>
      <c r="M98" s="5">
        <v>94652107</v>
      </c>
    </row>
    <row r="99" spans="3:13" ht="15.5" x14ac:dyDescent="0.35">
      <c r="C99" t="s">
        <v>276</v>
      </c>
      <c r="G99" s="5">
        <v>725431685</v>
      </c>
      <c r="J99" s="5">
        <v>1751469444</v>
      </c>
    </row>
    <row r="100" spans="3:13" ht="15.5" x14ac:dyDescent="0.35">
      <c r="C100" t="s">
        <v>124</v>
      </c>
    </row>
    <row r="101" spans="3:13" ht="15.5" x14ac:dyDescent="0.35">
      <c r="C101" t="s">
        <v>350</v>
      </c>
      <c r="J101" s="5">
        <v>85722000</v>
      </c>
      <c r="K101" s="5">
        <v>257166000</v>
      </c>
    </row>
    <row r="102" spans="3:13" ht="15.5" x14ac:dyDescent="0.35">
      <c r="C102" t="s">
        <v>442</v>
      </c>
      <c r="D102" s="5">
        <v>1505714287</v>
      </c>
      <c r="E102" s="5">
        <v>1309031243</v>
      </c>
      <c r="F102" s="5">
        <v>1632000000</v>
      </c>
      <c r="G102" s="5">
        <v>1758285715</v>
      </c>
      <c r="I102" s="5">
        <v>1309031243</v>
      </c>
      <c r="J102" s="5">
        <v>2319470213</v>
      </c>
      <c r="M102" s="5">
        <v>416815000</v>
      </c>
    </row>
    <row r="103" spans="3:13" ht="15.5" x14ac:dyDescent="0.35">
      <c r="C103" t="s">
        <v>125</v>
      </c>
      <c r="D103" s="5">
        <v>1505714287</v>
      </c>
      <c r="E103" s="5">
        <v>1309031243</v>
      </c>
      <c r="F103" s="5">
        <v>1632000000</v>
      </c>
      <c r="G103" s="5">
        <v>1758285715</v>
      </c>
      <c r="I103" s="5">
        <v>1309031243</v>
      </c>
      <c r="J103" s="5">
        <v>2405192213</v>
      </c>
      <c r="K103" s="5">
        <v>257166000</v>
      </c>
      <c r="M103" s="5">
        <v>416815000</v>
      </c>
    </row>
    <row r="104" spans="3:13" ht="15.5" x14ac:dyDescent="0.35">
      <c r="C104" t="s">
        <v>121</v>
      </c>
      <c r="D104" s="5">
        <v>7608869291</v>
      </c>
      <c r="E104" s="5">
        <v>6572186247</v>
      </c>
      <c r="F104" s="5">
        <v>10358884004</v>
      </c>
      <c r="G104" s="5">
        <v>9645169719</v>
      </c>
      <c r="I104" s="5">
        <v>6572186247</v>
      </c>
      <c r="J104" s="5">
        <v>8612076217</v>
      </c>
      <c r="K104" s="5">
        <v>7186558000</v>
      </c>
      <c r="L104" s="5">
        <v>7467067000</v>
      </c>
      <c r="M104" s="5">
        <v>8626815000</v>
      </c>
    </row>
    <row r="105" spans="3:13" ht="15.5" x14ac:dyDescent="0.35">
      <c r="C105" t="s">
        <v>122</v>
      </c>
      <c r="D105" s="5">
        <v>7608869291</v>
      </c>
      <c r="E105" s="5">
        <v>6572186247</v>
      </c>
      <c r="F105" s="5">
        <v>10358884004</v>
      </c>
      <c r="G105" s="5">
        <v>9645169719</v>
      </c>
      <c r="I105" s="5">
        <v>6572186247</v>
      </c>
      <c r="J105" s="5">
        <v>8612076217</v>
      </c>
      <c r="K105" s="5">
        <v>7186558000</v>
      </c>
      <c r="L105" s="5">
        <v>7467067000</v>
      </c>
      <c r="M105" s="5">
        <v>8626815000</v>
      </c>
    </row>
    <row r="106" spans="3:13" ht="15.5" x14ac:dyDescent="0.35">
      <c r="C106" t="s">
        <v>126</v>
      </c>
      <c r="D106" s="5">
        <v>11472078774</v>
      </c>
      <c r="E106" s="5">
        <v>11948161380</v>
      </c>
      <c r="F106" s="5">
        <v>12053003624</v>
      </c>
      <c r="G106" s="5">
        <v>13433098838</v>
      </c>
      <c r="I106" s="5">
        <v>11948161380</v>
      </c>
      <c r="J106" s="5">
        <v>18596054676</v>
      </c>
      <c r="K106" s="5">
        <v>11678487956</v>
      </c>
      <c r="L106" s="5">
        <v>12314292024</v>
      </c>
      <c r="M106" s="5">
        <v>12055472307</v>
      </c>
    </row>
    <row r="107" spans="3:13" ht="15.5" x14ac:dyDescent="0.35">
      <c r="C107" t="s">
        <v>127</v>
      </c>
    </row>
    <row r="108" spans="3:13" ht="15.5" x14ac:dyDescent="0.35">
      <c r="C108" t="s">
        <v>128</v>
      </c>
      <c r="D108" s="5">
        <v>14600077540</v>
      </c>
      <c r="E108" s="5">
        <v>14600077540</v>
      </c>
      <c r="F108" s="5">
        <v>14600077540</v>
      </c>
      <c r="G108" s="5">
        <v>14600077540</v>
      </c>
      <c r="I108" s="5">
        <v>14600077540</v>
      </c>
      <c r="J108" s="5">
        <v>14600077540</v>
      </c>
      <c r="K108" s="5">
        <v>14600000000</v>
      </c>
      <c r="L108" s="5">
        <v>11000000000</v>
      </c>
      <c r="M108" s="5">
        <v>600000000</v>
      </c>
    </row>
    <row r="109" spans="3:13" ht="15.5" x14ac:dyDescent="0.35">
      <c r="C109" t="s">
        <v>129</v>
      </c>
      <c r="D109" s="5">
        <v>28968525696</v>
      </c>
      <c r="E109" s="5">
        <v>28968525696</v>
      </c>
      <c r="F109" s="5">
        <v>28968525697</v>
      </c>
      <c r="G109" s="5">
        <v>28968525697</v>
      </c>
      <c r="I109" s="5">
        <v>28968525696</v>
      </c>
      <c r="J109" s="5">
        <v>28968525696</v>
      </c>
      <c r="K109" s="5">
        <v>29241581525</v>
      </c>
    </row>
    <row r="110" spans="3:13" ht="15.5" x14ac:dyDescent="0.35">
      <c r="C110" t="s">
        <v>130</v>
      </c>
      <c r="D110" s="5">
        <v>69586804038</v>
      </c>
      <c r="E110" s="5">
        <v>68198414270</v>
      </c>
      <c r="F110" s="5">
        <v>68770388282</v>
      </c>
      <c r="G110" s="5">
        <v>68689687582</v>
      </c>
      <c r="I110" s="5">
        <v>68198414270</v>
      </c>
      <c r="J110" s="5">
        <v>69184499758</v>
      </c>
      <c r="K110" s="5">
        <v>69457189244</v>
      </c>
      <c r="L110" s="5">
        <v>69297234626</v>
      </c>
      <c r="M110" s="5">
        <v>10920816801</v>
      </c>
    </row>
    <row r="111" spans="3:13" ht="15.5" x14ac:dyDescent="0.35">
      <c r="C111" t="s">
        <v>131</v>
      </c>
      <c r="D111" s="5">
        <v>120000000</v>
      </c>
      <c r="E111" s="5">
        <v>120000000</v>
      </c>
      <c r="F111" s="5">
        <v>120000000</v>
      </c>
      <c r="G111" s="5">
        <v>120000000</v>
      </c>
      <c r="I111" s="5">
        <v>120000000</v>
      </c>
      <c r="J111" s="5">
        <v>120000000</v>
      </c>
      <c r="K111" s="5">
        <v>120000000</v>
      </c>
      <c r="L111" s="5">
        <v>120000000</v>
      </c>
      <c r="M111" s="5">
        <v>120000000</v>
      </c>
    </row>
    <row r="112" spans="3:13" ht="15.5" x14ac:dyDescent="0.35">
      <c r="C112" t="s">
        <v>132</v>
      </c>
      <c r="D112" s="5">
        <v>69466804038</v>
      </c>
      <c r="E112" s="5">
        <v>68078414270</v>
      </c>
      <c r="F112" s="5">
        <v>68650388282</v>
      </c>
      <c r="G112" s="5">
        <v>68569687582</v>
      </c>
      <c r="I112" s="5">
        <v>68078414270</v>
      </c>
      <c r="J112" s="5">
        <v>69064499758</v>
      </c>
      <c r="K112" s="5">
        <v>69337189244</v>
      </c>
      <c r="L112" s="5">
        <v>69177234626</v>
      </c>
      <c r="M112" s="5">
        <v>10800816801</v>
      </c>
    </row>
    <row r="113" spans="2:13" ht="15.5" x14ac:dyDescent="0.35">
      <c r="C113" t="s">
        <v>133</v>
      </c>
      <c r="D113" s="5">
        <v>69586804038</v>
      </c>
      <c r="E113" s="5">
        <v>68198414270</v>
      </c>
      <c r="F113" s="5">
        <v>68770388282</v>
      </c>
      <c r="G113" s="5">
        <v>68689687582</v>
      </c>
      <c r="I113" s="5">
        <v>68198414270</v>
      </c>
      <c r="J113" s="5">
        <v>69184499758</v>
      </c>
      <c r="K113" s="5">
        <v>69457189244</v>
      </c>
      <c r="L113" s="5">
        <v>69297234626</v>
      </c>
      <c r="M113" s="5">
        <v>10920816801</v>
      </c>
    </row>
    <row r="114" spans="2:13" ht="15.5" x14ac:dyDescent="0.35">
      <c r="C114" t="s">
        <v>134</v>
      </c>
      <c r="D114" s="5">
        <v>958777</v>
      </c>
      <c r="E114" s="5">
        <v>939534</v>
      </c>
      <c r="F114" s="5">
        <v>1003542</v>
      </c>
      <c r="G114" s="5">
        <v>982615</v>
      </c>
      <c r="I114" s="5">
        <v>939534</v>
      </c>
      <c r="J114" s="5">
        <v>913755</v>
      </c>
    </row>
    <row r="115" spans="2:13" ht="15.5" x14ac:dyDescent="0.35">
      <c r="C115" t="s">
        <v>9</v>
      </c>
      <c r="D115" s="5">
        <v>113156366051</v>
      </c>
      <c r="E115" s="5">
        <v>111742500040</v>
      </c>
      <c r="F115" s="5">
        <v>112339995061</v>
      </c>
      <c r="G115" s="5">
        <v>112259273434</v>
      </c>
      <c r="I115" s="5">
        <v>111742500040</v>
      </c>
      <c r="J115" s="5">
        <v>112725329749</v>
      </c>
      <c r="K115" s="5">
        <v>113298770769</v>
      </c>
      <c r="L115" s="5">
        <v>80297234626</v>
      </c>
      <c r="M115" s="5">
        <v>11520816801</v>
      </c>
    </row>
    <row r="116" spans="2:13" ht="15.5" x14ac:dyDescent="0.35">
      <c r="C116" t="s">
        <v>135</v>
      </c>
      <c r="D116" s="5">
        <v>124628444825</v>
      </c>
      <c r="E116" s="5">
        <v>123690661420</v>
      </c>
      <c r="F116" s="5">
        <v>124392998685</v>
      </c>
      <c r="G116" s="5">
        <v>125692372272</v>
      </c>
      <c r="I116" s="5">
        <v>123690661420</v>
      </c>
      <c r="J116" s="5">
        <v>131321384425</v>
      </c>
      <c r="K116" s="5">
        <v>124977258725</v>
      </c>
      <c r="L116" s="5">
        <v>92611526650</v>
      </c>
      <c r="M116" s="5">
        <v>23576289108</v>
      </c>
    </row>
    <row r="117" spans="2:13" ht="15.5" x14ac:dyDescent="0.35">
      <c r="C117" t="s">
        <v>136</v>
      </c>
      <c r="D117" s="5">
        <v>1460077540</v>
      </c>
      <c r="E117" s="5">
        <v>1460077540</v>
      </c>
      <c r="F117" s="5">
        <v>1460077540</v>
      </c>
      <c r="G117" s="5">
        <v>1460077540</v>
      </c>
      <c r="I117" s="5">
        <v>1460077540</v>
      </c>
      <c r="J117" s="5">
        <v>1460077540</v>
      </c>
      <c r="K117" s="5">
        <v>1460000000</v>
      </c>
      <c r="L117" s="5">
        <v>1100000000</v>
      </c>
      <c r="M117" s="5">
        <v>600</v>
      </c>
    </row>
    <row r="119" spans="2:13" ht="15.5" x14ac:dyDescent="0.35">
      <c r="B119" t="s">
        <v>137</v>
      </c>
      <c r="C119" t="s">
        <v>138</v>
      </c>
      <c r="D119" s="5">
        <v>-296010862</v>
      </c>
      <c r="E119" s="5">
        <v>-2739849177</v>
      </c>
      <c r="F119" s="5">
        <v>1344108246</v>
      </c>
      <c r="G119" s="5">
        <v>540499779</v>
      </c>
      <c r="I119" s="5">
        <v>304473701</v>
      </c>
      <c r="J119" s="5">
        <v>6808031451</v>
      </c>
      <c r="K119" s="5">
        <v>-4075613351</v>
      </c>
      <c r="L119" s="5">
        <v>892811355</v>
      </c>
      <c r="M119" s="5">
        <v>1623342130</v>
      </c>
    </row>
    <row r="120" spans="2:13" ht="15.5" x14ac:dyDescent="0.35">
      <c r="C120" t="s">
        <v>279</v>
      </c>
      <c r="D120" s="5">
        <v>1520842699</v>
      </c>
      <c r="E120" s="5">
        <v>2364829519</v>
      </c>
      <c r="F120" s="5">
        <v>1510993046</v>
      </c>
      <c r="G120" s="5">
        <v>1498993046</v>
      </c>
      <c r="I120" s="5">
        <v>6849808657</v>
      </c>
      <c r="J120" s="5">
        <v>8945195492</v>
      </c>
      <c r="K120" s="5">
        <v>3717357000</v>
      </c>
      <c r="L120" s="5">
        <v>3445366667</v>
      </c>
      <c r="M120" s="5">
        <v>3440000000</v>
      </c>
    </row>
    <row r="121" spans="2:13" ht="15.5" x14ac:dyDescent="0.35">
      <c r="C121" t="s">
        <v>494</v>
      </c>
      <c r="D121" s="5">
        <v>-1609325896</v>
      </c>
      <c r="E121" s="5">
        <v>-4752853373</v>
      </c>
      <c r="F121" s="5">
        <v>-313333090</v>
      </c>
      <c r="G121" s="5">
        <v>-356842444</v>
      </c>
      <c r="I121" s="5">
        <v>-5584898507</v>
      </c>
      <c r="J121" s="5">
        <v>-1668077909</v>
      </c>
      <c r="K121" s="5">
        <v>-7464088735</v>
      </c>
      <c r="L121" s="5">
        <v>-2270474445</v>
      </c>
      <c r="M121" s="5">
        <v>-1547330388</v>
      </c>
    </row>
    <row r="122" spans="2:13" ht="15.5" x14ac:dyDescent="0.35">
      <c r="C122" t="s">
        <v>906</v>
      </c>
      <c r="D122" s="5">
        <v>-55749838</v>
      </c>
      <c r="E122" s="5">
        <v>-121137347</v>
      </c>
      <c r="F122" s="5">
        <v>-52634509</v>
      </c>
      <c r="G122" s="5">
        <v>-102051047</v>
      </c>
      <c r="I122" s="5">
        <v>-282761718</v>
      </c>
      <c r="J122" s="5">
        <v>-458112711</v>
      </c>
      <c r="K122" s="5">
        <v>-15366538</v>
      </c>
      <c r="L122" s="5">
        <v>-10132374</v>
      </c>
      <c r="M122" s="5">
        <v>-11150677</v>
      </c>
    </row>
    <row r="123" spans="2:13" ht="15.5" x14ac:dyDescent="0.35">
      <c r="C123" t="s">
        <v>907</v>
      </c>
      <c r="D123" s="5">
        <v>-152084270</v>
      </c>
      <c r="E123" s="5">
        <v>448497914</v>
      </c>
      <c r="F123" s="5">
        <v>198900695</v>
      </c>
      <c r="G123" s="5">
        <v>-499899305</v>
      </c>
      <c r="J123" s="5">
        <v>-5258970</v>
      </c>
      <c r="K123" s="5">
        <v>-412860697</v>
      </c>
      <c r="L123" s="5">
        <v>-361566667</v>
      </c>
      <c r="M123" s="5">
        <v>-310000000</v>
      </c>
    </row>
    <row r="124" spans="2:13" ht="15.5" x14ac:dyDescent="0.35">
      <c r="C124" t="s">
        <v>284</v>
      </c>
      <c r="E124" s="5">
        <v>-679377518</v>
      </c>
      <c r="I124" s="5">
        <v>-679377518</v>
      </c>
      <c r="J124" s="5">
        <v>-641426270</v>
      </c>
      <c r="K124" s="5">
        <v>-29961886</v>
      </c>
    </row>
    <row r="125" spans="2:13" ht="15.5" x14ac:dyDescent="0.35">
      <c r="C125" t="s">
        <v>463</v>
      </c>
      <c r="D125" s="5">
        <v>306443</v>
      </c>
      <c r="E125" s="5">
        <v>191628</v>
      </c>
      <c r="F125" s="5">
        <v>182104</v>
      </c>
      <c r="G125" s="5">
        <v>299529</v>
      </c>
      <c r="I125" s="5">
        <v>1702787</v>
      </c>
      <c r="J125" s="5">
        <v>635711819</v>
      </c>
      <c r="K125" s="5">
        <v>129307505</v>
      </c>
      <c r="L125" s="5">
        <v>89618174</v>
      </c>
      <c r="M125" s="5">
        <v>51823195</v>
      </c>
    </row>
    <row r="126" spans="2:13" ht="15.5" x14ac:dyDescent="0.35">
      <c r="C126" t="s">
        <v>145</v>
      </c>
      <c r="D126" s="5">
        <v>-169146714</v>
      </c>
      <c r="E126" s="5">
        <v>3911184567</v>
      </c>
      <c r="F126" s="5">
        <v>-4394578399</v>
      </c>
      <c r="G126" s="5">
        <v>-1143347277</v>
      </c>
      <c r="I126" s="5">
        <v>-1847725020</v>
      </c>
      <c r="J126" s="5">
        <v>-4439505500</v>
      </c>
      <c r="K126" s="5">
        <v>32770146525</v>
      </c>
      <c r="L126" s="5">
        <v>349179800</v>
      </c>
      <c r="M126" s="5">
        <v>-312957800</v>
      </c>
    </row>
    <row r="127" spans="2:13" ht="15.5" x14ac:dyDescent="0.35">
      <c r="C127" t="s">
        <v>146</v>
      </c>
      <c r="F127" s="5">
        <v>2829000000</v>
      </c>
      <c r="G127" s="5">
        <v>-1750000000</v>
      </c>
      <c r="I127" s="5">
        <v>-671000000</v>
      </c>
      <c r="J127" s="5">
        <v>-18630407974</v>
      </c>
      <c r="K127" s="5">
        <v>-10307266043</v>
      </c>
      <c r="L127" s="5">
        <v>2435000000</v>
      </c>
      <c r="M127" s="5">
        <v>17050950</v>
      </c>
    </row>
    <row r="128" spans="2:13" ht="15.5" x14ac:dyDescent="0.35">
      <c r="C128" t="s">
        <v>148</v>
      </c>
      <c r="F128" s="5">
        <v>3500000000</v>
      </c>
      <c r="G128" s="5">
        <v>-3500000000</v>
      </c>
      <c r="J128" s="5">
        <v>-3070664700</v>
      </c>
      <c r="K128" s="5">
        <v>-406266043</v>
      </c>
      <c r="M128" s="5">
        <v>-517039960</v>
      </c>
    </row>
    <row r="129" spans="3:13" ht="15.5" x14ac:dyDescent="0.35">
      <c r="C129" t="s">
        <v>447</v>
      </c>
      <c r="L129" s="5">
        <v>1435000000</v>
      </c>
      <c r="M129" s="5">
        <v>534090910</v>
      </c>
    </row>
    <row r="130" spans="3:13" ht="15.5" x14ac:dyDescent="0.35">
      <c r="C130" t="s">
        <v>1022</v>
      </c>
      <c r="K130" s="5">
        <v>-2570000000</v>
      </c>
    </row>
    <row r="131" spans="3:13" ht="15.5" x14ac:dyDescent="0.35">
      <c r="C131" t="s">
        <v>1023</v>
      </c>
      <c r="J131" s="5">
        <v>-7175000000</v>
      </c>
    </row>
    <row r="132" spans="3:13" ht="15.5" x14ac:dyDescent="0.35">
      <c r="C132" t="s">
        <v>349</v>
      </c>
      <c r="F132" s="5">
        <v>-500000000</v>
      </c>
      <c r="G132" s="5">
        <v>1750000000</v>
      </c>
      <c r="I132" s="5">
        <v>-500000000</v>
      </c>
      <c r="J132" s="5">
        <v>-630707510</v>
      </c>
    </row>
    <row r="133" spans="3:13" ht="15.5" x14ac:dyDescent="0.35">
      <c r="C133" t="s">
        <v>921</v>
      </c>
      <c r="F133" s="5">
        <v>-171000000</v>
      </c>
      <c r="I133" s="5">
        <v>-171000000</v>
      </c>
      <c r="J133" s="5">
        <v>-7754035764</v>
      </c>
      <c r="K133" s="5">
        <v>-7331000000</v>
      </c>
    </row>
    <row r="134" spans="3:13" ht="15.5" x14ac:dyDescent="0.35">
      <c r="C134" t="s">
        <v>1024</v>
      </c>
      <c r="L134" s="5">
        <v>1000000000</v>
      </c>
    </row>
    <row r="135" spans="3:13" ht="15.5" x14ac:dyDescent="0.35">
      <c r="C135" t="s">
        <v>149</v>
      </c>
      <c r="D135" s="5">
        <v>-169146714</v>
      </c>
      <c r="E135" s="5">
        <v>3911184567</v>
      </c>
      <c r="F135" s="5">
        <v>-4394578399</v>
      </c>
      <c r="G135" s="5">
        <v>-1143347277</v>
      </c>
      <c r="I135" s="5">
        <v>-1847725020</v>
      </c>
      <c r="J135" s="5">
        <v>-4439505500</v>
      </c>
      <c r="K135" s="5">
        <v>32770146525</v>
      </c>
      <c r="L135" s="5">
        <v>349179800</v>
      </c>
      <c r="M135" s="5">
        <v>-312957800</v>
      </c>
    </row>
    <row r="136" spans="3:13" ht="15.5" x14ac:dyDescent="0.35">
      <c r="C136" t="s">
        <v>458</v>
      </c>
      <c r="L136" s="5">
        <v>-2000000000</v>
      </c>
    </row>
    <row r="137" spans="3:13" ht="15.5" x14ac:dyDescent="0.35">
      <c r="C137" t="s">
        <v>600</v>
      </c>
    </row>
    <row r="138" spans="3:13" ht="15.5" x14ac:dyDescent="0.35">
      <c r="C138" t="s">
        <v>611</v>
      </c>
      <c r="J138" s="5">
        <v>1938500</v>
      </c>
      <c r="K138" s="5">
        <v>32841581525</v>
      </c>
      <c r="L138" s="5">
        <v>3000000000</v>
      </c>
    </row>
    <row r="139" spans="3:13" ht="15.5" x14ac:dyDescent="0.35">
      <c r="C139" t="s">
        <v>1025</v>
      </c>
    </row>
    <row r="140" spans="3:13" ht="15.5" x14ac:dyDescent="0.35">
      <c r="C140" t="s">
        <v>155</v>
      </c>
      <c r="F140" s="5">
        <v>-3500000000</v>
      </c>
      <c r="I140" s="5">
        <v>-3500000000</v>
      </c>
      <c r="J140" s="5">
        <v>-4300000000</v>
      </c>
    </row>
    <row r="141" spans="3:13" ht="15.5" x14ac:dyDescent="0.35">
      <c r="C141" t="s">
        <v>314</v>
      </c>
      <c r="D141" s="5">
        <v>-42861000</v>
      </c>
      <c r="E141" s="5">
        <v>-42861000</v>
      </c>
      <c r="F141" s="5">
        <v>-42861000</v>
      </c>
      <c r="G141" s="5">
        <v>-42861000</v>
      </c>
      <c r="I141" s="5">
        <v>-171444000</v>
      </c>
      <c r="J141" s="5">
        <v>-171444000</v>
      </c>
    </row>
    <row r="142" spans="3:13" ht="15.5" x14ac:dyDescent="0.35">
      <c r="C142" t="s">
        <v>1026</v>
      </c>
      <c r="E142" s="5">
        <v>2328861837</v>
      </c>
      <c r="I142" s="5">
        <v>2328861837</v>
      </c>
      <c r="J142" s="5">
        <v>715055520</v>
      </c>
    </row>
    <row r="143" spans="3:13" ht="15.5" x14ac:dyDescent="0.35">
      <c r="C143" t="s">
        <v>489</v>
      </c>
    </row>
    <row r="144" spans="3:13" ht="15.5" x14ac:dyDescent="0.35">
      <c r="C144" t="s">
        <v>1027</v>
      </c>
      <c r="D144" s="5">
        <v>-126285714</v>
      </c>
      <c r="E144" s="5">
        <v>1625183730</v>
      </c>
      <c r="F144" s="5">
        <v>-851717399</v>
      </c>
      <c r="G144" s="5">
        <v>-1100486277</v>
      </c>
      <c r="I144" s="5">
        <v>-505142857</v>
      </c>
      <c r="J144" s="5">
        <v>-685055520</v>
      </c>
      <c r="K144" s="5">
        <v>-71435000</v>
      </c>
      <c r="L144" s="5">
        <v>-650820200</v>
      </c>
      <c r="M144" s="5">
        <v>-312957800</v>
      </c>
    </row>
    <row r="145" spans="2:13" ht="15.5" x14ac:dyDescent="0.35">
      <c r="C145" t="s">
        <v>164</v>
      </c>
      <c r="D145" s="5">
        <v>-465157576</v>
      </c>
      <c r="E145" s="5">
        <v>1171335390</v>
      </c>
      <c r="F145" s="5">
        <v>-221470153</v>
      </c>
      <c r="G145" s="5">
        <v>-2352847498</v>
      </c>
      <c r="I145" s="5">
        <v>-2214251319</v>
      </c>
      <c r="J145" s="5">
        <v>-16261882023</v>
      </c>
      <c r="K145" s="5">
        <v>18387267131</v>
      </c>
      <c r="L145" s="5">
        <v>3676991155</v>
      </c>
      <c r="M145" s="5">
        <v>1327435280</v>
      </c>
    </row>
    <row r="146" spans="2:13" ht="15.5" x14ac:dyDescent="0.35">
      <c r="C146" t="s">
        <v>914</v>
      </c>
      <c r="D146" s="5">
        <v>1428287199</v>
      </c>
      <c r="I146" s="5">
        <v>5394007962</v>
      </c>
      <c r="J146" s="5">
        <v>25724507878</v>
      </c>
      <c r="K146" s="5">
        <v>7156626647</v>
      </c>
      <c r="L146" s="5">
        <v>3479635492</v>
      </c>
      <c r="M146" s="5">
        <v>3152200212</v>
      </c>
    </row>
    <row r="147" spans="2:13" ht="15.5" x14ac:dyDescent="0.35">
      <c r="C147" t="s">
        <v>1028</v>
      </c>
      <c r="E147" s="5">
        <v>-1751469444</v>
      </c>
      <c r="I147" s="5">
        <v>-1751469444</v>
      </c>
      <c r="J147" s="5">
        <v>-4067924856</v>
      </c>
    </row>
    <row r="148" spans="2:13" ht="15.5" x14ac:dyDescent="0.35">
      <c r="C148" t="s">
        <v>915</v>
      </c>
      <c r="D148" s="5">
        <v>963129623</v>
      </c>
      <c r="E148" s="5">
        <v>-580134054</v>
      </c>
      <c r="F148" s="5">
        <v>-221470153</v>
      </c>
      <c r="G148" s="5">
        <v>-2352847498</v>
      </c>
      <c r="I148" s="5">
        <v>1428287199</v>
      </c>
      <c r="J148" s="5">
        <v>5394700999</v>
      </c>
      <c r="K148" s="5">
        <v>25543893778</v>
      </c>
      <c r="L148" s="5">
        <v>7156626647</v>
      </c>
      <c r="M148" s="5">
        <v>4479635492</v>
      </c>
    </row>
    <row r="150" spans="2:13" ht="15.5" x14ac:dyDescent="0.35">
      <c r="B150" t="s">
        <v>167</v>
      </c>
      <c r="C150" t="s">
        <v>11</v>
      </c>
      <c r="D150" s="5">
        <v>1460000000</v>
      </c>
      <c r="E150" s="5">
        <v>1460000000</v>
      </c>
      <c r="F150" s="5">
        <v>1460000000</v>
      </c>
      <c r="G150" s="5">
        <v>1460000000</v>
      </c>
      <c r="I150" s="5">
        <v>1460000000</v>
      </c>
      <c r="J150" s="5">
        <v>1460000000</v>
      </c>
      <c r="K150" s="5">
        <v>1460000000</v>
      </c>
      <c r="L150" s="5">
        <v>1100000000</v>
      </c>
      <c r="M150" s="5">
        <v>0</v>
      </c>
    </row>
    <row r="151" spans="2:13" ht="15.5" x14ac:dyDescent="0.35">
      <c r="C151" t="s">
        <v>168</v>
      </c>
      <c r="D151" s="6">
        <v>0.12</v>
      </c>
      <c r="E151" s="6">
        <v>-0.41</v>
      </c>
      <c r="F151" s="6">
        <v>0.06</v>
      </c>
      <c r="G151" s="6">
        <v>-0.14000000000000001</v>
      </c>
    </row>
    <row r="152" spans="2:13" ht="15.5" x14ac:dyDescent="0.35">
      <c r="C152" t="s">
        <v>169</v>
      </c>
      <c r="D152" s="6">
        <v>366.67</v>
      </c>
      <c r="E152" s="6">
        <v>-117.07</v>
      </c>
      <c r="F152" s="5">
        <v>1400</v>
      </c>
      <c r="G152" s="6">
        <v>-178.57</v>
      </c>
    </row>
    <row r="153" spans="2:13" ht="15.5" x14ac:dyDescent="0.35">
      <c r="C153" t="s">
        <v>60</v>
      </c>
      <c r="D153" s="6">
        <v>36.04</v>
      </c>
      <c r="E153" s="6">
        <v>40.97</v>
      </c>
      <c r="F153" s="6">
        <v>71.7</v>
      </c>
      <c r="G153" s="6">
        <v>21.49</v>
      </c>
    </row>
    <row r="154" spans="2:13" ht="15.5" x14ac:dyDescent="0.35">
      <c r="C154" t="s">
        <v>170</v>
      </c>
    </row>
    <row r="155" spans="2:13" ht="15.5" x14ac:dyDescent="0.35">
      <c r="C155" t="s">
        <v>171</v>
      </c>
      <c r="D155" s="6">
        <v>1.4000000000000002E-3</v>
      </c>
      <c r="E155" s="6">
        <v>-4.8999999999999998E-3</v>
      </c>
      <c r="F155" s="6">
        <v>5.9999999999999995E-4</v>
      </c>
      <c r="G155" s="6">
        <v>-1.6000000000000001E-3</v>
      </c>
    </row>
    <row r="156" spans="2:13" ht="15.5" x14ac:dyDescent="0.35">
      <c r="C156" t="s">
        <v>172</v>
      </c>
      <c r="D156" s="6">
        <v>1.5E-3</v>
      </c>
      <c r="E156" s="6">
        <v>-5.4000000000000003E-3</v>
      </c>
      <c r="F156" s="6">
        <v>7.000000000000001E-4</v>
      </c>
      <c r="G156" s="6">
        <v>-1.8E-3</v>
      </c>
    </row>
    <row r="157" spans="2:13" ht="15.5" x14ac:dyDescent="0.35">
      <c r="C157" t="s">
        <v>173</v>
      </c>
      <c r="D157" s="6">
        <v>3.4000000000000002E-3</v>
      </c>
      <c r="E157" s="6">
        <v>-9.5999999999999992E-3</v>
      </c>
      <c r="F157" s="6">
        <v>2.5000000000000001E-3</v>
      </c>
      <c r="G157" s="6">
        <v>1E-4</v>
      </c>
    </row>
    <row r="158" spans="2:13" ht="15.5" x14ac:dyDescent="0.35">
      <c r="C158" t="s">
        <v>174</v>
      </c>
      <c r="D158" s="6">
        <v>7.31</v>
      </c>
      <c r="E158" s="6">
        <v>-9.5399999999999991</v>
      </c>
      <c r="F158" s="6">
        <v>5.78</v>
      </c>
      <c r="G158" s="6">
        <v>0.26</v>
      </c>
    </row>
    <row r="159" spans="2:13" ht="15.5" x14ac:dyDescent="0.35">
      <c r="C159" t="s">
        <v>175</v>
      </c>
      <c r="D159" s="5">
        <v>113000000000</v>
      </c>
      <c r="E159" s="5">
        <v>112000000000</v>
      </c>
      <c r="F159" s="5">
        <v>112000000000</v>
      </c>
      <c r="G159" s="5">
        <v>112000000000</v>
      </c>
    </row>
    <row r="160" spans="2:13" ht="15.5" x14ac:dyDescent="0.35">
      <c r="C160" t="s">
        <v>176</v>
      </c>
      <c r="D160" s="6">
        <v>0.56999999999999995</v>
      </c>
      <c r="E160" s="6">
        <v>0.63</v>
      </c>
      <c r="F160" s="6">
        <v>1.0900000000000001</v>
      </c>
      <c r="G160" s="6">
        <v>0.33</v>
      </c>
    </row>
    <row r="161" spans="3:13" ht="15.5" x14ac:dyDescent="0.35">
      <c r="C161" t="s">
        <v>177</v>
      </c>
      <c r="D161" s="6">
        <v>77.5</v>
      </c>
      <c r="E161" s="6">
        <v>76.53</v>
      </c>
      <c r="F161" s="6">
        <v>76.94</v>
      </c>
      <c r="G161" s="6">
        <v>76.89</v>
      </c>
    </row>
    <row r="162" spans="3:13" ht="15.5" x14ac:dyDescent="0.35">
      <c r="C162" t="s">
        <v>178</v>
      </c>
      <c r="D162" s="6">
        <v>0.56999999999999995</v>
      </c>
      <c r="E162" s="6">
        <v>0.63</v>
      </c>
      <c r="F162" s="6">
        <v>1.0900000000000001</v>
      </c>
      <c r="G162" s="6">
        <v>0.33</v>
      </c>
    </row>
    <row r="163" spans="3:13" ht="15.5" x14ac:dyDescent="0.35">
      <c r="C163" t="s">
        <v>179</v>
      </c>
      <c r="D163" s="6">
        <v>77.5</v>
      </c>
      <c r="E163" s="6">
        <v>76.53</v>
      </c>
      <c r="F163" s="6">
        <v>76.94</v>
      </c>
      <c r="G163" s="6">
        <v>76.89</v>
      </c>
    </row>
    <row r="164" spans="3:13" ht="15.5" x14ac:dyDescent="0.35">
      <c r="C164" t="s">
        <v>180</v>
      </c>
      <c r="D164" s="5">
        <v>1000000000</v>
      </c>
      <c r="E164" s="5">
        <v>2000000000</v>
      </c>
      <c r="F164" s="5">
        <v>1000000000</v>
      </c>
      <c r="G164" s="5">
        <v>2000000000</v>
      </c>
    </row>
    <row r="165" spans="3:13" ht="15.5" x14ac:dyDescent="0.35">
      <c r="C165" t="s">
        <v>181</v>
      </c>
      <c r="D165" s="5">
        <v>0</v>
      </c>
      <c r="E165" s="5">
        <v>1000000000</v>
      </c>
      <c r="F165" s="5">
        <v>1000000000</v>
      </c>
      <c r="G165" s="5">
        <v>1000000000</v>
      </c>
    </row>
    <row r="166" spans="3:13" ht="15.5" x14ac:dyDescent="0.35">
      <c r="C166" t="s">
        <v>182</v>
      </c>
      <c r="D166" s="5">
        <v>113000000000</v>
      </c>
      <c r="E166" s="5">
        <v>112000000000</v>
      </c>
      <c r="F166" s="5">
        <v>112000000000</v>
      </c>
      <c r="G166" s="5">
        <v>112000000000</v>
      </c>
    </row>
    <row r="167" spans="3:13" ht="15.5" x14ac:dyDescent="0.35">
      <c r="C167" t="s">
        <v>23</v>
      </c>
      <c r="D167" s="5">
        <v>1000000000</v>
      </c>
      <c r="E167" s="5">
        <v>2000000000</v>
      </c>
      <c r="F167" s="5">
        <v>2000000000</v>
      </c>
      <c r="G167" s="5">
        <v>3000000000</v>
      </c>
    </row>
    <row r="168" spans="3:13" ht="15.5" x14ac:dyDescent="0.35">
      <c r="C168" t="s">
        <v>20</v>
      </c>
      <c r="D168" s="5">
        <v>0</v>
      </c>
      <c r="E168" s="5">
        <v>1000000000</v>
      </c>
      <c r="F168" s="5">
        <v>0</v>
      </c>
      <c r="G168" s="5">
        <v>1000000000</v>
      </c>
    </row>
    <row r="169" spans="3:13" ht="15.5" x14ac:dyDescent="0.35">
      <c r="C169" t="s">
        <v>183</v>
      </c>
      <c r="D169" s="5">
        <v>0</v>
      </c>
      <c r="E169" s="5">
        <v>-2000000000</v>
      </c>
      <c r="F169" s="5">
        <v>3000000000</v>
      </c>
      <c r="G169" s="5">
        <v>2000000000</v>
      </c>
    </row>
    <row r="170" spans="3:13" ht="15.5" x14ac:dyDescent="0.35">
      <c r="C170" t="s">
        <v>184</v>
      </c>
      <c r="D170" s="5">
        <v>0</v>
      </c>
      <c r="E170" s="5">
        <v>-3000000000</v>
      </c>
      <c r="F170" s="5">
        <v>1000000000</v>
      </c>
      <c r="G170" s="5">
        <v>1000000000</v>
      </c>
    </row>
    <row r="171" spans="3:13" ht="15.5" x14ac:dyDescent="0.35">
      <c r="C171" t="s">
        <v>185</v>
      </c>
      <c r="F171" s="5">
        <v>3000000000</v>
      </c>
      <c r="G171" s="5">
        <v>-4000000000</v>
      </c>
    </row>
    <row r="172" spans="3:13" ht="15.5" x14ac:dyDescent="0.35">
      <c r="C172" t="s">
        <v>12</v>
      </c>
      <c r="D172" s="5">
        <v>0</v>
      </c>
      <c r="E172" s="5">
        <v>-3000000000</v>
      </c>
      <c r="F172" s="5">
        <v>5000000000</v>
      </c>
      <c r="G172" s="5">
        <v>-3000000000</v>
      </c>
    </row>
    <row r="173" spans="3:13" ht="15.5" x14ac:dyDescent="0.35">
      <c r="C173" t="s">
        <v>15</v>
      </c>
      <c r="D173" s="6">
        <v>-0.2</v>
      </c>
      <c r="E173" s="6">
        <v>-1.88</v>
      </c>
      <c r="F173" s="6">
        <v>3.2</v>
      </c>
      <c r="G173" s="6">
        <v>-2.0299999999999998</v>
      </c>
    </row>
    <row r="174" spans="3:13" ht="15.5" x14ac:dyDescent="0.35">
      <c r="C174" t="s">
        <v>45</v>
      </c>
      <c r="I174" s="6">
        <v>-0.68</v>
      </c>
      <c r="J174" s="6">
        <v>-0.21</v>
      </c>
      <c r="K174" s="6">
        <v>0.13</v>
      </c>
      <c r="L174" s="6">
        <v>61.61</v>
      </c>
      <c r="M174" s="6">
        <v>417131.24</v>
      </c>
    </row>
    <row r="175" spans="3:13" ht="15.5" x14ac:dyDescent="0.35">
      <c r="C175" t="s">
        <v>59</v>
      </c>
      <c r="I175" s="6">
        <v>-70.59</v>
      </c>
      <c r="J175" s="6">
        <v>-61.9</v>
      </c>
      <c r="K175" s="6">
        <v>184.62</v>
      </c>
      <c r="L175" s="5">
        <v>0</v>
      </c>
      <c r="M175" s="5">
        <v>0</v>
      </c>
    </row>
    <row r="176" spans="3:13" ht="15.5" x14ac:dyDescent="0.35">
      <c r="C176" t="s">
        <v>62</v>
      </c>
      <c r="I176" s="6">
        <v>10.32</v>
      </c>
      <c r="J176" s="6">
        <v>2.96</v>
      </c>
      <c r="K176" s="6">
        <v>8.49</v>
      </c>
      <c r="L176" s="5">
        <v>0</v>
      </c>
      <c r="M176" s="5">
        <v>0</v>
      </c>
    </row>
    <row r="177" spans="3:13" ht="15.5" x14ac:dyDescent="0.35">
      <c r="C177" t="s">
        <v>186</v>
      </c>
    </row>
    <row r="178" spans="3:13" ht="15.5" x14ac:dyDescent="0.35">
      <c r="C178" t="s">
        <v>187</v>
      </c>
      <c r="I178" s="6">
        <v>-8.0000000000000002E-3</v>
      </c>
      <c r="J178" s="6">
        <v>-2.3E-3</v>
      </c>
      <c r="K178" s="6">
        <v>1.5E-3</v>
      </c>
      <c r="L178" s="6">
        <v>0.73180000000000012</v>
      </c>
      <c r="M178" s="6">
        <v>1.06E-2</v>
      </c>
    </row>
    <row r="179" spans="3:13" ht="15.5" x14ac:dyDescent="0.35">
      <c r="C179" t="s">
        <v>188</v>
      </c>
      <c r="I179" s="6">
        <v>-8.8000000000000005E-3</v>
      </c>
      <c r="J179" s="6">
        <v>-2.7000000000000001E-3</v>
      </c>
      <c r="K179" s="6">
        <v>1.7000000000000001E-3</v>
      </c>
      <c r="L179" s="6">
        <v>0.84409999999999996</v>
      </c>
      <c r="M179" s="6">
        <v>2.1700000000000001E-2</v>
      </c>
    </row>
    <row r="180" spans="3:13" ht="15.5" x14ac:dyDescent="0.35">
      <c r="C180" t="s">
        <v>189</v>
      </c>
      <c r="I180" s="6">
        <v>-7.3000000000000001E-3</v>
      </c>
      <c r="J180" s="6">
        <v>-9.300000000000001E-3</v>
      </c>
      <c r="K180" s="6">
        <v>4.7999999999999996E-3</v>
      </c>
      <c r="L180" s="6">
        <v>1.2800000000000001E-2</v>
      </c>
      <c r="M180" s="6">
        <v>5.4600000000000003E-2</v>
      </c>
    </row>
    <row r="181" spans="3:13" ht="15.5" x14ac:dyDescent="0.35">
      <c r="C181" t="s">
        <v>190</v>
      </c>
      <c r="I181" s="6">
        <v>-3.09</v>
      </c>
      <c r="J181" s="6">
        <v>-2.4500000000000002</v>
      </c>
      <c r="K181" s="6">
        <v>32.4</v>
      </c>
      <c r="L181" s="6">
        <v>68.38</v>
      </c>
      <c r="M181" s="6">
        <v>49.29</v>
      </c>
    </row>
    <row r="182" spans="3:13" ht="15.5" x14ac:dyDescent="0.35">
      <c r="C182" t="s">
        <v>56</v>
      </c>
      <c r="I182" s="6">
        <v>0.63</v>
      </c>
      <c r="J182" s="6">
        <v>0.17</v>
      </c>
      <c r="K182" s="6">
        <v>0.31</v>
      </c>
      <c r="L182" s="5">
        <v>0</v>
      </c>
      <c r="M182" s="5">
        <v>0</v>
      </c>
    </row>
    <row r="183" spans="3:13" ht="15.5" x14ac:dyDescent="0.35">
      <c r="C183" t="s">
        <v>53</v>
      </c>
      <c r="I183" s="6">
        <v>76.53</v>
      </c>
      <c r="J183" s="6">
        <v>77.2</v>
      </c>
      <c r="K183" s="6">
        <v>77.599999999999994</v>
      </c>
      <c r="L183" s="5">
        <v>73</v>
      </c>
      <c r="M183" s="6">
        <v>19201361.34</v>
      </c>
    </row>
    <row r="184" spans="3:13" ht="15.5" x14ac:dyDescent="0.35">
      <c r="C184" t="s">
        <v>191</v>
      </c>
      <c r="I184" s="6">
        <v>0.63</v>
      </c>
      <c r="J184" s="6">
        <v>0.17</v>
      </c>
      <c r="K184" s="6">
        <v>0.31</v>
      </c>
      <c r="L184" s="5">
        <v>0</v>
      </c>
      <c r="M184" s="5">
        <v>0</v>
      </c>
    </row>
    <row r="185" spans="3:13" ht="15.5" x14ac:dyDescent="0.35">
      <c r="C185" t="s">
        <v>192</v>
      </c>
      <c r="I185" s="6">
        <v>76.53</v>
      </c>
      <c r="J185" s="6">
        <v>77.2</v>
      </c>
      <c r="K185" s="6">
        <v>77.599999999999994</v>
      </c>
      <c r="L185" s="5">
        <v>73</v>
      </c>
      <c r="M185" s="6">
        <v>19201361.34</v>
      </c>
    </row>
    <row r="186" spans="3:13" ht="15.5" x14ac:dyDescent="0.35">
      <c r="C186" t="s">
        <v>193</v>
      </c>
      <c r="I186" s="5">
        <v>2000000000</v>
      </c>
      <c r="J186" s="5">
        <v>2000000000</v>
      </c>
      <c r="K186" s="5">
        <v>0</v>
      </c>
      <c r="M186" s="5">
        <v>0</v>
      </c>
    </row>
    <row r="187" spans="3:13" ht="15.5" x14ac:dyDescent="0.35">
      <c r="C187" t="s">
        <v>194</v>
      </c>
      <c r="I187" s="5">
        <v>1000000000</v>
      </c>
      <c r="J187" s="5">
        <v>0</v>
      </c>
      <c r="K187" s="5">
        <v>0</v>
      </c>
      <c r="M187" s="5">
        <v>0</v>
      </c>
    </row>
    <row r="188" spans="3:13" ht="15.5" x14ac:dyDescent="0.35">
      <c r="C188" t="s">
        <v>25</v>
      </c>
      <c r="I188" s="5">
        <v>2000000000</v>
      </c>
      <c r="J188" s="5">
        <v>3000000000</v>
      </c>
      <c r="K188" s="5">
        <v>1000000000</v>
      </c>
      <c r="M188" s="5">
        <v>1000000000</v>
      </c>
    </row>
    <row r="189" spans="3:13" ht="15.5" x14ac:dyDescent="0.35">
      <c r="C189" t="s">
        <v>22</v>
      </c>
      <c r="I189" s="5">
        <v>1000000000</v>
      </c>
      <c r="J189" s="5">
        <v>-3000000000</v>
      </c>
      <c r="K189" s="5">
        <v>-25000000000</v>
      </c>
      <c r="L189" s="5">
        <v>-7000000000</v>
      </c>
      <c r="M189" s="5">
        <v>-3000000000</v>
      </c>
    </row>
    <row r="190" spans="3:13" ht="15.5" x14ac:dyDescent="0.35">
      <c r="C190" t="s">
        <v>195</v>
      </c>
      <c r="I190" s="5">
        <v>-2000000000</v>
      </c>
      <c r="J190" s="5">
        <v>1000000000</v>
      </c>
      <c r="K190" s="5">
        <v>27000000000</v>
      </c>
      <c r="L190" s="5">
        <v>5000000000</v>
      </c>
      <c r="M190" s="5">
        <v>1000000000</v>
      </c>
    </row>
    <row r="191" spans="3:13" ht="15.5" x14ac:dyDescent="0.35">
      <c r="C191" t="s">
        <v>196</v>
      </c>
      <c r="I191" s="5">
        <v>0</v>
      </c>
      <c r="J191" s="5">
        <v>7000000000</v>
      </c>
      <c r="K191" s="5">
        <v>-4000000000</v>
      </c>
      <c r="L191" s="5">
        <v>1000000000</v>
      </c>
      <c r="M191" s="5">
        <v>2000000000</v>
      </c>
    </row>
    <row r="192" spans="3:13" ht="15.5" x14ac:dyDescent="0.35">
      <c r="C192" t="s">
        <v>197</v>
      </c>
      <c r="I192" s="5">
        <v>0</v>
      </c>
      <c r="J192" s="5">
        <v>-11000000000</v>
      </c>
      <c r="K192" s="5">
        <v>-8000000000</v>
      </c>
      <c r="M192" s="5">
        <v>-1000000000</v>
      </c>
    </row>
    <row r="193" spans="2:13" ht="15.5" x14ac:dyDescent="0.35">
      <c r="C193" t="s">
        <v>14</v>
      </c>
      <c r="I193" s="5">
        <v>0</v>
      </c>
      <c r="J193" s="5">
        <v>-4000000000</v>
      </c>
      <c r="K193" s="5">
        <v>-12000000000</v>
      </c>
      <c r="L193" s="5">
        <v>1000000000</v>
      </c>
      <c r="M193" s="5">
        <v>1000000000</v>
      </c>
    </row>
    <row r="194" spans="2:13" ht="15.5" x14ac:dyDescent="0.35">
      <c r="C194" t="s">
        <v>16</v>
      </c>
      <c r="I194" s="6">
        <v>0.09</v>
      </c>
      <c r="J194" s="6">
        <v>-2.75</v>
      </c>
      <c r="K194" s="6">
        <v>-8.09</v>
      </c>
      <c r="L194" s="6">
        <v>0.81</v>
      </c>
      <c r="M194" s="6">
        <v>1843836.95</v>
      </c>
    </row>
    <row r="196" spans="2:13" ht="15.5" x14ac:dyDescent="0.35">
      <c r="B196" t="s">
        <v>198</v>
      </c>
      <c r="C196" t="s">
        <v>199</v>
      </c>
      <c r="D196" s="5">
        <v>174000000</v>
      </c>
      <c r="E196" s="5">
        <v>-601000000</v>
      </c>
      <c r="F196" s="5">
        <v>81000000</v>
      </c>
      <c r="G196" s="5">
        <v>-207000000</v>
      </c>
      <c r="H196" s="5">
        <v>695000000</v>
      </c>
      <c r="I196" s="5">
        <v>-986000000</v>
      </c>
      <c r="J196" s="5">
        <v>-302000000</v>
      </c>
      <c r="K196" s="5">
        <v>190000000</v>
      </c>
      <c r="L196" s="5">
        <v>68000000000</v>
      </c>
      <c r="M196" s="5">
        <v>250000000</v>
      </c>
    </row>
    <row r="197" spans="2:13" ht="15.5" x14ac:dyDescent="0.35">
      <c r="C197" t="s">
        <v>317</v>
      </c>
      <c r="H197" s="5">
        <v>-553000000</v>
      </c>
      <c r="I197" s="5">
        <v>-986000000</v>
      </c>
      <c r="J197" s="5">
        <v>-302000000</v>
      </c>
      <c r="K197" s="5">
        <v>190000000</v>
      </c>
    </row>
    <row r="198" spans="2:13" ht="15.5" x14ac:dyDescent="0.35">
      <c r="C198" t="s">
        <v>44</v>
      </c>
      <c r="D198" s="6">
        <v>0.12</v>
      </c>
      <c r="E198" s="6">
        <v>-0.41</v>
      </c>
      <c r="F198" s="6">
        <v>0.06</v>
      </c>
      <c r="G198" s="6">
        <v>-0.14000000000000001</v>
      </c>
      <c r="H198" s="6">
        <v>0.48</v>
      </c>
      <c r="I198" s="6">
        <v>-0.68</v>
      </c>
      <c r="J198" s="6">
        <v>-0.21</v>
      </c>
      <c r="K198" s="6">
        <v>0.13</v>
      </c>
      <c r="L198" s="6">
        <v>46.42</v>
      </c>
      <c r="M198" s="6">
        <v>0.17</v>
      </c>
    </row>
    <row r="199" spans="2:13" ht="15.5" x14ac:dyDescent="0.35">
      <c r="C199" t="s">
        <v>318</v>
      </c>
      <c r="H199" s="6">
        <v>-0.38</v>
      </c>
      <c r="I199" s="6">
        <v>-0.68</v>
      </c>
      <c r="J199" s="6">
        <v>-0.21</v>
      </c>
      <c r="K199" s="6">
        <v>0.13</v>
      </c>
    </row>
    <row r="200" spans="2:13" ht="15.5" x14ac:dyDescent="0.35">
      <c r="C200" t="s">
        <v>204</v>
      </c>
      <c r="D200" s="5">
        <v>2000000000</v>
      </c>
      <c r="E200" s="5">
        <v>2000000000</v>
      </c>
      <c r="F200" s="5">
        <v>2000000000</v>
      </c>
      <c r="G200" s="5">
        <v>2000000000</v>
      </c>
      <c r="H200" s="5">
        <v>7000000000</v>
      </c>
      <c r="I200" s="5">
        <v>7000000000</v>
      </c>
      <c r="J200" s="5">
        <v>6000000000</v>
      </c>
      <c r="K200" s="5">
        <v>4000000000</v>
      </c>
      <c r="L200" s="5">
        <v>4000000000</v>
      </c>
      <c r="M200" s="5">
        <v>3000000000</v>
      </c>
    </row>
    <row r="201" spans="2:13" ht="15.5" x14ac:dyDescent="0.35">
      <c r="C201" t="s">
        <v>319</v>
      </c>
      <c r="H201" s="5">
        <v>7000000000</v>
      </c>
      <c r="I201" s="5">
        <v>7000000000</v>
      </c>
      <c r="J201" s="5">
        <v>6000000000</v>
      </c>
      <c r="K201" s="5">
        <v>4000000000</v>
      </c>
    </row>
    <row r="202" spans="2:13" ht="15.5" x14ac:dyDescent="0.35">
      <c r="C202" t="s">
        <v>208</v>
      </c>
      <c r="I202" s="6">
        <v>199.57</v>
      </c>
    </row>
    <row r="203" spans="2:13" ht="15.5" x14ac:dyDescent="0.35">
      <c r="C203" t="s">
        <v>320</v>
      </c>
      <c r="I203" s="6">
        <v>-250.88</v>
      </c>
    </row>
    <row r="204" spans="2:13" ht="15.5" x14ac:dyDescent="0.35">
      <c r="C204" t="s">
        <v>209</v>
      </c>
      <c r="I204" s="6">
        <v>7.42</v>
      </c>
    </row>
    <row r="205" spans="2:13" ht="15.5" x14ac:dyDescent="0.35">
      <c r="C205" t="s">
        <v>321</v>
      </c>
      <c r="I205" s="6">
        <v>-4.0000000000000001E-3</v>
      </c>
    </row>
    <row r="206" spans="2:13" ht="15.5" x14ac:dyDescent="0.35">
      <c r="C206" t="s">
        <v>322</v>
      </c>
      <c r="I206" s="6">
        <v>20.100000000000001</v>
      </c>
    </row>
    <row r="207" spans="2:13" ht="15.5" x14ac:dyDescent="0.35">
      <c r="C207" t="s">
        <v>210</v>
      </c>
      <c r="I207" s="6">
        <v>1.23</v>
      </c>
    </row>
    <row r="208" spans="2:13" ht="15.5" x14ac:dyDescent="0.35">
      <c r="C208" t="s">
        <v>323</v>
      </c>
      <c r="I208" s="6">
        <v>-120.48</v>
      </c>
    </row>
    <row r="209" spans="3:9" ht="15.5" x14ac:dyDescent="0.35">
      <c r="C209" t="s">
        <v>324</v>
      </c>
      <c r="I209" s="6">
        <v>-104.9</v>
      </c>
    </row>
    <row r="210" spans="3:9" ht="15.5" x14ac:dyDescent="0.35">
      <c r="C210" t="s">
        <v>325</v>
      </c>
      <c r="I210" s="6">
        <v>-322.61</v>
      </c>
    </row>
    <row r="211" spans="3:9" ht="15.5" x14ac:dyDescent="0.35">
      <c r="C211" t="s">
        <v>329</v>
      </c>
      <c r="I211" s="6">
        <v>-0.38</v>
      </c>
    </row>
    <row r="212" spans="3:9" ht="15.5" x14ac:dyDescent="0.35">
      <c r="C212" t="s">
        <v>211</v>
      </c>
      <c r="I212" s="6">
        <v>0.48</v>
      </c>
    </row>
    <row r="213" spans="3:9" ht="15.5" x14ac:dyDescent="0.35">
      <c r="C213" t="s">
        <v>330</v>
      </c>
      <c r="I213" s="6">
        <v>4.7300000000000004</v>
      </c>
    </row>
    <row r="214" spans="3:9" ht="15.5" x14ac:dyDescent="0.35">
      <c r="C214" t="s">
        <v>212</v>
      </c>
      <c r="D214" s="6">
        <v>0.66</v>
      </c>
    </row>
    <row r="215" spans="3:9" ht="15.5" x14ac:dyDescent="0.35">
      <c r="C215" t="s">
        <v>213</v>
      </c>
      <c r="I215" s="6">
        <v>77.5</v>
      </c>
    </row>
    <row r="216" spans="3:9" ht="15.5" x14ac:dyDescent="0.35">
      <c r="C216" t="s">
        <v>331</v>
      </c>
      <c r="I216" s="6">
        <v>-0.91</v>
      </c>
    </row>
    <row r="217" spans="3:9" ht="15.5" x14ac:dyDescent="0.35">
      <c r="C217" t="s">
        <v>214</v>
      </c>
      <c r="D217" s="6">
        <v>0.92</v>
      </c>
    </row>
    <row r="218" spans="3:9" ht="15.5" x14ac:dyDescent="0.35">
      <c r="C218" t="s">
        <v>215</v>
      </c>
      <c r="D218" s="6">
        <v>0.92</v>
      </c>
    </row>
    <row r="219" spans="3:9" ht="15.5" x14ac:dyDescent="0.35">
      <c r="C219" t="s">
        <v>216</v>
      </c>
      <c r="D219" s="6">
        <v>0.01</v>
      </c>
    </row>
    <row r="220" spans="3:9" ht="15.5" x14ac:dyDescent="0.35">
      <c r="C220" t="s">
        <v>217</v>
      </c>
      <c r="D220" s="6">
        <v>0.1</v>
      </c>
    </row>
    <row r="221" spans="3:9" ht="15.5" x14ac:dyDescent="0.35">
      <c r="C221" t="s">
        <v>218</v>
      </c>
      <c r="D221" s="6">
        <v>0.01</v>
      </c>
    </row>
    <row r="222" spans="3:9" ht="15.5" x14ac:dyDescent="0.35">
      <c r="C222" t="s">
        <v>219</v>
      </c>
      <c r="D222" s="6">
        <v>1.1000000000000001</v>
      </c>
    </row>
    <row r="223" spans="3:9" ht="15.5" x14ac:dyDescent="0.35">
      <c r="C223" t="s">
        <v>333</v>
      </c>
      <c r="I223" s="6">
        <v>-1.54</v>
      </c>
    </row>
    <row r="224" spans="3:9" ht="15.5" x14ac:dyDescent="0.35">
      <c r="C224" t="s">
        <v>12</v>
      </c>
      <c r="D224" s="5">
        <v>0</v>
      </c>
    </row>
    <row r="225" spans="3:9" ht="15.5" x14ac:dyDescent="0.35">
      <c r="C225" t="s">
        <v>220</v>
      </c>
      <c r="I225" s="6">
        <v>12.14</v>
      </c>
    </row>
    <row r="226" spans="3:9" ht="15.5" x14ac:dyDescent="0.35">
      <c r="C226" t="s">
        <v>221</v>
      </c>
      <c r="I226" s="6">
        <v>-4.4000000000000003E-3</v>
      </c>
    </row>
    <row r="227" spans="3:9" ht="15.5" x14ac:dyDescent="0.35">
      <c r="C227" t="s">
        <v>222</v>
      </c>
      <c r="I227" s="6">
        <v>-4.8999999999999998E-3</v>
      </c>
    </row>
    <row r="228" spans="3:9" ht="15.5" x14ac:dyDescent="0.35">
      <c r="C228" t="s">
        <v>223</v>
      </c>
      <c r="I228" s="6">
        <v>-3.5999999999999999E-3</v>
      </c>
    </row>
    <row r="229" spans="3:9" ht="15.5" x14ac:dyDescent="0.35">
      <c r="C229" t="s">
        <v>334</v>
      </c>
      <c r="I229" s="6">
        <v>-3.8E-3</v>
      </c>
    </row>
    <row r="230" spans="3:9" ht="15.5" x14ac:dyDescent="0.35">
      <c r="C230" t="s">
        <v>335</v>
      </c>
      <c r="I230" s="6">
        <v>0.06</v>
      </c>
    </row>
    <row r="231" spans="3:9" ht="15.5" x14ac:dyDescent="0.35">
      <c r="C231" t="s">
        <v>40</v>
      </c>
      <c r="I231" s="5">
        <v>139000000000</v>
      </c>
    </row>
    <row r="232" spans="3:9" ht="15.5" x14ac:dyDescent="0.35">
      <c r="C232" t="s">
        <v>229</v>
      </c>
      <c r="I232" s="5">
        <v>139000000000</v>
      </c>
    </row>
    <row r="233" spans="3:9" ht="15.5" x14ac:dyDescent="0.35">
      <c r="C233" t="s">
        <v>230</v>
      </c>
      <c r="I233" s="5">
        <v>1460000000</v>
      </c>
    </row>
    <row r="234" spans="3:9" ht="15.5" x14ac:dyDescent="0.35">
      <c r="C234" t="s">
        <v>231</v>
      </c>
      <c r="I234" s="6">
        <v>0.24489999999999998</v>
      </c>
    </row>
    <row r="235" spans="3:9" ht="15.5" x14ac:dyDescent="0.35">
      <c r="C235" t="s">
        <v>232</v>
      </c>
      <c r="D235" s="6">
        <v>0.6654000000000001</v>
      </c>
    </row>
    <row r="236" spans="3:9" ht="15.5" x14ac:dyDescent="0.35">
      <c r="C236" t="s">
        <v>233</v>
      </c>
      <c r="D236" s="6">
        <v>0.2286</v>
      </c>
    </row>
    <row r="237" spans="3:9" ht="15.5" x14ac:dyDescent="0.35">
      <c r="C237" t="s">
        <v>234</v>
      </c>
      <c r="D237" s="6">
        <v>9.7500000000000003E-2</v>
      </c>
    </row>
    <row r="238" spans="3:9" ht="15.5" x14ac:dyDescent="0.35">
      <c r="C238" t="s">
        <v>235</v>
      </c>
      <c r="D238" s="6">
        <v>6.4600000000000005E-2</v>
      </c>
    </row>
    <row r="239" spans="3:9" ht="15.5" x14ac:dyDescent="0.35">
      <c r="C239" t="s">
        <v>236</v>
      </c>
      <c r="D239" s="6">
        <v>-1.5700000000000002E-2</v>
      </c>
    </row>
    <row r="240" spans="3:9" ht="15.5" x14ac:dyDescent="0.35">
      <c r="C240" t="s">
        <v>237</v>
      </c>
      <c r="D240" s="6">
        <v>1.6696</v>
      </c>
    </row>
    <row r="241" spans="3:9" ht="15.5" x14ac:dyDescent="0.35">
      <c r="C241" t="s">
        <v>244</v>
      </c>
      <c r="I241" s="5">
        <v>3</v>
      </c>
    </row>
    <row r="242" spans="3:9" ht="15.5" x14ac:dyDescent="0.35">
      <c r="C242" t="s">
        <v>245</v>
      </c>
      <c r="I242" s="6">
        <v>0.95</v>
      </c>
    </row>
    <row r="243" spans="3:9" ht="15.5" x14ac:dyDescent="0.35">
      <c r="C243" t="s">
        <v>246</v>
      </c>
      <c r="I243" s="6">
        <v>0.14000000000000001</v>
      </c>
    </row>
    <row r="244" spans="3:9" ht="15.5" x14ac:dyDescent="0.35">
      <c r="C244" t="s">
        <v>248</v>
      </c>
      <c r="I244" s="5">
        <v>1</v>
      </c>
    </row>
    <row r="245" spans="3:9" ht="15.5" x14ac:dyDescent="0.35">
      <c r="C245" t="s">
        <v>249</v>
      </c>
      <c r="I245" s="6">
        <v>0.09</v>
      </c>
    </row>
    <row r="246" spans="3:9" ht="15.5" x14ac:dyDescent="0.35">
      <c r="C246" t="s">
        <v>250</v>
      </c>
      <c r="I246" s="6">
        <v>0.49</v>
      </c>
    </row>
    <row r="247" spans="3:9" ht="15.5" x14ac:dyDescent="0.35">
      <c r="C247" t="s">
        <v>251</v>
      </c>
      <c r="I247" s="6">
        <v>0.55000000000000004</v>
      </c>
    </row>
    <row r="248" spans="3:9" ht="15.5" x14ac:dyDescent="0.35">
      <c r="C248" t="s">
        <v>337</v>
      </c>
      <c r="I248" s="5">
        <v>7000000000</v>
      </c>
    </row>
    <row r="249" spans="3:9" ht="15.5" x14ac:dyDescent="0.35">
      <c r="C249" t="s">
        <v>338</v>
      </c>
      <c r="I249" s="5">
        <v>4000000000</v>
      </c>
    </row>
    <row r="250" spans="3:9" ht="15.5" x14ac:dyDescent="0.35">
      <c r="C250" t="s">
        <v>340</v>
      </c>
      <c r="I250" s="5">
        <v>-1000000000</v>
      </c>
    </row>
    <row r="251" spans="3:9" ht="15.5" x14ac:dyDescent="0.35">
      <c r="C251" t="s">
        <v>252</v>
      </c>
      <c r="D251" s="5">
        <v>1000000000</v>
      </c>
    </row>
    <row r="252" spans="3:9" ht="15.5" x14ac:dyDescent="0.35">
      <c r="C252" t="s">
        <v>253</v>
      </c>
      <c r="D252" s="5">
        <v>125000000000</v>
      </c>
    </row>
    <row r="253" spans="3:9" ht="15.5" x14ac:dyDescent="0.35">
      <c r="C253" t="s">
        <v>254</v>
      </c>
      <c r="D253" s="5">
        <v>11000000000</v>
      </c>
    </row>
    <row r="254" spans="3:9" ht="15.5" x14ac:dyDescent="0.35">
      <c r="C254" t="s">
        <v>183</v>
      </c>
      <c r="D254" s="5">
        <v>0</v>
      </c>
    </row>
    <row r="255" spans="3:9" ht="15.5" x14ac:dyDescent="0.35">
      <c r="C255" t="s">
        <v>182</v>
      </c>
      <c r="I255" s="5">
        <v>113000000000</v>
      </c>
    </row>
    <row r="256" spans="3:9" ht="15.5" x14ac:dyDescent="0.35">
      <c r="C256" t="s">
        <v>181</v>
      </c>
      <c r="D256" s="5">
        <v>0</v>
      </c>
    </row>
    <row r="257" spans="3:9" ht="15.5" x14ac:dyDescent="0.35">
      <c r="C257" t="s">
        <v>180</v>
      </c>
      <c r="D257" s="5">
        <v>1000000000</v>
      </c>
    </row>
    <row r="258" spans="3:9" ht="15.5" x14ac:dyDescent="0.35">
      <c r="C258" t="s">
        <v>23</v>
      </c>
      <c r="D258" s="5">
        <v>1000000000</v>
      </c>
    </row>
    <row r="259" spans="3:9" ht="15.5" x14ac:dyDescent="0.35">
      <c r="C259" t="s">
        <v>20</v>
      </c>
      <c r="D259" s="5">
        <v>0</v>
      </c>
    </row>
    <row r="260" spans="3:9" ht="15.5" x14ac:dyDescent="0.35">
      <c r="C260" t="s">
        <v>255</v>
      </c>
      <c r="I260" s="5">
        <v>113000000000</v>
      </c>
    </row>
    <row r="261" spans="3:9" ht="15.5" x14ac:dyDescent="0.35">
      <c r="C261" t="s">
        <v>341</v>
      </c>
      <c r="I261" s="5">
        <v>-1000000000</v>
      </c>
    </row>
    <row r="262" spans="3:9" ht="15.5" x14ac:dyDescent="0.35">
      <c r="C262" t="s">
        <v>342</v>
      </c>
      <c r="I262" s="5">
        <v>1000000000</v>
      </c>
    </row>
    <row r="263" spans="3:9" ht="15.5" x14ac:dyDescent="0.35">
      <c r="C263" t="s">
        <v>343</v>
      </c>
      <c r="I263" s="5">
        <v>-2000000000</v>
      </c>
    </row>
    <row r="264" spans="3:9" ht="15.5" x14ac:dyDescent="0.35">
      <c r="C264" t="s">
        <v>344</v>
      </c>
      <c r="I264" s="5">
        <v>0</v>
      </c>
    </row>
    <row r="265" spans="3:9" ht="15.5" x14ac:dyDescent="0.35">
      <c r="C265" t="s">
        <v>345</v>
      </c>
      <c r="I265" s="5">
        <v>-1000000000</v>
      </c>
    </row>
  </sheetData>
  <pageMargins left="0.7" right="0.7" top="0.75" bottom="0.75" header="0.3" footer="0.3"/>
  <ignoredErrors>
    <ignoredError sqref="A1:M266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3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1030</v>
      </c>
      <c r="D2" s="2" vm="111">
        <f ca="1">IFERROR(_xlfn.STOCKHISTORY("XIDX:" &amp; $C$1, D3, , 0, 0, 1), "Libur")</f>
        <v>300</v>
      </c>
      <c r="H2" s="2" vm="111">
        <f ca="1">IFERROR(INDEX(D2:G2,COUNT(D2:G2)),"")</f>
        <v>300</v>
      </c>
      <c r="I2" s="2" vm="129">
        <f t="shared" ref="I2:N2" ca="1" si="0">IFERROR(_xlfn.STOCKHISTORY("XIDX:" &amp; $C$1, I1, , 0, 0, 1), "Libur")</f>
        <v>410</v>
      </c>
      <c r="J2" s="2" vm="130">
        <f t="shared" ca="1" si="0"/>
        <v>298</v>
      </c>
      <c r="K2" s="2" vm="109">
        <f t="shared" ca="1" si="0"/>
        <v>122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15420179869</v>
      </c>
      <c r="H4" s="2">
        <f>IFERROR(SUM(D4:G4)*(4/MAX(1,COUNT(D4:G4))),"")</f>
        <v>61680719476</v>
      </c>
      <c r="I4" s="2">
        <f t="shared" ref="I4:N4" si="1">IFERROR(INDEX(I51:I500,MATCH($C$4,$C$51:$C$500,0)),"")</f>
        <v>114396661762</v>
      </c>
      <c r="J4" s="2">
        <f t="shared" si="1"/>
        <v>48501710336</v>
      </c>
      <c r="K4" s="2">
        <f t="shared" si="1"/>
        <v>42159933831</v>
      </c>
      <c r="L4" s="2">
        <f t="shared" si="1"/>
        <v>33033155217</v>
      </c>
      <c r="M4" s="2">
        <f t="shared" si="1"/>
        <v>35557975168</v>
      </c>
      <c r="N4" s="2">
        <f t="shared" si="1"/>
        <v>13264143607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-4146404945</v>
      </c>
      <c r="H5" s="2">
        <f>IFERROR(SUM(D5:G5)*(4/MAX(1,COUNT(D5:G5))),"")</f>
        <v>-16585619780</v>
      </c>
      <c r="I5" s="2">
        <f t="shared" ref="I5:N5" si="2">IFERROR(INDEX(I51:I500,MATCH($C$5,$C$51:$C$500,0)),"")</f>
        <v>-16435341515</v>
      </c>
      <c r="J5" s="2">
        <f t="shared" si="2"/>
        <v>-3502983213</v>
      </c>
      <c r="K5" s="2">
        <f t="shared" si="2"/>
        <v>-1105383083</v>
      </c>
      <c r="L5" s="2">
        <f t="shared" si="2"/>
        <v>-7365630848</v>
      </c>
      <c r="M5" s="2">
        <f t="shared" si="2"/>
        <v>2736239046</v>
      </c>
      <c r="N5" s="2">
        <f t="shared" si="2"/>
        <v>-3883060182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126393294061</v>
      </c>
      <c r="H6" s="2">
        <f>IFERROR(INDEX(D6:G6,COUNT(D6:G6)),"")</f>
        <v>126393294061</v>
      </c>
      <c r="I6" s="2">
        <f t="shared" ref="I6:N6" si="3">IFERROR(INDEX(I51:I500,MATCH($C$6,$C$51:$C$500,0)),"")</f>
        <v>130539782376</v>
      </c>
      <c r="J6" s="2">
        <f t="shared" si="3"/>
        <v>146956741565</v>
      </c>
      <c r="K6" s="2">
        <f t="shared" si="3"/>
        <v>150459724777</v>
      </c>
      <c r="L6" s="2">
        <f t="shared" si="3"/>
        <v>37561347289</v>
      </c>
      <c r="M6" s="2">
        <f t="shared" si="3"/>
        <v>44926978139</v>
      </c>
      <c r="N6" s="2">
        <f t="shared" si="3"/>
        <v>42190739093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2.65</v>
      </c>
      <c r="H7" s="3">
        <f>IFERROR(INDEX(D7:G7,COUNT(D7:G7)),"")</f>
        <v>2.65</v>
      </c>
      <c r="I7" s="3">
        <f t="shared" ref="I7:N7" si="4">IFERROR(INDEX(I51:I500,MATCH($C$7,$C$51:$C$500,0))/1000000000,"")</f>
        <v>2.65</v>
      </c>
      <c r="J7" s="3">
        <f t="shared" si="4"/>
        <v>2.65</v>
      </c>
      <c r="K7" s="3">
        <f t="shared" si="4"/>
        <v>2.65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-50000000000</v>
      </c>
      <c r="J8" s="2">
        <f t="shared" si="5"/>
        <v>-40000000000</v>
      </c>
      <c r="K8" s="2">
        <f t="shared" si="5"/>
        <v>-72000000000</v>
      </c>
      <c r="L8" s="2">
        <f t="shared" si="5"/>
        <v>-16000000000</v>
      </c>
      <c r="M8" s="2">
        <f t="shared" si="5"/>
        <v>-12000000000</v>
      </c>
      <c r="N8" s="2">
        <f t="shared" si="5"/>
        <v>-9000000000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0.05</v>
      </c>
      <c r="H9" s="3">
        <f>IFERROR(INDEX(D9:G9,COUNT(D9:G9)),"")</f>
        <v>0.05</v>
      </c>
      <c r="I9" s="3">
        <f t="shared" ref="I9:N9" si="6">IFERROR(INDEX(I51:I500,MATCH($C$9,$C$51:$C$500,0)),"")</f>
        <v>-18.78</v>
      </c>
      <c r="J9" s="3">
        <f t="shared" si="6"/>
        <v>-15.17</v>
      </c>
      <c r="K9" s="3">
        <f t="shared" si="6"/>
        <v>-27.01</v>
      </c>
      <c r="L9" s="3">
        <f t="shared" si="6"/>
        <v>-321895.12</v>
      </c>
      <c r="M9" s="3">
        <f t="shared" si="6"/>
        <v>-240214.9</v>
      </c>
      <c r="N9" s="3">
        <f t="shared" si="6"/>
        <v>-179580.69</v>
      </c>
    </row>
    <row r="10" spans="1:14" ht="15.5" x14ac:dyDescent="0.35">
      <c r="C10" t="s">
        <v>17</v>
      </c>
      <c r="D10" s="3">
        <f ca="1">IFERROR(IF(D9=0,"",D2/D9),"")</f>
        <v>6000</v>
      </c>
      <c r="I10" s="3">
        <f t="shared" ref="I10:N10" ca="1" si="7">IFERROR(IF(I9=0,"",I2/I9),"")</f>
        <v>-21.831735889243877</v>
      </c>
      <c r="J10" s="3">
        <f t="shared" ca="1" si="7"/>
        <v>-19.644034278180619</v>
      </c>
      <c r="K10" s="3">
        <f t="shared" ca="1" si="7"/>
        <v>-4.5168456127360237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4081629267</v>
      </c>
      <c r="H11" s="2">
        <f>IFERROR(INDEX(D11:G11,COUNT(D11:G11)),"")</f>
        <v>4081629267</v>
      </c>
      <c r="I11" s="2">
        <f t="shared" ref="I11:N11" si="8">IFERROR(INDEX(I51:I500,MATCH($C$11,$C$51:$C$500,0)),"")</f>
        <v>4003114869</v>
      </c>
      <c r="J11" s="2">
        <f t="shared" si="8"/>
        <v>1811168798</v>
      </c>
      <c r="K11" s="2">
        <f t="shared" si="8"/>
        <v>1802334329</v>
      </c>
      <c r="L11" s="2">
        <f t="shared" si="8"/>
        <v>8676960040</v>
      </c>
      <c r="M11" s="2">
        <f t="shared" si="8"/>
        <v>10192735780</v>
      </c>
      <c r="N11" s="2">
        <f t="shared" si="8"/>
        <v>313893311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60000000000</v>
      </c>
      <c r="H12" s="2">
        <f>IFERROR(INDEX(D12:G12,COUNT(D12:G12)),"")</f>
        <v>60000000000</v>
      </c>
      <c r="I12" s="2">
        <f t="shared" ref="I12:N12" si="9">IFERROR(INDEX(I51:I500,MATCH($C$12,$C$51:$C$500,0)),"")</f>
        <v>60000000000</v>
      </c>
      <c r="J12" s="2">
        <f t="shared" si="9"/>
        <v>39000000000</v>
      </c>
      <c r="K12" s="2">
        <f t="shared" si="9"/>
        <v>-2000000000</v>
      </c>
      <c r="L12" s="2">
        <f t="shared" si="9"/>
        <v>41000000000</v>
      </c>
      <c r="M12" s="2">
        <f t="shared" si="9"/>
        <v>25000000000</v>
      </c>
      <c r="N12" s="2">
        <f t="shared" si="9"/>
        <v>13000000000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64000000000</v>
      </c>
      <c r="H13" s="2">
        <f>IFERROR(INDEX(D13:G13,COUNT(D13:G13)),"")</f>
        <v>64000000000</v>
      </c>
      <c r="I13" s="2">
        <f t="shared" ref="I13:N13" si="10">IFERROR(INDEX(I51:I500,MATCH($C$13,$C$51:$C$500,0)),"")</f>
        <v>64000000000</v>
      </c>
      <c r="J13" s="2">
        <f t="shared" si="10"/>
        <v>41000000000</v>
      </c>
      <c r="K13" s="2">
        <f t="shared" si="10"/>
        <v>0</v>
      </c>
      <c r="L13" s="2">
        <f t="shared" si="10"/>
        <v>49000000000</v>
      </c>
      <c r="M13" s="2">
        <f t="shared" si="10"/>
        <v>35000000000</v>
      </c>
      <c r="N13" s="2">
        <f t="shared" si="10"/>
        <v>13000000000</v>
      </c>
    </row>
    <row r="14" spans="1:1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-10456227335</v>
      </c>
      <c r="J14" s="2">
        <f t="shared" si="11"/>
        <v>-1458292827</v>
      </c>
      <c r="K14" s="2">
        <f t="shared" si="11"/>
        <v>-20473321</v>
      </c>
      <c r="L14" s="2">
        <f t="shared" si="11"/>
        <v>-10479906</v>
      </c>
      <c r="M14" s="2">
        <f t="shared" si="11"/>
        <v>-10141381</v>
      </c>
      <c r="N14" s="2">
        <f t="shared" si="11"/>
        <v>-4514309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4490781396</v>
      </c>
      <c r="J15" s="2">
        <f t="shared" si="12"/>
        <v>577080893</v>
      </c>
      <c r="K15" s="2">
        <f t="shared" si="12"/>
        <v>200679923</v>
      </c>
      <c r="L15" s="2">
        <f t="shared" si="12"/>
        <v>1560321193</v>
      </c>
      <c r="M15" s="2">
        <f t="shared" si="12"/>
        <v>-810085241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-4146488315</v>
      </c>
      <c r="H16" s="2">
        <f>IFERROR(SUM(D16:G16)*(4/MAX(1,COUNT(D16:G16))),"")</f>
        <v>-16585953260</v>
      </c>
      <c r="I16" s="2">
        <f t="shared" ref="I16:N16" si="13">IFERROR(INDEX(I51:I500,MATCH($C$16,$C$51:$C$500,0)),"")</f>
        <v>-20902639840</v>
      </c>
      <c r="J16" s="2">
        <f t="shared" si="13"/>
        <v>-4089560980</v>
      </c>
      <c r="K16" s="2">
        <f t="shared" si="13"/>
        <v>-1312478036</v>
      </c>
      <c r="L16" s="2">
        <f t="shared" si="13"/>
        <v>-8914909085</v>
      </c>
      <c r="M16" s="2">
        <f t="shared" si="13"/>
        <v>3550415945</v>
      </c>
      <c r="N16" s="2">
        <f t="shared" si="13"/>
        <v>-3883060182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795000000000</v>
      </c>
      <c r="H20" s="2">
        <f t="shared" ref="H20:N20" ca="1" si="14">IFERROR(H21*H2,"")</f>
        <v>795000000000</v>
      </c>
      <c r="I20" s="2">
        <f t="shared" ca="1" si="14"/>
        <v>1086500000000</v>
      </c>
      <c r="J20" s="2">
        <f t="shared" ca="1" si="14"/>
        <v>789700000000</v>
      </c>
      <c r="K20" s="2">
        <f t="shared" ca="1" si="14"/>
        <v>323300000000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2650000000</v>
      </c>
      <c r="H21" s="2">
        <f>IFERROR(INDEX(D21:G21,COUNT(D21:G21)),"")</f>
        <v>2650000000</v>
      </c>
      <c r="I21" s="2">
        <f t="shared" ref="I21:N21" si="15">IFERROR(INDEX(I51:I500,MATCH($C$7,$C$51:$C$500,0)),"")</f>
        <v>2650000000</v>
      </c>
      <c r="J21" s="2">
        <f t="shared" si="15"/>
        <v>2650000000</v>
      </c>
      <c r="K21" s="2">
        <f t="shared" si="15"/>
        <v>2650000000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-3.2805577034797904</v>
      </c>
      <c r="H23" s="3">
        <f t="shared" ref="H23:N23" si="16">IFERROR(H5/H6*100,"")</f>
        <v>-13.122230813919161</v>
      </c>
      <c r="I23" s="3">
        <f t="shared" si="16"/>
        <v>-12.59029333116283</v>
      </c>
      <c r="J23" s="3">
        <f t="shared" si="16"/>
        <v>-2.3836832360974785</v>
      </c>
      <c r="K23" s="3">
        <f t="shared" si="16"/>
        <v>-0.73467041405154443</v>
      </c>
      <c r="L23" s="3">
        <f t="shared" si="16"/>
        <v>-19.609602369500351</v>
      </c>
      <c r="M23" s="3">
        <f t="shared" si="16"/>
        <v>6.0904141772774576</v>
      </c>
      <c r="N23" s="3">
        <f t="shared" si="16"/>
        <v>-9.2035841643841945</v>
      </c>
    </row>
    <row r="24" spans="1:14" ht="15.5" x14ac:dyDescent="0.35">
      <c r="C24" t="s">
        <v>43</v>
      </c>
      <c r="D24" s="4">
        <f>IFERROR(_xlfn.RRI(5,I23,D23),"")</f>
        <v>-0.23584340336938514</v>
      </c>
      <c r="H24" s="4" t="str">
        <f t="shared" ref="H24:N24" si="17">IFERROR(_xlfn.RRI(5,M23,H23),"")</f>
        <v/>
      </c>
      <c r="I24" s="4">
        <f t="shared" si="17"/>
        <v>6.4671851527370094E-2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-1.56</v>
      </c>
      <c r="H25" s="3">
        <f>IFERROR(INDEX(D25:G25,COUNT(D25:G25)),"")</f>
        <v>-1.56</v>
      </c>
      <c r="I25" s="3">
        <f t="shared" ref="I25:N25" si="18">IFERROR(INDEX(I51:I500,MATCH($C$25,$C$51:$C$500,0)),"")</f>
        <v>-6.2</v>
      </c>
      <c r="J25" s="3">
        <f t="shared" si="18"/>
        <v>-1.33</v>
      </c>
      <c r="K25" s="3">
        <f t="shared" si="18"/>
        <v>-0.42</v>
      </c>
      <c r="L25" s="3">
        <f t="shared" si="18"/>
        <v>-147091.76</v>
      </c>
      <c r="M25" s="3">
        <f t="shared" si="18"/>
        <v>54806.61</v>
      </c>
      <c r="N25" s="3">
        <f t="shared" si="18"/>
        <v>-77661.2</v>
      </c>
    </row>
    <row r="26" spans="1:14" ht="15.5" x14ac:dyDescent="0.35">
      <c r="C26" t="s">
        <v>46</v>
      </c>
      <c r="D26" s="4">
        <f>IFERROR(_xlfn.RRI(5,I25,D25),"")</f>
        <v>-0.24116634892981159</v>
      </c>
      <c r="H26" s="4" t="str">
        <f t="shared" ref="H26:N26" si="19">IFERROR(_xlfn.RRI(5,M25,H25),"")</f>
        <v/>
      </c>
      <c r="I26" s="4">
        <f t="shared" si="19"/>
        <v>-0.84849131858680404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5.8189357996226416</v>
      </c>
      <c r="H27" s="3">
        <f t="shared" ref="H27:N27" si="20">IFERROR(H4/H21,"")</f>
        <v>23.275743198490566</v>
      </c>
      <c r="I27" s="3">
        <f t="shared" si="20"/>
        <v>43.16855160830189</v>
      </c>
      <c r="J27" s="3">
        <f t="shared" si="20"/>
        <v>18.30253220226415</v>
      </c>
      <c r="K27" s="3">
        <f t="shared" si="20"/>
        <v>15.909408992830189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-0.33021530774027064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-0.74838709677419357</v>
      </c>
      <c r="I29" s="4">
        <f t="shared" si="22"/>
        <v>3.6616541353383458</v>
      </c>
      <c r="J29" s="4">
        <f t="shared" si="22"/>
        <v>2.166666666666667</v>
      </c>
      <c r="K29" s="4">
        <f t="shared" si="22"/>
        <v>-0.99999714463950928</v>
      </c>
      <c r="L29" s="4">
        <f t="shared" si="22"/>
        <v>-3.683832479330504</v>
      </c>
      <c r="M29" s="4">
        <f t="shared" si="22"/>
        <v>-1.7057141790237595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-0.4608171381405734</v>
      </c>
      <c r="I30" s="4">
        <f t="shared" si="23"/>
        <v>1.3586108813381375</v>
      </c>
      <c r="J30" s="4">
        <f t="shared" si="23"/>
        <v>0.15042187993988071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47.69</v>
      </c>
      <c r="H32" s="3">
        <f>IFERROR(INDEX(D32:G32,COUNT(D32:G32)),"")</f>
        <v>47.69</v>
      </c>
      <c r="I32" s="3">
        <f t="shared" ref="I32:N32" si="24">IFERROR(INDEX(I51:I500,MATCH($C$32,$C$51:$C$500,0)),"")</f>
        <v>49.25</v>
      </c>
      <c r="J32" s="3">
        <f t="shared" si="24"/>
        <v>55.46</v>
      </c>
      <c r="K32" s="3">
        <f t="shared" si="24"/>
        <v>56.78</v>
      </c>
      <c r="L32" s="3">
        <f t="shared" si="24"/>
        <v>751226.95</v>
      </c>
      <c r="M32" s="3">
        <f t="shared" si="24"/>
        <v>898539.56</v>
      </c>
      <c r="N32" s="3">
        <f t="shared" si="24"/>
        <v>843814.78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6.29</v>
      </c>
      <c r="H33" s="3">
        <f>IFERROR(INDEX(D33:G33,COUNT(D33:G33)),"")</f>
        <v>6.29</v>
      </c>
      <c r="I33" s="3">
        <f t="shared" ref="I33:N33" si="25">IFERROR(INDEX(I51:I500,MATCH($C$33,$C$51:$C$500,0)),"")</f>
        <v>8.32</v>
      </c>
      <c r="J33" s="3">
        <f t="shared" si="25"/>
        <v>5.37</v>
      </c>
      <c r="K33" s="3">
        <f t="shared" si="25"/>
        <v>2.15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-192.31</v>
      </c>
      <c r="H34" s="3">
        <f>IFERROR(INDEX(D34:G34,COUNT(D34:G34)),"")</f>
        <v>-192.31</v>
      </c>
      <c r="I34" s="3">
        <f t="shared" ref="I34:N34" si="26">IFERROR(INDEX(I51:I500,MATCH($C$34,$C$51:$C$500,0)),"")</f>
        <v>-66.13</v>
      </c>
      <c r="J34" s="3">
        <f t="shared" si="26"/>
        <v>-224.06</v>
      </c>
      <c r="K34" s="3">
        <f t="shared" si="26"/>
        <v>-290.48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51.56</v>
      </c>
      <c r="H35" s="3">
        <f>IFERROR(INDEX(D35:G35,COUNT(D35:G35)),"")</f>
        <v>51.56</v>
      </c>
      <c r="I35" s="3">
        <f t="shared" ref="I35:N35" si="27">IFERROR(INDEX(I51:I500,MATCH($C$35,$C$51:$C$500,0)),"")</f>
        <v>9.5</v>
      </c>
      <c r="J35" s="3">
        <f t="shared" si="27"/>
        <v>16.28</v>
      </c>
      <c r="K35" s="3">
        <f t="shared" si="27"/>
        <v>7.67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15420179869</v>
      </c>
      <c r="E51" s="5">
        <v>67814115076</v>
      </c>
      <c r="F51" s="5">
        <v>18920157094</v>
      </c>
      <c r="G51" s="5">
        <v>15731152596</v>
      </c>
      <c r="I51" s="5">
        <v>114396661762</v>
      </c>
      <c r="J51" s="5">
        <v>48501710336</v>
      </c>
      <c r="K51" s="5">
        <v>42159933831</v>
      </c>
      <c r="L51" s="5">
        <v>33033155217</v>
      </c>
      <c r="M51" s="5">
        <v>35557975168</v>
      </c>
      <c r="N51" s="5">
        <v>13264143607</v>
      </c>
    </row>
    <row r="52" spans="2:14" ht="15.5" x14ac:dyDescent="0.35">
      <c r="C52" t="s">
        <v>73</v>
      </c>
      <c r="D52" s="5">
        <v>-11866586947</v>
      </c>
      <c r="E52" s="5">
        <v>-57986217646</v>
      </c>
      <c r="F52" s="5">
        <v>-14224553013</v>
      </c>
      <c r="G52" s="5">
        <v>-12935985494</v>
      </c>
      <c r="I52" s="5">
        <v>-95348384783</v>
      </c>
      <c r="J52" s="5">
        <v>-34616317569</v>
      </c>
      <c r="K52" s="5">
        <v>-30213274526</v>
      </c>
      <c r="L52" s="5">
        <v>-29331361744</v>
      </c>
      <c r="M52" s="5">
        <v>-19699294703</v>
      </c>
      <c r="N52" s="5">
        <v>-8620349493</v>
      </c>
    </row>
    <row r="53" spans="2:14" ht="15.5" x14ac:dyDescent="0.35">
      <c r="C53" t="s">
        <v>74</v>
      </c>
      <c r="D53" s="5">
        <v>3553592922</v>
      </c>
      <c r="E53" s="5">
        <v>9827897430</v>
      </c>
      <c r="F53" s="5">
        <v>4695604081</v>
      </c>
      <c r="G53" s="5">
        <v>2795167102</v>
      </c>
      <c r="I53" s="5">
        <v>19048276979</v>
      </c>
      <c r="J53" s="5">
        <v>13885392767</v>
      </c>
      <c r="K53" s="5">
        <v>11946659305</v>
      </c>
      <c r="L53" s="5">
        <v>3701793473</v>
      </c>
      <c r="M53" s="5">
        <v>15858680465</v>
      </c>
      <c r="N53" s="5">
        <v>4643794114</v>
      </c>
    </row>
    <row r="54" spans="2:14" ht="15.5" x14ac:dyDescent="0.35">
      <c r="C54" t="s">
        <v>75</v>
      </c>
      <c r="D54" s="5">
        <v>-7121682970</v>
      </c>
      <c r="E54" s="5">
        <v>-10036587047</v>
      </c>
      <c r="F54" s="5">
        <v>-7073108979</v>
      </c>
      <c r="G54" s="5">
        <v>-6209171726</v>
      </c>
      <c r="I54" s="5">
        <v>-30297865026</v>
      </c>
      <c r="J54" s="5">
        <v>-17029921426</v>
      </c>
      <c r="K54" s="5">
        <v>-13363642398</v>
      </c>
      <c r="L54" s="5">
        <v>-12497648695</v>
      </c>
      <c r="M54" s="5">
        <v>-12338603738</v>
      </c>
      <c r="N54" s="5">
        <v>-8548607785</v>
      </c>
    </row>
    <row r="55" spans="2:14" ht="15.5" x14ac:dyDescent="0.35">
      <c r="C55" t="s">
        <v>424</v>
      </c>
      <c r="D55" s="5">
        <v>-7121682970</v>
      </c>
      <c r="E55" s="5">
        <v>-10036587047</v>
      </c>
      <c r="F55" s="5">
        <v>-7073108979</v>
      </c>
      <c r="G55" s="5">
        <v>-6209171726</v>
      </c>
      <c r="I55" s="5">
        <v>-30297865026</v>
      </c>
      <c r="J55" s="5">
        <v>-17029921426</v>
      </c>
      <c r="K55" s="5">
        <v>-13363642398</v>
      </c>
      <c r="L55" s="5">
        <v>-12497648695</v>
      </c>
      <c r="M55" s="5">
        <v>-12338603738</v>
      </c>
      <c r="N55" s="5">
        <v>-8548607785</v>
      </c>
    </row>
    <row r="56" spans="2:14" ht="15.5" x14ac:dyDescent="0.35">
      <c r="C56" t="s">
        <v>76</v>
      </c>
    </row>
    <row r="57" spans="2:14" ht="15.5" x14ac:dyDescent="0.35">
      <c r="C57" t="s">
        <v>77</v>
      </c>
    </row>
    <row r="58" spans="2:14" ht="15.5" x14ac:dyDescent="0.35">
      <c r="C58" t="s">
        <v>78</v>
      </c>
      <c r="D58" s="5">
        <v>-3568090048</v>
      </c>
      <c r="E58" s="5">
        <v>-208689617</v>
      </c>
      <c r="F58" s="5">
        <v>-2377504898</v>
      </c>
      <c r="G58" s="5">
        <v>-3414004624</v>
      </c>
      <c r="I58" s="5">
        <v>-11249588047</v>
      </c>
      <c r="J58" s="5">
        <v>-3144528659</v>
      </c>
      <c r="K58" s="5">
        <v>-1416983093</v>
      </c>
      <c r="L58" s="5">
        <v>-8795855222</v>
      </c>
      <c r="M58" s="5">
        <v>3520076727</v>
      </c>
      <c r="N58" s="5">
        <v>-3904813671</v>
      </c>
    </row>
    <row r="59" spans="2:14" ht="15.5" x14ac:dyDescent="0.35">
      <c r="C59" t="s">
        <v>79</v>
      </c>
      <c r="D59" s="5">
        <v>-578398267</v>
      </c>
      <c r="E59" s="5">
        <v>-1099416374</v>
      </c>
      <c r="F59" s="5">
        <v>-2728139918</v>
      </c>
      <c r="G59" s="5">
        <v>-2771213215</v>
      </c>
      <c r="I59" s="5">
        <v>-9653051793</v>
      </c>
      <c r="J59" s="5">
        <v>-945032321</v>
      </c>
      <c r="K59" s="5">
        <v>104505057</v>
      </c>
      <c r="L59" s="5">
        <v>-119053863</v>
      </c>
      <c r="M59" s="5">
        <v>30339218</v>
      </c>
      <c r="N59" s="5">
        <v>21753489</v>
      </c>
    </row>
    <row r="60" spans="2:14" ht="15.5" x14ac:dyDescent="0.35">
      <c r="C60" t="s">
        <v>263</v>
      </c>
    </row>
    <row r="61" spans="2:14" ht="15.5" x14ac:dyDescent="0.35">
      <c r="C61" t="s">
        <v>26</v>
      </c>
      <c r="E61" s="5">
        <v>-1576257937</v>
      </c>
      <c r="F61" s="5">
        <v>-2865085337</v>
      </c>
      <c r="G61" s="5">
        <v>-6014884061</v>
      </c>
      <c r="I61" s="5">
        <v>-10456227335</v>
      </c>
      <c r="J61" s="5">
        <v>-1458292827</v>
      </c>
      <c r="K61" s="5">
        <v>-20473321</v>
      </c>
      <c r="L61" s="5">
        <v>-10479906</v>
      </c>
      <c r="M61" s="5">
        <v>-10141381</v>
      </c>
      <c r="N61" s="5">
        <v>-4514309</v>
      </c>
    </row>
    <row r="62" spans="2:14" ht="15.5" x14ac:dyDescent="0.35">
      <c r="C62" t="s">
        <v>261</v>
      </c>
      <c r="D62" s="5">
        <v>2754484</v>
      </c>
      <c r="E62" s="5">
        <v>5293242</v>
      </c>
      <c r="F62" s="5">
        <v>4940388</v>
      </c>
      <c r="G62" s="5">
        <v>6472818</v>
      </c>
      <c r="I62" s="5">
        <v>35506609</v>
      </c>
      <c r="J62" s="5">
        <v>41842625</v>
      </c>
      <c r="K62" s="5">
        <v>43248654</v>
      </c>
      <c r="L62" s="5">
        <v>33568334</v>
      </c>
      <c r="M62" s="5">
        <v>8910618</v>
      </c>
      <c r="N62" s="5">
        <v>2500893</v>
      </c>
    </row>
    <row r="63" spans="2:14" ht="15.5" x14ac:dyDescent="0.35">
      <c r="C63" t="s">
        <v>262</v>
      </c>
    </row>
    <row r="64" spans="2:14" ht="15.5" x14ac:dyDescent="0.35">
      <c r="C64" t="s">
        <v>268</v>
      </c>
    </row>
    <row r="65" spans="3:14" ht="15.5" x14ac:dyDescent="0.35">
      <c r="C65" t="s">
        <v>80</v>
      </c>
      <c r="E65" s="5">
        <v>-15100745</v>
      </c>
      <c r="I65" s="5">
        <v>-15100745</v>
      </c>
      <c r="J65" s="5">
        <v>9496874</v>
      </c>
      <c r="K65" s="5">
        <v>6415030</v>
      </c>
      <c r="L65" s="5">
        <v>-11042956</v>
      </c>
      <c r="M65" s="5">
        <v>-4091658</v>
      </c>
    </row>
    <row r="66" spans="3:14" ht="15.5" x14ac:dyDescent="0.35">
      <c r="C66" t="s">
        <v>81</v>
      </c>
      <c r="D66" s="5">
        <v>-578398267</v>
      </c>
      <c r="E66" s="5">
        <v>-1099416374</v>
      </c>
      <c r="F66" s="5">
        <v>-2728139918</v>
      </c>
      <c r="G66" s="5">
        <v>-2771213215</v>
      </c>
      <c r="I66" s="5">
        <v>-9653051793</v>
      </c>
      <c r="J66" s="5">
        <v>-945032321</v>
      </c>
      <c r="K66" s="5">
        <v>104505057</v>
      </c>
      <c r="L66" s="5">
        <v>-119053863</v>
      </c>
      <c r="M66" s="5">
        <v>30339218</v>
      </c>
      <c r="N66" s="5">
        <v>21753489</v>
      </c>
    </row>
    <row r="67" spans="3:14" ht="15.5" x14ac:dyDescent="0.35">
      <c r="C67" t="s">
        <v>28</v>
      </c>
      <c r="D67" s="5">
        <v>-4146488315</v>
      </c>
      <c r="E67" s="5">
        <v>-1308105991</v>
      </c>
      <c r="F67" s="5">
        <v>-5105644816</v>
      </c>
      <c r="G67" s="5">
        <v>-6185217839</v>
      </c>
      <c r="I67" s="5">
        <v>-20902639840</v>
      </c>
      <c r="J67" s="5">
        <v>-4089560980</v>
      </c>
      <c r="K67" s="5">
        <v>-1312478036</v>
      </c>
      <c r="L67" s="5">
        <v>-8914909085</v>
      </c>
      <c r="M67" s="5">
        <v>3550415945</v>
      </c>
      <c r="N67" s="5">
        <v>-3883060182</v>
      </c>
    </row>
    <row r="68" spans="3:14" ht="15.5" x14ac:dyDescent="0.35">
      <c r="C68" t="s">
        <v>27</v>
      </c>
      <c r="E68" s="5">
        <v>-189219470</v>
      </c>
      <c r="F68" s="5">
        <v>1148238939</v>
      </c>
      <c r="G68" s="5">
        <v>1360747925</v>
      </c>
      <c r="I68" s="5">
        <v>4490781396</v>
      </c>
      <c r="J68" s="5">
        <v>577080893</v>
      </c>
      <c r="K68" s="5">
        <v>200679923</v>
      </c>
      <c r="L68" s="5">
        <v>1560321193</v>
      </c>
      <c r="M68" s="5">
        <v>-810085241</v>
      </c>
    </row>
    <row r="69" spans="3:14" ht="15.5" x14ac:dyDescent="0.35">
      <c r="C69" t="s">
        <v>83</v>
      </c>
      <c r="E69" s="5">
        <v>-7957070</v>
      </c>
      <c r="F69" s="5">
        <v>1148238939</v>
      </c>
      <c r="G69" s="5">
        <v>1360747925</v>
      </c>
      <c r="I69" s="5">
        <v>4672043796</v>
      </c>
      <c r="J69" s="5">
        <v>577080893</v>
      </c>
      <c r="K69" s="5">
        <v>200679923</v>
      </c>
      <c r="L69" s="5">
        <v>1560321193</v>
      </c>
      <c r="M69" s="5">
        <v>17687530</v>
      </c>
    </row>
    <row r="70" spans="3:14" ht="15.5" x14ac:dyDescent="0.35">
      <c r="C70" t="s">
        <v>82</v>
      </c>
      <c r="E70" s="5">
        <v>-181262400</v>
      </c>
      <c r="I70" s="5">
        <v>-181262400</v>
      </c>
      <c r="M70" s="5">
        <v>-827772771</v>
      </c>
    </row>
    <row r="71" spans="3:14" ht="15.5" x14ac:dyDescent="0.35">
      <c r="C71" t="s">
        <v>84</v>
      </c>
      <c r="E71" s="5">
        <v>-189219470</v>
      </c>
      <c r="F71" s="5">
        <v>1148238939</v>
      </c>
      <c r="G71" s="5">
        <v>1360747925</v>
      </c>
      <c r="I71" s="5">
        <v>4490781396</v>
      </c>
      <c r="J71" s="5">
        <v>577080893</v>
      </c>
      <c r="K71" s="5">
        <v>200679923</v>
      </c>
      <c r="L71" s="5">
        <v>1560321193</v>
      </c>
      <c r="M71" s="5">
        <v>-810085241</v>
      </c>
    </row>
    <row r="72" spans="3:14" ht="15.5" x14ac:dyDescent="0.35">
      <c r="C72" t="s">
        <v>85</v>
      </c>
      <c r="D72" s="5">
        <v>-4146488315</v>
      </c>
      <c r="E72" s="5">
        <v>-1497325461</v>
      </c>
      <c r="F72" s="5">
        <v>-3957405877</v>
      </c>
      <c r="G72" s="5">
        <v>-4824469914</v>
      </c>
      <c r="I72" s="5">
        <v>-16411858444</v>
      </c>
      <c r="J72" s="5">
        <v>-3512480087</v>
      </c>
      <c r="K72" s="5">
        <v>-1111798113</v>
      </c>
      <c r="L72" s="5">
        <v>-7354587892</v>
      </c>
      <c r="M72" s="5">
        <v>2740330704</v>
      </c>
      <c r="N72" s="5">
        <v>-3883060182</v>
      </c>
    </row>
    <row r="73" spans="3:14" ht="15.5" x14ac:dyDescent="0.35">
      <c r="C73" t="s">
        <v>86</v>
      </c>
      <c r="E73" s="5">
        <v>-15100745</v>
      </c>
      <c r="I73" s="5">
        <v>-15100745</v>
      </c>
      <c r="J73" s="5">
        <v>9496874</v>
      </c>
      <c r="K73" s="5">
        <v>6415030</v>
      </c>
      <c r="L73" s="5">
        <v>-11042956</v>
      </c>
      <c r="M73" s="5">
        <v>-4091658</v>
      </c>
    </row>
    <row r="74" spans="3:14" ht="15.5" x14ac:dyDescent="0.35">
      <c r="C74" t="s">
        <v>87</v>
      </c>
      <c r="E74" s="5">
        <v>-15100745</v>
      </c>
      <c r="I74" s="5">
        <v>-15100745</v>
      </c>
      <c r="J74" s="5">
        <v>9496874</v>
      </c>
      <c r="K74" s="5">
        <v>6415030</v>
      </c>
      <c r="L74" s="5">
        <v>-11042956</v>
      </c>
      <c r="M74" s="5">
        <v>-4091658</v>
      </c>
    </row>
    <row r="75" spans="3:14" ht="15.5" x14ac:dyDescent="0.35">
      <c r="C75" t="s">
        <v>88</v>
      </c>
      <c r="D75" s="5">
        <v>-4146488315</v>
      </c>
      <c r="E75" s="5">
        <v>-1512426206</v>
      </c>
      <c r="F75" s="5">
        <v>-3957405877</v>
      </c>
      <c r="G75" s="5">
        <v>-4824469914</v>
      </c>
      <c r="I75" s="5">
        <v>-16426959189</v>
      </c>
      <c r="J75" s="5">
        <v>-3502983213</v>
      </c>
      <c r="K75" s="5">
        <v>-1105383083</v>
      </c>
      <c r="L75" s="5">
        <v>-7365630848</v>
      </c>
      <c r="M75" s="5">
        <v>2736239046</v>
      </c>
      <c r="N75" s="5">
        <v>-3883060182</v>
      </c>
    </row>
    <row r="76" spans="3:14" ht="15.5" x14ac:dyDescent="0.35">
      <c r="C76" t="s">
        <v>89</v>
      </c>
      <c r="D76" s="5">
        <v>-4146488315</v>
      </c>
      <c r="E76" s="5">
        <v>-1497325461</v>
      </c>
      <c r="F76" s="5">
        <v>-3957405877</v>
      </c>
      <c r="G76" s="5">
        <v>-4824469914</v>
      </c>
      <c r="I76" s="5">
        <v>-16411858444</v>
      </c>
      <c r="J76" s="5">
        <v>-3512480087</v>
      </c>
      <c r="K76" s="5">
        <v>-1111798113</v>
      </c>
      <c r="L76" s="5">
        <v>-7354587892</v>
      </c>
      <c r="M76" s="5">
        <v>2740330704</v>
      </c>
      <c r="N76" s="5">
        <v>-3883060182</v>
      </c>
    </row>
    <row r="77" spans="3:14" ht="15.5" x14ac:dyDescent="0.35">
      <c r="C77" t="s">
        <v>7</v>
      </c>
      <c r="D77" s="5">
        <v>-4146404945</v>
      </c>
      <c r="E77" s="5">
        <v>-1538560638</v>
      </c>
      <c r="F77" s="5">
        <v>-3950502827</v>
      </c>
      <c r="G77" s="5">
        <v>-4823601528</v>
      </c>
      <c r="I77" s="5">
        <v>-16435341515</v>
      </c>
      <c r="J77" s="5">
        <v>-3502983213</v>
      </c>
      <c r="K77" s="5">
        <v>-1105383083</v>
      </c>
      <c r="L77" s="5">
        <v>-7365630848</v>
      </c>
      <c r="M77" s="5">
        <v>2736239046</v>
      </c>
      <c r="N77" s="5">
        <v>-3883060182</v>
      </c>
    </row>
    <row r="78" spans="3:14" ht="15.5" x14ac:dyDescent="0.35">
      <c r="C78" t="s">
        <v>267</v>
      </c>
      <c r="D78" s="5">
        <v>-83370</v>
      </c>
      <c r="E78" s="5">
        <v>26134432</v>
      </c>
      <c r="F78" s="5">
        <v>-6903050</v>
      </c>
      <c r="G78" s="5">
        <v>-868386</v>
      </c>
      <c r="I78" s="5">
        <v>8382326</v>
      </c>
    </row>
    <row r="79" spans="3:14" ht="15.5" x14ac:dyDescent="0.35">
      <c r="C79" t="s">
        <v>90</v>
      </c>
      <c r="D79" s="5">
        <v>-4146488315</v>
      </c>
      <c r="E79" s="5">
        <v>-1497325461</v>
      </c>
      <c r="F79" s="5">
        <v>-3957405877</v>
      </c>
      <c r="G79" s="5">
        <v>-4824469914</v>
      </c>
      <c r="I79" s="5">
        <v>-16411858444</v>
      </c>
      <c r="J79" s="5">
        <v>-3512480087</v>
      </c>
      <c r="K79" s="5">
        <v>-1111798113</v>
      </c>
      <c r="L79" s="5">
        <v>-7354587892</v>
      </c>
      <c r="M79" s="5">
        <v>2740330704</v>
      </c>
      <c r="N79" s="5">
        <v>-3883060182</v>
      </c>
    </row>
    <row r="80" spans="3:14" ht="15.5" x14ac:dyDescent="0.35">
      <c r="C80" t="s">
        <v>91</v>
      </c>
      <c r="D80" s="5">
        <v>-4146488315</v>
      </c>
      <c r="E80" s="5">
        <v>-1512426206</v>
      </c>
      <c r="F80" s="5">
        <v>-3957405877</v>
      </c>
      <c r="G80" s="5">
        <v>-4824469914</v>
      </c>
      <c r="I80" s="5">
        <v>-16426959189</v>
      </c>
      <c r="J80" s="5">
        <v>-3502983213</v>
      </c>
      <c r="K80" s="5">
        <v>-1105383083</v>
      </c>
      <c r="L80" s="5">
        <v>-7365630848</v>
      </c>
      <c r="M80" s="5">
        <v>2736239046</v>
      </c>
      <c r="N80" s="5">
        <v>-3883060182</v>
      </c>
    </row>
    <row r="81" spans="2:14" ht="15.5" x14ac:dyDescent="0.35">
      <c r="C81" t="s">
        <v>92</v>
      </c>
      <c r="D81" s="5">
        <v>-4146488315</v>
      </c>
      <c r="E81" s="5">
        <v>-1512426206</v>
      </c>
      <c r="F81" s="5">
        <v>-3957405877</v>
      </c>
      <c r="G81" s="5">
        <v>-4824469914</v>
      </c>
      <c r="I81" s="5">
        <v>-16426959189</v>
      </c>
      <c r="J81" s="5">
        <v>-3502983213</v>
      </c>
      <c r="K81" s="5">
        <v>-1105383083</v>
      </c>
      <c r="L81" s="5">
        <v>-7365630848</v>
      </c>
      <c r="M81" s="5">
        <v>2736239046</v>
      </c>
      <c r="N81" s="5">
        <v>-3883060182</v>
      </c>
    </row>
    <row r="83" spans="2:14" ht="15.5" x14ac:dyDescent="0.35">
      <c r="B83" t="s">
        <v>93</v>
      </c>
      <c r="C83" t="s">
        <v>94</v>
      </c>
    </row>
    <row r="84" spans="2:14" ht="15.5" x14ac:dyDescent="0.35">
      <c r="C84" t="s">
        <v>95</v>
      </c>
    </row>
    <row r="85" spans="2:14" ht="15.5" x14ac:dyDescent="0.35">
      <c r="C85" t="s">
        <v>19</v>
      </c>
      <c r="D85" s="5">
        <v>4081629267</v>
      </c>
      <c r="E85" s="5">
        <v>4003114869</v>
      </c>
      <c r="F85" s="5">
        <v>2237988710</v>
      </c>
      <c r="G85" s="5">
        <v>6987548349</v>
      </c>
      <c r="I85" s="5">
        <v>4003114869</v>
      </c>
      <c r="J85" s="5">
        <v>1811168798</v>
      </c>
      <c r="K85" s="5">
        <v>1802334329</v>
      </c>
      <c r="L85" s="5">
        <v>8676960040</v>
      </c>
      <c r="M85" s="5">
        <v>10192735780</v>
      </c>
      <c r="N85" s="5">
        <v>313893311</v>
      </c>
    </row>
    <row r="86" spans="2:14" ht="15.5" x14ac:dyDescent="0.35">
      <c r="C86" t="s">
        <v>96</v>
      </c>
      <c r="D86" s="5">
        <v>11165431959</v>
      </c>
      <c r="E86" s="5">
        <v>11844793469</v>
      </c>
      <c r="F86" s="5">
        <v>8106720263</v>
      </c>
      <c r="G86" s="5">
        <v>8250409204</v>
      </c>
      <c r="I86" s="5">
        <v>11844793469</v>
      </c>
      <c r="J86" s="5">
        <v>4778092449</v>
      </c>
      <c r="K86" s="5">
        <v>3399364734</v>
      </c>
      <c r="L86" s="5">
        <v>2641540795</v>
      </c>
      <c r="M86" s="5">
        <v>1954730002</v>
      </c>
      <c r="N86" s="5">
        <v>5805491120</v>
      </c>
    </row>
    <row r="87" spans="2:14" ht="15.5" x14ac:dyDescent="0.35">
      <c r="C87" t="s">
        <v>97</v>
      </c>
    </row>
    <row r="88" spans="2:14" ht="15.5" x14ac:dyDescent="0.35">
      <c r="C88" t="s">
        <v>270</v>
      </c>
    </row>
    <row r="89" spans="2:14" ht="15.5" x14ac:dyDescent="0.35">
      <c r="C89" t="s">
        <v>80</v>
      </c>
      <c r="D89" s="5">
        <v>-14323455</v>
      </c>
      <c r="E89" s="5">
        <v>-14323456</v>
      </c>
      <c r="F89" s="5">
        <v>777289</v>
      </c>
      <c r="G89" s="5">
        <v>777289</v>
      </c>
      <c r="I89" s="5">
        <v>-14323456</v>
      </c>
      <c r="J89" s="5">
        <v>777289</v>
      </c>
      <c r="K89" s="5">
        <v>-8719585</v>
      </c>
      <c r="L89" s="5">
        <v>-15134615</v>
      </c>
      <c r="M89" s="5">
        <v>-4091658</v>
      </c>
    </row>
    <row r="90" spans="2:14" ht="15.5" x14ac:dyDescent="0.35">
      <c r="C90" t="s">
        <v>98</v>
      </c>
      <c r="D90" s="5">
        <v>11165431959</v>
      </c>
      <c r="E90" s="5">
        <v>11844793469</v>
      </c>
      <c r="F90" s="5">
        <v>8106720263</v>
      </c>
      <c r="G90" s="5">
        <v>8250409204</v>
      </c>
      <c r="I90" s="5">
        <v>11844793469</v>
      </c>
      <c r="J90" s="5">
        <v>4778092449</v>
      </c>
      <c r="K90" s="5">
        <v>3399364734</v>
      </c>
      <c r="L90" s="5">
        <v>2641540795</v>
      </c>
      <c r="M90" s="5">
        <v>1954730002</v>
      </c>
      <c r="N90" s="5">
        <v>5805491120</v>
      </c>
    </row>
    <row r="91" spans="2:14" ht="15.5" x14ac:dyDescent="0.35">
      <c r="C91" t="s">
        <v>99</v>
      </c>
      <c r="D91" s="5">
        <v>48420167</v>
      </c>
      <c r="E91" s="5">
        <v>41950426</v>
      </c>
      <c r="F91" s="5">
        <v>2755496</v>
      </c>
      <c r="I91" s="5">
        <v>41950426</v>
      </c>
      <c r="J91" s="5">
        <v>3449594</v>
      </c>
      <c r="K91" s="5">
        <v>39061138</v>
      </c>
      <c r="L91" s="5">
        <v>990046</v>
      </c>
      <c r="M91" s="5">
        <v>6411600</v>
      </c>
      <c r="N91" s="5">
        <v>6075000</v>
      </c>
    </row>
    <row r="92" spans="2:14" ht="15.5" x14ac:dyDescent="0.35">
      <c r="C92" t="s">
        <v>100</v>
      </c>
      <c r="D92" s="5">
        <v>48420167</v>
      </c>
      <c r="E92" s="5">
        <v>41950426</v>
      </c>
      <c r="F92" s="5">
        <v>2755496</v>
      </c>
      <c r="I92" s="5">
        <v>41950426</v>
      </c>
      <c r="J92" s="5">
        <v>3449594</v>
      </c>
      <c r="K92" s="5">
        <v>39061138</v>
      </c>
      <c r="L92" s="5">
        <v>990046</v>
      </c>
      <c r="M92" s="5">
        <v>6411600</v>
      </c>
      <c r="N92" s="5">
        <v>6075000</v>
      </c>
    </row>
    <row r="93" spans="2:14" ht="15.5" x14ac:dyDescent="0.35">
      <c r="C93" t="s">
        <v>101</v>
      </c>
      <c r="D93" s="5">
        <v>1519339853</v>
      </c>
      <c r="E93" s="5">
        <v>1248834002</v>
      </c>
      <c r="F93" s="5">
        <v>9698420618</v>
      </c>
      <c r="G93" s="5">
        <v>12092435692</v>
      </c>
      <c r="I93" s="5">
        <v>1248834002</v>
      </c>
      <c r="J93" s="5">
        <v>1197925919</v>
      </c>
      <c r="K93" s="5">
        <v>988527422</v>
      </c>
      <c r="L93" s="5">
        <v>707110165</v>
      </c>
      <c r="M93" s="5">
        <v>1212731234</v>
      </c>
      <c r="N93" s="5">
        <v>656333707</v>
      </c>
    </row>
    <row r="94" spans="2:14" ht="15.5" x14ac:dyDescent="0.35">
      <c r="C94" t="s">
        <v>102</v>
      </c>
      <c r="D94" s="5">
        <v>17556323277</v>
      </c>
      <c r="E94" s="5">
        <v>17567356769</v>
      </c>
      <c r="F94" s="5">
        <v>59287088550</v>
      </c>
      <c r="G94" s="5">
        <v>62447550383</v>
      </c>
      <c r="I94" s="5">
        <v>17567356769</v>
      </c>
      <c r="J94" s="5">
        <v>8061878703</v>
      </c>
      <c r="K94" s="5">
        <v>6545622253</v>
      </c>
      <c r="L94" s="5">
        <v>12093013596</v>
      </c>
      <c r="M94" s="5">
        <v>13762320756</v>
      </c>
      <c r="N94" s="5">
        <v>6835243502</v>
      </c>
    </row>
    <row r="95" spans="2:14" ht="15.5" x14ac:dyDescent="0.35">
      <c r="C95" t="s">
        <v>103</v>
      </c>
    </row>
    <row r="96" spans="2:14" ht="15.5" x14ac:dyDescent="0.35">
      <c r="C96" t="s">
        <v>104</v>
      </c>
      <c r="D96" s="5">
        <v>174060611760</v>
      </c>
      <c r="E96" s="5">
        <v>177954807663</v>
      </c>
      <c r="F96" s="5">
        <v>210617603115</v>
      </c>
      <c r="G96" s="5">
        <v>215438941405</v>
      </c>
      <c r="I96" s="5">
        <v>177954807663</v>
      </c>
      <c r="J96" s="5">
        <v>182049026810</v>
      </c>
      <c r="K96" s="5">
        <v>146105342107</v>
      </c>
      <c r="L96" s="5">
        <v>77313648184</v>
      </c>
      <c r="M96" s="5">
        <v>68185420822</v>
      </c>
      <c r="N96" s="5">
        <v>49532570177</v>
      </c>
    </row>
    <row r="97" spans="3:14" ht="15.5" x14ac:dyDescent="0.35">
      <c r="C97" t="s">
        <v>105</v>
      </c>
      <c r="D97" s="5">
        <v>7031853283</v>
      </c>
      <c r="E97" s="5">
        <v>7031853283</v>
      </c>
      <c r="F97" s="5">
        <v>7035551170</v>
      </c>
      <c r="G97" s="5">
        <v>5887312230</v>
      </c>
      <c r="I97" s="5">
        <v>7031853283</v>
      </c>
      <c r="J97" s="5">
        <v>2355550303</v>
      </c>
      <c r="K97" s="5">
        <v>1781148016</v>
      </c>
      <c r="L97" s="5">
        <v>1582277460</v>
      </c>
      <c r="M97" s="5">
        <v>18841588</v>
      </c>
    </row>
    <row r="98" spans="3:14" ht="15.5" x14ac:dyDescent="0.35">
      <c r="C98" t="s">
        <v>272</v>
      </c>
    </row>
    <row r="99" spans="3:14" ht="15.5" x14ac:dyDescent="0.35">
      <c r="C99" t="s">
        <v>271</v>
      </c>
    </row>
    <row r="100" spans="3:14" ht="15.5" x14ac:dyDescent="0.35">
      <c r="C100" t="s">
        <v>106</v>
      </c>
      <c r="D100" s="5">
        <v>181092465043</v>
      </c>
      <c r="E100" s="5">
        <v>184986660946</v>
      </c>
      <c r="F100" s="5">
        <v>217653154285</v>
      </c>
      <c r="G100" s="5">
        <v>221326253635</v>
      </c>
      <c r="I100" s="5">
        <v>184986660946</v>
      </c>
      <c r="J100" s="5">
        <v>184404577113</v>
      </c>
      <c r="K100" s="5">
        <v>147886490123</v>
      </c>
      <c r="L100" s="5">
        <v>78895925644</v>
      </c>
      <c r="M100" s="5">
        <v>68204262410</v>
      </c>
      <c r="N100" s="5">
        <v>49532570177</v>
      </c>
    </row>
    <row r="101" spans="3:14" ht="15.5" x14ac:dyDescent="0.35">
      <c r="C101" t="s">
        <v>107</v>
      </c>
      <c r="D101" s="5">
        <v>198648788320</v>
      </c>
      <c r="E101" s="5">
        <v>202554017715</v>
      </c>
      <c r="F101" s="5">
        <v>276940242835</v>
      </c>
      <c r="G101" s="5">
        <v>283773804018</v>
      </c>
      <c r="I101" s="5">
        <v>202554017715</v>
      </c>
      <c r="J101" s="5">
        <v>192466455816</v>
      </c>
      <c r="K101" s="5">
        <v>154432112376</v>
      </c>
      <c r="L101" s="5">
        <v>90988939240</v>
      </c>
      <c r="M101" s="5">
        <v>81966583166</v>
      </c>
      <c r="N101" s="5">
        <v>56367813679</v>
      </c>
    </row>
    <row r="102" spans="3:14" ht="15.5" x14ac:dyDescent="0.35">
      <c r="C102" t="s">
        <v>108</v>
      </c>
    </row>
    <row r="103" spans="3:14" ht="15.5" x14ac:dyDescent="0.35">
      <c r="C103" t="s">
        <v>109</v>
      </c>
    </row>
    <row r="104" spans="3:14" ht="15.5" x14ac:dyDescent="0.35">
      <c r="C104" t="s">
        <v>110</v>
      </c>
      <c r="D104" s="5">
        <v>34986304805</v>
      </c>
      <c r="E104" s="5">
        <v>33946410644</v>
      </c>
      <c r="F104" s="5">
        <v>6224526247</v>
      </c>
      <c r="G104" s="5">
        <v>10089052518</v>
      </c>
      <c r="I104" s="5">
        <v>33946410644</v>
      </c>
      <c r="J104" s="5">
        <v>10693679352</v>
      </c>
      <c r="K104" s="5">
        <v>3542144114</v>
      </c>
      <c r="L104" s="5">
        <v>3839916389</v>
      </c>
      <c r="M104" s="5">
        <v>2139994775</v>
      </c>
      <c r="N104" s="5">
        <v>1263942608</v>
      </c>
    </row>
    <row r="105" spans="3:14" ht="15.5" x14ac:dyDescent="0.35">
      <c r="C105" t="s">
        <v>111</v>
      </c>
    </row>
    <row r="106" spans="3:14" ht="15.5" x14ac:dyDescent="0.35">
      <c r="C106" t="s">
        <v>112</v>
      </c>
      <c r="D106" s="5">
        <v>2538506489</v>
      </c>
      <c r="E106" s="5">
        <v>2305014114</v>
      </c>
      <c r="F106" s="5">
        <v>2239344833</v>
      </c>
      <c r="G106" s="5">
        <v>2098711032</v>
      </c>
      <c r="I106" s="5">
        <v>2305014114</v>
      </c>
      <c r="J106" s="5">
        <v>2596071106</v>
      </c>
      <c r="K106" s="5">
        <v>1130641974</v>
      </c>
      <c r="L106" s="5">
        <v>2105698718</v>
      </c>
      <c r="M106" s="5">
        <v>1136190998</v>
      </c>
      <c r="N106" s="5">
        <v>1144674587</v>
      </c>
    </row>
    <row r="107" spans="3:14" ht="15.5" x14ac:dyDescent="0.35">
      <c r="C107" t="s">
        <v>113</v>
      </c>
    </row>
    <row r="108" spans="3:14" ht="15.5" x14ac:dyDescent="0.35">
      <c r="C108" t="s">
        <v>273</v>
      </c>
      <c r="D108" s="5">
        <v>2373496146</v>
      </c>
      <c r="E108" s="5">
        <v>2489967300</v>
      </c>
      <c r="G108" s="5">
        <v>2968821300</v>
      </c>
      <c r="I108" s="5">
        <v>2489967300</v>
      </c>
      <c r="J108" s="5">
        <v>5000000000</v>
      </c>
    </row>
    <row r="109" spans="3:14" ht="15.5" x14ac:dyDescent="0.35">
      <c r="C109" t="s">
        <v>115</v>
      </c>
      <c r="D109" s="5">
        <v>3209753444</v>
      </c>
      <c r="E109" s="5">
        <v>3062385612</v>
      </c>
      <c r="F109" s="5">
        <v>862099897</v>
      </c>
      <c r="G109" s="5">
        <v>1088503980</v>
      </c>
      <c r="I109" s="5">
        <v>3062385612</v>
      </c>
      <c r="J109" s="5">
        <v>912255702</v>
      </c>
      <c r="K109" s="5">
        <v>1262202775</v>
      </c>
      <c r="L109" s="5">
        <v>1012799899</v>
      </c>
      <c r="M109" s="5">
        <v>873095079</v>
      </c>
      <c r="N109" s="5">
        <v>12951246</v>
      </c>
    </row>
    <row r="110" spans="3:14" ht="15.5" x14ac:dyDescent="0.35">
      <c r="C110" t="s">
        <v>116</v>
      </c>
      <c r="D110" s="5">
        <v>1594484418</v>
      </c>
      <c r="E110" s="5">
        <v>1656514730</v>
      </c>
      <c r="F110" s="5">
        <v>1540441610</v>
      </c>
      <c r="G110" s="5">
        <v>1177748036</v>
      </c>
      <c r="I110" s="5">
        <v>1656514730</v>
      </c>
      <c r="J110" s="5">
        <v>1275040844</v>
      </c>
      <c r="K110" s="5">
        <v>1107450914</v>
      </c>
      <c r="L110" s="5">
        <v>709023222</v>
      </c>
      <c r="M110" s="5">
        <v>130708698</v>
      </c>
      <c r="N110" s="5">
        <v>106316775</v>
      </c>
    </row>
    <row r="111" spans="3:14" ht="15.5" x14ac:dyDescent="0.35">
      <c r="C111" t="s">
        <v>1031</v>
      </c>
      <c r="D111" s="5">
        <v>22764533333</v>
      </c>
      <c r="E111" s="5">
        <v>22100000000</v>
      </c>
      <c r="I111" s="5">
        <v>22100000000</v>
      </c>
    </row>
    <row r="112" spans="3:14" ht="15.5" x14ac:dyDescent="0.35">
      <c r="C112" t="s">
        <v>118</v>
      </c>
    </row>
    <row r="113" spans="3:14" ht="15.5" x14ac:dyDescent="0.35">
      <c r="C113" t="s">
        <v>442</v>
      </c>
      <c r="D113" s="5">
        <v>36490000000</v>
      </c>
      <c r="E113" s="5">
        <v>37280000000</v>
      </c>
      <c r="F113" s="5">
        <v>138080000000</v>
      </c>
      <c r="G113" s="5">
        <v>137070000000</v>
      </c>
      <c r="I113" s="5">
        <v>37280000000</v>
      </c>
      <c r="J113" s="5">
        <v>34250000000</v>
      </c>
    </row>
    <row r="114" spans="3:14" ht="15.5" x14ac:dyDescent="0.35">
      <c r="C114" t="s">
        <v>998</v>
      </c>
      <c r="L114" s="5">
        <v>49311396254</v>
      </c>
      <c r="M114" s="5">
        <v>34732415760</v>
      </c>
      <c r="N114" s="5">
        <v>12842828156</v>
      </c>
    </row>
    <row r="115" spans="3:14" ht="15.5" x14ac:dyDescent="0.35">
      <c r="C115" t="s">
        <v>350</v>
      </c>
    </row>
    <row r="116" spans="3:14" ht="15.5" x14ac:dyDescent="0.35">
      <c r="C116" t="s">
        <v>120</v>
      </c>
      <c r="D116" s="5">
        <v>2400000000</v>
      </c>
      <c r="E116" s="5">
        <v>2210000000</v>
      </c>
      <c r="F116" s="5">
        <v>1545133000</v>
      </c>
      <c r="G116" s="5">
        <v>2711977000</v>
      </c>
      <c r="I116" s="5">
        <v>2210000000</v>
      </c>
      <c r="J116" s="5">
        <v>880532000</v>
      </c>
    </row>
    <row r="117" spans="3:14" ht="15.5" x14ac:dyDescent="0.35">
      <c r="C117" t="s">
        <v>268</v>
      </c>
    </row>
    <row r="118" spans="3:14" ht="15.5" x14ac:dyDescent="0.35">
      <c r="C118" t="s">
        <v>121</v>
      </c>
      <c r="D118" s="5">
        <v>37269189453</v>
      </c>
      <c r="E118" s="5">
        <v>38067824695</v>
      </c>
      <c r="F118" s="5">
        <v>138663508006</v>
      </c>
      <c r="G118" s="5">
        <v>137675137042</v>
      </c>
      <c r="I118" s="5">
        <v>38067824695</v>
      </c>
      <c r="J118" s="5">
        <v>34816034900</v>
      </c>
      <c r="K118" s="5">
        <v>430243485</v>
      </c>
      <c r="L118" s="5">
        <v>49587675561</v>
      </c>
      <c r="M118" s="5">
        <v>34899610252</v>
      </c>
      <c r="N118" s="5">
        <v>12913131978</v>
      </c>
    </row>
    <row r="119" spans="3:14" ht="15.5" x14ac:dyDescent="0.35">
      <c r="C119" t="s">
        <v>122</v>
      </c>
      <c r="D119" s="5">
        <v>37269189453</v>
      </c>
      <c r="E119" s="5">
        <v>38067824695</v>
      </c>
      <c r="F119" s="5">
        <v>138663508006</v>
      </c>
      <c r="G119" s="5">
        <v>137675137042</v>
      </c>
      <c r="I119" s="5">
        <v>38067824695</v>
      </c>
      <c r="J119" s="5">
        <v>34816034900</v>
      </c>
      <c r="K119" s="5">
        <v>430243485</v>
      </c>
      <c r="L119" s="5">
        <v>49587675561</v>
      </c>
      <c r="M119" s="5">
        <v>34899610252</v>
      </c>
      <c r="N119" s="5">
        <v>12913131978</v>
      </c>
    </row>
    <row r="120" spans="3:14" ht="15.5" x14ac:dyDescent="0.35">
      <c r="C120" t="s">
        <v>114</v>
      </c>
    </row>
    <row r="121" spans="3:14" ht="15.5" x14ac:dyDescent="0.35">
      <c r="C121" t="s">
        <v>123</v>
      </c>
    </row>
    <row r="122" spans="3:14" ht="15.5" x14ac:dyDescent="0.35">
      <c r="C122" t="s">
        <v>124</v>
      </c>
    </row>
    <row r="123" spans="3:14" ht="15.5" x14ac:dyDescent="0.35">
      <c r="C123" t="s">
        <v>125</v>
      </c>
      <c r="D123" s="5">
        <v>36490000000</v>
      </c>
      <c r="E123" s="5">
        <v>37280000000</v>
      </c>
      <c r="F123" s="5">
        <v>138080000000</v>
      </c>
      <c r="G123" s="5">
        <v>137070000000</v>
      </c>
      <c r="I123" s="5">
        <v>37280000000</v>
      </c>
      <c r="J123" s="5">
        <v>34250000000</v>
      </c>
      <c r="L123" s="5">
        <v>49311396254</v>
      </c>
      <c r="M123" s="5">
        <v>34732415760</v>
      </c>
      <c r="N123" s="5">
        <v>12842828156</v>
      </c>
    </row>
    <row r="124" spans="3:14" ht="15.5" x14ac:dyDescent="0.35">
      <c r="C124" t="s">
        <v>126</v>
      </c>
      <c r="D124" s="5">
        <v>72255494258</v>
      </c>
      <c r="E124" s="5">
        <v>72014235339</v>
      </c>
      <c r="F124" s="5">
        <v>144888034253</v>
      </c>
      <c r="G124" s="5">
        <v>147764189560</v>
      </c>
      <c r="I124" s="5">
        <v>72014235339</v>
      </c>
      <c r="J124" s="5">
        <v>45509714252</v>
      </c>
      <c r="K124" s="5">
        <v>3972387599</v>
      </c>
      <c r="L124" s="5">
        <v>53427591950</v>
      </c>
      <c r="M124" s="5">
        <v>37039605027</v>
      </c>
      <c r="N124" s="5">
        <v>14177074586</v>
      </c>
    </row>
    <row r="125" spans="3:14" ht="15.5" x14ac:dyDescent="0.35">
      <c r="C125" t="s">
        <v>127</v>
      </c>
    </row>
    <row r="126" spans="3:14" ht="15.5" x14ac:dyDescent="0.35">
      <c r="C126" t="s">
        <v>128</v>
      </c>
      <c r="D126" s="5">
        <v>132500000000</v>
      </c>
      <c r="E126" s="5">
        <v>132500000000</v>
      </c>
      <c r="F126" s="5">
        <v>132500000000</v>
      </c>
      <c r="G126" s="5">
        <v>132500000000</v>
      </c>
      <c r="I126" s="5">
        <v>132500000000</v>
      </c>
      <c r="J126" s="5">
        <v>132500000000</v>
      </c>
      <c r="K126" s="5">
        <v>132500000000</v>
      </c>
      <c r="L126" s="5">
        <v>50000000000</v>
      </c>
      <c r="M126" s="5">
        <v>50000000000</v>
      </c>
      <c r="N126" s="5">
        <v>50000000000</v>
      </c>
    </row>
    <row r="127" spans="3:14" ht="15.5" x14ac:dyDescent="0.35">
      <c r="C127" t="s">
        <v>129</v>
      </c>
      <c r="D127" s="5">
        <v>31503760570</v>
      </c>
      <c r="E127" s="5">
        <v>31503760570</v>
      </c>
      <c r="F127" s="5">
        <v>31503760570</v>
      </c>
      <c r="G127" s="5">
        <v>31503760570</v>
      </c>
      <c r="I127" s="5">
        <v>31503760570</v>
      </c>
      <c r="J127" s="5">
        <v>31503760570</v>
      </c>
      <c r="K127" s="5">
        <v>31503760570</v>
      </c>
    </row>
    <row r="128" spans="3:14" ht="15.5" x14ac:dyDescent="0.35">
      <c r="C128" t="s">
        <v>130</v>
      </c>
      <c r="D128" s="5">
        <v>-37614442010</v>
      </c>
      <c r="E128" s="5">
        <v>-33468037064</v>
      </c>
      <c r="F128" s="5">
        <v>-31944577171</v>
      </c>
      <c r="G128" s="5">
        <v>-27994074344</v>
      </c>
      <c r="I128" s="5">
        <v>-33468037064</v>
      </c>
      <c r="J128" s="5">
        <v>-17047796294</v>
      </c>
      <c r="K128" s="5">
        <v>-13535316208</v>
      </c>
      <c r="L128" s="5">
        <v>-12423518096</v>
      </c>
      <c r="M128" s="5">
        <v>-5068930203</v>
      </c>
      <c r="N128" s="5">
        <v>-7809260907</v>
      </c>
    </row>
    <row r="129" spans="2:14" ht="15.5" x14ac:dyDescent="0.35">
      <c r="C129" t="s">
        <v>131</v>
      </c>
    </row>
    <row r="130" spans="2:14" ht="15.5" x14ac:dyDescent="0.35">
      <c r="C130" t="s">
        <v>132</v>
      </c>
      <c r="D130" s="5">
        <v>-37614442010</v>
      </c>
      <c r="E130" s="5">
        <v>-33468037064</v>
      </c>
      <c r="F130" s="5">
        <v>-31944577171</v>
      </c>
      <c r="G130" s="5">
        <v>-27994074344</v>
      </c>
      <c r="I130" s="5">
        <v>-33468037064</v>
      </c>
      <c r="J130" s="5">
        <v>-17047796294</v>
      </c>
      <c r="K130" s="5">
        <v>-13535316208</v>
      </c>
      <c r="L130" s="5">
        <v>-12423518096</v>
      </c>
      <c r="M130" s="5">
        <v>-5068930203</v>
      </c>
      <c r="N130" s="5">
        <v>-7809260907</v>
      </c>
    </row>
    <row r="131" spans="2:14" ht="15.5" x14ac:dyDescent="0.35">
      <c r="C131" t="s">
        <v>133</v>
      </c>
      <c r="D131" s="5">
        <v>-37614442010</v>
      </c>
      <c r="E131" s="5">
        <v>-33468037064</v>
      </c>
      <c r="F131" s="5">
        <v>-31944577171</v>
      </c>
      <c r="G131" s="5">
        <v>-27994074344</v>
      </c>
      <c r="I131" s="5">
        <v>-33468037064</v>
      </c>
      <c r="J131" s="5">
        <v>-17047796294</v>
      </c>
      <c r="K131" s="5">
        <v>-13535316208</v>
      </c>
      <c r="L131" s="5">
        <v>-12423518096</v>
      </c>
      <c r="M131" s="5">
        <v>-5068930203</v>
      </c>
      <c r="N131" s="5">
        <v>-7809260907</v>
      </c>
    </row>
    <row r="132" spans="2:14" ht="15.5" x14ac:dyDescent="0.35">
      <c r="C132" t="s">
        <v>134</v>
      </c>
      <c r="D132" s="5">
        <v>18298956</v>
      </c>
      <c r="E132" s="5">
        <v>18382326</v>
      </c>
      <c r="F132" s="5">
        <v>-7752106</v>
      </c>
      <c r="G132" s="5">
        <v>-849056</v>
      </c>
      <c r="I132" s="5">
        <v>18382326</v>
      </c>
    </row>
    <row r="133" spans="2:14" ht="15.5" x14ac:dyDescent="0.35">
      <c r="C133" t="s">
        <v>9</v>
      </c>
      <c r="D133" s="5">
        <v>126393294061</v>
      </c>
      <c r="E133" s="5">
        <v>130539782376</v>
      </c>
      <c r="F133" s="5">
        <v>132052208582</v>
      </c>
      <c r="G133" s="5">
        <v>136009614459</v>
      </c>
      <c r="I133" s="5">
        <v>130539782376</v>
      </c>
      <c r="J133" s="5">
        <v>146956741565</v>
      </c>
      <c r="K133" s="5">
        <v>150459724777</v>
      </c>
      <c r="L133" s="5">
        <v>37561347289</v>
      </c>
      <c r="M133" s="5">
        <v>44926978139</v>
      </c>
      <c r="N133" s="5">
        <v>42190739093</v>
      </c>
    </row>
    <row r="134" spans="2:14" ht="15.5" x14ac:dyDescent="0.35">
      <c r="C134" t="s">
        <v>135</v>
      </c>
      <c r="D134" s="5">
        <v>198648788319</v>
      </c>
      <c r="E134" s="5">
        <v>202554017715</v>
      </c>
      <c r="F134" s="5">
        <v>276940242835</v>
      </c>
      <c r="G134" s="5">
        <v>283773804019</v>
      </c>
      <c r="I134" s="5">
        <v>202554017715</v>
      </c>
      <c r="J134" s="5">
        <v>192466455817</v>
      </c>
      <c r="K134" s="5">
        <v>154432112376</v>
      </c>
      <c r="L134" s="5">
        <v>90988939239</v>
      </c>
      <c r="M134" s="5">
        <v>81966583166</v>
      </c>
      <c r="N134" s="5">
        <v>56367813679</v>
      </c>
    </row>
    <row r="135" spans="2:14" ht="15.5" x14ac:dyDescent="0.35">
      <c r="C135" t="s">
        <v>136</v>
      </c>
      <c r="D135" s="5">
        <v>2650000000</v>
      </c>
      <c r="E135" s="5">
        <v>2650000000</v>
      </c>
      <c r="F135" s="5">
        <v>2650000000</v>
      </c>
      <c r="G135" s="5">
        <v>2650000000</v>
      </c>
      <c r="I135" s="5">
        <v>2650000000</v>
      </c>
      <c r="J135" s="5">
        <v>2650000000</v>
      </c>
      <c r="K135" s="5">
        <v>2650000000</v>
      </c>
      <c r="L135" s="5">
        <v>50000</v>
      </c>
      <c r="M135" s="5">
        <v>50000</v>
      </c>
      <c r="N135" s="5">
        <v>50000</v>
      </c>
    </row>
    <row r="137" spans="2:14" ht="15.5" x14ac:dyDescent="0.35">
      <c r="B137" t="s">
        <v>137</v>
      </c>
      <c r="C137" t="s">
        <v>138</v>
      </c>
      <c r="D137" s="5">
        <v>411451406</v>
      </c>
      <c r="E137" s="5">
        <v>49598124658</v>
      </c>
      <c r="F137" s="5">
        <v>-35812432375</v>
      </c>
      <c r="G137" s="5">
        <v>383986358</v>
      </c>
      <c r="I137" s="5">
        <v>-6193955459</v>
      </c>
      <c r="J137" s="5">
        <v>4313505899</v>
      </c>
      <c r="K137" s="5">
        <v>2963681907</v>
      </c>
      <c r="L137" s="5">
        <v>-1457552375</v>
      </c>
      <c r="M137" s="5">
        <v>11037749271</v>
      </c>
      <c r="N137" s="5">
        <v>-5027727558</v>
      </c>
    </row>
    <row r="138" spans="2:14" ht="15.5" x14ac:dyDescent="0.35">
      <c r="C138" t="s">
        <v>279</v>
      </c>
      <c r="D138" s="5">
        <v>16079568395</v>
      </c>
      <c r="E138" s="5">
        <v>64130082388</v>
      </c>
      <c r="F138" s="5">
        <v>19006457350</v>
      </c>
      <c r="G138" s="5">
        <v>14975131118</v>
      </c>
      <c r="I138" s="5">
        <v>107379226187</v>
      </c>
      <c r="J138" s="5">
        <v>47104418852</v>
      </c>
      <c r="K138" s="5">
        <v>41940431134</v>
      </c>
      <c r="L138" s="5">
        <v>32331344424</v>
      </c>
      <c r="M138" s="5">
        <v>39422486286</v>
      </c>
      <c r="N138" s="5">
        <v>7141868717</v>
      </c>
    </row>
    <row r="139" spans="2:14" ht="15.5" x14ac:dyDescent="0.35">
      <c r="C139" t="s">
        <v>1032</v>
      </c>
      <c r="D139" s="5">
        <v>190164352</v>
      </c>
      <c r="E139" s="5">
        <v>266053179</v>
      </c>
      <c r="F139" s="5">
        <v>150288105</v>
      </c>
      <c r="G139" s="5">
        <v>105914481</v>
      </c>
      <c r="I139" s="5">
        <v>590456865</v>
      </c>
      <c r="J139" s="5">
        <v>476072104</v>
      </c>
      <c r="K139" s="5">
        <v>80495713</v>
      </c>
      <c r="L139" s="5">
        <v>53330273</v>
      </c>
      <c r="M139" s="5">
        <v>34650503</v>
      </c>
      <c r="N139" s="5">
        <v>9337100</v>
      </c>
    </row>
    <row r="140" spans="2:14" ht="15.5" x14ac:dyDescent="0.35">
      <c r="C140" t="s">
        <v>885</v>
      </c>
    </row>
    <row r="141" spans="2:14" ht="15.5" x14ac:dyDescent="0.35">
      <c r="C141" t="s">
        <v>282</v>
      </c>
      <c r="D141" s="5">
        <v>2754484</v>
      </c>
      <c r="E141" s="5">
        <v>5293242</v>
      </c>
      <c r="F141" s="5">
        <v>4940388</v>
      </c>
      <c r="G141" s="5">
        <v>3156556529</v>
      </c>
      <c r="I141" s="5">
        <v>35506609</v>
      </c>
      <c r="J141" s="5">
        <v>41842625</v>
      </c>
      <c r="K141" s="5">
        <v>43248654</v>
      </c>
      <c r="L141" s="5">
        <v>33568334</v>
      </c>
      <c r="M141" s="5">
        <v>8910618</v>
      </c>
      <c r="N141" s="5">
        <v>2500893</v>
      </c>
    </row>
    <row r="142" spans="2:14" ht="15.5" x14ac:dyDescent="0.35">
      <c r="C142" t="s">
        <v>1033</v>
      </c>
      <c r="D142" s="5">
        <v>-792460521</v>
      </c>
      <c r="E142" s="5">
        <v>-1569676712</v>
      </c>
      <c r="F142" s="5">
        <v>-2865085337</v>
      </c>
      <c r="G142" s="5">
        <v>-6014884061</v>
      </c>
      <c r="I142" s="5">
        <v>-10449646110</v>
      </c>
      <c r="J142" s="5">
        <v>-1290160647</v>
      </c>
      <c r="K142" s="5">
        <v>-11823594</v>
      </c>
      <c r="L142" s="5">
        <v>-10479906</v>
      </c>
      <c r="M142" s="5">
        <v>-10141381</v>
      </c>
      <c r="N142" s="5">
        <v>-4514309</v>
      </c>
    </row>
    <row r="143" spans="2:14" ht="15.5" x14ac:dyDescent="0.35">
      <c r="C143" t="s">
        <v>141</v>
      </c>
      <c r="D143" s="5">
        <v>-2323430878</v>
      </c>
      <c r="E143" s="5">
        <v>-2161360778</v>
      </c>
      <c r="F143" s="5">
        <v>-6320808833</v>
      </c>
      <c r="G143" s="5">
        <v>-18800161</v>
      </c>
      <c r="I143" s="5">
        <v>-8482169611</v>
      </c>
      <c r="J143" s="5">
        <v>-5296354936</v>
      </c>
      <c r="K143" s="5">
        <v>-4403071253</v>
      </c>
      <c r="L143" s="5">
        <v>-5158427915</v>
      </c>
      <c r="M143" s="5">
        <v>-5613419862</v>
      </c>
      <c r="N143" s="5">
        <v>-3272174890</v>
      </c>
    </row>
    <row r="144" spans="2:14" ht="15.5" x14ac:dyDescent="0.35">
      <c r="C144" t="s">
        <v>284</v>
      </c>
      <c r="D144" s="5">
        <v>-17534752</v>
      </c>
      <c r="E144" s="5">
        <v>1074017643</v>
      </c>
      <c r="F144" s="5">
        <v>-52551958</v>
      </c>
      <c r="G144" s="5">
        <v>6378901</v>
      </c>
      <c r="I144" s="5">
        <v>866012203</v>
      </c>
      <c r="J144" s="5">
        <v>-840101034</v>
      </c>
      <c r="K144" s="5">
        <v>-554976042</v>
      </c>
      <c r="L144" s="5">
        <v>-42772714</v>
      </c>
      <c r="M144" s="5">
        <v>59089914</v>
      </c>
      <c r="N144" s="5">
        <v>-231581897</v>
      </c>
    </row>
    <row r="145" spans="3:14" ht="15.5" x14ac:dyDescent="0.35">
      <c r="C145" t="s">
        <v>281</v>
      </c>
      <c r="D145" s="5">
        <v>-9063795353</v>
      </c>
      <c r="E145" s="5">
        <v>-11019562230</v>
      </c>
      <c r="F145" s="5">
        <v>-7513189980</v>
      </c>
      <c r="G145" s="5">
        <v>-7141328195</v>
      </c>
      <c r="I145" s="5">
        <v>-33477919241</v>
      </c>
      <c r="J145" s="5">
        <v>-26059155668</v>
      </c>
      <c r="K145" s="5">
        <v>-23462982168</v>
      </c>
      <c r="L145" s="5">
        <v>-21306462061</v>
      </c>
      <c r="M145" s="5">
        <v>-14711459004</v>
      </c>
      <c r="N145" s="5">
        <v>-8075605811</v>
      </c>
    </row>
    <row r="146" spans="3:14" ht="15.5" x14ac:dyDescent="0.35">
      <c r="C146" t="s">
        <v>280</v>
      </c>
      <c r="D146" s="5">
        <v>-3663814321</v>
      </c>
      <c r="E146" s="5">
        <v>-1126722074</v>
      </c>
      <c r="F146" s="5">
        <v>-38222482110</v>
      </c>
      <c r="G146" s="5">
        <v>-4684982254</v>
      </c>
      <c r="I146" s="5">
        <v>-62655422361</v>
      </c>
      <c r="J146" s="5">
        <v>-9823055397</v>
      </c>
      <c r="K146" s="5">
        <v>-10667640537</v>
      </c>
      <c r="L146" s="5">
        <v>-7357652810</v>
      </c>
      <c r="M146" s="5">
        <v>-8152367803</v>
      </c>
      <c r="N146" s="5">
        <v>-597557361</v>
      </c>
    </row>
    <row r="147" spans="3:14" ht="15.5" x14ac:dyDescent="0.35">
      <c r="C147" t="s">
        <v>145</v>
      </c>
      <c r="D147" s="5">
        <v>-51937821</v>
      </c>
      <c r="E147" s="5">
        <v>-75545165700</v>
      </c>
      <c r="F147" s="5">
        <v>-3115665300</v>
      </c>
      <c r="G147" s="5">
        <v>50632000</v>
      </c>
      <c r="I147" s="5">
        <v>23959435300</v>
      </c>
      <c r="J147" s="5">
        <v>40130532000</v>
      </c>
      <c r="K147" s="5">
        <v>64692364316</v>
      </c>
      <c r="L147" s="5">
        <v>14578980494</v>
      </c>
      <c r="M147" s="5">
        <v>21889587604</v>
      </c>
      <c r="N147" s="5">
        <v>8974238365</v>
      </c>
    </row>
    <row r="148" spans="3:14" ht="15.5" x14ac:dyDescent="0.35">
      <c r="C148" t="s">
        <v>146</v>
      </c>
      <c r="D148" s="5">
        <v>-280999188</v>
      </c>
      <c r="E148" s="5">
        <v>27712167201</v>
      </c>
      <c r="F148" s="5">
        <v>34178538036</v>
      </c>
      <c r="G148" s="5">
        <v>3203361123</v>
      </c>
      <c r="I148" s="5">
        <v>-15573533770</v>
      </c>
      <c r="J148" s="5">
        <v>-44435203429</v>
      </c>
      <c r="K148" s="5">
        <v>-74530671934</v>
      </c>
      <c r="L148" s="5">
        <v>-14637203859</v>
      </c>
      <c r="M148" s="5">
        <v>-23048494407</v>
      </c>
      <c r="N148" s="5">
        <v>-3951307014</v>
      </c>
    </row>
    <row r="149" spans="3:14" ht="15.5" x14ac:dyDescent="0.35">
      <c r="C149" t="s">
        <v>148</v>
      </c>
      <c r="D149" s="5">
        <v>-280999188</v>
      </c>
      <c r="E149" s="5">
        <v>-287832799</v>
      </c>
      <c r="F149" s="5">
        <v>34178538036</v>
      </c>
      <c r="G149" s="5">
        <v>3203361123</v>
      </c>
      <c r="I149" s="5">
        <v>-43573533770</v>
      </c>
      <c r="J149" s="5">
        <v>-44525203429</v>
      </c>
      <c r="K149" s="5">
        <v>-74530671934</v>
      </c>
      <c r="L149" s="5">
        <v>-14637203859</v>
      </c>
      <c r="M149" s="5">
        <v>-23048494407</v>
      </c>
      <c r="N149" s="5">
        <v>-3951307014</v>
      </c>
    </row>
    <row r="150" spans="3:14" ht="15.5" x14ac:dyDescent="0.35">
      <c r="C150" t="s">
        <v>894</v>
      </c>
    </row>
    <row r="151" spans="3:14" ht="15.5" x14ac:dyDescent="0.35">
      <c r="C151" t="s">
        <v>1034</v>
      </c>
    </row>
    <row r="152" spans="3:14" ht="15.5" x14ac:dyDescent="0.35">
      <c r="C152" t="s">
        <v>1035</v>
      </c>
    </row>
    <row r="153" spans="3:14" ht="15.5" x14ac:dyDescent="0.35">
      <c r="C153" t="s">
        <v>357</v>
      </c>
      <c r="E153" s="5">
        <v>28000000000</v>
      </c>
      <c r="I153" s="5">
        <v>28000000000</v>
      </c>
      <c r="J153" s="5">
        <v>90000000</v>
      </c>
    </row>
    <row r="154" spans="3:14" ht="15.5" x14ac:dyDescent="0.35">
      <c r="C154" t="s">
        <v>1036</v>
      </c>
    </row>
    <row r="155" spans="3:14" ht="15.5" x14ac:dyDescent="0.35">
      <c r="C155" t="s">
        <v>290</v>
      </c>
    </row>
    <row r="156" spans="3:14" ht="15.5" x14ac:dyDescent="0.35">
      <c r="C156" t="s">
        <v>1037</v>
      </c>
    </row>
    <row r="157" spans="3:14" ht="15.5" x14ac:dyDescent="0.35">
      <c r="C157" t="s">
        <v>302</v>
      </c>
    </row>
    <row r="158" spans="3:14" ht="15.5" x14ac:dyDescent="0.35">
      <c r="C158" t="s">
        <v>1038</v>
      </c>
    </row>
    <row r="159" spans="3:14" ht="15.5" x14ac:dyDescent="0.35">
      <c r="C159" t="s">
        <v>846</v>
      </c>
    </row>
    <row r="160" spans="3:14" ht="15.5" x14ac:dyDescent="0.35">
      <c r="C160" t="s">
        <v>678</v>
      </c>
    </row>
    <row r="161" spans="3:14" ht="15.5" x14ac:dyDescent="0.35">
      <c r="C161" t="s">
        <v>147</v>
      </c>
    </row>
    <row r="162" spans="3:14" ht="15.5" x14ac:dyDescent="0.35">
      <c r="C162" t="s">
        <v>149</v>
      </c>
      <c r="D162" s="5">
        <v>-51937821</v>
      </c>
      <c r="E162" s="5">
        <v>-75545165700</v>
      </c>
      <c r="F162" s="5">
        <v>-3115665300</v>
      </c>
      <c r="G162" s="5">
        <v>50632000</v>
      </c>
      <c r="I162" s="5">
        <v>23959435300</v>
      </c>
      <c r="J162" s="5">
        <v>40130532000</v>
      </c>
      <c r="K162" s="5">
        <v>64692364316</v>
      </c>
      <c r="L162" s="5">
        <v>14578980494</v>
      </c>
      <c r="M162" s="5">
        <v>21889587604</v>
      </c>
      <c r="N162" s="5">
        <v>8974238365</v>
      </c>
    </row>
    <row r="163" spans="3:14" ht="15.5" x14ac:dyDescent="0.35">
      <c r="C163" t="s">
        <v>536</v>
      </c>
      <c r="E163" s="5">
        <v>16499437700</v>
      </c>
      <c r="I163" s="5">
        <v>161729072000</v>
      </c>
      <c r="J163" s="5">
        <v>45380532000</v>
      </c>
    </row>
    <row r="164" spans="3:14" ht="15.5" x14ac:dyDescent="0.35">
      <c r="C164" t="s">
        <v>397</v>
      </c>
      <c r="D164" s="5">
        <v>-716471154</v>
      </c>
      <c r="E164" s="5">
        <v>-114049470400</v>
      </c>
      <c r="F164" s="5">
        <v>-2998821300</v>
      </c>
      <c r="G164" s="5">
        <v>209187000</v>
      </c>
      <c r="I164" s="5">
        <v>-159499104700</v>
      </c>
      <c r="J164" s="5">
        <v>-5250000000</v>
      </c>
    </row>
    <row r="165" spans="3:14" ht="15.5" x14ac:dyDescent="0.35">
      <c r="C165" t="s">
        <v>713</v>
      </c>
      <c r="D165" s="5">
        <v>664533333</v>
      </c>
      <c r="E165" s="5">
        <v>22100000000</v>
      </c>
      <c r="I165" s="5">
        <v>22100000000</v>
      </c>
      <c r="K165" s="5">
        <v>9766887704</v>
      </c>
      <c r="L165" s="5">
        <v>14618980494</v>
      </c>
      <c r="M165" s="5">
        <v>28359587604</v>
      </c>
      <c r="N165" s="5">
        <v>10968511802</v>
      </c>
    </row>
    <row r="166" spans="3:14" ht="15.5" x14ac:dyDescent="0.35">
      <c r="C166" t="s">
        <v>1039</v>
      </c>
      <c r="E166" s="5">
        <v>-95133000</v>
      </c>
      <c r="F166" s="5">
        <v>-285399000</v>
      </c>
      <c r="I166" s="5">
        <v>-380532000</v>
      </c>
    </row>
    <row r="167" spans="3:14" ht="15.5" x14ac:dyDescent="0.35">
      <c r="C167" t="s">
        <v>609</v>
      </c>
      <c r="K167" s="5">
        <v>60950000000</v>
      </c>
    </row>
    <row r="168" spans="3:14" ht="15.5" x14ac:dyDescent="0.35">
      <c r="C168" t="s">
        <v>1040</v>
      </c>
    </row>
    <row r="169" spans="3:14" ht="15.5" x14ac:dyDescent="0.35">
      <c r="C169" t="s">
        <v>578</v>
      </c>
    </row>
    <row r="170" spans="3:14" ht="15.5" x14ac:dyDescent="0.35">
      <c r="C170" t="s">
        <v>156</v>
      </c>
    </row>
    <row r="171" spans="3:14" ht="15.5" x14ac:dyDescent="0.35">
      <c r="C171" t="s">
        <v>163</v>
      </c>
      <c r="F171" s="5">
        <v>10000000</v>
      </c>
      <c r="I171" s="5">
        <v>10000000</v>
      </c>
    </row>
    <row r="172" spans="3:14" ht="15.5" x14ac:dyDescent="0.35">
      <c r="C172" t="s">
        <v>157</v>
      </c>
    </row>
    <row r="173" spans="3:14" ht="15.5" x14ac:dyDescent="0.35">
      <c r="C173" t="s">
        <v>437</v>
      </c>
    </row>
    <row r="174" spans="3:14" ht="15.5" x14ac:dyDescent="0.35">
      <c r="C174" t="s">
        <v>304</v>
      </c>
    </row>
    <row r="175" spans="3:14" ht="15.5" x14ac:dyDescent="0.35">
      <c r="C175" t="s">
        <v>1041</v>
      </c>
      <c r="K175" s="5">
        <v>-6328283958</v>
      </c>
      <c r="L175" s="5">
        <v>-40000000</v>
      </c>
      <c r="M175" s="5">
        <v>-6470000000</v>
      </c>
      <c r="N175" s="5">
        <v>-2018273437</v>
      </c>
    </row>
    <row r="176" spans="3:14" ht="15.5" x14ac:dyDescent="0.35">
      <c r="C176" t="s">
        <v>314</v>
      </c>
    </row>
    <row r="177" spans="3:14" ht="15.5" x14ac:dyDescent="0.35">
      <c r="C177" t="s">
        <v>1042</v>
      </c>
    </row>
    <row r="178" spans="3:14" ht="15.5" x14ac:dyDescent="0.35">
      <c r="C178" t="s">
        <v>1043</v>
      </c>
    </row>
    <row r="179" spans="3:14" ht="15.5" x14ac:dyDescent="0.35">
      <c r="C179" t="s">
        <v>933</v>
      </c>
    </row>
    <row r="180" spans="3:14" ht="15.5" x14ac:dyDescent="0.35">
      <c r="C180" t="s">
        <v>1044</v>
      </c>
      <c r="N180" s="5">
        <v>24000000</v>
      </c>
    </row>
    <row r="181" spans="3:14" ht="15.5" x14ac:dyDescent="0.35">
      <c r="C181" t="s">
        <v>1045</v>
      </c>
    </row>
    <row r="182" spans="3:14" ht="15.5" x14ac:dyDescent="0.35">
      <c r="C182" t="s">
        <v>129</v>
      </c>
      <c r="K182" s="5">
        <v>3250000000</v>
      </c>
    </row>
    <row r="183" spans="3:14" ht="15.5" x14ac:dyDescent="0.35">
      <c r="C183" t="s">
        <v>458</v>
      </c>
    </row>
    <row r="184" spans="3:14" ht="15.5" x14ac:dyDescent="0.35">
      <c r="C184" t="s">
        <v>760</v>
      </c>
      <c r="K184" s="5">
        <v>-2946239430</v>
      </c>
    </row>
    <row r="185" spans="3:14" ht="15.5" x14ac:dyDescent="0.35">
      <c r="C185" t="s">
        <v>1046</v>
      </c>
    </row>
    <row r="186" spans="3:14" ht="15.5" x14ac:dyDescent="0.35">
      <c r="C186" t="s">
        <v>1047</v>
      </c>
    </row>
    <row r="187" spans="3:14" ht="15.5" x14ac:dyDescent="0.35">
      <c r="C187" t="s">
        <v>1048</v>
      </c>
    </row>
    <row r="188" spans="3:14" ht="15.5" x14ac:dyDescent="0.35">
      <c r="C188" t="s">
        <v>1049</v>
      </c>
    </row>
    <row r="189" spans="3:14" ht="15.5" x14ac:dyDescent="0.35">
      <c r="C189" t="s">
        <v>164</v>
      </c>
      <c r="D189" s="5">
        <v>78514397</v>
      </c>
      <c r="E189" s="5">
        <v>1765126159</v>
      </c>
      <c r="F189" s="5">
        <v>-4749559639</v>
      </c>
      <c r="G189" s="5">
        <v>3637979481</v>
      </c>
      <c r="I189" s="5">
        <v>2191946071</v>
      </c>
      <c r="J189" s="5">
        <v>8834470</v>
      </c>
      <c r="K189" s="5">
        <v>-6874625711</v>
      </c>
      <c r="L189" s="5">
        <v>-1515775740</v>
      </c>
      <c r="M189" s="5">
        <v>9878842468</v>
      </c>
      <c r="N189" s="5">
        <v>-4796207</v>
      </c>
    </row>
    <row r="190" spans="3:14" ht="15.5" x14ac:dyDescent="0.35">
      <c r="C190" t="s">
        <v>165</v>
      </c>
      <c r="D190" s="5">
        <v>4003114869</v>
      </c>
      <c r="I190" s="5">
        <v>1811168798</v>
      </c>
      <c r="J190" s="5">
        <v>1802334329</v>
      </c>
      <c r="K190" s="5">
        <v>8676960040</v>
      </c>
      <c r="L190" s="5">
        <v>10192735780</v>
      </c>
      <c r="M190" s="5">
        <v>313893311</v>
      </c>
      <c r="N190" s="5">
        <v>318689518</v>
      </c>
    </row>
    <row r="191" spans="3:14" ht="15.5" x14ac:dyDescent="0.35">
      <c r="C191" t="s">
        <v>315</v>
      </c>
    </row>
    <row r="192" spans="3:14" ht="15.5" x14ac:dyDescent="0.35">
      <c r="C192" t="s">
        <v>166</v>
      </c>
      <c r="D192" s="5">
        <v>4081629266</v>
      </c>
      <c r="E192" s="5">
        <v>1765126159</v>
      </c>
      <c r="F192" s="5">
        <v>-4749559639</v>
      </c>
      <c r="G192" s="5">
        <v>3637979481</v>
      </c>
      <c r="I192" s="5">
        <v>4003114869</v>
      </c>
      <c r="J192" s="5">
        <v>1811168799</v>
      </c>
      <c r="K192" s="5">
        <v>1802334329</v>
      </c>
      <c r="L192" s="5">
        <v>8676960040</v>
      </c>
      <c r="M192" s="5">
        <v>10192735779</v>
      </c>
      <c r="N192" s="5">
        <v>313893311</v>
      </c>
    </row>
    <row r="194" spans="2:14" ht="15.5" x14ac:dyDescent="0.35">
      <c r="B194" t="s">
        <v>167</v>
      </c>
      <c r="C194" t="s">
        <v>11</v>
      </c>
      <c r="D194" s="5">
        <v>2650000000</v>
      </c>
      <c r="E194" s="5">
        <v>2650000000</v>
      </c>
      <c r="F194" s="5">
        <v>2650000000</v>
      </c>
      <c r="G194" s="5">
        <v>2650000000</v>
      </c>
      <c r="I194" s="5">
        <v>2650000000</v>
      </c>
      <c r="J194" s="5">
        <v>2650000000</v>
      </c>
      <c r="K194" s="5">
        <v>2650000000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168</v>
      </c>
      <c r="D195" s="6">
        <v>-1.56</v>
      </c>
      <c r="E195" s="6">
        <v>-0.56999999999999995</v>
      </c>
      <c r="F195" s="6">
        <v>-1.49</v>
      </c>
      <c r="G195" s="6">
        <v>-1.82</v>
      </c>
    </row>
    <row r="196" spans="2:14" ht="15.5" x14ac:dyDescent="0.35">
      <c r="C196" t="s">
        <v>169</v>
      </c>
      <c r="D196" s="6">
        <v>-192.31</v>
      </c>
      <c r="E196" s="6">
        <v>-719.3</v>
      </c>
      <c r="F196" s="6">
        <v>-245.64</v>
      </c>
      <c r="G196" s="6">
        <v>-242.86</v>
      </c>
    </row>
    <row r="197" spans="2:14" ht="15.5" x14ac:dyDescent="0.35">
      <c r="C197" t="s">
        <v>60</v>
      </c>
      <c r="D197" s="6">
        <v>51.56</v>
      </c>
      <c r="E197" s="6">
        <v>16.02</v>
      </c>
      <c r="F197" s="6">
        <v>51.26</v>
      </c>
      <c r="G197" s="6">
        <v>74.459999999999994</v>
      </c>
    </row>
    <row r="198" spans="2:14" ht="15.5" x14ac:dyDescent="0.35">
      <c r="C198" t="s">
        <v>170</v>
      </c>
      <c r="D198" s="5">
        <v>630000000</v>
      </c>
      <c r="E198" s="5">
        <v>4930000000</v>
      </c>
      <c r="F198" s="5">
        <v>2940000000</v>
      </c>
      <c r="G198" s="5">
        <v>1940000000</v>
      </c>
    </row>
    <row r="199" spans="2:14" ht="15.5" x14ac:dyDescent="0.35">
      <c r="C199" t="s">
        <v>171</v>
      </c>
      <c r="D199" s="6">
        <v>-2.0899999999999998E-2</v>
      </c>
      <c r="E199" s="6">
        <v>-7.4999999999999997E-3</v>
      </c>
      <c r="F199" s="6">
        <v>-1.43E-2</v>
      </c>
      <c r="G199" s="6">
        <v>-1.7000000000000001E-2</v>
      </c>
    </row>
    <row r="200" spans="2:14" ht="15.5" x14ac:dyDescent="0.35">
      <c r="C200" t="s">
        <v>172</v>
      </c>
      <c r="D200" s="6">
        <v>-3.2799999999999996E-2</v>
      </c>
      <c r="E200" s="6">
        <v>-1.1699999999999999E-2</v>
      </c>
      <c r="F200" s="6">
        <v>-2.9900000000000003E-2</v>
      </c>
      <c r="G200" s="6">
        <v>-3.5400000000000001E-2</v>
      </c>
    </row>
    <row r="201" spans="2:14" ht="15.5" x14ac:dyDescent="0.35">
      <c r="C201" t="s">
        <v>173</v>
      </c>
      <c r="D201" s="6">
        <v>-2.1499999999999998E-2</v>
      </c>
      <c r="E201" s="6">
        <v>-1E-3</v>
      </c>
      <c r="F201" s="6">
        <v>-8.6999999999999994E-3</v>
      </c>
      <c r="G201" s="6">
        <v>-1.23E-2</v>
      </c>
    </row>
    <row r="202" spans="2:14" ht="15.5" x14ac:dyDescent="0.35">
      <c r="C202" t="s">
        <v>174</v>
      </c>
      <c r="E202" s="6">
        <v>-0.13</v>
      </c>
      <c r="F202" s="6">
        <v>-0.83</v>
      </c>
      <c r="G202" s="6">
        <v>-0.56999999999999995</v>
      </c>
    </row>
    <row r="203" spans="2:14" ht="15.5" x14ac:dyDescent="0.35">
      <c r="C203" t="s">
        <v>175</v>
      </c>
      <c r="D203" s="5">
        <v>126000000000</v>
      </c>
      <c r="E203" s="5">
        <v>131000000000</v>
      </c>
      <c r="F203" s="5">
        <v>132000000000</v>
      </c>
      <c r="G203" s="5">
        <v>136000000000</v>
      </c>
    </row>
    <row r="204" spans="2:14" ht="15.5" x14ac:dyDescent="0.35">
      <c r="C204" t="s">
        <v>176</v>
      </c>
      <c r="D204" s="6">
        <v>6.29</v>
      </c>
      <c r="E204" s="6">
        <v>8.32</v>
      </c>
      <c r="F204" s="6">
        <v>7.34</v>
      </c>
      <c r="G204" s="6">
        <v>8.61</v>
      </c>
    </row>
    <row r="205" spans="2:14" ht="15.5" x14ac:dyDescent="0.35">
      <c r="C205" t="s">
        <v>177</v>
      </c>
      <c r="D205" s="6">
        <v>47.69</v>
      </c>
      <c r="E205" s="6">
        <v>49.25</v>
      </c>
      <c r="F205" s="6">
        <v>49.83</v>
      </c>
      <c r="G205" s="6">
        <v>51.32</v>
      </c>
    </row>
    <row r="206" spans="2:14" ht="15.5" x14ac:dyDescent="0.35">
      <c r="C206" t="s">
        <v>178</v>
      </c>
      <c r="D206" s="6">
        <v>6.29</v>
      </c>
      <c r="E206" s="6">
        <v>8.32</v>
      </c>
      <c r="F206" s="6">
        <v>7.34</v>
      </c>
      <c r="G206" s="6">
        <v>8.61</v>
      </c>
    </row>
    <row r="207" spans="2:14" ht="15.5" x14ac:dyDescent="0.35">
      <c r="C207" t="s">
        <v>179</v>
      </c>
      <c r="D207" s="6">
        <v>47.69</v>
      </c>
      <c r="E207" s="6">
        <v>49.25</v>
      </c>
      <c r="F207" s="6">
        <v>49.83</v>
      </c>
      <c r="G207" s="6">
        <v>51.32</v>
      </c>
    </row>
    <row r="208" spans="2:14" ht="15.5" x14ac:dyDescent="0.35">
      <c r="C208" t="s">
        <v>180</v>
      </c>
      <c r="D208" s="5">
        <v>28000000000</v>
      </c>
      <c r="E208" s="5">
        <v>27000000000</v>
      </c>
      <c r="F208" s="5">
        <v>2000000000</v>
      </c>
      <c r="G208" s="5">
        <v>6000000000</v>
      </c>
    </row>
    <row r="209" spans="3:14" ht="15.5" x14ac:dyDescent="0.35">
      <c r="C209" t="s">
        <v>181</v>
      </c>
      <c r="D209" s="5">
        <v>36000000000</v>
      </c>
      <c r="E209" s="5">
        <v>37000000000</v>
      </c>
      <c r="F209" s="5">
        <v>138000000000</v>
      </c>
      <c r="G209" s="5">
        <v>137000000000</v>
      </c>
    </row>
    <row r="210" spans="3:14" ht="15.5" x14ac:dyDescent="0.35">
      <c r="C210" t="s">
        <v>182</v>
      </c>
      <c r="D210" s="5">
        <v>126000000000</v>
      </c>
      <c r="E210" s="5">
        <v>131000000000</v>
      </c>
      <c r="F210" s="5">
        <v>132000000000</v>
      </c>
      <c r="G210" s="5">
        <v>136000000000</v>
      </c>
    </row>
    <row r="211" spans="3:14" ht="15.5" x14ac:dyDescent="0.35">
      <c r="C211" t="s">
        <v>23</v>
      </c>
      <c r="D211" s="5">
        <v>64000000000</v>
      </c>
      <c r="E211" s="5">
        <v>64000000000</v>
      </c>
      <c r="F211" s="5">
        <v>140000000000</v>
      </c>
      <c r="G211" s="5">
        <v>143000000000</v>
      </c>
    </row>
    <row r="212" spans="3:14" ht="15.5" x14ac:dyDescent="0.35">
      <c r="C212" t="s">
        <v>20</v>
      </c>
      <c r="D212" s="5">
        <v>60000000000</v>
      </c>
      <c r="E212" s="5">
        <v>60000000000</v>
      </c>
      <c r="F212" s="5">
        <v>137000000000</v>
      </c>
      <c r="G212" s="5">
        <v>136000000000</v>
      </c>
    </row>
    <row r="213" spans="3:14" ht="15.5" x14ac:dyDescent="0.35">
      <c r="C213" t="s">
        <v>183</v>
      </c>
      <c r="D213" s="5">
        <v>-17000000000</v>
      </c>
      <c r="E213" s="5">
        <v>-16000000000</v>
      </c>
      <c r="F213" s="5">
        <v>53000000000</v>
      </c>
      <c r="G213" s="5">
        <v>52000000000</v>
      </c>
    </row>
    <row r="214" spans="3:14" ht="15.5" x14ac:dyDescent="0.35">
      <c r="C214" t="s">
        <v>184</v>
      </c>
      <c r="D214" s="5">
        <v>0</v>
      </c>
      <c r="E214" s="5">
        <v>50000000000</v>
      </c>
      <c r="F214" s="5">
        <v>-36000000000</v>
      </c>
      <c r="G214" s="5">
        <v>0</v>
      </c>
    </row>
    <row r="215" spans="3:14" ht="15.5" x14ac:dyDescent="0.35">
      <c r="C215" t="s">
        <v>185</v>
      </c>
      <c r="D215" s="5">
        <v>0</v>
      </c>
      <c r="E215" s="5">
        <v>0</v>
      </c>
      <c r="F215" s="5">
        <v>34000000000</v>
      </c>
      <c r="G215" s="5">
        <v>3000000000</v>
      </c>
    </row>
    <row r="216" spans="3:14" ht="15.5" x14ac:dyDescent="0.35">
      <c r="C216" t="s">
        <v>12</v>
      </c>
      <c r="D216" s="5">
        <v>0</v>
      </c>
      <c r="E216" s="5">
        <v>49000000000</v>
      </c>
      <c r="F216" s="5">
        <v>-2000000000</v>
      </c>
      <c r="G216" s="5">
        <v>4000000000</v>
      </c>
    </row>
    <row r="217" spans="3:14" ht="15.5" x14ac:dyDescent="0.35">
      <c r="C217" t="s">
        <v>15</v>
      </c>
      <c r="D217" s="6">
        <v>0.05</v>
      </c>
      <c r="E217" s="6">
        <v>18.61</v>
      </c>
      <c r="F217" s="6">
        <v>-0.62</v>
      </c>
      <c r="G217" s="6">
        <v>1.35</v>
      </c>
    </row>
    <row r="218" spans="3:14" ht="15.5" x14ac:dyDescent="0.35">
      <c r="C218" t="s">
        <v>45</v>
      </c>
      <c r="I218" s="6">
        <v>-6.2</v>
      </c>
      <c r="J218" s="6">
        <v>-1.33</v>
      </c>
      <c r="K218" s="6">
        <v>-0.42</v>
      </c>
      <c r="L218" s="6">
        <v>-147091.76</v>
      </c>
      <c r="M218" s="6">
        <v>54806.61</v>
      </c>
      <c r="N218" s="6">
        <v>-77661.2</v>
      </c>
    </row>
    <row r="219" spans="3:14" ht="15.5" x14ac:dyDescent="0.35">
      <c r="C219" t="s">
        <v>59</v>
      </c>
      <c r="I219" s="6">
        <v>-66.13</v>
      </c>
      <c r="J219" s="6">
        <v>-224.06</v>
      </c>
      <c r="K219" s="6">
        <v>-290.48</v>
      </c>
      <c r="L219" s="5">
        <v>0</v>
      </c>
      <c r="M219" s="5">
        <v>0</v>
      </c>
      <c r="N219" s="5">
        <v>0</v>
      </c>
    </row>
    <row r="220" spans="3:14" ht="15.5" x14ac:dyDescent="0.35">
      <c r="C220" t="s">
        <v>62</v>
      </c>
      <c r="I220" s="6">
        <v>9.5</v>
      </c>
      <c r="J220" s="6">
        <v>16.28</v>
      </c>
      <c r="K220" s="6">
        <v>7.67</v>
      </c>
      <c r="L220" s="5">
        <v>0</v>
      </c>
      <c r="M220" s="5">
        <v>0</v>
      </c>
      <c r="N220" s="5">
        <v>0</v>
      </c>
    </row>
    <row r="221" spans="3:14" ht="15.5" x14ac:dyDescent="0.35">
      <c r="C221" t="s">
        <v>186</v>
      </c>
      <c r="I221" s="5">
        <v>8610000000</v>
      </c>
      <c r="J221" s="5">
        <v>5320000000</v>
      </c>
      <c r="K221" s="5">
        <v>4320000000</v>
      </c>
      <c r="L221" s="5">
        <v>-3290000000</v>
      </c>
      <c r="M221" s="5">
        <v>7920000000</v>
      </c>
      <c r="N221" s="5">
        <v>80000000</v>
      </c>
    </row>
    <row r="222" spans="3:14" ht="15.5" x14ac:dyDescent="0.35">
      <c r="C222" t="s">
        <v>187</v>
      </c>
      <c r="I222" s="6">
        <v>-8.1099999999999992E-2</v>
      </c>
      <c r="J222" s="6">
        <v>-1.8200000000000001E-2</v>
      </c>
      <c r="K222" s="6">
        <v>-7.1999999999999998E-3</v>
      </c>
      <c r="L222" s="6">
        <v>-8.0799999999999997E-2</v>
      </c>
      <c r="M222" s="6">
        <v>3.3399999999999999E-2</v>
      </c>
      <c r="N222" s="6">
        <v>-6.8900000000000003E-2</v>
      </c>
    </row>
    <row r="223" spans="3:14" ht="15.5" x14ac:dyDescent="0.35">
      <c r="C223" t="s">
        <v>188</v>
      </c>
      <c r="I223" s="6">
        <v>-0.1258</v>
      </c>
      <c r="J223" s="6">
        <v>-2.3900000000000001E-2</v>
      </c>
      <c r="K223" s="6">
        <v>-7.4000000000000003E-3</v>
      </c>
      <c r="L223" s="6">
        <v>-0.19579999999999997</v>
      </c>
      <c r="M223" s="6">
        <v>6.0999999999999999E-2</v>
      </c>
      <c r="N223" s="6">
        <v>-9.1999999999999998E-2</v>
      </c>
    </row>
    <row r="224" spans="3:14" ht="15.5" x14ac:dyDescent="0.35">
      <c r="C224" t="s">
        <v>189</v>
      </c>
      <c r="I224" s="6">
        <v>-6.4199999999999993E-2</v>
      </c>
      <c r="J224" s="6">
        <v>-1.89E-2</v>
      </c>
      <c r="K224" s="6">
        <v>-1.1899999999999999E-2</v>
      </c>
      <c r="L224" s="6">
        <v>-0.10539999999999999</v>
      </c>
      <c r="M224" s="6">
        <v>5.2199999999999996E-2</v>
      </c>
      <c r="N224" s="6">
        <v>-0.14169999999999999</v>
      </c>
    </row>
    <row r="225" spans="2:14" ht="15.5" x14ac:dyDescent="0.35">
      <c r="C225" t="s">
        <v>190</v>
      </c>
      <c r="I225" s="6">
        <v>-1.08</v>
      </c>
      <c r="J225" s="6">
        <v>-2.16</v>
      </c>
      <c r="K225" s="6">
        <v>-69.209999999999994</v>
      </c>
      <c r="L225" s="6">
        <v>-839.31</v>
      </c>
      <c r="M225" s="6">
        <v>347.1</v>
      </c>
      <c r="N225" s="6">
        <v>-864.99</v>
      </c>
    </row>
    <row r="226" spans="2:14" ht="15.5" x14ac:dyDescent="0.35">
      <c r="C226" t="s">
        <v>56</v>
      </c>
      <c r="I226" s="6">
        <v>8.32</v>
      </c>
      <c r="J226" s="6">
        <v>5.37</v>
      </c>
      <c r="K226" s="6">
        <v>2.15</v>
      </c>
      <c r="L226" s="5">
        <v>0</v>
      </c>
      <c r="M226" s="5">
        <v>0</v>
      </c>
      <c r="N226" s="5">
        <v>0</v>
      </c>
    </row>
    <row r="227" spans="2:14" ht="15.5" x14ac:dyDescent="0.35">
      <c r="C227" t="s">
        <v>53</v>
      </c>
      <c r="I227" s="6">
        <v>49.25</v>
      </c>
      <c r="J227" s="6">
        <v>55.46</v>
      </c>
      <c r="K227" s="6">
        <v>56.78</v>
      </c>
      <c r="L227" s="6">
        <v>751226.95</v>
      </c>
      <c r="M227" s="6">
        <v>898539.56</v>
      </c>
      <c r="N227" s="6">
        <v>843814.78</v>
      </c>
    </row>
    <row r="228" spans="2:14" ht="15.5" x14ac:dyDescent="0.35">
      <c r="C228" t="s">
        <v>191</v>
      </c>
      <c r="I228" s="6">
        <v>8.32</v>
      </c>
      <c r="J228" s="6">
        <v>5.37</v>
      </c>
      <c r="K228" s="6">
        <v>2.15</v>
      </c>
      <c r="L228" s="5">
        <v>0</v>
      </c>
      <c r="M228" s="5">
        <v>0</v>
      </c>
      <c r="N228" s="5">
        <v>0</v>
      </c>
    </row>
    <row r="229" spans="2:14" ht="15.5" x14ac:dyDescent="0.35">
      <c r="C229" t="s">
        <v>192</v>
      </c>
      <c r="I229" s="6">
        <v>49.25</v>
      </c>
      <c r="J229" s="6">
        <v>55.46</v>
      </c>
      <c r="K229" s="6">
        <v>56.78</v>
      </c>
      <c r="L229" s="6">
        <v>751226.95</v>
      </c>
      <c r="M229" s="6">
        <v>898539.56</v>
      </c>
      <c r="N229" s="6">
        <v>843814.78</v>
      </c>
    </row>
    <row r="230" spans="2:14" ht="15.5" x14ac:dyDescent="0.35">
      <c r="C230" t="s">
        <v>193</v>
      </c>
      <c r="I230" s="5">
        <v>27000000000</v>
      </c>
      <c r="J230" s="5">
        <v>6000000000</v>
      </c>
    </row>
    <row r="231" spans="2:14" ht="15.5" x14ac:dyDescent="0.35">
      <c r="C231" t="s">
        <v>194</v>
      </c>
      <c r="I231" s="5">
        <v>37000000000</v>
      </c>
      <c r="J231" s="5">
        <v>34000000000</v>
      </c>
      <c r="L231" s="5">
        <v>49000000000</v>
      </c>
      <c r="M231" s="5">
        <v>35000000000</v>
      </c>
      <c r="N231" s="5">
        <v>13000000000</v>
      </c>
    </row>
    <row r="232" spans="2:14" ht="15.5" x14ac:dyDescent="0.35">
      <c r="C232" t="s">
        <v>25</v>
      </c>
      <c r="I232" s="5">
        <v>64000000000</v>
      </c>
      <c r="J232" s="5">
        <v>41000000000</v>
      </c>
      <c r="L232" s="5">
        <v>49000000000</v>
      </c>
      <c r="M232" s="5">
        <v>35000000000</v>
      </c>
      <c r="N232" s="5">
        <v>13000000000</v>
      </c>
    </row>
    <row r="233" spans="2:14" ht="15.5" x14ac:dyDescent="0.35">
      <c r="C233" t="s">
        <v>22</v>
      </c>
      <c r="I233" s="5">
        <v>60000000000</v>
      </c>
      <c r="J233" s="5">
        <v>39000000000</v>
      </c>
      <c r="K233" s="5">
        <v>-2000000000</v>
      </c>
      <c r="L233" s="5">
        <v>41000000000</v>
      </c>
      <c r="M233" s="5">
        <v>25000000000</v>
      </c>
      <c r="N233" s="5">
        <v>13000000000</v>
      </c>
    </row>
    <row r="234" spans="2:14" ht="15.5" x14ac:dyDescent="0.35">
      <c r="C234" t="s">
        <v>195</v>
      </c>
      <c r="I234" s="5">
        <v>-16000000000</v>
      </c>
      <c r="J234" s="5">
        <v>-3000000000</v>
      </c>
      <c r="K234" s="5">
        <v>3000000000</v>
      </c>
      <c r="L234" s="5">
        <v>8000000000</v>
      </c>
      <c r="M234" s="5">
        <v>12000000000</v>
      </c>
      <c r="N234" s="5">
        <v>6000000000</v>
      </c>
    </row>
    <row r="235" spans="2:14" ht="15.5" x14ac:dyDescent="0.35">
      <c r="C235" t="s">
        <v>196</v>
      </c>
      <c r="I235" s="5">
        <v>-6000000000</v>
      </c>
      <c r="J235" s="5">
        <v>4000000000</v>
      </c>
      <c r="K235" s="5">
        <v>3000000000</v>
      </c>
      <c r="L235" s="5">
        <v>-1000000000</v>
      </c>
      <c r="M235" s="5">
        <v>11000000000</v>
      </c>
      <c r="N235" s="5">
        <v>-5000000000</v>
      </c>
    </row>
    <row r="236" spans="2:14" ht="15.5" x14ac:dyDescent="0.35">
      <c r="C236" t="s">
        <v>197</v>
      </c>
      <c r="I236" s="5">
        <v>-44000000000</v>
      </c>
      <c r="J236" s="5">
        <v>-45000000000</v>
      </c>
      <c r="K236" s="5">
        <v>-75000000000</v>
      </c>
      <c r="L236" s="5">
        <v>-15000000000</v>
      </c>
      <c r="M236" s="5">
        <v>-23000000000</v>
      </c>
      <c r="N236" s="5">
        <v>-4000000000</v>
      </c>
    </row>
    <row r="237" spans="2:14" ht="15.5" x14ac:dyDescent="0.35">
      <c r="C237" t="s">
        <v>14</v>
      </c>
      <c r="I237" s="5">
        <v>-50000000000</v>
      </c>
      <c r="J237" s="5">
        <v>-40000000000</v>
      </c>
      <c r="K237" s="5">
        <v>-72000000000</v>
      </c>
      <c r="L237" s="5">
        <v>-16000000000</v>
      </c>
      <c r="M237" s="5">
        <v>-12000000000</v>
      </c>
      <c r="N237" s="5">
        <v>-9000000000</v>
      </c>
    </row>
    <row r="238" spans="2:14" ht="15.5" x14ac:dyDescent="0.35">
      <c r="C238" t="s">
        <v>16</v>
      </c>
      <c r="I238" s="6">
        <v>-18.78</v>
      </c>
      <c r="J238" s="6">
        <v>-15.17</v>
      </c>
      <c r="K238" s="6">
        <v>-27.01</v>
      </c>
      <c r="L238" s="6">
        <v>-321895.12</v>
      </c>
      <c r="M238" s="6">
        <v>-240214.9</v>
      </c>
      <c r="N238" s="6">
        <v>-179580.69</v>
      </c>
    </row>
    <row r="240" spans="2:14" ht="15.5" x14ac:dyDescent="0.35">
      <c r="B240" t="s">
        <v>198</v>
      </c>
      <c r="C240" t="s">
        <v>199</v>
      </c>
      <c r="D240" s="5">
        <v>-4000000000</v>
      </c>
      <c r="E240" s="5">
        <v>-2000000000</v>
      </c>
      <c r="F240" s="5">
        <v>-4000000000</v>
      </c>
      <c r="G240" s="5">
        <v>-5000000000</v>
      </c>
      <c r="H240" s="5">
        <v>-17000000000</v>
      </c>
      <c r="I240" s="5">
        <v>-16000000000</v>
      </c>
      <c r="J240" s="5">
        <v>-4000000000</v>
      </c>
      <c r="K240" s="5">
        <v>-1000000000</v>
      </c>
      <c r="L240" s="5">
        <v>-7000000000</v>
      </c>
      <c r="M240" s="5">
        <v>3000000000</v>
      </c>
      <c r="N240" s="5">
        <v>-4000000000</v>
      </c>
    </row>
    <row r="241" spans="3:14" ht="15.5" x14ac:dyDescent="0.35">
      <c r="C241" t="s">
        <v>317</v>
      </c>
      <c r="H241" s="5">
        <v>-14000000000</v>
      </c>
      <c r="I241" s="5">
        <v>-16000000000</v>
      </c>
      <c r="J241" s="5">
        <v>-4000000000</v>
      </c>
      <c r="K241" s="5">
        <v>-1000000000</v>
      </c>
    </row>
    <row r="242" spans="3:14" ht="15.5" x14ac:dyDescent="0.35">
      <c r="C242" t="s">
        <v>44</v>
      </c>
      <c r="D242" s="6">
        <v>-1.56</v>
      </c>
      <c r="E242" s="6">
        <v>-0.56999999999999995</v>
      </c>
      <c r="F242" s="6">
        <v>-1.49</v>
      </c>
      <c r="G242" s="6">
        <v>-1.82</v>
      </c>
      <c r="H242" s="6">
        <v>-6.26</v>
      </c>
      <c r="I242" s="6">
        <v>-6.2</v>
      </c>
      <c r="J242" s="6">
        <v>-1.33</v>
      </c>
      <c r="K242" s="6">
        <v>-0.42</v>
      </c>
      <c r="L242" s="6">
        <v>-2.78</v>
      </c>
      <c r="M242" s="6">
        <v>1.03</v>
      </c>
      <c r="N242" s="6">
        <v>-1.47</v>
      </c>
    </row>
    <row r="243" spans="3:14" ht="15.5" x14ac:dyDescent="0.35">
      <c r="C243" t="s">
        <v>318</v>
      </c>
      <c r="H243" s="6">
        <v>-5.45</v>
      </c>
      <c r="I243" s="6">
        <v>-6.2</v>
      </c>
      <c r="J243" s="6">
        <v>-1.33</v>
      </c>
      <c r="K243" s="6">
        <v>-0.42</v>
      </c>
    </row>
    <row r="244" spans="3:14" ht="15.5" x14ac:dyDescent="0.35">
      <c r="C244" t="s">
        <v>204</v>
      </c>
      <c r="D244" s="5">
        <v>15000000000</v>
      </c>
      <c r="E244" s="5">
        <v>68000000000</v>
      </c>
      <c r="F244" s="5">
        <v>19000000000</v>
      </c>
      <c r="G244" s="5">
        <v>16000000000</v>
      </c>
      <c r="H244" s="5">
        <v>62000000000</v>
      </c>
      <c r="I244" s="5">
        <v>114000000000</v>
      </c>
      <c r="J244" s="5">
        <v>49000000000</v>
      </c>
      <c r="K244" s="5">
        <v>42000000000</v>
      </c>
      <c r="L244" s="5">
        <v>33000000000</v>
      </c>
      <c r="M244" s="5">
        <v>36000000000</v>
      </c>
      <c r="N244" s="5">
        <v>13000000000</v>
      </c>
    </row>
    <row r="245" spans="3:14" ht="15.5" x14ac:dyDescent="0.35">
      <c r="C245" t="s">
        <v>319</v>
      </c>
      <c r="H245" s="5">
        <v>118000000000</v>
      </c>
      <c r="I245" s="5">
        <v>114000000000</v>
      </c>
      <c r="J245" s="5">
        <v>49000000000</v>
      </c>
      <c r="K245" s="5">
        <v>42000000000</v>
      </c>
    </row>
    <row r="246" spans="3:14" ht="15.5" x14ac:dyDescent="0.35">
      <c r="C246" t="s">
        <v>208</v>
      </c>
      <c r="I246" s="6">
        <v>-51.45</v>
      </c>
    </row>
    <row r="247" spans="3:14" ht="15.5" x14ac:dyDescent="0.35">
      <c r="C247" t="s">
        <v>320</v>
      </c>
      <c r="I247" s="6">
        <v>-59.12</v>
      </c>
    </row>
    <row r="248" spans="3:14" ht="15.5" x14ac:dyDescent="0.35">
      <c r="C248" t="s">
        <v>209</v>
      </c>
      <c r="I248" s="6">
        <v>7.42</v>
      </c>
    </row>
    <row r="249" spans="3:14" ht="15.5" x14ac:dyDescent="0.35">
      <c r="C249" t="s">
        <v>321</v>
      </c>
      <c r="I249" s="6">
        <v>-1.6899999999999998E-2</v>
      </c>
    </row>
    <row r="250" spans="3:14" ht="15.5" x14ac:dyDescent="0.35">
      <c r="C250" t="s">
        <v>322</v>
      </c>
      <c r="I250" s="6">
        <v>7.24</v>
      </c>
    </row>
    <row r="251" spans="3:14" ht="15.5" x14ac:dyDescent="0.35">
      <c r="C251" t="s">
        <v>210</v>
      </c>
      <c r="I251" s="6">
        <v>6.75</v>
      </c>
    </row>
    <row r="252" spans="3:14" ht="15.5" x14ac:dyDescent="0.35">
      <c r="C252" t="s">
        <v>323</v>
      </c>
      <c r="I252" s="6">
        <v>58.52</v>
      </c>
    </row>
    <row r="253" spans="3:14" ht="15.5" x14ac:dyDescent="0.35">
      <c r="C253" t="s">
        <v>324</v>
      </c>
      <c r="I253" s="6">
        <v>16.600000000000001</v>
      </c>
    </row>
    <row r="254" spans="3:14" ht="15.5" x14ac:dyDescent="0.35">
      <c r="C254" t="s">
        <v>325</v>
      </c>
      <c r="I254" s="6">
        <v>-95.45</v>
      </c>
    </row>
    <row r="255" spans="3:14" ht="15.5" x14ac:dyDescent="0.35">
      <c r="C255" t="s">
        <v>326</v>
      </c>
      <c r="I255" s="6">
        <v>87.5</v>
      </c>
    </row>
    <row r="256" spans="3:14" ht="15.5" x14ac:dyDescent="0.35">
      <c r="C256" t="s">
        <v>329</v>
      </c>
      <c r="I256" s="6">
        <v>-5.45</v>
      </c>
    </row>
    <row r="257" spans="3:9" ht="15.5" x14ac:dyDescent="0.35">
      <c r="C257" t="s">
        <v>211</v>
      </c>
      <c r="I257" s="6">
        <v>-6.26</v>
      </c>
    </row>
    <row r="258" spans="3:9" ht="15.5" x14ac:dyDescent="0.35">
      <c r="C258" t="s">
        <v>330</v>
      </c>
      <c r="I258" s="6">
        <v>44.49</v>
      </c>
    </row>
    <row r="259" spans="3:9" ht="15.5" x14ac:dyDescent="0.35">
      <c r="C259" t="s">
        <v>212</v>
      </c>
      <c r="D259" s="6">
        <v>1.54</v>
      </c>
    </row>
    <row r="260" spans="3:9" ht="15.5" x14ac:dyDescent="0.35">
      <c r="C260" t="s">
        <v>213</v>
      </c>
      <c r="I260" s="6">
        <v>47.69</v>
      </c>
    </row>
    <row r="261" spans="3:9" ht="15.5" x14ac:dyDescent="0.35">
      <c r="C261" t="s">
        <v>331</v>
      </c>
      <c r="I261" s="6">
        <v>19.39</v>
      </c>
    </row>
    <row r="262" spans="3:9" ht="15.5" x14ac:dyDescent="0.35">
      <c r="C262" t="s">
        <v>214</v>
      </c>
      <c r="D262" s="6">
        <v>0.5</v>
      </c>
    </row>
    <row r="263" spans="3:9" ht="15.5" x14ac:dyDescent="0.35">
      <c r="C263" t="s">
        <v>215</v>
      </c>
      <c r="D263" s="6">
        <v>0.46</v>
      </c>
    </row>
    <row r="264" spans="3:9" ht="15.5" x14ac:dyDescent="0.35">
      <c r="C264" t="s">
        <v>216</v>
      </c>
      <c r="D264" s="6">
        <v>0.51</v>
      </c>
    </row>
    <row r="265" spans="3:9" ht="15.5" x14ac:dyDescent="0.35">
      <c r="C265" t="s">
        <v>332</v>
      </c>
      <c r="D265" s="6">
        <v>0.28999999999999998</v>
      </c>
    </row>
    <row r="266" spans="3:9" ht="15.5" x14ac:dyDescent="0.35">
      <c r="C266" t="s">
        <v>217</v>
      </c>
      <c r="D266" s="6">
        <v>0.56999999999999995</v>
      </c>
    </row>
    <row r="267" spans="3:9" ht="15.5" x14ac:dyDescent="0.35">
      <c r="C267" t="s">
        <v>218</v>
      </c>
      <c r="D267" s="6">
        <v>0.32</v>
      </c>
    </row>
    <row r="268" spans="3:9" ht="15.5" x14ac:dyDescent="0.35">
      <c r="C268" t="s">
        <v>219</v>
      </c>
      <c r="D268" s="6">
        <v>1.57</v>
      </c>
    </row>
    <row r="269" spans="3:9" ht="15.5" x14ac:dyDescent="0.35">
      <c r="C269" t="s">
        <v>333</v>
      </c>
      <c r="I269" s="6">
        <v>-0.92</v>
      </c>
    </row>
    <row r="270" spans="3:9" ht="15.5" x14ac:dyDescent="0.35">
      <c r="C270" t="s">
        <v>12</v>
      </c>
      <c r="D270" s="5">
        <v>0</v>
      </c>
    </row>
    <row r="271" spans="3:9" ht="15.5" x14ac:dyDescent="0.35">
      <c r="C271" t="s">
        <v>220</v>
      </c>
      <c r="I271" s="6">
        <v>0.32</v>
      </c>
    </row>
    <row r="272" spans="3:9" ht="15.5" x14ac:dyDescent="0.35">
      <c r="C272" t="s">
        <v>221</v>
      </c>
      <c r="I272" s="6">
        <v>-7.2700000000000001E-2</v>
      </c>
    </row>
    <row r="273" spans="3:9" ht="15.5" x14ac:dyDescent="0.35">
      <c r="C273" t="s">
        <v>222</v>
      </c>
      <c r="I273" s="6">
        <v>-0.1142</v>
      </c>
    </row>
    <row r="274" spans="3:9" ht="15.5" x14ac:dyDescent="0.35">
      <c r="C274" t="s">
        <v>223</v>
      </c>
      <c r="I274" s="6">
        <v>-5.7599999999999998E-2</v>
      </c>
    </row>
    <row r="275" spans="3:9" ht="15.5" x14ac:dyDescent="0.35">
      <c r="C275" t="s">
        <v>334</v>
      </c>
      <c r="I275" s="6">
        <v>-5.6600000000000004E-2</v>
      </c>
    </row>
    <row r="276" spans="3:9" ht="15.5" x14ac:dyDescent="0.35">
      <c r="C276" t="s">
        <v>224</v>
      </c>
      <c r="D276" s="6">
        <v>67.900000000000006</v>
      </c>
    </row>
    <row r="277" spans="3:9" ht="15.5" x14ac:dyDescent="0.35">
      <c r="C277" t="s">
        <v>225</v>
      </c>
      <c r="D277" s="6">
        <v>10.61</v>
      </c>
    </row>
    <row r="278" spans="3:9" ht="15.5" x14ac:dyDescent="0.35">
      <c r="C278" t="s">
        <v>226</v>
      </c>
      <c r="D278" s="6">
        <v>18.57</v>
      </c>
    </row>
    <row r="279" spans="3:9" ht="15.5" x14ac:dyDescent="0.35">
      <c r="C279" t="s">
        <v>227</v>
      </c>
      <c r="D279" s="6">
        <v>59.94</v>
      </c>
    </row>
    <row r="280" spans="3:9" ht="15.5" x14ac:dyDescent="0.35">
      <c r="C280" t="s">
        <v>228</v>
      </c>
      <c r="D280" s="6">
        <v>1.34</v>
      </c>
    </row>
    <row r="281" spans="3:9" ht="15.5" x14ac:dyDescent="0.35">
      <c r="C281" t="s">
        <v>335</v>
      </c>
      <c r="I281" s="6">
        <v>0.59</v>
      </c>
    </row>
    <row r="282" spans="3:9" ht="15.5" x14ac:dyDescent="0.35">
      <c r="C282" t="s">
        <v>336</v>
      </c>
      <c r="I282" s="6">
        <v>70.09</v>
      </c>
    </row>
    <row r="283" spans="3:9" ht="15.5" x14ac:dyDescent="0.35">
      <c r="C283" t="s">
        <v>40</v>
      </c>
      <c r="I283" s="5">
        <v>853000000000</v>
      </c>
    </row>
    <row r="284" spans="3:9" ht="15.5" x14ac:dyDescent="0.35">
      <c r="C284" t="s">
        <v>229</v>
      </c>
      <c r="I284" s="5">
        <v>913000000000</v>
      </c>
    </row>
    <row r="285" spans="3:9" ht="15.5" x14ac:dyDescent="0.35">
      <c r="C285" t="s">
        <v>230</v>
      </c>
      <c r="I285" s="5">
        <v>2650000000</v>
      </c>
    </row>
    <row r="286" spans="3:9" ht="15.5" x14ac:dyDescent="0.35">
      <c r="C286" t="s">
        <v>231</v>
      </c>
      <c r="I286" s="6">
        <v>0.2</v>
      </c>
    </row>
    <row r="287" spans="3:9" ht="15.5" x14ac:dyDescent="0.35">
      <c r="C287" t="s">
        <v>232</v>
      </c>
      <c r="D287" s="6">
        <v>0.23050000000000001</v>
      </c>
    </row>
    <row r="288" spans="3:9" ht="15.5" x14ac:dyDescent="0.35">
      <c r="C288" t="s">
        <v>233</v>
      </c>
      <c r="D288" s="6">
        <v>-0.23139999999999999</v>
      </c>
    </row>
    <row r="289" spans="3:9" ht="15.5" x14ac:dyDescent="0.35">
      <c r="C289" t="s">
        <v>234</v>
      </c>
      <c r="D289" s="6">
        <v>-0.26890000000000003</v>
      </c>
    </row>
    <row r="290" spans="3:9" ht="15.5" x14ac:dyDescent="0.35">
      <c r="C290" t="s">
        <v>235</v>
      </c>
      <c r="D290" s="6">
        <v>0.29239999999999999</v>
      </c>
    </row>
    <row r="291" spans="3:9" ht="15.5" x14ac:dyDescent="0.35">
      <c r="C291" t="s">
        <v>236</v>
      </c>
      <c r="D291" s="6">
        <v>1.0546</v>
      </c>
    </row>
    <row r="292" spans="3:9" ht="15.5" x14ac:dyDescent="0.35">
      <c r="C292" t="s">
        <v>237</v>
      </c>
      <c r="D292" s="6">
        <v>0.32390000000000002</v>
      </c>
    </row>
    <row r="293" spans="3:9" ht="15.5" x14ac:dyDescent="0.35">
      <c r="C293" t="s">
        <v>244</v>
      </c>
      <c r="I293" s="5">
        <v>5</v>
      </c>
    </row>
    <row r="294" spans="3:9" ht="15.5" x14ac:dyDescent="0.35">
      <c r="C294" t="s">
        <v>245</v>
      </c>
      <c r="I294" s="6">
        <v>0.37</v>
      </c>
    </row>
    <row r="295" spans="3:9" ht="15.5" x14ac:dyDescent="0.35">
      <c r="C295" t="s">
        <v>246</v>
      </c>
      <c r="I295" s="6">
        <v>0.48</v>
      </c>
    </row>
    <row r="296" spans="3:9" ht="15.5" x14ac:dyDescent="0.35">
      <c r="C296" t="s">
        <v>249</v>
      </c>
      <c r="I296" s="6">
        <v>0.18</v>
      </c>
    </row>
    <row r="297" spans="3:9" ht="15.5" x14ac:dyDescent="0.35">
      <c r="C297" t="s">
        <v>250</v>
      </c>
      <c r="I297" s="6">
        <v>0.09</v>
      </c>
    </row>
    <row r="298" spans="3:9" ht="15.5" x14ac:dyDescent="0.35">
      <c r="C298" t="s">
        <v>251</v>
      </c>
      <c r="I298" s="6">
        <v>0.65</v>
      </c>
    </row>
    <row r="299" spans="3:9" ht="15.5" x14ac:dyDescent="0.35">
      <c r="C299" t="s">
        <v>337</v>
      </c>
      <c r="I299" s="5">
        <v>118000000000</v>
      </c>
    </row>
    <row r="300" spans="3:9" ht="15.5" x14ac:dyDescent="0.35">
      <c r="C300" t="s">
        <v>338</v>
      </c>
      <c r="I300" s="5">
        <v>21000000000</v>
      </c>
    </row>
    <row r="301" spans="3:9" ht="15.5" x14ac:dyDescent="0.35">
      <c r="C301" t="s">
        <v>339</v>
      </c>
      <c r="I301" s="5">
        <v>10000000000</v>
      </c>
    </row>
    <row r="302" spans="3:9" ht="15.5" x14ac:dyDescent="0.35">
      <c r="C302" t="s">
        <v>340</v>
      </c>
      <c r="I302" s="5">
        <v>-14000000000</v>
      </c>
    </row>
    <row r="303" spans="3:9" ht="15.5" x14ac:dyDescent="0.35">
      <c r="C303" t="s">
        <v>252</v>
      </c>
      <c r="D303" s="5">
        <v>4000000000</v>
      </c>
    </row>
    <row r="304" spans="3:9" ht="15.5" x14ac:dyDescent="0.35">
      <c r="C304" t="s">
        <v>253</v>
      </c>
      <c r="D304" s="5">
        <v>199000000000</v>
      </c>
    </row>
    <row r="305" spans="3:9" ht="15.5" x14ac:dyDescent="0.35">
      <c r="C305" t="s">
        <v>254</v>
      </c>
      <c r="D305" s="5">
        <v>72000000000</v>
      </c>
    </row>
    <row r="306" spans="3:9" ht="15.5" x14ac:dyDescent="0.35">
      <c r="C306" t="s">
        <v>183</v>
      </c>
      <c r="D306" s="5">
        <v>-17000000000</v>
      </c>
    </row>
    <row r="307" spans="3:9" ht="15.5" x14ac:dyDescent="0.35">
      <c r="C307" t="s">
        <v>182</v>
      </c>
      <c r="I307" s="5">
        <v>126000000000</v>
      </c>
    </row>
    <row r="308" spans="3:9" ht="15.5" x14ac:dyDescent="0.35">
      <c r="C308" t="s">
        <v>181</v>
      </c>
      <c r="D308" s="5">
        <v>36000000000</v>
      </c>
    </row>
    <row r="309" spans="3:9" ht="15.5" x14ac:dyDescent="0.35">
      <c r="C309" t="s">
        <v>180</v>
      </c>
      <c r="D309" s="5">
        <v>28000000000</v>
      </c>
    </row>
    <row r="310" spans="3:9" ht="15.5" x14ac:dyDescent="0.35">
      <c r="C310" t="s">
        <v>23</v>
      </c>
      <c r="D310" s="5">
        <v>64000000000</v>
      </c>
    </row>
    <row r="311" spans="3:9" ht="15.5" x14ac:dyDescent="0.35">
      <c r="C311" t="s">
        <v>20</v>
      </c>
      <c r="D311" s="5">
        <v>60000000000</v>
      </c>
    </row>
    <row r="312" spans="3:9" ht="15.5" x14ac:dyDescent="0.35">
      <c r="C312" t="s">
        <v>255</v>
      </c>
      <c r="I312" s="5">
        <v>126000000000</v>
      </c>
    </row>
    <row r="313" spans="3:9" ht="15.5" x14ac:dyDescent="0.35">
      <c r="C313" t="s">
        <v>341</v>
      </c>
      <c r="I313" s="5">
        <v>15000000000</v>
      </c>
    </row>
    <row r="314" spans="3:9" ht="15.5" x14ac:dyDescent="0.35">
      <c r="C314" t="s">
        <v>342</v>
      </c>
      <c r="I314" s="5">
        <v>65000000000</v>
      </c>
    </row>
    <row r="315" spans="3:9" ht="15.5" x14ac:dyDescent="0.35">
      <c r="C315" t="s">
        <v>343</v>
      </c>
      <c r="I315" s="5">
        <v>-79000000000</v>
      </c>
    </row>
    <row r="316" spans="3:9" ht="15.5" x14ac:dyDescent="0.35">
      <c r="C316" t="s">
        <v>344</v>
      </c>
      <c r="I316" s="5">
        <v>37000000000</v>
      </c>
    </row>
    <row r="317" spans="3:9" ht="15.5" x14ac:dyDescent="0.35">
      <c r="C317" t="s">
        <v>345</v>
      </c>
      <c r="I317" s="5">
        <v>51000000000</v>
      </c>
    </row>
  </sheetData>
  <pageMargins left="0.7" right="0.7" top="0.75" bottom="0.75" header="0.3" footer="0.3"/>
  <ignoredErrors>
    <ignoredError sqref="A1:N318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2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1050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1051</v>
      </c>
      <c r="D2" s="2" vm="131">
        <f ca="1">IFERROR(_xlfn.STOCKHISTORY("XIDX:" &amp; $C$1, D3, , 0, 0, 1), "Libur")</f>
        <v>204</v>
      </c>
      <c r="H2" s="2" vm="131">
        <f ca="1">IFERROR(INDEX(D2:G2,COUNT(D2:G2)),"")</f>
        <v>204</v>
      </c>
      <c r="I2" s="2" vm="114">
        <f t="shared" ref="I2:N2" ca="1" si="0">IFERROR(_xlfn.STOCKHISTORY("XIDX:" &amp; $C$1, I1, , 0, 0, 1), "Libur")</f>
        <v>314</v>
      </c>
      <c r="J2" s="2" vm="132">
        <f t="shared" ca="1" si="0"/>
        <v>346</v>
      </c>
      <c r="K2" s="2" vm="42">
        <f t="shared" ca="1" si="0"/>
        <v>177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304931996817</v>
      </c>
      <c r="H4" s="2">
        <f>IFERROR(SUM(D4:G4)*(4/MAX(1,COUNT(D4:G4))),"")</f>
        <v>1219727987268</v>
      </c>
      <c r="I4" s="2">
        <f t="shared" ref="I4:N4" si="1">IFERROR(INDEX(I51:I500,MATCH($C$4,$C$51:$C$500,0)),"")</f>
        <v>1101696804256</v>
      </c>
      <c r="J4" s="2">
        <f t="shared" si="1"/>
        <v>1044032751553</v>
      </c>
      <c r="K4" s="2">
        <f t="shared" si="1"/>
        <v>1005682962532</v>
      </c>
      <c r="L4" s="2">
        <f t="shared" si="1"/>
        <v>905421045512</v>
      </c>
      <c r="M4" s="2">
        <f t="shared" si="1"/>
        <v>722462045853</v>
      </c>
      <c r="N4" s="2">
        <f t="shared" si="1"/>
        <v>644571786564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6571256235</v>
      </c>
      <c r="H5" s="2">
        <f>IFERROR(SUM(D5:G5)*(4/MAX(1,COUNT(D5:G5))),"")</f>
        <v>26285024940</v>
      </c>
      <c r="I5" s="2">
        <f t="shared" ref="I5:N5" si="2">IFERROR(INDEX(I51:I500,MATCH($C$5,$C$51:$C$500,0)),"")</f>
        <v>9988505464</v>
      </c>
      <c r="J5" s="2">
        <f t="shared" si="2"/>
        <v>-76705001457</v>
      </c>
      <c r="K5" s="2">
        <f t="shared" si="2"/>
        <v>-25776273169</v>
      </c>
      <c r="L5" s="2">
        <f t="shared" si="2"/>
        <v>59772740372</v>
      </c>
      <c r="M5" s="2">
        <f t="shared" si="2"/>
        <v>-32908547349</v>
      </c>
      <c r="N5" s="2">
        <f t="shared" si="2"/>
        <v>-50498664298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450306309566</v>
      </c>
      <c r="H6" s="2">
        <f>IFERROR(INDEX(D6:G6,COUNT(D6:G6)),"")</f>
        <v>450306309566</v>
      </c>
      <c r="I6" s="2">
        <f t="shared" ref="I6:N6" si="3">IFERROR(INDEX(I51:I500,MATCH($C$6,$C$51:$C$500,0)),"")</f>
        <v>443660826459</v>
      </c>
      <c r="J6" s="2">
        <f t="shared" si="3"/>
        <v>433602920775</v>
      </c>
      <c r="K6" s="2">
        <f t="shared" si="3"/>
        <v>503141684089</v>
      </c>
      <c r="L6" s="2">
        <f t="shared" si="3"/>
        <v>390873338744</v>
      </c>
      <c r="M6" s="2">
        <f t="shared" si="3"/>
        <v>59425731394</v>
      </c>
      <c r="N6" s="2">
        <f t="shared" si="3"/>
        <v>112958776457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2.62</v>
      </c>
      <c r="H7" s="3">
        <f>IFERROR(INDEX(D7:G7,COUNT(D7:G7)),"")</f>
        <v>2.62</v>
      </c>
      <c r="I7" s="3">
        <f t="shared" ref="I7:N7" si="4">IFERROR(INDEX(I51:I500,MATCH($C$7,$C$51:$C$500,0))/1000000000,"")</f>
        <v>2.62</v>
      </c>
      <c r="J7" s="3">
        <f t="shared" si="4"/>
        <v>2.62</v>
      </c>
      <c r="K7" s="3">
        <f t="shared" si="4"/>
        <v>2.67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45000000000</v>
      </c>
      <c r="H8" s="2">
        <f>IFERROR(INDEX(D8:G8,COUNT(D8:G8)),"")</f>
        <v>45000000000</v>
      </c>
      <c r="I8" s="2">
        <f t="shared" ref="I8:N8" si="5">IFERROR(INDEX(I51:I500,MATCH($C$8,$C$51:$C$500,0)),"")</f>
        <v>119000000000</v>
      </c>
      <c r="J8" s="2">
        <f t="shared" si="5"/>
        <v>43000000000</v>
      </c>
      <c r="K8" s="2">
        <f t="shared" si="5"/>
        <v>-22000000000</v>
      </c>
      <c r="L8" s="2">
        <f t="shared" si="5"/>
        <v>-12000000000</v>
      </c>
      <c r="M8" s="2">
        <f t="shared" si="5"/>
        <v>-36000000000</v>
      </c>
      <c r="N8" s="2">
        <f t="shared" si="5"/>
        <v>-12000000000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17.190000000000001</v>
      </c>
      <c r="H9" s="3">
        <f>IFERROR(INDEX(D9:G9,COUNT(D9:G9)),"")</f>
        <v>17.190000000000001</v>
      </c>
      <c r="I9" s="3">
        <f t="shared" ref="I9:N9" si="6">IFERROR(INDEX(I51:I500,MATCH($C$9,$C$51:$C$500,0)),"")</f>
        <v>45.64</v>
      </c>
      <c r="J9" s="3">
        <f t="shared" si="6"/>
        <v>16.32</v>
      </c>
      <c r="K9" s="3">
        <f t="shared" si="6"/>
        <v>-8.26</v>
      </c>
      <c r="L9" s="3">
        <f t="shared" si="6"/>
        <v>-583032.49</v>
      </c>
      <c r="M9" s="3">
        <f t="shared" si="6"/>
        <v>-1819952.06</v>
      </c>
      <c r="N9" s="3">
        <f t="shared" si="6"/>
        <v>-1174089.32</v>
      </c>
    </row>
    <row r="10" spans="1:14" ht="15.5" x14ac:dyDescent="0.35">
      <c r="C10" t="s">
        <v>17</v>
      </c>
      <c r="D10" s="3">
        <f ca="1">IFERROR(IF(D9=0,"",D2/D9),"")</f>
        <v>11.867364746945897</v>
      </c>
      <c r="I10" s="3">
        <f t="shared" ref="I10:N10" ca="1" si="7">IFERROR(IF(I9=0,"",I2/I9),"")</f>
        <v>6.879929886064855</v>
      </c>
      <c r="J10" s="3">
        <f t="shared" ca="1" si="7"/>
        <v>21.200980392156861</v>
      </c>
      <c r="K10" s="3">
        <f t="shared" ca="1" si="7"/>
        <v>-21.428571428571431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81191995659</v>
      </c>
      <c r="H11" s="2">
        <f>IFERROR(INDEX(D11:G11,COUNT(D11:G11)),"")</f>
        <v>81191995659</v>
      </c>
      <c r="I11" s="2">
        <f t="shared" ref="I11:N11" si="8">IFERROR(INDEX(I51:I500,MATCH($C$11,$C$51:$C$500,0)),"")</f>
        <v>45804254956</v>
      </c>
      <c r="J11" s="2">
        <f t="shared" si="8"/>
        <v>51802464242</v>
      </c>
      <c r="K11" s="2">
        <f t="shared" si="8"/>
        <v>64888711997</v>
      </c>
      <c r="L11" s="2">
        <f t="shared" si="8"/>
        <v>67760211736</v>
      </c>
      <c r="M11" s="2">
        <f t="shared" si="8"/>
        <v>7953936757</v>
      </c>
      <c r="N11" s="2">
        <f t="shared" si="8"/>
        <v>13606744221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-81000000000</v>
      </c>
      <c r="H12" s="2">
        <f>IFERROR(INDEX(D12:G12,COUNT(D12:G12)),"")</f>
        <v>-81000000000</v>
      </c>
      <c r="I12" s="2">
        <f t="shared" ref="I12:N12" si="9">IFERROR(INDEX(I51:I500,MATCH($C$12,$C$51:$C$500,0)),"")</f>
        <v>-46000000000</v>
      </c>
      <c r="J12" s="2">
        <f t="shared" si="9"/>
        <v>-5000000000</v>
      </c>
      <c r="K12" s="2">
        <f t="shared" si="9"/>
        <v>-65000000000</v>
      </c>
      <c r="L12" s="2">
        <f t="shared" si="9"/>
        <v>-68000000000</v>
      </c>
      <c r="M12" s="2">
        <f t="shared" si="9"/>
        <v>314000000000</v>
      </c>
      <c r="N12" s="2">
        <f t="shared" si="9"/>
        <v>211000000000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46000000000</v>
      </c>
      <c r="K13" s="2">
        <f t="shared" si="10"/>
        <v>0</v>
      </c>
      <c r="L13" s="2">
        <f t="shared" si="10"/>
        <v>0</v>
      </c>
      <c r="M13" s="2">
        <f t="shared" si="10"/>
        <v>321000000000</v>
      </c>
      <c r="N13" s="2">
        <f t="shared" si="10"/>
        <v>225000000000</v>
      </c>
    </row>
    <row r="14" spans="1:14" ht="15.5" x14ac:dyDescent="0.35">
      <c r="C14" t="s">
        <v>26</v>
      </c>
      <c r="D14" s="2">
        <f>IFERROR(INDEX(D51:D500,MATCH($C$14,$C$51:$C$500,0)),"")</f>
        <v>-2655386613</v>
      </c>
      <c r="H14" s="2">
        <f>IFERROR(SUM(D14:G14)*(4/MAX(1,COUNT(D14:G14))),"")</f>
        <v>-10621546452</v>
      </c>
      <c r="I14" s="2">
        <f t="shared" ref="I14:N14" si="11">IFERROR(INDEX(I51:I500,MATCH($C$14,$C$51:$C$500,0)),"")</f>
        <v>-12605607119</v>
      </c>
      <c r="J14" s="2">
        <f t="shared" si="11"/>
        <v>-17350950401</v>
      </c>
      <c r="K14" s="2">
        <f t="shared" si="11"/>
        <v>-13202732342</v>
      </c>
      <c r="L14" s="2">
        <f t="shared" si="11"/>
        <v>-24221403477</v>
      </c>
      <c r="M14" s="2">
        <f t="shared" si="11"/>
        <v>-27850504480</v>
      </c>
      <c r="N14" s="2">
        <f t="shared" si="11"/>
        <v>-25944300311</v>
      </c>
    </row>
    <row r="15" spans="1:14" ht="15.5" x14ac:dyDescent="0.35">
      <c r="C15" t="s">
        <v>27</v>
      </c>
      <c r="D15" s="2">
        <f>IFERROR(INDEX(D51:D500,MATCH($C$15,$C$51:$C$500,0)),"")</f>
        <v>-1280919318</v>
      </c>
      <c r="H15" s="2">
        <f>IFERROR(SUM(D15:G15)*(4/MAX(1,COUNT(D15:G15))),"")</f>
        <v>-5123677272</v>
      </c>
      <c r="I15" s="2">
        <f t="shared" ref="I15:N15" si="12">IFERROR(INDEX(I51:I500,MATCH($C$15,$C$51:$C$500,0)),"")</f>
        <v>3673343481</v>
      </c>
      <c r="J15" s="2">
        <f t="shared" si="12"/>
        <v>2417817970</v>
      </c>
      <c r="K15" s="2">
        <f t="shared" si="12"/>
        <v>1418783537</v>
      </c>
      <c r="L15" s="2">
        <f t="shared" si="12"/>
        <v>-698051179</v>
      </c>
      <c r="M15" s="2">
        <f t="shared" si="12"/>
        <v>884624053</v>
      </c>
      <c r="N15" s="2">
        <f t="shared" si="12"/>
        <v>1161279244</v>
      </c>
    </row>
    <row r="16" spans="1:14" ht="15.5" x14ac:dyDescent="0.35">
      <c r="C16" t="s">
        <v>28</v>
      </c>
      <c r="D16" s="2">
        <f>IFERROR(INDEX(D51:D500,MATCH($C$16,$C$51:$C$500,0)),"")</f>
        <v>7926402425</v>
      </c>
      <c r="H16" s="2">
        <f>IFERROR(SUM(D16:G16)*(4/MAX(1,COUNT(D16:G16))),"")</f>
        <v>31705609700</v>
      </c>
      <c r="I16" s="2">
        <f t="shared" ref="I16:N16" si="13">IFERROR(INDEX(I51:I500,MATCH($C$16,$C$51:$C$500,0)),"")</f>
        <v>-20518198149</v>
      </c>
      <c r="J16" s="2">
        <f t="shared" si="13"/>
        <v>-85703795625</v>
      </c>
      <c r="K16" s="2">
        <f t="shared" si="13"/>
        <v>-31760476917</v>
      </c>
      <c r="L16" s="2">
        <f t="shared" si="13"/>
        <v>60421360401</v>
      </c>
      <c r="M16" s="2">
        <f t="shared" si="13"/>
        <v>-35352348948</v>
      </c>
      <c r="N16" s="2">
        <f t="shared" si="13"/>
        <v>-51635356818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534480000000</v>
      </c>
      <c r="H20" s="2">
        <f t="shared" ref="H20:N20" ca="1" si="14">IFERROR(H21*H2,"")</f>
        <v>534480000000</v>
      </c>
      <c r="I20" s="2">
        <f t="shared" ca="1" si="14"/>
        <v>822680000000</v>
      </c>
      <c r="J20" s="2">
        <f t="shared" ca="1" si="14"/>
        <v>906520000000</v>
      </c>
      <c r="K20" s="2">
        <f t="shared" ca="1" si="14"/>
        <v>472590000000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2620000000</v>
      </c>
      <c r="H21" s="2">
        <f>IFERROR(INDEX(D21:G21,COUNT(D21:G21)),"")</f>
        <v>2620000000</v>
      </c>
      <c r="I21" s="2">
        <f t="shared" ref="I21:N21" si="15">IFERROR(INDEX(I51:I500,MATCH($C$7,$C$51:$C$500,0)),"")</f>
        <v>2620000000</v>
      </c>
      <c r="J21" s="2">
        <f t="shared" si="15"/>
        <v>2620000000</v>
      </c>
      <c r="K21" s="2">
        <f t="shared" si="15"/>
        <v>2670000000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1.4592858450802744</v>
      </c>
      <c r="H23" s="3">
        <f t="shared" ref="H23:N23" si="16">IFERROR(H5/H6*100,"")</f>
        <v>5.8371433803210975</v>
      </c>
      <c r="I23" s="3">
        <f t="shared" si="16"/>
        <v>2.2513832342876605</v>
      </c>
      <c r="J23" s="3">
        <f t="shared" si="16"/>
        <v>-17.690148701005366</v>
      </c>
      <c r="K23" s="3">
        <f t="shared" si="16"/>
        <v>-5.1230645331386357</v>
      </c>
      <c r="L23" s="3">
        <f t="shared" si="16"/>
        <v>15.29209962594757</v>
      </c>
      <c r="M23" s="3">
        <f t="shared" si="16"/>
        <v>-55.377605924296049</v>
      </c>
      <c r="N23" s="3">
        <f t="shared" si="16"/>
        <v>-44.70539242891261</v>
      </c>
    </row>
    <row r="24" spans="1:14" ht="15.5" x14ac:dyDescent="0.35">
      <c r="C24" t="s">
        <v>43</v>
      </c>
      <c r="D24" s="4">
        <f>IFERROR(_xlfn.RRI(5,I23,D23),"")</f>
        <v>-8.3065764082974947E-2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2.2999999999999998</v>
      </c>
      <c r="H25" s="3">
        <f>IFERROR(INDEX(D25:G25,COUNT(D25:G25)),"")</f>
        <v>2.2999999999999998</v>
      </c>
      <c r="I25" s="3">
        <f t="shared" ref="I25:N25" si="18">IFERROR(INDEX(I51:I500,MATCH($C$25,$C$51:$C$500,0)),"")</f>
        <v>-6.44</v>
      </c>
      <c r="J25" s="3">
        <f t="shared" si="18"/>
        <v>-31.78</v>
      </c>
      <c r="K25" s="3">
        <f t="shared" si="18"/>
        <v>-11.38</v>
      </c>
      <c r="L25" s="3">
        <f t="shared" si="18"/>
        <v>2982788.82</v>
      </c>
      <c r="M25" s="3">
        <f t="shared" si="18"/>
        <v>-1723386.24</v>
      </c>
      <c r="N25" s="3">
        <f t="shared" si="18"/>
        <v>-5047407.76</v>
      </c>
    </row>
    <row r="26" spans="1:14" ht="15.5" x14ac:dyDescent="0.35">
      <c r="C26" t="s">
        <v>46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-0.93375341501883435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116.38625832709924</v>
      </c>
      <c r="H27" s="3">
        <f t="shared" ref="H27:N27" si="20">IFERROR(H4/H21,"")</f>
        <v>465.54503330839697</v>
      </c>
      <c r="I27" s="3">
        <f t="shared" si="20"/>
        <v>420.49496345648856</v>
      </c>
      <c r="J27" s="3">
        <f t="shared" si="20"/>
        <v>398.48578303549618</v>
      </c>
      <c r="K27" s="3">
        <f t="shared" si="20"/>
        <v>376.66028559250935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-0.22655723444830167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-1.357142857142857</v>
      </c>
      <c r="I29" s="4">
        <f t="shared" si="22"/>
        <v>-0.79735682819383258</v>
      </c>
      <c r="J29" s="4">
        <f t="shared" si="22"/>
        <v>1.7926186291739892</v>
      </c>
      <c r="K29" s="4">
        <f t="shared" si="22"/>
        <v>-1.0000038152214878</v>
      </c>
      <c r="L29" s="4">
        <f t="shared" si="22"/>
        <v>-2.7307720990043416</v>
      </c>
      <c r="M29" s="4">
        <f t="shared" si="22"/>
        <v>-0.65856013186459894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0.1071358131892822</v>
      </c>
      <c r="I30" s="4">
        <f t="shared" si="23"/>
        <v>5.5232034260634721E-2</v>
      </c>
      <c r="J30" s="4">
        <f t="shared" si="23"/>
        <v>5.7944780158210751E-2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172.08</v>
      </c>
      <c r="H32" s="3">
        <f>IFERROR(INDEX(D32:G32,COUNT(D32:G32)),"")</f>
        <v>172.08</v>
      </c>
      <c r="I32" s="3">
        <f t="shared" ref="I32:N32" si="24">IFERROR(INDEX(I51:I500,MATCH($C$32,$C$51:$C$500,0)),"")</f>
        <v>169.56</v>
      </c>
      <c r="J32" s="3">
        <f t="shared" si="24"/>
        <v>165.75</v>
      </c>
      <c r="K32" s="3">
        <f t="shared" si="24"/>
        <v>188.5</v>
      </c>
      <c r="L32" s="3">
        <f t="shared" si="24"/>
        <v>19540290.300000001</v>
      </c>
      <c r="M32" s="3">
        <f t="shared" si="24"/>
        <v>2971286.57</v>
      </c>
      <c r="N32" s="3">
        <f t="shared" si="24"/>
        <v>11295877.65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1.17</v>
      </c>
      <c r="H33" s="3">
        <f>IFERROR(INDEX(D33:G33,COUNT(D33:G33)),"")</f>
        <v>1.17</v>
      </c>
      <c r="I33" s="3">
        <f t="shared" ref="I33:N33" si="25">IFERROR(INDEX(I51:I500,MATCH($C$33,$C$51:$C$500,0)),"")</f>
        <v>1.85</v>
      </c>
      <c r="J33" s="3">
        <f t="shared" si="25"/>
        <v>2.09</v>
      </c>
      <c r="K33" s="3">
        <f t="shared" si="25"/>
        <v>0.94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80.48</v>
      </c>
      <c r="H34" s="3">
        <f>IFERROR(INDEX(D34:G34,COUNT(D34:G34)),"")</f>
        <v>80.48</v>
      </c>
      <c r="I34" s="3">
        <f t="shared" ref="I34:N34" si="26">IFERROR(INDEX(I51:I500,MATCH($C$34,$C$51:$C$500,0)),"")</f>
        <v>-48.76</v>
      </c>
      <c r="J34" s="3">
        <f t="shared" si="26"/>
        <v>-10.89</v>
      </c>
      <c r="K34" s="3">
        <f t="shared" si="26"/>
        <v>-15.55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1.73</v>
      </c>
      <c r="H35" s="3">
        <f>IFERROR(INDEX(D35:G35,COUNT(D35:G35)),"")</f>
        <v>1.73</v>
      </c>
      <c r="I35" s="3">
        <f t="shared" ref="I35:N35" si="27">IFERROR(INDEX(I51:I500,MATCH($C$35,$C$51:$C$500,0)),"")</f>
        <v>0.75</v>
      </c>
      <c r="J35" s="3">
        <f t="shared" si="27"/>
        <v>0.87</v>
      </c>
      <c r="K35" s="3">
        <f t="shared" si="27"/>
        <v>0.47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304931996817</v>
      </c>
      <c r="E51" s="5">
        <v>284381835591</v>
      </c>
      <c r="F51" s="5">
        <v>273852144900</v>
      </c>
      <c r="G51" s="5">
        <v>276649181517</v>
      </c>
      <c r="I51" s="5">
        <v>1101696804256</v>
      </c>
      <c r="J51" s="5">
        <v>1044032751553</v>
      </c>
      <c r="K51" s="5">
        <v>1005682962532</v>
      </c>
      <c r="L51" s="5">
        <v>905421045512</v>
      </c>
      <c r="M51" s="5">
        <v>722462045853</v>
      </c>
      <c r="N51" s="5">
        <v>644571786564</v>
      </c>
    </row>
    <row r="52" spans="2:14" ht="15.5" x14ac:dyDescent="0.35">
      <c r="C52" t="s">
        <v>73</v>
      </c>
      <c r="D52" s="5">
        <v>-161464598400</v>
      </c>
      <c r="E52" s="5">
        <v>-165887569141</v>
      </c>
      <c r="F52" s="5">
        <v>-163255518398</v>
      </c>
      <c r="G52" s="5">
        <v>-150045206007</v>
      </c>
      <c r="I52" s="5">
        <v>-631288615539</v>
      </c>
      <c r="J52" s="5">
        <v>-629664913210</v>
      </c>
      <c r="K52" s="5">
        <v>-534556397935</v>
      </c>
      <c r="L52" s="5">
        <v>-447503513092</v>
      </c>
      <c r="M52" s="5">
        <v>-375268308587</v>
      </c>
      <c r="N52" s="5">
        <v>-342537327270</v>
      </c>
    </row>
    <row r="53" spans="2:14" ht="15.5" x14ac:dyDescent="0.35">
      <c r="C53" t="s">
        <v>74</v>
      </c>
      <c r="D53" s="5">
        <v>143467398417</v>
      </c>
      <c r="E53" s="5">
        <v>118494266450</v>
      </c>
      <c r="F53" s="5">
        <v>110596626502</v>
      </c>
      <c r="G53" s="5">
        <v>126603975510</v>
      </c>
      <c r="I53" s="5">
        <v>470408188717</v>
      </c>
      <c r="J53" s="5">
        <v>414367838343</v>
      </c>
      <c r="K53" s="5">
        <v>471126564597</v>
      </c>
      <c r="L53" s="5">
        <v>457917532420</v>
      </c>
      <c r="M53" s="5">
        <v>347193737266</v>
      </c>
      <c r="N53" s="5">
        <v>302034459294</v>
      </c>
    </row>
    <row r="54" spans="2:14" ht="15.5" x14ac:dyDescent="0.35">
      <c r="C54" t="s">
        <v>75</v>
      </c>
      <c r="D54" s="5">
        <v>-134291682632</v>
      </c>
      <c r="E54" s="5">
        <v>-111609312836</v>
      </c>
      <c r="F54" s="5">
        <v>-124003875024</v>
      </c>
      <c r="G54" s="5">
        <v>-121006234715</v>
      </c>
      <c r="I54" s="5">
        <v>-492891875085</v>
      </c>
      <c r="J54" s="5">
        <v>-523950020230</v>
      </c>
      <c r="K54" s="5">
        <v>-532617359167</v>
      </c>
      <c r="L54" s="5">
        <v>-484338684354</v>
      </c>
      <c r="M54" s="5">
        <v>-403979938879</v>
      </c>
      <c r="N54" s="5">
        <v>-376996864353</v>
      </c>
    </row>
    <row r="55" spans="2:14" ht="15.5" x14ac:dyDescent="0.35">
      <c r="C55" t="s">
        <v>77</v>
      </c>
      <c r="D55" s="5">
        <v>-94601873335</v>
      </c>
      <c r="E55" s="5">
        <v>-71964058095</v>
      </c>
      <c r="F55" s="5">
        <v>-91079478005</v>
      </c>
      <c r="G55" s="5">
        <v>-93504944137</v>
      </c>
      <c r="I55" s="5">
        <v>-363261221115</v>
      </c>
      <c r="J55" s="5">
        <v>-383147813703</v>
      </c>
      <c r="K55" s="5">
        <v>-417086060209</v>
      </c>
      <c r="L55" s="5">
        <v>-387980503216</v>
      </c>
      <c r="M55" s="5">
        <v>-339106387888</v>
      </c>
      <c r="N55" s="5">
        <v>-317706028399</v>
      </c>
    </row>
    <row r="56" spans="2:14" ht="15.5" x14ac:dyDescent="0.35">
      <c r="C56" t="s">
        <v>76</v>
      </c>
      <c r="D56" s="5">
        <v>-39689809297</v>
      </c>
      <c r="E56" s="5">
        <v>-39645254741</v>
      </c>
      <c r="F56" s="5">
        <v>-32924397019</v>
      </c>
      <c r="G56" s="5">
        <v>-27501290578</v>
      </c>
      <c r="I56" s="5">
        <v>-129630653970</v>
      </c>
      <c r="J56" s="5">
        <v>-140802206527</v>
      </c>
      <c r="K56" s="5">
        <v>-115531298958</v>
      </c>
      <c r="L56" s="5">
        <v>-96358181138</v>
      </c>
      <c r="M56" s="5">
        <v>-64873550991</v>
      </c>
      <c r="N56" s="5">
        <v>-59290835954</v>
      </c>
    </row>
    <row r="57" spans="2:14" ht="15.5" x14ac:dyDescent="0.35">
      <c r="C57" t="s">
        <v>78</v>
      </c>
      <c r="D57" s="5">
        <v>9175715785</v>
      </c>
      <c r="E57" s="5">
        <v>6884953614</v>
      </c>
      <c r="F57" s="5">
        <v>-13407248522</v>
      </c>
      <c r="G57" s="5">
        <v>5597740795</v>
      </c>
      <c r="I57" s="5">
        <v>-22483686368</v>
      </c>
      <c r="J57" s="5">
        <v>-109582181887</v>
      </c>
      <c r="K57" s="5">
        <v>-61490794570</v>
      </c>
      <c r="L57" s="5">
        <v>-26421151934</v>
      </c>
      <c r="M57" s="5">
        <v>-56786201613</v>
      </c>
      <c r="N57" s="5">
        <v>-74962405059</v>
      </c>
    </row>
    <row r="58" spans="2:14" ht="15.5" x14ac:dyDescent="0.35">
      <c r="C58" t="s">
        <v>79</v>
      </c>
      <c r="D58" s="5">
        <v>-1249313360</v>
      </c>
      <c r="E58" s="5">
        <v>-2345092332</v>
      </c>
      <c r="F58" s="5">
        <v>-257349657</v>
      </c>
      <c r="G58" s="5">
        <v>2255263919</v>
      </c>
      <c r="I58" s="5">
        <v>1965488219</v>
      </c>
      <c r="J58" s="5">
        <v>23878386262</v>
      </c>
      <c r="K58" s="5">
        <v>29730317653</v>
      </c>
      <c r="L58" s="5">
        <v>86842512335</v>
      </c>
      <c r="M58" s="5">
        <v>21433852665</v>
      </c>
      <c r="N58" s="5">
        <v>23327048241</v>
      </c>
    </row>
    <row r="59" spans="2:14" ht="15.5" x14ac:dyDescent="0.35">
      <c r="C59" t="s">
        <v>26</v>
      </c>
      <c r="D59" s="5">
        <v>-2655386613</v>
      </c>
      <c r="E59" s="5">
        <v>-3311441775</v>
      </c>
      <c r="F59" s="5">
        <v>-2728960191</v>
      </c>
      <c r="G59" s="5">
        <v>-3110927311</v>
      </c>
      <c r="I59" s="5">
        <v>-12605607119</v>
      </c>
      <c r="J59" s="5">
        <v>-17350950401</v>
      </c>
      <c r="K59" s="5">
        <v>-13202732342</v>
      </c>
      <c r="L59" s="5">
        <v>-24221403477</v>
      </c>
      <c r="M59" s="5">
        <v>-27850504480</v>
      </c>
      <c r="N59" s="5">
        <v>-25944300311</v>
      </c>
    </row>
    <row r="60" spans="2:14" ht="15.5" x14ac:dyDescent="0.35">
      <c r="C60" t="s">
        <v>80</v>
      </c>
      <c r="D60" s="5">
        <v>74226872</v>
      </c>
      <c r="E60" s="5">
        <v>30976103</v>
      </c>
      <c r="F60" s="5">
        <v>45219041</v>
      </c>
      <c r="G60" s="5">
        <v>35613629</v>
      </c>
      <c r="I60" s="5">
        <v>69400220</v>
      </c>
      <c r="J60" s="5">
        <v>-131738253</v>
      </c>
      <c r="K60" s="5">
        <v>33812295</v>
      </c>
      <c r="L60" s="5">
        <v>67532728</v>
      </c>
    </row>
    <row r="61" spans="2:14" ht="15.5" x14ac:dyDescent="0.35">
      <c r="C61" t="s">
        <v>81</v>
      </c>
      <c r="D61" s="5">
        <v>-1249313360</v>
      </c>
      <c r="E61" s="5">
        <v>-2345092332</v>
      </c>
      <c r="F61" s="5">
        <v>-257349657</v>
      </c>
      <c r="G61" s="5">
        <v>2255263919</v>
      </c>
      <c r="I61" s="5">
        <v>1965488219</v>
      </c>
      <c r="J61" s="5">
        <v>23878386262</v>
      </c>
      <c r="K61" s="5">
        <v>29730317653</v>
      </c>
      <c r="L61" s="5">
        <v>86842512335</v>
      </c>
      <c r="M61" s="5">
        <v>21433852665</v>
      </c>
      <c r="N61" s="5">
        <v>23327048241</v>
      </c>
    </row>
    <row r="62" spans="2:14" ht="15.5" x14ac:dyDescent="0.35">
      <c r="C62" t="s">
        <v>28</v>
      </c>
      <c r="D62" s="5">
        <v>7926402425</v>
      </c>
      <c r="E62" s="5">
        <v>4539861282</v>
      </c>
      <c r="F62" s="5">
        <v>-13664598179</v>
      </c>
      <c r="G62" s="5">
        <v>7853004714</v>
      </c>
      <c r="I62" s="5">
        <v>-20518198149</v>
      </c>
      <c r="J62" s="5">
        <v>-85703795625</v>
      </c>
      <c r="K62" s="5">
        <v>-31760476917</v>
      </c>
      <c r="L62" s="5">
        <v>60421360401</v>
      </c>
      <c r="M62" s="5">
        <v>-35352348948</v>
      </c>
      <c r="N62" s="5">
        <v>-51635356818</v>
      </c>
    </row>
    <row r="63" spans="2:14" ht="15.5" x14ac:dyDescent="0.35">
      <c r="C63" t="s">
        <v>27</v>
      </c>
      <c r="D63" s="5">
        <v>-1280919318</v>
      </c>
      <c r="E63" s="5">
        <v>1150103243</v>
      </c>
      <c r="F63" s="5">
        <v>1691985628</v>
      </c>
      <c r="G63" s="5">
        <v>-809586688</v>
      </c>
      <c r="I63" s="5">
        <v>3673343481</v>
      </c>
      <c r="J63" s="5">
        <v>2417817970</v>
      </c>
      <c r="K63" s="5">
        <v>1418783537</v>
      </c>
      <c r="L63" s="5">
        <v>-698051179</v>
      </c>
      <c r="M63" s="5">
        <v>884624053</v>
      </c>
      <c r="N63" s="5">
        <v>1161279244</v>
      </c>
    </row>
    <row r="64" spans="2:14" ht="15.5" x14ac:dyDescent="0.35">
      <c r="C64" t="s">
        <v>82</v>
      </c>
      <c r="D64" s="5">
        <v>-1490252055</v>
      </c>
      <c r="F64" s="5">
        <v>908421867</v>
      </c>
      <c r="G64" s="5">
        <v>-908421867</v>
      </c>
      <c r="K64" s="5">
        <v>-3080818964</v>
      </c>
      <c r="L64" s="5">
        <v>-1481433352</v>
      </c>
    </row>
    <row r="65" spans="2:14" ht="15.5" x14ac:dyDescent="0.35">
      <c r="C65" t="s">
        <v>83</v>
      </c>
      <c r="D65" s="5">
        <v>209332737</v>
      </c>
      <c r="E65" s="5">
        <v>1150103243</v>
      </c>
      <c r="F65" s="5">
        <v>783563761</v>
      </c>
      <c r="G65" s="5">
        <v>98835179</v>
      </c>
      <c r="I65" s="5">
        <v>3673343481</v>
      </c>
      <c r="J65" s="5">
        <v>2417817970</v>
      </c>
      <c r="K65" s="5">
        <v>4499602501</v>
      </c>
      <c r="L65" s="5">
        <v>783382173</v>
      </c>
      <c r="M65" s="5">
        <v>884624053</v>
      </c>
      <c r="N65" s="5">
        <v>1161279244</v>
      </c>
    </row>
    <row r="66" spans="2:14" ht="15.5" x14ac:dyDescent="0.35">
      <c r="C66" t="s">
        <v>84</v>
      </c>
      <c r="D66" s="5">
        <v>-1280919318</v>
      </c>
      <c r="E66" s="5">
        <v>1150103243</v>
      </c>
      <c r="F66" s="5">
        <v>1691985628</v>
      </c>
      <c r="G66" s="5">
        <v>-809586688</v>
      </c>
      <c r="I66" s="5">
        <v>3673343481</v>
      </c>
      <c r="J66" s="5">
        <v>2417817970</v>
      </c>
      <c r="K66" s="5">
        <v>1418783537</v>
      </c>
      <c r="L66" s="5">
        <v>-698051179</v>
      </c>
      <c r="M66" s="5">
        <v>884624053</v>
      </c>
      <c r="N66" s="5">
        <v>1161279244</v>
      </c>
    </row>
    <row r="67" spans="2:14" ht="15.5" x14ac:dyDescent="0.35">
      <c r="C67" t="s">
        <v>85</v>
      </c>
      <c r="D67" s="5">
        <v>6645483107</v>
      </c>
      <c r="E67" s="5">
        <v>5689964525</v>
      </c>
      <c r="F67" s="5">
        <v>-11972612551</v>
      </c>
      <c r="G67" s="5">
        <v>7043418026</v>
      </c>
      <c r="I67" s="5">
        <v>-16844854668</v>
      </c>
      <c r="J67" s="5">
        <v>-83285977655</v>
      </c>
      <c r="K67" s="5">
        <v>-30341693380</v>
      </c>
      <c r="L67" s="5">
        <v>59723309222</v>
      </c>
      <c r="M67" s="5">
        <v>-34467724895</v>
      </c>
      <c r="N67" s="5">
        <v>-50474077574</v>
      </c>
    </row>
    <row r="68" spans="2:14" ht="15.5" x14ac:dyDescent="0.35">
      <c r="C68" t="s">
        <v>86</v>
      </c>
      <c r="E68" s="5">
        <v>26902760352</v>
      </c>
      <c r="I68" s="5">
        <v>26902760352</v>
      </c>
      <c r="J68" s="5">
        <v>6449237945</v>
      </c>
      <c r="K68" s="5">
        <v>4599232506</v>
      </c>
      <c r="L68" s="5">
        <v>116963877</v>
      </c>
      <c r="M68" s="5">
        <v>1559177546</v>
      </c>
      <c r="N68" s="5">
        <v>-24586725</v>
      </c>
    </row>
    <row r="69" spans="2:14" ht="15.5" x14ac:dyDescent="0.35">
      <c r="C69" t="s">
        <v>88</v>
      </c>
      <c r="D69" s="5">
        <v>6645483107</v>
      </c>
      <c r="E69" s="5">
        <v>32592724877</v>
      </c>
      <c r="F69" s="5">
        <v>-11972612551</v>
      </c>
      <c r="G69" s="5">
        <v>7043418026</v>
      </c>
      <c r="I69" s="5">
        <v>10057905684</v>
      </c>
      <c r="J69" s="5">
        <v>-76836739710</v>
      </c>
      <c r="K69" s="5">
        <v>-25742460874</v>
      </c>
      <c r="L69" s="5">
        <v>59840273099</v>
      </c>
      <c r="M69" s="5">
        <v>-32908547349</v>
      </c>
      <c r="N69" s="5">
        <v>-50498664299</v>
      </c>
    </row>
    <row r="70" spans="2:14" ht="15.5" x14ac:dyDescent="0.35">
      <c r="C70" t="s">
        <v>89</v>
      </c>
      <c r="D70" s="5">
        <v>6645483107</v>
      </c>
      <c r="E70" s="5">
        <v>5689964525</v>
      </c>
      <c r="F70" s="5">
        <v>-11972612551</v>
      </c>
      <c r="G70" s="5">
        <v>7043418026</v>
      </c>
      <c r="I70" s="5">
        <v>-16844854668</v>
      </c>
      <c r="J70" s="5">
        <v>-83285977655</v>
      </c>
      <c r="K70" s="5">
        <v>-30341693380</v>
      </c>
      <c r="L70" s="5">
        <v>59723309222</v>
      </c>
      <c r="M70" s="5">
        <v>-34467724895</v>
      </c>
      <c r="N70" s="5">
        <v>-50474077573</v>
      </c>
    </row>
    <row r="71" spans="2:14" ht="15.5" x14ac:dyDescent="0.35">
      <c r="C71" t="s">
        <v>7</v>
      </c>
      <c r="D71" s="5">
        <v>6571256235</v>
      </c>
      <c r="E71" s="5">
        <v>32561748774</v>
      </c>
      <c r="F71" s="5">
        <v>-12017831592</v>
      </c>
      <c r="G71" s="5">
        <v>7007804397</v>
      </c>
      <c r="I71" s="5">
        <v>9988505464</v>
      </c>
      <c r="J71" s="5">
        <v>-76705001457</v>
      </c>
      <c r="K71" s="5">
        <v>-25776273169</v>
      </c>
      <c r="L71" s="5">
        <v>59772740372</v>
      </c>
      <c r="M71" s="5">
        <v>-32908547349</v>
      </c>
      <c r="N71" s="5">
        <v>-50498664298</v>
      </c>
    </row>
    <row r="72" spans="2:14" ht="15.5" x14ac:dyDescent="0.35">
      <c r="C72" t="s">
        <v>90</v>
      </c>
      <c r="D72" s="5">
        <v>6645483107</v>
      </c>
      <c r="E72" s="5">
        <v>5689964525</v>
      </c>
      <c r="F72" s="5">
        <v>-11972612551</v>
      </c>
      <c r="G72" s="5">
        <v>7043418026</v>
      </c>
      <c r="I72" s="5">
        <v>-16844854668</v>
      </c>
      <c r="J72" s="5">
        <v>-83285977655</v>
      </c>
      <c r="K72" s="5">
        <v>-30341693380</v>
      </c>
      <c r="L72" s="5">
        <v>59723309222</v>
      </c>
      <c r="M72" s="5">
        <v>-34467724895</v>
      </c>
      <c r="N72" s="5">
        <v>-50474077573</v>
      </c>
    </row>
    <row r="73" spans="2:14" ht="15.5" x14ac:dyDescent="0.35">
      <c r="C73" t="s">
        <v>91</v>
      </c>
      <c r="D73" s="5">
        <v>6645483107</v>
      </c>
      <c r="E73" s="5">
        <v>32592724877</v>
      </c>
      <c r="F73" s="5">
        <v>-11972612551</v>
      </c>
      <c r="G73" s="5">
        <v>7043418026</v>
      </c>
      <c r="I73" s="5">
        <v>10057905684</v>
      </c>
      <c r="J73" s="5">
        <v>-76836739710</v>
      </c>
      <c r="K73" s="5">
        <v>-25742460874</v>
      </c>
      <c r="L73" s="5">
        <v>59840273100</v>
      </c>
      <c r="M73" s="5">
        <v>-32908547349</v>
      </c>
      <c r="N73" s="5">
        <v>-50498664298</v>
      </c>
    </row>
    <row r="74" spans="2:14" ht="15.5" x14ac:dyDescent="0.35">
      <c r="C74" t="s">
        <v>92</v>
      </c>
      <c r="D74" s="5">
        <v>6645483107</v>
      </c>
      <c r="E74" s="5">
        <v>32592724877</v>
      </c>
      <c r="F74" s="5">
        <v>-11972612551</v>
      </c>
      <c r="G74" s="5">
        <v>7043418026</v>
      </c>
      <c r="I74" s="5">
        <v>10057905684</v>
      </c>
      <c r="J74" s="5">
        <v>-76836739710</v>
      </c>
      <c r="K74" s="5">
        <v>-25742460874</v>
      </c>
      <c r="L74" s="5">
        <v>59840273100</v>
      </c>
      <c r="M74" s="5">
        <v>-32908547349</v>
      </c>
      <c r="N74" s="5">
        <v>-50498664298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81191995659</v>
      </c>
      <c r="E78" s="5">
        <v>45804254956</v>
      </c>
      <c r="F78" s="5">
        <v>51436506368</v>
      </c>
      <c r="G78" s="5">
        <v>49682400255</v>
      </c>
      <c r="I78" s="5">
        <v>45804254956</v>
      </c>
      <c r="J78" s="5">
        <v>51802464242</v>
      </c>
      <c r="K78" s="5">
        <v>64888711997</v>
      </c>
      <c r="L78" s="5">
        <v>67760211736</v>
      </c>
      <c r="M78" s="5">
        <v>7953936757</v>
      </c>
      <c r="N78" s="5">
        <v>13606744221</v>
      </c>
    </row>
    <row r="79" spans="2:14" ht="15.5" x14ac:dyDescent="0.35">
      <c r="C79" t="s">
        <v>96</v>
      </c>
      <c r="D79" s="5">
        <v>46947907137</v>
      </c>
      <c r="E79" s="5">
        <v>45564641838</v>
      </c>
      <c r="F79" s="5">
        <v>45926258741</v>
      </c>
      <c r="G79" s="5">
        <v>48199546523</v>
      </c>
      <c r="I79" s="5">
        <v>45564641838</v>
      </c>
      <c r="J79" s="5">
        <v>41690033198</v>
      </c>
      <c r="K79" s="5">
        <v>48612092693</v>
      </c>
      <c r="L79" s="5">
        <v>32937233333</v>
      </c>
      <c r="M79" s="5">
        <v>26112848074</v>
      </c>
      <c r="N79" s="5">
        <v>14019272093</v>
      </c>
    </row>
    <row r="80" spans="2:14" ht="15.5" x14ac:dyDescent="0.35">
      <c r="C80" t="s">
        <v>97</v>
      </c>
      <c r="D80" s="5">
        <v>111727361989</v>
      </c>
      <c r="E80" s="5">
        <v>94772430136</v>
      </c>
      <c r="F80" s="5">
        <v>79640667681</v>
      </c>
      <c r="G80" s="5">
        <v>45823920931</v>
      </c>
      <c r="I80" s="5">
        <v>94772430136</v>
      </c>
      <c r="J80" s="5">
        <v>58304716875</v>
      </c>
      <c r="K80" s="5">
        <v>129727043833</v>
      </c>
      <c r="L80" s="5">
        <v>106940878166</v>
      </c>
      <c r="M80" s="5">
        <v>75849600746</v>
      </c>
      <c r="N80" s="5">
        <v>71463918010</v>
      </c>
    </row>
    <row r="81" spans="3:14" ht="15.5" x14ac:dyDescent="0.35">
      <c r="C81" t="s">
        <v>270</v>
      </c>
      <c r="D81" s="5">
        <v>4577010752</v>
      </c>
      <c r="E81" s="5">
        <v>1507938601</v>
      </c>
      <c r="F81" s="5">
        <v>1134622361</v>
      </c>
      <c r="G81" s="5">
        <v>3819884766</v>
      </c>
      <c r="I81" s="5">
        <v>1507938601</v>
      </c>
      <c r="J81" s="5">
        <v>7930883276</v>
      </c>
      <c r="K81" s="5">
        <v>36227609560</v>
      </c>
      <c r="L81" s="5">
        <v>83392665750</v>
      </c>
    </row>
    <row r="82" spans="3:14" ht="15.5" x14ac:dyDescent="0.35">
      <c r="C82" t="s">
        <v>98</v>
      </c>
      <c r="D82" s="5">
        <v>46947907137</v>
      </c>
      <c r="E82" s="5">
        <v>45564641838</v>
      </c>
      <c r="F82" s="5">
        <v>45926258741</v>
      </c>
      <c r="G82" s="5">
        <v>48199546523</v>
      </c>
      <c r="I82" s="5">
        <v>45564641838</v>
      </c>
      <c r="J82" s="5">
        <v>41690033198</v>
      </c>
      <c r="K82" s="5">
        <v>48612092693</v>
      </c>
      <c r="L82" s="5">
        <v>32937233333</v>
      </c>
      <c r="M82" s="5">
        <v>26112848074</v>
      </c>
      <c r="N82" s="5">
        <v>14019272093</v>
      </c>
    </row>
    <row r="83" spans="3:14" ht="15.5" x14ac:dyDescent="0.35">
      <c r="C83" t="s">
        <v>99</v>
      </c>
      <c r="D83" s="5">
        <v>190105779</v>
      </c>
      <c r="E83" s="5">
        <v>446556828</v>
      </c>
      <c r="F83" s="5">
        <v>1562050115</v>
      </c>
      <c r="G83" s="5">
        <v>1357999168</v>
      </c>
      <c r="I83" s="5">
        <v>446556828</v>
      </c>
      <c r="J83" s="5">
        <v>1445570558</v>
      </c>
      <c r="K83" s="5">
        <v>3244889251</v>
      </c>
      <c r="L83" s="5">
        <v>1661753672</v>
      </c>
      <c r="M83" s="5">
        <v>557033906</v>
      </c>
      <c r="N83" s="5">
        <v>405255119</v>
      </c>
    </row>
    <row r="84" spans="3:14" ht="15.5" x14ac:dyDescent="0.35">
      <c r="C84" t="s">
        <v>100</v>
      </c>
      <c r="D84" s="5">
        <v>190105779</v>
      </c>
      <c r="E84" s="5">
        <v>446556828</v>
      </c>
      <c r="F84" s="5">
        <v>1562050115</v>
      </c>
      <c r="G84" s="5">
        <v>1357999168</v>
      </c>
      <c r="I84" s="5">
        <v>446556828</v>
      </c>
      <c r="J84" s="5">
        <v>1445570558</v>
      </c>
      <c r="K84" s="5">
        <v>3244889251</v>
      </c>
      <c r="L84" s="5">
        <v>1661753672</v>
      </c>
      <c r="M84" s="5">
        <v>557033906</v>
      </c>
      <c r="N84" s="5">
        <v>405255119</v>
      </c>
    </row>
    <row r="85" spans="3:14" ht="15.5" x14ac:dyDescent="0.35">
      <c r="C85" t="s">
        <v>101</v>
      </c>
      <c r="D85" s="5">
        <v>351759453612</v>
      </c>
      <c r="E85" s="5">
        <v>342202193259</v>
      </c>
      <c r="F85" s="5">
        <v>320182604860</v>
      </c>
      <c r="G85" s="5">
        <v>320679571659</v>
      </c>
      <c r="I85" s="5">
        <v>342202193259</v>
      </c>
      <c r="J85" s="5">
        <v>372531306307</v>
      </c>
      <c r="K85" s="5">
        <v>455601414112</v>
      </c>
      <c r="L85" s="5">
        <v>406831829483</v>
      </c>
      <c r="M85" s="5">
        <v>314794971669</v>
      </c>
      <c r="N85" s="5">
        <v>257614399731</v>
      </c>
    </row>
    <row r="86" spans="3:14" ht="15.5" x14ac:dyDescent="0.35">
      <c r="C86" t="s">
        <v>80</v>
      </c>
      <c r="D86" s="5">
        <v>39518440783</v>
      </c>
      <c r="E86" s="5">
        <v>39518440783</v>
      </c>
      <c r="F86" s="5">
        <v>12677897045</v>
      </c>
      <c r="G86" s="5">
        <v>12677897045</v>
      </c>
      <c r="I86" s="5">
        <v>39518440783</v>
      </c>
      <c r="J86" s="5">
        <v>12677897045</v>
      </c>
      <c r="K86" s="5">
        <v>-24395838613</v>
      </c>
      <c r="L86" s="5">
        <v>-28995071119</v>
      </c>
      <c r="M86" s="5">
        <v>-29112034997</v>
      </c>
      <c r="N86" s="5">
        <v>-46714829</v>
      </c>
    </row>
    <row r="87" spans="3:14" ht="15.5" x14ac:dyDescent="0.35">
      <c r="C87" t="s">
        <v>102</v>
      </c>
      <c r="D87" s="5">
        <v>510395301726</v>
      </c>
      <c r="E87" s="5">
        <v>465811188746</v>
      </c>
      <c r="F87" s="5">
        <v>462457012737</v>
      </c>
      <c r="G87" s="5">
        <v>456453672097</v>
      </c>
      <c r="I87" s="5">
        <v>465811188746</v>
      </c>
      <c r="J87" s="5">
        <v>502022136623</v>
      </c>
      <c r="K87" s="5">
        <v>598737060967</v>
      </c>
      <c r="L87" s="5">
        <v>530734437963</v>
      </c>
      <c r="M87" s="5">
        <v>366665904030</v>
      </c>
      <c r="N87" s="5">
        <v>296173158355</v>
      </c>
    </row>
    <row r="88" spans="3:14" ht="15.5" x14ac:dyDescent="0.35">
      <c r="C88" t="s">
        <v>103</v>
      </c>
    </row>
    <row r="89" spans="3:14" ht="15.5" x14ac:dyDescent="0.35">
      <c r="C89" t="s">
        <v>104</v>
      </c>
      <c r="D89" s="5">
        <v>43764896955</v>
      </c>
      <c r="E89" s="5">
        <v>46305510463</v>
      </c>
      <c r="F89" s="5">
        <v>46438836119</v>
      </c>
      <c r="G89" s="5">
        <v>49734934952</v>
      </c>
      <c r="I89" s="5">
        <v>46305510463</v>
      </c>
      <c r="J89" s="5">
        <v>48686479302</v>
      </c>
      <c r="K89" s="5">
        <v>51805441138</v>
      </c>
      <c r="L89" s="5">
        <v>34478125494</v>
      </c>
      <c r="M89" s="5">
        <v>72837219270</v>
      </c>
      <c r="N89" s="5">
        <v>85483636035</v>
      </c>
    </row>
    <row r="90" spans="3:14" ht="15.5" x14ac:dyDescent="0.35">
      <c r="C90" t="s">
        <v>105</v>
      </c>
      <c r="D90" s="5">
        <v>8095053582</v>
      </c>
      <c r="E90" s="5">
        <v>7885720847</v>
      </c>
      <c r="F90" s="5">
        <v>14323575654</v>
      </c>
      <c r="G90" s="5">
        <v>13540011890</v>
      </c>
      <c r="I90" s="5">
        <v>7885720847</v>
      </c>
      <c r="J90" s="5">
        <v>11800335413</v>
      </c>
      <c r="K90" s="5">
        <v>11201533273</v>
      </c>
      <c r="L90" s="5">
        <v>7999150197</v>
      </c>
      <c r="M90" s="5">
        <v>7248757835</v>
      </c>
      <c r="N90" s="5">
        <v>6803901808</v>
      </c>
    </row>
    <row r="91" spans="3:14" ht="15.5" x14ac:dyDescent="0.35">
      <c r="C91" t="s">
        <v>106</v>
      </c>
      <c r="D91" s="5">
        <v>206735820300</v>
      </c>
      <c r="E91" s="5">
        <v>225766745228</v>
      </c>
      <c r="F91" s="5">
        <v>197164910131</v>
      </c>
      <c r="G91" s="5">
        <v>224450752102</v>
      </c>
      <c r="I91" s="5">
        <v>225766745228</v>
      </c>
      <c r="J91" s="5">
        <v>237727964145</v>
      </c>
      <c r="K91" s="5">
        <v>255117685013</v>
      </c>
      <c r="L91" s="5">
        <v>229340875512</v>
      </c>
      <c r="M91" s="5">
        <v>267913673588</v>
      </c>
      <c r="N91" s="5">
        <v>330684577063</v>
      </c>
    </row>
    <row r="92" spans="3:14" ht="15.5" x14ac:dyDescent="0.35">
      <c r="C92" t="s">
        <v>107</v>
      </c>
      <c r="D92" s="5">
        <v>717131122026</v>
      </c>
      <c r="E92" s="5">
        <v>691577933974</v>
      </c>
      <c r="F92" s="5">
        <v>659621922868</v>
      </c>
      <c r="G92" s="5">
        <v>680904424199</v>
      </c>
      <c r="I92" s="5">
        <v>691577933974</v>
      </c>
      <c r="J92" s="5">
        <v>739750100768</v>
      </c>
      <c r="K92" s="5">
        <v>853854745980</v>
      </c>
      <c r="L92" s="5">
        <v>760075313475</v>
      </c>
      <c r="M92" s="5">
        <v>634579577618</v>
      </c>
      <c r="N92" s="5">
        <v>626857735418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204986113776</v>
      </c>
      <c r="E95" s="5">
        <v>184530702309</v>
      </c>
      <c r="F95" s="5">
        <v>155119522937</v>
      </c>
      <c r="G95" s="5">
        <v>164586417920</v>
      </c>
      <c r="I95" s="5">
        <v>184530702309</v>
      </c>
      <c r="J95" s="5">
        <v>195519570238</v>
      </c>
      <c r="K95" s="5">
        <v>224431492209</v>
      </c>
      <c r="L95" s="5">
        <v>252209465803</v>
      </c>
      <c r="M95" s="5">
        <v>467550352261</v>
      </c>
      <c r="N95" s="5">
        <v>366200487378</v>
      </c>
    </row>
    <row r="96" spans="3:14" ht="15.5" x14ac:dyDescent="0.35">
      <c r="C96" t="s">
        <v>273</v>
      </c>
      <c r="G96" s="5">
        <v>30198492774</v>
      </c>
      <c r="J96" s="5">
        <v>46493400164</v>
      </c>
      <c r="M96" s="5">
        <v>321469053660</v>
      </c>
      <c r="N96" s="5">
        <v>224875600925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114605461170</v>
      </c>
      <c r="E98" s="5">
        <v>94772430136</v>
      </c>
      <c r="F98" s="5">
        <v>79640667681</v>
      </c>
      <c r="G98" s="5">
        <v>45823920931</v>
      </c>
      <c r="I98" s="5">
        <v>94772430136</v>
      </c>
      <c r="J98" s="5">
        <v>58304716875</v>
      </c>
      <c r="K98" s="5">
        <v>129727043833</v>
      </c>
      <c r="L98" s="5">
        <v>106940878166</v>
      </c>
      <c r="M98" s="5">
        <v>75849600746</v>
      </c>
      <c r="N98" s="5">
        <v>71463918010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4577010752</v>
      </c>
      <c r="E100" s="5">
        <v>1507938601</v>
      </c>
      <c r="F100" s="5">
        <v>1134622361</v>
      </c>
      <c r="G100" s="5">
        <v>3819884766</v>
      </c>
      <c r="I100" s="5">
        <v>1507938601</v>
      </c>
      <c r="J100" s="5">
        <v>7930883276</v>
      </c>
      <c r="K100" s="5">
        <v>36227609560</v>
      </c>
      <c r="L100" s="5">
        <v>83392665750</v>
      </c>
    </row>
    <row r="101" spans="3:14" ht="15.5" x14ac:dyDescent="0.35">
      <c r="C101" t="s">
        <v>115</v>
      </c>
      <c r="D101" s="5">
        <v>7236374414</v>
      </c>
      <c r="E101" s="5">
        <v>3026735183</v>
      </c>
      <c r="F101" s="5">
        <v>3643098551</v>
      </c>
      <c r="G101" s="5">
        <v>3931816587</v>
      </c>
      <c r="I101" s="5">
        <v>3026735183</v>
      </c>
      <c r="J101" s="5">
        <v>2480215882</v>
      </c>
      <c r="K101" s="5">
        <v>5090245486</v>
      </c>
      <c r="L101" s="5">
        <v>8144814189</v>
      </c>
      <c r="M101" s="5">
        <v>3248290819</v>
      </c>
      <c r="N101" s="5">
        <v>2969461563</v>
      </c>
    </row>
    <row r="102" spans="3:14" ht="15.5" x14ac:dyDescent="0.35">
      <c r="C102" t="s">
        <v>116</v>
      </c>
      <c r="D102" s="5">
        <v>20709683712</v>
      </c>
      <c r="E102" s="5">
        <v>21018541336</v>
      </c>
      <c r="F102" s="5">
        <v>18554543418</v>
      </c>
      <c r="G102" s="5">
        <v>15163841596</v>
      </c>
      <c r="I102" s="5">
        <v>21018541336</v>
      </c>
      <c r="J102" s="5">
        <v>12390561512</v>
      </c>
      <c r="K102" s="5">
        <v>6700267736</v>
      </c>
      <c r="L102" s="5">
        <v>6474397988</v>
      </c>
      <c r="M102" s="5">
        <v>6728590778</v>
      </c>
      <c r="N102" s="5">
        <v>3717716036</v>
      </c>
    </row>
    <row r="103" spans="3:14" ht="15.5" x14ac:dyDescent="0.35">
      <c r="C103" t="s">
        <v>118</v>
      </c>
    </row>
    <row r="104" spans="3:14" ht="15.5" x14ac:dyDescent="0.35">
      <c r="C104" t="s">
        <v>120</v>
      </c>
      <c r="D104" s="5">
        <v>51811350991</v>
      </c>
      <c r="E104" s="5">
        <v>58384200940</v>
      </c>
      <c r="F104" s="5">
        <v>41757455995</v>
      </c>
      <c r="G104" s="5">
        <v>55681374009</v>
      </c>
      <c r="I104" s="5">
        <v>58384200940</v>
      </c>
      <c r="J104" s="5">
        <v>47722958712</v>
      </c>
      <c r="K104" s="5">
        <v>46286379900</v>
      </c>
      <c r="L104" s="5">
        <v>47060585406</v>
      </c>
      <c r="M104" s="5">
        <v>59419001431</v>
      </c>
      <c r="N104" s="5">
        <v>62867373048</v>
      </c>
    </row>
    <row r="105" spans="3:14" ht="15.5" x14ac:dyDescent="0.35">
      <c r="C105" t="s">
        <v>121</v>
      </c>
      <c r="D105" s="5">
        <v>61838698684</v>
      </c>
      <c r="E105" s="5">
        <v>63386405206</v>
      </c>
      <c r="F105" s="5">
        <v>93434298349</v>
      </c>
      <c r="G105" s="5">
        <v>93277292146</v>
      </c>
      <c r="I105" s="5">
        <v>63386405206</v>
      </c>
      <c r="J105" s="5">
        <v>110627609755</v>
      </c>
      <c r="K105" s="5">
        <v>126281569682</v>
      </c>
      <c r="L105" s="5">
        <v>116992508926</v>
      </c>
      <c r="M105" s="5">
        <v>107603493962</v>
      </c>
      <c r="N105" s="5">
        <v>147698471584</v>
      </c>
    </row>
    <row r="106" spans="3:14" ht="15.5" x14ac:dyDescent="0.35">
      <c r="C106" t="s">
        <v>122</v>
      </c>
      <c r="D106" s="5">
        <v>61838698684</v>
      </c>
      <c r="E106" s="5">
        <v>63386405206</v>
      </c>
      <c r="F106" s="5">
        <v>93434298349</v>
      </c>
      <c r="G106" s="5">
        <v>93277292146</v>
      </c>
      <c r="I106" s="5">
        <v>63386405206</v>
      </c>
      <c r="J106" s="5">
        <v>110627609755</v>
      </c>
      <c r="K106" s="5">
        <v>126281569682</v>
      </c>
      <c r="L106" s="5">
        <v>116992508926</v>
      </c>
      <c r="M106" s="5">
        <v>107603493962</v>
      </c>
      <c r="N106" s="5">
        <v>147698471584</v>
      </c>
    </row>
    <row r="107" spans="3:14" ht="15.5" x14ac:dyDescent="0.35">
      <c r="C107" t="s">
        <v>124</v>
      </c>
    </row>
    <row r="108" spans="3:14" ht="15.5" x14ac:dyDescent="0.35">
      <c r="C108" t="s">
        <v>125</v>
      </c>
      <c r="D108" s="5">
        <v>37994015922</v>
      </c>
      <c r="E108" s="5">
        <v>43421277163</v>
      </c>
      <c r="F108" s="5">
        <v>33850492308</v>
      </c>
      <c r="G108" s="5">
        <v>37420827545</v>
      </c>
      <c r="I108" s="5">
        <v>43421277163</v>
      </c>
      <c r="J108" s="5">
        <v>62225828037</v>
      </c>
      <c r="K108" s="5">
        <v>81012051084</v>
      </c>
      <c r="L108" s="5">
        <v>80008881836</v>
      </c>
      <c r="M108" s="5">
        <v>73773190053</v>
      </c>
      <c r="N108" s="5">
        <v>113931520487</v>
      </c>
    </row>
    <row r="109" spans="3:14" ht="15.5" x14ac:dyDescent="0.35">
      <c r="C109" t="s">
        <v>126</v>
      </c>
      <c r="D109" s="5">
        <v>266824812460</v>
      </c>
      <c r="E109" s="5">
        <v>247917107515</v>
      </c>
      <c r="F109" s="5">
        <v>248553821286</v>
      </c>
      <c r="G109" s="5">
        <v>257863710066</v>
      </c>
      <c r="I109" s="5">
        <v>247917107515</v>
      </c>
      <c r="J109" s="5">
        <v>306147179993</v>
      </c>
      <c r="K109" s="5">
        <v>350713061891</v>
      </c>
      <c r="L109" s="5">
        <v>369201974729</v>
      </c>
      <c r="M109" s="5">
        <v>575153846223</v>
      </c>
      <c r="N109" s="5">
        <v>513898958962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65405667650</v>
      </c>
      <c r="E111" s="5">
        <v>65405667650</v>
      </c>
      <c r="F111" s="5">
        <v>65405667650</v>
      </c>
      <c r="G111" s="5">
        <v>65405667650</v>
      </c>
      <c r="I111" s="5">
        <v>65405667650</v>
      </c>
      <c r="J111" s="5">
        <v>65405667650</v>
      </c>
      <c r="K111" s="5">
        <v>66714660000</v>
      </c>
      <c r="L111" s="5">
        <v>20000000000</v>
      </c>
      <c r="M111" s="5">
        <v>20000000000</v>
      </c>
      <c r="N111" s="5">
        <v>10000000000</v>
      </c>
    </row>
    <row r="112" spans="3:14" ht="15.5" x14ac:dyDescent="0.35">
      <c r="C112" t="s">
        <v>129</v>
      </c>
      <c r="D112" s="5">
        <v>424275617253</v>
      </c>
      <c r="E112" s="5">
        <v>424275617253</v>
      </c>
      <c r="F112" s="5">
        <v>424275617253</v>
      </c>
      <c r="G112" s="5">
        <v>424275617253</v>
      </c>
      <c r="I112" s="5">
        <v>424275617253</v>
      </c>
      <c r="J112" s="5">
        <v>424275617253</v>
      </c>
      <c r="K112" s="5">
        <v>446293146220</v>
      </c>
    </row>
    <row r="113" spans="2:14" ht="15.5" x14ac:dyDescent="0.35">
      <c r="C113" t="s">
        <v>130</v>
      </c>
      <c r="D113" s="5">
        <v>-79009649982</v>
      </c>
      <c r="E113" s="5">
        <v>-85580906217</v>
      </c>
      <c r="F113" s="5">
        <v>-91302111253</v>
      </c>
      <c r="G113" s="5">
        <v>-79284279661</v>
      </c>
      <c r="I113" s="5">
        <v>-85580906217</v>
      </c>
      <c r="J113" s="5">
        <v>-68728867943</v>
      </c>
      <c r="K113" s="5">
        <v>14425371459</v>
      </c>
      <c r="L113" s="5">
        <v>44800877135</v>
      </c>
      <c r="M113" s="5">
        <v>68537766391</v>
      </c>
      <c r="N113" s="5">
        <v>103005491286</v>
      </c>
    </row>
    <row r="114" spans="2:14" ht="15.5" x14ac:dyDescent="0.35">
      <c r="C114" t="s">
        <v>131</v>
      </c>
    </row>
    <row r="115" spans="2:14" ht="15.5" x14ac:dyDescent="0.35">
      <c r="C115" t="s">
        <v>132</v>
      </c>
    </row>
    <row r="116" spans="2:14" ht="15.5" x14ac:dyDescent="0.35">
      <c r="C116" t="s">
        <v>133</v>
      </c>
      <c r="D116" s="5">
        <v>-79009649982</v>
      </c>
      <c r="E116" s="5">
        <v>-85580906217</v>
      </c>
      <c r="F116" s="5">
        <v>-91302111253</v>
      </c>
      <c r="G116" s="5">
        <v>-79284279661</v>
      </c>
      <c r="I116" s="5">
        <v>-85580906217</v>
      </c>
      <c r="J116" s="5">
        <v>-68728867943</v>
      </c>
      <c r="K116" s="5">
        <v>14425371459</v>
      </c>
      <c r="L116" s="5">
        <v>44800877135</v>
      </c>
      <c r="M116" s="5">
        <v>68537766391</v>
      </c>
      <c r="N116" s="5">
        <v>103005491286</v>
      </c>
    </row>
    <row r="117" spans="2:14" ht="15.5" x14ac:dyDescent="0.35">
      <c r="C117" t="s">
        <v>1052</v>
      </c>
      <c r="L117" s="5">
        <v>355000000000</v>
      </c>
    </row>
    <row r="118" spans="2:14" ht="15.5" x14ac:dyDescent="0.35">
      <c r="C118" t="s">
        <v>134</v>
      </c>
      <c r="D118" s="5">
        <v>116233862</v>
      </c>
      <c r="E118" s="5">
        <v>42006990</v>
      </c>
      <c r="F118" s="5">
        <v>11030887</v>
      </c>
      <c r="G118" s="5">
        <v>-34188154</v>
      </c>
      <c r="I118" s="5">
        <v>42006990</v>
      </c>
      <c r="J118" s="5">
        <v>-27393230</v>
      </c>
      <c r="K118" s="5">
        <v>104345023</v>
      </c>
      <c r="L118" s="5">
        <v>67532728</v>
      </c>
    </row>
    <row r="119" spans="2:14" ht="15.5" x14ac:dyDescent="0.35">
      <c r="C119" t="s">
        <v>9</v>
      </c>
      <c r="D119" s="5">
        <v>450306309566</v>
      </c>
      <c r="E119" s="5">
        <v>443660826459</v>
      </c>
      <c r="F119" s="5">
        <v>411068101582</v>
      </c>
      <c r="G119" s="5">
        <v>423040714133</v>
      </c>
      <c r="I119" s="5">
        <v>443660826459</v>
      </c>
      <c r="J119" s="5">
        <v>433602920775</v>
      </c>
      <c r="K119" s="5">
        <v>503141684089</v>
      </c>
      <c r="L119" s="5">
        <v>390873338744</v>
      </c>
      <c r="M119" s="5">
        <v>59425731394</v>
      </c>
      <c r="N119" s="5">
        <v>112958776457</v>
      </c>
    </row>
    <row r="120" spans="2:14" ht="15.5" x14ac:dyDescent="0.35">
      <c r="C120" t="s">
        <v>135</v>
      </c>
      <c r="D120" s="5">
        <v>717131122026</v>
      </c>
      <c r="E120" s="5">
        <v>691577933974</v>
      </c>
      <c r="F120" s="5">
        <v>659621922868</v>
      </c>
      <c r="G120" s="5">
        <v>680904424199</v>
      </c>
      <c r="I120" s="5">
        <v>691577933974</v>
      </c>
      <c r="J120" s="5">
        <v>739750100768</v>
      </c>
      <c r="K120" s="5">
        <v>853854745980</v>
      </c>
      <c r="L120" s="5">
        <v>760075313473</v>
      </c>
      <c r="M120" s="5">
        <v>634579577617</v>
      </c>
      <c r="N120" s="5">
        <v>626857735419</v>
      </c>
    </row>
    <row r="121" spans="2:14" ht="15.5" x14ac:dyDescent="0.35">
      <c r="C121" t="s">
        <v>136</v>
      </c>
      <c r="D121" s="5">
        <v>2616226706</v>
      </c>
      <c r="E121" s="5">
        <v>2616226706</v>
      </c>
      <c r="F121" s="5">
        <v>2616226706</v>
      </c>
      <c r="G121" s="5">
        <v>2616226706</v>
      </c>
      <c r="I121" s="5">
        <v>2616226706</v>
      </c>
      <c r="J121" s="5">
        <v>2616226706</v>
      </c>
      <c r="K121" s="5">
        <v>2668586400</v>
      </c>
      <c r="L121" s="5">
        <v>20000</v>
      </c>
      <c r="M121" s="5">
        <v>20000</v>
      </c>
      <c r="N121" s="5">
        <v>10000</v>
      </c>
    </row>
    <row r="123" spans="2:14" ht="15.5" x14ac:dyDescent="0.35">
      <c r="B123" t="s">
        <v>137</v>
      </c>
      <c r="C123" t="s">
        <v>138</v>
      </c>
      <c r="D123" s="5">
        <v>47712675968</v>
      </c>
      <c r="E123" s="5">
        <v>23611293985</v>
      </c>
      <c r="F123" s="5">
        <v>49940707174</v>
      </c>
      <c r="G123" s="5">
        <v>15593316778</v>
      </c>
      <c r="I123" s="5">
        <v>136093970509</v>
      </c>
      <c r="J123" s="5">
        <v>57206651379</v>
      </c>
      <c r="K123" s="5">
        <v>9049482457</v>
      </c>
      <c r="L123" s="5">
        <v>6355818431</v>
      </c>
      <c r="M123" s="5">
        <v>-26667954222</v>
      </c>
      <c r="N123" s="5">
        <v>-5151551484</v>
      </c>
    </row>
    <row r="124" spans="2:14" ht="15.5" x14ac:dyDescent="0.35">
      <c r="C124" t="s">
        <v>279</v>
      </c>
      <c r="D124" s="5">
        <v>308265409469</v>
      </c>
      <c r="E124" s="5">
        <v>279610730133</v>
      </c>
      <c r="F124" s="5">
        <v>279730982393</v>
      </c>
      <c r="G124" s="5">
        <v>282018581984</v>
      </c>
      <c r="I124" s="5">
        <v>1099963877923</v>
      </c>
      <c r="J124" s="5">
        <v>1112646168386</v>
      </c>
      <c r="K124" s="5">
        <v>1032938773218</v>
      </c>
      <c r="L124" s="5">
        <v>928886169843</v>
      </c>
      <c r="M124" s="5">
        <v>721987949401</v>
      </c>
      <c r="N124" s="5">
        <v>651157132893</v>
      </c>
    </row>
    <row r="125" spans="2:14" ht="15.5" x14ac:dyDescent="0.35">
      <c r="C125" t="s">
        <v>280</v>
      </c>
      <c r="D125" s="5">
        <v>-149307443459</v>
      </c>
      <c r="E125" s="5">
        <v>-162682253278</v>
      </c>
      <c r="F125" s="5">
        <v>-134217945771</v>
      </c>
      <c r="G125" s="5">
        <v>-154607177516</v>
      </c>
      <c r="I125" s="5">
        <v>-560138702876</v>
      </c>
      <c r="J125" s="5">
        <v>-616088903168</v>
      </c>
      <c r="K125" s="5">
        <v>-562096299160</v>
      </c>
      <c r="L125" s="5">
        <v>-508950226062</v>
      </c>
      <c r="M125" s="5">
        <v>-428063197790</v>
      </c>
      <c r="N125" s="5">
        <v>-378154222075</v>
      </c>
    </row>
    <row r="126" spans="2:14" ht="15.5" x14ac:dyDescent="0.35">
      <c r="C126" t="s">
        <v>626</v>
      </c>
      <c r="D126" s="5">
        <v>-67970337514</v>
      </c>
      <c r="E126" s="5">
        <v>-61058175458</v>
      </c>
      <c r="F126" s="5">
        <v>-63589394575</v>
      </c>
      <c r="G126" s="5">
        <v>-72251544437</v>
      </c>
      <c r="I126" s="5">
        <v>-248673605463</v>
      </c>
      <c r="J126" s="5">
        <v>-268276488175</v>
      </c>
      <c r="K126" s="5">
        <v>-275812487719</v>
      </c>
      <c r="L126" s="5">
        <v>-230138676282</v>
      </c>
      <c r="M126" s="5">
        <v>-164717226761</v>
      </c>
      <c r="N126" s="5">
        <v>-136629436258</v>
      </c>
    </row>
    <row r="127" spans="2:14" ht="15.5" x14ac:dyDescent="0.35">
      <c r="C127" t="s">
        <v>281</v>
      </c>
      <c r="D127" s="5">
        <v>-43475256546</v>
      </c>
      <c r="E127" s="5">
        <v>-33061480397</v>
      </c>
      <c r="F127" s="5">
        <v>-38415983193</v>
      </c>
      <c r="G127" s="5">
        <v>-41740503301</v>
      </c>
      <c r="I127" s="5">
        <v>-163211541075</v>
      </c>
      <c r="J127" s="5">
        <v>-174694777265</v>
      </c>
      <c r="K127" s="5">
        <v>-185999935904</v>
      </c>
      <c r="L127" s="5">
        <v>-174599885367</v>
      </c>
      <c r="M127" s="5">
        <v>-154469565804</v>
      </c>
      <c r="N127" s="5">
        <v>-140407638065</v>
      </c>
    </row>
    <row r="128" spans="2:14" ht="15.5" x14ac:dyDescent="0.35">
      <c r="C128" t="s">
        <v>1053</v>
      </c>
      <c r="D128" s="5">
        <v>-317193393</v>
      </c>
      <c r="E128" s="5">
        <v>-664496104</v>
      </c>
      <c r="F128" s="5">
        <v>-300007403</v>
      </c>
      <c r="G128" s="5">
        <v>-778724433</v>
      </c>
      <c r="I128" s="5">
        <v>-2672663876</v>
      </c>
      <c r="K128" s="5">
        <v>-4243906973</v>
      </c>
      <c r="L128" s="5">
        <v>-2916996538</v>
      </c>
      <c r="M128" s="5">
        <v>-3509999118</v>
      </c>
      <c r="N128" s="5">
        <v>-1636497515</v>
      </c>
    </row>
    <row r="129" spans="3:14" ht="15.5" x14ac:dyDescent="0.35">
      <c r="C129" t="s">
        <v>144</v>
      </c>
      <c r="J129" s="5">
        <v>-520197029</v>
      </c>
      <c r="K129" s="5">
        <v>-2314844231</v>
      </c>
    </row>
    <row r="130" spans="3:14" ht="15.5" x14ac:dyDescent="0.35">
      <c r="C130" t="s">
        <v>287</v>
      </c>
      <c r="E130" s="5">
        <v>-148263890</v>
      </c>
      <c r="F130" s="5">
        <v>-642678808</v>
      </c>
      <c r="G130" s="5">
        <v>-695436552</v>
      </c>
      <c r="I130" s="5">
        <v>-2391049178</v>
      </c>
      <c r="J130" s="5">
        <v>-3446122658</v>
      </c>
      <c r="K130" s="5">
        <v>-1532365743</v>
      </c>
      <c r="L130" s="5">
        <v>-12447458699</v>
      </c>
      <c r="M130" s="5">
        <v>-13827908835</v>
      </c>
      <c r="N130" s="5">
        <v>-10676202575</v>
      </c>
    </row>
    <row r="131" spans="3:14" ht="15.5" x14ac:dyDescent="0.35">
      <c r="C131" t="s">
        <v>1054</v>
      </c>
      <c r="D131" s="5">
        <v>517497411</v>
      </c>
      <c r="E131" s="5">
        <v>380010200</v>
      </c>
      <c r="G131" s="5">
        <v>182317100</v>
      </c>
      <c r="I131" s="5">
        <v>1140893811</v>
      </c>
      <c r="J131" s="5">
        <v>1341650556</v>
      </c>
      <c r="K131" s="5">
        <v>1656106023</v>
      </c>
      <c r="L131" s="5">
        <v>793147946</v>
      </c>
      <c r="M131" s="5">
        <v>3171348935</v>
      </c>
      <c r="N131" s="5">
        <v>874077774</v>
      </c>
    </row>
    <row r="132" spans="3:14" ht="15.5" x14ac:dyDescent="0.35">
      <c r="C132" t="s">
        <v>1055</v>
      </c>
      <c r="E132" s="5">
        <v>1235222779</v>
      </c>
      <c r="I132" s="5">
        <v>1235222779</v>
      </c>
    </row>
    <row r="133" spans="3:14" ht="15.5" x14ac:dyDescent="0.35">
      <c r="C133" t="s">
        <v>286</v>
      </c>
      <c r="F133" s="5">
        <v>7375734531</v>
      </c>
      <c r="G133" s="5">
        <v>3465803933</v>
      </c>
      <c r="I133" s="5">
        <v>10841538464</v>
      </c>
      <c r="J133" s="5">
        <v>6245320732</v>
      </c>
      <c r="K133" s="5">
        <v>6454442946</v>
      </c>
      <c r="L133" s="5">
        <v>5729743590</v>
      </c>
      <c r="M133" s="5">
        <v>12760645750</v>
      </c>
      <c r="N133" s="5">
        <v>10321234337</v>
      </c>
    </row>
    <row r="134" spans="3:14" ht="15.5" x14ac:dyDescent="0.35">
      <c r="C134" t="s">
        <v>145</v>
      </c>
      <c r="D134" s="5">
        <v>-9745135772</v>
      </c>
      <c r="E134" s="5">
        <v>-24399404089</v>
      </c>
      <c r="F134" s="5">
        <v>-46679857618</v>
      </c>
      <c r="G134" s="5">
        <v>-7100621151</v>
      </c>
      <c r="I134" s="5">
        <v>-125740895229</v>
      </c>
      <c r="J134" s="5">
        <v>-55447368153</v>
      </c>
      <c r="K134" s="5">
        <v>18989546897</v>
      </c>
      <c r="L134" s="5">
        <v>-45050202409</v>
      </c>
      <c r="M134" s="5">
        <v>30746233762</v>
      </c>
      <c r="N134" s="5">
        <v>14194535328</v>
      </c>
    </row>
    <row r="135" spans="3:14" ht="15.5" x14ac:dyDescent="0.35">
      <c r="C135" t="s">
        <v>146</v>
      </c>
      <c r="D135" s="5">
        <v>-2579799493</v>
      </c>
      <c r="E135" s="5">
        <v>-4844141308</v>
      </c>
      <c r="F135" s="5">
        <v>-1506743443</v>
      </c>
      <c r="G135" s="5">
        <v>-2515875000</v>
      </c>
      <c r="I135" s="5">
        <v>-16351284566</v>
      </c>
      <c r="J135" s="5">
        <v>-14845530981</v>
      </c>
      <c r="K135" s="5">
        <v>-30910529092</v>
      </c>
      <c r="L135" s="5">
        <v>98500658958</v>
      </c>
      <c r="M135" s="5">
        <v>-9731087004</v>
      </c>
      <c r="N135" s="5">
        <v>-6584441675</v>
      </c>
    </row>
    <row r="136" spans="3:14" ht="15.5" x14ac:dyDescent="0.35">
      <c r="C136" t="s">
        <v>741</v>
      </c>
    </row>
    <row r="137" spans="3:14" ht="15.5" x14ac:dyDescent="0.35">
      <c r="C137" t="s">
        <v>148</v>
      </c>
      <c r="D137" s="5">
        <v>-2745602822</v>
      </c>
      <c r="E137" s="5">
        <v>-4851330759</v>
      </c>
      <c r="F137" s="5">
        <v>-1503598335</v>
      </c>
      <c r="G137" s="5">
        <v>-3393788343</v>
      </c>
      <c r="I137" s="5">
        <v>-16682398620</v>
      </c>
      <c r="J137" s="5">
        <v>-14512006492</v>
      </c>
      <c r="K137" s="5">
        <v>-31092360670</v>
      </c>
      <c r="L137" s="5">
        <v>-18016468278</v>
      </c>
      <c r="M137" s="5">
        <v>-9731087004</v>
      </c>
      <c r="N137" s="5">
        <v>-6589341675</v>
      </c>
    </row>
    <row r="138" spans="3:14" ht="15.5" x14ac:dyDescent="0.35">
      <c r="C138" t="s">
        <v>1056</v>
      </c>
      <c r="E138" s="5">
        <v>9599886</v>
      </c>
      <c r="F138" s="5">
        <v>323924603</v>
      </c>
      <c r="I138" s="5">
        <v>333524489</v>
      </c>
    </row>
    <row r="139" spans="3:14" ht="15.5" x14ac:dyDescent="0.35">
      <c r="C139" t="s">
        <v>1057</v>
      </c>
      <c r="D139" s="5">
        <v>-36184959</v>
      </c>
      <c r="E139" s="5">
        <v>-2410435</v>
      </c>
      <c r="F139" s="5">
        <v>-327069711</v>
      </c>
      <c r="G139" s="5">
        <v>877913343</v>
      </c>
      <c r="I139" s="5">
        <v>-2410435</v>
      </c>
      <c r="J139" s="5">
        <v>-333524489</v>
      </c>
    </row>
    <row r="140" spans="3:14" ht="15.5" x14ac:dyDescent="0.35">
      <c r="C140" t="s">
        <v>447</v>
      </c>
      <c r="D140" s="5">
        <v>201988288</v>
      </c>
      <c r="K140" s="5">
        <v>181831578</v>
      </c>
      <c r="L140" s="5">
        <v>116517127236</v>
      </c>
      <c r="N140" s="5">
        <v>4900000</v>
      </c>
    </row>
    <row r="141" spans="3:14" ht="15.5" x14ac:dyDescent="0.35">
      <c r="C141" t="s">
        <v>149</v>
      </c>
      <c r="D141" s="5">
        <v>-9745135772</v>
      </c>
      <c r="E141" s="5">
        <v>-24399404089</v>
      </c>
      <c r="F141" s="5">
        <v>-46679857618</v>
      </c>
      <c r="G141" s="5">
        <v>-7100621151</v>
      </c>
      <c r="I141" s="5">
        <v>-125740895229</v>
      </c>
      <c r="J141" s="5">
        <v>-55447368153</v>
      </c>
      <c r="K141" s="5">
        <v>18989546897</v>
      </c>
      <c r="L141" s="5">
        <v>-45050202409</v>
      </c>
      <c r="M141" s="5">
        <v>30746233762</v>
      </c>
      <c r="N141" s="5">
        <v>14194535328</v>
      </c>
    </row>
    <row r="142" spans="3:14" ht="15.5" x14ac:dyDescent="0.35">
      <c r="C142" t="s">
        <v>770</v>
      </c>
      <c r="D142" s="5">
        <v>3270022759</v>
      </c>
      <c r="K142" s="5">
        <v>36259948796</v>
      </c>
    </row>
    <row r="143" spans="3:14" ht="15.5" x14ac:dyDescent="0.35">
      <c r="C143" t="s">
        <v>782</v>
      </c>
      <c r="K143" s="5">
        <v>3000000</v>
      </c>
    </row>
    <row r="144" spans="3:14" ht="15.5" x14ac:dyDescent="0.35">
      <c r="C144" t="s">
        <v>158</v>
      </c>
      <c r="K144" s="5">
        <v>-83392665750</v>
      </c>
    </row>
    <row r="145" spans="2:14" ht="15.5" x14ac:dyDescent="0.35">
      <c r="C145" t="s">
        <v>155</v>
      </c>
      <c r="D145" s="5">
        <v>-12814207923</v>
      </c>
      <c r="E145" s="5">
        <v>-24772720327</v>
      </c>
      <c r="F145" s="5">
        <v>-13796102439</v>
      </c>
      <c r="G145" s="5">
        <v>-15869646510</v>
      </c>
      <c r="I145" s="5">
        <v>-72824550388</v>
      </c>
      <c r="J145" s="5">
        <v>-80914225693</v>
      </c>
      <c r="K145" s="5">
        <v>-71888542369</v>
      </c>
      <c r="L145" s="5">
        <v>-78581148749</v>
      </c>
      <c r="M145" s="5">
        <v>-45222721260</v>
      </c>
      <c r="N145" s="5">
        <v>-38358000679</v>
      </c>
    </row>
    <row r="146" spans="2:14" ht="15.5" x14ac:dyDescent="0.35">
      <c r="C146" t="s">
        <v>157</v>
      </c>
      <c r="D146" s="5">
        <v>-200950608</v>
      </c>
      <c r="E146" s="5">
        <v>373316239</v>
      </c>
      <c r="F146" s="5">
        <v>-2685262405</v>
      </c>
      <c r="G146" s="5">
        <v>3570532585</v>
      </c>
      <c r="I146" s="5">
        <v>-6422944676</v>
      </c>
      <c r="J146" s="5">
        <v>-28296726284</v>
      </c>
    </row>
    <row r="147" spans="2:14" ht="15.5" x14ac:dyDescent="0.35">
      <c r="C147" t="s">
        <v>311</v>
      </c>
      <c r="E147" s="5">
        <v>-10000000001</v>
      </c>
      <c r="F147" s="5">
        <v>-32137811424</v>
      </c>
      <c r="G147" s="5">
        <v>20</v>
      </c>
      <c r="I147" s="5">
        <v>-69934607163</v>
      </c>
      <c r="J147" s="5">
        <v>-59356449132</v>
      </c>
      <c r="L147" s="5">
        <v>-445410363250</v>
      </c>
      <c r="M147" s="5">
        <v>-432759985521</v>
      </c>
      <c r="N147" s="5">
        <v>-242825816687</v>
      </c>
    </row>
    <row r="148" spans="2:14" ht="15.5" x14ac:dyDescent="0.35">
      <c r="C148" t="s">
        <v>1058</v>
      </c>
      <c r="K148" s="5">
        <v>142044000000</v>
      </c>
    </row>
    <row r="149" spans="2:14" ht="15.5" x14ac:dyDescent="0.35">
      <c r="C149" t="s">
        <v>432</v>
      </c>
      <c r="K149" s="5">
        <v>-4036193780</v>
      </c>
    </row>
    <row r="150" spans="2:14" ht="15.5" x14ac:dyDescent="0.35">
      <c r="C150" t="s">
        <v>489</v>
      </c>
      <c r="E150" s="5">
        <v>10000000000</v>
      </c>
      <c r="F150" s="5">
        <v>1939318650</v>
      </c>
      <c r="G150" s="5">
        <v>5198492754</v>
      </c>
      <c r="I150" s="5">
        <v>23441206998</v>
      </c>
      <c r="J150" s="5">
        <v>105849849296</v>
      </c>
      <c r="L150" s="5">
        <v>123941309590</v>
      </c>
      <c r="M150" s="5">
        <v>529353438256</v>
      </c>
      <c r="N150" s="5">
        <v>295378352694</v>
      </c>
    </row>
    <row r="151" spans="2:14" ht="15.5" x14ac:dyDescent="0.35">
      <c r="C151" t="s">
        <v>449</v>
      </c>
      <c r="J151" s="5">
        <v>7270183660</v>
      </c>
    </row>
    <row r="152" spans="2:14" ht="15.5" x14ac:dyDescent="0.35">
      <c r="C152" t="s">
        <v>1059</v>
      </c>
      <c r="M152" s="5">
        <v>-30624497713</v>
      </c>
    </row>
    <row r="153" spans="2:14" ht="15.5" x14ac:dyDescent="0.35">
      <c r="C153" t="s">
        <v>1060</v>
      </c>
      <c r="L153" s="5">
        <v>355000000000</v>
      </c>
    </row>
    <row r="154" spans="2:14" ht="15.5" x14ac:dyDescent="0.35">
      <c r="C154" t="s">
        <v>1061</v>
      </c>
      <c r="M154" s="5">
        <v>10000000000</v>
      </c>
    </row>
    <row r="155" spans="2:14" ht="15.5" x14ac:dyDescent="0.35">
      <c r="C155" t="s">
        <v>164</v>
      </c>
      <c r="D155" s="5">
        <v>35387740703</v>
      </c>
      <c r="E155" s="5">
        <v>-5632251412</v>
      </c>
      <c r="F155" s="5">
        <v>1754106113</v>
      </c>
      <c r="G155" s="5">
        <v>5976820627</v>
      </c>
      <c r="I155" s="5">
        <v>-5998209286</v>
      </c>
      <c r="J155" s="5">
        <v>-13086247755</v>
      </c>
      <c r="K155" s="5">
        <v>-2871499738</v>
      </c>
      <c r="L155" s="5">
        <v>59806274980</v>
      </c>
      <c r="M155" s="5">
        <v>-5652807464</v>
      </c>
      <c r="N155" s="5">
        <v>2458542169</v>
      </c>
    </row>
    <row r="156" spans="2:14" ht="15.5" x14ac:dyDescent="0.35">
      <c r="C156" t="s">
        <v>165</v>
      </c>
      <c r="D156" s="5">
        <v>45804254956</v>
      </c>
      <c r="I156" s="5">
        <v>51802464242</v>
      </c>
      <c r="J156" s="5">
        <v>64888711997</v>
      </c>
      <c r="K156" s="5">
        <v>67760211736</v>
      </c>
      <c r="L156" s="5">
        <v>7953936757</v>
      </c>
      <c r="M156" s="5">
        <v>13606744221</v>
      </c>
      <c r="N156" s="5">
        <v>11148202052</v>
      </c>
    </row>
    <row r="157" spans="2:14" ht="15.5" x14ac:dyDescent="0.35">
      <c r="C157" t="s">
        <v>166</v>
      </c>
      <c r="D157" s="5">
        <v>81191995659</v>
      </c>
      <c r="E157" s="5">
        <v>-5632251412</v>
      </c>
      <c r="F157" s="5">
        <v>1754106113</v>
      </c>
      <c r="G157" s="5">
        <v>5976820627</v>
      </c>
      <c r="I157" s="5">
        <v>45804254956</v>
      </c>
      <c r="J157" s="5">
        <v>51802464242</v>
      </c>
      <c r="K157" s="5">
        <v>64888711998</v>
      </c>
      <c r="L157" s="5">
        <v>67760211737</v>
      </c>
      <c r="M157" s="5">
        <v>7953936757</v>
      </c>
      <c r="N157" s="5">
        <v>13606744221</v>
      </c>
    </row>
    <row r="159" spans="2:14" ht="15.5" x14ac:dyDescent="0.35">
      <c r="B159" t="s">
        <v>167</v>
      </c>
      <c r="C159" t="s">
        <v>11</v>
      </c>
      <c r="D159" s="5">
        <v>2620000000</v>
      </c>
      <c r="E159" s="5">
        <v>2620000000</v>
      </c>
      <c r="F159" s="5">
        <v>2620000000</v>
      </c>
      <c r="G159" s="5">
        <v>2620000000</v>
      </c>
      <c r="I159" s="5">
        <v>2620000000</v>
      </c>
      <c r="J159" s="5">
        <v>2620000000</v>
      </c>
      <c r="K159" s="5">
        <v>2670000000</v>
      </c>
      <c r="L159" s="5">
        <v>0</v>
      </c>
      <c r="M159" s="5">
        <v>0</v>
      </c>
      <c r="N159" s="5">
        <v>0</v>
      </c>
    </row>
    <row r="160" spans="2:14" ht="15.5" x14ac:dyDescent="0.35">
      <c r="C160" t="s">
        <v>168</v>
      </c>
      <c r="D160" s="6">
        <v>2.5099999999999998</v>
      </c>
      <c r="E160" s="6">
        <v>2.19</v>
      </c>
      <c r="F160" s="6">
        <v>-4.59</v>
      </c>
      <c r="G160" s="6">
        <v>2.68</v>
      </c>
    </row>
    <row r="161" spans="3:7" ht="15.5" x14ac:dyDescent="0.35">
      <c r="C161" t="s">
        <v>169</v>
      </c>
      <c r="D161" s="6">
        <v>80.48</v>
      </c>
      <c r="E161" s="6">
        <v>143.38</v>
      </c>
      <c r="F161" s="6">
        <v>-67.099999999999994</v>
      </c>
      <c r="G161" s="6">
        <v>117.16</v>
      </c>
    </row>
    <row r="162" spans="3:7" ht="15.5" x14ac:dyDescent="0.35">
      <c r="C162" t="s">
        <v>60</v>
      </c>
      <c r="D162" s="6">
        <v>1.73</v>
      </c>
      <c r="E162" s="6">
        <v>2.89</v>
      </c>
      <c r="F162" s="6">
        <v>2.94</v>
      </c>
      <c r="G162" s="6">
        <v>2.97</v>
      </c>
    </row>
    <row r="163" spans="3:7" ht="15.5" x14ac:dyDescent="0.35">
      <c r="C163" t="s">
        <v>170</v>
      </c>
      <c r="E163" s="5">
        <v>24970000000</v>
      </c>
      <c r="F163" s="5">
        <v>4050000000</v>
      </c>
      <c r="G163" s="5">
        <v>23420000000</v>
      </c>
    </row>
    <row r="164" spans="3:7" ht="15.5" x14ac:dyDescent="0.35">
      <c r="C164" t="s">
        <v>171</v>
      </c>
      <c r="D164" s="6">
        <v>9.1999999999999998E-3</v>
      </c>
      <c r="E164" s="6">
        <v>8.3000000000000001E-3</v>
      </c>
      <c r="F164" s="6">
        <v>-1.8200000000000001E-2</v>
      </c>
      <c r="G164" s="6">
        <v>1.03E-2</v>
      </c>
    </row>
    <row r="165" spans="3:7" ht="15.5" x14ac:dyDescent="0.35">
      <c r="C165" t="s">
        <v>172</v>
      </c>
      <c r="D165" s="6">
        <v>1.46E-2</v>
      </c>
      <c r="E165" s="6">
        <v>1.29E-2</v>
      </c>
      <c r="F165" s="6">
        <v>-2.92E-2</v>
      </c>
      <c r="G165" s="6">
        <v>1.66E-2</v>
      </c>
    </row>
    <row r="166" spans="3:7" ht="15.5" x14ac:dyDescent="0.35">
      <c r="C166" t="s">
        <v>173</v>
      </c>
      <c r="D166" s="6">
        <v>1.8000000000000002E-2</v>
      </c>
      <c r="E166" s="6">
        <v>1.3600000000000001E-2</v>
      </c>
      <c r="F166" s="6">
        <v>-2.63E-2</v>
      </c>
      <c r="G166" s="6">
        <v>1.0800000000000001E-2</v>
      </c>
    </row>
    <row r="167" spans="3:7" ht="15.5" x14ac:dyDescent="0.35">
      <c r="C167" t="s">
        <v>174</v>
      </c>
      <c r="D167" s="6">
        <v>3.46</v>
      </c>
      <c r="E167" s="6">
        <v>2.08</v>
      </c>
      <c r="F167" s="6">
        <v>-4.91</v>
      </c>
      <c r="G167" s="6">
        <v>1.8</v>
      </c>
    </row>
    <row r="168" spans="3:7" ht="15.5" x14ac:dyDescent="0.35">
      <c r="C168" t="s">
        <v>175</v>
      </c>
      <c r="D168" s="5">
        <v>450000000000</v>
      </c>
      <c r="E168" s="5">
        <v>444000000000</v>
      </c>
      <c r="F168" s="5">
        <v>411000000000</v>
      </c>
      <c r="G168" s="5">
        <v>423000000000</v>
      </c>
    </row>
    <row r="169" spans="3:7" ht="15.5" x14ac:dyDescent="0.35">
      <c r="C169" t="s">
        <v>176</v>
      </c>
      <c r="D169" s="6">
        <v>1.17</v>
      </c>
      <c r="E169" s="6">
        <v>1.85</v>
      </c>
      <c r="F169" s="6">
        <v>1.96</v>
      </c>
      <c r="G169" s="6">
        <v>1.94</v>
      </c>
    </row>
    <row r="170" spans="3:7" ht="15.5" x14ac:dyDescent="0.35">
      <c r="C170" t="s">
        <v>177</v>
      </c>
      <c r="D170" s="6">
        <v>172.08</v>
      </c>
      <c r="E170" s="6">
        <v>169.56</v>
      </c>
      <c r="F170" s="6">
        <v>157.12</v>
      </c>
      <c r="G170" s="6">
        <v>161.71</v>
      </c>
    </row>
    <row r="171" spans="3:7" ht="15.5" x14ac:dyDescent="0.35">
      <c r="C171" t="s">
        <v>178</v>
      </c>
      <c r="D171" s="6">
        <v>1.17</v>
      </c>
      <c r="E171" s="6">
        <v>1.85</v>
      </c>
      <c r="F171" s="6">
        <v>1.96</v>
      </c>
      <c r="G171" s="6">
        <v>1.94</v>
      </c>
    </row>
    <row r="172" spans="3:7" ht="15.5" x14ac:dyDescent="0.35">
      <c r="C172" t="s">
        <v>179</v>
      </c>
      <c r="D172" s="6">
        <v>172.08</v>
      </c>
      <c r="E172" s="6">
        <v>169.56</v>
      </c>
      <c r="F172" s="6">
        <v>157.12</v>
      </c>
      <c r="G172" s="6">
        <v>161.71</v>
      </c>
    </row>
    <row r="173" spans="3:7" ht="15.5" x14ac:dyDescent="0.35">
      <c r="C173" t="s">
        <v>180</v>
      </c>
      <c r="G173" s="5">
        <v>30000000000</v>
      </c>
    </row>
    <row r="174" spans="3:7" ht="15.5" x14ac:dyDescent="0.35">
      <c r="C174" t="s">
        <v>181</v>
      </c>
    </row>
    <row r="175" spans="3:7" ht="15.5" x14ac:dyDescent="0.35">
      <c r="C175" t="s">
        <v>182</v>
      </c>
      <c r="D175" s="5">
        <v>450000000000</v>
      </c>
      <c r="E175" s="5">
        <v>444000000000</v>
      </c>
      <c r="F175" s="5">
        <v>411000000000</v>
      </c>
      <c r="G175" s="5">
        <v>423000000000</v>
      </c>
    </row>
    <row r="176" spans="3:7" ht="15.5" x14ac:dyDescent="0.35">
      <c r="C176" t="s">
        <v>23</v>
      </c>
      <c r="G176" s="5">
        <v>30000000000</v>
      </c>
    </row>
    <row r="177" spans="3:14" ht="15.5" x14ac:dyDescent="0.35">
      <c r="C177" t="s">
        <v>20</v>
      </c>
      <c r="D177" s="5">
        <v>-81000000000</v>
      </c>
      <c r="E177" s="5">
        <v>-46000000000</v>
      </c>
      <c r="F177" s="5">
        <v>-51000000000</v>
      </c>
      <c r="G177" s="5">
        <v>-19000000000</v>
      </c>
    </row>
    <row r="178" spans="3:14" ht="15.5" x14ac:dyDescent="0.35">
      <c r="C178" t="s">
        <v>183</v>
      </c>
      <c r="D178" s="5">
        <v>305000000000</v>
      </c>
      <c r="E178" s="5">
        <v>281000000000</v>
      </c>
      <c r="F178" s="5">
        <v>307000000000</v>
      </c>
      <c r="G178" s="5">
        <v>292000000000</v>
      </c>
    </row>
    <row r="179" spans="3:14" ht="15.5" x14ac:dyDescent="0.35">
      <c r="C179" t="s">
        <v>184</v>
      </c>
      <c r="D179" s="5">
        <v>48000000000</v>
      </c>
      <c r="E179" s="5">
        <v>24000000000</v>
      </c>
      <c r="F179" s="5">
        <v>50000000000</v>
      </c>
      <c r="G179" s="5">
        <v>16000000000</v>
      </c>
    </row>
    <row r="180" spans="3:14" ht="15.5" x14ac:dyDescent="0.35">
      <c r="C180" t="s">
        <v>185</v>
      </c>
      <c r="D180" s="5">
        <v>-3000000000</v>
      </c>
      <c r="E180" s="5">
        <v>-5000000000</v>
      </c>
      <c r="F180" s="5">
        <v>-2000000000</v>
      </c>
      <c r="G180" s="5">
        <v>-3000000000</v>
      </c>
    </row>
    <row r="181" spans="3:14" ht="15.5" x14ac:dyDescent="0.35">
      <c r="C181" t="s">
        <v>12</v>
      </c>
      <c r="D181" s="5">
        <v>45000000000</v>
      </c>
      <c r="E181" s="5">
        <v>19000000000</v>
      </c>
      <c r="F181" s="5">
        <v>48000000000</v>
      </c>
      <c r="G181" s="5">
        <v>12000000000</v>
      </c>
    </row>
    <row r="182" spans="3:14" ht="15.5" x14ac:dyDescent="0.35">
      <c r="C182" t="s">
        <v>15</v>
      </c>
      <c r="D182" s="6">
        <v>17.190000000000001</v>
      </c>
      <c r="E182" s="6">
        <v>7.17</v>
      </c>
      <c r="F182" s="6">
        <v>18.510000000000002</v>
      </c>
      <c r="G182" s="6">
        <v>4.66</v>
      </c>
    </row>
    <row r="183" spans="3:14" ht="15.5" x14ac:dyDescent="0.35">
      <c r="C183" t="s">
        <v>45</v>
      </c>
      <c r="I183" s="6">
        <v>-6.44</v>
      </c>
      <c r="J183" s="6">
        <v>-31.78</v>
      </c>
      <c r="K183" s="6">
        <v>-11.38</v>
      </c>
      <c r="L183" s="6">
        <v>2982788.82</v>
      </c>
      <c r="M183" s="6">
        <v>-1723386.24</v>
      </c>
      <c r="N183" s="6">
        <v>-5047407.76</v>
      </c>
    </row>
    <row r="184" spans="3:14" ht="15.5" x14ac:dyDescent="0.35">
      <c r="C184" t="s">
        <v>59</v>
      </c>
      <c r="I184" s="6">
        <v>-48.76</v>
      </c>
      <c r="J184" s="6">
        <v>-10.89</v>
      </c>
      <c r="K184" s="6">
        <v>-15.55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62</v>
      </c>
      <c r="I185" s="6">
        <v>0.75</v>
      </c>
      <c r="J185" s="6">
        <v>0.87</v>
      </c>
      <c r="K185" s="6">
        <v>0.47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186</v>
      </c>
      <c r="I186" s="5">
        <v>48380000000</v>
      </c>
      <c r="J186" s="5">
        <v>-32250000000</v>
      </c>
      <c r="K186" s="5">
        <v>15440000000</v>
      </c>
      <c r="L186" s="5">
        <v>59980000000</v>
      </c>
      <c r="M186" s="5">
        <v>31870000000</v>
      </c>
      <c r="N186" s="5">
        <v>18750000000</v>
      </c>
    </row>
    <row r="187" spans="3:14" ht="15.5" x14ac:dyDescent="0.35">
      <c r="C187" t="s">
        <v>187</v>
      </c>
      <c r="I187" s="6">
        <v>-2.4399999999999998E-2</v>
      </c>
      <c r="J187" s="6">
        <v>-0.1124</v>
      </c>
      <c r="K187" s="6">
        <v>-3.56E-2</v>
      </c>
      <c r="L187" s="6">
        <v>7.85E-2</v>
      </c>
      <c r="M187" s="6">
        <v>-5.4299999999999994E-2</v>
      </c>
      <c r="N187" s="6">
        <v>-8.0500000000000002E-2</v>
      </c>
    </row>
    <row r="188" spans="3:14" ht="15.5" x14ac:dyDescent="0.35">
      <c r="C188" t="s">
        <v>188</v>
      </c>
      <c r="I188" s="6">
        <v>-3.7999999999999999E-2</v>
      </c>
      <c r="J188" s="6">
        <v>-0.1918</v>
      </c>
      <c r="K188" s="6">
        <v>-6.0400000000000002E-2</v>
      </c>
      <c r="L188" s="6">
        <v>0.15259999999999999</v>
      </c>
      <c r="M188" s="6">
        <v>-0.57999999999999996</v>
      </c>
      <c r="N188" s="6">
        <v>-0.44679999999999997</v>
      </c>
    </row>
    <row r="189" spans="3:14" ht="15.5" x14ac:dyDescent="0.35">
      <c r="C189" t="s">
        <v>189</v>
      </c>
      <c r="I189" s="6">
        <v>-4.2800000000000005E-2</v>
      </c>
      <c r="J189" s="6">
        <v>-0.1867</v>
      </c>
      <c r="K189" s="6">
        <v>-0.1081</v>
      </c>
      <c r="L189" s="6">
        <v>-7.8299999999999995E-2</v>
      </c>
      <c r="M189" s="6">
        <v>-0.2656</v>
      </c>
      <c r="N189" s="6">
        <v>-0.57520000000000004</v>
      </c>
    </row>
    <row r="190" spans="3:14" ht="15.5" x14ac:dyDescent="0.35">
      <c r="C190" t="s">
        <v>190</v>
      </c>
      <c r="I190" s="6">
        <v>-1.78</v>
      </c>
      <c r="J190" s="6">
        <v>-6.32</v>
      </c>
      <c r="K190" s="6">
        <v>-4.66</v>
      </c>
      <c r="L190" s="6">
        <v>-1.0900000000000001</v>
      </c>
      <c r="M190" s="6">
        <v>-2.04</v>
      </c>
      <c r="N190" s="6">
        <v>-2.89</v>
      </c>
    </row>
    <row r="191" spans="3:14" ht="15.5" x14ac:dyDescent="0.35">
      <c r="C191" t="s">
        <v>56</v>
      </c>
      <c r="I191" s="6">
        <v>1.85</v>
      </c>
      <c r="J191" s="6">
        <v>2.09</v>
      </c>
      <c r="K191" s="6">
        <v>0.94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53</v>
      </c>
      <c r="I192" s="6">
        <v>169.56</v>
      </c>
      <c r="J192" s="6">
        <v>165.75</v>
      </c>
      <c r="K192" s="6">
        <v>188.5</v>
      </c>
      <c r="L192" s="6">
        <v>19540290.300000001</v>
      </c>
      <c r="M192" s="6">
        <v>2971286.57</v>
      </c>
      <c r="N192" s="6">
        <v>11295877.65</v>
      </c>
    </row>
    <row r="193" spans="2:14" ht="15.5" x14ac:dyDescent="0.35">
      <c r="C193" t="s">
        <v>191</v>
      </c>
      <c r="I193" s="6">
        <v>1.85</v>
      </c>
      <c r="J193" s="6">
        <v>2.09</v>
      </c>
      <c r="K193" s="6">
        <v>0.94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192</v>
      </c>
      <c r="I194" s="6">
        <v>169.56</v>
      </c>
      <c r="J194" s="6">
        <v>165.75</v>
      </c>
      <c r="K194" s="6">
        <v>188.5</v>
      </c>
      <c r="L194" s="6">
        <v>19540290.300000001</v>
      </c>
      <c r="M194" s="6">
        <v>2971286.57</v>
      </c>
      <c r="N194" s="6">
        <v>11295877.65</v>
      </c>
    </row>
    <row r="195" spans="2:14" ht="15.5" x14ac:dyDescent="0.35">
      <c r="C195" t="s">
        <v>193</v>
      </c>
      <c r="J195" s="5">
        <v>46000000000</v>
      </c>
      <c r="M195" s="5">
        <v>321000000000</v>
      </c>
      <c r="N195" s="5">
        <v>225000000000</v>
      </c>
    </row>
    <row r="196" spans="2:14" ht="15.5" x14ac:dyDescent="0.35">
      <c r="C196" t="s">
        <v>194</v>
      </c>
    </row>
    <row r="197" spans="2:14" ht="15.5" x14ac:dyDescent="0.35">
      <c r="C197" t="s">
        <v>25</v>
      </c>
      <c r="J197" s="5">
        <v>46000000000</v>
      </c>
      <c r="M197" s="5">
        <v>321000000000</v>
      </c>
      <c r="N197" s="5">
        <v>225000000000</v>
      </c>
    </row>
    <row r="198" spans="2:14" ht="15.5" x14ac:dyDescent="0.35">
      <c r="C198" t="s">
        <v>22</v>
      </c>
      <c r="I198" s="5">
        <v>-46000000000</v>
      </c>
      <c r="J198" s="5">
        <v>-5000000000</v>
      </c>
      <c r="K198" s="5">
        <v>-65000000000</v>
      </c>
      <c r="L198" s="5">
        <v>-68000000000</v>
      </c>
      <c r="M198" s="5">
        <v>314000000000</v>
      </c>
      <c r="N198" s="5">
        <v>211000000000</v>
      </c>
    </row>
    <row r="199" spans="2:14" ht="15.5" x14ac:dyDescent="0.35">
      <c r="C199" t="s">
        <v>195</v>
      </c>
      <c r="I199" s="5">
        <v>281000000000</v>
      </c>
      <c r="J199" s="5">
        <v>307000000000</v>
      </c>
      <c r="K199" s="5">
        <v>374000000000</v>
      </c>
      <c r="L199" s="5">
        <v>279000000000</v>
      </c>
      <c r="M199" s="5">
        <v>-101000000000</v>
      </c>
      <c r="N199" s="5">
        <v>-70000000000</v>
      </c>
    </row>
    <row r="200" spans="2:14" ht="15.5" x14ac:dyDescent="0.35">
      <c r="C200" t="s">
        <v>196</v>
      </c>
      <c r="I200" s="5">
        <v>136000000000</v>
      </c>
      <c r="J200" s="5">
        <v>57000000000</v>
      </c>
      <c r="K200" s="5">
        <v>9000000000</v>
      </c>
      <c r="L200" s="5">
        <v>6000000000</v>
      </c>
      <c r="M200" s="5">
        <v>-27000000000</v>
      </c>
      <c r="N200" s="5">
        <v>-5000000000</v>
      </c>
    </row>
    <row r="201" spans="2:14" ht="15.5" x14ac:dyDescent="0.35">
      <c r="C201" t="s">
        <v>197</v>
      </c>
      <c r="I201" s="5">
        <v>-17000000000</v>
      </c>
      <c r="J201" s="5">
        <v>-15000000000</v>
      </c>
      <c r="K201" s="5">
        <v>-31000000000</v>
      </c>
      <c r="L201" s="5">
        <v>-18000000000</v>
      </c>
      <c r="M201" s="5">
        <v>-10000000000</v>
      </c>
      <c r="N201" s="5">
        <v>-7000000000</v>
      </c>
    </row>
    <row r="202" spans="2:14" ht="15.5" x14ac:dyDescent="0.35">
      <c r="C202" t="s">
        <v>14</v>
      </c>
      <c r="I202" s="5">
        <v>119000000000</v>
      </c>
      <c r="J202" s="5">
        <v>43000000000</v>
      </c>
      <c r="K202" s="5">
        <v>-22000000000</v>
      </c>
      <c r="L202" s="5">
        <v>-12000000000</v>
      </c>
      <c r="M202" s="5">
        <v>-36000000000</v>
      </c>
      <c r="N202" s="5">
        <v>-12000000000</v>
      </c>
    </row>
    <row r="203" spans="2:14" ht="15.5" x14ac:dyDescent="0.35">
      <c r="C203" t="s">
        <v>16</v>
      </c>
      <c r="I203" s="6">
        <v>45.64</v>
      </c>
      <c r="J203" s="6">
        <v>16.32</v>
      </c>
      <c r="K203" s="6">
        <v>-8.26</v>
      </c>
      <c r="L203" s="6">
        <v>-583032.49</v>
      </c>
      <c r="M203" s="6">
        <v>-1819952.06</v>
      </c>
      <c r="N203" s="6">
        <v>-1174089.32</v>
      </c>
    </row>
    <row r="205" spans="2:14" ht="15.5" x14ac:dyDescent="0.35">
      <c r="B205" t="s">
        <v>198</v>
      </c>
      <c r="C205" t="s">
        <v>199</v>
      </c>
      <c r="D205" s="5">
        <v>7000000000</v>
      </c>
      <c r="E205" s="5">
        <v>6000000000</v>
      </c>
      <c r="F205" s="5">
        <v>-12000000000</v>
      </c>
      <c r="G205" s="5">
        <v>7000000000</v>
      </c>
      <c r="H205" s="5">
        <v>26000000000</v>
      </c>
      <c r="I205" s="5">
        <v>-17000000000</v>
      </c>
      <c r="J205" s="5">
        <v>-83000000000</v>
      </c>
      <c r="K205" s="5">
        <v>-30000000000</v>
      </c>
      <c r="L205" s="5">
        <v>60000000000</v>
      </c>
      <c r="M205" s="5">
        <v>-34000000000</v>
      </c>
      <c r="N205" s="5">
        <v>-50000000000</v>
      </c>
    </row>
    <row r="206" spans="2:14" ht="15.5" x14ac:dyDescent="0.35">
      <c r="C206" t="s">
        <v>317</v>
      </c>
      <c r="H206" s="5">
        <v>7000000000</v>
      </c>
      <c r="I206" s="5">
        <v>-17000000000</v>
      </c>
      <c r="J206" s="5">
        <v>-83000000000</v>
      </c>
      <c r="K206" s="5">
        <v>-30000000000</v>
      </c>
    </row>
    <row r="207" spans="2:14" ht="15.5" x14ac:dyDescent="0.35">
      <c r="C207" t="s">
        <v>44</v>
      </c>
      <c r="D207" s="6">
        <v>2.2999999999999998</v>
      </c>
      <c r="E207" s="5">
        <v>2</v>
      </c>
      <c r="F207" s="6">
        <v>-4.21</v>
      </c>
      <c r="G207" s="6">
        <v>2.4500000000000002</v>
      </c>
      <c r="H207" s="6">
        <v>9.2100000000000009</v>
      </c>
      <c r="I207" s="6">
        <v>-5.9</v>
      </c>
      <c r="J207" s="6">
        <v>-29.13</v>
      </c>
      <c r="K207" s="6">
        <v>-10.64</v>
      </c>
      <c r="L207" s="6">
        <v>20.9</v>
      </c>
      <c r="M207" s="6">
        <v>-12.07</v>
      </c>
      <c r="N207" s="6">
        <v>-17.68</v>
      </c>
    </row>
    <row r="208" spans="2:14" ht="15.5" x14ac:dyDescent="0.35">
      <c r="C208" t="s">
        <v>318</v>
      </c>
      <c r="H208" s="6">
        <v>2.5499999999999998</v>
      </c>
      <c r="I208" s="6">
        <v>-5.9</v>
      </c>
      <c r="J208" s="6">
        <v>-29.13</v>
      </c>
      <c r="K208" s="6">
        <v>-10.64</v>
      </c>
    </row>
    <row r="209" spans="3:14" ht="15.5" x14ac:dyDescent="0.35">
      <c r="C209" t="s">
        <v>204</v>
      </c>
      <c r="D209" s="5">
        <v>305000000000</v>
      </c>
      <c r="E209" s="5">
        <v>284000000000</v>
      </c>
      <c r="F209" s="5">
        <v>274000000000</v>
      </c>
      <c r="G209" s="5">
        <v>277000000000</v>
      </c>
      <c r="H209" s="5">
        <v>1220000000000</v>
      </c>
      <c r="I209" s="5">
        <v>1102000000000</v>
      </c>
      <c r="J209" s="5">
        <v>1044000000000</v>
      </c>
      <c r="K209" s="5">
        <v>1006000000000</v>
      </c>
      <c r="L209" s="5">
        <v>905000000000</v>
      </c>
      <c r="M209" s="5">
        <v>722000000000</v>
      </c>
      <c r="N209" s="5">
        <v>645000000000</v>
      </c>
    </row>
    <row r="210" spans="3:14" ht="15.5" x14ac:dyDescent="0.35">
      <c r="C210" t="s">
        <v>319</v>
      </c>
      <c r="H210" s="5">
        <v>1140000000000</v>
      </c>
      <c r="I210" s="5">
        <v>1102000000000</v>
      </c>
      <c r="J210" s="5">
        <v>1044000000000</v>
      </c>
      <c r="K210" s="5">
        <v>1006000000000</v>
      </c>
    </row>
    <row r="211" spans="3:14" ht="15.5" x14ac:dyDescent="0.35">
      <c r="C211" t="s">
        <v>208</v>
      </c>
      <c r="I211" s="6">
        <v>21.94</v>
      </c>
    </row>
    <row r="212" spans="3:14" ht="15.5" x14ac:dyDescent="0.35">
      <c r="C212" t="s">
        <v>320</v>
      </c>
      <c r="I212" s="6">
        <v>79.19</v>
      </c>
    </row>
    <row r="213" spans="3:14" ht="15.5" x14ac:dyDescent="0.35">
      <c r="C213" t="s">
        <v>209</v>
      </c>
      <c r="I213" s="6">
        <v>7.42</v>
      </c>
    </row>
    <row r="214" spans="3:14" ht="15.5" x14ac:dyDescent="0.35">
      <c r="C214" t="s">
        <v>321</v>
      </c>
      <c r="I214" s="6">
        <v>1.26E-2</v>
      </c>
    </row>
    <row r="215" spans="3:14" ht="15.5" x14ac:dyDescent="0.35">
      <c r="C215" t="s">
        <v>322</v>
      </c>
      <c r="I215" s="6">
        <v>0.51</v>
      </c>
    </row>
    <row r="216" spans="3:14" ht="15.5" x14ac:dyDescent="0.35">
      <c r="C216" t="s">
        <v>210</v>
      </c>
      <c r="I216" s="6">
        <v>1.28</v>
      </c>
    </row>
    <row r="217" spans="3:14" ht="15.5" x14ac:dyDescent="0.35">
      <c r="C217" t="s">
        <v>323</v>
      </c>
      <c r="I217" s="6">
        <v>4.21</v>
      </c>
    </row>
    <row r="218" spans="3:14" ht="15.5" x14ac:dyDescent="0.35">
      <c r="C218" t="s">
        <v>324</v>
      </c>
      <c r="I218" s="6">
        <v>4.6399999999999997</v>
      </c>
    </row>
    <row r="219" spans="3:14" ht="15.5" x14ac:dyDescent="0.35">
      <c r="C219" t="s">
        <v>325</v>
      </c>
      <c r="I219" s="6">
        <v>60.06</v>
      </c>
    </row>
    <row r="220" spans="3:14" ht="15.5" x14ac:dyDescent="0.35">
      <c r="C220" t="s">
        <v>326</v>
      </c>
      <c r="I220" s="6">
        <v>10.24</v>
      </c>
    </row>
    <row r="221" spans="3:14" ht="15.5" x14ac:dyDescent="0.35">
      <c r="C221" t="s">
        <v>327</v>
      </c>
      <c r="I221" s="6">
        <v>0.99</v>
      </c>
    </row>
    <row r="222" spans="3:14" ht="15.5" x14ac:dyDescent="0.35">
      <c r="C222" t="s">
        <v>328</v>
      </c>
      <c r="I222" s="6">
        <v>-0.8</v>
      </c>
    </row>
    <row r="223" spans="3:14" ht="15.5" x14ac:dyDescent="0.35">
      <c r="C223" t="s">
        <v>329</v>
      </c>
      <c r="I223" s="6">
        <v>2.5499999999999998</v>
      </c>
    </row>
    <row r="224" spans="3:14" ht="15.5" x14ac:dyDescent="0.35">
      <c r="C224" t="s">
        <v>211</v>
      </c>
      <c r="I224" s="6">
        <v>9.2100000000000009</v>
      </c>
    </row>
    <row r="225" spans="3:9" ht="15.5" x14ac:dyDescent="0.35">
      <c r="C225" t="s">
        <v>330</v>
      </c>
      <c r="I225" s="6">
        <v>399.26</v>
      </c>
    </row>
    <row r="226" spans="3:9" ht="15.5" x14ac:dyDescent="0.35">
      <c r="C226" t="s">
        <v>212</v>
      </c>
      <c r="D226" s="6">
        <v>28.44</v>
      </c>
    </row>
    <row r="227" spans="3:9" ht="15.5" x14ac:dyDescent="0.35">
      <c r="C227" t="s">
        <v>213</v>
      </c>
      <c r="I227" s="6">
        <v>157.69</v>
      </c>
    </row>
    <row r="228" spans="3:9" ht="15.5" x14ac:dyDescent="0.35">
      <c r="C228" t="s">
        <v>331</v>
      </c>
      <c r="I228" s="6">
        <v>43.56</v>
      </c>
    </row>
    <row r="229" spans="3:9" ht="15.5" x14ac:dyDescent="0.35">
      <c r="C229" t="s">
        <v>214</v>
      </c>
      <c r="D229" s="6">
        <v>2.4900000000000002</v>
      </c>
    </row>
    <row r="230" spans="3:9" ht="15.5" x14ac:dyDescent="0.35">
      <c r="C230" t="s">
        <v>215</v>
      </c>
      <c r="D230" s="6">
        <v>0.77</v>
      </c>
    </row>
    <row r="231" spans="3:9" ht="15.5" x14ac:dyDescent="0.35">
      <c r="C231" t="s">
        <v>217</v>
      </c>
      <c r="D231" s="6">
        <v>0.59</v>
      </c>
    </row>
    <row r="232" spans="3:9" ht="15.5" x14ac:dyDescent="0.35">
      <c r="C232" t="s">
        <v>219</v>
      </c>
      <c r="D232" s="6">
        <v>1.59</v>
      </c>
    </row>
    <row r="233" spans="3:9" ht="15.5" x14ac:dyDescent="0.35">
      <c r="C233" t="s">
        <v>333</v>
      </c>
      <c r="I233" s="6">
        <v>0.7</v>
      </c>
    </row>
    <row r="234" spans="3:9" ht="15.5" x14ac:dyDescent="0.35">
      <c r="C234" t="s">
        <v>12</v>
      </c>
      <c r="D234" s="5">
        <v>45000000000</v>
      </c>
    </row>
    <row r="235" spans="3:9" ht="15.5" x14ac:dyDescent="0.35">
      <c r="C235" t="s">
        <v>220</v>
      </c>
      <c r="I235" s="6">
        <v>4.28</v>
      </c>
    </row>
    <row r="236" spans="3:9" ht="15.5" x14ac:dyDescent="0.35">
      <c r="C236" t="s">
        <v>221</v>
      </c>
      <c r="I236" s="6">
        <v>1.0200000000000001E-2</v>
      </c>
    </row>
    <row r="237" spans="3:9" ht="15.5" x14ac:dyDescent="0.35">
      <c r="C237" t="s">
        <v>222</v>
      </c>
      <c r="I237" s="6">
        <v>1.6200000000000003E-2</v>
      </c>
    </row>
    <row r="238" spans="3:9" ht="15.5" x14ac:dyDescent="0.35">
      <c r="C238" t="s">
        <v>223</v>
      </c>
      <c r="I238" s="6">
        <v>1.6200000000000003E-2</v>
      </c>
    </row>
    <row r="239" spans="3:9" ht="15.5" x14ac:dyDescent="0.35">
      <c r="C239" t="s">
        <v>334</v>
      </c>
      <c r="I239" s="6">
        <v>2.0499999999999997E-2</v>
      </c>
    </row>
    <row r="240" spans="3:9" ht="15.5" x14ac:dyDescent="0.35">
      <c r="C240" t="s">
        <v>224</v>
      </c>
      <c r="D240" s="6">
        <v>13.8</v>
      </c>
    </row>
    <row r="241" spans="3:9" ht="15.5" x14ac:dyDescent="0.35">
      <c r="C241" t="s">
        <v>225</v>
      </c>
      <c r="D241" s="6">
        <v>195.56</v>
      </c>
    </row>
    <row r="242" spans="3:9" ht="15.5" x14ac:dyDescent="0.35">
      <c r="C242" t="s">
        <v>226</v>
      </c>
      <c r="D242" s="5">
        <v>59</v>
      </c>
    </row>
    <row r="243" spans="3:9" ht="15.5" x14ac:dyDescent="0.35">
      <c r="C243" t="s">
        <v>227</v>
      </c>
      <c r="D243" s="6">
        <v>150.36000000000001</v>
      </c>
    </row>
    <row r="244" spans="3:9" ht="15.5" x14ac:dyDescent="0.35">
      <c r="C244" t="s">
        <v>228</v>
      </c>
      <c r="D244" s="6">
        <v>6.59</v>
      </c>
    </row>
    <row r="245" spans="3:9" ht="15.5" x14ac:dyDescent="0.35">
      <c r="C245" t="s">
        <v>335</v>
      </c>
      <c r="I245" s="6">
        <v>1.62</v>
      </c>
    </row>
    <row r="246" spans="3:9" ht="15.5" x14ac:dyDescent="0.35">
      <c r="C246" t="s">
        <v>336</v>
      </c>
      <c r="I246" s="6">
        <v>1.85</v>
      </c>
    </row>
    <row r="247" spans="3:9" ht="15.5" x14ac:dyDescent="0.35">
      <c r="C247" t="s">
        <v>40</v>
      </c>
      <c r="I247" s="5">
        <v>577000000000</v>
      </c>
    </row>
    <row r="248" spans="3:9" ht="15.5" x14ac:dyDescent="0.35">
      <c r="C248" t="s">
        <v>229</v>
      </c>
      <c r="I248" s="5">
        <v>496000000000</v>
      </c>
    </row>
    <row r="249" spans="3:9" ht="15.5" x14ac:dyDescent="0.35">
      <c r="C249" t="s">
        <v>230</v>
      </c>
      <c r="I249" s="5">
        <v>2850000000</v>
      </c>
    </row>
    <row r="250" spans="3:9" ht="15.5" x14ac:dyDescent="0.35">
      <c r="C250" t="s">
        <v>231</v>
      </c>
      <c r="I250" s="6">
        <v>7.6499999999999999E-2</v>
      </c>
    </row>
    <row r="251" spans="3:9" ht="15.5" x14ac:dyDescent="0.35">
      <c r="C251" t="s">
        <v>232</v>
      </c>
      <c r="D251" s="6">
        <v>0.47049999999999997</v>
      </c>
    </row>
    <row r="252" spans="3:9" ht="15.5" x14ac:dyDescent="0.35">
      <c r="C252" t="s">
        <v>233</v>
      </c>
      <c r="D252" s="6">
        <v>3.0099999999999998E-2</v>
      </c>
    </row>
    <row r="253" spans="3:9" ht="15.5" x14ac:dyDescent="0.35">
      <c r="C253" t="s">
        <v>234</v>
      </c>
      <c r="D253" s="6">
        <v>2.1499999999999998E-2</v>
      </c>
    </row>
    <row r="254" spans="3:9" ht="15.5" x14ac:dyDescent="0.35">
      <c r="C254" t="s">
        <v>235</v>
      </c>
      <c r="D254" s="6">
        <v>0.1429</v>
      </c>
    </row>
    <row r="255" spans="3:9" ht="15.5" x14ac:dyDescent="0.35">
      <c r="C255" t="s">
        <v>236</v>
      </c>
      <c r="D255" s="6">
        <v>0.25069999999999998</v>
      </c>
    </row>
    <row r="256" spans="3:9" ht="15.5" x14ac:dyDescent="0.35">
      <c r="C256" t="s">
        <v>237</v>
      </c>
      <c r="D256" s="6">
        <v>1.3740999999999999</v>
      </c>
    </row>
    <row r="257" spans="3:9" ht="15.5" x14ac:dyDescent="0.35">
      <c r="C257" t="s">
        <v>244</v>
      </c>
      <c r="I257" s="5">
        <v>9</v>
      </c>
    </row>
    <row r="258" spans="3:9" ht="15.5" x14ac:dyDescent="0.35">
      <c r="C258" t="s">
        <v>245</v>
      </c>
      <c r="I258" s="6">
        <v>0.17</v>
      </c>
    </row>
    <row r="259" spans="3:9" ht="15.5" x14ac:dyDescent="0.35">
      <c r="C259" t="s">
        <v>246</v>
      </c>
      <c r="I259" s="6">
        <v>0.41</v>
      </c>
    </row>
    <row r="260" spans="3:9" ht="15.5" x14ac:dyDescent="0.35">
      <c r="C260" t="s">
        <v>247</v>
      </c>
      <c r="I260" s="6">
        <v>0.14000000000000001</v>
      </c>
    </row>
    <row r="261" spans="3:9" ht="15.5" x14ac:dyDescent="0.35">
      <c r="C261" t="s">
        <v>248</v>
      </c>
      <c r="I261" s="6">
        <v>0.7</v>
      </c>
    </row>
    <row r="262" spans="3:9" ht="15.5" x14ac:dyDescent="0.35">
      <c r="C262" t="s">
        <v>249</v>
      </c>
      <c r="I262" s="6">
        <v>0.76</v>
      </c>
    </row>
    <row r="263" spans="3:9" ht="15.5" x14ac:dyDescent="0.35">
      <c r="C263" t="s">
        <v>250</v>
      </c>
      <c r="I263" s="6">
        <v>0.46</v>
      </c>
    </row>
    <row r="264" spans="3:9" ht="15.5" x14ac:dyDescent="0.35">
      <c r="C264" t="s">
        <v>251</v>
      </c>
      <c r="I264" s="6">
        <v>0.16</v>
      </c>
    </row>
    <row r="265" spans="3:9" ht="15.5" x14ac:dyDescent="0.35">
      <c r="C265" t="s">
        <v>337</v>
      </c>
      <c r="I265" s="5">
        <v>1140000000000</v>
      </c>
    </row>
    <row r="266" spans="3:9" ht="15.5" x14ac:dyDescent="0.35">
      <c r="C266" t="s">
        <v>338</v>
      </c>
      <c r="I266" s="5">
        <v>499000000000</v>
      </c>
    </row>
    <row r="267" spans="3:9" ht="15.5" x14ac:dyDescent="0.35">
      <c r="C267" t="s">
        <v>339</v>
      </c>
      <c r="I267" s="5">
        <v>48000000000</v>
      </c>
    </row>
    <row r="268" spans="3:9" ht="15.5" x14ac:dyDescent="0.35">
      <c r="C268" t="s">
        <v>340</v>
      </c>
      <c r="I268" s="5">
        <v>7000000000</v>
      </c>
    </row>
    <row r="269" spans="3:9" ht="15.5" x14ac:dyDescent="0.35">
      <c r="C269" t="s">
        <v>252</v>
      </c>
      <c r="D269" s="5">
        <v>81000000000</v>
      </c>
    </row>
    <row r="270" spans="3:9" ht="15.5" x14ac:dyDescent="0.35">
      <c r="C270" t="s">
        <v>253</v>
      </c>
      <c r="D270" s="5">
        <v>717000000000</v>
      </c>
    </row>
    <row r="271" spans="3:9" ht="15.5" x14ac:dyDescent="0.35">
      <c r="C271" t="s">
        <v>254</v>
      </c>
      <c r="D271" s="5">
        <v>267000000000</v>
      </c>
    </row>
    <row r="272" spans="3:9" ht="15.5" x14ac:dyDescent="0.35">
      <c r="C272" t="s">
        <v>183</v>
      </c>
      <c r="D272" s="5">
        <v>305000000000</v>
      </c>
    </row>
    <row r="273" spans="3:9" ht="15.5" x14ac:dyDescent="0.35">
      <c r="C273" t="s">
        <v>182</v>
      </c>
      <c r="I273" s="5">
        <v>450000000000</v>
      </c>
    </row>
    <row r="274" spans="3:9" ht="15.5" x14ac:dyDescent="0.35">
      <c r="C274" t="s">
        <v>20</v>
      </c>
      <c r="D274" s="5">
        <v>-81000000000</v>
      </c>
    </row>
    <row r="275" spans="3:9" ht="15.5" x14ac:dyDescent="0.35">
      <c r="C275" t="s">
        <v>255</v>
      </c>
      <c r="I275" s="5">
        <v>450000000000</v>
      </c>
    </row>
    <row r="276" spans="3:9" ht="15.5" x14ac:dyDescent="0.35">
      <c r="C276" t="s">
        <v>341</v>
      </c>
      <c r="I276" s="5">
        <v>137000000000</v>
      </c>
    </row>
    <row r="277" spans="3:9" ht="15.5" x14ac:dyDescent="0.35">
      <c r="C277" t="s">
        <v>342</v>
      </c>
      <c r="I277" s="5">
        <v>-11000000000</v>
      </c>
    </row>
    <row r="278" spans="3:9" ht="15.5" x14ac:dyDescent="0.35">
      <c r="C278" t="s">
        <v>343</v>
      </c>
      <c r="I278" s="5">
        <v>-88000000000</v>
      </c>
    </row>
    <row r="279" spans="3:9" ht="15.5" x14ac:dyDescent="0.35">
      <c r="C279" t="s">
        <v>344</v>
      </c>
      <c r="I279" s="5">
        <v>-12000000000</v>
      </c>
    </row>
    <row r="280" spans="3:9" ht="15.5" x14ac:dyDescent="0.35">
      <c r="C280" t="s">
        <v>345</v>
      </c>
      <c r="I280" s="5">
        <v>124000000000</v>
      </c>
    </row>
  </sheetData>
  <pageMargins left="0.7" right="0.7" top="0.75" bottom="0.75" header="0.3" footer="0.3"/>
  <ignoredErrors>
    <ignoredError sqref="A1:N281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4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1062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1063</v>
      </c>
      <c r="D2" s="2" vm="106">
        <f ca="1">IFERROR(_xlfn.STOCKHISTORY("XIDX:" &amp; $C$1, D3, , 0, 0, 1), "Libur")</f>
        <v>44</v>
      </c>
      <c r="H2" s="2" vm="106">
        <f ca="1">IFERROR(INDEX(D2:G2,COUNT(D2:G2)),"")</f>
        <v>44</v>
      </c>
      <c r="I2" s="2" vm="133">
        <f ca="1">IFERROR(_xlfn.STOCKHISTORY("XIDX:" &amp; $C$1, I1, , 0, 0, 1), "Libur")</f>
        <v>59</v>
      </c>
      <c r="J2" s="2" vm="134">
        <f ca="1">IFERROR(_xlfn.STOCKHISTORY("XIDX:" &amp; $C$1, J1, , 0, 0, 1), "Libur")</f>
        <v>31</v>
      </c>
      <c r="K2" s="2" vm="135">
        <f ca="1">IFERROR(_xlfn.STOCKHISTORY("XIDX:" &amp; $C$1, K1, , 0, 0, 1), "Libur")</f>
        <v>103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12535694363</v>
      </c>
      <c r="H4" s="2">
        <f>IFERROR(SUM(D4:G4)*(4/MAX(1,COUNT(D4:G4))),"")</f>
        <v>50142777452</v>
      </c>
      <c r="I4" s="2">
        <f>IFERROR(INDEX(I51:I500,MATCH($C$4,$C$51:$C$500,0)),"")</f>
        <v>25879044954</v>
      </c>
      <c r="J4" s="2">
        <f>IFERROR(INDEX(J51:J500,MATCH($C$4,$C$51:$C$500,0)),"")</f>
        <v>28718255655</v>
      </c>
      <c r="K4" s="2">
        <f>IFERROR(INDEX(K51:K500,MATCH($C$4,$C$51:$C$500,0)),"")</f>
        <v>30252091493</v>
      </c>
      <c r="L4" s="2">
        <f>IFERROR(INDEX(L51:L500,MATCH($C$4,$C$51:$C$500,0)),"")</f>
        <v>27618753957</v>
      </c>
      <c r="M4" s="2">
        <f>IFERROR(INDEX(M51:M500,MATCH($C$4,$C$51:$C$500,0)),"")</f>
        <v>17216925470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420509753</v>
      </c>
      <c r="H5" s="2">
        <f>IFERROR(SUM(D5:G5)*(4/MAX(1,COUNT(D5:G5))),"")</f>
        <v>1682039012</v>
      </c>
      <c r="I5" s="2">
        <f>IFERROR(INDEX(I51:I500,MATCH($C$5,$C$51:$C$500,0)),"")</f>
        <v>262721741</v>
      </c>
      <c r="J5" s="2">
        <f>IFERROR(INDEX(J51:J500,MATCH($C$5,$C$51:$C$500,0)),"")</f>
        <v>1038507370</v>
      </c>
      <c r="K5" s="2">
        <f>IFERROR(INDEX(K51:K500,MATCH($C$5,$C$51:$C$500,0)),"")</f>
        <v>959395993</v>
      </c>
      <c r="L5" s="2">
        <f>IFERROR(INDEX(L51:L500,MATCH($C$5,$C$51:$C$500,0)),"")</f>
        <v>838541077</v>
      </c>
      <c r="M5" s="2">
        <f>IFERROR(INDEX(M51:M500,MATCH($C$5,$C$51:$C$500,0)),"")</f>
        <v>159059070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69251022328</v>
      </c>
      <c r="H6" s="2">
        <f>IFERROR(INDEX(D6:G6,COUNT(D6:G6)),"")</f>
        <v>69251022328</v>
      </c>
      <c r="I6" s="2">
        <f>IFERROR(INDEX(I51:I500,MATCH($C$6,$C$51:$C$500,0)),"")</f>
        <v>69251022328</v>
      </c>
      <c r="J6" s="2">
        <f>IFERROR(INDEX(J51:J500,MATCH($C$6,$C$51:$C$500,0)),"")</f>
        <v>68988300587</v>
      </c>
      <c r="K6" s="2">
        <f>IFERROR(INDEX(K51:K500,MATCH($C$6,$C$51:$C$500,0)),"")</f>
        <v>67942528327</v>
      </c>
      <c r="L6" s="2">
        <f>IFERROR(INDEX(L51:L500,MATCH($C$6,$C$51:$C$500,0)),"")</f>
        <v>14620632334</v>
      </c>
      <c r="M6" s="2">
        <f>IFERROR(INDEX(M51:M500,MATCH($C$6,$C$51:$C$500,0)),"")</f>
        <v>13782091257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1.01</v>
      </c>
      <c r="H7" s="3">
        <f>IFERROR(INDEX(D7:G7,COUNT(D7:G7)),"")</f>
        <v>1.01</v>
      </c>
      <c r="I7" s="3">
        <f>IFERROR(INDEX(I51:I500,MATCH($C$7,$C$51:$C$500,0))/1000000000,"")</f>
        <v>1.01</v>
      </c>
      <c r="J7" s="3">
        <f>IFERROR(INDEX(J51:J500,MATCH($C$7,$C$51:$C$500,0))/1000000000,"")</f>
        <v>1.01</v>
      </c>
      <c r="K7" s="3">
        <f>IFERROR(INDEX(K51:K500,MATCH($C$7,$C$51:$C$500,0))/1000000000,"")</f>
        <v>1.01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-4000000000</v>
      </c>
      <c r="J8" s="2">
        <f>IFERROR(INDEX(J51:J500,MATCH($C$8,$C$51:$C$500,0)),"")</f>
        <v>-4000000000</v>
      </c>
      <c r="K8" s="2">
        <f>IFERROR(INDEX(K51:K500,MATCH($C$8,$C$51:$C$500,0)),"")</f>
        <v>-5000000000</v>
      </c>
      <c r="L8" s="2">
        <f>IFERROR(INDEX(L51:L500,MATCH($C$8,$C$51:$C$500,0)),"")</f>
        <v>0</v>
      </c>
      <c r="M8" s="2">
        <f>IFERROR(INDEX(M51:M500,MATCH($C$8,$C$51:$C$500,0)),"")</f>
        <v>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-2.27</v>
      </c>
      <c r="H9" s="3">
        <f>IFERROR(INDEX(D9:G9,COUNT(D9:G9)),"")</f>
        <v>-2.27</v>
      </c>
      <c r="I9" s="3">
        <f>IFERROR(INDEX(I51:I500,MATCH($C$9,$C$51:$C$500,0)),"")</f>
        <v>-3.84</v>
      </c>
      <c r="J9" s="3">
        <f>IFERROR(INDEX(J51:J500,MATCH($C$9,$C$51:$C$500,0)),"")</f>
        <v>-3.72</v>
      </c>
      <c r="K9" s="3">
        <f>IFERROR(INDEX(K51:K500,MATCH($C$9,$C$51:$C$500,0)),"")</f>
        <v>-4.8600000000000003</v>
      </c>
      <c r="L9" s="3">
        <f>IFERROR(INDEX(L51:L500,MATCH($C$9,$C$51:$C$500,0)),"")</f>
        <v>249980.06</v>
      </c>
      <c r="M9" s="3">
        <f>IFERROR(INDEX(M51:M500,MATCH($C$9,$C$51:$C$500,0)),"")</f>
        <v>349207.12</v>
      </c>
    </row>
    <row r="10" spans="1:13" ht="15.5" x14ac:dyDescent="0.35">
      <c r="C10" t="s">
        <v>17</v>
      </c>
      <c r="D10" s="3">
        <f ca="1">IFERROR(IF(D9=0,"",D2/D9),"")</f>
        <v>-19.383259911894275</v>
      </c>
      <c r="I10" s="3">
        <f ca="1">IFERROR(IF(I9=0,"",I2/I9),"")</f>
        <v>-15.364583333333334</v>
      </c>
      <c r="J10" s="3">
        <f ca="1">IFERROR(IF(J9=0,"",J2/J9),"")</f>
        <v>-8.3333333333333321</v>
      </c>
      <c r="K10" s="3">
        <f ca="1">IFERROR(IF(K9=0,"",K2/K9),"")</f>
        <v>-21.193415637860081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13673037126</v>
      </c>
      <c r="H11" s="2">
        <f>IFERROR(INDEX(D11:G11,COUNT(D11:G11)),"")</f>
        <v>13673037126</v>
      </c>
      <c r="I11" s="2">
        <f>IFERROR(INDEX(I51:I500,MATCH($C$11,$C$51:$C$500,0)),"")</f>
        <v>13673037126</v>
      </c>
      <c r="J11" s="2">
        <f>IFERROR(INDEX(J51:J500,MATCH($C$11,$C$51:$C$500,0)),"")</f>
        <v>20154384359</v>
      </c>
      <c r="K11" s="2">
        <f>IFERROR(INDEX(K51:K500,MATCH($C$11,$C$51:$C$500,0)),"")</f>
        <v>24013978567</v>
      </c>
      <c r="L11" s="2">
        <f>IFERROR(INDEX(L51:L500,MATCH($C$11,$C$51:$C$500,0)),"")</f>
        <v>1491095704</v>
      </c>
      <c r="M11" s="2">
        <f>IFERROR(INDEX(M51:M500,MATCH($C$11,$C$51:$C$500,0)),"")</f>
        <v>1136711657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-14000000000</v>
      </c>
      <c r="H12" s="2">
        <f>IFERROR(INDEX(D12:G12,COUNT(D12:G12)),"")</f>
        <v>-14000000000</v>
      </c>
      <c r="I12" s="2">
        <f>IFERROR(INDEX(I51:I500,MATCH($C$12,$C$51:$C$500,0)),"")</f>
        <v>-14000000000</v>
      </c>
      <c r="J12" s="2">
        <f>IFERROR(INDEX(J51:J500,MATCH($C$12,$C$51:$C$500,0)),"")</f>
        <v>-18000000000</v>
      </c>
      <c r="K12" s="2">
        <f>IFERROR(INDEX(K51:K500,MATCH($C$12,$C$51:$C$500,0)),"")</f>
        <v>-21000000000</v>
      </c>
      <c r="L12" s="2">
        <f>IFERROR(INDEX(L51:L500,MATCH($C$12,$C$51:$C$500,0)),"")</f>
        <v>1000000000</v>
      </c>
      <c r="M12" s="2">
        <f>IFERROR(INDEX(M51:M500,MATCH($C$12,$C$51:$C$500,0)),"")</f>
        <v>-1000000000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3000000000</v>
      </c>
      <c r="K13" s="2">
        <f>IFERROR(INDEX(K51:K500,MATCH($C$13,$C$51:$C$500,0)),"")</f>
        <v>3000000000</v>
      </c>
      <c r="L13" s="2">
        <f>IFERROR(INDEX(L51:L500,MATCH($C$13,$C$51:$C$500,0)),"")</f>
        <v>3000000000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-158694738</v>
      </c>
      <c r="H15" s="2">
        <f>IFERROR(SUM(D15:G15)*(4/MAX(1,COUNT(D15:G15))),"")</f>
        <v>-634778952</v>
      </c>
      <c r="I15" s="2">
        <f>IFERROR(INDEX(I51:I500,MATCH($C$15,$C$51:$C$500,0)),"")</f>
        <v>-364762437</v>
      </c>
      <c r="J15" s="2">
        <f>IFERROR(INDEX(J51:J500,MATCH($C$15,$C$51:$C$500,0)),"")</f>
        <v>-251581455</v>
      </c>
      <c r="K15" s="2">
        <f>IFERROR(INDEX(K51:K500,MATCH($C$15,$C$51:$C$500,0)),"")</f>
        <v>-259005323</v>
      </c>
      <c r="L15" s="2">
        <f>IFERROR(INDEX(L51:L500,MATCH($C$15,$C$51:$C$500,0)),"")</f>
        <v>-193320549</v>
      </c>
      <c r="M15" s="2">
        <f>IFERROR(INDEX(M51:M500,MATCH($C$15,$C$51:$C$500,0)),"")</f>
        <v>-232924793</v>
      </c>
    </row>
    <row r="16" spans="1:13" ht="15.5" x14ac:dyDescent="0.35">
      <c r="C16" t="s">
        <v>28</v>
      </c>
      <c r="D16" s="2">
        <f>IFERROR(INDEX(D51:D500,MATCH($C$16,$C$51:$C$500,0)),"")</f>
        <v>575899631</v>
      </c>
      <c r="H16" s="2">
        <f>IFERROR(SUM(D16:G16)*(4/MAX(1,COUNT(D16:G16))),"")</f>
        <v>2303598524</v>
      </c>
      <c r="I16" s="2">
        <f>IFERROR(INDEX(I51:I500,MATCH($C$16,$C$51:$C$500,0)),"")</f>
        <v>624179318</v>
      </c>
      <c r="J16" s="2">
        <f>IFERROR(INDEX(J51:J500,MATCH($C$16,$C$51:$C$500,0)),"")</f>
        <v>1283567245</v>
      </c>
      <c r="K16" s="2">
        <f>IFERROR(INDEX(K51:K500,MATCH($C$16,$C$51:$C$500,0)),"")</f>
        <v>1224396396</v>
      </c>
      <c r="L16" s="2">
        <f>IFERROR(INDEX(L51:L500,MATCH($C$16,$C$51:$C$500,0)),"")</f>
        <v>1019200666</v>
      </c>
      <c r="M16" s="2">
        <f>IFERROR(INDEX(M51:M500,MATCH($C$16,$C$51:$C$500,0)),"")</f>
        <v>355696703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44440000000</v>
      </c>
      <c r="H20" s="2">
        <f t="shared" ref="H20:M20" ca="1" si="0">IFERROR(H21*H2,"")</f>
        <v>44440000000</v>
      </c>
      <c r="I20" s="2">
        <f t="shared" ca="1" si="0"/>
        <v>59590000000</v>
      </c>
      <c r="J20" s="2">
        <f t="shared" ca="1" si="0"/>
        <v>31310000000</v>
      </c>
      <c r="K20" s="2">
        <f t="shared" ca="1" si="0"/>
        <v>104030000000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1010000000</v>
      </c>
      <c r="H21" s="2">
        <f>IFERROR(INDEX(D21:G21,COUNT(D21:G21)),"")</f>
        <v>1010000000</v>
      </c>
      <c r="I21" s="2">
        <f>IFERROR(INDEX(I51:I500,MATCH($C$7,$C$51:$C$500,0)),"")</f>
        <v>1010000000</v>
      </c>
      <c r="J21" s="2">
        <f>IFERROR(INDEX(J51:J500,MATCH($C$7,$C$51:$C$500,0)),"")</f>
        <v>1010000000</v>
      </c>
      <c r="K21" s="2">
        <f>IFERROR(INDEX(K51:K500,MATCH($C$7,$C$51:$C$500,0)),"")</f>
        <v>1010000000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0.60722533597886963</v>
      </c>
      <c r="H23" s="3">
        <f t="shared" ref="H23:M23" si="1">IFERROR(H5/H6*100,"")</f>
        <v>2.4289013439154785</v>
      </c>
      <c r="I23" s="3">
        <f t="shared" si="1"/>
        <v>0.37937597477716184</v>
      </c>
      <c r="J23" s="3">
        <f t="shared" si="1"/>
        <v>1.5053383851517774</v>
      </c>
      <c r="K23" s="3">
        <f t="shared" si="1"/>
        <v>1.4120699017595157</v>
      </c>
      <c r="L23" s="3">
        <f t="shared" si="1"/>
        <v>5.7353270217320818</v>
      </c>
      <c r="M23" s="3">
        <f t="shared" si="1"/>
        <v>1.1540996720596595</v>
      </c>
    </row>
    <row r="24" spans="1:13" ht="15.5" x14ac:dyDescent="0.35">
      <c r="C24" t="s">
        <v>43</v>
      </c>
      <c r="D24" s="4">
        <f>IFERROR(_xlfn.RRI(5,I23,D23),"")</f>
        <v>9.864153011925203E-2</v>
      </c>
      <c r="H24" s="4">
        <f t="shared" ref="H24:M24" si="2">IFERROR(_xlfn.RRI(5,M23,H23),"")</f>
        <v>0.16046838012842102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0.41</v>
      </c>
      <c r="H25" s="3">
        <f>IFERROR(INDEX(D25:G25,COUNT(D25:G25)),"")</f>
        <v>0.41</v>
      </c>
      <c r="I25" s="3">
        <f>IFERROR(INDEX(I51:I500,MATCH($C$25,$C$51:$C$500,0)),"")</f>
        <v>0.26</v>
      </c>
      <c r="J25" s="3">
        <f>IFERROR(INDEX(J51:J500,MATCH($C$25,$C$51:$C$500,0)),"")</f>
        <v>1.03</v>
      </c>
      <c r="K25" s="3">
        <f>IFERROR(INDEX(K51:K500,MATCH($C$25,$C$51:$C$500,0)),"")</f>
        <v>0.96</v>
      </c>
      <c r="L25" s="3">
        <f>IFERROR(INDEX(L51:L500,MATCH($C$25,$C$51:$C$500,0)),"")</f>
        <v>1032350.15</v>
      </c>
      <c r="M25" s="3">
        <f>IFERROR(INDEX(M51:M500,MATCH($C$25,$C$51:$C$500,0)),"")</f>
        <v>153464.89000000001</v>
      </c>
    </row>
    <row r="26" spans="1:13" ht="15.5" x14ac:dyDescent="0.35">
      <c r="C26" t="s">
        <v>46</v>
      </c>
      <c r="D26" s="4">
        <f>IFERROR(_xlfn.RRI(5,I25,D25),"")</f>
        <v>9.5373176577513874E-2</v>
      </c>
      <c r="H26" s="4">
        <f t="shared" ref="H26:M26" si="3">IFERROR(_xlfn.RRI(5,M25,H25),"")</f>
        <v>-0.92320110614775341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12.411578577227722</v>
      </c>
      <c r="H27" s="3">
        <f t="shared" ref="H27:M27" si="4">IFERROR(H4/H21,"")</f>
        <v>49.646314308910888</v>
      </c>
      <c r="I27" s="3">
        <f t="shared" si="4"/>
        <v>25.622816786138614</v>
      </c>
      <c r="J27" s="3">
        <f t="shared" si="4"/>
        <v>28.433916490099008</v>
      </c>
      <c r="K27" s="3">
        <f t="shared" si="4"/>
        <v>29.952565834653466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-0.13495235134394057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0.57692307692307676</v>
      </c>
      <c r="I29" s="4">
        <f t="shared" si="6"/>
        <v>-0.74757281553398058</v>
      </c>
      <c r="J29" s="4">
        <f t="shared" si="6"/>
        <v>7.2916666666666741E-2</v>
      </c>
      <c r="K29" s="4">
        <f t="shared" si="6"/>
        <v>-0.99999907008295585</v>
      </c>
      <c r="L29" s="4">
        <f t="shared" si="6"/>
        <v>5.726946795452692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0.93758222303523098</v>
      </c>
      <c r="I30" s="4">
        <f t="shared" si="7"/>
        <v>-9.8864315963622149E-2</v>
      </c>
      <c r="J30" s="4">
        <f t="shared" si="7"/>
        <v>-5.0701811422027301E-2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68.83</v>
      </c>
      <c r="H32" s="3">
        <f>IFERROR(INDEX(D32:G32,COUNT(D32:G32)),"")</f>
        <v>68.83</v>
      </c>
      <c r="I32" s="3">
        <f>IFERROR(INDEX(I51:I500,MATCH($C$32,$C$51:$C$500,0)),"")</f>
        <v>68.83</v>
      </c>
      <c r="J32" s="3">
        <f>IFERROR(INDEX(J51:J500,MATCH($C$32,$C$51:$C$500,0)),"")</f>
        <v>68.569999999999993</v>
      </c>
      <c r="K32" s="3">
        <f>IFERROR(INDEX(K51:K500,MATCH($C$32,$C$51:$C$500,0)),"")</f>
        <v>67.540000000000006</v>
      </c>
      <c r="L32" s="3">
        <f>IFERROR(INDEX(L51:L500,MATCH($C$32,$C$51:$C$500,0)),"")</f>
        <v>18275790.420000002</v>
      </c>
      <c r="M32" s="3">
        <f>IFERROR(INDEX(M51:M500,MATCH($C$32,$C$51:$C$500,0)),"")</f>
        <v>17227614.07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0.86</v>
      </c>
      <c r="H33" s="3">
        <f>IFERROR(INDEX(D33:G33,COUNT(D33:G33)),"")</f>
        <v>0.86</v>
      </c>
      <c r="I33" s="3">
        <f>IFERROR(INDEX(I51:I500,MATCH($C$33,$C$51:$C$500,0)),"")</f>
        <v>0.86</v>
      </c>
      <c r="J33" s="3">
        <f>IFERROR(INDEX(J51:J500,MATCH($C$33,$C$51:$C$500,0)),"")</f>
        <v>0.45</v>
      </c>
      <c r="K33" s="3">
        <f>IFERROR(INDEX(K51:K500,MATCH($C$33,$C$51:$C$500,0)),"")</f>
        <v>1.53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143.9</v>
      </c>
      <c r="H34" s="3">
        <f>IFERROR(INDEX(D34:G34,COUNT(D34:G34)),"")</f>
        <v>143.9</v>
      </c>
      <c r="I34" s="3">
        <f>IFERROR(INDEX(I51:I500,MATCH($C$34,$C$51:$C$500,0)),"")</f>
        <v>226.92</v>
      </c>
      <c r="J34" s="3">
        <f>IFERROR(INDEX(J51:J500,MATCH($C$34,$C$51:$C$500,0)),"")</f>
        <v>30.1</v>
      </c>
      <c r="K34" s="3">
        <f>IFERROR(INDEX(K51:K500,MATCH($C$34,$C$51:$C$500,0)),"")</f>
        <v>107.29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4.74</v>
      </c>
      <c r="H35" s="3">
        <f>IFERROR(INDEX(D35:G35,COUNT(D35:G35)),"")</f>
        <v>4.74</v>
      </c>
      <c r="I35" s="3">
        <f>IFERROR(INDEX(I51:I500,MATCH($C$35,$C$51:$C$500,0)),"")</f>
        <v>2.29</v>
      </c>
      <c r="J35" s="3">
        <f>IFERROR(INDEX(J51:J500,MATCH($C$35,$C$51:$C$500,0)),"")</f>
        <v>1.0900000000000001</v>
      </c>
      <c r="K35" s="3">
        <f>IFERROR(INDEX(K51:K500,MATCH($C$35,$C$51:$C$500,0)),"")</f>
        <v>3.43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12535694363</v>
      </c>
      <c r="E51" s="5">
        <v>13343350591</v>
      </c>
      <c r="F51" s="5">
        <v>15546076468</v>
      </c>
      <c r="G51" s="5">
        <v>13172179187</v>
      </c>
      <c r="I51" s="5">
        <v>25879044954</v>
      </c>
      <c r="J51" s="5">
        <v>28718255655</v>
      </c>
      <c r="K51" s="5">
        <v>30252091493</v>
      </c>
      <c r="L51" s="5">
        <v>27618753957</v>
      </c>
      <c r="M51" s="5">
        <v>17216925470</v>
      </c>
    </row>
    <row r="52" spans="2:13" ht="15.5" x14ac:dyDescent="0.35">
      <c r="C52" t="s">
        <v>73</v>
      </c>
      <c r="D52" s="5">
        <v>-9183138541</v>
      </c>
      <c r="E52" s="5">
        <v>-10444188056</v>
      </c>
      <c r="F52" s="5">
        <v>-11791928565</v>
      </c>
      <c r="G52" s="5">
        <v>-10280786800</v>
      </c>
      <c r="I52" s="5">
        <v>-19627326597</v>
      </c>
      <c r="J52" s="5">
        <v>-22072715365</v>
      </c>
      <c r="K52" s="5">
        <v>-24799564424</v>
      </c>
      <c r="L52" s="5">
        <v>-23000090882</v>
      </c>
      <c r="M52" s="5">
        <v>-14016593408</v>
      </c>
    </row>
    <row r="53" spans="2:13" ht="15.5" x14ac:dyDescent="0.35">
      <c r="C53" t="s">
        <v>74</v>
      </c>
      <c r="D53" s="5">
        <v>3352555822</v>
      </c>
      <c r="E53" s="5">
        <v>2899162535</v>
      </c>
      <c r="F53" s="5">
        <v>3754147903</v>
      </c>
      <c r="G53" s="5">
        <v>2891392387</v>
      </c>
      <c r="I53" s="5">
        <v>6251718357</v>
      </c>
      <c r="J53" s="5">
        <v>6645540290</v>
      </c>
      <c r="K53" s="5">
        <v>5452527069</v>
      </c>
      <c r="L53" s="5">
        <v>4618663075</v>
      </c>
      <c r="M53" s="5">
        <v>3200332062</v>
      </c>
    </row>
    <row r="54" spans="2:13" ht="15.5" x14ac:dyDescent="0.35">
      <c r="C54" t="s">
        <v>75</v>
      </c>
      <c r="D54" s="5">
        <v>-2751175880</v>
      </c>
      <c r="E54" s="5">
        <v>-2797772100</v>
      </c>
      <c r="F54" s="5">
        <v>-2734630657</v>
      </c>
      <c r="G54" s="5">
        <v>-2505768944</v>
      </c>
      <c r="I54" s="5">
        <v>-5548947980</v>
      </c>
      <c r="J54" s="5">
        <v>-5240399601</v>
      </c>
      <c r="K54" s="5">
        <v>-4142665353</v>
      </c>
      <c r="L54" s="5">
        <v>-3517714290</v>
      </c>
      <c r="M54" s="5">
        <v>-2843028418</v>
      </c>
    </row>
    <row r="55" spans="2:13" ht="15.5" x14ac:dyDescent="0.35">
      <c r="C55" t="s">
        <v>77</v>
      </c>
      <c r="D55" s="5">
        <v>-2904690433</v>
      </c>
      <c r="E55" s="5">
        <v>-2890082531</v>
      </c>
      <c r="F55" s="5">
        <v>-2799977554</v>
      </c>
      <c r="G55" s="5">
        <v>-2649832046</v>
      </c>
      <c r="I55" s="5">
        <v>-5794772964</v>
      </c>
      <c r="J55" s="5">
        <v>-5449809600</v>
      </c>
      <c r="K55" s="5">
        <v>-4271997241</v>
      </c>
      <c r="L55" s="5">
        <v>-3534642276</v>
      </c>
      <c r="M55" s="5">
        <v>-2816590878</v>
      </c>
    </row>
    <row r="56" spans="2:13" ht="15.5" x14ac:dyDescent="0.35">
      <c r="C56" t="s">
        <v>80</v>
      </c>
      <c r="D56" s="5">
        <v>3304860</v>
      </c>
      <c r="F56" s="5">
        <v>6521580</v>
      </c>
      <c r="I56" s="5">
        <v>3304860</v>
      </c>
      <c r="J56" s="5">
        <v>6521580</v>
      </c>
      <c r="K56" s="5">
        <v>-5995080</v>
      </c>
      <c r="L56" s="5">
        <v>12660960</v>
      </c>
      <c r="M56" s="5">
        <v>36287160</v>
      </c>
    </row>
    <row r="57" spans="2:13" ht="15.5" x14ac:dyDescent="0.35">
      <c r="C57" t="s">
        <v>78</v>
      </c>
      <c r="D57" s="5">
        <v>601379942</v>
      </c>
      <c r="E57" s="5">
        <v>101390435</v>
      </c>
      <c r="F57" s="5">
        <v>1019517246</v>
      </c>
      <c r="G57" s="5">
        <v>385623443</v>
      </c>
      <c r="I57" s="5">
        <v>702770377</v>
      </c>
      <c r="J57" s="5">
        <v>1405140689</v>
      </c>
      <c r="K57" s="5">
        <v>1309861716</v>
      </c>
      <c r="L57" s="5">
        <v>1100948785</v>
      </c>
      <c r="M57" s="5">
        <v>357303644</v>
      </c>
    </row>
    <row r="58" spans="2:13" ht="15.5" x14ac:dyDescent="0.35">
      <c r="C58" t="s">
        <v>79</v>
      </c>
      <c r="D58" s="5">
        <v>-25480311</v>
      </c>
      <c r="E58" s="5">
        <v>-53110748</v>
      </c>
      <c r="F58" s="5">
        <v>-97528407</v>
      </c>
      <c r="G58" s="5">
        <v>-24045037</v>
      </c>
      <c r="I58" s="5">
        <v>-78591059</v>
      </c>
      <c r="J58" s="5">
        <v>-121573444</v>
      </c>
      <c r="K58" s="5">
        <v>-85465320</v>
      </c>
      <c r="L58" s="5">
        <v>-81748119</v>
      </c>
      <c r="M58" s="5">
        <v>-1606941</v>
      </c>
    </row>
    <row r="59" spans="2:13" ht="15.5" x14ac:dyDescent="0.35">
      <c r="C59" t="s">
        <v>81</v>
      </c>
      <c r="D59" s="5">
        <v>-25480311</v>
      </c>
      <c r="E59" s="5">
        <v>-53110748</v>
      </c>
      <c r="F59" s="5">
        <v>-97528407</v>
      </c>
      <c r="G59" s="5">
        <v>-24045037</v>
      </c>
      <c r="I59" s="5">
        <v>-78591059</v>
      </c>
      <c r="J59" s="5">
        <v>-121573444</v>
      </c>
      <c r="K59" s="5">
        <v>-85465320</v>
      </c>
      <c r="L59" s="5">
        <v>-81748119</v>
      </c>
      <c r="M59" s="5">
        <v>-1606941</v>
      </c>
    </row>
    <row r="60" spans="2:13" ht="15.5" x14ac:dyDescent="0.35">
      <c r="C60" t="s">
        <v>28</v>
      </c>
      <c r="D60" s="5">
        <v>575899631</v>
      </c>
      <c r="E60" s="5">
        <v>48279687</v>
      </c>
      <c r="F60" s="5">
        <v>921988839</v>
      </c>
      <c r="G60" s="5">
        <v>361578406</v>
      </c>
      <c r="I60" s="5">
        <v>624179318</v>
      </c>
      <c r="J60" s="5">
        <v>1283567245</v>
      </c>
      <c r="K60" s="5">
        <v>1224396396</v>
      </c>
      <c r="L60" s="5">
        <v>1019200666</v>
      </c>
      <c r="M60" s="5">
        <v>355696703</v>
      </c>
    </row>
    <row r="61" spans="2:13" ht="15.5" x14ac:dyDescent="0.35">
      <c r="C61" t="s">
        <v>27</v>
      </c>
      <c r="D61" s="5">
        <v>-158694738</v>
      </c>
      <c r="E61" s="5">
        <v>-206067699</v>
      </c>
      <c r="F61" s="5">
        <v>-166582211</v>
      </c>
      <c r="G61" s="5">
        <v>-84999244</v>
      </c>
      <c r="I61" s="5">
        <v>-364762437</v>
      </c>
      <c r="J61" s="5">
        <v>-251581455</v>
      </c>
      <c r="K61" s="5">
        <v>-259005323</v>
      </c>
      <c r="L61" s="5">
        <v>-193320549</v>
      </c>
      <c r="M61" s="5">
        <v>-232924793</v>
      </c>
    </row>
    <row r="62" spans="2:13" ht="15.5" x14ac:dyDescent="0.35">
      <c r="C62" t="s">
        <v>82</v>
      </c>
      <c r="D62" s="5">
        <v>-162187893</v>
      </c>
      <c r="E62" s="5">
        <v>-206067699</v>
      </c>
      <c r="F62" s="5">
        <v>-201360313</v>
      </c>
      <c r="G62" s="5">
        <v>-107562671</v>
      </c>
      <c r="I62" s="5">
        <v>-368255592</v>
      </c>
      <c r="J62" s="5">
        <v>-308922984</v>
      </c>
      <c r="K62" s="5">
        <v>-283526639</v>
      </c>
      <c r="L62" s="5">
        <v>-257965342</v>
      </c>
      <c r="M62" s="5">
        <v>-176746057</v>
      </c>
    </row>
    <row r="63" spans="2:13" ht="15.5" x14ac:dyDescent="0.35">
      <c r="C63" t="s">
        <v>83</v>
      </c>
      <c r="D63" s="5">
        <v>3493155</v>
      </c>
      <c r="F63" s="5">
        <v>34778102</v>
      </c>
      <c r="G63" s="5">
        <v>22563427</v>
      </c>
      <c r="I63" s="5">
        <v>3493155</v>
      </c>
      <c r="J63" s="5">
        <v>57341529</v>
      </c>
      <c r="K63" s="5">
        <v>24521316</v>
      </c>
      <c r="L63" s="5">
        <v>64644793</v>
      </c>
      <c r="M63" s="5">
        <v>-56178736</v>
      </c>
    </row>
    <row r="64" spans="2:13" ht="15.5" x14ac:dyDescent="0.35">
      <c r="C64" t="s">
        <v>84</v>
      </c>
      <c r="D64" s="5">
        <v>-158694738</v>
      </c>
      <c r="E64" s="5">
        <v>-206067699</v>
      </c>
      <c r="F64" s="5">
        <v>-166582211</v>
      </c>
      <c r="G64" s="5">
        <v>-84999244</v>
      </c>
      <c r="I64" s="5">
        <v>-364762437</v>
      </c>
      <c r="J64" s="5">
        <v>-251581455</v>
      </c>
      <c r="K64" s="5">
        <v>-259005323</v>
      </c>
      <c r="L64" s="5">
        <v>-193320549</v>
      </c>
      <c r="M64" s="5">
        <v>-232924793</v>
      </c>
    </row>
    <row r="65" spans="2:13" ht="15.5" x14ac:dyDescent="0.35">
      <c r="C65" t="s">
        <v>85</v>
      </c>
      <c r="D65" s="5">
        <v>417204893</v>
      </c>
      <c r="E65" s="5">
        <v>-157788012</v>
      </c>
      <c r="F65" s="5">
        <v>755406628</v>
      </c>
      <c r="G65" s="5">
        <v>276579162</v>
      </c>
      <c r="I65" s="5">
        <v>259416881</v>
      </c>
      <c r="J65" s="5">
        <v>1031985790</v>
      </c>
      <c r="K65" s="5">
        <v>965391073</v>
      </c>
      <c r="L65" s="5">
        <v>825880117</v>
      </c>
      <c r="M65" s="5">
        <v>122771910</v>
      </c>
    </row>
    <row r="66" spans="2:13" ht="15.5" x14ac:dyDescent="0.35">
      <c r="C66" t="s">
        <v>86</v>
      </c>
      <c r="D66" s="5">
        <v>3304860</v>
      </c>
      <c r="F66" s="5">
        <v>6521580</v>
      </c>
      <c r="I66" s="5">
        <v>3304860</v>
      </c>
      <c r="J66" s="5">
        <v>6521580</v>
      </c>
      <c r="K66" s="5">
        <v>-5995080</v>
      </c>
      <c r="L66" s="5">
        <v>12660960</v>
      </c>
      <c r="M66" s="5">
        <v>36287160</v>
      </c>
    </row>
    <row r="67" spans="2:13" ht="15.5" x14ac:dyDescent="0.35">
      <c r="C67" t="s">
        <v>87</v>
      </c>
      <c r="D67" s="5">
        <v>3304860</v>
      </c>
      <c r="F67" s="5">
        <v>6521580</v>
      </c>
      <c r="I67" s="5">
        <v>3304860</v>
      </c>
      <c r="J67" s="5">
        <v>6521580</v>
      </c>
      <c r="K67" s="5">
        <v>-5995080</v>
      </c>
      <c r="L67" s="5">
        <v>12660960</v>
      </c>
      <c r="M67" s="5">
        <v>36287160</v>
      </c>
    </row>
    <row r="68" spans="2:13" ht="15.5" x14ac:dyDescent="0.35">
      <c r="C68" t="s">
        <v>88</v>
      </c>
      <c r="D68" s="5">
        <v>420509753</v>
      </c>
      <c r="E68" s="5">
        <v>-157788012</v>
      </c>
      <c r="F68" s="5">
        <v>761928208</v>
      </c>
      <c r="G68" s="5">
        <v>276579162</v>
      </c>
      <c r="I68" s="5">
        <v>262721741</v>
      </c>
      <c r="J68" s="5">
        <v>1038507370</v>
      </c>
      <c r="K68" s="5">
        <v>959395993</v>
      </c>
      <c r="L68" s="5">
        <v>838541077</v>
      </c>
      <c r="M68" s="5">
        <v>159059070</v>
      </c>
    </row>
    <row r="69" spans="2:13" ht="15.5" x14ac:dyDescent="0.35">
      <c r="C69" t="s">
        <v>89</v>
      </c>
      <c r="D69" s="5">
        <v>417204893</v>
      </c>
      <c r="E69" s="5">
        <v>-157788012</v>
      </c>
      <c r="F69" s="5">
        <v>755406628</v>
      </c>
      <c r="G69" s="5">
        <v>276579162</v>
      </c>
      <c r="I69" s="5">
        <v>259416881</v>
      </c>
      <c r="J69" s="5">
        <v>1031985790</v>
      </c>
      <c r="K69" s="5">
        <v>965391073</v>
      </c>
      <c r="L69" s="5">
        <v>825880117</v>
      </c>
      <c r="M69" s="5">
        <v>122771910</v>
      </c>
    </row>
    <row r="70" spans="2:13" ht="15.5" x14ac:dyDescent="0.35">
      <c r="C70" t="s">
        <v>7</v>
      </c>
      <c r="D70" s="5">
        <v>420509753</v>
      </c>
      <c r="E70" s="5">
        <v>-157788012</v>
      </c>
      <c r="F70" s="5">
        <v>761928208</v>
      </c>
      <c r="G70" s="5">
        <v>276579162</v>
      </c>
      <c r="I70" s="5">
        <v>262721741</v>
      </c>
      <c r="J70" s="5">
        <v>1038507370</v>
      </c>
      <c r="K70" s="5">
        <v>959395993</v>
      </c>
      <c r="L70" s="5">
        <v>838541077</v>
      </c>
      <c r="M70" s="5">
        <v>159059070</v>
      </c>
    </row>
    <row r="71" spans="2:13" ht="15.5" x14ac:dyDescent="0.35">
      <c r="C71" t="s">
        <v>267</v>
      </c>
    </row>
    <row r="72" spans="2:13" ht="15.5" x14ac:dyDescent="0.35">
      <c r="C72" t="s">
        <v>90</v>
      </c>
      <c r="D72" s="5">
        <v>417204893</v>
      </c>
      <c r="E72" s="5">
        <v>-157788012</v>
      </c>
      <c r="F72" s="5">
        <v>755406628</v>
      </c>
      <c r="G72" s="5">
        <v>276579162</v>
      </c>
      <c r="I72" s="5">
        <v>259416881</v>
      </c>
      <c r="J72" s="5">
        <v>1031985790</v>
      </c>
      <c r="K72" s="5">
        <v>965391073</v>
      </c>
      <c r="L72" s="5">
        <v>825880117</v>
      </c>
      <c r="M72" s="5">
        <v>122771910</v>
      </c>
    </row>
    <row r="73" spans="2:13" ht="15.5" x14ac:dyDescent="0.35">
      <c r="C73" t="s">
        <v>91</v>
      </c>
      <c r="D73" s="5">
        <v>420509753</v>
      </c>
      <c r="E73" s="5">
        <v>-157788012</v>
      </c>
      <c r="F73" s="5">
        <v>761928208</v>
      </c>
      <c r="G73" s="5">
        <v>276579162</v>
      </c>
      <c r="I73" s="5">
        <v>262721741</v>
      </c>
      <c r="J73" s="5">
        <v>1038507370</v>
      </c>
      <c r="K73" s="5">
        <v>959395993</v>
      </c>
      <c r="L73" s="5">
        <v>838541077</v>
      </c>
      <c r="M73" s="5">
        <v>159059070</v>
      </c>
    </row>
    <row r="74" spans="2:13" ht="15.5" x14ac:dyDescent="0.35">
      <c r="C74" t="s">
        <v>92</v>
      </c>
      <c r="D74" s="5">
        <v>420509753</v>
      </c>
      <c r="E74" s="5">
        <v>-157788012</v>
      </c>
      <c r="F74" s="5">
        <v>761928208</v>
      </c>
      <c r="G74" s="5">
        <v>276579162</v>
      </c>
      <c r="I74" s="5">
        <v>262721741</v>
      </c>
      <c r="J74" s="5">
        <v>1038507370</v>
      </c>
      <c r="K74" s="5">
        <v>959395993</v>
      </c>
      <c r="L74" s="5">
        <v>838541077</v>
      </c>
      <c r="M74" s="5">
        <v>159059070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13673037126</v>
      </c>
      <c r="E78" s="5">
        <v>18581193260</v>
      </c>
      <c r="F78" s="5">
        <v>20154384359</v>
      </c>
      <c r="G78" s="5">
        <v>23595534151</v>
      </c>
      <c r="I78" s="5">
        <v>13673037126</v>
      </c>
      <c r="J78" s="5">
        <v>20154384359</v>
      </c>
      <c r="K78" s="5">
        <v>24013978567</v>
      </c>
      <c r="L78" s="5">
        <v>1491095704</v>
      </c>
      <c r="M78" s="5">
        <v>1136711657</v>
      </c>
    </row>
    <row r="79" spans="2:13" ht="15.5" x14ac:dyDescent="0.35">
      <c r="C79" t="s">
        <v>96</v>
      </c>
      <c r="D79" s="5">
        <v>4638312545</v>
      </c>
      <c r="E79" s="5">
        <v>5789065262</v>
      </c>
      <c r="F79" s="5">
        <v>5881606318</v>
      </c>
      <c r="G79" s="5">
        <v>6369965643</v>
      </c>
      <c r="I79" s="5">
        <v>4638312545</v>
      </c>
      <c r="J79" s="5">
        <v>5881606318</v>
      </c>
      <c r="K79" s="5">
        <v>5117661209</v>
      </c>
      <c r="L79" s="5">
        <v>5387018475</v>
      </c>
      <c r="M79" s="5">
        <v>4434818818</v>
      </c>
    </row>
    <row r="80" spans="2:13" ht="15.5" x14ac:dyDescent="0.35">
      <c r="C80" t="s">
        <v>97</v>
      </c>
      <c r="D80" s="5">
        <v>1876567900</v>
      </c>
      <c r="I80" s="5">
        <v>1876567900</v>
      </c>
    </row>
    <row r="81" spans="3:13" ht="15.5" x14ac:dyDescent="0.35">
      <c r="C81" t="s">
        <v>98</v>
      </c>
      <c r="D81" s="5">
        <v>4638312545</v>
      </c>
      <c r="E81" s="5">
        <v>5789065262</v>
      </c>
      <c r="F81" s="5">
        <v>5881606318</v>
      </c>
      <c r="G81" s="5">
        <v>6369965643</v>
      </c>
      <c r="I81" s="5">
        <v>4638312545</v>
      </c>
      <c r="J81" s="5">
        <v>5881606318</v>
      </c>
      <c r="K81" s="5">
        <v>5117661209</v>
      </c>
      <c r="L81" s="5">
        <v>5387018475</v>
      </c>
      <c r="M81" s="5">
        <v>4434818818</v>
      </c>
    </row>
    <row r="82" spans="3:13" ht="15.5" x14ac:dyDescent="0.35">
      <c r="C82" t="s">
        <v>99</v>
      </c>
      <c r="D82" s="5">
        <v>77975000</v>
      </c>
      <c r="E82" s="5">
        <v>123794000</v>
      </c>
      <c r="F82" s="5">
        <v>141444000</v>
      </c>
      <c r="G82" s="5">
        <v>106544000</v>
      </c>
      <c r="I82" s="5">
        <v>77975000</v>
      </c>
      <c r="J82" s="5">
        <v>141444000</v>
      </c>
      <c r="K82" s="5">
        <v>100544000</v>
      </c>
      <c r="L82" s="5">
        <v>74944000</v>
      </c>
    </row>
    <row r="83" spans="3:13" ht="15.5" x14ac:dyDescent="0.35">
      <c r="C83" t="s">
        <v>100</v>
      </c>
      <c r="D83" s="5">
        <v>77975000</v>
      </c>
      <c r="E83" s="5">
        <v>123794000</v>
      </c>
      <c r="F83" s="5">
        <v>141444000</v>
      </c>
      <c r="G83" s="5">
        <v>106544000</v>
      </c>
      <c r="I83" s="5">
        <v>77975000</v>
      </c>
      <c r="J83" s="5">
        <v>141444000</v>
      </c>
      <c r="K83" s="5">
        <v>100544000</v>
      </c>
      <c r="L83" s="5">
        <v>74944000</v>
      </c>
    </row>
    <row r="84" spans="3:13" ht="15.5" x14ac:dyDescent="0.35">
      <c r="C84" t="s">
        <v>101</v>
      </c>
      <c r="D84" s="5">
        <v>14352384211</v>
      </c>
      <c r="E84" s="5">
        <v>10421520716</v>
      </c>
      <c r="F84" s="5">
        <v>10428941865</v>
      </c>
      <c r="G84" s="5">
        <v>9878154726</v>
      </c>
      <c r="I84" s="5">
        <v>14352384211</v>
      </c>
      <c r="J84" s="5">
        <v>10428941865</v>
      </c>
      <c r="K84" s="5">
        <v>10371707944</v>
      </c>
      <c r="L84" s="5">
        <v>9703964669</v>
      </c>
      <c r="M84" s="5">
        <v>9087286560</v>
      </c>
    </row>
    <row r="85" spans="3:13" ht="15.5" x14ac:dyDescent="0.35">
      <c r="C85" t="s">
        <v>80</v>
      </c>
      <c r="D85" s="5">
        <v>52779480</v>
      </c>
      <c r="E85" s="5">
        <v>49474620</v>
      </c>
      <c r="F85" s="5">
        <v>49474620</v>
      </c>
      <c r="G85" s="5">
        <v>42953040</v>
      </c>
      <c r="I85" s="5">
        <v>52779480</v>
      </c>
      <c r="J85" s="5">
        <v>49474620</v>
      </c>
      <c r="K85" s="5">
        <v>42953040</v>
      </c>
      <c r="L85" s="5">
        <v>48948120</v>
      </c>
      <c r="M85" s="5">
        <v>36287160</v>
      </c>
    </row>
    <row r="86" spans="3:13" ht="15.5" x14ac:dyDescent="0.35">
      <c r="C86" t="s">
        <v>102</v>
      </c>
      <c r="D86" s="5">
        <v>33272773148</v>
      </c>
      <c r="E86" s="5">
        <v>35615252103</v>
      </c>
      <c r="F86" s="5">
        <v>37086528127</v>
      </c>
      <c r="G86" s="5">
        <v>52127780966</v>
      </c>
      <c r="I86" s="5">
        <v>33272773148</v>
      </c>
      <c r="J86" s="5">
        <v>37086528127</v>
      </c>
      <c r="K86" s="5">
        <v>53040300957</v>
      </c>
      <c r="L86" s="5">
        <v>17035934566</v>
      </c>
      <c r="M86" s="5">
        <v>14658817035</v>
      </c>
    </row>
    <row r="87" spans="3:13" ht="15.5" x14ac:dyDescent="0.35">
      <c r="C87" t="s">
        <v>103</v>
      </c>
    </row>
    <row r="88" spans="3:13" ht="15.5" x14ac:dyDescent="0.35">
      <c r="C88" t="s">
        <v>104</v>
      </c>
      <c r="D88" s="5">
        <v>30513151932</v>
      </c>
      <c r="E88" s="5">
        <v>28074801796</v>
      </c>
      <c r="F88" s="5">
        <v>27649545697</v>
      </c>
      <c r="G88" s="5">
        <v>21453486553</v>
      </c>
      <c r="I88" s="5">
        <v>30513151932</v>
      </c>
      <c r="J88" s="5">
        <v>27649545697</v>
      </c>
      <c r="K88" s="5">
        <v>20585734034</v>
      </c>
      <c r="L88" s="5">
        <v>17168137536</v>
      </c>
      <c r="M88" s="5">
        <v>18901253735</v>
      </c>
    </row>
    <row r="89" spans="3:13" ht="15.5" x14ac:dyDescent="0.35">
      <c r="C89" t="s">
        <v>105</v>
      </c>
      <c r="D89" s="5">
        <v>78935537</v>
      </c>
      <c r="E89" s="5">
        <v>76374522</v>
      </c>
      <c r="F89" s="5">
        <v>76374522</v>
      </c>
      <c r="G89" s="5">
        <v>43435840</v>
      </c>
      <c r="I89" s="5">
        <v>78935537</v>
      </c>
      <c r="J89" s="5">
        <v>76374522</v>
      </c>
      <c r="K89" s="5">
        <v>20872413</v>
      </c>
    </row>
    <row r="90" spans="3:13" ht="15.5" x14ac:dyDescent="0.35">
      <c r="C90" t="s">
        <v>106</v>
      </c>
      <c r="D90" s="5">
        <v>40161460287</v>
      </c>
      <c r="E90" s="5">
        <v>38797660167</v>
      </c>
      <c r="F90" s="5">
        <v>38404965100</v>
      </c>
      <c r="G90" s="5">
        <v>21785073014</v>
      </c>
      <c r="I90" s="5">
        <v>40161460287</v>
      </c>
      <c r="J90" s="5">
        <v>38404965100</v>
      </c>
      <c r="K90" s="5">
        <v>20997318099</v>
      </c>
      <c r="L90" s="5">
        <v>17763971251</v>
      </c>
      <c r="M90" s="5">
        <v>19702209513</v>
      </c>
    </row>
    <row r="91" spans="3:13" ht="15.5" x14ac:dyDescent="0.35">
      <c r="C91" t="s">
        <v>107</v>
      </c>
      <c r="D91" s="5">
        <v>73434233435</v>
      </c>
      <c r="E91" s="5">
        <v>74412912270</v>
      </c>
      <c r="F91" s="5">
        <v>75491493227</v>
      </c>
      <c r="G91" s="5">
        <v>73912853980</v>
      </c>
      <c r="I91" s="5">
        <v>73434233435</v>
      </c>
      <c r="J91" s="5">
        <v>75491493227</v>
      </c>
      <c r="K91" s="5">
        <v>74037619056</v>
      </c>
      <c r="L91" s="5">
        <v>34799905817</v>
      </c>
      <c r="M91" s="5">
        <v>34361026548</v>
      </c>
    </row>
    <row r="92" spans="3:13" ht="15.5" x14ac:dyDescent="0.35">
      <c r="C92" t="s">
        <v>108</v>
      </c>
    </row>
    <row r="93" spans="3:13" ht="15.5" x14ac:dyDescent="0.35">
      <c r="C93" t="s">
        <v>109</v>
      </c>
    </row>
    <row r="94" spans="3:13" ht="15.5" x14ac:dyDescent="0.35">
      <c r="C94" t="s">
        <v>110</v>
      </c>
      <c r="D94" s="5">
        <v>3841617107</v>
      </c>
      <c r="E94" s="5">
        <v>5314280695</v>
      </c>
      <c r="F94" s="5">
        <v>6207326977</v>
      </c>
      <c r="G94" s="5">
        <v>5339581935</v>
      </c>
      <c r="I94" s="5">
        <v>3841617107</v>
      </c>
      <c r="J94" s="5">
        <v>6207326977</v>
      </c>
      <c r="K94" s="5">
        <v>5726049094</v>
      </c>
      <c r="L94" s="5">
        <v>4957901744</v>
      </c>
      <c r="M94" s="5">
        <v>2853363646</v>
      </c>
    </row>
    <row r="95" spans="3:13" ht="15.5" x14ac:dyDescent="0.35">
      <c r="C95" t="s">
        <v>111</v>
      </c>
    </row>
    <row r="96" spans="3:13" ht="15.5" x14ac:dyDescent="0.35">
      <c r="C96" t="s">
        <v>112</v>
      </c>
      <c r="D96" s="5">
        <v>1862398248</v>
      </c>
      <c r="E96" s="5">
        <v>2446630583</v>
      </c>
      <c r="F96" s="5">
        <v>3362546819</v>
      </c>
      <c r="G96" s="5">
        <v>2143201312</v>
      </c>
      <c r="I96" s="5">
        <v>1862398248</v>
      </c>
      <c r="J96" s="5">
        <v>3362546819</v>
      </c>
      <c r="K96" s="5">
        <v>2935794396</v>
      </c>
      <c r="L96" s="5">
        <v>2084436271</v>
      </c>
      <c r="M96" s="5">
        <v>2760845548</v>
      </c>
    </row>
    <row r="97" spans="3:13" ht="15.5" x14ac:dyDescent="0.35">
      <c r="C97" t="s">
        <v>113</v>
      </c>
    </row>
    <row r="98" spans="3:13" ht="15.5" x14ac:dyDescent="0.35">
      <c r="C98" t="s">
        <v>114</v>
      </c>
      <c r="D98" s="5">
        <v>1876567900</v>
      </c>
      <c r="I98" s="5">
        <v>1876567900</v>
      </c>
    </row>
    <row r="99" spans="3:13" ht="15.5" x14ac:dyDescent="0.35">
      <c r="C99" t="s">
        <v>273</v>
      </c>
      <c r="E99" s="5">
        <v>2550000000</v>
      </c>
      <c r="F99" s="5">
        <v>2550000000</v>
      </c>
      <c r="G99" s="5">
        <v>2600000000</v>
      </c>
      <c r="J99" s="5">
        <v>2550000000</v>
      </c>
      <c r="K99" s="5">
        <v>2600000000</v>
      </c>
      <c r="L99" s="5">
        <v>2600000000</v>
      </c>
    </row>
    <row r="100" spans="3:13" ht="15.5" x14ac:dyDescent="0.35">
      <c r="C100" t="s">
        <v>116</v>
      </c>
      <c r="D100" s="5">
        <v>49060511</v>
      </c>
      <c r="F100" s="5">
        <v>187250427</v>
      </c>
      <c r="G100" s="5">
        <v>390094911</v>
      </c>
      <c r="I100" s="5">
        <v>49060511</v>
      </c>
      <c r="J100" s="5">
        <v>187250427</v>
      </c>
      <c r="K100" s="5">
        <v>98860588</v>
      </c>
    </row>
    <row r="101" spans="3:13" ht="15.5" x14ac:dyDescent="0.35">
      <c r="C101" t="s">
        <v>115</v>
      </c>
      <c r="D101" s="5">
        <v>53590448</v>
      </c>
      <c r="E101" s="5">
        <v>244401781</v>
      </c>
      <c r="F101" s="5">
        <v>63779731</v>
      </c>
      <c r="G101" s="5">
        <v>162535712</v>
      </c>
      <c r="I101" s="5">
        <v>53590448</v>
      </c>
      <c r="J101" s="5">
        <v>63779731</v>
      </c>
      <c r="K101" s="5">
        <v>47644110</v>
      </c>
      <c r="L101" s="5">
        <v>198465473</v>
      </c>
      <c r="M101" s="5">
        <v>61548946</v>
      </c>
    </row>
    <row r="102" spans="3:13" ht="15.5" x14ac:dyDescent="0.35">
      <c r="C102" t="s">
        <v>118</v>
      </c>
    </row>
    <row r="103" spans="3:13" ht="15.5" x14ac:dyDescent="0.35">
      <c r="C103" t="s">
        <v>120</v>
      </c>
      <c r="E103" s="5">
        <v>73248331</v>
      </c>
      <c r="F103" s="5">
        <v>43750000</v>
      </c>
      <c r="G103" s="5">
        <v>43750000</v>
      </c>
      <c r="J103" s="5">
        <v>43750000</v>
      </c>
      <c r="K103" s="5">
        <v>43750000</v>
      </c>
      <c r="L103" s="5">
        <v>75000000</v>
      </c>
      <c r="M103" s="5">
        <v>30969152</v>
      </c>
    </row>
    <row r="104" spans="3:13" ht="15.5" x14ac:dyDescent="0.35">
      <c r="C104" t="s">
        <v>121</v>
      </c>
      <c r="D104" s="5">
        <v>341594000</v>
      </c>
      <c r="E104" s="5">
        <v>268119000</v>
      </c>
      <c r="F104" s="5">
        <v>295865663</v>
      </c>
      <c r="G104" s="5">
        <v>353289486</v>
      </c>
      <c r="I104" s="5">
        <v>341594000</v>
      </c>
      <c r="J104" s="5">
        <v>295865663</v>
      </c>
      <c r="K104" s="5">
        <v>369041635</v>
      </c>
      <c r="L104" s="5">
        <v>15221371739</v>
      </c>
      <c r="M104" s="5">
        <v>17725571645</v>
      </c>
    </row>
    <row r="105" spans="3:13" ht="15.5" x14ac:dyDescent="0.35">
      <c r="C105" t="s">
        <v>122</v>
      </c>
      <c r="D105" s="5">
        <v>341594000</v>
      </c>
      <c r="E105" s="5">
        <v>268119000</v>
      </c>
      <c r="F105" s="5">
        <v>295865663</v>
      </c>
      <c r="G105" s="5">
        <v>353289486</v>
      </c>
      <c r="I105" s="5">
        <v>341594000</v>
      </c>
      <c r="J105" s="5">
        <v>295865663</v>
      </c>
      <c r="K105" s="5">
        <v>369041635</v>
      </c>
      <c r="L105" s="5">
        <v>15221371739</v>
      </c>
      <c r="M105" s="5">
        <v>17725571645</v>
      </c>
    </row>
    <row r="106" spans="3:13" ht="15.5" x14ac:dyDescent="0.35">
      <c r="C106" t="s">
        <v>124</v>
      </c>
    </row>
    <row r="107" spans="3:13" ht="15.5" x14ac:dyDescent="0.35">
      <c r="C107" t="s">
        <v>125</v>
      </c>
      <c r="F107" s="5">
        <v>27746663</v>
      </c>
      <c r="G107" s="5">
        <v>47951818</v>
      </c>
      <c r="J107" s="5">
        <v>27746663</v>
      </c>
      <c r="K107" s="5">
        <v>95903635</v>
      </c>
      <c r="L107" s="5">
        <v>204626916</v>
      </c>
      <c r="M107" s="5">
        <v>235596068</v>
      </c>
    </row>
    <row r="108" spans="3:13" ht="15.5" x14ac:dyDescent="0.35">
      <c r="C108" t="s">
        <v>123</v>
      </c>
      <c r="L108" s="5">
        <v>5339823</v>
      </c>
      <c r="M108" s="5">
        <v>66413576</v>
      </c>
    </row>
    <row r="109" spans="3:13" ht="15.5" x14ac:dyDescent="0.35">
      <c r="C109" t="s">
        <v>268</v>
      </c>
      <c r="G109" s="5">
        <v>32199668</v>
      </c>
    </row>
    <row r="110" spans="3:13" ht="15.5" x14ac:dyDescent="0.35">
      <c r="C110" t="s">
        <v>126</v>
      </c>
      <c r="D110" s="5">
        <v>4183211107</v>
      </c>
      <c r="E110" s="5">
        <v>5582399695</v>
      </c>
      <c r="F110" s="5">
        <v>6503192640</v>
      </c>
      <c r="G110" s="5">
        <v>5692871421</v>
      </c>
      <c r="I110" s="5">
        <v>4183211107</v>
      </c>
      <c r="J110" s="5">
        <v>6503192640</v>
      </c>
      <c r="K110" s="5">
        <v>6095090729</v>
      </c>
      <c r="L110" s="5">
        <v>20179273483</v>
      </c>
      <c r="M110" s="5">
        <v>20578935291</v>
      </c>
    </row>
    <row r="111" spans="3:13" ht="15.5" x14ac:dyDescent="0.35">
      <c r="C111" t="s">
        <v>127</v>
      </c>
    </row>
    <row r="112" spans="3:13" ht="15.5" x14ac:dyDescent="0.35">
      <c r="C112" t="s">
        <v>128</v>
      </c>
      <c r="D112" s="5">
        <v>50304036050</v>
      </c>
      <c r="E112" s="5">
        <v>50304036050</v>
      </c>
      <c r="F112" s="5">
        <v>50304036050</v>
      </c>
      <c r="G112" s="5">
        <v>50300486150</v>
      </c>
      <c r="I112" s="5">
        <v>50304036050</v>
      </c>
      <c r="J112" s="5">
        <v>50304036050</v>
      </c>
      <c r="K112" s="5">
        <v>50300000000</v>
      </c>
      <c r="L112" s="5">
        <v>4000000000</v>
      </c>
      <c r="M112" s="5">
        <v>4000000000</v>
      </c>
    </row>
    <row r="113" spans="2:13" ht="15.5" x14ac:dyDescent="0.35">
      <c r="C113" t="s">
        <v>129</v>
      </c>
      <c r="D113" s="5">
        <v>16065728840</v>
      </c>
      <c r="E113" s="5">
        <v>16065728840</v>
      </c>
      <c r="F113" s="5">
        <v>16065728840</v>
      </c>
      <c r="G113" s="5">
        <v>16062888920</v>
      </c>
      <c r="I113" s="5">
        <v>16065728840</v>
      </c>
      <c r="J113" s="5">
        <v>16065728840</v>
      </c>
      <c r="K113" s="5">
        <v>16062500000</v>
      </c>
    </row>
    <row r="114" spans="2:13" ht="15.5" x14ac:dyDescent="0.35">
      <c r="C114" t="s">
        <v>130</v>
      </c>
      <c r="D114" s="5">
        <v>2828477958</v>
      </c>
      <c r="E114" s="5">
        <v>2411273065</v>
      </c>
      <c r="F114" s="5">
        <v>2569061077</v>
      </c>
      <c r="G114" s="5">
        <v>1813654449</v>
      </c>
      <c r="I114" s="5">
        <v>2828477958</v>
      </c>
      <c r="J114" s="5">
        <v>2569061077</v>
      </c>
      <c r="K114" s="5">
        <v>1537075287</v>
      </c>
      <c r="L114" s="5">
        <v>10571684214</v>
      </c>
      <c r="M114" s="5">
        <v>9745804097</v>
      </c>
    </row>
    <row r="115" spans="2:13" ht="15.5" x14ac:dyDescent="0.35">
      <c r="C115" t="s">
        <v>131</v>
      </c>
      <c r="D115" s="5">
        <v>450000000</v>
      </c>
      <c r="E115" s="5">
        <v>450000000</v>
      </c>
      <c r="F115" s="5">
        <v>400000000</v>
      </c>
      <c r="G115" s="5">
        <v>400000000</v>
      </c>
      <c r="I115" s="5">
        <v>450000000</v>
      </c>
      <c r="J115" s="5">
        <v>400000000</v>
      </c>
      <c r="K115" s="5">
        <v>350000000</v>
      </c>
      <c r="L115" s="5">
        <v>300000000</v>
      </c>
      <c r="M115" s="5">
        <v>250000000</v>
      </c>
    </row>
    <row r="116" spans="2:13" ht="15.5" x14ac:dyDescent="0.35">
      <c r="C116" t="s">
        <v>132</v>
      </c>
      <c r="D116" s="5">
        <v>2378477958</v>
      </c>
      <c r="E116" s="5">
        <v>1961273065</v>
      </c>
      <c r="F116" s="5">
        <v>2169061077</v>
      </c>
      <c r="G116" s="5">
        <v>1413654449</v>
      </c>
      <c r="I116" s="5">
        <v>2378477958</v>
      </c>
      <c r="J116" s="5">
        <v>2169061077</v>
      </c>
      <c r="K116" s="5">
        <v>1187075287</v>
      </c>
      <c r="L116" s="5">
        <v>10271684214</v>
      </c>
      <c r="M116" s="5">
        <v>9495804097</v>
      </c>
    </row>
    <row r="117" spans="2:13" ht="15.5" x14ac:dyDescent="0.35">
      <c r="C117" t="s">
        <v>133</v>
      </c>
      <c r="D117" s="5">
        <v>2828477958</v>
      </c>
      <c r="E117" s="5">
        <v>2411273065</v>
      </c>
      <c r="F117" s="5">
        <v>2569061077</v>
      </c>
      <c r="G117" s="5">
        <v>1813654449</v>
      </c>
      <c r="I117" s="5">
        <v>2828477958</v>
      </c>
      <c r="J117" s="5">
        <v>2569061077</v>
      </c>
      <c r="K117" s="5">
        <v>1537075287</v>
      </c>
      <c r="L117" s="5">
        <v>10571684214</v>
      </c>
      <c r="M117" s="5">
        <v>9745804097</v>
      </c>
    </row>
    <row r="118" spans="2:13" ht="15.5" x14ac:dyDescent="0.35">
      <c r="C118" t="s">
        <v>134</v>
      </c>
    </row>
    <row r="119" spans="2:13" ht="15.5" x14ac:dyDescent="0.35">
      <c r="C119" t="s">
        <v>9</v>
      </c>
      <c r="D119" s="5">
        <v>69251022328</v>
      </c>
      <c r="E119" s="5">
        <v>68830512575</v>
      </c>
      <c r="F119" s="5">
        <v>68988300587</v>
      </c>
      <c r="G119" s="5">
        <v>68219982559</v>
      </c>
      <c r="I119" s="5">
        <v>69251022328</v>
      </c>
      <c r="J119" s="5">
        <v>68988300587</v>
      </c>
      <c r="K119" s="5">
        <v>67942528327</v>
      </c>
      <c r="L119" s="5">
        <v>14620632334</v>
      </c>
      <c r="M119" s="5">
        <v>13782091257</v>
      </c>
    </row>
    <row r="120" spans="2:13" ht="15.5" x14ac:dyDescent="0.35">
      <c r="C120" t="s">
        <v>135</v>
      </c>
      <c r="D120" s="5">
        <v>73434233435</v>
      </c>
      <c r="E120" s="5">
        <v>74412912270</v>
      </c>
      <c r="F120" s="5">
        <v>75491493227</v>
      </c>
      <c r="G120" s="5">
        <v>73912853980</v>
      </c>
      <c r="I120" s="5">
        <v>73434233435</v>
      </c>
      <c r="J120" s="5">
        <v>75491493227</v>
      </c>
      <c r="K120" s="5">
        <v>74037619056</v>
      </c>
      <c r="L120" s="5">
        <v>34799905817</v>
      </c>
      <c r="M120" s="5">
        <v>34361026548</v>
      </c>
    </row>
    <row r="121" spans="2:13" ht="15.5" x14ac:dyDescent="0.35">
      <c r="C121" t="s">
        <v>136</v>
      </c>
      <c r="D121" s="5">
        <v>1006080721</v>
      </c>
      <c r="E121" s="5">
        <v>1006080721</v>
      </c>
      <c r="F121" s="5">
        <v>1006080721</v>
      </c>
      <c r="G121" s="5">
        <v>1006009723</v>
      </c>
      <c r="I121" s="5">
        <v>1006080721</v>
      </c>
      <c r="J121" s="5">
        <v>1006080721</v>
      </c>
      <c r="K121" s="5">
        <v>1006000000</v>
      </c>
      <c r="L121" s="5">
        <v>800</v>
      </c>
      <c r="M121" s="5">
        <v>800</v>
      </c>
    </row>
    <row r="123" spans="2:13" ht="15.5" x14ac:dyDescent="0.35">
      <c r="B123" t="s">
        <v>137</v>
      </c>
      <c r="C123" t="s">
        <v>138</v>
      </c>
      <c r="D123" s="5">
        <v>1062695700</v>
      </c>
      <c r="E123" s="5">
        <v>-265594412</v>
      </c>
      <c r="F123" s="5">
        <v>3808133967</v>
      </c>
      <c r="G123" s="5">
        <v>1326630514</v>
      </c>
      <c r="I123" s="5">
        <v>797101288</v>
      </c>
      <c r="J123" s="5">
        <v>5134764481</v>
      </c>
      <c r="K123" s="5">
        <v>326340043</v>
      </c>
      <c r="L123" s="5">
        <v>295687938</v>
      </c>
      <c r="M123" s="5">
        <v>774779697</v>
      </c>
    </row>
    <row r="124" spans="2:13" ht="15.5" x14ac:dyDescent="0.35">
      <c r="C124" t="s">
        <v>279</v>
      </c>
      <c r="D124" s="5">
        <v>13686447080</v>
      </c>
      <c r="E124" s="5">
        <v>13435891647</v>
      </c>
      <c r="F124" s="5">
        <v>16034435794</v>
      </c>
      <c r="G124" s="5">
        <v>11919874752</v>
      </c>
      <c r="I124" s="5">
        <v>27122338727</v>
      </c>
      <c r="J124" s="5">
        <v>27954310546</v>
      </c>
      <c r="K124" s="5">
        <v>30521448759</v>
      </c>
      <c r="L124" s="5">
        <v>26666554300</v>
      </c>
      <c r="M124" s="5">
        <v>18475769052</v>
      </c>
    </row>
    <row r="125" spans="2:13" ht="15.5" x14ac:dyDescent="0.35">
      <c r="C125" t="s">
        <v>280</v>
      </c>
      <c r="D125" s="5">
        <v>-9590984022</v>
      </c>
      <c r="E125" s="5">
        <v>-9171075879</v>
      </c>
      <c r="F125" s="5">
        <v>-7725743373</v>
      </c>
      <c r="G125" s="5">
        <v>-8279092273</v>
      </c>
      <c r="I125" s="5">
        <v>-18762059901</v>
      </c>
      <c r="J125" s="5">
        <v>-16004835646</v>
      </c>
      <c r="K125" s="5">
        <v>-23020615473</v>
      </c>
      <c r="L125" s="5">
        <v>-21905103972</v>
      </c>
      <c r="M125" s="5">
        <v>-14254345143</v>
      </c>
    </row>
    <row r="126" spans="2:13" ht="15.5" x14ac:dyDescent="0.35">
      <c r="C126" t="s">
        <v>626</v>
      </c>
      <c r="D126" s="5">
        <v>-856403084</v>
      </c>
      <c r="E126" s="5">
        <v>-1806307316</v>
      </c>
      <c r="F126" s="5">
        <v>-1890505248</v>
      </c>
      <c r="G126" s="5">
        <v>-50855125</v>
      </c>
      <c r="I126" s="5">
        <v>-2662710400</v>
      </c>
      <c r="J126" s="5">
        <v>-1941360373</v>
      </c>
      <c r="K126" s="5">
        <v>-3031693203</v>
      </c>
      <c r="L126" s="5">
        <v>-488845947</v>
      </c>
      <c r="M126" s="5">
        <v>-65047709</v>
      </c>
    </row>
    <row r="127" spans="2:13" ht="15.5" x14ac:dyDescent="0.35">
      <c r="C127" t="s">
        <v>281</v>
      </c>
      <c r="D127" s="5">
        <v>-2131206861</v>
      </c>
      <c r="E127" s="5">
        <v>-2322611876</v>
      </c>
      <c r="F127" s="5">
        <v>-2290753652</v>
      </c>
      <c r="G127" s="5">
        <v>-2144453770</v>
      </c>
      <c r="I127" s="5">
        <v>-4453818737</v>
      </c>
      <c r="J127" s="5">
        <v>-4435207422</v>
      </c>
      <c r="K127" s="5">
        <v>-3745996601</v>
      </c>
      <c r="L127" s="5">
        <v>-3650630782</v>
      </c>
      <c r="M127" s="5">
        <v>-3157539615</v>
      </c>
    </row>
    <row r="128" spans="2:13" ht="15.5" x14ac:dyDescent="0.35">
      <c r="C128" t="s">
        <v>144</v>
      </c>
      <c r="D128" s="5">
        <v>-12961132</v>
      </c>
      <c r="E128" s="5">
        <v>-355096210</v>
      </c>
      <c r="F128" s="5">
        <v>-221771147</v>
      </c>
      <c r="G128" s="5">
        <v>-94798033</v>
      </c>
      <c r="I128" s="5">
        <v>-368057342</v>
      </c>
      <c r="J128" s="5">
        <v>-316569180</v>
      </c>
      <c r="K128" s="5">
        <v>-311338119</v>
      </c>
      <c r="L128" s="5">
        <v>-244537542</v>
      </c>
      <c r="M128" s="5">
        <v>-222449947</v>
      </c>
    </row>
    <row r="129" spans="3:13" ht="15.5" x14ac:dyDescent="0.35">
      <c r="C129" t="s">
        <v>143</v>
      </c>
      <c r="D129" s="5">
        <v>-32196281</v>
      </c>
      <c r="E129" s="5">
        <v>-46394778</v>
      </c>
      <c r="F129" s="5">
        <v>-97528407</v>
      </c>
      <c r="G129" s="5">
        <v>-24045037</v>
      </c>
      <c r="I129" s="5">
        <v>-78591059</v>
      </c>
      <c r="J129" s="5">
        <v>-121573444</v>
      </c>
      <c r="K129" s="5">
        <v>-85465320</v>
      </c>
      <c r="L129" s="5">
        <v>-81748119</v>
      </c>
      <c r="M129" s="5">
        <v>-1606941</v>
      </c>
    </row>
    <row r="130" spans="3:13" ht="15.5" x14ac:dyDescent="0.35">
      <c r="C130" t="s">
        <v>145</v>
      </c>
      <c r="D130" s="5">
        <v>-2621496663</v>
      </c>
      <c r="F130" s="5">
        <v>-118610180</v>
      </c>
      <c r="G130" s="5">
        <v>875070</v>
      </c>
      <c r="I130" s="5">
        <v>-2621496663</v>
      </c>
      <c r="J130" s="5">
        <v>-117735110</v>
      </c>
      <c r="K130" s="5">
        <v>27412500000</v>
      </c>
      <c r="L130" s="5">
        <v>154399999</v>
      </c>
      <c r="M130" s="5">
        <v>-1885514339</v>
      </c>
    </row>
    <row r="131" spans="3:13" ht="15.5" x14ac:dyDescent="0.35">
      <c r="C131" t="s">
        <v>146</v>
      </c>
      <c r="D131" s="5">
        <v>-3349355171</v>
      </c>
      <c r="E131" s="5">
        <v>-1307596687</v>
      </c>
      <c r="F131" s="5">
        <v>-7130673579</v>
      </c>
      <c r="G131" s="5">
        <v>-1745950000</v>
      </c>
      <c r="I131" s="5">
        <v>-4656951858</v>
      </c>
      <c r="J131" s="5">
        <v>-8876623579</v>
      </c>
      <c r="K131" s="5">
        <v>-5215957180</v>
      </c>
      <c r="L131" s="5">
        <v>-95703890</v>
      </c>
      <c r="M131" s="5">
        <v>-495414000</v>
      </c>
    </row>
    <row r="132" spans="3:13" ht="15.5" x14ac:dyDescent="0.35">
      <c r="C132" t="s">
        <v>148</v>
      </c>
      <c r="D132" s="5">
        <v>-3349355171</v>
      </c>
      <c r="E132" s="5">
        <v>-1307596687</v>
      </c>
      <c r="F132" s="5">
        <v>-7130673579</v>
      </c>
      <c r="G132" s="5">
        <v>-1745950000</v>
      </c>
      <c r="I132" s="5">
        <v>-4656951858</v>
      </c>
      <c r="J132" s="5">
        <v>-8876623579</v>
      </c>
      <c r="K132" s="5">
        <v>-5215957180</v>
      </c>
      <c r="L132" s="5">
        <v>-95703890</v>
      </c>
      <c r="M132" s="5">
        <v>-495414000</v>
      </c>
    </row>
    <row r="133" spans="3:13" ht="15.5" x14ac:dyDescent="0.35">
      <c r="C133" t="s">
        <v>149</v>
      </c>
      <c r="D133" s="5">
        <v>-2621496663</v>
      </c>
      <c r="F133" s="5">
        <v>-118610180</v>
      </c>
      <c r="G133" s="5">
        <v>875070</v>
      </c>
      <c r="I133" s="5">
        <v>-2621496663</v>
      </c>
      <c r="J133" s="5">
        <v>-117735110</v>
      </c>
      <c r="K133" s="5">
        <v>27412500000</v>
      </c>
      <c r="L133" s="5">
        <v>154399999</v>
      </c>
      <c r="M133" s="5">
        <v>-1885514339</v>
      </c>
    </row>
    <row r="134" spans="3:13" ht="15.5" x14ac:dyDescent="0.35">
      <c r="C134" t="s">
        <v>276</v>
      </c>
    </row>
    <row r="135" spans="3:13" ht="15.5" x14ac:dyDescent="0.35">
      <c r="C135" t="s">
        <v>152</v>
      </c>
      <c r="L135" s="5">
        <v>-2445600001</v>
      </c>
      <c r="M135" s="5">
        <v>1032913000</v>
      </c>
    </row>
    <row r="136" spans="3:13" ht="15.5" x14ac:dyDescent="0.35">
      <c r="C136" t="s">
        <v>153</v>
      </c>
      <c r="M136" s="5">
        <v>-2843427339</v>
      </c>
    </row>
    <row r="137" spans="3:13" ht="15.5" x14ac:dyDescent="0.35">
      <c r="C137" t="s">
        <v>362</v>
      </c>
      <c r="D137" s="5">
        <v>-2550000000</v>
      </c>
      <c r="F137" s="5">
        <v>-50000000</v>
      </c>
      <c r="I137" s="5">
        <v>-2550000000</v>
      </c>
      <c r="J137" s="5">
        <v>-50000000</v>
      </c>
      <c r="L137" s="5">
        <v>2600000000</v>
      </c>
    </row>
    <row r="138" spans="3:13" ht="15.5" x14ac:dyDescent="0.35">
      <c r="C138" t="s">
        <v>155</v>
      </c>
      <c r="D138" s="5">
        <v>-71496663</v>
      </c>
      <c r="F138" s="5">
        <v>-75000000</v>
      </c>
      <c r="I138" s="5">
        <v>-71496663</v>
      </c>
      <c r="J138" s="5">
        <v>-75000000</v>
      </c>
      <c r="K138" s="5">
        <v>-150000000</v>
      </c>
      <c r="M138" s="5">
        <v>-75000000</v>
      </c>
    </row>
    <row r="139" spans="3:13" ht="15.5" x14ac:dyDescent="0.35">
      <c r="C139" t="s">
        <v>361</v>
      </c>
      <c r="K139" s="5">
        <v>10000000000</v>
      </c>
    </row>
    <row r="140" spans="3:13" ht="15.5" x14ac:dyDescent="0.35">
      <c r="C140" t="s">
        <v>901</v>
      </c>
      <c r="F140" s="5">
        <v>4036050</v>
      </c>
      <c r="J140" s="5">
        <v>4036050</v>
      </c>
    </row>
    <row r="141" spans="3:13" ht="15.5" x14ac:dyDescent="0.35">
      <c r="C141" t="s">
        <v>1064</v>
      </c>
      <c r="F141" s="5">
        <v>3228840</v>
      </c>
      <c r="J141" s="5">
        <v>3228840</v>
      </c>
    </row>
    <row r="142" spans="3:13" ht="15.5" x14ac:dyDescent="0.35">
      <c r="C142" t="s">
        <v>467</v>
      </c>
      <c r="K142" s="5">
        <v>-3937500000</v>
      </c>
    </row>
    <row r="143" spans="3:13" ht="15.5" x14ac:dyDescent="0.35">
      <c r="C143" t="s">
        <v>163</v>
      </c>
      <c r="K143" s="5">
        <v>20000000000</v>
      </c>
    </row>
    <row r="144" spans="3:13" ht="15.5" x14ac:dyDescent="0.35">
      <c r="C144" t="s">
        <v>1065</v>
      </c>
      <c r="F144" s="5">
        <v>-875070</v>
      </c>
      <c r="G144" s="5">
        <v>875070</v>
      </c>
    </row>
    <row r="145" spans="2:13" ht="15.5" x14ac:dyDescent="0.35">
      <c r="C145" t="s">
        <v>1031</v>
      </c>
      <c r="K145" s="5">
        <v>1500000000</v>
      </c>
    </row>
    <row r="146" spans="2:13" ht="15.5" x14ac:dyDescent="0.35">
      <c r="C146" t="s">
        <v>1066</v>
      </c>
      <c r="K146" s="5">
        <v>1500000000</v>
      </c>
      <c r="L146" s="5">
        <v>-2445600001</v>
      </c>
      <c r="M146" s="5">
        <v>-1810514339</v>
      </c>
    </row>
    <row r="147" spans="2:13" ht="15.5" x14ac:dyDescent="0.35">
      <c r="C147" t="s">
        <v>164</v>
      </c>
      <c r="D147" s="5">
        <v>-4908156134</v>
      </c>
      <c r="E147" s="5">
        <v>-1573191099</v>
      </c>
      <c r="F147" s="5">
        <v>-3441149792</v>
      </c>
      <c r="G147" s="5">
        <v>-418444416</v>
      </c>
      <c r="I147" s="5">
        <v>-6481347233</v>
      </c>
      <c r="J147" s="5">
        <v>-3859594208</v>
      </c>
      <c r="K147" s="5">
        <v>22522882863</v>
      </c>
      <c r="L147" s="5">
        <v>354384047</v>
      </c>
      <c r="M147" s="5">
        <v>-1606148642</v>
      </c>
    </row>
    <row r="148" spans="2:13" ht="15.5" x14ac:dyDescent="0.35">
      <c r="C148" t="s">
        <v>165</v>
      </c>
      <c r="E148" s="5">
        <v>20154384359</v>
      </c>
      <c r="G148" s="5">
        <v>24013978567</v>
      </c>
      <c r="I148" s="5">
        <v>20154384359</v>
      </c>
      <c r="J148" s="5">
        <v>24013978567</v>
      </c>
      <c r="K148" s="5">
        <v>1491095704</v>
      </c>
      <c r="L148" s="5">
        <v>1136711657</v>
      </c>
      <c r="M148" s="5">
        <v>2742860299</v>
      </c>
    </row>
    <row r="149" spans="2:13" ht="15.5" x14ac:dyDescent="0.35">
      <c r="C149" t="s">
        <v>166</v>
      </c>
      <c r="D149" s="5">
        <v>-4908156134</v>
      </c>
      <c r="E149" s="5">
        <v>18581193260</v>
      </c>
      <c r="F149" s="5">
        <v>-3441149792</v>
      </c>
      <c r="G149" s="5">
        <v>23595534151</v>
      </c>
      <c r="I149" s="5">
        <v>13673037126</v>
      </c>
      <c r="J149" s="5">
        <v>20154384359</v>
      </c>
      <c r="K149" s="5">
        <v>24013978567</v>
      </c>
      <c r="L149" s="5">
        <v>1491095704</v>
      </c>
      <c r="M149" s="5">
        <v>1136711657</v>
      </c>
    </row>
    <row r="151" spans="2:13" ht="15.5" x14ac:dyDescent="0.35">
      <c r="B151" t="s">
        <v>167</v>
      </c>
      <c r="C151" t="s">
        <v>11</v>
      </c>
      <c r="D151" s="5">
        <v>1010000000</v>
      </c>
      <c r="E151" s="5">
        <v>1010000000</v>
      </c>
      <c r="F151" s="5">
        <v>1010000000</v>
      </c>
      <c r="G151" s="5">
        <v>1010000000</v>
      </c>
      <c r="I151" s="5">
        <v>1010000000</v>
      </c>
      <c r="J151" s="5">
        <v>1010000000</v>
      </c>
      <c r="K151" s="5">
        <v>1010000000</v>
      </c>
      <c r="L151" s="5">
        <v>0</v>
      </c>
      <c r="M151" s="5">
        <v>0</v>
      </c>
    </row>
    <row r="152" spans="2:13" ht="15.5" x14ac:dyDescent="0.35">
      <c r="C152" t="s">
        <v>168</v>
      </c>
      <c r="D152" s="6">
        <v>0.41</v>
      </c>
      <c r="E152" s="6">
        <v>-0.16</v>
      </c>
      <c r="F152" s="6">
        <v>0.75</v>
      </c>
      <c r="G152" s="6">
        <v>0.27</v>
      </c>
    </row>
    <row r="153" spans="2:13" ht="15.5" x14ac:dyDescent="0.35">
      <c r="C153" t="s">
        <v>169</v>
      </c>
      <c r="D153" s="6">
        <v>143.9</v>
      </c>
      <c r="E153" s="6">
        <v>-193.75</v>
      </c>
      <c r="F153" s="6">
        <v>41.33</v>
      </c>
      <c r="G153" s="5">
        <v>100</v>
      </c>
    </row>
    <row r="154" spans="2:13" ht="15.5" x14ac:dyDescent="0.35">
      <c r="C154" t="s">
        <v>60</v>
      </c>
      <c r="D154" s="6">
        <v>4.74</v>
      </c>
      <c r="E154" s="6">
        <v>2.34</v>
      </c>
      <c r="F154" s="6">
        <v>2.0099999999999998</v>
      </c>
      <c r="G154" s="6">
        <v>2.06</v>
      </c>
    </row>
    <row r="155" spans="2:13" ht="15.5" x14ac:dyDescent="0.35">
      <c r="C155" t="s">
        <v>170</v>
      </c>
    </row>
    <row r="156" spans="2:13" ht="15.5" x14ac:dyDescent="0.35">
      <c r="C156" t="s">
        <v>171</v>
      </c>
      <c r="D156" s="6">
        <v>5.6999999999999993E-3</v>
      </c>
      <c r="E156" s="6">
        <v>-2.0999999999999999E-3</v>
      </c>
      <c r="F156" s="6">
        <v>0.01</v>
      </c>
      <c r="G156" s="6">
        <v>3.7000000000000002E-3</v>
      </c>
    </row>
    <row r="157" spans="2:13" ht="15.5" x14ac:dyDescent="0.35">
      <c r="C157" t="s">
        <v>172</v>
      </c>
      <c r="D157" s="6">
        <v>6.0000000000000001E-3</v>
      </c>
      <c r="E157" s="6">
        <v>-2.3E-3</v>
      </c>
      <c r="F157" s="6">
        <v>1.09E-2</v>
      </c>
      <c r="G157" s="6">
        <v>4.0999999999999995E-3</v>
      </c>
    </row>
    <row r="158" spans="2:13" ht="15.5" x14ac:dyDescent="0.35">
      <c r="C158" t="s">
        <v>173</v>
      </c>
      <c r="D158" s="6">
        <v>1.7299999999999999E-2</v>
      </c>
      <c r="E158" s="6">
        <v>2.8999999999999998E-3</v>
      </c>
      <c r="F158" s="6">
        <v>2.9399999999999999E-2</v>
      </c>
      <c r="G158" s="6">
        <v>1.1200000000000002E-2</v>
      </c>
    </row>
    <row r="159" spans="2:13" ht="15.5" x14ac:dyDescent="0.35">
      <c r="C159" t="s">
        <v>174</v>
      </c>
    </row>
    <row r="160" spans="2:13" ht="15.5" x14ac:dyDescent="0.35">
      <c r="C160" t="s">
        <v>175</v>
      </c>
      <c r="D160" s="5">
        <v>69000000000</v>
      </c>
      <c r="E160" s="5">
        <v>69000000000</v>
      </c>
      <c r="F160" s="5">
        <v>69000000000</v>
      </c>
      <c r="G160" s="5">
        <v>68000000000</v>
      </c>
    </row>
    <row r="161" spans="3:13" ht="15.5" x14ac:dyDescent="0.35">
      <c r="C161" t="s">
        <v>176</v>
      </c>
      <c r="D161" s="6">
        <v>0.86</v>
      </c>
      <c r="E161" s="6">
        <v>0.45</v>
      </c>
      <c r="F161" s="6">
        <v>0.45</v>
      </c>
      <c r="G161" s="6">
        <v>0.4</v>
      </c>
    </row>
    <row r="162" spans="3:13" ht="15.5" x14ac:dyDescent="0.35">
      <c r="C162" t="s">
        <v>177</v>
      </c>
      <c r="D162" s="6">
        <v>68.83</v>
      </c>
      <c r="E162" s="6">
        <v>68.41</v>
      </c>
      <c r="F162" s="6">
        <v>68.569999999999993</v>
      </c>
      <c r="G162" s="6">
        <v>67.81</v>
      </c>
    </row>
    <row r="163" spans="3:13" ht="15.5" x14ac:dyDescent="0.35">
      <c r="C163" t="s">
        <v>178</v>
      </c>
      <c r="D163" s="6">
        <v>0.86</v>
      </c>
      <c r="E163" s="6">
        <v>0.45</v>
      </c>
      <c r="F163" s="6">
        <v>0.45</v>
      </c>
      <c r="G163" s="6">
        <v>0.4</v>
      </c>
    </row>
    <row r="164" spans="3:13" ht="15.5" x14ac:dyDescent="0.35">
      <c r="C164" t="s">
        <v>179</v>
      </c>
      <c r="D164" s="6">
        <v>68.83</v>
      </c>
      <c r="E164" s="6">
        <v>68.41</v>
      </c>
      <c r="F164" s="6">
        <v>68.569999999999993</v>
      </c>
      <c r="G164" s="6">
        <v>67.81</v>
      </c>
    </row>
    <row r="165" spans="3:13" ht="15.5" x14ac:dyDescent="0.35">
      <c r="C165" t="s">
        <v>180</v>
      </c>
      <c r="E165" s="5">
        <v>3000000000</v>
      </c>
      <c r="F165" s="5">
        <v>3000000000</v>
      </c>
      <c r="G165" s="5">
        <v>3000000000</v>
      </c>
    </row>
    <row r="166" spans="3:13" ht="15.5" x14ac:dyDescent="0.35">
      <c r="C166" t="s">
        <v>181</v>
      </c>
    </row>
    <row r="167" spans="3:13" ht="15.5" x14ac:dyDescent="0.35">
      <c r="C167" t="s">
        <v>182</v>
      </c>
      <c r="D167" s="5">
        <v>69000000000</v>
      </c>
      <c r="E167" s="5">
        <v>69000000000</v>
      </c>
      <c r="F167" s="5">
        <v>69000000000</v>
      </c>
      <c r="G167" s="5">
        <v>68000000000</v>
      </c>
    </row>
    <row r="168" spans="3:13" ht="15.5" x14ac:dyDescent="0.35">
      <c r="C168" t="s">
        <v>23</v>
      </c>
      <c r="E168" s="5">
        <v>3000000000</v>
      </c>
      <c r="F168" s="5">
        <v>3000000000</v>
      </c>
      <c r="G168" s="5">
        <v>3000000000</v>
      </c>
    </row>
    <row r="169" spans="3:13" ht="15.5" x14ac:dyDescent="0.35">
      <c r="C169" t="s">
        <v>20</v>
      </c>
      <c r="D169" s="5">
        <v>-14000000000</v>
      </c>
      <c r="E169" s="5">
        <v>-16000000000</v>
      </c>
      <c r="F169" s="5">
        <v>-18000000000</v>
      </c>
      <c r="G169" s="5">
        <v>-21000000000</v>
      </c>
    </row>
    <row r="170" spans="3:13" ht="15.5" x14ac:dyDescent="0.35">
      <c r="C170" t="s">
        <v>183</v>
      </c>
      <c r="D170" s="5">
        <v>29000000000</v>
      </c>
      <c r="E170" s="5">
        <v>30000000000</v>
      </c>
      <c r="F170" s="5">
        <v>31000000000</v>
      </c>
      <c r="G170" s="5">
        <v>47000000000</v>
      </c>
    </row>
    <row r="171" spans="3:13" ht="15.5" x14ac:dyDescent="0.35">
      <c r="C171" t="s">
        <v>184</v>
      </c>
      <c r="D171" s="5">
        <v>1000000000</v>
      </c>
      <c r="E171" s="5">
        <v>0</v>
      </c>
      <c r="F171" s="5">
        <v>4000000000</v>
      </c>
      <c r="G171" s="5">
        <v>1000000000</v>
      </c>
    </row>
    <row r="172" spans="3:13" ht="15.5" x14ac:dyDescent="0.35">
      <c r="C172" t="s">
        <v>185</v>
      </c>
      <c r="D172" s="5">
        <v>-3000000000</v>
      </c>
      <c r="E172" s="5">
        <v>-1000000000</v>
      </c>
      <c r="F172" s="5">
        <v>-7000000000</v>
      </c>
      <c r="G172" s="5">
        <v>-2000000000</v>
      </c>
    </row>
    <row r="173" spans="3:13" ht="15.5" x14ac:dyDescent="0.35">
      <c r="C173" t="s">
        <v>12</v>
      </c>
      <c r="D173" s="5">
        <v>-2000000000</v>
      </c>
      <c r="E173" s="5">
        <v>-2000000000</v>
      </c>
      <c r="F173" s="5">
        <v>-3000000000</v>
      </c>
      <c r="G173" s="5">
        <v>0</v>
      </c>
    </row>
    <row r="174" spans="3:13" ht="15.5" x14ac:dyDescent="0.35">
      <c r="C174" t="s">
        <v>15</v>
      </c>
      <c r="D174" s="6">
        <v>-2.27</v>
      </c>
      <c r="E174" s="6">
        <v>-1.56</v>
      </c>
      <c r="F174" s="6">
        <v>-3.3</v>
      </c>
      <c r="G174" s="6">
        <v>-0.42</v>
      </c>
    </row>
    <row r="175" spans="3:13" ht="15.5" x14ac:dyDescent="0.35">
      <c r="C175" t="s">
        <v>45</v>
      </c>
      <c r="I175" s="6">
        <v>0.26</v>
      </c>
      <c r="J175" s="6">
        <v>1.03</v>
      </c>
      <c r="K175" s="6">
        <v>0.96</v>
      </c>
      <c r="L175" s="6">
        <v>1032350.15</v>
      </c>
      <c r="M175" s="6">
        <v>153464.89000000001</v>
      </c>
    </row>
    <row r="176" spans="3:13" ht="15.5" x14ac:dyDescent="0.35">
      <c r="C176" t="s">
        <v>59</v>
      </c>
      <c r="I176" s="6">
        <v>226.92</v>
      </c>
      <c r="J176" s="6">
        <v>30.1</v>
      </c>
      <c r="K176" s="6">
        <v>107.29</v>
      </c>
      <c r="L176" s="5">
        <v>0</v>
      </c>
      <c r="M176" s="5">
        <v>0</v>
      </c>
    </row>
    <row r="177" spans="3:13" ht="15.5" x14ac:dyDescent="0.35">
      <c r="C177" t="s">
        <v>62</v>
      </c>
      <c r="I177" s="6">
        <v>2.29</v>
      </c>
      <c r="J177" s="6">
        <v>1.0900000000000001</v>
      </c>
      <c r="K177" s="6">
        <v>3.43</v>
      </c>
      <c r="L177" s="5">
        <v>0</v>
      </c>
      <c r="M177" s="5">
        <v>0</v>
      </c>
    </row>
    <row r="178" spans="3:13" ht="15.5" x14ac:dyDescent="0.35">
      <c r="C178" t="s">
        <v>186</v>
      </c>
    </row>
    <row r="179" spans="3:13" ht="15.5" x14ac:dyDescent="0.35">
      <c r="C179" t="s">
        <v>187</v>
      </c>
      <c r="I179" s="6">
        <v>3.4999999999999996E-3</v>
      </c>
      <c r="J179" s="6">
        <v>1.37E-2</v>
      </c>
      <c r="K179" s="6">
        <v>1.3000000000000001E-2</v>
      </c>
      <c r="L179" s="6">
        <v>2.3700000000000002E-2</v>
      </c>
      <c r="M179" s="6">
        <v>3.5999999999999999E-3</v>
      </c>
    </row>
    <row r="180" spans="3:13" ht="15.5" x14ac:dyDescent="0.35">
      <c r="C180" t="s">
        <v>188</v>
      </c>
      <c r="I180" s="6">
        <v>3.7000000000000002E-3</v>
      </c>
      <c r="J180" s="6">
        <v>1.4999999999999999E-2</v>
      </c>
      <c r="K180" s="6">
        <v>1.4199999999999999E-2</v>
      </c>
      <c r="L180" s="6">
        <v>5.6500000000000002E-2</v>
      </c>
      <c r="M180" s="6">
        <v>8.8999999999999999E-3</v>
      </c>
    </row>
    <row r="181" spans="3:13" ht="15.5" x14ac:dyDescent="0.35">
      <c r="C181" t="s">
        <v>189</v>
      </c>
      <c r="I181" s="6">
        <v>1.01E-2</v>
      </c>
      <c r="J181" s="6">
        <v>2.0400000000000001E-2</v>
      </c>
      <c r="K181" s="6">
        <v>2.6699999999999998E-2</v>
      </c>
      <c r="L181" s="6">
        <v>3.5900000000000001E-2</v>
      </c>
      <c r="M181" s="6">
        <v>2.2700000000000001E-2</v>
      </c>
    </row>
    <row r="182" spans="3:13" ht="15.5" x14ac:dyDescent="0.35">
      <c r="C182" t="s">
        <v>190</v>
      </c>
    </row>
    <row r="183" spans="3:13" ht="15.5" x14ac:dyDescent="0.35">
      <c r="C183" t="s">
        <v>56</v>
      </c>
      <c r="I183" s="6">
        <v>0.86</v>
      </c>
      <c r="J183" s="6">
        <v>0.45</v>
      </c>
      <c r="K183" s="6">
        <v>1.53</v>
      </c>
      <c r="L183" s="5">
        <v>0</v>
      </c>
      <c r="M183" s="5">
        <v>0</v>
      </c>
    </row>
    <row r="184" spans="3:13" ht="15.5" x14ac:dyDescent="0.35">
      <c r="C184" t="s">
        <v>53</v>
      </c>
      <c r="I184" s="6">
        <v>68.83</v>
      </c>
      <c r="J184" s="6">
        <v>68.569999999999993</v>
      </c>
      <c r="K184" s="6">
        <v>67.540000000000006</v>
      </c>
      <c r="L184" s="6">
        <v>18275790.420000002</v>
      </c>
      <c r="M184" s="6">
        <v>17227614.07</v>
      </c>
    </row>
    <row r="185" spans="3:13" ht="15.5" x14ac:dyDescent="0.35">
      <c r="C185" t="s">
        <v>191</v>
      </c>
      <c r="I185" s="6">
        <v>0.86</v>
      </c>
      <c r="J185" s="6">
        <v>0.45</v>
      </c>
      <c r="K185" s="6">
        <v>1.53</v>
      </c>
      <c r="L185" s="5">
        <v>0</v>
      </c>
      <c r="M185" s="5">
        <v>0</v>
      </c>
    </row>
    <row r="186" spans="3:13" ht="15.5" x14ac:dyDescent="0.35">
      <c r="C186" t="s">
        <v>192</v>
      </c>
      <c r="I186" s="6">
        <v>68.83</v>
      </c>
      <c r="J186" s="6">
        <v>68.569999999999993</v>
      </c>
      <c r="K186" s="6">
        <v>67.540000000000006</v>
      </c>
      <c r="L186" s="6">
        <v>18275790.420000002</v>
      </c>
      <c r="M186" s="6">
        <v>17227614.07</v>
      </c>
    </row>
    <row r="187" spans="3:13" ht="15.5" x14ac:dyDescent="0.35">
      <c r="C187" t="s">
        <v>193</v>
      </c>
      <c r="J187" s="5">
        <v>3000000000</v>
      </c>
      <c r="K187" s="5">
        <v>3000000000</v>
      </c>
      <c r="L187" s="5">
        <v>3000000000</v>
      </c>
    </row>
    <row r="188" spans="3:13" ht="15.5" x14ac:dyDescent="0.35">
      <c r="C188" t="s">
        <v>194</v>
      </c>
    </row>
    <row r="189" spans="3:13" ht="15.5" x14ac:dyDescent="0.35">
      <c r="C189" t="s">
        <v>25</v>
      </c>
      <c r="J189" s="5">
        <v>3000000000</v>
      </c>
      <c r="K189" s="5">
        <v>3000000000</v>
      </c>
      <c r="L189" s="5">
        <v>3000000000</v>
      </c>
    </row>
    <row r="190" spans="3:13" ht="15.5" x14ac:dyDescent="0.35">
      <c r="C190" t="s">
        <v>22</v>
      </c>
      <c r="I190" s="5">
        <v>-14000000000</v>
      </c>
      <c r="J190" s="5">
        <v>-18000000000</v>
      </c>
      <c r="K190" s="5">
        <v>-21000000000</v>
      </c>
      <c r="L190" s="5">
        <v>1000000000</v>
      </c>
      <c r="M190" s="5">
        <v>-1000000000</v>
      </c>
    </row>
    <row r="191" spans="3:13" ht="15.5" x14ac:dyDescent="0.35">
      <c r="C191" t="s">
        <v>195</v>
      </c>
      <c r="I191" s="5">
        <v>29000000000</v>
      </c>
      <c r="J191" s="5">
        <v>31000000000</v>
      </c>
      <c r="K191" s="5">
        <v>47000000000</v>
      </c>
      <c r="L191" s="5">
        <v>12000000000</v>
      </c>
      <c r="M191" s="5">
        <v>12000000000</v>
      </c>
    </row>
    <row r="192" spans="3:13" ht="15.5" x14ac:dyDescent="0.35">
      <c r="C192" t="s">
        <v>196</v>
      </c>
      <c r="I192" s="5">
        <v>1000000000</v>
      </c>
      <c r="J192" s="5">
        <v>5000000000</v>
      </c>
      <c r="K192" s="5">
        <v>0</v>
      </c>
      <c r="L192" s="5">
        <v>0</v>
      </c>
      <c r="M192" s="5">
        <v>1000000000</v>
      </c>
    </row>
    <row r="193" spans="2:13" ht="15.5" x14ac:dyDescent="0.35">
      <c r="C193" t="s">
        <v>197</v>
      </c>
      <c r="I193" s="5">
        <v>-5000000000</v>
      </c>
      <c r="J193" s="5">
        <v>-9000000000</v>
      </c>
      <c r="K193" s="5">
        <v>-5000000000</v>
      </c>
      <c r="L193" s="5">
        <v>0</v>
      </c>
      <c r="M193" s="5">
        <v>0</v>
      </c>
    </row>
    <row r="194" spans="2:13" ht="15.5" x14ac:dyDescent="0.35">
      <c r="C194" t="s">
        <v>14</v>
      </c>
      <c r="I194" s="5">
        <v>-4000000000</v>
      </c>
      <c r="J194" s="5">
        <v>-4000000000</v>
      </c>
      <c r="K194" s="5">
        <v>-5000000000</v>
      </c>
      <c r="L194" s="5">
        <v>0</v>
      </c>
      <c r="M194" s="5">
        <v>0</v>
      </c>
    </row>
    <row r="195" spans="2:13" ht="15.5" x14ac:dyDescent="0.35">
      <c r="C195" t="s">
        <v>16</v>
      </c>
      <c r="I195" s="6">
        <v>-3.84</v>
      </c>
      <c r="J195" s="6">
        <v>-3.72</v>
      </c>
      <c r="K195" s="6">
        <v>-4.8600000000000003</v>
      </c>
      <c r="L195" s="6">
        <v>249980.06</v>
      </c>
      <c r="M195" s="6">
        <v>349207.12</v>
      </c>
    </row>
    <row r="197" spans="2:13" ht="15.5" x14ac:dyDescent="0.35">
      <c r="B197" t="s">
        <v>198</v>
      </c>
      <c r="C197" t="s">
        <v>199</v>
      </c>
      <c r="D197" s="5">
        <v>417000000</v>
      </c>
      <c r="E197" s="5">
        <v>-158000000</v>
      </c>
      <c r="F197" s="5">
        <v>755000000</v>
      </c>
      <c r="G197" s="5">
        <v>277000000</v>
      </c>
      <c r="H197" s="5">
        <v>259000000</v>
      </c>
      <c r="J197" s="5">
        <v>1000000000</v>
      </c>
      <c r="K197" s="5">
        <v>965000000</v>
      </c>
      <c r="L197" s="5">
        <v>826000000</v>
      </c>
      <c r="M197" s="5">
        <v>123000000</v>
      </c>
    </row>
    <row r="198" spans="2:13" ht="15.5" x14ac:dyDescent="0.35">
      <c r="C198" t="s">
        <v>44</v>
      </c>
      <c r="D198" s="6">
        <v>0.41</v>
      </c>
      <c r="E198" s="6">
        <v>-0.16</v>
      </c>
      <c r="F198" s="6">
        <v>0.75</v>
      </c>
      <c r="G198" s="6">
        <v>0.27</v>
      </c>
      <c r="H198" s="6">
        <v>0.26</v>
      </c>
      <c r="J198" s="6">
        <v>1.03</v>
      </c>
      <c r="K198" s="6">
        <v>0.96</v>
      </c>
      <c r="L198" s="6">
        <v>0.82</v>
      </c>
      <c r="M198" s="6">
        <v>0.12</v>
      </c>
    </row>
    <row r="199" spans="2:13" ht="15.5" x14ac:dyDescent="0.35">
      <c r="C199" t="s">
        <v>204</v>
      </c>
      <c r="D199" s="5">
        <v>13000000000</v>
      </c>
      <c r="E199" s="5">
        <v>13000000000</v>
      </c>
      <c r="F199" s="5">
        <v>16000000000</v>
      </c>
      <c r="G199" s="5">
        <v>13000000000</v>
      </c>
      <c r="H199" s="5">
        <v>26000000000</v>
      </c>
      <c r="J199" s="5">
        <v>29000000000</v>
      </c>
      <c r="K199" s="5">
        <v>30000000000</v>
      </c>
      <c r="L199" s="5">
        <v>28000000000</v>
      </c>
      <c r="M199" s="5">
        <v>17000000000</v>
      </c>
    </row>
    <row r="200" spans="2:13" ht="15.5" x14ac:dyDescent="0.35">
      <c r="C200" t="s">
        <v>208</v>
      </c>
      <c r="I200" s="6">
        <v>155.13</v>
      </c>
    </row>
    <row r="201" spans="2:13" ht="15.5" x14ac:dyDescent="0.35">
      <c r="C201" t="s">
        <v>209</v>
      </c>
      <c r="I201" s="6">
        <v>7.42</v>
      </c>
    </row>
    <row r="202" spans="2:13" ht="15.5" x14ac:dyDescent="0.35">
      <c r="C202" t="s">
        <v>210</v>
      </c>
      <c r="I202" s="6">
        <v>0.57999999999999996</v>
      </c>
    </row>
    <row r="203" spans="2:13" ht="15.5" x14ac:dyDescent="0.35">
      <c r="C203" t="s">
        <v>211</v>
      </c>
      <c r="I203" s="6">
        <v>0.26</v>
      </c>
    </row>
    <row r="204" spans="2:13" ht="15.5" x14ac:dyDescent="0.35">
      <c r="C204" t="s">
        <v>212</v>
      </c>
      <c r="D204" s="6">
        <v>13.59</v>
      </c>
    </row>
    <row r="205" spans="2:13" ht="15.5" x14ac:dyDescent="0.35">
      <c r="C205" t="s">
        <v>213</v>
      </c>
      <c r="I205" s="6">
        <v>68.83</v>
      </c>
    </row>
    <row r="206" spans="2:13" ht="15.5" x14ac:dyDescent="0.35">
      <c r="C206" t="s">
        <v>214</v>
      </c>
      <c r="D206" s="6">
        <v>8.66</v>
      </c>
    </row>
    <row r="207" spans="2:13" ht="15.5" x14ac:dyDescent="0.35">
      <c r="C207" t="s">
        <v>215</v>
      </c>
      <c r="D207" s="6">
        <v>4.93</v>
      </c>
    </row>
    <row r="208" spans="2:13" ht="15.5" x14ac:dyDescent="0.35">
      <c r="C208" t="s">
        <v>217</v>
      </c>
      <c r="D208" s="6">
        <v>0.06</v>
      </c>
    </row>
    <row r="209" spans="3:9" ht="15.5" x14ac:dyDescent="0.35">
      <c r="C209" t="s">
        <v>219</v>
      </c>
      <c r="D209" s="6">
        <v>1.06</v>
      </c>
    </row>
    <row r="210" spans="3:9" ht="15.5" x14ac:dyDescent="0.35">
      <c r="C210" t="s">
        <v>12</v>
      </c>
      <c r="D210" s="5">
        <v>-2000000000</v>
      </c>
    </row>
    <row r="211" spans="3:9" ht="15.5" x14ac:dyDescent="0.35">
      <c r="C211" t="s">
        <v>220</v>
      </c>
      <c r="I211" s="6">
        <v>20.14</v>
      </c>
    </row>
    <row r="212" spans="3:9" ht="15.5" x14ac:dyDescent="0.35">
      <c r="C212" t="s">
        <v>221</v>
      </c>
      <c r="I212" s="5">
        <v>0</v>
      </c>
    </row>
    <row r="213" spans="3:9" ht="15.5" x14ac:dyDescent="0.35">
      <c r="C213" t="s">
        <v>222</v>
      </c>
      <c r="I213" s="5">
        <v>0</v>
      </c>
    </row>
    <row r="214" spans="3:9" ht="15.5" x14ac:dyDescent="0.35">
      <c r="C214" t="s">
        <v>223</v>
      </c>
      <c r="I214" s="5">
        <v>0</v>
      </c>
    </row>
    <row r="215" spans="3:9" ht="15.5" x14ac:dyDescent="0.35">
      <c r="C215" t="s">
        <v>224</v>
      </c>
      <c r="D215" s="6">
        <v>16.84</v>
      </c>
    </row>
    <row r="216" spans="3:9" ht="15.5" x14ac:dyDescent="0.35">
      <c r="C216" t="s">
        <v>225</v>
      </c>
      <c r="D216" s="6">
        <v>71.11</v>
      </c>
    </row>
    <row r="217" spans="3:9" ht="15.5" x14ac:dyDescent="0.35">
      <c r="C217" t="s">
        <v>226</v>
      </c>
      <c r="D217" s="6">
        <v>9.23</v>
      </c>
    </row>
    <row r="218" spans="3:9" ht="15.5" x14ac:dyDescent="0.35">
      <c r="C218" t="s">
        <v>227</v>
      </c>
      <c r="D218" s="6">
        <v>78.72</v>
      </c>
    </row>
    <row r="219" spans="3:9" ht="15.5" x14ac:dyDescent="0.35">
      <c r="C219" t="s">
        <v>228</v>
      </c>
      <c r="D219" s="6">
        <v>5.41</v>
      </c>
    </row>
    <row r="220" spans="3:9" ht="15.5" x14ac:dyDescent="0.35">
      <c r="C220" t="s">
        <v>40</v>
      </c>
      <c r="I220" s="5">
        <v>40000000000</v>
      </c>
    </row>
    <row r="221" spans="3:9" ht="15.5" x14ac:dyDescent="0.35">
      <c r="C221" t="s">
        <v>229</v>
      </c>
      <c r="I221" s="5">
        <v>27000000000</v>
      </c>
    </row>
    <row r="222" spans="3:9" ht="15.5" x14ac:dyDescent="0.35">
      <c r="C222" t="s">
        <v>230</v>
      </c>
      <c r="I222" s="5">
        <v>1010000000</v>
      </c>
    </row>
    <row r="223" spans="3:9" ht="15.5" x14ac:dyDescent="0.35">
      <c r="C223" t="s">
        <v>231</v>
      </c>
      <c r="I223" s="6">
        <v>0.39770000000000005</v>
      </c>
    </row>
    <row r="224" spans="3:9" ht="15.5" x14ac:dyDescent="0.35">
      <c r="C224" t="s">
        <v>232</v>
      </c>
      <c r="D224" s="6">
        <v>0.26739999999999997</v>
      </c>
    </row>
    <row r="225" spans="3:9" ht="15.5" x14ac:dyDescent="0.35">
      <c r="C225" t="s">
        <v>233</v>
      </c>
      <c r="D225" s="6">
        <v>4.8000000000000001E-2</v>
      </c>
    </row>
    <row r="226" spans="3:9" ht="15.5" x14ac:dyDescent="0.35">
      <c r="C226" t="s">
        <v>234</v>
      </c>
      <c r="D226" s="6">
        <v>3.3300000000000003E-2</v>
      </c>
    </row>
    <row r="227" spans="3:9" ht="15.5" x14ac:dyDescent="0.35">
      <c r="C227" t="s">
        <v>235</v>
      </c>
      <c r="D227" s="6">
        <v>-0.19359999999999999</v>
      </c>
    </row>
    <row r="228" spans="3:9" ht="15.5" x14ac:dyDescent="0.35">
      <c r="C228" t="s">
        <v>236</v>
      </c>
      <c r="D228" s="6">
        <v>-0.107</v>
      </c>
    </row>
    <row r="229" spans="3:9" ht="15.5" x14ac:dyDescent="0.35">
      <c r="C229" t="s">
        <v>237</v>
      </c>
      <c r="D229" s="6">
        <v>-0.44770000000000004</v>
      </c>
    </row>
    <row r="230" spans="3:9" ht="15.5" x14ac:dyDescent="0.35">
      <c r="C230" t="s">
        <v>244</v>
      </c>
      <c r="I230" s="5">
        <v>3</v>
      </c>
    </row>
    <row r="231" spans="3:9" ht="15.5" x14ac:dyDescent="0.35">
      <c r="C231" t="s">
        <v>245</v>
      </c>
      <c r="I231" s="6">
        <v>0.33</v>
      </c>
    </row>
    <row r="232" spans="3:9" ht="15.5" x14ac:dyDescent="0.35">
      <c r="C232" t="s">
        <v>246</v>
      </c>
      <c r="I232" s="6">
        <v>0.02</v>
      </c>
    </row>
    <row r="233" spans="3:9" ht="15.5" x14ac:dyDescent="0.35">
      <c r="C233" t="s">
        <v>247</v>
      </c>
      <c r="I233" s="6">
        <v>0.08</v>
      </c>
    </row>
    <row r="234" spans="3:9" ht="15.5" x14ac:dyDescent="0.35">
      <c r="C234" t="s">
        <v>249</v>
      </c>
      <c r="I234" s="6">
        <v>0.46</v>
      </c>
    </row>
    <row r="235" spans="3:9" ht="15.5" x14ac:dyDescent="0.35">
      <c r="C235" t="s">
        <v>250</v>
      </c>
      <c r="I235" s="6">
        <v>0.75</v>
      </c>
    </row>
    <row r="236" spans="3:9" ht="15.5" x14ac:dyDescent="0.35">
      <c r="C236" t="s">
        <v>251</v>
      </c>
      <c r="I236" s="6">
        <v>0.24</v>
      </c>
    </row>
    <row r="237" spans="3:9" ht="15.5" x14ac:dyDescent="0.35">
      <c r="C237" t="s">
        <v>252</v>
      </c>
      <c r="D237" s="5">
        <v>14000000000</v>
      </c>
    </row>
    <row r="238" spans="3:9" ht="15.5" x14ac:dyDescent="0.35">
      <c r="C238" t="s">
        <v>253</v>
      </c>
      <c r="D238" s="5">
        <v>73000000000</v>
      </c>
    </row>
    <row r="239" spans="3:9" ht="15.5" x14ac:dyDescent="0.35">
      <c r="C239" t="s">
        <v>254</v>
      </c>
      <c r="D239" s="5">
        <v>4000000000</v>
      </c>
    </row>
    <row r="240" spans="3:9" ht="15.5" x14ac:dyDescent="0.35">
      <c r="C240" t="s">
        <v>183</v>
      </c>
      <c r="D240" s="5">
        <v>29000000000</v>
      </c>
    </row>
    <row r="241" spans="3:9" ht="15.5" x14ac:dyDescent="0.35">
      <c r="C241" t="s">
        <v>182</v>
      </c>
      <c r="I241" s="5">
        <v>69000000000</v>
      </c>
    </row>
    <row r="242" spans="3:9" ht="15.5" x14ac:dyDescent="0.35">
      <c r="C242" t="s">
        <v>20</v>
      </c>
      <c r="D242" s="5">
        <v>-14000000000</v>
      </c>
    </row>
    <row r="243" spans="3:9" ht="15.5" x14ac:dyDescent="0.35">
      <c r="C243" t="s">
        <v>255</v>
      </c>
      <c r="I243" s="5">
        <v>69000000000</v>
      </c>
    </row>
  </sheetData>
  <pageMargins left="0.7" right="0.7" top="0.75" bottom="0.75" header="0.3" footer="0.3"/>
  <ignoredErrors>
    <ignoredError sqref="A1:M244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1068</v>
      </c>
      <c r="D2" s="2" vm="136">
        <f ca="1">IFERROR(_xlfn.STOCKHISTORY("XIDX:" &amp; $C$1, D3, , 0, 0, 1), "Libur")</f>
        <v>65</v>
      </c>
      <c r="H2" s="2" vm="136">
        <f ca="1">IFERROR(INDEX(D2:G2,COUNT(D2:G2)),"")</f>
        <v>65</v>
      </c>
      <c r="I2" s="2" vm="27">
        <f t="shared" ref="I2:N2" ca="1" si="0">IFERROR(_xlfn.STOCKHISTORY("XIDX:" &amp; $C$1, I1, , 0, 0, 1), "Libur")</f>
        <v>83</v>
      </c>
      <c r="J2" s="2" vm="137">
        <f t="shared" ca="1" si="0"/>
        <v>142</v>
      </c>
      <c r="K2" s="2" vm="53">
        <f t="shared" ca="1" si="0"/>
        <v>150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16239277458</v>
      </c>
      <c r="H4" s="2">
        <f>IFERROR(SUM(D4:G4)*(4/MAX(1,COUNT(D4:G4))),"")</f>
        <v>64957109832</v>
      </c>
      <c r="I4" s="2">
        <f t="shared" ref="I4:N4" si="1">IFERROR(INDEX(I51:I500,MATCH($C$4,$C$51:$C$500,0)),"")</f>
        <v>65612941838</v>
      </c>
      <c r="J4" s="2">
        <f t="shared" si="1"/>
        <v>62955259038</v>
      </c>
      <c r="K4" s="2">
        <f t="shared" si="1"/>
        <v>70532772272</v>
      </c>
      <c r="L4" s="2">
        <f t="shared" si="1"/>
        <v>51013102540</v>
      </c>
      <c r="M4" s="2">
        <f t="shared" si="1"/>
        <v>31530352780</v>
      </c>
      <c r="N4" s="2">
        <f t="shared" si="1"/>
        <v>17173727817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45825542</v>
      </c>
      <c r="H5" s="2">
        <f>IFERROR(SUM(D5:G5)*(4/MAX(1,COUNT(D5:G5))),"")</f>
        <v>183302168</v>
      </c>
      <c r="I5" s="2">
        <f t="shared" ref="I5:N5" si="2">IFERROR(INDEX(I51:I500,MATCH($C$5,$C$51:$C$500,0)),"")</f>
        <v>860743072</v>
      </c>
      <c r="J5" s="2">
        <f t="shared" si="2"/>
        <v>299605304</v>
      </c>
      <c r="K5" s="2">
        <f t="shared" si="2"/>
        <v>4100969027</v>
      </c>
      <c r="L5" s="2">
        <f t="shared" si="2"/>
        <v>1472039963</v>
      </c>
      <c r="M5" s="2">
        <f t="shared" si="2"/>
        <v>2244078698</v>
      </c>
      <c r="N5" s="2">
        <f t="shared" si="2"/>
        <v>1262853393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156803457110</v>
      </c>
      <c r="H6" s="2">
        <f>IFERROR(INDEX(D6:G6,COUNT(D6:G6)),"")</f>
        <v>156803457110</v>
      </c>
      <c r="I6" s="2">
        <f t="shared" ref="I6:N6" si="3">IFERROR(INDEX(I51:I500,MATCH($C$6,$C$51:$C$500,0)),"")</f>
        <v>156757550687</v>
      </c>
      <c r="J6" s="2">
        <f t="shared" si="3"/>
        <v>155896420394</v>
      </c>
      <c r="K6" s="2">
        <f t="shared" si="3"/>
        <v>154257544951</v>
      </c>
      <c r="L6" s="2">
        <f t="shared" si="3"/>
        <v>2145020103</v>
      </c>
      <c r="M6" s="2">
        <f t="shared" si="3"/>
        <v>7149911628</v>
      </c>
      <c r="N6" s="2">
        <f t="shared" si="3"/>
        <v>4905832930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5.29</v>
      </c>
      <c r="H7" s="3">
        <f>IFERROR(INDEX(D7:G7,COUNT(D7:G7)),"")</f>
        <v>5.29</v>
      </c>
      <c r="I7" s="3">
        <f t="shared" ref="I7:N7" si="4">IFERROR(INDEX(I51:I500,MATCH($C$7,$C$51:$C$500,0))/1000000000,"")</f>
        <v>5.29</v>
      </c>
      <c r="J7" s="3">
        <f t="shared" si="4"/>
        <v>5.29</v>
      </c>
      <c r="K7" s="3">
        <f t="shared" si="4"/>
        <v>4.18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25000000000</v>
      </c>
      <c r="J8" s="2">
        <f t="shared" si="5"/>
        <v>2000000000</v>
      </c>
      <c r="K8" s="2">
        <f t="shared" si="5"/>
        <v>-140000000000</v>
      </c>
      <c r="L8" s="2">
        <f t="shared" si="5"/>
        <v>-26000000000</v>
      </c>
      <c r="M8" s="2">
        <f t="shared" si="5"/>
        <v>-6000000000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-2.17</v>
      </c>
      <c r="H9" s="3">
        <f>IFERROR(INDEX(D9:G9,COUNT(D9:G9)),"")</f>
        <v>-2.17</v>
      </c>
      <c r="I9" s="3">
        <f t="shared" ref="I9:N9" si="6">IFERROR(INDEX(I51:I500,MATCH($C$9,$C$51:$C$500,0)),"")</f>
        <v>4.6399999999999997</v>
      </c>
      <c r="J9" s="3">
        <f t="shared" si="6"/>
        <v>0.36</v>
      </c>
      <c r="K9" s="3">
        <f t="shared" si="6"/>
        <v>-33.44</v>
      </c>
      <c r="L9" s="3">
        <f t="shared" si="6"/>
        <v>-128111292.26000001</v>
      </c>
      <c r="M9" s="3">
        <f t="shared" si="6"/>
        <v>-28975196.120000001</v>
      </c>
      <c r="N9" s="3">
        <f t="shared" si="6"/>
        <v>-11747212.039999999</v>
      </c>
    </row>
    <row r="10" spans="1:14" ht="15.5" x14ac:dyDescent="0.35">
      <c r="C10" t="s">
        <v>17</v>
      </c>
      <c r="D10" s="3">
        <f ca="1">IFERROR(IF(D9=0,"",D2/D9),"")</f>
        <v>-29.953917050691246</v>
      </c>
      <c r="I10" s="3">
        <f t="shared" ref="I10:N10" ca="1" si="7">IFERROR(IF(I9=0,"",I2/I9),"")</f>
        <v>17.887931034482762</v>
      </c>
      <c r="J10" s="3">
        <f t="shared" ca="1" si="7"/>
        <v>394.44444444444446</v>
      </c>
      <c r="K10" s="3">
        <f t="shared" ca="1" si="7"/>
        <v>-4.4856459330143545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14675102633</v>
      </c>
      <c r="H11" s="2">
        <f>IFERROR(INDEX(D11:G11,COUNT(D11:G11)),"")</f>
        <v>14675102633</v>
      </c>
      <c r="I11" s="2">
        <f t="shared" ref="I11:N11" si="8">IFERROR(INDEX(I51:I500,MATCH($C$11,$C$51:$C$500,0)),"")</f>
        <v>30659802669</v>
      </c>
      <c r="J11" s="2">
        <f t="shared" si="8"/>
        <v>4552856681</v>
      </c>
      <c r="K11" s="2">
        <f t="shared" si="8"/>
        <v>16152257265</v>
      </c>
      <c r="L11" s="2">
        <f t="shared" si="8"/>
        <v>1539670430</v>
      </c>
      <c r="M11" s="2">
        <f t="shared" si="8"/>
        <v>867936013</v>
      </c>
      <c r="N11" s="2">
        <f t="shared" si="8"/>
        <v>1587250958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N12" si="9">IFERROR(INDEX(I51:I500,MATCH($C$12,$C$51:$C$500,0)),"")</f>
        <v>-10000000000</v>
      </c>
      <c r="J12" s="2">
        <f t="shared" si="9"/>
        <v>16000000000</v>
      </c>
      <c r="K12" s="2">
        <f t="shared" si="9"/>
        <v>1000000000</v>
      </c>
      <c r="L12" s="2">
        <f t="shared" si="9"/>
        <v>9000000000</v>
      </c>
      <c r="M12" s="2">
        <f t="shared" si="9"/>
        <v>11000000000</v>
      </c>
      <c r="N12" s="2">
        <f t="shared" si="9"/>
        <v>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</v>
      </c>
      <c r="H13" s="2">
        <f>IFERROR(INDEX(D13:G13,COUNT(D13:G13)),"")</f>
        <v>16000000000</v>
      </c>
      <c r="I13" s="2">
        <f t="shared" ref="I13:N13" si="10">IFERROR(INDEX(I51:I500,MATCH($C$13,$C$51:$C$500,0)),"")</f>
        <v>20000000000</v>
      </c>
      <c r="J13" s="2">
        <f t="shared" si="10"/>
        <v>21000000000</v>
      </c>
      <c r="K13" s="2">
        <f t="shared" si="10"/>
        <v>17000000000</v>
      </c>
      <c r="L13" s="2">
        <f t="shared" si="10"/>
        <v>11000000000</v>
      </c>
      <c r="M13" s="2">
        <f t="shared" si="10"/>
        <v>11000000000</v>
      </c>
      <c r="N13" s="2">
        <f t="shared" si="10"/>
        <v>4000000000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-90641111</v>
      </c>
      <c r="H15" s="2">
        <f>IFERROR(SUM(D15:G15)*(4/MAX(1,COUNT(D15:G15))),"")</f>
        <v>-362564444</v>
      </c>
      <c r="I15" s="2">
        <f t="shared" ref="I15:N15" si="12">IFERROR(INDEX(I51:I500,MATCH($C$15,$C$51:$C$500,0)),"")</f>
        <v>-1728301039</v>
      </c>
      <c r="J15" s="2">
        <f t="shared" si="12"/>
        <v>-1222785005</v>
      </c>
      <c r="K15" s="2">
        <f t="shared" si="12"/>
        <v>-1212495510</v>
      </c>
      <c r="L15" s="2">
        <f t="shared" si="12"/>
        <v>-525926009</v>
      </c>
      <c r="M15" s="2">
        <f t="shared" si="12"/>
        <v>-639342158</v>
      </c>
      <c r="N15" s="2">
        <f t="shared" si="12"/>
        <v>-313272773</v>
      </c>
    </row>
    <row r="16" spans="1:14" ht="15.5" x14ac:dyDescent="0.35">
      <c r="C16" t="s">
        <v>28</v>
      </c>
      <c r="D16" s="2">
        <f>IFERROR(INDEX(D51:D500,MATCH($C$16,$C$51:$C$500,0)),"")</f>
        <v>136547534</v>
      </c>
      <c r="H16" s="2">
        <f>IFERROR(SUM(D16:G16)*(4/MAX(1,COUNT(D16:G16))),"")</f>
        <v>546190136</v>
      </c>
      <c r="I16" s="2">
        <f t="shared" ref="I16:N16" si="13">IFERROR(INDEX(I51:I500,MATCH($C$16,$C$51:$C$500,0)),"")</f>
        <v>2590204454</v>
      </c>
      <c r="J16" s="2">
        <f t="shared" si="13"/>
        <v>1548972111</v>
      </c>
      <c r="K16" s="2">
        <f t="shared" si="13"/>
        <v>5351235661</v>
      </c>
      <c r="L16" s="2">
        <f t="shared" si="13"/>
        <v>1995567339</v>
      </c>
      <c r="M16" s="2">
        <f t="shared" si="13"/>
        <v>2880653033</v>
      </c>
      <c r="N16" s="2">
        <f t="shared" si="13"/>
        <v>1576126166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343850000000</v>
      </c>
      <c r="H20" s="2">
        <f t="shared" ref="H20:N20" ca="1" si="14">IFERROR(H21*H2,"")</f>
        <v>343850000000</v>
      </c>
      <c r="I20" s="2">
        <f t="shared" ca="1" si="14"/>
        <v>439070000000</v>
      </c>
      <c r="J20" s="2">
        <f t="shared" ca="1" si="14"/>
        <v>751180000000</v>
      </c>
      <c r="K20" s="2">
        <f t="shared" ca="1" si="14"/>
        <v>626999999999.99988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5290000000</v>
      </c>
      <c r="H21" s="2">
        <f>IFERROR(INDEX(D21:G21,COUNT(D21:G21)),"")</f>
        <v>5290000000</v>
      </c>
      <c r="I21" s="2">
        <f t="shared" ref="I21:N21" si="15">IFERROR(INDEX(I51:I500,MATCH($C$7,$C$51:$C$500,0)),"")</f>
        <v>5290000000</v>
      </c>
      <c r="J21" s="2">
        <f t="shared" si="15"/>
        <v>5290000000</v>
      </c>
      <c r="K21" s="2">
        <f t="shared" si="15"/>
        <v>4179999999.9999995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2.9224828868315501E-2</v>
      </c>
      <c r="H23" s="3">
        <f t="shared" ref="H23:N23" si="16">IFERROR(H5/H6*100,"")</f>
        <v>0.116899315473262</v>
      </c>
      <c r="I23" s="3">
        <f t="shared" si="16"/>
        <v>0.54909193734383988</v>
      </c>
      <c r="J23" s="3">
        <f t="shared" si="16"/>
        <v>0.19218228567583642</v>
      </c>
      <c r="K23" s="3">
        <f t="shared" si="16"/>
        <v>2.6585208706016132</v>
      </c>
      <c r="L23" s="3">
        <f t="shared" si="16"/>
        <v>68.625928537509836</v>
      </c>
      <c r="M23" s="3">
        <f t="shared" si="16"/>
        <v>31.386103979409913</v>
      </c>
      <c r="N23" s="3">
        <f t="shared" si="16"/>
        <v>25.741875253791001</v>
      </c>
    </row>
    <row r="24" spans="1:14" ht="15.5" x14ac:dyDescent="0.35">
      <c r="C24" t="s">
        <v>43</v>
      </c>
      <c r="D24" s="4">
        <f>IFERROR(_xlfn.RRI(5,I23,D23),"")</f>
        <v>-0.44381229780013931</v>
      </c>
      <c r="H24" s="4">
        <f t="shared" ref="H24:N24" si="17">IFERROR(_xlfn.RRI(5,M23,H23),"")</f>
        <v>-0.67325051497898103</v>
      </c>
      <c r="I24" s="4">
        <f t="shared" si="17"/>
        <v>-0.5367654141390823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0.01</v>
      </c>
      <c r="H25" s="3">
        <f>IFERROR(INDEX(D25:G25,COUNT(D25:G25)),"")</f>
        <v>0.01</v>
      </c>
      <c r="I25" s="3">
        <f t="shared" ref="I25:N25" si="18">IFERROR(INDEX(I51:I500,MATCH($C$25,$C$51:$C$500,0)),"")</f>
        <v>0.16</v>
      </c>
      <c r="J25" s="3">
        <f t="shared" si="18"/>
        <v>0.06</v>
      </c>
      <c r="K25" s="3">
        <f t="shared" si="18"/>
        <v>0.99</v>
      </c>
      <c r="L25" s="3">
        <f t="shared" si="18"/>
        <v>7348206.6500000004</v>
      </c>
      <c r="M25" s="3">
        <f t="shared" si="18"/>
        <v>11206554.380000001</v>
      </c>
      <c r="N25" s="3">
        <f t="shared" si="18"/>
        <v>6314266.96</v>
      </c>
    </row>
    <row r="26" spans="1:14" ht="15.5" x14ac:dyDescent="0.35">
      <c r="C26" t="s">
        <v>46</v>
      </c>
      <c r="D26" s="4">
        <f>IFERROR(_xlfn.RRI(5,I25,D25),"")</f>
        <v>-0.42565082250148245</v>
      </c>
      <c r="H26" s="4">
        <f t="shared" ref="H26:N26" si="19">IFERROR(_xlfn.RRI(5,M25,H25),"")</f>
        <v>-0.98450806809318636</v>
      </c>
      <c r="I26" s="4">
        <f t="shared" si="19"/>
        <v>-0.96974762963253447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3.0698067028355389</v>
      </c>
      <c r="H27" s="3">
        <f t="shared" ref="H27:N27" si="20">IFERROR(H4/H21,"")</f>
        <v>12.279226811342156</v>
      </c>
      <c r="I27" s="3">
        <f t="shared" si="20"/>
        <v>12.403202615879017</v>
      </c>
      <c r="J27" s="3">
        <f t="shared" si="20"/>
        <v>11.900805111153119</v>
      </c>
      <c r="K27" s="3">
        <f t="shared" si="20"/>
        <v>16.873868964593303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-0.24366284021759987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-0.9375</v>
      </c>
      <c r="I29" s="4">
        <f t="shared" si="22"/>
        <v>1.6666666666666667</v>
      </c>
      <c r="J29" s="4">
        <f t="shared" si="22"/>
        <v>-0.93939393939393934</v>
      </c>
      <c r="K29" s="4">
        <f t="shared" si="22"/>
        <v>-0.99999986527325002</v>
      </c>
      <c r="L29" s="4">
        <f t="shared" si="22"/>
        <v>-0.34429384797220786</v>
      </c>
      <c r="M29" s="4">
        <f t="shared" si="22"/>
        <v>0.77479895148430677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-9.9954671689506669E-3</v>
      </c>
      <c r="I30" s="4">
        <f t="shared" si="23"/>
        <v>4.221542156463557E-2</v>
      </c>
      <c r="J30" s="4">
        <f t="shared" si="23"/>
        <v>-0.29471983360041731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29.64</v>
      </c>
      <c r="H32" s="3">
        <f>IFERROR(INDEX(D32:G32,COUNT(D32:G32)),"")</f>
        <v>29.64</v>
      </c>
      <c r="I32" s="3">
        <f t="shared" ref="I32:N32" si="24">IFERROR(INDEX(I51:I500,MATCH($C$32,$C$51:$C$500,0)),"")</f>
        <v>29.63</v>
      </c>
      <c r="J32" s="3">
        <f t="shared" si="24"/>
        <v>29.47</v>
      </c>
      <c r="K32" s="3">
        <f t="shared" si="24"/>
        <v>36.9</v>
      </c>
      <c r="L32" s="3">
        <f t="shared" si="24"/>
        <v>10725100.52</v>
      </c>
      <c r="M32" s="3">
        <f t="shared" si="24"/>
        <v>35749558.140000001</v>
      </c>
      <c r="N32" s="3">
        <f t="shared" si="24"/>
        <v>24529164.649999999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2.13</v>
      </c>
      <c r="H33" s="3">
        <f>IFERROR(INDEX(D33:G33,COUNT(D33:G33)),"")</f>
        <v>2.13</v>
      </c>
      <c r="I33" s="3">
        <f t="shared" ref="I33:N33" si="25">IFERROR(INDEX(I51:I500,MATCH($C$33,$C$51:$C$500,0)),"")</f>
        <v>2.8</v>
      </c>
      <c r="J33" s="3">
        <f t="shared" si="25"/>
        <v>4.82</v>
      </c>
      <c r="K33" s="3">
        <f t="shared" si="25"/>
        <v>4.07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6300</v>
      </c>
      <c r="H34" s="3">
        <f>IFERROR(INDEX(D34:G34,COUNT(D34:G34)),"")</f>
        <v>6300</v>
      </c>
      <c r="I34" s="3">
        <f t="shared" ref="I34:N34" si="26">IFERROR(INDEX(I51:I500,MATCH($C$34,$C$51:$C$500,0)),"")</f>
        <v>518.75</v>
      </c>
      <c r="J34" s="3">
        <f t="shared" si="26"/>
        <v>2366.67</v>
      </c>
      <c r="K34" s="3">
        <f t="shared" si="26"/>
        <v>151.52000000000001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20.52</v>
      </c>
      <c r="H35" s="3">
        <f>IFERROR(INDEX(D35:G35,COUNT(D35:G35)),"")</f>
        <v>20.52</v>
      </c>
      <c r="I35" s="3">
        <f t="shared" ref="I35:N35" si="27">IFERROR(INDEX(I51:I500,MATCH($C$35,$C$51:$C$500,0)),"")</f>
        <v>6.69</v>
      </c>
      <c r="J35" s="3">
        <f t="shared" si="27"/>
        <v>11.93</v>
      </c>
      <c r="K35" s="3">
        <f t="shared" si="27"/>
        <v>8.89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16239277458</v>
      </c>
      <c r="E51" s="5">
        <v>20306609550</v>
      </c>
      <c r="F51" s="5">
        <v>15494964844</v>
      </c>
      <c r="G51" s="5">
        <v>12958429193</v>
      </c>
      <c r="I51" s="5">
        <v>65612941838</v>
      </c>
      <c r="J51" s="5">
        <v>62955259038</v>
      </c>
      <c r="K51" s="5">
        <v>70532772272</v>
      </c>
      <c r="L51" s="5">
        <v>51013102540</v>
      </c>
      <c r="M51" s="5">
        <v>31530352780</v>
      </c>
      <c r="N51" s="5">
        <v>17173727817</v>
      </c>
    </row>
    <row r="52" spans="2:14" ht="15.5" x14ac:dyDescent="0.35">
      <c r="C52" t="s">
        <v>73</v>
      </c>
      <c r="D52" s="5">
        <v>-9114155596</v>
      </c>
      <c r="E52" s="5">
        <v>-12739985791</v>
      </c>
      <c r="F52" s="5">
        <v>-9265066490</v>
      </c>
      <c r="G52" s="5">
        <v>-7457574776</v>
      </c>
      <c r="I52" s="5">
        <v>-39676696321</v>
      </c>
      <c r="J52" s="5">
        <v>-40436156520</v>
      </c>
      <c r="K52" s="5">
        <v>-46613273168</v>
      </c>
      <c r="L52" s="5">
        <v>-40066388734</v>
      </c>
      <c r="M52" s="5">
        <v>-23839994057</v>
      </c>
      <c r="N52" s="5">
        <v>-13116599894</v>
      </c>
    </row>
    <row r="53" spans="2:14" ht="15.5" x14ac:dyDescent="0.35">
      <c r="C53" t="s">
        <v>74</v>
      </c>
      <c r="D53" s="5">
        <v>7125121862</v>
      </c>
      <c r="E53" s="5">
        <v>7566623759</v>
      </c>
      <c r="F53" s="5">
        <v>6229898354</v>
      </c>
      <c r="G53" s="5">
        <v>5500854417</v>
      </c>
      <c r="I53" s="5">
        <v>25936245517</v>
      </c>
      <c r="J53" s="5">
        <v>22519102518</v>
      </c>
      <c r="K53" s="5">
        <v>23919499104</v>
      </c>
      <c r="L53" s="5">
        <v>10946713806</v>
      </c>
      <c r="M53" s="5">
        <v>7690358723</v>
      </c>
      <c r="N53" s="5">
        <v>4057127923</v>
      </c>
    </row>
    <row r="54" spans="2:14" ht="15.5" x14ac:dyDescent="0.35">
      <c r="C54" t="s">
        <v>75</v>
      </c>
      <c r="D54" s="5">
        <v>-6757742365</v>
      </c>
      <c r="E54" s="5">
        <v>-5575038464</v>
      </c>
      <c r="F54" s="5">
        <v>-5369934526</v>
      </c>
      <c r="G54" s="5">
        <v>-5287519680</v>
      </c>
      <c r="I54" s="5">
        <v>-22071458037</v>
      </c>
      <c r="J54" s="5">
        <v>-19680169051</v>
      </c>
      <c r="K54" s="5">
        <v>-16916393346</v>
      </c>
      <c r="L54" s="5">
        <v>-8062888701</v>
      </c>
      <c r="M54" s="5">
        <v>-4239589626</v>
      </c>
      <c r="N54" s="5">
        <v>-2408414827</v>
      </c>
    </row>
    <row r="55" spans="2:14" ht="15.5" x14ac:dyDescent="0.35">
      <c r="C55" t="s">
        <v>424</v>
      </c>
      <c r="D55" s="5">
        <v>-6757742365</v>
      </c>
      <c r="E55" s="5">
        <v>-5575038464</v>
      </c>
      <c r="F55" s="5">
        <v>-5369934526</v>
      </c>
      <c r="G55" s="5">
        <v>-5287519680</v>
      </c>
      <c r="I55" s="5">
        <v>-22071458037</v>
      </c>
      <c r="J55" s="5">
        <v>-19680169051</v>
      </c>
      <c r="K55" s="5">
        <v>-16916393346</v>
      </c>
      <c r="L55" s="5">
        <v>-8062888701</v>
      </c>
      <c r="M55" s="5">
        <v>-4239589626</v>
      </c>
      <c r="N55" s="5">
        <v>-2408414827</v>
      </c>
    </row>
    <row r="56" spans="2:14" ht="15.5" x14ac:dyDescent="0.35">
      <c r="C56" t="s">
        <v>78</v>
      </c>
      <c r="D56" s="5">
        <v>367379497</v>
      </c>
      <c r="E56" s="5">
        <v>1991585295</v>
      </c>
      <c r="F56" s="5">
        <v>859963828</v>
      </c>
      <c r="G56" s="5">
        <v>213334737</v>
      </c>
      <c r="I56" s="5">
        <v>3864787480</v>
      </c>
      <c r="J56" s="5">
        <v>2838933467</v>
      </c>
      <c r="K56" s="5">
        <v>7003105758</v>
      </c>
      <c r="L56" s="5">
        <v>2883825105</v>
      </c>
      <c r="M56" s="5">
        <v>3450769097</v>
      </c>
      <c r="N56" s="5">
        <v>1648713096</v>
      </c>
    </row>
    <row r="57" spans="2:14" ht="15.5" x14ac:dyDescent="0.35">
      <c r="C57" t="s">
        <v>79</v>
      </c>
      <c r="D57" s="5">
        <v>-230831963</v>
      </c>
      <c r="E57" s="5">
        <v>-25922324</v>
      </c>
      <c r="F57" s="5">
        <v>-400494534</v>
      </c>
      <c r="G57" s="5">
        <v>-564841549</v>
      </c>
      <c r="I57" s="5">
        <v>-1274583026</v>
      </c>
      <c r="J57" s="5">
        <v>-1289961356</v>
      </c>
      <c r="K57" s="5">
        <v>-1651870097</v>
      </c>
      <c r="L57" s="5">
        <v>-888257766</v>
      </c>
      <c r="M57" s="5">
        <v>-570116064</v>
      </c>
      <c r="N57" s="5">
        <v>-72586930</v>
      </c>
    </row>
    <row r="58" spans="2:14" ht="15.5" x14ac:dyDescent="0.35">
      <c r="C58" t="s">
        <v>80</v>
      </c>
      <c r="D58" s="5">
        <v>80881</v>
      </c>
      <c r="E58" s="5">
        <v>44198</v>
      </c>
      <c r="F58" s="5">
        <v>212180</v>
      </c>
      <c r="G58" s="5">
        <v>40364</v>
      </c>
      <c r="I58" s="5">
        <v>387221</v>
      </c>
      <c r="J58" s="5">
        <v>521429</v>
      </c>
      <c r="K58" s="5">
        <v>755822</v>
      </c>
    </row>
    <row r="59" spans="2:14" ht="15.5" x14ac:dyDescent="0.35">
      <c r="C59" t="s">
        <v>81</v>
      </c>
      <c r="D59" s="5">
        <v>-230831963</v>
      </c>
      <c r="E59" s="5">
        <v>-25922324</v>
      </c>
      <c r="F59" s="5">
        <v>-400494534</v>
      </c>
      <c r="G59" s="5">
        <v>-564841549</v>
      </c>
      <c r="I59" s="5">
        <v>-1274583026</v>
      </c>
      <c r="J59" s="5">
        <v>-1289961356</v>
      </c>
      <c r="K59" s="5">
        <v>-1651870097</v>
      </c>
      <c r="L59" s="5">
        <v>-888257766</v>
      </c>
      <c r="M59" s="5">
        <v>-570116064</v>
      </c>
      <c r="N59" s="5">
        <v>-72586930</v>
      </c>
    </row>
    <row r="60" spans="2:14" ht="15.5" x14ac:dyDescent="0.35">
      <c r="C60" t="s">
        <v>28</v>
      </c>
      <c r="D60" s="5">
        <v>136547534</v>
      </c>
      <c r="E60" s="5">
        <v>1965662971</v>
      </c>
      <c r="F60" s="5">
        <v>459469294</v>
      </c>
      <c r="G60" s="5">
        <v>-351506812</v>
      </c>
      <c r="I60" s="5">
        <v>2590204454</v>
      </c>
      <c r="J60" s="5">
        <v>1548972111</v>
      </c>
      <c r="K60" s="5">
        <v>5351235661</v>
      </c>
      <c r="L60" s="5">
        <v>1995567339</v>
      </c>
      <c r="M60" s="5">
        <v>2880653033</v>
      </c>
      <c r="N60" s="5">
        <v>1576126166</v>
      </c>
    </row>
    <row r="61" spans="2:14" ht="15.5" x14ac:dyDescent="0.35">
      <c r="C61" t="s">
        <v>27</v>
      </c>
      <c r="D61" s="5">
        <v>-90641111</v>
      </c>
      <c r="E61" s="5">
        <v>-1728301039</v>
      </c>
      <c r="I61" s="5">
        <v>-1728301039</v>
      </c>
      <c r="J61" s="5">
        <v>-1222785005</v>
      </c>
      <c r="K61" s="5">
        <v>-1212495510</v>
      </c>
      <c r="L61" s="5">
        <v>-525926009</v>
      </c>
      <c r="M61" s="5">
        <v>-639342158</v>
      </c>
      <c r="N61" s="5">
        <v>-313272773</v>
      </c>
    </row>
    <row r="62" spans="2:14" ht="15.5" x14ac:dyDescent="0.35">
      <c r="C62" t="s">
        <v>82</v>
      </c>
      <c r="D62" s="5">
        <v>-91617899</v>
      </c>
      <c r="E62" s="5">
        <v>-1729277827</v>
      </c>
      <c r="I62" s="5">
        <v>-1729277827</v>
      </c>
      <c r="J62" s="5">
        <v>-1203097748</v>
      </c>
      <c r="K62" s="5">
        <v>-1119715208</v>
      </c>
      <c r="L62" s="5">
        <v>-532995683</v>
      </c>
      <c r="M62" s="5">
        <v>-643265347</v>
      </c>
      <c r="N62" s="5">
        <v>-327746465</v>
      </c>
    </row>
    <row r="63" spans="2:14" ht="15.5" x14ac:dyDescent="0.35">
      <c r="C63" t="s">
        <v>83</v>
      </c>
      <c r="D63" s="5">
        <v>976788</v>
      </c>
      <c r="E63" s="5">
        <v>976788</v>
      </c>
      <c r="I63" s="5">
        <v>976788</v>
      </c>
      <c r="J63" s="5">
        <v>-19687257</v>
      </c>
      <c r="K63" s="5">
        <v>13992495</v>
      </c>
      <c r="L63" s="5">
        <v>7069674</v>
      </c>
      <c r="M63" s="5">
        <v>3923189</v>
      </c>
      <c r="N63" s="5">
        <v>14473692</v>
      </c>
    </row>
    <row r="64" spans="2:14" ht="15.5" x14ac:dyDescent="0.35">
      <c r="C64" t="s">
        <v>84</v>
      </c>
      <c r="D64" s="5">
        <v>-90641111</v>
      </c>
      <c r="E64" s="5">
        <v>-1728301039</v>
      </c>
      <c r="I64" s="5">
        <v>-1728301039</v>
      </c>
      <c r="J64" s="5">
        <v>-1222785005</v>
      </c>
      <c r="K64" s="5">
        <v>-1212495510</v>
      </c>
      <c r="L64" s="5">
        <v>-525926009</v>
      </c>
      <c r="M64" s="5">
        <v>-639342158</v>
      </c>
      <c r="N64" s="5">
        <v>-313272773</v>
      </c>
    </row>
    <row r="65" spans="2:14" ht="15.5" x14ac:dyDescent="0.35">
      <c r="C65" t="s">
        <v>85</v>
      </c>
      <c r="D65" s="5">
        <v>45906423</v>
      </c>
      <c r="E65" s="5">
        <v>237361932</v>
      </c>
      <c r="F65" s="5">
        <v>459469294</v>
      </c>
      <c r="G65" s="5">
        <v>-351506812</v>
      </c>
      <c r="I65" s="5">
        <v>861903415</v>
      </c>
      <c r="J65" s="5">
        <v>326187106</v>
      </c>
      <c r="K65" s="5">
        <v>4138740151</v>
      </c>
      <c r="L65" s="5">
        <v>1469641330</v>
      </c>
      <c r="M65" s="5">
        <v>2241310875</v>
      </c>
      <c r="N65" s="5">
        <v>1262853393</v>
      </c>
    </row>
    <row r="66" spans="2:14" ht="15.5" x14ac:dyDescent="0.35">
      <c r="C66" t="s">
        <v>86</v>
      </c>
      <c r="E66" s="5">
        <v>-773122</v>
      </c>
      <c r="I66" s="5">
        <v>-773122</v>
      </c>
      <c r="J66" s="5">
        <v>-26060373</v>
      </c>
      <c r="K66" s="5">
        <v>-37015302</v>
      </c>
      <c r="L66" s="5">
        <v>2398633</v>
      </c>
      <c r="M66" s="5">
        <v>2767823</v>
      </c>
    </row>
    <row r="67" spans="2:14" ht="15.5" x14ac:dyDescent="0.35">
      <c r="C67" t="s">
        <v>87</v>
      </c>
      <c r="E67" s="5">
        <v>-773122</v>
      </c>
      <c r="I67" s="5">
        <v>-773122</v>
      </c>
      <c r="J67" s="5">
        <v>-26060373</v>
      </c>
      <c r="K67" s="5">
        <v>-37015302</v>
      </c>
      <c r="L67" s="5">
        <v>2398633</v>
      </c>
      <c r="M67" s="5">
        <v>2767823</v>
      </c>
    </row>
    <row r="68" spans="2:14" ht="15.5" x14ac:dyDescent="0.35">
      <c r="C68" t="s">
        <v>88</v>
      </c>
      <c r="D68" s="5">
        <v>45906423</v>
      </c>
      <c r="E68" s="5">
        <v>236588810</v>
      </c>
      <c r="F68" s="5">
        <v>459469294</v>
      </c>
      <c r="G68" s="5">
        <v>-351506812</v>
      </c>
      <c r="I68" s="5">
        <v>861130293</v>
      </c>
      <c r="J68" s="5">
        <v>300126733</v>
      </c>
      <c r="K68" s="5">
        <v>4101724849</v>
      </c>
      <c r="L68" s="5">
        <v>1472039963</v>
      </c>
      <c r="M68" s="5">
        <v>2244078698</v>
      </c>
      <c r="N68" s="5">
        <v>1262853393</v>
      </c>
    </row>
    <row r="69" spans="2:14" ht="15.5" x14ac:dyDescent="0.35">
      <c r="C69" t="s">
        <v>89</v>
      </c>
      <c r="D69" s="5">
        <v>45906423</v>
      </c>
      <c r="E69" s="5">
        <v>237361932</v>
      </c>
      <c r="F69" s="5">
        <v>459469294</v>
      </c>
      <c r="G69" s="5">
        <v>-351506812</v>
      </c>
      <c r="I69" s="5">
        <v>861903415</v>
      </c>
      <c r="J69" s="5">
        <v>326187106</v>
      </c>
      <c r="K69" s="5">
        <v>4138740151</v>
      </c>
      <c r="L69" s="5">
        <v>1469641330</v>
      </c>
      <c r="M69" s="5">
        <v>2241310875</v>
      </c>
      <c r="N69" s="5">
        <v>1262853393</v>
      </c>
    </row>
    <row r="70" spans="2:14" ht="15.5" x14ac:dyDescent="0.35">
      <c r="C70" t="s">
        <v>7</v>
      </c>
      <c r="D70" s="5">
        <v>45825542</v>
      </c>
      <c r="E70" s="5">
        <v>236544612</v>
      </c>
      <c r="F70" s="5">
        <v>459257114</v>
      </c>
      <c r="G70" s="5">
        <v>-351547176</v>
      </c>
      <c r="I70" s="5">
        <v>860743072</v>
      </c>
      <c r="J70" s="5">
        <v>299605304</v>
      </c>
      <c r="K70" s="5">
        <v>4100969027</v>
      </c>
      <c r="L70" s="5">
        <v>1472039963</v>
      </c>
      <c r="M70" s="5">
        <v>2244078698</v>
      </c>
      <c r="N70" s="5">
        <v>1262853393</v>
      </c>
    </row>
    <row r="71" spans="2:14" ht="15.5" x14ac:dyDescent="0.35">
      <c r="C71" t="s">
        <v>90</v>
      </c>
      <c r="D71" s="5">
        <v>45906423</v>
      </c>
      <c r="E71" s="5">
        <v>237361932</v>
      </c>
      <c r="F71" s="5">
        <v>459469294</v>
      </c>
      <c r="G71" s="5">
        <v>-351506812</v>
      </c>
      <c r="I71" s="5">
        <v>861903415</v>
      </c>
      <c r="J71" s="5">
        <v>326187106</v>
      </c>
      <c r="K71" s="5">
        <v>4138740151</v>
      </c>
      <c r="L71" s="5">
        <v>1469641330</v>
      </c>
      <c r="M71" s="5">
        <v>2241310875</v>
      </c>
      <c r="N71" s="5">
        <v>1262853393</v>
      </c>
    </row>
    <row r="72" spans="2:14" ht="15.5" x14ac:dyDescent="0.35">
      <c r="C72" t="s">
        <v>91</v>
      </c>
      <c r="D72" s="5">
        <v>45906423</v>
      </c>
      <c r="E72" s="5">
        <v>236588810</v>
      </c>
      <c r="F72" s="5">
        <v>459469294</v>
      </c>
      <c r="G72" s="5">
        <v>-351506812</v>
      </c>
      <c r="I72" s="5">
        <v>861130293</v>
      </c>
      <c r="J72" s="5">
        <v>300126733</v>
      </c>
      <c r="K72" s="5">
        <v>4101724849</v>
      </c>
      <c r="L72" s="5">
        <v>1472039963</v>
      </c>
      <c r="M72" s="5">
        <v>2244078698</v>
      </c>
      <c r="N72" s="5">
        <v>1262853393</v>
      </c>
    </row>
    <row r="73" spans="2:14" ht="15.5" x14ac:dyDescent="0.35">
      <c r="C73" t="s">
        <v>92</v>
      </c>
      <c r="D73" s="5">
        <v>45906423</v>
      </c>
      <c r="E73" s="5">
        <v>236588810</v>
      </c>
      <c r="F73" s="5">
        <v>459469294</v>
      </c>
      <c r="G73" s="5">
        <v>-351506812</v>
      </c>
      <c r="I73" s="5">
        <v>861130293</v>
      </c>
      <c r="J73" s="5">
        <v>300126733</v>
      </c>
      <c r="K73" s="5">
        <v>4101724849</v>
      </c>
      <c r="L73" s="5">
        <v>1472039963</v>
      </c>
      <c r="M73" s="5">
        <v>2244078698</v>
      </c>
      <c r="N73" s="5">
        <v>1262853393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14675102633</v>
      </c>
      <c r="E77" s="5">
        <v>30659802669</v>
      </c>
      <c r="F77" s="5">
        <v>31170221298</v>
      </c>
      <c r="G77" s="5">
        <v>2719913086</v>
      </c>
      <c r="I77" s="5">
        <v>30659802669</v>
      </c>
      <c r="J77" s="5">
        <v>4552856681</v>
      </c>
      <c r="K77" s="5">
        <v>16152257265</v>
      </c>
      <c r="L77" s="5">
        <v>1539670430</v>
      </c>
      <c r="M77" s="5">
        <v>867936013</v>
      </c>
      <c r="N77" s="5">
        <v>1587250958</v>
      </c>
    </row>
    <row r="78" spans="2:14" ht="15.5" x14ac:dyDescent="0.35">
      <c r="C78" t="s">
        <v>96</v>
      </c>
      <c r="D78" s="5">
        <v>2646450935</v>
      </c>
      <c r="E78" s="5">
        <v>1998016725</v>
      </c>
      <c r="F78" s="5">
        <v>2032904904</v>
      </c>
      <c r="G78" s="5">
        <v>3062587733</v>
      </c>
      <c r="I78" s="5">
        <v>1998016725</v>
      </c>
      <c r="J78" s="5">
        <v>1984318779</v>
      </c>
      <c r="K78" s="5">
        <v>7819094923</v>
      </c>
      <c r="L78" s="5">
        <v>429105482</v>
      </c>
      <c r="M78" s="5">
        <v>443959804</v>
      </c>
      <c r="N78" s="5">
        <v>504641549</v>
      </c>
    </row>
    <row r="79" spans="2:14" ht="15.5" x14ac:dyDescent="0.35">
      <c r="C79" t="s">
        <v>99</v>
      </c>
      <c r="D79" s="5">
        <v>73942729</v>
      </c>
      <c r="E79" s="5">
        <v>24177642</v>
      </c>
      <c r="F79" s="5">
        <v>258020410</v>
      </c>
      <c r="G79" s="5">
        <v>219942805</v>
      </c>
      <c r="I79" s="5">
        <v>24177642</v>
      </c>
      <c r="J79" s="5">
        <v>1858475792</v>
      </c>
      <c r="K79" s="5">
        <v>11859934</v>
      </c>
      <c r="L79" s="5">
        <v>29132000</v>
      </c>
      <c r="M79" s="5">
        <v>2377375884</v>
      </c>
    </row>
    <row r="80" spans="2:14" ht="15.5" x14ac:dyDescent="0.35">
      <c r="C80" t="s">
        <v>97</v>
      </c>
      <c r="D80" s="5">
        <v>39848449</v>
      </c>
      <c r="E80" s="5">
        <v>24177642</v>
      </c>
      <c r="F80" s="5">
        <v>258020410</v>
      </c>
      <c r="G80" s="5">
        <v>219942805</v>
      </c>
      <c r="I80" s="5">
        <v>24177642</v>
      </c>
      <c r="J80" s="5">
        <v>26264502</v>
      </c>
      <c r="K80" s="5">
        <v>11859934</v>
      </c>
      <c r="L80" s="5">
        <v>29132000</v>
      </c>
      <c r="M80" s="5">
        <v>24450000</v>
      </c>
    </row>
    <row r="81" spans="3:14" ht="15.5" x14ac:dyDescent="0.35">
      <c r="C81" t="s">
        <v>270</v>
      </c>
      <c r="D81" s="5">
        <v>34094280</v>
      </c>
      <c r="J81" s="5">
        <v>1832211290</v>
      </c>
      <c r="M81" s="5">
        <v>2352925884</v>
      </c>
    </row>
    <row r="82" spans="3:14" ht="15.5" x14ac:dyDescent="0.35">
      <c r="C82" t="s">
        <v>100</v>
      </c>
      <c r="D82" s="5">
        <v>73942729</v>
      </c>
      <c r="E82" s="5">
        <v>24177642</v>
      </c>
      <c r="F82" s="5">
        <v>258020410</v>
      </c>
      <c r="G82" s="5">
        <v>219942805</v>
      </c>
      <c r="I82" s="5">
        <v>24177642</v>
      </c>
      <c r="J82" s="5">
        <v>1858475792</v>
      </c>
      <c r="K82" s="5">
        <v>11859934</v>
      </c>
      <c r="L82" s="5">
        <v>29132000</v>
      </c>
      <c r="M82" s="5">
        <v>2377375884</v>
      </c>
    </row>
    <row r="83" spans="3:14" ht="15.5" x14ac:dyDescent="0.35">
      <c r="C83" t="s">
        <v>101</v>
      </c>
      <c r="D83" s="5">
        <v>54370320883</v>
      </c>
      <c r="E83" s="5">
        <v>45311516560</v>
      </c>
      <c r="F83" s="5">
        <v>56554547487</v>
      </c>
      <c r="G83" s="5">
        <v>33330822793</v>
      </c>
      <c r="I83" s="5">
        <v>45311516560</v>
      </c>
      <c r="J83" s="5">
        <v>28404617801</v>
      </c>
      <c r="K83" s="5">
        <v>15239634165</v>
      </c>
      <c r="L83" s="5">
        <v>9516877928</v>
      </c>
      <c r="M83" s="5">
        <v>8032479528</v>
      </c>
      <c r="N83" s="5">
        <v>4501541750</v>
      </c>
    </row>
    <row r="84" spans="3:14" ht="15.5" x14ac:dyDescent="0.35">
      <c r="C84" t="s">
        <v>80</v>
      </c>
      <c r="D84" s="5">
        <v>96587798902</v>
      </c>
      <c r="E84" s="5">
        <v>96587798902</v>
      </c>
      <c r="F84" s="5">
        <v>96588572396</v>
      </c>
      <c r="G84" s="5">
        <v>96588558820</v>
      </c>
      <c r="I84" s="5">
        <v>96587798902</v>
      </c>
      <c r="J84" s="5">
        <v>96588572396</v>
      </c>
      <c r="K84" s="5">
        <v>95378851153</v>
      </c>
      <c r="L84" s="5">
        <v>5166456</v>
      </c>
      <c r="M84" s="5">
        <v>2767823</v>
      </c>
    </row>
    <row r="85" spans="3:14" ht="15.5" x14ac:dyDescent="0.35">
      <c r="C85" t="s">
        <v>102</v>
      </c>
      <c r="D85" s="5">
        <v>100611829253</v>
      </c>
      <c r="E85" s="5">
        <v>104418655364</v>
      </c>
      <c r="F85" s="5">
        <v>125512930364</v>
      </c>
      <c r="G85" s="5">
        <v>123589459848</v>
      </c>
      <c r="I85" s="5">
        <v>104418655364</v>
      </c>
      <c r="J85" s="5">
        <v>121779118311</v>
      </c>
      <c r="K85" s="5">
        <v>136460032295</v>
      </c>
      <c r="L85" s="5">
        <v>18592969978</v>
      </c>
      <c r="M85" s="5">
        <v>18034641287</v>
      </c>
      <c r="N85" s="5">
        <v>9590194257</v>
      </c>
    </row>
    <row r="86" spans="3:14" ht="15.5" x14ac:dyDescent="0.35">
      <c r="C86" t="s">
        <v>103</v>
      </c>
    </row>
    <row r="87" spans="3:14" ht="15.5" x14ac:dyDescent="0.35">
      <c r="C87" t="s">
        <v>104</v>
      </c>
      <c r="D87" s="5">
        <v>33625327059</v>
      </c>
      <c r="E87" s="5">
        <v>34152519008</v>
      </c>
      <c r="F87" s="5">
        <v>34687097673</v>
      </c>
      <c r="G87" s="5">
        <v>35224812269</v>
      </c>
      <c r="I87" s="5">
        <v>34152519008</v>
      </c>
      <c r="J87" s="5">
        <v>36194026025</v>
      </c>
      <c r="K87" s="5">
        <v>30942056334</v>
      </c>
      <c r="L87" s="5">
        <v>26556917709</v>
      </c>
      <c r="M87" s="5">
        <v>255154708</v>
      </c>
      <c r="N87" s="5">
        <v>99997996</v>
      </c>
    </row>
    <row r="88" spans="3:14" ht="15.5" x14ac:dyDescent="0.35">
      <c r="C88" t="s">
        <v>105</v>
      </c>
      <c r="D88" s="5">
        <v>37300013</v>
      </c>
      <c r="E88" s="5">
        <v>37300013</v>
      </c>
      <c r="F88" s="5">
        <v>36105165</v>
      </c>
      <c r="G88" s="5">
        <v>36105165</v>
      </c>
      <c r="I88" s="5">
        <v>37300013</v>
      </c>
      <c r="J88" s="5">
        <v>36105165</v>
      </c>
      <c r="K88" s="5">
        <v>48442061</v>
      </c>
      <c r="L88" s="5">
        <v>24009351</v>
      </c>
      <c r="M88" s="5">
        <v>17616214</v>
      </c>
      <c r="N88" s="5">
        <v>14473692</v>
      </c>
    </row>
    <row r="89" spans="3:14" ht="15.5" x14ac:dyDescent="0.35">
      <c r="C89" t="s">
        <v>106</v>
      </c>
      <c r="D89" s="5">
        <v>74159481934</v>
      </c>
      <c r="E89" s="5">
        <v>75450174979</v>
      </c>
      <c r="F89" s="5">
        <v>55356097376</v>
      </c>
      <c r="G89" s="5">
        <v>56657313066</v>
      </c>
      <c r="I89" s="5">
        <v>75450174979</v>
      </c>
      <c r="J89" s="5">
        <v>57379099708</v>
      </c>
      <c r="K89" s="5">
        <v>36953588989</v>
      </c>
      <c r="L89" s="5">
        <v>33570171889</v>
      </c>
      <c r="M89" s="5">
        <v>721522980</v>
      </c>
      <c r="N89" s="5">
        <v>707622521</v>
      </c>
    </row>
    <row r="90" spans="3:14" ht="15.5" x14ac:dyDescent="0.35">
      <c r="C90" t="s">
        <v>107</v>
      </c>
      <c r="D90" s="5">
        <v>174771311187</v>
      </c>
      <c r="E90" s="5">
        <v>179868830343</v>
      </c>
      <c r="F90" s="5">
        <v>180869027740</v>
      </c>
      <c r="G90" s="5">
        <v>180246772914</v>
      </c>
      <c r="I90" s="5">
        <v>179868830343</v>
      </c>
      <c r="J90" s="5">
        <v>179158218019</v>
      </c>
      <c r="K90" s="5">
        <v>173413621284</v>
      </c>
      <c r="L90" s="5">
        <v>52163141867</v>
      </c>
      <c r="M90" s="5">
        <v>18756164267</v>
      </c>
      <c r="N90" s="5">
        <v>10297816778</v>
      </c>
    </row>
    <row r="91" spans="3:14" ht="15.5" x14ac:dyDescent="0.35">
      <c r="C91" t="s">
        <v>108</v>
      </c>
    </row>
    <row r="92" spans="3:14" ht="15.5" x14ac:dyDescent="0.35">
      <c r="C92" t="s">
        <v>109</v>
      </c>
    </row>
    <row r="93" spans="3:14" ht="15.5" x14ac:dyDescent="0.35">
      <c r="C93" t="s">
        <v>110</v>
      </c>
      <c r="D93" s="5">
        <v>13957539053</v>
      </c>
      <c r="E93" s="5">
        <v>18727064247</v>
      </c>
      <c r="F93" s="5">
        <v>19593410015</v>
      </c>
      <c r="G93" s="5">
        <v>19067901751</v>
      </c>
      <c r="I93" s="5">
        <v>18727064247</v>
      </c>
      <c r="J93" s="5">
        <v>19840032738</v>
      </c>
      <c r="K93" s="5">
        <v>13581801204</v>
      </c>
      <c r="L93" s="5">
        <v>44695325477</v>
      </c>
      <c r="M93" s="5">
        <v>5115293618</v>
      </c>
      <c r="N93" s="5">
        <v>1572262125</v>
      </c>
    </row>
    <row r="94" spans="3:14" ht="15.5" x14ac:dyDescent="0.35">
      <c r="C94" t="s">
        <v>409</v>
      </c>
    </row>
    <row r="95" spans="3:14" ht="15.5" x14ac:dyDescent="0.35">
      <c r="C95" t="s">
        <v>111</v>
      </c>
      <c r="D95" s="5">
        <v>448296738</v>
      </c>
      <c r="E95" s="5">
        <v>355898093</v>
      </c>
      <c r="F95" s="5">
        <v>1052188430</v>
      </c>
      <c r="G95" s="5">
        <v>525965243</v>
      </c>
      <c r="I95" s="5">
        <v>355898093</v>
      </c>
      <c r="J95" s="5">
        <v>635889549</v>
      </c>
      <c r="K95" s="5">
        <v>319540899</v>
      </c>
      <c r="L95" s="5">
        <v>602631741</v>
      </c>
      <c r="N95" s="5">
        <v>1288610663</v>
      </c>
    </row>
    <row r="96" spans="3:14" ht="15.5" x14ac:dyDescent="0.35">
      <c r="C96" t="s">
        <v>273</v>
      </c>
      <c r="D96" s="5">
        <v>10322710756</v>
      </c>
      <c r="E96" s="5">
        <v>14276886501</v>
      </c>
      <c r="F96" s="5">
        <v>15096470455</v>
      </c>
      <c r="G96" s="5">
        <v>14505163431</v>
      </c>
      <c r="I96" s="5">
        <v>14276886501</v>
      </c>
      <c r="J96" s="5">
        <v>15160795997</v>
      </c>
      <c r="K96" s="5">
        <v>10470860662</v>
      </c>
      <c r="L96" s="5">
        <v>4008307575</v>
      </c>
      <c r="M96" s="5">
        <v>3876347760</v>
      </c>
    </row>
    <row r="97" spans="3:14" ht="15.5" x14ac:dyDescent="0.35">
      <c r="C97" t="s">
        <v>115</v>
      </c>
      <c r="D97" s="5">
        <v>526903403</v>
      </c>
      <c r="E97" s="5">
        <v>1076988234</v>
      </c>
      <c r="F97" s="5">
        <v>200113063</v>
      </c>
      <c r="G97" s="5">
        <v>458851854</v>
      </c>
      <c r="I97" s="5">
        <v>1076988234</v>
      </c>
      <c r="J97" s="5">
        <v>683100773</v>
      </c>
      <c r="K97" s="5">
        <v>584151762</v>
      </c>
      <c r="L97" s="5">
        <v>505035063</v>
      </c>
      <c r="M97" s="5">
        <v>64144243</v>
      </c>
      <c r="N97" s="5">
        <v>18307125</v>
      </c>
    </row>
    <row r="98" spans="3:14" ht="15.5" x14ac:dyDescent="0.35">
      <c r="C98" t="s">
        <v>113</v>
      </c>
      <c r="D98" s="5">
        <v>89522082</v>
      </c>
      <c r="E98" s="5">
        <v>30775477</v>
      </c>
      <c r="F98" s="5">
        <v>33862520</v>
      </c>
      <c r="G98" s="5">
        <v>26170476</v>
      </c>
      <c r="I98" s="5">
        <v>30775477</v>
      </c>
      <c r="J98" s="5">
        <v>18051000</v>
      </c>
    </row>
    <row r="99" spans="3:14" ht="15.5" x14ac:dyDescent="0.35">
      <c r="C99" t="s">
        <v>118</v>
      </c>
    </row>
    <row r="100" spans="3:14" ht="15.5" x14ac:dyDescent="0.35">
      <c r="C100" t="s">
        <v>442</v>
      </c>
      <c r="D100" s="5">
        <v>3808929360</v>
      </c>
      <c r="E100" s="5">
        <v>4182829745</v>
      </c>
      <c r="F100" s="5">
        <v>4551088459</v>
      </c>
      <c r="G100" s="5">
        <v>4913811190</v>
      </c>
      <c r="I100" s="5">
        <v>4182829745</v>
      </c>
      <c r="J100" s="5">
        <v>3218197498</v>
      </c>
      <c r="K100" s="5">
        <v>5368654198</v>
      </c>
      <c r="L100" s="5">
        <v>5233617877</v>
      </c>
      <c r="M100" s="5">
        <v>6420182434</v>
      </c>
      <c r="N100" s="5">
        <v>3765148163</v>
      </c>
    </row>
    <row r="101" spans="3:14" ht="15.5" x14ac:dyDescent="0.35">
      <c r="C101" t="s">
        <v>120</v>
      </c>
      <c r="D101" s="5">
        <v>1574200522</v>
      </c>
      <c r="E101" s="5">
        <v>1884771508</v>
      </c>
      <c r="F101" s="5">
        <v>2189119518</v>
      </c>
      <c r="G101" s="5">
        <v>2487177292</v>
      </c>
      <c r="I101" s="5">
        <v>1884771508</v>
      </c>
      <c r="J101" s="5">
        <v>2249175717</v>
      </c>
      <c r="K101" s="5">
        <v>1627512202</v>
      </c>
      <c r="L101" s="5">
        <v>1268948741</v>
      </c>
      <c r="M101" s="5">
        <v>1173277015</v>
      </c>
      <c r="N101" s="5">
        <v>263907937</v>
      </c>
    </row>
    <row r="102" spans="3:14" ht="15.5" x14ac:dyDescent="0.35">
      <c r="C102" t="s">
        <v>121</v>
      </c>
      <c r="D102" s="5">
        <v>4010315024</v>
      </c>
      <c r="E102" s="5">
        <v>4384215409</v>
      </c>
      <c r="F102" s="5">
        <v>4754655848</v>
      </c>
      <c r="G102" s="5">
        <v>5117378579</v>
      </c>
      <c r="I102" s="5">
        <v>4384215409</v>
      </c>
      <c r="J102" s="5">
        <v>3421764887</v>
      </c>
      <c r="K102" s="5">
        <v>5574275129</v>
      </c>
      <c r="L102" s="5">
        <v>5322796287</v>
      </c>
      <c r="M102" s="5">
        <v>6490959021</v>
      </c>
      <c r="N102" s="5">
        <v>3819721724</v>
      </c>
    </row>
    <row r="103" spans="3:14" ht="15.5" x14ac:dyDescent="0.35">
      <c r="C103" t="s">
        <v>122</v>
      </c>
      <c r="D103" s="5">
        <v>4010315024</v>
      </c>
      <c r="E103" s="5">
        <v>4384215409</v>
      </c>
      <c r="F103" s="5">
        <v>4754655848</v>
      </c>
      <c r="G103" s="5">
        <v>5117378579</v>
      </c>
      <c r="I103" s="5">
        <v>4384215409</v>
      </c>
      <c r="J103" s="5">
        <v>3421764887</v>
      </c>
      <c r="K103" s="5">
        <v>5574275129</v>
      </c>
      <c r="L103" s="5">
        <v>5322796287</v>
      </c>
      <c r="M103" s="5">
        <v>6490959021</v>
      </c>
      <c r="N103" s="5">
        <v>3819721724</v>
      </c>
    </row>
    <row r="104" spans="3:14" ht="15.5" x14ac:dyDescent="0.35">
      <c r="C104" t="s">
        <v>124</v>
      </c>
    </row>
    <row r="105" spans="3:14" ht="15.5" x14ac:dyDescent="0.35">
      <c r="C105" t="s">
        <v>125</v>
      </c>
      <c r="D105" s="5">
        <v>3808929360</v>
      </c>
      <c r="E105" s="5">
        <v>4182829745</v>
      </c>
      <c r="F105" s="5">
        <v>4551088459</v>
      </c>
      <c r="G105" s="5">
        <v>4913811190</v>
      </c>
      <c r="I105" s="5">
        <v>4182829745</v>
      </c>
      <c r="J105" s="5">
        <v>3218197498</v>
      </c>
      <c r="K105" s="5">
        <v>5368654198</v>
      </c>
      <c r="L105" s="5">
        <v>5233617877</v>
      </c>
      <c r="M105" s="5">
        <v>6420182434</v>
      </c>
      <c r="N105" s="5">
        <v>3765148163</v>
      </c>
    </row>
    <row r="106" spans="3:14" ht="15.5" x14ac:dyDescent="0.35">
      <c r="C106" t="s">
        <v>126</v>
      </c>
      <c r="D106" s="5">
        <v>17967854077</v>
      </c>
      <c r="E106" s="5">
        <v>23111279656</v>
      </c>
      <c r="F106" s="5">
        <v>24348065863</v>
      </c>
      <c r="G106" s="5">
        <v>24185280330</v>
      </c>
      <c r="I106" s="5">
        <v>23111279656</v>
      </c>
      <c r="J106" s="5">
        <v>23261797625</v>
      </c>
      <c r="K106" s="5">
        <v>19156076333</v>
      </c>
      <c r="L106" s="5">
        <v>50018121764</v>
      </c>
      <c r="M106" s="5">
        <v>11606252639</v>
      </c>
      <c r="N106" s="5">
        <v>5391983849</v>
      </c>
    </row>
    <row r="107" spans="3:14" ht="15.5" x14ac:dyDescent="0.35">
      <c r="C107" t="s">
        <v>127</v>
      </c>
    </row>
    <row r="108" spans="3:14" ht="15.5" x14ac:dyDescent="0.35">
      <c r="C108" t="s">
        <v>128</v>
      </c>
      <c r="D108" s="5">
        <v>52902980670</v>
      </c>
      <c r="E108" s="5">
        <v>52902980670</v>
      </c>
      <c r="F108" s="5">
        <v>52902980670</v>
      </c>
      <c r="G108" s="5">
        <v>52902980670</v>
      </c>
      <c r="I108" s="5">
        <v>52902980670</v>
      </c>
      <c r="J108" s="5">
        <v>52902980670</v>
      </c>
      <c r="K108" s="5">
        <v>52800000000</v>
      </c>
      <c r="L108" s="5">
        <v>200000000</v>
      </c>
      <c r="M108" s="5">
        <v>200000000</v>
      </c>
      <c r="N108" s="5">
        <v>200000000</v>
      </c>
    </row>
    <row r="109" spans="3:14" ht="15.5" x14ac:dyDescent="0.35">
      <c r="C109" t="s">
        <v>130</v>
      </c>
      <c r="D109" s="5">
        <v>7310832185</v>
      </c>
      <c r="E109" s="5">
        <v>7265006643</v>
      </c>
      <c r="F109" s="5">
        <v>7027688537</v>
      </c>
      <c r="G109" s="5">
        <v>6568445000</v>
      </c>
      <c r="I109" s="5">
        <v>7265006643</v>
      </c>
      <c r="J109" s="5">
        <v>6403490077</v>
      </c>
      <c r="K109" s="5">
        <v>6077837976</v>
      </c>
      <c r="L109" s="5">
        <v>1939853647</v>
      </c>
      <c r="M109" s="5">
        <v>6947143805</v>
      </c>
      <c r="N109" s="5">
        <v>4705832930</v>
      </c>
    </row>
    <row r="110" spans="3:14" ht="15.5" x14ac:dyDescent="0.35">
      <c r="C110" t="s">
        <v>131</v>
      </c>
      <c r="D110" s="5">
        <v>200000000</v>
      </c>
      <c r="E110" s="5">
        <v>200000000</v>
      </c>
      <c r="F110" s="5">
        <v>200000000</v>
      </c>
      <c r="G110" s="5">
        <v>200000000</v>
      </c>
      <c r="I110" s="5">
        <v>200000000</v>
      </c>
      <c r="J110" s="5">
        <v>200000000</v>
      </c>
      <c r="K110" s="5">
        <v>200000000</v>
      </c>
      <c r="L110" s="5">
        <v>200000000</v>
      </c>
    </row>
    <row r="111" spans="3:14" ht="15.5" x14ac:dyDescent="0.35">
      <c r="C111" t="s">
        <v>132</v>
      </c>
      <c r="D111" s="5">
        <v>7110832185</v>
      </c>
      <c r="E111" s="5">
        <v>7065006643</v>
      </c>
      <c r="F111" s="5">
        <v>6827688537</v>
      </c>
      <c r="G111" s="5">
        <v>6368445000</v>
      </c>
      <c r="I111" s="5">
        <v>7065006643</v>
      </c>
      <c r="J111" s="5">
        <v>6203490077</v>
      </c>
      <c r="K111" s="5">
        <v>5877837976</v>
      </c>
      <c r="L111" s="5">
        <v>1739853647</v>
      </c>
      <c r="M111" s="5">
        <v>6947143805</v>
      </c>
      <c r="N111" s="5">
        <v>4705832930</v>
      </c>
    </row>
    <row r="112" spans="3:14" ht="15.5" x14ac:dyDescent="0.35">
      <c r="C112" t="s">
        <v>133</v>
      </c>
      <c r="D112" s="5">
        <v>7310832185</v>
      </c>
      <c r="E112" s="5">
        <v>7265006643</v>
      </c>
      <c r="F112" s="5">
        <v>7027688537</v>
      </c>
      <c r="G112" s="5">
        <v>6568445000</v>
      </c>
      <c r="I112" s="5">
        <v>7265006643</v>
      </c>
      <c r="J112" s="5">
        <v>6403490077</v>
      </c>
      <c r="K112" s="5">
        <v>6077837976</v>
      </c>
      <c r="L112" s="5">
        <v>1939853647</v>
      </c>
      <c r="M112" s="5">
        <v>6947143805</v>
      </c>
      <c r="N112" s="5">
        <v>4705832930</v>
      </c>
    </row>
    <row r="113" spans="2:14" ht="15.5" x14ac:dyDescent="0.35">
      <c r="C113" t="s">
        <v>134</v>
      </c>
      <c r="D113" s="5">
        <v>1845353</v>
      </c>
      <c r="E113" s="5">
        <v>1764472</v>
      </c>
      <c r="F113" s="5">
        <v>1720274</v>
      </c>
      <c r="G113" s="5">
        <v>1508094</v>
      </c>
      <c r="I113" s="5">
        <v>1764472</v>
      </c>
      <c r="J113" s="5">
        <v>1377251</v>
      </c>
      <c r="K113" s="5">
        <v>855822</v>
      </c>
    </row>
    <row r="114" spans="2:14" ht="15.5" x14ac:dyDescent="0.35">
      <c r="C114" t="s">
        <v>9</v>
      </c>
      <c r="D114" s="5">
        <v>156803457110</v>
      </c>
      <c r="E114" s="5">
        <v>156757550687</v>
      </c>
      <c r="F114" s="5">
        <v>156520961877</v>
      </c>
      <c r="G114" s="5">
        <v>156061492584</v>
      </c>
      <c r="I114" s="5">
        <v>156757550687</v>
      </c>
      <c r="J114" s="5">
        <v>155896420394</v>
      </c>
      <c r="K114" s="5">
        <v>154257544951</v>
      </c>
      <c r="L114" s="5">
        <v>2145020103</v>
      </c>
      <c r="M114" s="5">
        <v>7149911628</v>
      </c>
      <c r="N114" s="5">
        <v>4905832930</v>
      </c>
    </row>
    <row r="115" spans="2:14" ht="15.5" x14ac:dyDescent="0.35">
      <c r="C115" t="s">
        <v>135</v>
      </c>
      <c r="D115" s="5">
        <v>174771311187</v>
      </c>
      <c r="E115" s="5">
        <v>179868830343</v>
      </c>
      <c r="F115" s="5">
        <v>180869027740</v>
      </c>
      <c r="G115" s="5">
        <v>180246772914</v>
      </c>
      <c r="I115" s="5">
        <v>179868830343</v>
      </c>
      <c r="J115" s="5">
        <v>179158218019</v>
      </c>
      <c r="K115" s="5">
        <v>173413621284</v>
      </c>
      <c r="L115" s="5">
        <v>52163141867</v>
      </c>
      <c r="M115" s="5">
        <v>18756164267</v>
      </c>
      <c r="N115" s="5">
        <v>10297816779</v>
      </c>
    </row>
    <row r="116" spans="2:14" ht="15.5" x14ac:dyDescent="0.35">
      <c r="C116" t="s">
        <v>136</v>
      </c>
      <c r="D116" s="5">
        <v>5290298067</v>
      </c>
      <c r="E116" s="5">
        <v>5290298067</v>
      </c>
      <c r="F116" s="5">
        <v>5290298067</v>
      </c>
      <c r="G116" s="5">
        <v>5290298067</v>
      </c>
      <c r="I116" s="5">
        <v>5290298067</v>
      </c>
      <c r="J116" s="5">
        <v>5290298067</v>
      </c>
      <c r="K116" s="5">
        <v>4180000000</v>
      </c>
      <c r="L116" s="5">
        <v>200</v>
      </c>
      <c r="M116" s="5">
        <v>200</v>
      </c>
      <c r="N116" s="5">
        <v>200</v>
      </c>
    </row>
    <row r="118" spans="2:14" ht="15.5" x14ac:dyDescent="0.35">
      <c r="B118" t="s">
        <v>137</v>
      </c>
      <c r="C118" t="s">
        <v>138</v>
      </c>
      <c r="D118" s="5">
        <v>-11427953567</v>
      </c>
      <c r="E118" s="5">
        <v>-2121827779</v>
      </c>
      <c r="F118" s="5">
        <v>29795549731</v>
      </c>
      <c r="G118" s="5">
        <v>458174915</v>
      </c>
      <c r="I118" s="5">
        <v>24751649980</v>
      </c>
      <c r="J118" s="5">
        <v>8720177009</v>
      </c>
      <c r="K118" s="5">
        <v>-134129760664</v>
      </c>
      <c r="L118" s="5">
        <v>929910092</v>
      </c>
      <c r="M118" s="5">
        <v>-5561039224</v>
      </c>
      <c r="N118" s="5">
        <v>-2311003259</v>
      </c>
    </row>
    <row r="119" spans="2:14" ht="15.5" x14ac:dyDescent="0.35">
      <c r="C119" t="s">
        <v>279</v>
      </c>
      <c r="D119" s="5">
        <v>15605311646</v>
      </c>
      <c r="E119" s="5">
        <v>20276765402</v>
      </c>
      <c r="F119" s="5">
        <v>16615601682</v>
      </c>
      <c r="G119" s="5">
        <v>12666869060</v>
      </c>
      <c r="I119" s="5">
        <v>65761470628</v>
      </c>
      <c r="J119" s="5">
        <v>69207031995</v>
      </c>
      <c r="K119" s="5">
        <v>25686291870</v>
      </c>
      <c r="L119" s="5">
        <v>51053025722</v>
      </c>
      <c r="M119" s="5">
        <v>31591034525</v>
      </c>
      <c r="N119" s="5">
        <v>16801086830</v>
      </c>
    </row>
    <row r="120" spans="2:14" ht="15.5" x14ac:dyDescent="0.35">
      <c r="C120" t="s">
        <v>140</v>
      </c>
      <c r="D120" s="5">
        <v>-21281886570</v>
      </c>
      <c r="E120" s="5">
        <v>-14532322433</v>
      </c>
      <c r="F120" s="5">
        <v>16411470980</v>
      </c>
      <c r="G120" s="5">
        <v>-8059631107</v>
      </c>
      <c r="I120" s="5">
        <v>-20486549702</v>
      </c>
      <c r="J120" s="5">
        <v>-40927505745</v>
      </c>
      <c r="K120" s="5">
        <v>-142554567623</v>
      </c>
      <c r="L120" s="5">
        <v>-41272558652</v>
      </c>
      <c r="M120" s="5">
        <v>-31929835438</v>
      </c>
      <c r="N120" s="5">
        <v>-16456396649</v>
      </c>
    </row>
    <row r="121" spans="2:14" ht="15.5" x14ac:dyDescent="0.35">
      <c r="C121" t="s">
        <v>142</v>
      </c>
      <c r="D121" s="5">
        <v>-1217364382</v>
      </c>
      <c r="E121" s="5">
        <v>-94069803</v>
      </c>
      <c r="F121" s="5">
        <v>-1082967044</v>
      </c>
      <c r="G121" s="5">
        <v>-3095639894</v>
      </c>
      <c r="I121" s="5">
        <v>-5069643046</v>
      </c>
      <c r="J121" s="5">
        <v>-4256739906</v>
      </c>
      <c r="K121" s="5">
        <v>-2706430580</v>
      </c>
      <c r="L121" s="5">
        <v>-4184184544</v>
      </c>
      <c r="M121" s="5">
        <v>-2297388996</v>
      </c>
      <c r="N121" s="5">
        <v>-1638525601</v>
      </c>
    </row>
    <row r="122" spans="2:14" ht="15.5" x14ac:dyDescent="0.35">
      <c r="C122" t="s">
        <v>287</v>
      </c>
      <c r="D122" s="5">
        <v>-149712063</v>
      </c>
      <c r="E122" s="5">
        <v>-140859602</v>
      </c>
      <c r="F122" s="5">
        <v>-391194215</v>
      </c>
      <c r="G122" s="5">
        <v>-455921420</v>
      </c>
      <c r="I122" s="5">
        <v>-1348724202</v>
      </c>
      <c r="J122" s="5">
        <v>-1445915128</v>
      </c>
      <c r="K122" s="5">
        <v>-1364127151</v>
      </c>
      <c r="L122" s="5">
        <v>-783915920</v>
      </c>
      <c r="M122" s="5">
        <v>-577740211</v>
      </c>
      <c r="N122" s="5">
        <v>-30341250</v>
      </c>
    </row>
    <row r="123" spans="2:14" ht="15.5" x14ac:dyDescent="0.35">
      <c r="C123" t="s">
        <v>498</v>
      </c>
      <c r="D123" s="5">
        <v>-4384302198</v>
      </c>
      <c r="E123" s="5">
        <v>-7631341343</v>
      </c>
      <c r="F123" s="5">
        <v>-1757361672</v>
      </c>
      <c r="G123" s="5">
        <v>-597501724</v>
      </c>
      <c r="I123" s="5">
        <v>-14104903698</v>
      </c>
      <c r="J123" s="5">
        <v>-13856694207</v>
      </c>
      <c r="K123" s="5">
        <v>-13190927180</v>
      </c>
      <c r="L123" s="5">
        <v>-3882456514</v>
      </c>
      <c r="M123" s="5">
        <v>-2347109104</v>
      </c>
      <c r="N123" s="5">
        <v>-986826589</v>
      </c>
    </row>
    <row r="124" spans="2:14" ht="15.5" x14ac:dyDescent="0.35">
      <c r="C124" t="s">
        <v>145</v>
      </c>
      <c r="D124" s="5">
        <v>-4638647116</v>
      </c>
      <c r="E124" s="5">
        <v>-1479466201</v>
      </c>
      <c r="F124" s="5">
        <v>-1305241519</v>
      </c>
      <c r="G124" s="5">
        <v>1933795758</v>
      </c>
      <c r="I124" s="5">
        <v>-270956981</v>
      </c>
      <c r="J124" s="5">
        <v>2685730570</v>
      </c>
      <c r="K124" s="5">
        <v>154404459701</v>
      </c>
      <c r="L124" s="5">
        <v>33141144876</v>
      </c>
      <c r="M124" s="5">
        <v>5087825225</v>
      </c>
      <c r="N124" s="5">
        <v>4029056100</v>
      </c>
    </row>
    <row r="125" spans="2:14" ht="15.5" x14ac:dyDescent="0.35">
      <c r="C125" t="s">
        <v>146</v>
      </c>
      <c r="D125" s="5">
        <v>-37143752</v>
      </c>
      <c r="E125" s="5">
        <v>1258664061</v>
      </c>
      <c r="F125" s="5">
        <v>-40000000</v>
      </c>
      <c r="G125" s="5">
        <v>-1395697650</v>
      </c>
      <c r="I125" s="5">
        <v>-205958301</v>
      </c>
      <c r="J125" s="5">
        <v>-23005308163</v>
      </c>
      <c r="K125" s="5">
        <v>-5662112202</v>
      </c>
      <c r="L125" s="5">
        <v>-33399320552</v>
      </c>
      <c r="M125" s="5">
        <v>-246100946</v>
      </c>
      <c r="N125" s="5">
        <v>-657379150</v>
      </c>
    </row>
    <row r="126" spans="2:14" ht="15.5" x14ac:dyDescent="0.35">
      <c r="C126" t="s">
        <v>148</v>
      </c>
      <c r="D126" s="5">
        <v>-37143752</v>
      </c>
      <c r="E126" s="5">
        <v>-39975940</v>
      </c>
      <c r="F126" s="5">
        <v>1258640001</v>
      </c>
      <c r="G126" s="5">
        <v>-1395697650</v>
      </c>
      <c r="I126" s="5">
        <v>-205958301</v>
      </c>
      <c r="J126" s="5">
        <v>-6819065163</v>
      </c>
      <c r="K126" s="5">
        <v>-5662112202</v>
      </c>
      <c r="L126" s="5">
        <v>-26552168544</v>
      </c>
      <c r="M126" s="5">
        <v>-234000000</v>
      </c>
      <c r="N126" s="5">
        <v>-38439150</v>
      </c>
    </row>
    <row r="127" spans="2:14" ht="15.5" x14ac:dyDescent="0.35">
      <c r="C127" t="s">
        <v>532</v>
      </c>
      <c r="E127" s="5">
        <v>1298640001</v>
      </c>
      <c r="F127" s="5">
        <v>-1298640001</v>
      </c>
      <c r="J127" s="5">
        <v>-16186243000</v>
      </c>
      <c r="L127" s="5">
        <v>-6847152008</v>
      </c>
      <c r="M127" s="5">
        <v>-12100946</v>
      </c>
      <c r="N127" s="5">
        <v>-618940000</v>
      </c>
    </row>
    <row r="128" spans="2:14" ht="15.5" x14ac:dyDescent="0.35">
      <c r="C128" t="s">
        <v>149</v>
      </c>
      <c r="D128" s="5">
        <v>-4638647116</v>
      </c>
      <c r="E128" s="5">
        <v>-1479466201</v>
      </c>
      <c r="F128" s="5">
        <v>-1305241519</v>
      </c>
      <c r="G128" s="5">
        <v>1933795758</v>
      </c>
      <c r="I128" s="5">
        <v>-270956981</v>
      </c>
      <c r="J128" s="5">
        <v>2685730570</v>
      </c>
      <c r="K128" s="5">
        <v>154404459701</v>
      </c>
      <c r="L128" s="5">
        <v>33141144876</v>
      </c>
      <c r="M128" s="5">
        <v>5087825225</v>
      </c>
      <c r="N128" s="5">
        <v>4029056100</v>
      </c>
    </row>
    <row r="129" spans="2:14" ht="15.5" x14ac:dyDescent="0.35">
      <c r="C129" t="s">
        <v>303</v>
      </c>
      <c r="J129" s="5">
        <v>102980670</v>
      </c>
      <c r="K129" s="5">
        <v>52600000000</v>
      </c>
      <c r="L129" s="5">
        <v>38224083496</v>
      </c>
    </row>
    <row r="130" spans="2:14" ht="15.5" x14ac:dyDescent="0.35">
      <c r="C130" t="s">
        <v>1069</v>
      </c>
      <c r="F130" s="5">
        <v>-1235768040</v>
      </c>
      <c r="G130" s="5">
        <v>1235768040</v>
      </c>
      <c r="K130" s="5">
        <v>95410700000</v>
      </c>
    </row>
    <row r="131" spans="2:14" ht="15.5" x14ac:dyDescent="0.35">
      <c r="C131" t="s">
        <v>1070</v>
      </c>
      <c r="J131" s="5">
        <v>1235768040</v>
      </c>
    </row>
    <row r="132" spans="2:14" ht="15.5" x14ac:dyDescent="0.35">
      <c r="C132" t="s">
        <v>1071</v>
      </c>
      <c r="L132" s="5">
        <v>-6476931488</v>
      </c>
    </row>
    <row r="133" spans="2:14" ht="15.5" x14ac:dyDescent="0.35">
      <c r="C133" t="s">
        <v>489</v>
      </c>
      <c r="E133" s="5">
        <v>1089013988</v>
      </c>
      <c r="F133" s="5">
        <v>-2057997008</v>
      </c>
      <c r="G133" s="5">
        <v>-6377151541</v>
      </c>
      <c r="I133" s="5">
        <v>964632247</v>
      </c>
      <c r="J133" s="5">
        <v>5311598850</v>
      </c>
      <c r="K133" s="5">
        <v>39936388843</v>
      </c>
      <c r="L133" s="5">
        <v>1315718365</v>
      </c>
      <c r="M133" s="5">
        <v>11834347760</v>
      </c>
      <c r="N133" s="5">
        <v>4050000000</v>
      </c>
    </row>
    <row r="134" spans="2:14" ht="15.5" x14ac:dyDescent="0.35">
      <c r="C134" t="s">
        <v>311</v>
      </c>
      <c r="D134" s="5">
        <v>-4638647116</v>
      </c>
      <c r="E134" s="5">
        <v>-2581204666</v>
      </c>
      <c r="F134" s="5">
        <v>1988523529</v>
      </c>
      <c r="G134" s="5">
        <v>7075179259</v>
      </c>
      <c r="I134" s="5">
        <v>-1248313705</v>
      </c>
      <c r="J134" s="5">
        <v>-2150456700</v>
      </c>
      <c r="K134" s="5">
        <v>-32980235976</v>
      </c>
      <c r="L134" s="5">
        <v>-2274651381</v>
      </c>
      <c r="M134" s="5">
        <v>-4393596651</v>
      </c>
      <c r="N134" s="5">
        <v>-20943900</v>
      </c>
    </row>
    <row r="135" spans="2:14" ht="15.5" x14ac:dyDescent="0.35">
      <c r="C135" t="s">
        <v>473</v>
      </c>
      <c r="J135" s="5">
        <v>-1832211290</v>
      </c>
      <c r="K135" s="5">
        <v>-562393166</v>
      </c>
      <c r="L135" s="5">
        <v>2352925884</v>
      </c>
    </row>
    <row r="136" spans="2:14" ht="15.5" x14ac:dyDescent="0.35">
      <c r="C136" t="s">
        <v>156</v>
      </c>
      <c r="E136" s="5">
        <v>12724477</v>
      </c>
      <c r="I136" s="5">
        <v>12724477</v>
      </c>
      <c r="J136" s="5">
        <v>18051000</v>
      </c>
    </row>
    <row r="137" spans="2:14" ht="15.5" x14ac:dyDescent="0.35">
      <c r="C137" t="s">
        <v>893</v>
      </c>
      <c r="M137" s="5">
        <v>-2352925884</v>
      </c>
    </row>
    <row r="138" spans="2:14" ht="15.5" x14ac:dyDescent="0.35">
      <c r="C138" t="s">
        <v>857</v>
      </c>
      <c r="D138" s="5">
        <v>-15984700036</v>
      </c>
      <c r="E138" s="5">
        <v>-510418629</v>
      </c>
      <c r="F138" s="5">
        <v>28450308212</v>
      </c>
      <c r="G138" s="5">
        <v>996273023</v>
      </c>
      <c r="I138" s="5">
        <v>26106945988</v>
      </c>
      <c r="J138" s="5">
        <v>-11599400584</v>
      </c>
      <c r="K138" s="5">
        <v>14612586835</v>
      </c>
      <c r="L138" s="5">
        <v>671734416</v>
      </c>
      <c r="M138" s="5">
        <v>-719314945</v>
      </c>
      <c r="N138" s="5">
        <v>1060673691</v>
      </c>
    </row>
    <row r="139" spans="2:14" ht="15.5" x14ac:dyDescent="0.35">
      <c r="C139" t="s">
        <v>165</v>
      </c>
      <c r="D139" s="5">
        <v>30659802669</v>
      </c>
      <c r="I139" s="5">
        <v>4552856681</v>
      </c>
      <c r="J139" s="5">
        <v>16152257265</v>
      </c>
      <c r="K139" s="5">
        <v>1539670430</v>
      </c>
      <c r="L139" s="5">
        <v>867936013</v>
      </c>
      <c r="M139" s="5">
        <v>1587250958</v>
      </c>
      <c r="N139" s="5">
        <v>526577267</v>
      </c>
    </row>
    <row r="140" spans="2:14" ht="15.5" x14ac:dyDescent="0.35">
      <c r="C140" t="s">
        <v>512</v>
      </c>
      <c r="D140" s="5">
        <v>14675102633</v>
      </c>
      <c r="E140" s="5">
        <v>-510418629</v>
      </c>
      <c r="F140" s="5">
        <v>28450308212</v>
      </c>
      <c r="G140" s="5">
        <v>996273023</v>
      </c>
      <c r="I140" s="5">
        <v>30659802669</v>
      </c>
      <c r="J140" s="5">
        <v>4552856681</v>
      </c>
      <c r="K140" s="5">
        <v>16152257265</v>
      </c>
      <c r="L140" s="5">
        <v>1539670429</v>
      </c>
      <c r="M140" s="5">
        <v>867936013</v>
      </c>
      <c r="N140" s="5">
        <v>1587250958</v>
      </c>
    </row>
    <row r="142" spans="2:14" ht="15.5" x14ac:dyDescent="0.35">
      <c r="B142" t="s">
        <v>167</v>
      </c>
      <c r="C142" t="s">
        <v>11</v>
      </c>
      <c r="D142" s="5">
        <v>5290000000</v>
      </c>
      <c r="E142" s="5">
        <v>5290000000</v>
      </c>
      <c r="F142" s="5">
        <v>5290000000</v>
      </c>
      <c r="G142" s="5">
        <v>5290000000</v>
      </c>
      <c r="I142" s="5">
        <v>5290000000</v>
      </c>
      <c r="J142" s="5">
        <v>5290000000</v>
      </c>
      <c r="K142" s="6">
        <v>4179999999.9999995</v>
      </c>
      <c r="L142" s="5">
        <v>0</v>
      </c>
      <c r="M142" s="5">
        <v>0</v>
      </c>
      <c r="N142" s="5">
        <v>0</v>
      </c>
    </row>
    <row r="143" spans="2:14" ht="15.5" x14ac:dyDescent="0.35">
      <c r="C143" t="s">
        <v>168</v>
      </c>
      <c r="D143" s="6">
        <v>0.01</v>
      </c>
      <c r="E143" s="6">
        <v>0.04</v>
      </c>
      <c r="F143" s="6">
        <v>0.09</v>
      </c>
      <c r="G143" s="6">
        <v>-7.0000000000000007E-2</v>
      </c>
    </row>
    <row r="144" spans="2:14" ht="15.5" x14ac:dyDescent="0.35">
      <c r="C144" t="s">
        <v>169</v>
      </c>
      <c r="D144" s="5">
        <v>6300</v>
      </c>
      <c r="E144" s="5">
        <v>2075</v>
      </c>
      <c r="F144" s="6">
        <v>1022.22</v>
      </c>
      <c r="G144" s="6">
        <v>-1542.86</v>
      </c>
    </row>
    <row r="145" spans="3:7" ht="15.5" x14ac:dyDescent="0.35">
      <c r="C145" t="s">
        <v>60</v>
      </c>
      <c r="D145" s="6">
        <v>20.52</v>
      </c>
      <c r="E145" s="6">
        <v>21.62</v>
      </c>
      <c r="F145" s="6">
        <v>31.41</v>
      </c>
      <c r="G145" s="6">
        <v>44.09</v>
      </c>
    </row>
    <row r="146" spans="3:7" ht="15.5" x14ac:dyDescent="0.35">
      <c r="C146" t="s">
        <v>170</v>
      </c>
      <c r="D146" s="5">
        <v>2660000000</v>
      </c>
      <c r="E146" s="5">
        <v>3400000000</v>
      </c>
      <c r="F146" s="5">
        <v>2650000000</v>
      </c>
      <c r="G146" s="6">
        <v>2009999999.9999998</v>
      </c>
    </row>
    <row r="147" spans="3:7" ht="15.5" x14ac:dyDescent="0.35">
      <c r="C147" t="s">
        <v>171</v>
      </c>
      <c r="D147" s="6">
        <v>2.9999999999999997E-4</v>
      </c>
      <c r="E147" s="6">
        <v>1.2999999999999999E-3</v>
      </c>
      <c r="F147" s="6">
        <v>2.5000000000000001E-3</v>
      </c>
      <c r="G147" s="6">
        <v>-2E-3</v>
      </c>
    </row>
    <row r="148" spans="3:7" ht="15.5" x14ac:dyDescent="0.35">
      <c r="C148" t="s">
        <v>172</v>
      </c>
      <c r="D148" s="6">
        <v>2.9999999999999997E-4</v>
      </c>
      <c r="E148" s="6">
        <v>1.5E-3</v>
      </c>
      <c r="F148" s="6">
        <v>2.8999999999999998E-3</v>
      </c>
      <c r="G148" s="6">
        <v>-2.3E-3</v>
      </c>
    </row>
    <row r="149" spans="3:7" ht="15.5" x14ac:dyDescent="0.35">
      <c r="C149" t="s">
        <v>173</v>
      </c>
      <c r="D149" s="6">
        <v>2.3E-3</v>
      </c>
      <c r="E149" s="6">
        <v>1.24E-2</v>
      </c>
      <c r="F149" s="6">
        <v>5.3E-3</v>
      </c>
      <c r="G149" s="6">
        <v>1.2999999999999999E-3</v>
      </c>
    </row>
    <row r="150" spans="3:7" ht="15.5" x14ac:dyDescent="0.35">
      <c r="C150" t="s">
        <v>174</v>
      </c>
    </row>
    <row r="151" spans="3:7" ht="15.5" x14ac:dyDescent="0.35">
      <c r="C151" t="s">
        <v>175</v>
      </c>
      <c r="D151" s="5">
        <v>157000000000</v>
      </c>
      <c r="E151" s="5">
        <v>157000000000</v>
      </c>
      <c r="F151" s="5">
        <v>157000000000</v>
      </c>
      <c r="G151" s="5">
        <v>156000000000</v>
      </c>
    </row>
    <row r="152" spans="3:7" ht="15.5" x14ac:dyDescent="0.35">
      <c r="C152" t="s">
        <v>176</v>
      </c>
      <c r="D152" s="6">
        <v>2.13</v>
      </c>
      <c r="E152" s="6">
        <v>2.8</v>
      </c>
      <c r="F152" s="6">
        <v>3.11</v>
      </c>
      <c r="G152" s="6">
        <v>3.66</v>
      </c>
    </row>
    <row r="153" spans="3:7" ht="15.5" x14ac:dyDescent="0.35">
      <c r="C153" t="s">
        <v>177</v>
      </c>
      <c r="D153" s="6">
        <v>29.64</v>
      </c>
      <c r="E153" s="6">
        <v>29.63</v>
      </c>
      <c r="F153" s="6">
        <v>29.59</v>
      </c>
      <c r="G153" s="6">
        <v>29.5</v>
      </c>
    </row>
    <row r="154" spans="3:7" ht="15.5" x14ac:dyDescent="0.35">
      <c r="C154" t="s">
        <v>178</v>
      </c>
      <c r="D154" s="6">
        <v>2.13</v>
      </c>
      <c r="E154" s="6">
        <v>2.8</v>
      </c>
      <c r="F154" s="6">
        <v>3.11</v>
      </c>
      <c r="G154" s="6">
        <v>3.66</v>
      </c>
    </row>
    <row r="155" spans="3:7" ht="15.5" x14ac:dyDescent="0.35">
      <c r="C155" t="s">
        <v>179</v>
      </c>
      <c r="D155" s="6">
        <v>29.64</v>
      </c>
      <c r="E155" s="6">
        <v>29.63</v>
      </c>
      <c r="F155" s="6">
        <v>29.59</v>
      </c>
      <c r="G155" s="6">
        <v>29.5</v>
      </c>
    </row>
    <row r="156" spans="3:7" ht="15.5" x14ac:dyDescent="0.35">
      <c r="C156" t="s">
        <v>180</v>
      </c>
      <c r="D156" s="5">
        <v>12000000000</v>
      </c>
      <c r="E156" s="5">
        <v>16000000000</v>
      </c>
      <c r="F156" s="5">
        <v>17000000000</v>
      </c>
      <c r="G156" s="5">
        <v>17000000000</v>
      </c>
    </row>
    <row r="157" spans="3:7" ht="15.5" x14ac:dyDescent="0.35">
      <c r="C157" t="s">
        <v>181</v>
      </c>
      <c r="D157" s="5">
        <v>4000000000</v>
      </c>
      <c r="E157" s="5">
        <v>4000000000</v>
      </c>
      <c r="F157" s="5">
        <v>5000000000</v>
      </c>
      <c r="G157" s="5">
        <v>5000000000</v>
      </c>
    </row>
    <row r="158" spans="3:7" ht="15.5" x14ac:dyDescent="0.35">
      <c r="C158" t="s">
        <v>182</v>
      </c>
      <c r="D158" s="5">
        <v>157000000000</v>
      </c>
      <c r="E158" s="5">
        <v>157000000000</v>
      </c>
      <c r="F158" s="5">
        <v>157000000000</v>
      </c>
      <c r="G158" s="5">
        <v>156000000000</v>
      </c>
    </row>
    <row r="159" spans="3:7" ht="15.5" x14ac:dyDescent="0.35">
      <c r="C159" t="s">
        <v>23</v>
      </c>
      <c r="D159" s="5">
        <v>16000000000</v>
      </c>
      <c r="E159" s="5">
        <v>20000000000</v>
      </c>
      <c r="F159" s="5">
        <v>22000000000</v>
      </c>
      <c r="G159" s="5">
        <v>22000000000</v>
      </c>
    </row>
    <row r="160" spans="3:7" ht="15.5" x14ac:dyDescent="0.35">
      <c r="C160" t="s">
        <v>20</v>
      </c>
      <c r="D160" s="5">
        <v>1000000000</v>
      </c>
      <c r="E160" s="5">
        <v>-10000000000</v>
      </c>
      <c r="F160" s="5">
        <v>-9000000000</v>
      </c>
      <c r="G160" s="5">
        <v>19000000000</v>
      </c>
    </row>
    <row r="161" spans="3:14" ht="15.5" x14ac:dyDescent="0.35">
      <c r="C161" t="s">
        <v>183</v>
      </c>
      <c r="D161" s="5">
        <v>87000000000</v>
      </c>
      <c r="E161" s="5">
        <v>86000000000</v>
      </c>
      <c r="F161" s="5">
        <v>106000000000</v>
      </c>
      <c r="G161" s="5">
        <v>105000000000</v>
      </c>
    </row>
    <row r="162" spans="3:14" ht="15.5" x14ac:dyDescent="0.35">
      <c r="C162" t="s">
        <v>184</v>
      </c>
      <c r="D162" s="5">
        <v>-11000000000</v>
      </c>
      <c r="E162" s="5">
        <v>-2000000000</v>
      </c>
      <c r="F162" s="5">
        <v>30000000000</v>
      </c>
      <c r="G162" s="5">
        <v>0</v>
      </c>
    </row>
    <row r="163" spans="3:14" ht="15.5" x14ac:dyDescent="0.35">
      <c r="C163" t="s">
        <v>185</v>
      </c>
      <c r="D163" s="5">
        <v>0</v>
      </c>
      <c r="E163" s="5">
        <v>0</v>
      </c>
      <c r="F163" s="5">
        <v>1000000000</v>
      </c>
      <c r="G163" s="5">
        <v>-1000000000</v>
      </c>
    </row>
    <row r="164" spans="3:14" ht="15.5" x14ac:dyDescent="0.35">
      <c r="C164" t="s">
        <v>12</v>
      </c>
      <c r="D164" s="5">
        <v>-11000000000</v>
      </c>
      <c r="E164" s="5">
        <v>-2000000000</v>
      </c>
      <c r="F164" s="5">
        <v>31000000000</v>
      </c>
      <c r="G164" s="5">
        <v>-1000000000</v>
      </c>
    </row>
    <row r="165" spans="3:14" ht="15.5" x14ac:dyDescent="0.35">
      <c r="C165" t="s">
        <v>15</v>
      </c>
      <c r="D165" s="6">
        <v>-2.17</v>
      </c>
      <c r="E165" s="6">
        <v>-0.41</v>
      </c>
      <c r="F165" s="6">
        <v>5.87</v>
      </c>
      <c r="G165" s="6">
        <v>-0.18</v>
      </c>
    </row>
    <row r="166" spans="3:14" ht="15.5" x14ac:dyDescent="0.35">
      <c r="C166" t="s">
        <v>45</v>
      </c>
      <c r="I166" s="6">
        <v>0.16</v>
      </c>
      <c r="J166" s="6">
        <v>0.06</v>
      </c>
      <c r="K166" s="6">
        <v>0.99</v>
      </c>
      <c r="L166" s="6">
        <v>7348206.6500000004</v>
      </c>
      <c r="M166" s="6">
        <v>11206554.380000001</v>
      </c>
      <c r="N166" s="6">
        <v>6314266.96</v>
      </c>
    </row>
    <row r="167" spans="3:14" ht="15.5" x14ac:dyDescent="0.35">
      <c r="C167" t="s">
        <v>59</v>
      </c>
      <c r="I167" s="6">
        <v>518.75</v>
      </c>
      <c r="J167" s="6">
        <v>2366.67</v>
      </c>
      <c r="K167" s="6">
        <v>151.52000000000001</v>
      </c>
      <c r="L167" s="5">
        <v>0</v>
      </c>
      <c r="M167" s="5">
        <v>0</v>
      </c>
      <c r="N167" s="5">
        <v>0</v>
      </c>
    </row>
    <row r="168" spans="3:14" ht="15.5" x14ac:dyDescent="0.35">
      <c r="C168" t="s">
        <v>62</v>
      </c>
      <c r="I168" s="6">
        <v>6.69</v>
      </c>
      <c r="J168" s="6">
        <v>11.93</v>
      </c>
      <c r="K168" s="6">
        <v>8.89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186</v>
      </c>
      <c r="I169" s="5">
        <v>10220000000</v>
      </c>
      <c r="J169" s="5">
        <v>6930000000</v>
      </c>
      <c r="K169" s="5">
        <v>9310000000</v>
      </c>
      <c r="L169" s="5">
        <v>3440000000</v>
      </c>
      <c r="M169" s="5">
        <v>3690000000</v>
      </c>
      <c r="N169" s="5">
        <v>1750000000</v>
      </c>
    </row>
    <row r="170" spans="3:14" ht="15.5" x14ac:dyDescent="0.35">
      <c r="C170" t="s">
        <v>187</v>
      </c>
      <c r="I170" s="6">
        <v>4.7999999999999996E-3</v>
      </c>
      <c r="J170" s="6">
        <v>1.8E-3</v>
      </c>
      <c r="K170" s="6">
        <v>2.3900000000000001E-2</v>
      </c>
      <c r="L170" s="6">
        <v>2.8199999999999999E-2</v>
      </c>
      <c r="M170" s="6">
        <v>0.1195</v>
      </c>
      <c r="N170" s="6">
        <v>0.1226</v>
      </c>
    </row>
    <row r="171" spans="3:14" ht="15.5" x14ac:dyDescent="0.35">
      <c r="C171" t="s">
        <v>188</v>
      </c>
      <c r="I171" s="6">
        <v>5.5000000000000005E-3</v>
      </c>
      <c r="J171" s="6">
        <v>2.0999999999999999E-3</v>
      </c>
      <c r="K171" s="6">
        <v>2.6800000000000001E-2</v>
      </c>
      <c r="L171" s="6">
        <v>0.68510000000000004</v>
      </c>
      <c r="M171" s="6">
        <v>0.3135</v>
      </c>
      <c r="N171" s="6">
        <v>0.25739999999999996</v>
      </c>
    </row>
    <row r="172" spans="3:14" ht="15.5" x14ac:dyDescent="0.35">
      <c r="C172" t="s">
        <v>189</v>
      </c>
      <c r="I172" s="6">
        <v>2.41E-2</v>
      </c>
      <c r="J172" s="6">
        <v>1.78E-2</v>
      </c>
      <c r="K172" s="6">
        <v>8.3699999999999997E-2</v>
      </c>
      <c r="L172" s="6">
        <v>0.2732</v>
      </c>
      <c r="M172" s="6">
        <v>0.30859999999999999</v>
      </c>
      <c r="N172" s="6">
        <v>0.37790000000000001</v>
      </c>
    </row>
    <row r="173" spans="3:14" ht="15.5" x14ac:dyDescent="0.35">
      <c r="C173" t="s">
        <v>190</v>
      </c>
    </row>
    <row r="174" spans="3:14" ht="15.5" x14ac:dyDescent="0.35">
      <c r="C174" t="s">
        <v>56</v>
      </c>
      <c r="I174" s="6">
        <v>2.8</v>
      </c>
      <c r="J174" s="6">
        <v>4.82</v>
      </c>
      <c r="K174" s="6">
        <v>4.07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53</v>
      </c>
      <c r="I175" s="6">
        <v>29.63</v>
      </c>
      <c r="J175" s="6">
        <v>29.47</v>
      </c>
      <c r="K175" s="6">
        <v>36.9</v>
      </c>
      <c r="L175" s="6">
        <v>10725100.52</v>
      </c>
      <c r="M175" s="6">
        <v>35749558.140000001</v>
      </c>
      <c r="N175" s="6">
        <v>24529164.649999999</v>
      </c>
    </row>
    <row r="176" spans="3:14" ht="15.5" x14ac:dyDescent="0.35">
      <c r="C176" t="s">
        <v>191</v>
      </c>
      <c r="I176" s="6">
        <v>2.8</v>
      </c>
      <c r="J176" s="6">
        <v>4.82</v>
      </c>
      <c r="K176" s="6">
        <v>4.07</v>
      </c>
      <c r="L176" s="5">
        <v>0</v>
      </c>
      <c r="M176" s="5">
        <v>0</v>
      </c>
      <c r="N176" s="5">
        <v>0</v>
      </c>
    </row>
    <row r="177" spans="2:14" ht="15.5" x14ac:dyDescent="0.35">
      <c r="C177" t="s">
        <v>192</v>
      </c>
      <c r="I177" s="6">
        <v>29.63</v>
      </c>
      <c r="J177" s="6">
        <v>29.47</v>
      </c>
      <c r="K177" s="6">
        <v>36.9</v>
      </c>
      <c r="L177" s="6">
        <v>10725100.52</v>
      </c>
      <c r="M177" s="6">
        <v>35749558.140000001</v>
      </c>
      <c r="N177" s="6">
        <v>24529164.649999999</v>
      </c>
    </row>
    <row r="178" spans="2:14" ht="15.5" x14ac:dyDescent="0.35">
      <c r="C178" t="s">
        <v>193</v>
      </c>
      <c r="I178" s="5">
        <v>16000000000</v>
      </c>
      <c r="J178" s="5">
        <v>17000000000</v>
      </c>
      <c r="K178" s="5">
        <v>12000000000</v>
      </c>
      <c r="L178" s="5">
        <v>5000000000</v>
      </c>
      <c r="M178" s="5">
        <v>5000000000</v>
      </c>
      <c r="N178" s="5">
        <v>0</v>
      </c>
    </row>
    <row r="179" spans="2:14" ht="15.5" x14ac:dyDescent="0.35">
      <c r="C179" t="s">
        <v>194</v>
      </c>
      <c r="I179" s="5">
        <v>4000000000</v>
      </c>
      <c r="J179" s="5">
        <v>3000000000</v>
      </c>
      <c r="K179" s="5">
        <v>5000000000</v>
      </c>
      <c r="L179" s="5">
        <v>5000000000</v>
      </c>
      <c r="M179" s="5">
        <v>6000000000</v>
      </c>
      <c r="N179" s="5">
        <v>4000000000</v>
      </c>
    </row>
    <row r="180" spans="2:14" ht="15.5" x14ac:dyDescent="0.35">
      <c r="C180" t="s">
        <v>25</v>
      </c>
      <c r="I180" s="5">
        <v>20000000000</v>
      </c>
      <c r="J180" s="5">
        <v>21000000000</v>
      </c>
      <c r="K180" s="5">
        <v>17000000000</v>
      </c>
      <c r="L180" s="5">
        <v>11000000000</v>
      </c>
      <c r="M180" s="5">
        <v>11000000000</v>
      </c>
      <c r="N180" s="5">
        <v>4000000000</v>
      </c>
    </row>
    <row r="181" spans="2:14" ht="15.5" x14ac:dyDescent="0.35">
      <c r="C181" t="s">
        <v>22</v>
      </c>
      <c r="I181" s="5">
        <v>-10000000000</v>
      </c>
      <c r="J181" s="5">
        <v>16000000000</v>
      </c>
      <c r="K181" s="5">
        <v>1000000000</v>
      </c>
      <c r="L181" s="5">
        <v>9000000000</v>
      </c>
      <c r="M181" s="5">
        <v>11000000000</v>
      </c>
      <c r="N181" s="5">
        <v>2000000000</v>
      </c>
    </row>
    <row r="182" spans="2:14" ht="15.5" x14ac:dyDescent="0.35">
      <c r="C182" t="s">
        <v>195</v>
      </c>
      <c r="I182" s="5">
        <v>86000000000</v>
      </c>
      <c r="J182" s="5">
        <v>102000000000</v>
      </c>
      <c r="K182" s="5">
        <v>123000000000</v>
      </c>
      <c r="L182" s="5">
        <v>-26000000000</v>
      </c>
      <c r="M182" s="5">
        <v>13000000000</v>
      </c>
      <c r="N182" s="5">
        <v>8000000000</v>
      </c>
    </row>
    <row r="183" spans="2:14" ht="15.5" x14ac:dyDescent="0.35">
      <c r="C183" t="s">
        <v>196</v>
      </c>
      <c r="I183" s="5">
        <v>25000000000</v>
      </c>
      <c r="J183" s="5">
        <v>9000000000</v>
      </c>
      <c r="K183" s="5">
        <v>-134000000000</v>
      </c>
      <c r="L183" s="5">
        <v>1000000000</v>
      </c>
      <c r="M183" s="5">
        <v>-6000000000</v>
      </c>
      <c r="N183" s="5">
        <v>-2000000000</v>
      </c>
    </row>
    <row r="184" spans="2:14" ht="15.5" x14ac:dyDescent="0.35">
      <c r="C184" t="s">
        <v>197</v>
      </c>
      <c r="I184" s="5">
        <v>0</v>
      </c>
      <c r="J184" s="5">
        <v>-7000000000</v>
      </c>
      <c r="K184" s="5">
        <v>-6000000000</v>
      </c>
      <c r="L184" s="5">
        <v>-27000000000</v>
      </c>
      <c r="M184" s="5">
        <v>0</v>
      </c>
      <c r="N184" s="5">
        <v>0</v>
      </c>
    </row>
    <row r="185" spans="2:14" ht="15.5" x14ac:dyDescent="0.35">
      <c r="C185" t="s">
        <v>14</v>
      </c>
      <c r="I185" s="5">
        <v>25000000000</v>
      </c>
      <c r="J185" s="5">
        <v>2000000000</v>
      </c>
      <c r="K185" s="5">
        <v>-140000000000</v>
      </c>
      <c r="L185" s="5">
        <v>-26000000000</v>
      </c>
      <c r="M185" s="5">
        <v>-6000000000</v>
      </c>
      <c r="N185" s="5">
        <v>-2000000000</v>
      </c>
    </row>
    <row r="186" spans="2:14" ht="15.5" x14ac:dyDescent="0.35">
      <c r="C186" t="s">
        <v>16</v>
      </c>
      <c r="I186" s="6">
        <v>4.6399999999999997</v>
      </c>
      <c r="J186" s="6">
        <v>0.36</v>
      </c>
      <c r="K186" s="6">
        <v>-33.44</v>
      </c>
      <c r="L186" s="6">
        <v>-128111292.26000001</v>
      </c>
      <c r="M186" s="6">
        <v>-28975196.120000001</v>
      </c>
      <c r="N186" s="6">
        <v>-11747212.039999999</v>
      </c>
    </row>
    <row r="188" spans="2:14" ht="15.5" x14ac:dyDescent="0.35">
      <c r="B188" t="s">
        <v>198</v>
      </c>
      <c r="C188" t="s">
        <v>199</v>
      </c>
      <c r="D188" s="5">
        <v>46000000</v>
      </c>
      <c r="E188" s="5">
        <v>237000000</v>
      </c>
      <c r="F188" s="5">
        <v>459000000</v>
      </c>
      <c r="G188" s="5">
        <v>-352000000</v>
      </c>
      <c r="H188" s="5">
        <v>183000000</v>
      </c>
      <c r="I188" s="5">
        <v>862000000</v>
      </c>
      <c r="J188" s="5">
        <v>326000000</v>
      </c>
      <c r="K188" s="5">
        <v>4000000000</v>
      </c>
      <c r="L188" s="5">
        <v>1000000000</v>
      </c>
      <c r="M188" s="5">
        <v>2000000000</v>
      </c>
      <c r="N188" s="5">
        <v>1000000000</v>
      </c>
    </row>
    <row r="189" spans="2:14" ht="15.5" x14ac:dyDescent="0.35">
      <c r="C189" t="s">
        <v>317</v>
      </c>
      <c r="H189" s="5">
        <v>391000000</v>
      </c>
      <c r="I189" s="5">
        <v>862000000</v>
      </c>
      <c r="J189" s="5">
        <v>326000000</v>
      </c>
      <c r="K189" s="5">
        <v>4000000000</v>
      </c>
    </row>
    <row r="190" spans="2:14" ht="15.5" x14ac:dyDescent="0.35">
      <c r="C190" t="s">
        <v>44</v>
      </c>
      <c r="D190" s="6">
        <v>0.01</v>
      </c>
      <c r="E190" s="6">
        <v>0.04</v>
      </c>
      <c r="F190" s="6">
        <v>0.09</v>
      </c>
      <c r="G190" s="6">
        <v>-7.0000000000000007E-2</v>
      </c>
      <c r="H190" s="6">
        <v>0.03</v>
      </c>
      <c r="I190" s="6">
        <v>0.16</v>
      </c>
      <c r="J190" s="6">
        <v>0.06</v>
      </c>
      <c r="K190" s="6">
        <v>0.78</v>
      </c>
      <c r="L190" s="6">
        <v>0.28000000000000003</v>
      </c>
      <c r="M190" s="6">
        <v>0.42</v>
      </c>
      <c r="N190" s="6">
        <v>0.24</v>
      </c>
    </row>
    <row r="191" spans="2:14" ht="15.5" x14ac:dyDescent="0.35">
      <c r="C191" t="s">
        <v>318</v>
      </c>
      <c r="H191" s="6">
        <v>7.0000000000000007E-2</v>
      </c>
      <c r="I191" s="6">
        <v>0.16</v>
      </c>
      <c r="J191" s="6">
        <v>0.06</v>
      </c>
      <c r="K191" s="6">
        <v>0.78</v>
      </c>
    </row>
    <row r="192" spans="2:14" ht="15.5" x14ac:dyDescent="0.35">
      <c r="C192" t="s">
        <v>204</v>
      </c>
      <c r="D192" s="5">
        <v>16000000000</v>
      </c>
      <c r="E192" s="5">
        <v>20000000000</v>
      </c>
      <c r="F192" s="5">
        <v>15000000000</v>
      </c>
      <c r="G192" s="5">
        <v>13000000000</v>
      </c>
      <c r="H192" s="5">
        <v>65000000000</v>
      </c>
      <c r="I192" s="5">
        <v>66000000000</v>
      </c>
      <c r="J192" s="5">
        <v>63000000000</v>
      </c>
      <c r="K192" s="5">
        <v>71000000000</v>
      </c>
      <c r="L192" s="5">
        <v>51000000000</v>
      </c>
      <c r="M192" s="5">
        <v>32000000000</v>
      </c>
      <c r="N192" s="5">
        <v>17000000000</v>
      </c>
    </row>
    <row r="193" spans="3:11" ht="15.5" x14ac:dyDescent="0.35">
      <c r="C193" t="s">
        <v>319</v>
      </c>
      <c r="H193" s="5">
        <v>65000000000</v>
      </c>
      <c r="I193" s="5">
        <v>66000000000</v>
      </c>
      <c r="J193" s="5">
        <v>63000000000</v>
      </c>
      <c r="K193" s="5">
        <v>71000000000</v>
      </c>
    </row>
    <row r="194" spans="3:11" ht="15.5" x14ac:dyDescent="0.35">
      <c r="C194" t="s">
        <v>208</v>
      </c>
      <c r="I194" s="6">
        <v>1529.64</v>
      </c>
    </row>
    <row r="195" spans="3:11" ht="15.5" x14ac:dyDescent="0.35">
      <c r="C195" t="s">
        <v>320</v>
      </c>
      <c r="I195" s="6">
        <v>717.37</v>
      </c>
    </row>
    <row r="196" spans="3:11" ht="15.5" x14ac:dyDescent="0.35">
      <c r="C196" t="s">
        <v>209</v>
      </c>
      <c r="I196" s="6">
        <v>7.42</v>
      </c>
    </row>
    <row r="197" spans="3:11" ht="15.5" x14ac:dyDescent="0.35">
      <c r="C197" t="s">
        <v>321</v>
      </c>
      <c r="I197" s="6">
        <v>1.4000000000000002E-3</v>
      </c>
    </row>
    <row r="198" spans="3:11" ht="15.5" x14ac:dyDescent="0.35">
      <c r="C198" t="s">
        <v>322</v>
      </c>
      <c r="I198" s="6">
        <v>4.3099999999999996</v>
      </c>
    </row>
    <row r="199" spans="3:11" ht="15.5" x14ac:dyDescent="0.35">
      <c r="C199" t="s">
        <v>210</v>
      </c>
      <c r="I199" s="6">
        <v>1.79</v>
      </c>
    </row>
    <row r="200" spans="3:11" ht="15.5" x14ac:dyDescent="0.35">
      <c r="C200" t="s">
        <v>323</v>
      </c>
      <c r="I200" s="6">
        <v>16.79</v>
      </c>
    </row>
    <row r="201" spans="3:11" ht="15.5" x14ac:dyDescent="0.35">
      <c r="C201" t="s">
        <v>324</v>
      </c>
      <c r="I201" s="5">
        <v>17</v>
      </c>
    </row>
    <row r="202" spans="3:11" ht="15.5" x14ac:dyDescent="0.35">
      <c r="C202" t="s">
        <v>325</v>
      </c>
      <c r="I202" s="6">
        <v>81.99</v>
      </c>
    </row>
    <row r="203" spans="3:11" ht="15.5" x14ac:dyDescent="0.35">
      <c r="C203" t="s">
        <v>326</v>
      </c>
      <c r="I203" s="6">
        <v>26.25</v>
      </c>
    </row>
    <row r="204" spans="3:11" ht="15.5" x14ac:dyDescent="0.35">
      <c r="C204" t="s">
        <v>327</v>
      </c>
      <c r="I204" s="6">
        <v>4.3</v>
      </c>
    </row>
    <row r="205" spans="3:11" ht="15.5" x14ac:dyDescent="0.35">
      <c r="C205" t="s">
        <v>328</v>
      </c>
      <c r="I205" s="6">
        <v>-7.17</v>
      </c>
    </row>
    <row r="206" spans="3:11" ht="15.5" x14ac:dyDescent="0.35">
      <c r="C206" t="s">
        <v>329</v>
      </c>
      <c r="I206" s="6">
        <v>7.0000000000000007E-2</v>
      </c>
    </row>
    <row r="207" spans="3:11" ht="15.5" x14ac:dyDescent="0.35">
      <c r="C207" t="s">
        <v>211</v>
      </c>
      <c r="I207" s="6">
        <v>0.03</v>
      </c>
    </row>
    <row r="208" spans="3:11" ht="15.5" x14ac:dyDescent="0.35">
      <c r="C208" t="s">
        <v>330</v>
      </c>
      <c r="I208" s="6">
        <v>12.29</v>
      </c>
    </row>
    <row r="209" spans="3:9" ht="15.5" x14ac:dyDescent="0.35">
      <c r="C209" t="s">
        <v>212</v>
      </c>
      <c r="D209" s="6">
        <v>2.77</v>
      </c>
    </row>
    <row r="210" spans="3:9" ht="15.5" x14ac:dyDescent="0.35">
      <c r="C210" t="s">
        <v>213</v>
      </c>
      <c r="I210" s="6">
        <v>29.64</v>
      </c>
    </row>
    <row r="211" spans="3:9" ht="15.5" x14ac:dyDescent="0.35">
      <c r="C211" t="s">
        <v>331</v>
      </c>
      <c r="I211" s="6">
        <v>3.12</v>
      </c>
    </row>
    <row r="212" spans="3:9" ht="15.5" x14ac:dyDescent="0.35">
      <c r="C212" t="s">
        <v>214</v>
      </c>
      <c r="D212" s="6">
        <v>7.21</v>
      </c>
    </row>
    <row r="213" spans="3:9" ht="15.5" x14ac:dyDescent="0.35">
      <c r="C213" t="s">
        <v>215</v>
      </c>
      <c r="D213" s="6">
        <v>3.31</v>
      </c>
    </row>
    <row r="214" spans="3:9" ht="15.5" x14ac:dyDescent="0.35">
      <c r="C214" t="s">
        <v>216</v>
      </c>
      <c r="D214" s="6">
        <v>0.1</v>
      </c>
    </row>
    <row r="215" spans="3:9" ht="15.5" x14ac:dyDescent="0.35">
      <c r="C215" t="s">
        <v>332</v>
      </c>
      <c r="D215" s="6">
        <v>0.02</v>
      </c>
    </row>
    <row r="216" spans="3:9" ht="15.5" x14ac:dyDescent="0.35">
      <c r="C216" t="s">
        <v>217</v>
      </c>
      <c r="D216" s="6">
        <v>0.11</v>
      </c>
    </row>
    <row r="217" spans="3:9" ht="15.5" x14ac:dyDescent="0.35">
      <c r="C217" t="s">
        <v>218</v>
      </c>
      <c r="D217" s="6">
        <v>0.09</v>
      </c>
    </row>
    <row r="218" spans="3:9" ht="15.5" x14ac:dyDescent="0.35">
      <c r="C218" t="s">
        <v>219</v>
      </c>
      <c r="D218" s="6">
        <v>1.1100000000000001</v>
      </c>
    </row>
    <row r="219" spans="3:9" ht="15.5" x14ac:dyDescent="0.35">
      <c r="C219" t="s">
        <v>12</v>
      </c>
      <c r="D219" s="5">
        <v>-11000000000</v>
      </c>
    </row>
    <row r="220" spans="3:9" ht="15.5" x14ac:dyDescent="0.35">
      <c r="C220" t="s">
        <v>220</v>
      </c>
      <c r="I220" s="6">
        <v>12.68</v>
      </c>
    </row>
    <row r="221" spans="3:9" ht="15.5" x14ac:dyDescent="0.35">
      <c r="C221" t="s">
        <v>221</v>
      </c>
      <c r="I221" s="6">
        <v>2.2000000000000001E-3</v>
      </c>
    </row>
    <row r="222" spans="3:9" ht="15.5" x14ac:dyDescent="0.35">
      <c r="C222" t="s">
        <v>222</v>
      </c>
      <c r="I222" s="6">
        <v>2.5000000000000001E-3</v>
      </c>
    </row>
    <row r="223" spans="3:9" ht="15.5" x14ac:dyDescent="0.35">
      <c r="C223" t="s">
        <v>223</v>
      </c>
      <c r="I223" s="6">
        <v>2.1299999999999999E-2</v>
      </c>
    </row>
    <row r="224" spans="3:9" ht="15.5" x14ac:dyDescent="0.35">
      <c r="C224" t="s">
        <v>334</v>
      </c>
      <c r="I224" s="6">
        <v>3.4999999999999996E-3</v>
      </c>
    </row>
    <row r="225" spans="3:9" ht="15.5" x14ac:dyDescent="0.35">
      <c r="C225" t="s">
        <v>224</v>
      </c>
      <c r="D225" s="6">
        <v>13.01</v>
      </c>
    </row>
    <row r="226" spans="3:9" ht="15.5" x14ac:dyDescent="0.35">
      <c r="C226" t="s">
        <v>225</v>
      </c>
      <c r="D226" s="6">
        <v>497.64</v>
      </c>
    </row>
    <row r="227" spans="3:9" ht="15.5" x14ac:dyDescent="0.35">
      <c r="C227" t="s">
        <v>226</v>
      </c>
      <c r="D227" s="6">
        <v>4.01</v>
      </c>
    </row>
    <row r="228" spans="3:9" ht="15.5" x14ac:dyDescent="0.35">
      <c r="C228" t="s">
        <v>227</v>
      </c>
      <c r="D228" s="6">
        <v>506.64</v>
      </c>
    </row>
    <row r="229" spans="3:9" ht="15.5" x14ac:dyDescent="0.35">
      <c r="C229" t="s">
        <v>228</v>
      </c>
      <c r="D229" s="6">
        <v>6.99</v>
      </c>
    </row>
    <row r="230" spans="3:9" ht="15.5" x14ac:dyDescent="0.35">
      <c r="C230" t="s">
        <v>335</v>
      </c>
      <c r="I230" s="6">
        <v>0.37</v>
      </c>
    </row>
    <row r="231" spans="3:9" ht="15.5" x14ac:dyDescent="0.35">
      <c r="C231" t="s">
        <v>336</v>
      </c>
      <c r="I231" s="6">
        <v>0.77</v>
      </c>
    </row>
    <row r="232" spans="3:9" ht="15.5" x14ac:dyDescent="0.35">
      <c r="C232" t="s">
        <v>40</v>
      </c>
      <c r="I232" s="5">
        <v>280000000000</v>
      </c>
    </row>
    <row r="233" spans="3:9" ht="15.5" x14ac:dyDescent="0.35">
      <c r="C233" t="s">
        <v>229</v>
      </c>
      <c r="I233" s="5">
        <v>281000000000</v>
      </c>
    </row>
    <row r="234" spans="3:9" ht="15.5" x14ac:dyDescent="0.35">
      <c r="C234" t="s">
        <v>230</v>
      </c>
      <c r="I234" s="5">
        <v>5290000000</v>
      </c>
    </row>
    <row r="235" spans="3:9" ht="15.5" x14ac:dyDescent="0.35">
      <c r="C235" t="s">
        <v>231</v>
      </c>
      <c r="I235" s="6">
        <v>0.31950000000000001</v>
      </c>
    </row>
    <row r="236" spans="3:9" ht="15.5" x14ac:dyDescent="0.35">
      <c r="C236" t="s">
        <v>232</v>
      </c>
      <c r="D236" s="6">
        <v>0.43880000000000002</v>
      </c>
    </row>
    <row r="237" spans="3:9" ht="15.5" x14ac:dyDescent="0.35">
      <c r="C237" t="s">
        <v>233</v>
      </c>
      <c r="D237" s="6">
        <v>2.2599999999999999E-2</v>
      </c>
    </row>
    <row r="238" spans="3:9" ht="15.5" x14ac:dyDescent="0.35">
      <c r="C238" t="s">
        <v>234</v>
      </c>
      <c r="D238" s="6">
        <v>2.8000000000000004E-3</v>
      </c>
    </row>
    <row r="239" spans="3:9" ht="15.5" x14ac:dyDescent="0.35">
      <c r="C239" t="s">
        <v>235</v>
      </c>
      <c r="D239" s="6">
        <v>-3.6400000000000002E-2</v>
      </c>
    </row>
    <row r="240" spans="3:9" ht="15.5" x14ac:dyDescent="0.35">
      <c r="C240" t="s">
        <v>236</v>
      </c>
      <c r="D240" s="6">
        <v>7.3200000000000001E-2</v>
      </c>
    </row>
    <row r="241" spans="3:9" ht="15.5" x14ac:dyDescent="0.35">
      <c r="C241" t="s">
        <v>237</v>
      </c>
      <c r="D241" s="6">
        <v>-0.9113</v>
      </c>
    </row>
    <row r="242" spans="3:9" ht="15.5" x14ac:dyDescent="0.35">
      <c r="C242" t="s">
        <v>244</v>
      </c>
      <c r="I242" s="5">
        <v>7</v>
      </c>
    </row>
    <row r="243" spans="3:9" ht="15.5" x14ac:dyDescent="0.35">
      <c r="C243" t="s">
        <v>245</v>
      </c>
      <c r="I243" s="6">
        <v>0.11</v>
      </c>
    </row>
    <row r="244" spans="3:9" ht="15.5" x14ac:dyDescent="0.35">
      <c r="C244" t="s">
        <v>246</v>
      </c>
      <c r="I244" s="6">
        <v>0.27</v>
      </c>
    </row>
    <row r="245" spans="3:9" ht="15.5" x14ac:dyDescent="0.35">
      <c r="C245" t="s">
        <v>247</v>
      </c>
      <c r="I245" s="6">
        <v>0.02</v>
      </c>
    </row>
    <row r="246" spans="3:9" ht="15.5" x14ac:dyDescent="0.35">
      <c r="C246" t="s">
        <v>249</v>
      </c>
      <c r="I246" s="6">
        <v>0.24</v>
      </c>
    </row>
    <row r="247" spans="3:9" ht="15.5" x14ac:dyDescent="0.35">
      <c r="C247" t="s">
        <v>250</v>
      </c>
      <c r="I247" s="6">
        <v>0.35</v>
      </c>
    </row>
    <row r="248" spans="3:9" ht="15.5" x14ac:dyDescent="0.35">
      <c r="C248" t="s">
        <v>251</v>
      </c>
      <c r="I248" s="6">
        <v>0.21</v>
      </c>
    </row>
    <row r="249" spans="3:9" ht="15.5" x14ac:dyDescent="0.35">
      <c r="C249" t="s">
        <v>337</v>
      </c>
      <c r="I249" s="5">
        <v>65000000000</v>
      </c>
    </row>
    <row r="250" spans="3:9" ht="15.5" x14ac:dyDescent="0.35">
      <c r="C250" t="s">
        <v>338</v>
      </c>
      <c r="I250" s="5">
        <v>26000000000</v>
      </c>
    </row>
    <row r="251" spans="3:9" ht="15.5" x14ac:dyDescent="0.35">
      <c r="C251" t="s">
        <v>339</v>
      </c>
      <c r="I251" s="5">
        <v>11000000000</v>
      </c>
    </row>
    <row r="252" spans="3:9" ht="15.5" x14ac:dyDescent="0.35">
      <c r="C252" t="s">
        <v>340</v>
      </c>
      <c r="I252" s="5">
        <v>0</v>
      </c>
    </row>
    <row r="253" spans="3:9" ht="15.5" x14ac:dyDescent="0.35">
      <c r="C253" t="s">
        <v>252</v>
      </c>
      <c r="D253" s="5">
        <v>15000000000</v>
      </c>
    </row>
    <row r="254" spans="3:9" ht="15.5" x14ac:dyDescent="0.35">
      <c r="C254" t="s">
        <v>253</v>
      </c>
      <c r="D254" s="5">
        <v>175000000000</v>
      </c>
    </row>
    <row r="255" spans="3:9" ht="15.5" x14ac:dyDescent="0.35">
      <c r="C255" t="s">
        <v>254</v>
      </c>
      <c r="D255" s="5">
        <v>18000000000</v>
      </c>
    </row>
    <row r="256" spans="3:9" ht="15.5" x14ac:dyDescent="0.35">
      <c r="C256" t="s">
        <v>183</v>
      </c>
      <c r="D256" s="5">
        <v>87000000000</v>
      </c>
    </row>
    <row r="257" spans="3:9" ht="15.5" x14ac:dyDescent="0.35">
      <c r="C257" t="s">
        <v>182</v>
      </c>
      <c r="I257" s="5">
        <v>157000000000</v>
      </c>
    </row>
    <row r="258" spans="3:9" ht="15.5" x14ac:dyDescent="0.35">
      <c r="C258" t="s">
        <v>181</v>
      </c>
      <c r="D258" s="5">
        <v>4000000000</v>
      </c>
    </row>
    <row r="259" spans="3:9" ht="15.5" x14ac:dyDescent="0.35">
      <c r="C259" t="s">
        <v>180</v>
      </c>
      <c r="D259" s="5">
        <v>12000000000</v>
      </c>
    </row>
    <row r="260" spans="3:9" ht="15.5" x14ac:dyDescent="0.35">
      <c r="C260" t="s">
        <v>23</v>
      </c>
      <c r="D260" s="5">
        <v>16000000000</v>
      </c>
    </row>
    <row r="261" spans="3:9" ht="15.5" x14ac:dyDescent="0.35">
      <c r="C261" t="s">
        <v>20</v>
      </c>
      <c r="D261" s="5">
        <v>1000000000</v>
      </c>
    </row>
    <row r="262" spans="3:9" ht="15.5" x14ac:dyDescent="0.35">
      <c r="C262" t="s">
        <v>255</v>
      </c>
      <c r="I262" s="5">
        <v>157000000000</v>
      </c>
    </row>
    <row r="263" spans="3:9" ht="15.5" x14ac:dyDescent="0.35">
      <c r="C263" t="s">
        <v>341</v>
      </c>
      <c r="I263" s="5">
        <v>17000000000</v>
      </c>
    </row>
    <row r="264" spans="3:9" ht="15.5" x14ac:dyDescent="0.35">
      <c r="C264" t="s">
        <v>342</v>
      </c>
      <c r="I264" s="5">
        <v>0</v>
      </c>
    </row>
    <row r="265" spans="3:9" ht="15.5" x14ac:dyDescent="0.35">
      <c r="C265" t="s">
        <v>343</v>
      </c>
      <c r="I265" s="5">
        <v>-5000000000</v>
      </c>
    </row>
    <row r="266" spans="3:9" ht="15.5" x14ac:dyDescent="0.35">
      <c r="C266" t="s">
        <v>344</v>
      </c>
      <c r="I266" s="5">
        <v>0</v>
      </c>
    </row>
    <row r="267" spans="3:9" ht="15.5" x14ac:dyDescent="0.35">
      <c r="C267" t="s">
        <v>345</v>
      </c>
      <c r="I267" s="5">
        <v>16000000000</v>
      </c>
    </row>
  </sheetData>
  <pageMargins left="0.7" right="0.7" top="0.75" bottom="0.75" header="0.3" footer="0.3"/>
  <ignoredErrors>
    <ignoredError sqref="A1:N268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2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1072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1073</v>
      </c>
      <c r="D2" s="2" vm="49">
        <f ca="1">IFERROR(_xlfn.STOCKHISTORY("XIDX:" &amp; $C$1, D3, , 0, 0, 1), "Libur")</f>
        <v>106</v>
      </c>
      <c r="H2" s="2" vm="49">
        <f ca="1">IFERROR(INDEX(D2:G2,COUNT(D2:G2)),"")</f>
        <v>106</v>
      </c>
      <c r="I2" s="2" vm="138">
        <f t="shared" ref="I2:N2" ca="1" si="0">IFERROR(_xlfn.STOCKHISTORY("XIDX:" &amp; $C$1, I1, , 0, 0, 1), "Libur")</f>
        <v>85</v>
      </c>
      <c r="J2" s="2" vm="8">
        <f t="shared" ca="1" si="0"/>
        <v>50</v>
      </c>
      <c r="K2" s="2" vm="8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9659256799</v>
      </c>
      <c r="H4" s="2">
        <f>IFERROR(SUM(D4:G4)*(4/MAX(1,COUNT(D4:G4))),"")</f>
        <v>38637027196</v>
      </c>
      <c r="I4" s="2">
        <f t="shared" ref="I4:N4" si="1">IFERROR(INDEX(I51:I500,MATCH($C$4,$C$51:$C$500,0)),"")</f>
        <v>68503630629</v>
      </c>
      <c r="J4" s="2">
        <f t="shared" si="1"/>
        <v>72585145269</v>
      </c>
      <c r="K4" s="2">
        <f t="shared" si="1"/>
        <v>77049926598</v>
      </c>
      <c r="L4" s="2">
        <f t="shared" si="1"/>
        <v>66832077419</v>
      </c>
      <c r="M4" s="2">
        <f t="shared" si="1"/>
        <v>33408852011</v>
      </c>
      <c r="N4" s="2">
        <f t="shared" si="1"/>
        <v>8263503182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1349404237</v>
      </c>
      <c r="H5" s="2">
        <f>IFERROR(SUM(D5:G5)*(4/MAX(1,COUNT(D5:G5))),"")</f>
        <v>5397616948</v>
      </c>
      <c r="I5" s="2">
        <f t="shared" ref="I5:N5" si="2">IFERROR(INDEX(I51:I500,MATCH($C$5,$C$51:$C$500,0)),"")</f>
        <v>19416627074</v>
      </c>
      <c r="J5" s="2">
        <f t="shared" si="2"/>
        <v>21052843230</v>
      </c>
      <c r="K5" s="2">
        <f t="shared" si="2"/>
        <v>21965264548</v>
      </c>
      <c r="L5" s="2">
        <f t="shared" si="2"/>
        <v>21899994943</v>
      </c>
      <c r="M5" s="2">
        <f t="shared" si="2"/>
        <v>10144306482</v>
      </c>
      <c r="N5" s="2">
        <f t="shared" si="2"/>
        <v>-64291289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143692919864</v>
      </c>
      <c r="H6" s="2">
        <f>IFERROR(INDEX(D6:G6,COUNT(D6:G6)),"")</f>
        <v>143692919864</v>
      </c>
      <c r="I6" s="2">
        <f t="shared" ref="I6:N6" si="3">IFERROR(INDEX(I51:I500,MATCH($C$6,$C$51:$C$500,0)),"")</f>
        <v>135419161302</v>
      </c>
      <c r="J6" s="2">
        <f t="shared" si="3"/>
        <v>129247909537</v>
      </c>
      <c r="K6" s="2">
        <f t="shared" si="3"/>
        <v>121441593307</v>
      </c>
      <c r="L6" s="2">
        <f t="shared" si="3"/>
        <v>48134219439</v>
      </c>
      <c r="M6" s="2">
        <f t="shared" si="3"/>
        <v>11907224496</v>
      </c>
      <c r="N6" s="2">
        <f t="shared" si="3"/>
        <v>1762918014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4.42</v>
      </c>
      <c r="H7" s="3">
        <f>IFERROR(INDEX(D7:G7,COUNT(D7:G7)),"")</f>
        <v>4.42</v>
      </c>
      <c r="I7" s="3">
        <f t="shared" ref="I7:N7" si="4">IFERROR(INDEX(I51:I500,MATCH($C$7,$C$51:$C$500,0))/1000000000,"")</f>
        <v>4.42</v>
      </c>
      <c r="J7" s="3">
        <f t="shared" si="4"/>
        <v>4.42</v>
      </c>
      <c r="K7" s="3">
        <f t="shared" si="4"/>
        <v>4.42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17000000000</v>
      </c>
      <c r="J8" s="2">
        <f t="shared" si="5"/>
        <v>-2000000000</v>
      </c>
      <c r="K8" s="2">
        <f t="shared" si="5"/>
        <v>16000000000</v>
      </c>
      <c r="L8" s="2">
        <f t="shared" si="5"/>
        <v>14000000000</v>
      </c>
      <c r="M8" s="2">
        <f t="shared" si="5"/>
        <v>5000000000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-7.0000000000000007E-2</v>
      </c>
      <c r="H9" s="3">
        <f>IFERROR(INDEX(D9:G9,COUNT(D9:G9)),"")</f>
        <v>-7.0000000000000007E-2</v>
      </c>
      <c r="I9" s="3">
        <f t="shared" ref="I9:N9" si="6">IFERROR(INDEX(I51:I500,MATCH($C$9,$C$51:$C$500,0)),"")</f>
        <v>3.85</v>
      </c>
      <c r="J9" s="3">
        <f t="shared" si="6"/>
        <v>-0.52</v>
      </c>
      <c r="K9" s="3">
        <f t="shared" si="6"/>
        <v>3.58</v>
      </c>
      <c r="L9" s="3">
        <f t="shared" si="6"/>
        <v>582584.82999999996</v>
      </c>
      <c r="M9" s="3">
        <f t="shared" si="6"/>
        <v>2186826.29</v>
      </c>
      <c r="N9" s="3">
        <f t="shared" si="6"/>
        <v>-102847.51</v>
      </c>
    </row>
    <row r="10" spans="1:14" ht="15.5" x14ac:dyDescent="0.35">
      <c r="C10" t="s">
        <v>17</v>
      </c>
      <c r="D10" s="3">
        <f ca="1">IFERROR(IF(D9=0,"",D2/D9),"")</f>
        <v>-1514.2857142857142</v>
      </c>
      <c r="I10" s="3">
        <f t="shared" ref="I10:N10" ca="1" si="7">IFERROR(IF(I9=0,"",I2/I9),"")</f>
        <v>22.077922077922079</v>
      </c>
      <c r="J10" s="3">
        <f t="shared" ca="1" si="7"/>
        <v>-96.153846153846146</v>
      </c>
      <c r="K10" s="3">
        <f t="shared" ca="1" si="7"/>
        <v>13.966480446927374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11189904386</v>
      </c>
      <c r="H11" s="2">
        <f>IFERROR(INDEX(D11:G11,COUNT(D11:G11)),"")</f>
        <v>11189904386</v>
      </c>
      <c r="I11" s="2">
        <f t="shared" ref="I11:N11" si="8">IFERROR(INDEX(I51:I500,MATCH($C$11,$C$51:$C$500,0)),"")</f>
        <v>7241597529</v>
      </c>
      <c r="J11" s="2">
        <f t="shared" si="8"/>
        <v>11577397835</v>
      </c>
      <c r="K11" s="2">
        <f t="shared" si="8"/>
        <v>26064994669</v>
      </c>
      <c r="L11" s="2">
        <f t="shared" si="8"/>
        <v>441432383</v>
      </c>
      <c r="M11" s="2">
        <f t="shared" si="8"/>
        <v>1273261703</v>
      </c>
      <c r="N11" s="2">
        <f t="shared" si="8"/>
        <v>574019695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-11000000000</v>
      </c>
      <c r="H12" s="2">
        <f>IFERROR(INDEX(D12:G12,COUNT(D12:G12)),"")</f>
        <v>-11000000000</v>
      </c>
      <c r="I12" s="2">
        <f t="shared" ref="I12:N12" si="9">IFERROR(INDEX(I51:I500,MATCH($C$12,$C$51:$C$500,0)),"")</f>
        <v>-7000000000</v>
      </c>
      <c r="J12" s="2">
        <f t="shared" si="9"/>
        <v>-8000000000</v>
      </c>
      <c r="K12" s="2">
        <f t="shared" si="9"/>
        <v>-25000000000</v>
      </c>
      <c r="L12" s="2">
        <f t="shared" si="9"/>
        <v>2000000000</v>
      </c>
      <c r="M12" s="2">
        <f t="shared" si="9"/>
        <v>0</v>
      </c>
      <c r="N12" s="2">
        <f t="shared" si="9"/>
        <v>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3000000000</v>
      </c>
      <c r="K13" s="2">
        <f t="shared" si="10"/>
        <v>1000000000</v>
      </c>
      <c r="L13" s="2">
        <f t="shared" si="10"/>
        <v>2000000000</v>
      </c>
      <c r="M13" s="2">
        <f t="shared" si="10"/>
        <v>2000000000</v>
      </c>
      <c r="N13" s="2">
        <f t="shared" si="10"/>
        <v>2000000000</v>
      </c>
    </row>
    <row r="14" spans="1:14" ht="15.5" x14ac:dyDescent="0.35">
      <c r="C14" t="s">
        <v>26</v>
      </c>
      <c r="D14" s="2">
        <f>IFERROR(INDEX(D51:D500,MATCH($C$14,$C$51:$C$500,0)),"")</f>
        <v>-4470901</v>
      </c>
      <c r="H14" s="2">
        <f>IFERROR(SUM(D14:G14)*(4/MAX(1,COUNT(D14:G14))),"")</f>
        <v>-17883604</v>
      </c>
      <c r="I14" s="2">
        <f t="shared" ref="I14:N14" si="11">IFERROR(INDEX(I51:I500,MATCH($C$14,$C$51:$C$500,0)),"")</f>
        <v>-19206213</v>
      </c>
      <c r="J14" s="2">
        <f t="shared" si="11"/>
        <v>-24219404</v>
      </c>
      <c r="K14" s="2">
        <f t="shared" si="11"/>
        <v>-81873723</v>
      </c>
      <c r="L14" s="2">
        <f t="shared" si="11"/>
        <v>-97619598</v>
      </c>
      <c r="M14" s="2">
        <f t="shared" si="11"/>
        <v>-137755187</v>
      </c>
      <c r="N14" s="2">
        <f t="shared" si="11"/>
        <v>-289321131</v>
      </c>
    </row>
    <row r="15" spans="1:14" ht="15.5" x14ac:dyDescent="0.35">
      <c r="C15" t="s">
        <v>27</v>
      </c>
      <c r="D15" s="2">
        <f>IFERROR(INDEX(D51:D500,MATCH($C$15,$C$51:$C$500,0)),"")</f>
        <v>-104957805</v>
      </c>
      <c r="H15" s="2">
        <f>IFERROR(SUM(D15:G15)*(4/MAX(1,COUNT(D15:G15))),"")</f>
        <v>-419831220</v>
      </c>
      <c r="I15" s="2">
        <f t="shared" ref="I15:N15" si="12">IFERROR(INDEX(I51:I500,MATCH($C$15,$C$51:$C$500,0)),"")</f>
        <v>-912385211</v>
      </c>
      <c r="J15" s="2">
        <f t="shared" si="12"/>
        <v>-1170176350</v>
      </c>
      <c r="K15" s="2">
        <f t="shared" si="12"/>
        <v>-1171741305</v>
      </c>
      <c r="L15" s="2">
        <f t="shared" si="12"/>
        <v>-1030165956</v>
      </c>
      <c r="M15" s="2">
        <f t="shared" si="12"/>
        <v>-472264470</v>
      </c>
      <c r="N15" s="2">
        <f t="shared" si="12"/>
        <v>-95742094</v>
      </c>
    </row>
    <row r="16" spans="1:14" ht="15.5" x14ac:dyDescent="0.35">
      <c r="C16" t="s">
        <v>28</v>
      </c>
      <c r="D16" s="2">
        <f>IFERROR(INDEX(D51:D500,MATCH($C$16,$C$51:$C$500,0)),"")</f>
        <v>1454362042</v>
      </c>
      <c r="H16" s="2">
        <f>IFERROR(SUM(D16:G16)*(4/MAX(1,COUNT(D16:G16))),"")</f>
        <v>5817448168</v>
      </c>
      <c r="I16" s="2">
        <f t="shared" ref="I16:N16" si="13">IFERROR(INDEX(I51:I500,MATCH($C$16,$C$51:$C$500,0)),"")</f>
        <v>20323833182</v>
      </c>
      <c r="J16" s="2">
        <f t="shared" si="13"/>
        <v>22056999167</v>
      </c>
      <c r="K16" s="2">
        <f t="shared" si="13"/>
        <v>23133401416</v>
      </c>
      <c r="L16" s="2">
        <f t="shared" si="13"/>
        <v>22929761774</v>
      </c>
      <c r="M16" s="2">
        <f t="shared" si="13"/>
        <v>10669276990</v>
      </c>
      <c r="N16" s="2">
        <f t="shared" si="13"/>
        <v>23590288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468520000000</v>
      </c>
      <c r="H20" s="2">
        <f t="shared" ref="H20:N20" ca="1" si="14">IFERROR(H21*H2,"")</f>
        <v>468520000000</v>
      </c>
      <c r="I20" s="2">
        <f t="shared" ca="1" si="14"/>
        <v>375700000000</v>
      </c>
      <c r="J20" s="2">
        <f t="shared" ca="1" si="14"/>
        <v>221000000000</v>
      </c>
      <c r="K20" s="2">
        <f t="shared" ca="1" si="14"/>
        <v>221000000000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4420000000</v>
      </c>
      <c r="H21" s="2">
        <f>IFERROR(INDEX(D21:G21,COUNT(D21:G21)),"")</f>
        <v>4420000000</v>
      </c>
      <c r="I21" s="2">
        <f t="shared" ref="I21:N21" si="15">IFERROR(INDEX(I51:I500,MATCH($C$7,$C$51:$C$500,0)),"")</f>
        <v>4420000000</v>
      </c>
      <c r="J21" s="2">
        <f t="shared" si="15"/>
        <v>4420000000</v>
      </c>
      <c r="K21" s="2">
        <f t="shared" si="15"/>
        <v>4420000000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0.93908888362569354</v>
      </c>
      <c r="H23" s="3">
        <f t="shared" ref="H23:N23" si="16">IFERROR(H5/H6*100,"")</f>
        <v>3.7563555345027742</v>
      </c>
      <c r="I23" s="3">
        <f t="shared" si="16"/>
        <v>14.338168164177839</v>
      </c>
      <c r="J23" s="3">
        <f t="shared" si="16"/>
        <v>16.288730166249358</v>
      </c>
      <c r="K23" s="3">
        <f t="shared" si="16"/>
        <v>18.087101749787323</v>
      </c>
      <c r="L23" s="3">
        <f t="shared" si="16"/>
        <v>45.497766865740161</v>
      </c>
      <c r="M23" s="3">
        <f t="shared" si="16"/>
        <v>85.194551302931941</v>
      </c>
      <c r="N23" s="3">
        <f t="shared" si="16"/>
        <v>-3.6468677777093719</v>
      </c>
    </row>
    <row r="24" spans="1:14" ht="15.5" x14ac:dyDescent="0.35">
      <c r="C24" t="s">
        <v>43</v>
      </c>
      <c r="D24" s="4">
        <f>IFERROR(_xlfn.RRI(5,I23,D23),"")</f>
        <v>-0.42024753213820853</v>
      </c>
      <c r="H24" s="4">
        <f t="shared" ref="H24:N24" si="17">IFERROR(_xlfn.RRI(5,M23,H23),"")</f>
        <v>-0.46436250020723702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0.3</v>
      </c>
      <c r="H25" s="3">
        <f>IFERROR(INDEX(D25:G25,COUNT(D25:G25)),"")</f>
        <v>0.3</v>
      </c>
      <c r="I25" s="3">
        <f t="shared" ref="I25:N25" si="18">IFERROR(INDEX(I51:I500,MATCH($C$25,$C$51:$C$500,0)),"")</f>
        <v>4.4000000000000004</v>
      </c>
      <c r="J25" s="3">
        <f t="shared" si="18"/>
        <v>4.7300000000000004</v>
      </c>
      <c r="K25" s="3">
        <f t="shared" si="18"/>
        <v>4.97</v>
      </c>
      <c r="L25" s="3">
        <f t="shared" si="18"/>
        <v>938808.93</v>
      </c>
      <c r="M25" s="3">
        <f t="shared" si="18"/>
        <v>4078805.01</v>
      </c>
      <c r="N25" s="3">
        <f t="shared" si="18"/>
        <v>-28860.720000000001</v>
      </c>
    </row>
    <row r="26" spans="1:14" ht="15.5" x14ac:dyDescent="0.35">
      <c r="C26" t="s">
        <v>46</v>
      </c>
      <c r="D26" s="4">
        <f>IFERROR(_xlfn.RRI(5,I25,D25),"")</f>
        <v>-0.4155683655393495</v>
      </c>
      <c r="H26" s="4">
        <f t="shared" ref="H26:N26" si="19">IFERROR(_xlfn.RRI(5,M25,H25),"")</f>
        <v>-0.96256156706509999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2.1853522169683259</v>
      </c>
      <c r="H27" s="3">
        <f t="shared" ref="H27:N27" si="20">IFERROR(H4/H21,"")</f>
        <v>8.7414088678733037</v>
      </c>
      <c r="I27" s="3">
        <f t="shared" si="20"/>
        <v>15.498558965837104</v>
      </c>
      <c r="J27" s="3">
        <f t="shared" si="20"/>
        <v>16.421978567647059</v>
      </c>
      <c r="K27" s="3">
        <f t="shared" si="20"/>
        <v>17.432110090045249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-0.32415668157443056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-0.93181818181818188</v>
      </c>
      <c r="I29" s="4">
        <f t="shared" si="22"/>
        <v>-6.9767441860465129E-2</v>
      </c>
      <c r="J29" s="4">
        <f t="shared" si="22"/>
        <v>-4.8289738430583366E-2</v>
      </c>
      <c r="K29" s="4">
        <f t="shared" si="22"/>
        <v>-0.99999470605802609</v>
      </c>
      <c r="L29" s="4">
        <f t="shared" si="22"/>
        <v>-0.76983235832594998</v>
      </c>
      <c r="M29" s="4">
        <f t="shared" si="22"/>
        <v>-142.32720909249664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-0.43598570117766006</v>
      </c>
      <c r="I30" s="4">
        <f t="shared" si="23"/>
        <v>-5.6230715318870569E-2</v>
      </c>
      <c r="J30" s="4">
        <f t="shared" si="23"/>
        <v>-5.7946600680030921E-2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32.54</v>
      </c>
      <c r="H32" s="3">
        <f>IFERROR(INDEX(D32:G32,COUNT(D32:G32)),"")</f>
        <v>32.54</v>
      </c>
      <c r="I32" s="3">
        <f t="shared" ref="I32:N32" si="24">IFERROR(INDEX(I51:I500,MATCH($C$32,$C$51:$C$500,0)),"")</f>
        <v>30.67</v>
      </c>
      <c r="J32" s="3">
        <f t="shared" si="24"/>
        <v>29.27</v>
      </c>
      <c r="K32" s="3">
        <f t="shared" si="24"/>
        <v>27.5</v>
      </c>
      <c r="L32" s="3">
        <f t="shared" si="24"/>
        <v>2063455.2</v>
      </c>
      <c r="M32" s="3">
        <f t="shared" si="24"/>
        <v>4762889.8</v>
      </c>
      <c r="N32" s="3">
        <f t="shared" si="24"/>
        <v>705167.21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3.23</v>
      </c>
      <c r="H33" s="3">
        <f>IFERROR(INDEX(D33:G33,COUNT(D33:G33)),"")</f>
        <v>3.23</v>
      </c>
      <c r="I33" s="3">
        <f t="shared" ref="I33:N33" si="25">IFERROR(INDEX(I51:I500,MATCH($C$33,$C$51:$C$500,0)),"")</f>
        <v>2.77</v>
      </c>
      <c r="J33" s="3">
        <f t="shared" si="25"/>
        <v>1.71</v>
      </c>
      <c r="K33" s="3">
        <f t="shared" si="25"/>
        <v>1.82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338.71</v>
      </c>
      <c r="H34" s="3">
        <f>IFERROR(INDEX(D34:G34,COUNT(D34:G34)),"")</f>
        <v>338.71</v>
      </c>
      <c r="I34" s="3">
        <f t="shared" ref="I34:N34" si="26">IFERROR(INDEX(I51:I500,MATCH($C$34,$C$51:$C$500,0)),"")</f>
        <v>19.32</v>
      </c>
      <c r="J34" s="3">
        <f t="shared" si="26"/>
        <v>10.57</v>
      </c>
      <c r="K34" s="3">
        <f t="shared" si="26"/>
        <v>10.06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48</v>
      </c>
      <c r="H35" s="3">
        <f>IFERROR(INDEX(D35:G35,COUNT(D35:G35)),"")</f>
        <v>48</v>
      </c>
      <c r="I35" s="3">
        <f t="shared" ref="I35:N35" si="27">IFERROR(INDEX(I51:I500,MATCH($C$35,$C$51:$C$500,0)),"")</f>
        <v>5.48</v>
      </c>
      <c r="J35" s="3">
        <f t="shared" si="27"/>
        <v>3.04</v>
      </c>
      <c r="K35" s="3">
        <f t="shared" si="27"/>
        <v>2.87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1.6553</v>
      </c>
      <c r="I36" s="4">
        <f t="shared" si="28"/>
        <v>0.46029999999999999</v>
      </c>
      <c r="J36" s="4">
        <f t="shared" si="28"/>
        <v>0.64159999999999995</v>
      </c>
      <c r="K36" s="4">
        <f t="shared" si="28"/>
        <v>0.60319999999999996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2</v>
      </c>
      <c r="I37" s="3">
        <f t="shared" si="29"/>
        <v>2</v>
      </c>
      <c r="J37" s="3">
        <f t="shared" si="29"/>
        <v>3</v>
      </c>
      <c r="K37" s="3">
        <f t="shared" si="29"/>
        <v>3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9659256799</v>
      </c>
      <c r="E51" s="5">
        <v>20400909910</v>
      </c>
      <c r="F51" s="5">
        <v>12158612611</v>
      </c>
      <c r="G51" s="5">
        <v>15905990991</v>
      </c>
      <c r="I51" s="5">
        <v>68503630629</v>
      </c>
      <c r="J51" s="5">
        <v>72585145269</v>
      </c>
      <c r="K51" s="5">
        <v>77049926598</v>
      </c>
      <c r="L51" s="5">
        <v>66832077419</v>
      </c>
      <c r="M51" s="5">
        <v>33408852011</v>
      </c>
      <c r="N51" s="5">
        <v>8263503182</v>
      </c>
    </row>
    <row r="52" spans="2:14" ht="15.5" x14ac:dyDescent="0.35">
      <c r="C52" t="s">
        <v>73</v>
      </c>
      <c r="D52" s="5">
        <v>-5683052391</v>
      </c>
      <c r="E52" s="5">
        <v>-11595275231</v>
      </c>
      <c r="F52" s="5">
        <v>-6987782453</v>
      </c>
      <c r="G52" s="5">
        <v>-8952953723</v>
      </c>
      <c r="I52" s="5">
        <v>-38668573302</v>
      </c>
      <c r="J52" s="5">
        <v>-40903880113</v>
      </c>
      <c r="K52" s="5">
        <v>-44185672630</v>
      </c>
      <c r="L52" s="5">
        <v>-37018240832</v>
      </c>
      <c r="M52" s="5">
        <v>-17923643145</v>
      </c>
      <c r="N52" s="5">
        <v>-4341011672</v>
      </c>
    </row>
    <row r="53" spans="2:14" ht="15.5" x14ac:dyDescent="0.35">
      <c r="C53" t="s">
        <v>74</v>
      </c>
      <c r="D53" s="5">
        <v>3976204408</v>
      </c>
      <c r="E53" s="5">
        <v>8805634679</v>
      </c>
      <c r="F53" s="5">
        <v>5170830158</v>
      </c>
      <c r="G53" s="5">
        <v>6953037268</v>
      </c>
      <c r="I53" s="5">
        <v>29835057327</v>
      </c>
      <c r="J53" s="5">
        <v>31681265156</v>
      </c>
      <c r="K53" s="5">
        <v>32864253968</v>
      </c>
      <c r="L53" s="5">
        <v>29813836587</v>
      </c>
      <c r="M53" s="5">
        <v>15485208866</v>
      </c>
      <c r="N53" s="5">
        <v>3922491510</v>
      </c>
    </row>
    <row r="54" spans="2:14" ht="15.5" x14ac:dyDescent="0.35">
      <c r="C54" t="s">
        <v>75</v>
      </c>
      <c r="D54" s="5">
        <v>-2554697575</v>
      </c>
      <c r="E54" s="5">
        <v>-2758010815</v>
      </c>
      <c r="F54" s="5">
        <v>-2211217354</v>
      </c>
      <c r="G54" s="5">
        <v>-2349888939</v>
      </c>
      <c r="I54" s="5">
        <v>-9579691790</v>
      </c>
      <c r="J54" s="5">
        <v>-10058547436</v>
      </c>
      <c r="K54" s="5">
        <v>-9725774500</v>
      </c>
      <c r="L54" s="5">
        <v>-6904236748</v>
      </c>
      <c r="M54" s="5">
        <v>-4775427211</v>
      </c>
      <c r="N54" s="5">
        <v>-3658662478</v>
      </c>
    </row>
    <row r="55" spans="2:14" ht="15.5" x14ac:dyDescent="0.35">
      <c r="C55" t="s">
        <v>76</v>
      </c>
      <c r="D55" s="5">
        <v>-474430914</v>
      </c>
      <c r="E55" s="5">
        <v>-648470545</v>
      </c>
      <c r="F55" s="5">
        <v>-643631588</v>
      </c>
      <c r="G55" s="5">
        <v>-453058794</v>
      </c>
      <c r="I55" s="5">
        <v>-2213142117</v>
      </c>
      <c r="J55" s="5">
        <v>-2910901736</v>
      </c>
      <c r="K55" s="5">
        <v>-2808243443</v>
      </c>
      <c r="L55" s="5">
        <v>-2347825232</v>
      </c>
      <c r="M55" s="5">
        <v>-1257336500</v>
      </c>
      <c r="N55" s="5">
        <v>-946802041</v>
      </c>
    </row>
    <row r="56" spans="2:14" ht="15.5" x14ac:dyDescent="0.35">
      <c r="C56" t="s">
        <v>77</v>
      </c>
      <c r="D56" s="5">
        <v>-2080266661</v>
      </c>
      <c r="E56" s="5">
        <v>-2109540270</v>
      </c>
      <c r="F56" s="5">
        <v>-1567585766</v>
      </c>
      <c r="G56" s="5">
        <v>-1896830145</v>
      </c>
      <c r="I56" s="5">
        <v>-7366549673</v>
      </c>
      <c r="J56" s="5">
        <v>-7147645700</v>
      </c>
      <c r="K56" s="5">
        <v>-6917531057</v>
      </c>
      <c r="L56" s="5">
        <v>-4556411516</v>
      </c>
      <c r="M56" s="5">
        <v>-3518090711</v>
      </c>
      <c r="N56" s="5">
        <v>-2711860437</v>
      </c>
    </row>
    <row r="57" spans="2:14" ht="15.5" x14ac:dyDescent="0.35">
      <c r="C57" t="s">
        <v>78</v>
      </c>
      <c r="D57" s="5">
        <v>1421506833</v>
      </c>
      <c r="E57" s="5">
        <v>6047623864</v>
      </c>
      <c r="F57" s="5">
        <v>2959612804</v>
      </c>
      <c r="G57" s="5">
        <v>4603148329</v>
      </c>
      <c r="I57" s="5">
        <v>20255365537</v>
      </c>
      <c r="J57" s="5">
        <v>21622717720</v>
      </c>
      <c r="K57" s="5">
        <v>23138479468</v>
      </c>
      <c r="L57" s="5">
        <v>22909599839</v>
      </c>
      <c r="M57" s="5">
        <v>10709781655</v>
      </c>
      <c r="N57" s="5">
        <v>263829032</v>
      </c>
    </row>
    <row r="58" spans="2:14" ht="15.5" x14ac:dyDescent="0.35">
      <c r="C58" t="s">
        <v>79</v>
      </c>
      <c r="D58" s="5">
        <v>32855209</v>
      </c>
      <c r="E58" s="5">
        <v>-2047580</v>
      </c>
      <c r="F58" s="5">
        <v>-5335804</v>
      </c>
      <c r="G58" s="5">
        <v>45864355</v>
      </c>
      <c r="I58" s="5">
        <v>68467645</v>
      </c>
      <c r="J58" s="5">
        <v>434281447</v>
      </c>
      <c r="K58" s="5">
        <v>-5078052</v>
      </c>
      <c r="L58" s="5">
        <v>20161935</v>
      </c>
      <c r="M58" s="5">
        <v>-40504665</v>
      </c>
      <c r="N58" s="5">
        <v>-240238744</v>
      </c>
    </row>
    <row r="59" spans="2:14" ht="15.5" x14ac:dyDescent="0.35">
      <c r="C59" t="s">
        <v>26</v>
      </c>
      <c r="D59" s="5">
        <v>-4470901</v>
      </c>
      <c r="E59" s="5">
        <v>-15310277</v>
      </c>
      <c r="G59" s="5">
        <v>10361965</v>
      </c>
      <c r="I59" s="5">
        <v>-19206213</v>
      </c>
      <c r="J59" s="5">
        <v>-24219404</v>
      </c>
      <c r="K59" s="5">
        <v>-81873723</v>
      </c>
      <c r="L59" s="5">
        <v>-97619598</v>
      </c>
      <c r="M59" s="5">
        <v>-137755187</v>
      </c>
      <c r="N59" s="5">
        <v>-289321131</v>
      </c>
    </row>
    <row r="60" spans="2:14" ht="15.5" x14ac:dyDescent="0.35">
      <c r="C60" t="s">
        <v>80</v>
      </c>
      <c r="D60" s="5">
        <v>37326110</v>
      </c>
      <c r="E60" s="5">
        <v>13262697</v>
      </c>
      <c r="F60" s="5">
        <v>-5335804</v>
      </c>
      <c r="G60" s="5">
        <v>35502390</v>
      </c>
      <c r="I60" s="5">
        <v>87673858</v>
      </c>
      <c r="J60" s="5">
        <v>458500851</v>
      </c>
      <c r="K60" s="5">
        <v>76795671</v>
      </c>
      <c r="L60" s="5">
        <v>117781533</v>
      </c>
      <c r="M60" s="5">
        <v>97250522</v>
      </c>
      <c r="N60" s="5">
        <v>49082387</v>
      </c>
    </row>
    <row r="61" spans="2:14" ht="15.5" x14ac:dyDescent="0.35">
      <c r="C61" t="s">
        <v>81</v>
      </c>
      <c r="D61" s="5">
        <v>32855209</v>
      </c>
      <c r="E61" s="5">
        <v>-2047580</v>
      </c>
      <c r="F61" s="5">
        <v>-5335804</v>
      </c>
      <c r="G61" s="5">
        <v>45864355</v>
      </c>
      <c r="I61" s="5">
        <v>68467645</v>
      </c>
      <c r="J61" s="5">
        <v>434281447</v>
      </c>
      <c r="K61" s="5">
        <v>-5078052</v>
      </c>
      <c r="L61" s="5">
        <v>20161935</v>
      </c>
      <c r="M61" s="5">
        <v>-40504665</v>
      </c>
      <c r="N61" s="5">
        <v>-240238744</v>
      </c>
    </row>
    <row r="62" spans="2:14" ht="15.5" x14ac:dyDescent="0.35">
      <c r="C62" t="s">
        <v>28</v>
      </c>
      <c r="D62" s="5">
        <v>1454362042</v>
      </c>
      <c r="E62" s="5">
        <v>6045576284</v>
      </c>
      <c r="F62" s="5">
        <v>2954277000</v>
      </c>
      <c r="G62" s="5">
        <v>4649012684</v>
      </c>
      <c r="I62" s="5">
        <v>20323833182</v>
      </c>
      <c r="J62" s="5">
        <v>22056999167</v>
      </c>
      <c r="K62" s="5">
        <v>23133401416</v>
      </c>
      <c r="L62" s="5">
        <v>22929761774</v>
      </c>
      <c r="M62" s="5">
        <v>10669276990</v>
      </c>
      <c r="N62" s="5">
        <v>23590288</v>
      </c>
    </row>
    <row r="63" spans="2:14" ht="15.5" x14ac:dyDescent="0.35">
      <c r="C63" t="s">
        <v>27</v>
      </c>
      <c r="D63" s="5">
        <v>-104957805</v>
      </c>
      <c r="E63" s="5">
        <v>-348682612</v>
      </c>
      <c r="F63" s="5">
        <v>-154869277</v>
      </c>
      <c r="G63" s="5">
        <v>-198976810</v>
      </c>
      <c r="I63" s="5">
        <v>-912385211</v>
      </c>
      <c r="J63" s="5">
        <v>-1170176350</v>
      </c>
      <c r="K63" s="5">
        <v>-1171741305</v>
      </c>
      <c r="L63" s="5">
        <v>-1030165956</v>
      </c>
      <c r="M63" s="5">
        <v>-472264470</v>
      </c>
      <c r="N63" s="5">
        <v>-95742094</v>
      </c>
    </row>
    <row r="64" spans="2:14" ht="15.5" x14ac:dyDescent="0.35">
      <c r="C64" t="s">
        <v>478</v>
      </c>
      <c r="D64" s="5">
        <v>-104957805</v>
      </c>
      <c r="E64" s="5">
        <v>-348682612</v>
      </c>
      <c r="F64" s="5">
        <v>-154869277</v>
      </c>
      <c r="G64" s="5">
        <v>-198976810</v>
      </c>
      <c r="I64" s="5">
        <v>-912385211</v>
      </c>
      <c r="J64" s="5">
        <v>-1170176350</v>
      </c>
      <c r="K64" s="5">
        <v>-1171741305</v>
      </c>
      <c r="L64" s="5">
        <v>-1030165956</v>
      </c>
      <c r="M64" s="5">
        <v>-472264470</v>
      </c>
      <c r="N64" s="5">
        <v>-95742094</v>
      </c>
    </row>
    <row r="65" spans="2:14" ht="15.5" x14ac:dyDescent="0.35">
      <c r="C65" t="s">
        <v>84</v>
      </c>
      <c r="D65" s="5">
        <v>-104957805</v>
      </c>
      <c r="E65" s="5">
        <v>-348682612</v>
      </c>
      <c r="F65" s="5">
        <v>-154869277</v>
      </c>
      <c r="G65" s="5">
        <v>-198976810</v>
      </c>
      <c r="I65" s="5">
        <v>-912385211</v>
      </c>
      <c r="J65" s="5">
        <v>-1170176350</v>
      </c>
      <c r="K65" s="5">
        <v>-1171741305</v>
      </c>
      <c r="L65" s="5">
        <v>-1030165956</v>
      </c>
      <c r="M65" s="5">
        <v>-472264470</v>
      </c>
      <c r="N65" s="5">
        <v>-95742094</v>
      </c>
    </row>
    <row r="66" spans="2:14" ht="15.5" x14ac:dyDescent="0.35">
      <c r="C66" t="s">
        <v>265</v>
      </c>
      <c r="D66" s="5">
        <v>1349404237</v>
      </c>
      <c r="E66" s="5">
        <v>5696893672</v>
      </c>
      <c r="F66" s="5">
        <v>2799407723</v>
      </c>
      <c r="G66" s="5">
        <v>4450035874</v>
      </c>
      <c r="I66" s="5">
        <v>19411447971</v>
      </c>
      <c r="J66" s="5">
        <v>20886822817</v>
      </c>
      <c r="K66" s="5">
        <v>21961660111</v>
      </c>
      <c r="L66" s="5">
        <v>21899595818</v>
      </c>
      <c r="M66" s="5">
        <v>10197012520</v>
      </c>
      <c r="N66" s="5">
        <v>-72151806</v>
      </c>
    </row>
    <row r="67" spans="2:14" ht="15.5" x14ac:dyDescent="0.35">
      <c r="C67" t="s">
        <v>85</v>
      </c>
      <c r="D67" s="5">
        <v>1349404237</v>
      </c>
      <c r="E67" s="5">
        <v>5696893672</v>
      </c>
      <c r="F67" s="5">
        <v>2799407723</v>
      </c>
      <c r="G67" s="5">
        <v>4450035874</v>
      </c>
      <c r="I67" s="5">
        <v>19411447971</v>
      </c>
      <c r="J67" s="5">
        <v>20886822817</v>
      </c>
      <c r="K67" s="5">
        <v>21961660111</v>
      </c>
      <c r="L67" s="5">
        <v>21899595818</v>
      </c>
      <c r="M67" s="5">
        <v>10197012520</v>
      </c>
      <c r="N67" s="5">
        <v>-72151806</v>
      </c>
    </row>
    <row r="68" spans="2:14" ht="15.5" x14ac:dyDescent="0.35">
      <c r="C68" t="s">
        <v>86</v>
      </c>
      <c r="E68" s="5">
        <v>5179103</v>
      </c>
      <c r="I68" s="5">
        <v>5179103</v>
      </c>
      <c r="J68" s="5">
        <v>166020413</v>
      </c>
      <c r="K68" s="5">
        <v>3604437</v>
      </c>
      <c r="L68" s="5">
        <v>399125</v>
      </c>
      <c r="M68" s="5">
        <v>-52706038</v>
      </c>
      <c r="N68" s="5">
        <v>7860517</v>
      </c>
    </row>
    <row r="69" spans="2:14" ht="15.5" x14ac:dyDescent="0.35">
      <c r="C69" t="s">
        <v>88</v>
      </c>
      <c r="D69" s="5">
        <v>1349404237</v>
      </c>
      <c r="E69" s="5">
        <v>5702072775</v>
      </c>
      <c r="F69" s="5">
        <v>2799407723</v>
      </c>
      <c r="G69" s="5">
        <v>4450035874</v>
      </c>
      <c r="I69" s="5">
        <v>19416627074</v>
      </c>
      <c r="J69" s="5">
        <v>21052843230</v>
      </c>
      <c r="K69" s="5">
        <v>21965264548</v>
      </c>
      <c r="L69" s="5">
        <v>21899994943</v>
      </c>
      <c r="M69" s="5">
        <v>10144306482</v>
      </c>
      <c r="N69" s="5">
        <v>-64291289</v>
      </c>
    </row>
    <row r="70" spans="2:14" ht="15.5" x14ac:dyDescent="0.35">
      <c r="C70" t="s">
        <v>89</v>
      </c>
      <c r="D70" s="5">
        <v>1349404237</v>
      </c>
      <c r="E70" s="5">
        <v>5709404936</v>
      </c>
      <c r="F70" s="5">
        <v>2786896459</v>
      </c>
      <c r="G70" s="5">
        <v>4450035874</v>
      </c>
      <c r="I70" s="5">
        <v>19411447971</v>
      </c>
      <c r="J70" s="5">
        <v>20886822817</v>
      </c>
      <c r="K70" s="5">
        <v>21961660111</v>
      </c>
      <c r="L70" s="5">
        <v>21899595818</v>
      </c>
      <c r="M70" s="5">
        <v>10197012520</v>
      </c>
      <c r="N70" s="5">
        <v>-72151806</v>
      </c>
    </row>
    <row r="71" spans="2:14" ht="15.5" x14ac:dyDescent="0.35">
      <c r="C71" t="s">
        <v>7</v>
      </c>
      <c r="D71" s="5">
        <v>1349404237</v>
      </c>
      <c r="E71" s="5">
        <v>5714584039</v>
      </c>
      <c r="F71" s="5">
        <v>2786896459</v>
      </c>
      <c r="G71" s="5">
        <v>4450035874</v>
      </c>
      <c r="I71" s="5">
        <v>19416627074</v>
      </c>
      <c r="J71" s="5">
        <v>21052843230</v>
      </c>
      <c r="K71" s="5">
        <v>21965264548</v>
      </c>
      <c r="L71" s="5">
        <v>21899994943</v>
      </c>
      <c r="M71" s="5">
        <v>10144306482</v>
      </c>
      <c r="N71" s="5">
        <v>-64291289</v>
      </c>
    </row>
    <row r="72" spans="2:14" ht="15.5" x14ac:dyDescent="0.35">
      <c r="C72" t="s">
        <v>267</v>
      </c>
    </row>
    <row r="73" spans="2:14" ht="15.5" x14ac:dyDescent="0.35">
      <c r="C73" t="s">
        <v>90</v>
      </c>
      <c r="D73" s="5">
        <v>1349404237</v>
      </c>
      <c r="E73" s="5">
        <v>5709404936</v>
      </c>
      <c r="F73" s="5">
        <v>2786896459</v>
      </c>
      <c r="G73" s="5">
        <v>4450035874</v>
      </c>
      <c r="I73" s="5">
        <v>19411447971</v>
      </c>
      <c r="J73" s="5">
        <v>20886822817</v>
      </c>
      <c r="K73" s="5">
        <v>21961660111</v>
      </c>
      <c r="L73" s="5">
        <v>21899595818</v>
      </c>
      <c r="M73" s="5">
        <v>10197012520</v>
      </c>
      <c r="N73" s="5">
        <v>-72151806</v>
      </c>
    </row>
    <row r="74" spans="2:14" ht="15.5" x14ac:dyDescent="0.35">
      <c r="C74" t="s">
        <v>91</v>
      </c>
      <c r="D74" s="5">
        <v>1349404237</v>
      </c>
      <c r="E74" s="5">
        <v>5714584039</v>
      </c>
      <c r="F74" s="5">
        <v>2786896459</v>
      </c>
      <c r="G74" s="5">
        <v>4450035874</v>
      </c>
      <c r="I74" s="5">
        <v>19416627074</v>
      </c>
      <c r="J74" s="5">
        <v>21052843230</v>
      </c>
      <c r="K74" s="5">
        <v>21965264548</v>
      </c>
      <c r="L74" s="5">
        <v>21899994943</v>
      </c>
      <c r="M74" s="5">
        <v>10144306482</v>
      </c>
      <c r="N74" s="5">
        <v>-64291289</v>
      </c>
    </row>
    <row r="75" spans="2:14" ht="15.5" x14ac:dyDescent="0.35">
      <c r="C75" t="s">
        <v>92</v>
      </c>
      <c r="D75" s="5">
        <v>1349404237</v>
      </c>
      <c r="E75" s="5">
        <v>5714584039</v>
      </c>
      <c r="F75" s="5">
        <v>2786896459</v>
      </c>
      <c r="G75" s="5">
        <v>4450035874</v>
      </c>
      <c r="I75" s="5">
        <v>19416627074</v>
      </c>
      <c r="J75" s="5">
        <v>21052843230</v>
      </c>
      <c r="K75" s="5">
        <v>21965264548</v>
      </c>
      <c r="L75" s="5">
        <v>21899994943</v>
      </c>
      <c r="M75" s="5">
        <v>10144306482</v>
      </c>
      <c r="N75" s="5">
        <v>-64291289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11189904386</v>
      </c>
      <c r="E79" s="5">
        <v>7241597529</v>
      </c>
      <c r="F79" s="5">
        <v>2247544328</v>
      </c>
      <c r="G79" s="5">
        <v>14534657133</v>
      </c>
      <c r="I79" s="5">
        <v>7241597529</v>
      </c>
      <c r="J79" s="5">
        <v>11577397835</v>
      </c>
      <c r="K79" s="5">
        <v>26064994669</v>
      </c>
      <c r="L79" s="5">
        <v>441432383</v>
      </c>
      <c r="M79" s="5">
        <v>1273261703</v>
      </c>
      <c r="N79" s="5">
        <v>574019695</v>
      </c>
    </row>
    <row r="80" spans="2:14" ht="15.5" x14ac:dyDescent="0.35">
      <c r="C80" t="s">
        <v>99</v>
      </c>
      <c r="D80" s="5">
        <v>581886774</v>
      </c>
      <c r="E80" s="5">
        <v>472030240</v>
      </c>
      <c r="F80" s="5">
        <v>483504134</v>
      </c>
      <c r="G80" s="5">
        <v>498692821</v>
      </c>
      <c r="I80" s="5">
        <v>472030240</v>
      </c>
      <c r="J80" s="5">
        <v>566307176</v>
      </c>
      <c r="K80" s="5">
        <v>1067857206</v>
      </c>
      <c r="L80" s="5">
        <v>4011652572</v>
      </c>
      <c r="M80" s="5">
        <v>556407767</v>
      </c>
      <c r="N80" s="5">
        <v>409298717</v>
      </c>
    </row>
    <row r="81" spans="3:14" ht="15.5" x14ac:dyDescent="0.35">
      <c r="C81" t="s">
        <v>270</v>
      </c>
      <c r="M81" s="5">
        <v>2489795500</v>
      </c>
      <c r="N81" s="5">
        <v>4720919275</v>
      </c>
    </row>
    <row r="82" spans="3:14" ht="15.5" x14ac:dyDescent="0.35">
      <c r="C82" t="s">
        <v>97</v>
      </c>
      <c r="L82" s="5">
        <v>280448774</v>
      </c>
      <c r="M82" s="5">
        <v>221041275</v>
      </c>
    </row>
    <row r="83" spans="3:14" ht="15.5" x14ac:dyDescent="0.35">
      <c r="C83" t="s">
        <v>100</v>
      </c>
      <c r="D83" s="5">
        <v>581886774</v>
      </c>
      <c r="E83" s="5">
        <v>472030240</v>
      </c>
      <c r="F83" s="5">
        <v>483504134</v>
      </c>
      <c r="G83" s="5">
        <v>498692821</v>
      </c>
      <c r="I83" s="5">
        <v>472030240</v>
      </c>
      <c r="J83" s="5">
        <v>566307176</v>
      </c>
      <c r="K83" s="5">
        <v>1067857206</v>
      </c>
      <c r="L83" s="5">
        <v>4011652572</v>
      </c>
      <c r="M83" s="5">
        <v>556407767</v>
      </c>
      <c r="N83" s="5">
        <v>409298717</v>
      </c>
    </row>
    <row r="84" spans="3:14" ht="15.5" x14ac:dyDescent="0.35">
      <c r="C84" t="s">
        <v>101</v>
      </c>
      <c r="D84" s="5">
        <v>34065619709</v>
      </c>
      <c r="E84" s="5">
        <v>32285681636</v>
      </c>
      <c r="F84" s="5">
        <v>34253026451</v>
      </c>
      <c r="G84" s="5">
        <v>29836438815</v>
      </c>
      <c r="I84" s="5">
        <v>32285681636</v>
      </c>
      <c r="J84" s="5">
        <v>30789357477</v>
      </c>
      <c r="K84" s="5">
        <v>26339887136</v>
      </c>
      <c r="L84" s="5">
        <v>19340270561</v>
      </c>
      <c r="M84" s="5">
        <v>15850364061</v>
      </c>
      <c r="N84" s="5">
        <v>7824966219</v>
      </c>
    </row>
    <row r="85" spans="3:14" ht="15.5" x14ac:dyDescent="0.35">
      <c r="C85" t="s">
        <v>80</v>
      </c>
      <c r="D85" s="5">
        <v>130357557</v>
      </c>
      <c r="E85" s="5">
        <v>130357557</v>
      </c>
      <c r="F85" s="5">
        <v>125178454</v>
      </c>
      <c r="G85" s="5">
        <v>125178454</v>
      </c>
      <c r="I85" s="5">
        <v>130357557</v>
      </c>
      <c r="J85" s="5">
        <v>125178454</v>
      </c>
      <c r="K85" s="5">
        <v>-40841959</v>
      </c>
      <c r="L85" s="5">
        <v>-44446396</v>
      </c>
      <c r="M85" s="5">
        <v>-44845521</v>
      </c>
      <c r="N85" s="5">
        <v>7860517</v>
      </c>
    </row>
    <row r="86" spans="3:14" ht="15.5" x14ac:dyDescent="0.35">
      <c r="C86" t="s">
        <v>102</v>
      </c>
      <c r="D86" s="5">
        <v>74206109328</v>
      </c>
      <c r="E86" s="5">
        <v>64269017072</v>
      </c>
      <c r="F86" s="5">
        <v>66746619197</v>
      </c>
      <c r="G86" s="5">
        <v>71851283537</v>
      </c>
      <c r="I86" s="5">
        <v>64269017072</v>
      </c>
      <c r="J86" s="5">
        <v>61141494529</v>
      </c>
      <c r="K86" s="5">
        <v>67468930451</v>
      </c>
      <c r="L86" s="5">
        <v>63114840779</v>
      </c>
      <c r="M86" s="5">
        <v>26618522452</v>
      </c>
      <c r="N86" s="5">
        <v>13391487998</v>
      </c>
    </row>
    <row r="87" spans="3:14" ht="15.5" x14ac:dyDescent="0.35">
      <c r="C87" t="s">
        <v>103</v>
      </c>
    </row>
    <row r="88" spans="3:14" ht="15.5" x14ac:dyDescent="0.35">
      <c r="C88" t="s">
        <v>104</v>
      </c>
      <c r="D88" s="5">
        <v>5394388743</v>
      </c>
      <c r="E88" s="5">
        <v>5645162354</v>
      </c>
      <c r="F88" s="5">
        <v>5877104388</v>
      </c>
      <c r="G88" s="5">
        <v>6118620730</v>
      </c>
      <c r="I88" s="5">
        <v>5645162354</v>
      </c>
      <c r="J88" s="5">
        <v>6530684224</v>
      </c>
      <c r="K88" s="5">
        <v>6045486767</v>
      </c>
      <c r="L88" s="5">
        <v>3506738992</v>
      </c>
      <c r="M88" s="5">
        <v>2838515105</v>
      </c>
      <c r="N88" s="5">
        <v>1438962433</v>
      </c>
    </row>
    <row r="89" spans="3:14" ht="15.5" x14ac:dyDescent="0.35">
      <c r="C89" t="s">
        <v>480</v>
      </c>
      <c r="D89" s="5">
        <v>73478985531</v>
      </c>
      <c r="E89" s="5">
        <v>74512891675</v>
      </c>
      <c r="F89" s="5">
        <v>70656417670</v>
      </c>
      <c r="G89" s="5">
        <v>71214816995</v>
      </c>
      <c r="I89" s="5">
        <v>74512891675</v>
      </c>
      <c r="J89" s="5">
        <v>73581363147</v>
      </c>
      <c r="K89" s="5">
        <v>59979978086</v>
      </c>
      <c r="L89" s="5">
        <v>9722714918</v>
      </c>
      <c r="M89" s="5">
        <v>6525637168</v>
      </c>
      <c r="N89" s="5">
        <v>6320918226</v>
      </c>
    </row>
    <row r="90" spans="3:14" ht="15.5" x14ac:dyDescent="0.35">
      <c r="C90" t="s">
        <v>106</v>
      </c>
      <c r="D90" s="5">
        <v>78873374274</v>
      </c>
      <c r="E90" s="5">
        <v>80158054029</v>
      </c>
      <c r="F90" s="5">
        <v>76533522058</v>
      </c>
      <c r="G90" s="5">
        <v>77333437725</v>
      </c>
      <c r="I90" s="5">
        <v>80158054029</v>
      </c>
      <c r="J90" s="5">
        <v>80112047371</v>
      </c>
      <c r="K90" s="5">
        <v>66025464853</v>
      </c>
      <c r="L90" s="5">
        <v>13486929910</v>
      </c>
      <c r="M90" s="5">
        <v>9463674303</v>
      </c>
      <c r="N90" s="5">
        <v>7958924720</v>
      </c>
    </row>
    <row r="91" spans="3:14" ht="15.5" x14ac:dyDescent="0.35">
      <c r="C91" t="s">
        <v>107</v>
      </c>
      <c r="D91" s="5">
        <v>153079483602</v>
      </c>
      <c r="E91" s="5">
        <v>144427071101</v>
      </c>
      <c r="F91" s="5">
        <v>143280141255</v>
      </c>
      <c r="G91" s="5">
        <v>149184721262</v>
      </c>
      <c r="I91" s="5">
        <v>144427071101</v>
      </c>
      <c r="J91" s="5">
        <v>141253541900</v>
      </c>
      <c r="K91" s="5">
        <v>133494395304</v>
      </c>
      <c r="L91" s="5">
        <v>76601770689</v>
      </c>
      <c r="M91" s="5">
        <v>36082196755</v>
      </c>
      <c r="N91" s="5">
        <v>21350412718</v>
      </c>
    </row>
    <row r="92" spans="3:14" ht="15.5" x14ac:dyDescent="0.35">
      <c r="C92" t="s">
        <v>108</v>
      </c>
    </row>
    <row r="93" spans="3:14" ht="15.5" x14ac:dyDescent="0.35">
      <c r="C93" t="s">
        <v>109</v>
      </c>
    </row>
    <row r="94" spans="3:14" ht="15.5" x14ac:dyDescent="0.35">
      <c r="C94" t="s">
        <v>110</v>
      </c>
      <c r="D94" s="5">
        <v>8800465049</v>
      </c>
      <c r="E94" s="5">
        <v>8421751110</v>
      </c>
      <c r="F94" s="5">
        <v>13157340584</v>
      </c>
      <c r="G94" s="5">
        <v>8602481096</v>
      </c>
      <c r="I94" s="5">
        <v>8421751110</v>
      </c>
      <c r="J94" s="5">
        <v>11546851172</v>
      </c>
      <c r="K94" s="5">
        <v>11257801301</v>
      </c>
      <c r="L94" s="5">
        <v>27852384336</v>
      </c>
      <c r="M94" s="5">
        <v>21306603365</v>
      </c>
      <c r="N94" s="5">
        <v>14671576247</v>
      </c>
    </row>
    <row r="95" spans="3:14" ht="15.5" x14ac:dyDescent="0.35">
      <c r="C95" t="s">
        <v>273</v>
      </c>
      <c r="J95" s="5">
        <v>3060000000</v>
      </c>
      <c r="L95" s="5">
        <v>1495412012</v>
      </c>
      <c r="M95" s="5">
        <v>1310481620</v>
      </c>
    </row>
    <row r="96" spans="3:14" ht="15.5" x14ac:dyDescent="0.35">
      <c r="C96" t="s">
        <v>111</v>
      </c>
    </row>
    <row r="97" spans="3:14" ht="15.5" x14ac:dyDescent="0.35">
      <c r="C97" t="s">
        <v>112</v>
      </c>
      <c r="D97" s="5">
        <v>1233921453</v>
      </c>
      <c r="E97" s="5">
        <v>2046235926</v>
      </c>
      <c r="F97" s="5">
        <v>2510860196</v>
      </c>
      <c r="G97" s="5">
        <v>1760667296</v>
      </c>
      <c r="I97" s="5">
        <v>2046235926</v>
      </c>
      <c r="J97" s="5">
        <v>2279602776</v>
      </c>
      <c r="K97" s="5">
        <v>1754844577</v>
      </c>
      <c r="L97" s="5">
        <v>1725734049</v>
      </c>
      <c r="M97" s="5">
        <v>1541483182</v>
      </c>
      <c r="N97" s="5">
        <v>407658931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L99" s="5">
        <v>280448774</v>
      </c>
      <c r="M99" s="5">
        <v>2710836775</v>
      </c>
      <c r="N99" s="5">
        <v>4720919275</v>
      </c>
    </row>
    <row r="100" spans="3:14" ht="15.5" x14ac:dyDescent="0.35">
      <c r="C100" t="s">
        <v>115</v>
      </c>
      <c r="D100" s="5">
        <v>44403934</v>
      </c>
      <c r="E100" s="5">
        <v>99639027</v>
      </c>
      <c r="F100" s="5">
        <v>87671704</v>
      </c>
      <c r="G100" s="5">
        <v>21026282</v>
      </c>
      <c r="I100" s="5">
        <v>99639027</v>
      </c>
      <c r="J100" s="5">
        <v>43623430</v>
      </c>
      <c r="K100" s="5">
        <v>61156560</v>
      </c>
      <c r="L100" s="5">
        <v>570628560</v>
      </c>
      <c r="M100" s="5">
        <v>432144737</v>
      </c>
      <c r="N100" s="5">
        <v>236876061</v>
      </c>
    </row>
    <row r="101" spans="3:14" ht="15.5" x14ac:dyDescent="0.35">
      <c r="C101" t="s">
        <v>116</v>
      </c>
      <c r="D101" s="5">
        <v>58463498</v>
      </c>
      <c r="G101" s="5">
        <v>21283957</v>
      </c>
      <c r="J101" s="5">
        <v>29749695</v>
      </c>
      <c r="K101" s="5">
        <v>22030518</v>
      </c>
      <c r="L101" s="5">
        <v>58433907</v>
      </c>
      <c r="M101" s="5">
        <v>51046759</v>
      </c>
      <c r="N101" s="5">
        <v>89494322</v>
      </c>
    </row>
    <row r="102" spans="3:14" ht="15.5" x14ac:dyDescent="0.35">
      <c r="C102" t="s">
        <v>118</v>
      </c>
    </row>
    <row r="103" spans="3:14" ht="15.5" x14ac:dyDescent="0.35">
      <c r="C103" t="s">
        <v>442</v>
      </c>
      <c r="N103" s="5">
        <v>1577000000</v>
      </c>
    </row>
    <row r="104" spans="3:14" ht="15.5" x14ac:dyDescent="0.35">
      <c r="C104" t="s">
        <v>641</v>
      </c>
      <c r="J104" s="5">
        <v>40096368</v>
      </c>
      <c r="K104" s="5">
        <v>423647117</v>
      </c>
      <c r="L104" s="5">
        <v>140720635</v>
      </c>
    </row>
    <row r="105" spans="3:14" ht="15.5" x14ac:dyDescent="0.35">
      <c r="C105" t="s">
        <v>378</v>
      </c>
      <c r="N105" s="5">
        <v>111612852</v>
      </c>
    </row>
    <row r="106" spans="3:14" ht="15.5" x14ac:dyDescent="0.35">
      <c r="C106" t="s">
        <v>120</v>
      </c>
      <c r="E106" s="5">
        <v>40096368</v>
      </c>
      <c r="F106" s="5">
        <v>137971954</v>
      </c>
      <c r="G106" s="5">
        <v>215430432</v>
      </c>
      <c r="I106" s="5">
        <v>40096368</v>
      </c>
      <c r="J106" s="5">
        <v>365003893</v>
      </c>
      <c r="K106" s="5">
        <v>503812232</v>
      </c>
      <c r="L106" s="5">
        <v>552151011</v>
      </c>
      <c r="M106" s="5">
        <v>298566092</v>
      </c>
      <c r="N106" s="5">
        <v>1763953240</v>
      </c>
    </row>
    <row r="107" spans="3:14" ht="15.5" x14ac:dyDescent="0.35">
      <c r="C107" t="s">
        <v>121</v>
      </c>
      <c r="D107" s="5">
        <v>586158689</v>
      </c>
      <c r="E107" s="5">
        <v>586158689</v>
      </c>
      <c r="F107" s="5">
        <v>418684823</v>
      </c>
      <c r="G107" s="5">
        <v>418684823</v>
      </c>
      <c r="I107" s="5">
        <v>586158689</v>
      </c>
      <c r="J107" s="5">
        <v>458781191</v>
      </c>
      <c r="K107" s="5">
        <v>795000696</v>
      </c>
      <c r="L107" s="5">
        <v>615166914</v>
      </c>
      <c r="M107" s="5">
        <v>2868368894</v>
      </c>
      <c r="N107" s="5">
        <v>4915918457</v>
      </c>
    </row>
    <row r="108" spans="3:14" ht="15.5" x14ac:dyDescent="0.35">
      <c r="C108" t="s">
        <v>122</v>
      </c>
      <c r="D108" s="5">
        <v>586158689</v>
      </c>
      <c r="E108" s="5">
        <v>586158689</v>
      </c>
      <c r="F108" s="5">
        <v>418684823</v>
      </c>
      <c r="G108" s="5">
        <v>418684823</v>
      </c>
      <c r="I108" s="5">
        <v>586158689</v>
      </c>
      <c r="J108" s="5">
        <v>458781191</v>
      </c>
      <c r="K108" s="5">
        <v>795000696</v>
      </c>
      <c r="L108" s="5">
        <v>615166914</v>
      </c>
      <c r="M108" s="5">
        <v>2868368894</v>
      </c>
      <c r="N108" s="5">
        <v>4915918457</v>
      </c>
    </row>
    <row r="109" spans="3:14" ht="15.5" x14ac:dyDescent="0.35">
      <c r="C109" t="s">
        <v>124</v>
      </c>
    </row>
    <row r="110" spans="3:14" ht="15.5" x14ac:dyDescent="0.35">
      <c r="C110" t="s">
        <v>125</v>
      </c>
      <c r="J110" s="5">
        <v>40096368</v>
      </c>
      <c r="K110" s="5">
        <v>423647117</v>
      </c>
      <c r="L110" s="5">
        <v>140720635</v>
      </c>
      <c r="N110" s="5">
        <v>111612852</v>
      </c>
    </row>
    <row r="111" spans="3:14" ht="15.5" x14ac:dyDescent="0.35">
      <c r="C111" t="s">
        <v>126</v>
      </c>
      <c r="D111" s="5">
        <v>9386623738</v>
      </c>
      <c r="E111" s="5">
        <v>9007909799</v>
      </c>
      <c r="F111" s="5">
        <v>13576025407</v>
      </c>
      <c r="G111" s="5">
        <v>9021165919</v>
      </c>
      <c r="I111" s="5">
        <v>9007909799</v>
      </c>
      <c r="J111" s="5">
        <v>12005632363</v>
      </c>
      <c r="K111" s="5">
        <v>12052801997</v>
      </c>
      <c r="L111" s="5">
        <v>28467551250</v>
      </c>
      <c r="M111" s="5">
        <v>24174972259</v>
      </c>
      <c r="N111" s="5">
        <v>19587494704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44668937660</v>
      </c>
      <c r="E113" s="5">
        <v>44156022510</v>
      </c>
      <c r="F113" s="5">
        <v>44155995020</v>
      </c>
      <c r="G113" s="5">
        <v>44155954980</v>
      </c>
      <c r="I113" s="5">
        <v>44156022510</v>
      </c>
      <c r="J113" s="5">
        <v>44155918000</v>
      </c>
      <c r="K113" s="5">
        <v>44155900000</v>
      </c>
      <c r="L113" s="5">
        <v>23327000000</v>
      </c>
      <c r="M113" s="5">
        <v>2500000000</v>
      </c>
      <c r="N113" s="5">
        <v>2500000000</v>
      </c>
    </row>
    <row r="114" spans="2:14" ht="15.5" x14ac:dyDescent="0.35">
      <c r="C114" t="s">
        <v>129</v>
      </c>
      <c r="D114" s="5">
        <v>53255079870</v>
      </c>
      <c r="E114" s="5">
        <v>46843640695</v>
      </c>
      <c r="F114" s="5">
        <v>46843297070</v>
      </c>
      <c r="G114" s="5">
        <v>46842796570</v>
      </c>
      <c r="I114" s="5">
        <v>46843640695</v>
      </c>
      <c r="J114" s="5">
        <v>46842334320</v>
      </c>
      <c r="K114" s="5">
        <v>46842109320</v>
      </c>
    </row>
    <row r="115" spans="2:14" ht="15.5" x14ac:dyDescent="0.35">
      <c r="C115" t="s">
        <v>130</v>
      </c>
      <c r="D115" s="5">
        <v>45638544777</v>
      </c>
      <c r="E115" s="5">
        <v>44289140540</v>
      </c>
      <c r="F115" s="5">
        <v>38579645304</v>
      </c>
      <c r="G115" s="5">
        <v>49039625339</v>
      </c>
      <c r="I115" s="5">
        <v>44289140540</v>
      </c>
      <c r="J115" s="5">
        <v>38124478763</v>
      </c>
      <c r="K115" s="5">
        <v>30484425946</v>
      </c>
      <c r="L115" s="5">
        <v>24851665835</v>
      </c>
      <c r="M115" s="5">
        <v>9452070017</v>
      </c>
      <c r="N115" s="5">
        <v>-744942503</v>
      </c>
    </row>
    <row r="116" spans="2:14" ht="15.5" x14ac:dyDescent="0.35">
      <c r="C116" t="s">
        <v>131</v>
      </c>
      <c r="D116" s="5">
        <v>8831180000</v>
      </c>
      <c r="E116" s="5">
        <v>8831180000</v>
      </c>
      <c r="F116" s="5">
        <v>8831180000</v>
      </c>
      <c r="G116" s="5">
        <v>8831180000</v>
      </c>
      <c r="I116" s="5">
        <v>8831180000</v>
      </c>
      <c r="J116" s="5">
        <v>8831180000</v>
      </c>
      <c r="K116" s="5">
        <v>6000000000</v>
      </c>
      <c r="L116" s="5">
        <v>500000000</v>
      </c>
    </row>
    <row r="117" spans="2:14" ht="15.5" x14ac:dyDescent="0.35">
      <c r="C117" t="s">
        <v>132</v>
      </c>
      <c r="D117" s="5">
        <v>36807364777</v>
      </c>
      <c r="E117" s="5">
        <v>35457960540</v>
      </c>
      <c r="F117" s="5">
        <v>29748465304</v>
      </c>
      <c r="G117" s="5">
        <v>40208445339</v>
      </c>
      <c r="I117" s="5">
        <v>35457960540</v>
      </c>
      <c r="J117" s="5">
        <v>29293298763</v>
      </c>
      <c r="K117" s="5">
        <v>24484425946</v>
      </c>
      <c r="L117" s="5">
        <v>24351665835</v>
      </c>
      <c r="M117" s="5">
        <v>9452070017</v>
      </c>
      <c r="N117" s="5">
        <v>-744942503</v>
      </c>
    </row>
    <row r="118" spans="2:14" ht="15.5" x14ac:dyDescent="0.35">
      <c r="C118" t="s">
        <v>133</v>
      </c>
      <c r="D118" s="5">
        <v>45638544777</v>
      </c>
      <c r="E118" s="5">
        <v>44289140540</v>
      </c>
      <c r="F118" s="5">
        <v>38579645304</v>
      </c>
      <c r="G118" s="5">
        <v>49039625339</v>
      </c>
      <c r="I118" s="5">
        <v>44289140540</v>
      </c>
      <c r="J118" s="5">
        <v>38124478763</v>
      </c>
      <c r="K118" s="5">
        <v>30484425946</v>
      </c>
      <c r="L118" s="5">
        <v>24851665835</v>
      </c>
      <c r="M118" s="5">
        <v>9452070017</v>
      </c>
      <c r="N118" s="5">
        <v>-744942503</v>
      </c>
    </row>
    <row r="119" spans="2:14" ht="15.5" x14ac:dyDescent="0.35">
      <c r="C119" t="s">
        <v>134</v>
      </c>
    </row>
    <row r="120" spans="2:14" ht="15.5" x14ac:dyDescent="0.35">
      <c r="C120" t="s">
        <v>9</v>
      </c>
      <c r="D120" s="5">
        <v>143692919864</v>
      </c>
      <c r="E120" s="5">
        <v>135419161302</v>
      </c>
      <c r="F120" s="5">
        <v>129704115848</v>
      </c>
      <c r="G120" s="5">
        <v>140163555343</v>
      </c>
      <c r="I120" s="5">
        <v>135419161302</v>
      </c>
      <c r="J120" s="5">
        <v>129247909537</v>
      </c>
      <c r="K120" s="5">
        <v>121441593307</v>
      </c>
      <c r="L120" s="5">
        <v>48134219439</v>
      </c>
      <c r="M120" s="5">
        <v>11907224496</v>
      </c>
      <c r="N120" s="5">
        <v>1762918014</v>
      </c>
    </row>
    <row r="121" spans="2:14" ht="15.5" x14ac:dyDescent="0.35">
      <c r="C121" t="s">
        <v>135</v>
      </c>
      <c r="D121" s="5">
        <v>153079543602</v>
      </c>
      <c r="E121" s="5">
        <v>144427071101</v>
      </c>
      <c r="F121" s="5">
        <v>143280141255</v>
      </c>
      <c r="G121" s="5">
        <v>149184721262</v>
      </c>
      <c r="I121" s="5">
        <v>144427071101</v>
      </c>
      <c r="J121" s="5">
        <v>141253541900</v>
      </c>
      <c r="K121" s="5">
        <v>133494395304</v>
      </c>
      <c r="L121" s="5">
        <v>76601770689</v>
      </c>
      <c r="M121" s="5">
        <v>36082196755</v>
      </c>
      <c r="N121" s="5">
        <v>21350412718</v>
      </c>
    </row>
    <row r="122" spans="2:14" ht="15.5" x14ac:dyDescent="0.35">
      <c r="C122" t="s">
        <v>136</v>
      </c>
      <c r="D122" s="5">
        <v>4415590000</v>
      </c>
      <c r="E122" s="5">
        <v>4415590000</v>
      </c>
      <c r="F122" s="5">
        <v>4415590000</v>
      </c>
      <c r="G122" s="5">
        <v>4415590000</v>
      </c>
      <c r="I122" s="5">
        <v>4415590000</v>
      </c>
      <c r="J122" s="5">
        <v>4415590000</v>
      </c>
      <c r="K122" s="5">
        <v>4415590000</v>
      </c>
      <c r="L122" s="5">
        <v>23327</v>
      </c>
      <c r="M122" s="5">
        <v>2500</v>
      </c>
      <c r="N122" s="5">
        <v>2500</v>
      </c>
    </row>
    <row r="124" spans="2:14" ht="15.5" x14ac:dyDescent="0.35">
      <c r="B124" t="s">
        <v>137</v>
      </c>
      <c r="C124" t="s">
        <v>138</v>
      </c>
      <c r="D124" s="5">
        <v>-254081774</v>
      </c>
      <c r="E124" s="5">
        <v>3289266738</v>
      </c>
      <c r="F124" s="5">
        <v>6096491556</v>
      </c>
      <c r="G124" s="5">
        <v>9245649181</v>
      </c>
      <c r="I124" s="5">
        <v>17300491585</v>
      </c>
      <c r="J124" s="5">
        <v>14648210195</v>
      </c>
      <c r="K124" s="5">
        <v>17617567434</v>
      </c>
      <c r="L124" s="5">
        <v>17455573289</v>
      </c>
      <c r="M124" s="5">
        <v>7286063338</v>
      </c>
      <c r="N124" s="5">
        <v>7229739177</v>
      </c>
    </row>
    <row r="125" spans="2:14" ht="15.5" x14ac:dyDescent="0.35">
      <c r="C125" t="s">
        <v>279</v>
      </c>
      <c r="D125" s="5">
        <v>11096057700</v>
      </c>
      <c r="E125" s="5">
        <v>15830181082</v>
      </c>
      <c r="F125" s="5">
        <v>14611612426</v>
      </c>
      <c r="G125" s="5">
        <v>16279076082</v>
      </c>
      <c r="I125" s="5">
        <v>67216420265</v>
      </c>
      <c r="J125" s="5">
        <v>68163066943</v>
      </c>
      <c r="K125" s="5">
        <v>65408581846</v>
      </c>
      <c r="L125" s="5">
        <v>71973998776</v>
      </c>
      <c r="M125" s="5">
        <v>42732544751</v>
      </c>
      <c r="N125" s="5">
        <v>16240767868</v>
      </c>
    </row>
    <row r="126" spans="2:14" ht="15.5" x14ac:dyDescent="0.35">
      <c r="C126" t="s">
        <v>280</v>
      </c>
      <c r="D126" s="5">
        <v>-7213945335</v>
      </c>
      <c r="E126" s="5">
        <v>-15477048561</v>
      </c>
      <c r="F126" s="5">
        <v>-2022406154</v>
      </c>
      <c r="G126" s="5">
        <v>-8188859717</v>
      </c>
      <c r="I126" s="5">
        <v>-34868355581</v>
      </c>
      <c r="J126" s="5">
        <v>-42111426959</v>
      </c>
      <c r="K126" s="5">
        <v>-42889894024</v>
      </c>
      <c r="L126" s="5">
        <v>-38596120147</v>
      </c>
      <c r="M126" s="5">
        <v>-29627030302</v>
      </c>
      <c r="N126" s="5">
        <v>-4249540961</v>
      </c>
    </row>
    <row r="127" spans="2:14" ht="15.5" x14ac:dyDescent="0.35">
      <c r="C127" t="s">
        <v>281</v>
      </c>
      <c r="D127" s="5">
        <v>-704685146</v>
      </c>
      <c r="E127" s="5">
        <v>-767880892</v>
      </c>
      <c r="F127" s="5">
        <v>-610656780</v>
      </c>
      <c r="G127" s="5">
        <v>-740118394</v>
      </c>
      <c r="I127" s="5">
        <v>-2788910431</v>
      </c>
      <c r="J127" s="5">
        <v>-2727340461</v>
      </c>
      <c r="K127" s="5">
        <v>-2840112407</v>
      </c>
      <c r="L127" s="5">
        <v>-2210153373</v>
      </c>
      <c r="M127" s="5">
        <v>-1578268617</v>
      </c>
      <c r="N127" s="5">
        <v>-1555336267</v>
      </c>
    </row>
    <row r="128" spans="2:14" ht="15.5" x14ac:dyDescent="0.35">
      <c r="C128" t="s">
        <v>834</v>
      </c>
      <c r="D128" s="5">
        <v>-2024292497</v>
      </c>
      <c r="E128" s="5">
        <v>-1795923638</v>
      </c>
      <c r="F128" s="5">
        <v>-1646503941</v>
      </c>
      <c r="G128" s="5">
        <v>-1158571010</v>
      </c>
      <c r="I128" s="5">
        <v>-5464949143</v>
      </c>
      <c r="J128" s="5">
        <v>-7384979028</v>
      </c>
      <c r="K128" s="5">
        <v>-6796212205</v>
      </c>
      <c r="L128" s="5">
        <v>-5091342136</v>
      </c>
    </row>
    <row r="129" spans="3:14" ht="15.5" x14ac:dyDescent="0.35">
      <c r="C129" t="s">
        <v>1074</v>
      </c>
      <c r="D129" s="5">
        <v>-1335313900</v>
      </c>
      <c r="E129" s="5">
        <v>5838157675</v>
      </c>
      <c r="F129" s="5">
        <v>-4062837650</v>
      </c>
      <c r="G129" s="5">
        <v>3200359575</v>
      </c>
      <c r="I129" s="5">
        <v>-5956670959</v>
      </c>
      <c r="J129" s="5">
        <v>-586596041</v>
      </c>
      <c r="K129" s="5">
        <v>5694235090</v>
      </c>
      <c r="L129" s="5">
        <v>-7633679590</v>
      </c>
      <c r="M129" s="5">
        <v>-3641328725</v>
      </c>
      <c r="N129" s="5">
        <v>-2824729750</v>
      </c>
    </row>
    <row r="130" spans="3:14" ht="15.5" x14ac:dyDescent="0.35">
      <c r="C130" t="s">
        <v>1075</v>
      </c>
      <c r="D130" s="5">
        <v>33213306</v>
      </c>
      <c r="E130" s="5">
        <v>13633072</v>
      </c>
      <c r="F130" s="5">
        <v>-2056967</v>
      </c>
      <c r="G130" s="5">
        <v>40218159</v>
      </c>
      <c r="I130" s="5">
        <v>92963826</v>
      </c>
      <c r="J130" s="5">
        <v>454967931</v>
      </c>
      <c r="K130" s="5">
        <v>183538446</v>
      </c>
      <c r="L130" s="5">
        <v>137497371</v>
      </c>
      <c r="M130" s="5">
        <v>10165888</v>
      </c>
      <c r="N130" s="5">
        <v>3641512</v>
      </c>
    </row>
    <row r="131" spans="3:14" ht="15.5" x14ac:dyDescent="0.35">
      <c r="C131" t="s">
        <v>143</v>
      </c>
      <c r="D131" s="5">
        <v>-358023</v>
      </c>
      <c r="E131" s="5">
        <v>-3194450</v>
      </c>
      <c r="F131" s="5">
        <v>-16011763</v>
      </c>
      <c r="G131" s="5">
        <v>11183358</v>
      </c>
      <c r="I131" s="5">
        <v>-19206213</v>
      </c>
      <c r="J131" s="5">
        <v>-24219404</v>
      </c>
      <c r="K131" s="5">
        <v>-81873723</v>
      </c>
      <c r="L131" s="5">
        <v>-97619598</v>
      </c>
      <c r="M131" s="5">
        <v>-137755187</v>
      </c>
      <c r="N131" s="5">
        <v>-289321131</v>
      </c>
    </row>
    <row r="132" spans="3:14" ht="15.5" x14ac:dyDescent="0.35">
      <c r="C132" t="s">
        <v>1076</v>
      </c>
      <c r="D132" s="5">
        <v>-104957805</v>
      </c>
      <c r="E132" s="5">
        <v>-348682612</v>
      </c>
      <c r="F132" s="5">
        <v>-154869277</v>
      </c>
      <c r="G132" s="5">
        <v>-198976810</v>
      </c>
      <c r="I132" s="5">
        <v>-912385211</v>
      </c>
      <c r="J132" s="5">
        <v>-1170176350</v>
      </c>
      <c r="K132" s="5">
        <v>-1171741305</v>
      </c>
      <c r="L132" s="5">
        <v>-1030165956</v>
      </c>
      <c r="M132" s="5">
        <v>-472264470</v>
      </c>
      <c r="N132" s="5">
        <v>-95742094</v>
      </c>
    </row>
    <row r="133" spans="3:14" ht="15.5" x14ac:dyDescent="0.35">
      <c r="C133" t="s">
        <v>666</v>
      </c>
      <c r="D133" s="5">
        <v>199926</v>
      </c>
      <c r="E133" s="5">
        <v>25062</v>
      </c>
      <c r="F133" s="5">
        <v>221662</v>
      </c>
      <c r="G133" s="5">
        <v>1337938</v>
      </c>
      <c r="I133" s="5">
        <v>1585032</v>
      </c>
      <c r="J133" s="5">
        <v>34913564</v>
      </c>
      <c r="K133" s="5">
        <v>111045716</v>
      </c>
      <c r="L133" s="5">
        <v>3157942</v>
      </c>
    </row>
    <row r="134" spans="3:14" ht="15.5" x14ac:dyDescent="0.35">
      <c r="C134" t="s">
        <v>145</v>
      </c>
      <c r="D134" s="5">
        <v>6675293431</v>
      </c>
      <c r="E134" s="5">
        <v>288257716</v>
      </c>
      <c r="F134" s="5">
        <v>-11940030646</v>
      </c>
      <c r="G134" s="5">
        <v>456173707</v>
      </c>
      <c r="I134" s="5">
        <v>-14916260427</v>
      </c>
      <c r="J134" s="5">
        <v>-9433893798</v>
      </c>
      <c r="K134" s="5">
        <v>46104356648</v>
      </c>
      <c r="L134" s="5">
        <v>12771987231</v>
      </c>
      <c r="M134" s="5">
        <v>-4767823715</v>
      </c>
      <c r="N134" s="5">
        <v>638293875</v>
      </c>
    </row>
    <row r="135" spans="3:14" ht="15.5" x14ac:dyDescent="0.35">
      <c r="C135" t="s">
        <v>146</v>
      </c>
      <c r="D135" s="5">
        <v>-2472914800</v>
      </c>
      <c r="E135" s="5">
        <v>1416528747</v>
      </c>
      <c r="F135" s="5">
        <v>-6443573715</v>
      </c>
      <c r="G135" s="5">
        <v>-1378939746</v>
      </c>
      <c r="I135" s="5">
        <v>-6720031464</v>
      </c>
      <c r="J135" s="5">
        <v>-19701913231</v>
      </c>
      <c r="K135" s="5">
        <v>-38098361796</v>
      </c>
      <c r="L135" s="5">
        <v>-31059389840</v>
      </c>
      <c r="M135" s="5">
        <v>-1818997615</v>
      </c>
      <c r="N135" s="5">
        <v>-7486857960</v>
      </c>
    </row>
    <row r="136" spans="3:14" ht="15.5" x14ac:dyDescent="0.35">
      <c r="C136" t="s">
        <v>148</v>
      </c>
      <c r="D136" s="5">
        <v>-3182300</v>
      </c>
      <c r="E136" s="5">
        <v>-23556960</v>
      </c>
      <c r="F136" s="5">
        <v>-18342351</v>
      </c>
      <c r="G136" s="5">
        <v>-104752246</v>
      </c>
      <c r="I136" s="5">
        <v>-151651557</v>
      </c>
      <c r="J136" s="5">
        <v>-1483148980</v>
      </c>
      <c r="K136" s="5">
        <v>-1630231841</v>
      </c>
      <c r="L136" s="5">
        <v>-668539290</v>
      </c>
      <c r="M136" s="5">
        <v>-1614278673</v>
      </c>
      <c r="N136" s="5">
        <v>-1165939734</v>
      </c>
    </row>
    <row r="137" spans="3:14" ht="15.5" x14ac:dyDescent="0.35">
      <c r="C137" t="s">
        <v>415</v>
      </c>
      <c r="J137" s="5">
        <v>4183784</v>
      </c>
      <c r="K137" s="5">
        <v>111081080</v>
      </c>
    </row>
    <row r="138" spans="3:14" ht="15.5" x14ac:dyDescent="0.35">
      <c r="C138" t="s">
        <v>920</v>
      </c>
      <c r="D138" s="5">
        <v>-52750000</v>
      </c>
      <c r="E138" s="5">
        <v>7711120364</v>
      </c>
      <c r="F138" s="5">
        <v>-7579198364</v>
      </c>
      <c r="G138" s="5">
        <v>-275180000</v>
      </c>
      <c r="I138" s="5">
        <v>-162700000</v>
      </c>
      <c r="J138" s="5">
        <v>-15455181870</v>
      </c>
      <c r="K138" s="5">
        <v>-172000000</v>
      </c>
      <c r="L138" s="5">
        <v>-3197077750</v>
      </c>
      <c r="M138" s="5">
        <v>-204718942</v>
      </c>
      <c r="N138" s="5">
        <v>-6320918226</v>
      </c>
    </row>
    <row r="139" spans="3:14" ht="15.5" x14ac:dyDescent="0.35">
      <c r="C139" t="s">
        <v>909</v>
      </c>
      <c r="D139" s="5">
        <v>-2416982500</v>
      </c>
      <c r="E139" s="5">
        <v>-6271034657</v>
      </c>
      <c r="F139" s="5">
        <v>1153967000</v>
      </c>
      <c r="G139" s="5">
        <v>-999007500</v>
      </c>
      <c r="I139" s="5">
        <v>-6405679907</v>
      </c>
      <c r="J139" s="5">
        <v>-3285099500</v>
      </c>
      <c r="K139" s="5">
        <v>-38789877700</v>
      </c>
      <c r="L139" s="5">
        <v>-24293772800</v>
      </c>
    </row>
    <row r="140" spans="3:14" ht="15.5" x14ac:dyDescent="0.35">
      <c r="C140" t="s">
        <v>1077</v>
      </c>
      <c r="J140" s="5">
        <v>517333335</v>
      </c>
      <c r="K140" s="5">
        <v>2382666665</v>
      </c>
      <c r="L140" s="5">
        <v>-2900000000</v>
      </c>
    </row>
    <row r="141" spans="3:14" ht="15.5" x14ac:dyDescent="0.35">
      <c r="C141" t="s">
        <v>149</v>
      </c>
      <c r="D141" s="5">
        <v>6675293431</v>
      </c>
      <c r="E141" s="5">
        <v>288257716</v>
      </c>
      <c r="F141" s="5">
        <v>-11940030646</v>
      </c>
      <c r="G141" s="5">
        <v>456173707</v>
      </c>
      <c r="I141" s="5">
        <v>-14916260427</v>
      </c>
      <c r="J141" s="5">
        <v>-9433893798</v>
      </c>
      <c r="K141" s="5">
        <v>46104356648</v>
      </c>
      <c r="L141" s="5">
        <v>12771987231</v>
      </c>
      <c r="M141" s="5">
        <v>-4767823715</v>
      </c>
      <c r="N141" s="5">
        <v>638293875</v>
      </c>
    </row>
    <row r="142" spans="3:14" ht="15.5" x14ac:dyDescent="0.35">
      <c r="C142" t="s">
        <v>312</v>
      </c>
      <c r="K142" s="5">
        <v>-2657890680</v>
      </c>
    </row>
    <row r="143" spans="3:14" ht="15.5" x14ac:dyDescent="0.35">
      <c r="C143" t="s">
        <v>129</v>
      </c>
      <c r="D143" s="5">
        <v>6411439175</v>
      </c>
      <c r="E143" s="5">
        <v>1229355</v>
      </c>
      <c r="F143" s="5">
        <v>-385230</v>
      </c>
      <c r="G143" s="5">
        <v>249750</v>
      </c>
      <c r="I143" s="5">
        <v>1306375</v>
      </c>
      <c r="J143" s="5">
        <v>225000</v>
      </c>
      <c r="K143" s="5">
        <v>49500000000</v>
      </c>
    </row>
    <row r="144" spans="3:14" ht="15.5" x14ac:dyDescent="0.35">
      <c r="C144" t="s">
        <v>636</v>
      </c>
      <c r="N144" s="5">
        <v>1577000000</v>
      </c>
    </row>
    <row r="145" spans="2:14" ht="15.5" x14ac:dyDescent="0.35">
      <c r="C145" t="s">
        <v>635</v>
      </c>
      <c r="M145" s="5">
        <v>-1577000000</v>
      </c>
    </row>
    <row r="146" spans="2:14" ht="15.5" x14ac:dyDescent="0.35">
      <c r="C146" t="s">
        <v>509</v>
      </c>
      <c r="D146" s="5">
        <v>-208964526</v>
      </c>
      <c r="E146" s="5">
        <v>1754118775</v>
      </c>
      <c r="F146" s="5">
        <v>15316898</v>
      </c>
      <c r="G146" s="5">
        <v>-15316898</v>
      </c>
      <c r="I146" s="5">
        <v>1754118775</v>
      </c>
      <c r="J146" s="5">
        <v>1274992290</v>
      </c>
      <c r="K146" s="5">
        <v>-3173171405</v>
      </c>
      <c r="L146" s="5">
        <v>-1689923794</v>
      </c>
      <c r="M146" s="5">
        <v>-4501305335</v>
      </c>
      <c r="N146" s="5">
        <v>-938706125</v>
      </c>
    </row>
    <row r="147" spans="2:14" ht="15.5" x14ac:dyDescent="0.35">
      <c r="C147" t="s">
        <v>1078</v>
      </c>
      <c r="D147" s="5">
        <v>-40096368</v>
      </c>
      <c r="E147" s="5">
        <v>-1368446888</v>
      </c>
      <c r="F147" s="5">
        <v>1368446888</v>
      </c>
      <c r="G147" s="5">
        <v>660890704</v>
      </c>
    </row>
    <row r="148" spans="2:14" ht="15.5" x14ac:dyDescent="0.35">
      <c r="C148" t="s">
        <v>611</v>
      </c>
      <c r="D148" s="5">
        <v>512915150</v>
      </c>
      <c r="E148" s="5">
        <v>-858240</v>
      </c>
      <c r="F148" s="5">
        <v>925770</v>
      </c>
      <c r="G148" s="5">
        <v>19980</v>
      </c>
      <c r="I148" s="5">
        <v>104510</v>
      </c>
      <c r="J148" s="5">
        <v>18000</v>
      </c>
      <c r="K148" s="5">
        <v>4500000000</v>
      </c>
      <c r="L148" s="5">
        <v>20827000000</v>
      </c>
    </row>
    <row r="149" spans="2:14" ht="15.5" x14ac:dyDescent="0.35">
      <c r="C149" t="s">
        <v>458</v>
      </c>
      <c r="E149" s="5">
        <v>90300</v>
      </c>
      <c r="F149" s="5">
        <v>-13246876494</v>
      </c>
      <c r="I149" s="5">
        <v>-13246786194</v>
      </c>
      <c r="J149" s="5">
        <v>-13246770000</v>
      </c>
      <c r="L149" s="5">
        <v>-6500000000</v>
      </c>
    </row>
    <row r="150" spans="2:14" ht="15.5" x14ac:dyDescent="0.35">
      <c r="C150" t="s">
        <v>1079</v>
      </c>
      <c r="E150" s="5">
        <v>-97875586</v>
      </c>
      <c r="F150" s="5">
        <v>-77458478</v>
      </c>
      <c r="G150" s="5">
        <v>-189669829</v>
      </c>
      <c r="I150" s="5">
        <v>-365003893</v>
      </c>
      <c r="J150" s="5">
        <v>-522359088</v>
      </c>
      <c r="K150" s="5">
        <v>-569169255</v>
      </c>
      <c r="L150" s="5">
        <v>-50019367</v>
      </c>
    </row>
    <row r="151" spans="2:14" ht="15.5" x14ac:dyDescent="0.35">
      <c r="C151" t="s">
        <v>155</v>
      </c>
    </row>
    <row r="152" spans="2:14" ht="15.5" x14ac:dyDescent="0.35">
      <c r="C152" t="s">
        <v>164</v>
      </c>
      <c r="D152" s="5">
        <v>3948296857</v>
      </c>
      <c r="E152" s="5">
        <v>4994053201</v>
      </c>
      <c r="F152" s="5">
        <v>-12287112805</v>
      </c>
      <c r="G152" s="5">
        <v>8322883142</v>
      </c>
      <c r="I152" s="5">
        <v>-4335800306</v>
      </c>
      <c r="J152" s="5">
        <v>-14487596834</v>
      </c>
      <c r="K152" s="5">
        <v>25623562286</v>
      </c>
      <c r="L152" s="5">
        <v>-831829320</v>
      </c>
      <c r="M152" s="5">
        <v>699242008</v>
      </c>
      <c r="N152" s="5">
        <v>381175092</v>
      </c>
    </row>
    <row r="153" spans="2:14" ht="15.5" x14ac:dyDescent="0.35">
      <c r="C153" t="s">
        <v>165</v>
      </c>
      <c r="D153" s="5">
        <v>7241597529</v>
      </c>
      <c r="I153" s="5">
        <v>11577397835</v>
      </c>
      <c r="J153" s="5">
        <v>26064994669</v>
      </c>
      <c r="K153" s="5">
        <v>441432383</v>
      </c>
      <c r="L153" s="5">
        <v>1273261703</v>
      </c>
      <c r="M153" s="5">
        <v>574019695</v>
      </c>
      <c r="N153" s="5">
        <v>192844603</v>
      </c>
    </row>
    <row r="154" spans="2:14" ht="15.5" x14ac:dyDescent="0.35">
      <c r="C154" t="s">
        <v>166</v>
      </c>
      <c r="D154" s="5">
        <v>11189894386</v>
      </c>
      <c r="E154" s="5">
        <v>4994053201</v>
      </c>
      <c r="F154" s="5">
        <v>-12287112805</v>
      </c>
      <c r="G154" s="5">
        <v>8322883142</v>
      </c>
      <c r="I154" s="5">
        <v>7241597529</v>
      </c>
      <c r="J154" s="5">
        <v>11577397835</v>
      </c>
      <c r="K154" s="5">
        <v>26064994669</v>
      </c>
      <c r="L154" s="5">
        <v>441432383</v>
      </c>
      <c r="M154" s="5">
        <v>1273261703</v>
      </c>
      <c r="N154" s="5">
        <v>574019695</v>
      </c>
    </row>
    <row r="156" spans="2:14" ht="15.5" x14ac:dyDescent="0.35">
      <c r="B156" t="s">
        <v>167</v>
      </c>
      <c r="C156" t="s">
        <v>11</v>
      </c>
      <c r="D156" s="5">
        <v>4420000000</v>
      </c>
      <c r="E156" s="5">
        <v>4420000000</v>
      </c>
      <c r="F156" s="5">
        <v>4420000000</v>
      </c>
      <c r="G156" s="5">
        <v>4420000000</v>
      </c>
      <c r="I156" s="5">
        <v>4420000000</v>
      </c>
      <c r="J156" s="5">
        <v>4420000000</v>
      </c>
      <c r="K156" s="5">
        <v>4420000000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168</v>
      </c>
      <c r="D157" s="6">
        <v>0.31</v>
      </c>
      <c r="E157" s="6">
        <v>1.29</v>
      </c>
      <c r="F157" s="6">
        <v>0.63</v>
      </c>
      <c r="G157" s="6">
        <v>1.01</v>
      </c>
    </row>
    <row r="158" spans="2:14" ht="15.5" x14ac:dyDescent="0.35">
      <c r="C158" t="s">
        <v>169</v>
      </c>
      <c r="D158" s="6">
        <v>338.71</v>
      </c>
      <c r="E158" s="6">
        <v>65.89</v>
      </c>
      <c r="F158" s="6">
        <v>131.75</v>
      </c>
      <c r="G158" s="6">
        <v>49.5</v>
      </c>
    </row>
    <row r="159" spans="2:14" ht="15.5" x14ac:dyDescent="0.35">
      <c r="C159" t="s">
        <v>60</v>
      </c>
      <c r="D159" s="5">
        <v>48</v>
      </c>
      <c r="E159" s="6">
        <v>18.399999999999999</v>
      </c>
      <c r="F159" s="6">
        <v>30.14</v>
      </c>
      <c r="G159" s="6">
        <v>13.88</v>
      </c>
    </row>
    <row r="160" spans="2:14" ht="15.5" x14ac:dyDescent="0.35">
      <c r="C160" t="s">
        <v>170</v>
      </c>
      <c r="D160" s="5">
        <v>1680000000</v>
      </c>
      <c r="E160" s="5">
        <v>6300000000</v>
      </c>
      <c r="F160" s="5">
        <v>3220000000</v>
      </c>
      <c r="G160" s="5">
        <v>4860000000</v>
      </c>
    </row>
    <row r="161" spans="3:7" ht="15.5" x14ac:dyDescent="0.35">
      <c r="C161" t="s">
        <v>171</v>
      </c>
      <c r="D161" s="6">
        <v>8.8000000000000005E-3</v>
      </c>
      <c r="E161" s="6">
        <v>3.95E-2</v>
      </c>
      <c r="F161" s="6">
        <v>1.95E-2</v>
      </c>
      <c r="G161" s="6">
        <v>2.98E-2</v>
      </c>
    </row>
    <row r="162" spans="3:7" ht="15.5" x14ac:dyDescent="0.35">
      <c r="C162" t="s">
        <v>172</v>
      </c>
      <c r="D162" s="6">
        <v>9.3999999999999986E-3</v>
      </c>
      <c r="E162" s="6">
        <v>4.2199999999999994E-2</v>
      </c>
      <c r="F162" s="6">
        <v>2.1499999999999998E-2</v>
      </c>
      <c r="G162" s="6">
        <v>3.1699999999999999E-2</v>
      </c>
    </row>
    <row r="163" spans="3:7" ht="15.5" x14ac:dyDescent="0.35">
      <c r="C163" t="s">
        <v>173</v>
      </c>
      <c r="D163" s="6">
        <v>1.01E-2</v>
      </c>
      <c r="E163" s="6">
        <v>4.5400000000000003E-2</v>
      </c>
      <c r="F163" s="6">
        <v>2.1899999999999999E-2</v>
      </c>
      <c r="G163" s="6">
        <v>3.3300000000000003E-2</v>
      </c>
    </row>
    <row r="164" spans="3:7" ht="15.5" x14ac:dyDescent="0.35">
      <c r="C164" t="s">
        <v>174</v>
      </c>
      <c r="D164" s="6">
        <v>317.95</v>
      </c>
      <c r="E164" s="5">
        <v>395</v>
      </c>
      <c r="G164" s="6">
        <v>444.24</v>
      </c>
    </row>
    <row r="165" spans="3:7" ht="15.5" x14ac:dyDescent="0.35">
      <c r="C165" t="s">
        <v>175</v>
      </c>
      <c r="D165" s="5">
        <v>144000000000</v>
      </c>
      <c r="E165" s="5">
        <v>135000000000</v>
      </c>
      <c r="F165" s="5">
        <v>130000000000</v>
      </c>
      <c r="G165" s="5">
        <v>140000000000</v>
      </c>
    </row>
    <row r="166" spans="3:7" ht="15.5" x14ac:dyDescent="0.35">
      <c r="C166" t="s">
        <v>176</v>
      </c>
      <c r="D166" s="6">
        <v>3.23</v>
      </c>
      <c r="E166" s="6">
        <v>2.77</v>
      </c>
      <c r="F166" s="6">
        <v>2.83</v>
      </c>
      <c r="G166" s="6">
        <v>1.58</v>
      </c>
    </row>
    <row r="167" spans="3:7" ht="15.5" x14ac:dyDescent="0.35">
      <c r="C167" t="s">
        <v>177</v>
      </c>
      <c r="D167" s="6">
        <v>32.54</v>
      </c>
      <c r="E167" s="6">
        <v>30.67</v>
      </c>
      <c r="F167" s="6">
        <v>29.37</v>
      </c>
      <c r="G167" s="6">
        <v>31.74</v>
      </c>
    </row>
    <row r="168" spans="3:7" ht="15.5" x14ac:dyDescent="0.35">
      <c r="C168" t="s">
        <v>178</v>
      </c>
      <c r="D168" s="6">
        <v>3.23</v>
      </c>
      <c r="E168" s="6">
        <v>2.77</v>
      </c>
      <c r="F168" s="6">
        <v>2.83</v>
      </c>
      <c r="G168" s="6">
        <v>1.58</v>
      </c>
    </row>
    <row r="169" spans="3:7" ht="15.5" x14ac:dyDescent="0.35">
      <c r="C169" t="s">
        <v>179</v>
      </c>
      <c r="D169" s="6">
        <v>32.54</v>
      </c>
      <c r="E169" s="6">
        <v>30.67</v>
      </c>
      <c r="F169" s="6">
        <v>29.37</v>
      </c>
      <c r="G169" s="6">
        <v>31.74</v>
      </c>
    </row>
    <row r="170" spans="3:7" ht="15.5" x14ac:dyDescent="0.35">
      <c r="C170" t="s">
        <v>180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181</v>
      </c>
    </row>
    <row r="172" spans="3:7" ht="15.5" x14ac:dyDescent="0.35">
      <c r="C172" t="s">
        <v>182</v>
      </c>
      <c r="D172" s="5">
        <v>144000000000</v>
      </c>
      <c r="E172" s="5">
        <v>135000000000</v>
      </c>
      <c r="F172" s="5">
        <v>130000000000</v>
      </c>
      <c r="G172" s="5">
        <v>140000000000</v>
      </c>
    </row>
    <row r="173" spans="3:7" ht="15.5" x14ac:dyDescent="0.35">
      <c r="C173" t="s">
        <v>23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20</v>
      </c>
      <c r="D174" s="5">
        <v>-11000000000</v>
      </c>
      <c r="E174" s="5">
        <v>-7000000000</v>
      </c>
      <c r="F174" s="5">
        <v>-2000000000</v>
      </c>
      <c r="G174" s="5">
        <v>-14000000000</v>
      </c>
    </row>
    <row r="175" spans="3:7" ht="15.5" x14ac:dyDescent="0.35">
      <c r="C175" t="s">
        <v>183</v>
      </c>
      <c r="D175" s="5">
        <v>65000000000</v>
      </c>
      <c r="E175" s="5">
        <v>56000000000</v>
      </c>
      <c r="F175" s="5">
        <v>54000000000</v>
      </c>
      <c r="G175" s="5">
        <v>63000000000</v>
      </c>
    </row>
    <row r="176" spans="3:7" ht="15.5" x14ac:dyDescent="0.35">
      <c r="C176" t="s">
        <v>184</v>
      </c>
      <c r="D176" s="5">
        <v>0</v>
      </c>
      <c r="E176" s="5">
        <v>3000000000</v>
      </c>
      <c r="F176" s="5">
        <v>6000000000</v>
      </c>
      <c r="G176" s="5">
        <v>9000000000</v>
      </c>
    </row>
    <row r="177" spans="3:14" ht="15.5" x14ac:dyDescent="0.35">
      <c r="C177" t="s">
        <v>185</v>
      </c>
      <c r="D177" s="5">
        <v>0</v>
      </c>
      <c r="E177" s="5">
        <v>8000000000</v>
      </c>
      <c r="F177" s="5">
        <v>-8000000000</v>
      </c>
      <c r="G177" s="5">
        <v>0</v>
      </c>
    </row>
    <row r="178" spans="3:14" ht="15.5" x14ac:dyDescent="0.35">
      <c r="C178" t="s">
        <v>12</v>
      </c>
      <c r="D178" s="5">
        <v>0</v>
      </c>
      <c r="E178" s="5">
        <v>11000000000</v>
      </c>
      <c r="F178" s="5">
        <v>-2000000000</v>
      </c>
      <c r="G178" s="5">
        <v>9000000000</v>
      </c>
    </row>
    <row r="179" spans="3:14" ht="15.5" x14ac:dyDescent="0.35">
      <c r="C179" t="s">
        <v>15</v>
      </c>
      <c r="D179" s="6">
        <v>-7.0000000000000007E-2</v>
      </c>
      <c r="E179" s="6">
        <v>2.4900000000000002</v>
      </c>
      <c r="F179" s="6">
        <v>-0.34</v>
      </c>
      <c r="G179" s="6">
        <v>2.0099999999999998</v>
      </c>
    </row>
    <row r="180" spans="3:14" ht="15.5" x14ac:dyDescent="0.35">
      <c r="C180" t="s">
        <v>45</v>
      </c>
      <c r="I180" s="6">
        <v>4.4000000000000004</v>
      </c>
      <c r="J180" s="6">
        <v>4.7300000000000004</v>
      </c>
      <c r="K180" s="6">
        <v>4.97</v>
      </c>
      <c r="L180" s="6">
        <v>938808.93</v>
      </c>
      <c r="M180" s="6">
        <v>4078805.01</v>
      </c>
      <c r="N180" s="6">
        <v>-28860.720000000001</v>
      </c>
    </row>
    <row r="181" spans="3:14" ht="15.5" x14ac:dyDescent="0.35">
      <c r="C181" t="s">
        <v>59</v>
      </c>
      <c r="I181" s="6">
        <v>19.32</v>
      </c>
      <c r="J181" s="6">
        <v>10.57</v>
      </c>
      <c r="K181" s="6">
        <v>10.06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62</v>
      </c>
      <c r="I182" s="6">
        <v>5.48</v>
      </c>
      <c r="J182" s="6">
        <v>3.04</v>
      </c>
      <c r="K182" s="6">
        <v>2.87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186</v>
      </c>
      <c r="I183" s="5">
        <v>21290000000</v>
      </c>
      <c r="J183" s="5">
        <v>22590000000</v>
      </c>
      <c r="K183" s="5">
        <v>23860000000</v>
      </c>
      <c r="L183" s="5">
        <v>23430000000</v>
      </c>
      <c r="M183" s="5">
        <v>11020000000</v>
      </c>
      <c r="N183" s="5">
        <v>450000000</v>
      </c>
    </row>
    <row r="184" spans="3:14" ht="15.5" x14ac:dyDescent="0.35">
      <c r="C184" t="s">
        <v>187</v>
      </c>
      <c r="I184" s="6">
        <v>0.13439999999999999</v>
      </c>
      <c r="J184" s="6">
        <v>0.1479</v>
      </c>
      <c r="K184" s="6">
        <v>0.16449999999999998</v>
      </c>
      <c r="L184" s="6">
        <v>0.28589999999999999</v>
      </c>
      <c r="M184" s="6">
        <v>0.28260000000000002</v>
      </c>
      <c r="N184" s="6">
        <v>-3.4000000000000002E-3</v>
      </c>
    </row>
    <row r="185" spans="3:14" ht="15.5" x14ac:dyDescent="0.35">
      <c r="C185" t="s">
        <v>188</v>
      </c>
      <c r="I185" s="6">
        <v>0.14330000000000001</v>
      </c>
      <c r="J185" s="6">
        <v>0.16159999999999999</v>
      </c>
      <c r="K185" s="6">
        <v>0.18079999999999999</v>
      </c>
      <c r="L185" s="6">
        <v>0.45500000000000002</v>
      </c>
      <c r="M185" s="6">
        <v>0.85640000000000005</v>
      </c>
      <c r="N185" s="6">
        <v>-4.0899999999999999E-2</v>
      </c>
    </row>
    <row r="186" spans="3:14" ht="15.5" x14ac:dyDescent="0.35">
      <c r="C186" t="s">
        <v>189</v>
      </c>
      <c r="I186" s="6">
        <v>0.1525</v>
      </c>
      <c r="J186" s="6">
        <v>0.1716</v>
      </c>
      <c r="K186" s="6">
        <v>0.27060000000000001</v>
      </c>
      <c r="L186" s="6">
        <v>0.72129999999999994</v>
      </c>
      <c r="M186" s="6">
        <v>0.99840000000000007</v>
      </c>
      <c r="N186" s="6">
        <v>7.9000000000000001E-2</v>
      </c>
    </row>
    <row r="187" spans="3:14" ht="15.5" x14ac:dyDescent="0.35">
      <c r="C187" t="s">
        <v>190</v>
      </c>
      <c r="I187" s="6">
        <v>1054.6300000000001</v>
      </c>
      <c r="J187" s="6">
        <v>892.78</v>
      </c>
      <c r="K187" s="6">
        <v>282.61</v>
      </c>
      <c r="L187" s="6">
        <v>234.68</v>
      </c>
      <c r="M187" s="6">
        <v>77.75</v>
      </c>
      <c r="N187" s="6">
        <v>0.91</v>
      </c>
    </row>
    <row r="188" spans="3:14" ht="15.5" x14ac:dyDescent="0.35">
      <c r="C188" t="s">
        <v>56</v>
      </c>
      <c r="I188" s="6">
        <v>2.77</v>
      </c>
      <c r="J188" s="6">
        <v>1.71</v>
      </c>
      <c r="K188" s="6">
        <v>1.82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53</v>
      </c>
      <c r="I189" s="6">
        <v>30.67</v>
      </c>
      <c r="J189" s="6">
        <v>29.27</v>
      </c>
      <c r="K189" s="6">
        <v>27.5</v>
      </c>
      <c r="L189" s="6">
        <v>2063455.2</v>
      </c>
      <c r="M189" s="6">
        <v>4762889.8</v>
      </c>
      <c r="N189" s="6">
        <v>705167.21</v>
      </c>
    </row>
    <row r="190" spans="3:14" ht="15.5" x14ac:dyDescent="0.35">
      <c r="C190" t="s">
        <v>191</v>
      </c>
      <c r="I190" s="6">
        <v>2.77</v>
      </c>
      <c r="J190" s="6">
        <v>1.71</v>
      </c>
      <c r="K190" s="6">
        <v>1.82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192</v>
      </c>
      <c r="I191" s="6">
        <v>30.67</v>
      </c>
      <c r="J191" s="6">
        <v>29.27</v>
      </c>
      <c r="K191" s="6">
        <v>27.5</v>
      </c>
      <c r="L191" s="6">
        <v>2063455.2</v>
      </c>
      <c r="M191" s="6">
        <v>4762889.8</v>
      </c>
      <c r="N191" s="6">
        <v>705167.21</v>
      </c>
    </row>
    <row r="192" spans="3:14" ht="15.5" x14ac:dyDescent="0.35">
      <c r="C192" t="s">
        <v>193</v>
      </c>
      <c r="I192" s="5">
        <v>0</v>
      </c>
      <c r="J192" s="5">
        <v>3000000000</v>
      </c>
      <c r="K192" s="5">
        <v>1000000000</v>
      </c>
      <c r="L192" s="5">
        <v>2000000000</v>
      </c>
      <c r="M192" s="5">
        <v>2000000000</v>
      </c>
      <c r="N192" s="5">
        <v>2000000000</v>
      </c>
    </row>
    <row r="193" spans="2:14" ht="15.5" x14ac:dyDescent="0.35">
      <c r="C193" t="s">
        <v>194</v>
      </c>
      <c r="J193" s="5">
        <v>0</v>
      </c>
      <c r="K193" s="5">
        <v>0</v>
      </c>
      <c r="L193" s="5">
        <v>0</v>
      </c>
      <c r="N193" s="5">
        <v>0</v>
      </c>
    </row>
    <row r="194" spans="2:14" ht="15.5" x14ac:dyDescent="0.35">
      <c r="C194" t="s">
        <v>25</v>
      </c>
      <c r="I194" s="5">
        <v>0</v>
      </c>
      <c r="J194" s="5">
        <v>3000000000</v>
      </c>
      <c r="K194" s="5">
        <v>1000000000</v>
      </c>
      <c r="L194" s="5">
        <v>2000000000</v>
      </c>
      <c r="M194" s="5">
        <v>2000000000</v>
      </c>
      <c r="N194" s="5">
        <v>2000000000</v>
      </c>
    </row>
    <row r="195" spans="2:14" ht="15.5" x14ac:dyDescent="0.35">
      <c r="C195" t="s">
        <v>22</v>
      </c>
      <c r="I195" s="5">
        <v>-7000000000</v>
      </c>
      <c r="J195" s="5">
        <v>-8000000000</v>
      </c>
      <c r="K195" s="5">
        <v>-25000000000</v>
      </c>
      <c r="L195" s="5">
        <v>2000000000</v>
      </c>
      <c r="M195" s="5">
        <v>0</v>
      </c>
      <c r="N195" s="5">
        <v>1000000000</v>
      </c>
    </row>
    <row r="196" spans="2:14" ht="15.5" x14ac:dyDescent="0.35">
      <c r="C196" t="s">
        <v>195</v>
      </c>
      <c r="I196" s="5">
        <v>56000000000</v>
      </c>
      <c r="J196" s="5">
        <v>50000000000</v>
      </c>
      <c r="K196" s="5">
        <v>56000000000</v>
      </c>
      <c r="L196" s="5">
        <v>35000000000</v>
      </c>
      <c r="M196" s="5">
        <v>5000000000</v>
      </c>
      <c r="N196" s="5">
        <v>-1000000000</v>
      </c>
    </row>
    <row r="197" spans="2:14" ht="15.5" x14ac:dyDescent="0.35">
      <c r="C197" t="s">
        <v>196</v>
      </c>
      <c r="I197" s="5">
        <v>17000000000</v>
      </c>
      <c r="J197" s="5">
        <v>15000000000</v>
      </c>
      <c r="K197" s="5">
        <v>18000000000</v>
      </c>
      <c r="L197" s="5">
        <v>17000000000</v>
      </c>
      <c r="M197" s="5">
        <v>7000000000</v>
      </c>
      <c r="N197" s="5">
        <v>7000000000</v>
      </c>
    </row>
    <row r="198" spans="2:14" ht="15.5" x14ac:dyDescent="0.35">
      <c r="C198" t="s">
        <v>197</v>
      </c>
      <c r="I198" s="5">
        <v>0</v>
      </c>
      <c r="J198" s="5">
        <v>-17000000000</v>
      </c>
      <c r="K198" s="5">
        <v>-2000000000</v>
      </c>
      <c r="L198" s="5">
        <v>-4000000000</v>
      </c>
      <c r="M198" s="5">
        <v>-2000000000</v>
      </c>
      <c r="N198" s="5">
        <v>-7000000000</v>
      </c>
    </row>
    <row r="199" spans="2:14" ht="15.5" x14ac:dyDescent="0.35">
      <c r="C199" t="s">
        <v>14</v>
      </c>
      <c r="I199" s="5">
        <v>17000000000</v>
      </c>
      <c r="J199" s="5">
        <v>-2000000000</v>
      </c>
      <c r="K199" s="5">
        <v>16000000000</v>
      </c>
      <c r="L199" s="5">
        <v>14000000000</v>
      </c>
      <c r="M199" s="5">
        <v>5000000000</v>
      </c>
      <c r="N199" s="5">
        <v>0</v>
      </c>
    </row>
    <row r="200" spans="2:14" ht="15.5" x14ac:dyDescent="0.35">
      <c r="C200" t="s">
        <v>16</v>
      </c>
      <c r="I200" s="6">
        <v>3.85</v>
      </c>
      <c r="J200" s="6">
        <v>-0.52</v>
      </c>
      <c r="K200" s="6">
        <v>3.58</v>
      </c>
      <c r="L200" s="6">
        <v>582584.82999999996</v>
      </c>
      <c r="M200" s="6">
        <v>2186826.29</v>
      </c>
      <c r="N200" s="6">
        <v>-102847.51</v>
      </c>
    </row>
    <row r="202" spans="2:14" ht="15.5" x14ac:dyDescent="0.35">
      <c r="B202" t="s">
        <v>198</v>
      </c>
      <c r="C202" t="s">
        <v>199</v>
      </c>
      <c r="D202" s="5">
        <v>1000000000</v>
      </c>
      <c r="E202" s="5">
        <v>6000000000</v>
      </c>
      <c r="F202" s="5">
        <v>3000000000</v>
      </c>
      <c r="G202" s="5">
        <v>4000000000</v>
      </c>
      <c r="H202" s="5">
        <v>5000000000</v>
      </c>
      <c r="I202" s="5">
        <v>19000000000</v>
      </c>
      <c r="J202" s="5">
        <v>21000000000</v>
      </c>
      <c r="K202" s="5">
        <v>22000000000</v>
      </c>
      <c r="L202" s="5">
        <v>22000000000</v>
      </c>
      <c r="M202" s="5">
        <v>10000000000</v>
      </c>
      <c r="N202" s="5">
        <v>-72000000</v>
      </c>
    </row>
    <row r="203" spans="2:14" ht="15.5" x14ac:dyDescent="0.35">
      <c r="C203" t="s">
        <v>317</v>
      </c>
      <c r="H203" s="5">
        <v>14000000000</v>
      </c>
      <c r="I203" s="5">
        <v>19000000000</v>
      </c>
      <c r="J203" s="5">
        <v>21000000000</v>
      </c>
      <c r="K203" s="5">
        <v>22000000000</v>
      </c>
    </row>
    <row r="204" spans="2:14" ht="15.5" x14ac:dyDescent="0.35">
      <c r="C204" t="s">
        <v>200</v>
      </c>
      <c r="H204" s="5">
        <v>2</v>
      </c>
      <c r="I204" s="5">
        <v>2</v>
      </c>
      <c r="J204" s="5">
        <v>3</v>
      </c>
      <c r="K204" s="5">
        <v>3</v>
      </c>
    </row>
    <row r="205" spans="2:14" ht="15.5" x14ac:dyDescent="0.35">
      <c r="C205" t="s">
        <v>64</v>
      </c>
      <c r="H205" s="6">
        <v>1.6553</v>
      </c>
      <c r="I205" s="6">
        <v>0.46029999999999999</v>
      </c>
      <c r="J205" s="6">
        <v>0.64159999999999995</v>
      </c>
      <c r="K205" s="6">
        <v>0.60319999999999996</v>
      </c>
    </row>
    <row r="206" spans="2:14" ht="15.5" x14ac:dyDescent="0.35">
      <c r="C206" t="s">
        <v>201</v>
      </c>
      <c r="H206" s="6">
        <v>2.1099999999999997E-2</v>
      </c>
      <c r="I206" s="6">
        <v>3.7699999999999997E-2</v>
      </c>
      <c r="J206" s="6">
        <v>5.6600000000000004E-2</v>
      </c>
      <c r="K206" s="6">
        <v>5.2600000000000001E-2</v>
      </c>
    </row>
    <row r="207" spans="2:14" ht="15.5" x14ac:dyDescent="0.35">
      <c r="C207" t="s">
        <v>44</v>
      </c>
      <c r="D207" s="6">
        <v>0.3</v>
      </c>
      <c r="E207" s="6">
        <v>1.28</v>
      </c>
      <c r="F207" s="6">
        <v>0.62</v>
      </c>
      <c r="G207" s="5">
        <v>1</v>
      </c>
      <c r="H207" s="6">
        <v>1.21</v>
      </c>
      <c r="I207" s="6">
        <v>4.3499999999999996</v>
      </c>
      <c r="J207" s="6">
        <v>4.68</v>
      </c>
      <c r="K207" s="6">
        <v>4.92</v>
      </c>
      <c r="L207" s="6">
        <v>4.9000000000000004</v>
      </c>
      <c r="M207" s="6">
        <v>2.2799999999999998</v>
      </c>
      <c r="N207" s="6">
        <v>-0.02</v>
      </c>
    </row>
    <row r="208" spans="2:14" ht="15.5" x14ac:dyDescent="0.35">
      <c r="C208" t="s">
        <v>318</v>
      </c>
      <c r="H208" s="6">
        <v>3.2</v>
      </c>
      <c r="I208" s="6">
        <v>4.3499999999999996</v>
      </c>
      <c r="J208" s="6">
        <v>4.68</v>
      </c>
      <c r="K208" s="6">
        <v>4.92</v>
      </c>
    </row>
    <row r="209" spans="3:14" ht="15.5" x14ac:dyDescent="0.35">
      <c r="C209" t="s">
        <v>66</v>
      </c>
      <c r="H209" s="5">
        <v>2</v>
      </c>
      <c r="I209" s="5">
        <v>2</v>
      </c>
      <c r="J209" s="5">
        <v>3</v>
      </c>
      <c r="K209" s="5">
        <v>3</v>
      </c>
    </row>
    <row r="210" spans="3:14" ht="15.5" x14ac:dyDescent="0.35">
      <c r="C210" t="s">
        <v>202</v>
      </c>
      <c r="H210" s="6">
        <v>1.6553</v>
      </c>
      <c r="I210" s="6">
        <v>0.46029999999999999</v>
      </c>
      <c r="J210" s="6">
        <v>0.64159999999999995</v>
      </c>
      <c r="K210" s="6">
        <v>0.60319999999999996</v>
      </c>
    </row>
    <row r="211" spans="3:14" ht="15.5" x14ac:dyDescent="0.35">
      <c r="C211" t="s">
        <v>203</v>
      </c>
      <c r="H211" s="6">
        <v>2.1099999999999997E-2</v>
      </c>
      <c r="I211" s="6">
        <v>3.7699999999999997E-2</v>
      </c>
      <c r="J211" s="6">
        <v>5.6600000000000004E-2</v>
      </c>
      <c r="K211" s="6">
        <v>5.2600000000000001E-2</v>
      </c>
    </row>
    <row r="212" spans="3:14" ht="15.5" x14ac:dyDescent="0.35">
      <c r="C212" t="s">
        <v>204</v>
      </c>
      <c r="D212" s="5">
        <v>10000000000</v>
      </c>
      <c r="E212" s="5">
        <v>20000000000</v>
      </c>
      <c r="F212" s="5">
        <v>12000000000</v>
      </c>
      <c r="G212" s="5">
        <v>16000000000</v>
      </c>
      <c r="H212" s="5">
        <v>39000000000</v>
      </c>
      <c r="I212" s="5">
        <v>69000000000</v>
      </c>
      <c r="J212" s="5">
        <v>73000000000</v>
      </c>
      <c r="K212" s="5">
        <v>77000000000</v>
      </c>
      <c r="L212" s="5">
        <v>67000000000</v>
      </c>
      <c r="M212" s="5">
        <v>33000000000</v>
      </c>
      <c r="N212" s="5">
        <v>8000000000</v>
      </c>
    </row>
    <row r="213" spans="3:14" ht="15.5" x14ac:dyDescent="0.35">
      <c r="C213" t="s">
        <v>319</v>
      </c>
      <c r="H213" s="5">
        <v>58000000000</v>
      </c>
      <c r="I213" s="5">
        <v>69000000000</v>
      </c>
      <c r="J213" s="5">
        <v>73000000000</v>
      </c>
      <c r="K213" s="5">
        <v>77000000000</v>
      </c>
    </row>
    <row r="214" spans="3:14" ht="15.5" x14ac:dyDescent="0.35">
      <c r="C214" t="s">
        <v>205</v>
      </c>
      <c r="H214" s="5">
        <v>2</v>
      </c>
      <c r="I214" s="5">
        <v>2</v>
      </c>
      <c r="J214" s="5">
        <v>3</v>
      </c>
      <c r="K214" s="5">
        <v>3</v>
      </c>
    </row>
    <row r="215" spans="3:14" ht="15.5" x14ac:dyDescent="0.35">
      <c r="C215" t="s">
        <v>206</v>
      </c>
      <c r="H215" s="6">
        <v>1.6553</v>
      </c>
      <c r="I215" s="6">
        <v>0.46029999999999999</v>
      </c>
      <c r="J215" s="6">
        <v>0.64159999999999995</v>
      </c>
      <c r="K215" s="6">
        <v>0.60319999999999996</v>
      </c>
    </row>
    <row r="216" spans="3:14" ht="15.5" x14ac:dyDescent="0.35">
      <c r="C216" t="s">
        <v>207</v>
      </c>
      <c r="H216" s="6">
        <v>2.1099999999999997E-2</v>
      </c>
      <c r="I216" s="6">
        <v>3.7699999999999997E-2</v>
      </c>
      <c r="J216" s="6">
        <v>5.6600000000000004E-2</v>
      </c>
      <c r="K216" s="6">
        <v>5.2600000000000001E-2</v>
      </c>
    </row>
    <row r="217" spans="3:14" ht="15.5" x14ac:dyDescent="0.35">
      <c r="C217" t="s">
        <v>208</v>
      </c>
      <c r="I217" s="6">
        <v>78.63</v>
      </c>
    </row>
    <row r="218" spans="3:14" ht="15.5" x14ac:dyDescent="0.35">
      <c r="C218" t="s">
        <v>320</v>
      </c>
      <c r="I218" s="6">
        <v>29.69</v>
      </c>
    </row>
    <row r="219" spans="3:14" ht="15.5" x14ac:dyDescent="0.35">
      <c r="C219" t="s">
        <v>209</v>
      </c>
      <c r="I219" s="6">
        <v>7.42</v>
      </c>
    </row>
    <row r="220" spans="3:14" ht="15.5" x14ac:dyDescent="0.35">
      <c r="C220" t="s">
        <v>321</v>
      </c>
      <c r="I220" s="6">
        <v>3.3700000000000001E-2</v>
      </c>
    </row>
    <row r="221" spans="3:14" ht="15.5" x14ac:dyDescent="0.35">
      <c r="C221" t="s">
        <v>322</v>
      </c>
      <c r="I221" s="6">
        <v>7.3</v>
      </c>
    </row>
    <row r="222" spans="3:14" ht="15.5" x14ac:dyDescent="0.35">
      <c r="C222" t="s">
        <v>210</v>
      </c>
      <c r="I222" s="6">
        <v>2.95</v>
      </c>
    </row>
    <row r="223" spans="3:14" ht="15.5" x14ac:dyDescent="0.35">
      <c r="C223" t="s">
        <v>323</v>
      </c>
      <c r="I223" s="6">
        <v>23.09</v>
      </c>
    </row>
    <row r="224" spans="3:14" ht="15.5" x14ac:dyDescent="0.35">
      <c r="C224" t="s">
        <v>324</v>
      </c>
      <c r="I224" s="6">
        <v>23.54</v>
      </c>
    </row>
    <row r="225" spans="3:9" ht="15.5" x14ac:dyDescent="0.35">
      <c r="C225" t="s">
        <v>325</v>
      </c>
      <c r="I225" s="6">
        <v>27.49</v>
      </c>
    </row>
    <row r="226" spans="3:9" ht="15.5" x14ac:dyDescent="0.35">
      <c r="C226" t="s">
        <v>326</v>
      </c>
      <c r="I226" s="6">
        <v>25.73</v>
      </c>
    </row>
    <row r="227" spans="3:9" ht="15.5" x14ac:dyDescent="0.35">
      <c r="C227" t="s">
        <v>327</v>
      </c>
      <c r="I227" s="6">
        <v>-4.25</v>
      </c>
    </row>
    <row r="228" spans="3:9" ht="15.5" x14ac:dyDescent="0.35">
      <c r="C228" t="s">
        <v>328</v>
      </c>
      <c r="I228" s="6">
        <v>-0.3</v>
      </c>
    </row>
    <row r="229" spans="3:9" ht="15.5" x14ac:dyDescent="0.35">
      <c r="C229" t="s">
        <v>329</v>
      </c>
      <c r="I229" s="6">
        <v>3.2</v>
      </c>
    </row>
    <row r="230" spans="3:9" ht="15.5" x14ac:dyDescent="0.35">
      <c r="C230" t="s">
        <v>211</v>
      </c>
      <c r="I230" s="6">
        <v>1.21</v>
      </c>
    </row>
    <row r="231" spans="3:9" ht="15.5" x14ac:dyDescent="0.35">
      <c r="C231" t="s">
        <v>330</v>
      </c>
      <c r="I231" s="6">
        <v>13.01</v>
      </c>
    </row>
    <row r="232" spans="3:9" ht="15.5" x14ac:dyDescent="0.35">
      <c r="C232" t="s">
        <v>212</v>
      </c>
      <c r="D232" s="6">
        <v>2.5</v>
      </c>
    </row>
    <row r="233" spans="3:9" ht="15.5" x14ac:dyDescent="0.35">
      <c r="C233" t="s">
        <v>213</v>
      </c>
      <c r="I233" s="6">
        <v>32.159999999999997</v>
      </c>
    </row>
    <row r="234" spans="3:9" ht="15.5" x14ac:dyDescent="0.35">
      <c r="C234" t="s">
        <v>331</v>
      </c>
      <c r="I234" s="6">
        <v>4.04</v>
      </c>
    </row>
    <row r="235" spans="3:9" ht="15.5" x14ac:dyDescent="0.35">
      <c r="C235" t="s">
        <v>214</v>
      </c>
      <c r="D235" s="6">
        <v>8.43</v>
      </c>
    </row>
    <row r="236" spans="3:9" ht="15.5" x14ac:dyDescent="0.35">
      <c r="C236" t="s">
        <v>215</v>
      </c>
      <c r="D236" s="6">
        <v>4.5599999999999996</v>
      </c>
    </row>
    <row r="237" spans="3:9" ht="15.5" x14ac:dyDescent="0.35">
      <c r="C237" t="s">
        <v>217</v>
      </c>
      <c r="D237" s="6">
        <v>7.0000000000000007E-2</v>
      </c>
    </row>
    <row r="238" spans="3:9" ht="15.5" x14ac:dyDescent="0.35">
      <c r="C238" t="s">
        <v>219</v>
      </c>
      <c r="D238" s="6">
        <v>1.07</v>
      </c>
    </row>
    <row r="239" spans="3:9" ht="15.5" x14ac:dyDescent="0.35">
      <c r="C239" t="s">
        <v>333</v>
      </c>
      <c r="I239" s="6">
        <v>1595.88</v>
      </c>
    </row>
    <row r="240" spans="3:9" ht="15.5" x14ac:dyDescent="0.35">
      <c r="C240" t="s">
        <v>12</v>
      </c>
      <c r="D240" s="5">
        <v>0</v>
      </c>
    </row>
    <row r="241" spans="3:9" ht="15.5" x14ac:dyDescent="0.35">
      <c r="C241" t="s">
        <v>220</v>
      </c>
      <c r="I241" s="6">
        <v>20.51</v>
      </c>
    </row>
    <row r="242" spans="3:9" ht="15.5" x14ac:dyDescent="0.35">
      <c r="C242" t="s">
        <v>221</v>
      </c>
      <c r="I242" s="6">
        <v>9.3399999999999997E-2</v>
      </c>
    </row>
    <row r="243" spans="3:9" ht="15.5" x14ac:dyDescent="0.35">
      <c r="C243" t="s">
        <v>222</v>
      </c>
      <c r="I243" s="6">
        <v>9.9499999999999991E-2</v>
      </c>
    </row>
    <row r="244" spans="3:9" ht="15.5" x14ac:dyDescent="0.35">
      <c r="C244" t="s">
        <v>223</v>
      </c>
      <c r="I244" s="6">
        <v>0.10730000000000001</v>
      </c>
    </row>
    <row r="245" spans="3:9" ht="15.5" x14ac:dyDescent="0.35">
      <c r="C245" t="s">
        <v>334</v>
      </c>
      <c r="I245" s="6">
        <v>0.10189999999999999</v>
      </c>
    </row>
    <row r="246" spans="3:9" ht="15.5" x14ac:dyDescent="0.35">
      <c r="C246" t="s">
        <v>225</v>
      </c>
      <c r="D246" s="6">
        <v>531.23</v>
      </c>
    </row>
    <row r="247" spans="3:9" ht="15.5" x14ac:dyDescent="0.35">
      <c r="C247" t="s">
        <v>226</v>
      </c>
      <c r="D247" s="6">
        <v>26.26</v>
      </c>
    </row>
    <row r="248" spans="3:9" ht="15.5" x14ac:dyDescent="0.35">
      <c r="C248" t="s">
        <v>335</v>
      </c>
      <c r="I248" s="6">
        <v>0.39</v>
      </c>
    </row>
    <row r="249" spans="3:9" ht="15.5" x14ac:dyDescent="0.35">
      <c r="C249" t="s">
        <v>336</v>
      </c>
      <c r="I249" s="5">
        <v>1</v>
      </c>
    </row>
    <row r="250" spans="3:9" ht="15.5" x14ac:dyDescent="0.35">
      <c r="C250" t="s">
        <v>40</v>
      </c>
      <c r="I250" s="5">
        <v>424000000000</v>
      </c>
    </row>
    <row r="251" spans="3:9" ht="15.5" x14ac:dyDescent="0.35">
      <c r="C251" t="s">
        <v>229</v>
      </c>
      <c r="I251" s="5">
        <v>413000000000</v>
      </c>
    </row>
    <row r="252" spans="3:9" ht="15.5" x14ac:dyDescent="0.35">
      <c r="C252" t="s">
        <v>230</v>
      </c>
      <c r="I252" s="5">
        <v>4470000000</v>
      </c>
    </row>
    <row r="253" spans="3:9" ht="15.5" x14ac:dyDescent="0.35">
      <c r="C253" t="s">
        <v>231</v>
      </c>
      <c r="I253" s="6">
        <v>0.1222</v>
      </c>
    </row>
    <row r="254" spans="3:9" ht="15.5" x14ac:dyDescent="0.35">
      <c r="C254" t="s">
        <v>232</v>
      </c>
      <c r="D254" s="6">
        <v>0.41159999999999997</v>
      </c>
    </row>
    <row r="255" spans="3:9" ht="15.5" x14ac:dyDescent="0.35">
      <c r="C255" t="s">
        <v>233</v>
      </c>
      <c r="D255" s="6">
        <v>0.1472</v>
      </c>
    </row>
    <row r="256" spans="3:9" ht="15.5" x14ac:dyDescent="0.35">
      <c r="C256" t="s">
        <v>234</v>
      </c>
      <c r="D256" s="6">
        <v>0.13970000000000002</v>
      </c>
    </row>
    <row r="257" spans="3:9" ht="15.5" x14ac:dyDescent="0.35">
      <c r="C257" t="s">
        <v>235</v>
      </c>
      <c r="D257" s="6">
        <v>-0.51800000000000002</v>
      </c>
    </row>
    <row r="258" spans="3:9" ht="15.5" x14ac:dyDescent="0.35">
      <c r="C258" t="s">
        <v>236</v>
      </c>
      <c r="D258" s="6">
        <v>-0.55349999999999999</v>
      </c>
    </row>
    <row r="259" spans="3:9" ht="15.5" x14ac:dyDescent="0.35">
      <c r="C259" t="s">
        <v>237</v>
      </c>
      <c r="D259" s="6">
        <v>-0.7913</v>
      </c>
    </row>
    <row r="260" spans="3:9" ht="15.5" x14ac:dyDescent="0.35">
      <c r="C260" t="s">
        <v>238</v>
      </c>
      <c r="I260" s="5">
        <v>2</v>
      </c>
    </row>
    <row r="261" spans="3:9" ht="15.5" x14ac:dyDescent="0.35">
      <c r="C261" t="s">
        <v>239</v>
      </c>
      <c r="I261" s="5">
        <v>2</v>
      </c>
    </row>
    <row r="262" spans="3:9" ht="15.5" x14ac:dyDescent="0.35">
      <c r="C262" t="s">
        <v>240</v>
      </c>
      <c r="I262" s="6">
        <v>1.6553</v>
      </c>
    </row>
    <row r="263" spans="3:9" ht="15.5" x14ac:dyDescent="0.35">
      <c r="C263" t="s">
        <v>241</v>
      </c>
      <c r="I263" s="6">
        <v>2.1099999999999997E-2</v>
      </c>
    </row>
    <row r="264" spans="3:9" ht="15.5" x14ac:dyDescent="0.35">
      <c r="C264" t="s">
        <v>242</v>
      </c>
      <c r="I264" t="s">
        <v>1080</v>
      </c>
    </row>
    <row r="265" spans="3:9" ht="15.5" x14ac:dyDescent="0.35">
      <c r="C265" t="s">
        <v>244</v>
      </c>
      <c r="I265" s="5">
        <v>6</v>
      </c>
    </row>
    <row r="266" spans="3:9" ht="15.5" x14ac:dyDescent="0.35">
      <c r="C266" t="s">
        <v>245</v>
      </c>
      <c r="I266" s="6">
        <v>0.82</v>
      </c>
    </row>
    <row r="267" spans="3:9" ht="15.5" x14ac:dyDescent="0.35">
      <c r="C267" t="s">
        <v>246</v>
      </c>
      <c r="I267" s="6">
        <v>0.35</v>
      </c>
    </row>
    <row r="268" spans="3:9" ht="15.5" x14ac:dyDescent="0.35">
      <c r="C268" t="s">
        <v>247</v>
      </c>
      <c r="I268" s="6">
        <v>0.31</v>
      </c>
    </row>
    <row r="269" spans="3:9" ht="15.5" x14ac:dyDescent="0.35">
      <c r="C269" t="s">
        <v>249</v>
      </c>
      <c r="I269" s="6">
        <v>0.17</v>
      </c>
    </row>
    <row r="270" spans="3:9" ht="15.5" x14ac:dyDescent="0.35">
      <c r="C270" t="s">
        <v>250</v>
      </c>
      <c r="I270" s="6">
        <v>0.22</v>
      </c>
    </row>
    <row r="271" spans="3:9" ht="15.5" x14ac:dyDescent="0.35">
      <c r="C271" t="s">
        <v>251</v>
      </c>
      <c r="I271" s="6">
        <v>0.15</v>
      </c>
    </row>
    <row r="272" spans="3:9" ht="15.5" x14ac:dyDescent="0.35">
      <c r="C272" t="s">
        <v>337</v>
      </c>
      <c r="I272" s="5">
        <v>58000000000</v>
      </c>
    </row>
    <row r="273" spans="3:9" ht="15.5" x14ac:dyDescent="0.35">
      <c r="C273" t="s">
        <v>338</v>
      </c>
      <c r="I273" s="5">
        <v>25000000000</v>
      </c>
    </row>
    <row r="274" spans="3:9" ht="15.5" x14ac:dyDescent="0.35">
      <c r="C274" t="s">
        <v>339</v>
      </c>
      <c r="I274" s="5">
        <v>16000000000</v>
      </c>
    </row>
    <row r="275" spans="3:9" ht="15.5" x14ac:dyDescent="0.35">
      <c r="C275" t="s">
        <v>340</v>
      </c>
      <c r="I275" s="5">
        <v>14000000000</v>
      </c>
    </row>
    <row r="276" spans="3:9" ht="15.5" x14ac:dyDescent="0.35">
      <c r="C276" t="s">
        <v>252</v>
      </c>
      <c r="D276" s="5">
        <v>11000000000</v>
      </c>
    </row>
    <row r="277" spans="3:9" ht="15.5" x14ac:dyDescent="0.35">
      <c r="C277" t="s">
        <v>253</v>
      </c>
      <c r="D277" s="5">
        <v>153000000000</v>
      </c>
    </row>
    <row r="278" spans="3:9" ht="15.5" x14ac:dyDescent="0.35">
      <c r="C278" t="s">
        <v>254</v>
      </c>
      <c r="D278" s="5">
        <v>9000000000</v>
      </c>
    </row>
    <row r="279" spans="3:9" ht="15.5" x14ac:dyDescent="0.35">
      <c r="C279" t="s">
        <v>183</v>
      </c>
      <c r="D279" s="5">
        <v>65000000000</v>
      </c>
    </row>
    <row r="280" spans="3:9" ht="15.5" x14ac:dyDescent="0.35">
      <c r="C280" t="s">
        <v>182</v>
      </c>
      <c r="I280" s="5">
        <v>144000000000</v>
      </c>
    </row>
    <row r="281" spans="3:9" ht="15.5" x14ac:dyDescent="0.35">
      <c r="C281" t="s">
        <v>20</v>
      </c>
      <c r="D281" s="5">
        <v>-11000000000</v>
      </c>
    </row>
    <row r="282" spans="3:9" ht="15.5" x14ac:dyDescent="0.35">
      <c r="C282" t="s">
        <v>255</v>
      </c>
      <c r="I282" s="5">
        <v>144000000000</v>
      </c>
    </row>
    <row r="283" spans="3:9" ht="15.5" x14ac:dyDescent="0.35">
      <c r="C283" t="s">
        <v>341</v>
      </c>
      <c r="I283" s="5">
        <v>18000000000</v>
      </c>
    </row>
    <row r="284" spans="3:9" ht="15.5" x14ac:dyDescent="0.35">
      <c r="C284" t="s">
        <v>342</v>
      </c>
      <c r="I284" s="5">
        <v>-9000000000</v>
      </c>
    </row>
    <row r="285" spans="3:9" ht="15.5" x14ac:dyDescent="0.35">
      <c r="C285" t="s">
        <v>343</v>
      </c>
      <c r="I285" s="5">
        <v>-5000000000</v>
      </c>
    </row>
    <row r="286" spans="3:9" ht="15.5" x14ac:dyDescent="0.35">
      <c r="C286" t="s">
        <v>344</v>
      </c>
      <c r="I286" s="5">
        <v>0</v>
      </c>
    </row>
    <row r="287" spans="3:9" ht="15.5" x14ac:dyDescent="0.35">
      <c r="C287" t="s">
        <v>345</v>
      </c>
      <c r="I287" s="5">
        <v>18000000000</v>
      </c>
    </row>
  </sheetData>
  <pageMargins left="0.7" right="0.7" top="0.75" bottom="0.75" header="0.3" footer="0.3"/>
  <ignoredErrors>
    <ignoredError sqref="A1:N288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1081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1082</v>
      </c>
      <c r="D2" s="2" vm="139">
        <f ca="1">IFERROR(_xlfn.STOCKHISTORY("XIDX:" &amp; $C$1, D3, , 0, 0, 1), "Libur")</f>
        <v>197</v>
      </c>
      <c r="H2" s="2" vm="139">
        <f ca="1">IFERROR(INDEX(D2:G2,COUNT(D2:G2)),"")</f>
        <v>197</v>
      </c>
      <c r="I2" s="2" vm="140">
        <f t="shared" ref="I2:N2" ca="1" si="0">IFERROR(_xlfn.STOCKHISTORY("XIDX:" &amp; $C$1, I1, , 0, 0, 1), "Libur")</f>
        <v>189</v>
      </c>
      <c r="J2" s="2" vm="141">
        <f t="shared" ca="1" si="0"/>
        <v>77</v>
      </c>
      <c r="K2" s="2" vm="142">
        <f t="shared" ca="1" si="0"/>
        <v>152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10133512105</v>
      </c>
      <c r="H4" s="2">
        <f>IFERROR(SUM(D4:G4)*(4/MAX(1,COUNT(D4:G4))),"")</f>
        <v>40534048420</v>
      </c>
      <c r="I4" s="2">
        <f t="shared" ref="I4:N4" si="1">IFERROR(INDEX(I51:I500,MATCH($C$4,$C$51:$C$500,0)),"")</f>
        <v>70634746935</v>
      </c>
      <c r="J4" s="2">
        <f t="shared" si="1"/>
        <v>63579851245</v>
      </c>
      <c r="K4" s="2">
        <f t="shared" si="1"/>
        <v>61656997875</v>
      </c>
      <c r="L4" s="2">
        <f t="shared" si="1"/>
        <v>64298584335</v>
      </c>
      <c r="M4" s="2">
        <f t="shared" si="1"/>
        <v>50285780655</v>
      </c>
      <c r="N4" s="2">
        <f t="shared" si="1"/>
        <v>27062481920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-451275123</v>
      </c>
      <c r="H5" s="2">
        <f>IFERROR(SUM(D5:G5)*(4/MAX(1,COUNT(D5:G5))),"")</f>
        <v>-1805100492</v>
      </c>
      <c r="I5" s="2">
        <f t="shared" ref="I5:N5" si="2">IFERROR(INDEX(I51:I500,MATCH($C$5,$C$51:$C$500,0)),"")</f>
        <v>18003795404</v>
      </c>
      <c r="J5" s="2">
        <f t="shared" si="2"/>
        <v>27174291363</v>
      </c>
      <c r="K5" s="2">
        <f t="shared" si="2"/>
        <v>26185593834</v>
      </c>
      <c r="L5" s="2">
        <f t="shared" si="2"/>
        <v>27724421596</v>
      </c>
      <c r="M5" s="2">
        <f t="shared" si="2"/>
        <v>15340017117</v>
      </c>
      <c r="N5" s="2">
        <f t="shared" si="2"/>
        <v>9707820549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180372226324</v>
      </c>
      <c r="H6" s="2">
        <f>IFERROR(INDEX(D6:G6,COUNT(D6:G6)),"")</f>
        <v>180372226324</v>
      </c>
      <c r="I6" s="2">
        <f t="shared" ref="I6:N6" si="3">IFERROR(INDEX(I51:I500,MATCH($C$6,$C$51:$C$500,0)),"")</f>
        <v>180823501447</v>
      </c>
      <c r="J6" s="2">
        <f t="shared" si="3"/>
        <v>185145109060</v>
      </c>
      <c r="K6" s="2">
        <f t="shared" si="3"/>
        <v>162736100617</v>
      </c>
      <c r="L6" s="2">
        <f t="shared" si="3"/>
        <v>54019804195</v>
      </c>
      <c r="M6" s="2">
        <f t="shared" si="3"/>
        <v>74295382599</v>
      </c>
      <c r="N6" s="2">
        <f t="shared" si="3"/>
        <v>58955365482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2.17</v>
      </c>
      <c r="H7" s="3">
        <f>IFERROR(INDEX(D7:G7,COUNT(D7:G7)),"")</f>
        <v>2.17</v>
      </c>
      <c r="I7" s="3">
        <f t="shared" ref="I7:N7" si="4">IFERROR(INDEX(I51:I500,MATCH($C$7,$C$51:$C$500,0))/1000000000,"")</f>
        <v>2.17</v>
      </c>
      <c r="J7" s="3">
        <f t="shared" si="4"/>
        <v>2.17</v>
      </c>
      <c r="K7" s="3">
        <f t="shared" si="4"/>
        <v>2.17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25000000000</v>
      </c>
      <c r="J8" s="2">
        <f t="shared" si="5"/>
        <v>-18000000000</v>
      </c>
      <c r="K8" s="2">
        <f t="shared" si="5"/>
        <v>5000000000</v>
      </c>
      <c r="L8" s="2">
        <f t="shared" si="5"/>
        <v>29000000000</v>
      </c>
      <c r="M8" s="2">
        <f t="shared" si="5"/>
        <v>25000000000</v>
      </c>
      <c r="N8" s="2">
        <f t="shared" si="5"/>
        <v>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</v>
      </c>
      <c r="H9" s="3">
        <f>IFERROR(INDEX(D9:G9,COUNT(D9:G9)),"")</f>
        <v>-0.8</v>
      </c>
      <c r="I9" s="3">
        <f t="shared" ref="I9:N9" si="6">IFERROR(INDEX(I51:I500,MATCH($C$9,$C$51:$C$500,0)),"")</f>
        <v>11.62</v>
      </c>
      <c r="J9" s="3">
        <f t="shared" si="6"/>
        <v>-8.08</v>
      </c>
      <c r="K9" s="3">
        <f t="shared" si="6"/>
        <v>2.3199999999999998</v>
      </c>
      <c r="L9" s="3">
        <f t="shared" si="6"/>
        <v>1022093.33</v>
      </c>
      <c r="M9" s="3">
        <f t="shared" si="6"/>
        <v>874499.72</v>
      </c>
      <c r="N9" s="3">
        <f t="shared" si="6"/>
        <v>104722.02</v>
      </c>
    </row>
    <row r="10" spans="1:14" ht="15.5" x14ac:dyDescent="0.35">
      <c r="C10" t="s">
        <v>17</v>
      </c>
      <c r="D10" s="3">
        <f ca="1">IFERROR(IF(D9=0,"",D2/D9),"")</f>
        <v>-246.25</v>
      </c>
      <c r="I10" s="3">
        <f t="shared" ref="I10:N10" ca="1" si="7">IFERROR(IF(I9=0,"",I2/I9),"")</f>
        <v>16.265060240963855</v>
      </c>
      <c r="J10" s="3">
        <f t="shared" ca="1" si="7"/>
        <v>-9.5297029702970288</v>
      </c>
      <c r="K10" s="3">
        <f t="shared" ca="1" si="7"/>
        <v>65.517241379310349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63210004564</v>
      </c>
      <c r="H11" s="2">
        <f>IFERROR(INDEX(D11:G11,COUNT(D11:G11)),"")</f>
        <v>63210004564</v>
      </c>
      <c r="I11" s="2">
        <f t="shared" ref="I11:N11" si="8">IFERROR(INDEX(I51:I500,MATCH($C$11,$C$51:$C$500,0)),"")</f>
        <v>65233892030</v>
      </c>
      <c r="J11" s="2">
        <f t="shared" si="8"/>
        <v>64211343037</v>
      </c>
      <c r="K11" s="2">
        <f t="shared" si="8"/>
        <v>74977433758</v>
      </c>
      <c r="L11" s="2">
        <f t="shared" si="8"/>
        <v>3401161559</v>
      </c>
      <c r="M11" s="2">
        <f t="shared" si="8"/>
        <v>301700325</v>
      </c>
      <c r="N11" s="2">
        <f t="shared" si="8"/>
        <v>885844714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-63000000000</v>
      </c>
      <c r="H12" s="2">
        <f>IFERROR(INDEX(D12:G12,COUNT(D12:G12)),"")</f>
        <v>-63000000000</v>
      </c>
      <c r="I12" s="2">
        <f t="shared" ref="I12:N12" si="9">IFERROR(INDEX(I51:I500,MATCH($C$12,$C$51:$C$500,0)),"")</f>
        <v>-65000000000</v>
      </c>
      <c r="J12" s="2">
        <f t="shared" si="9"/>
        <v>-64000000000</v>
      </c>
      <c r="K12" s="2">
        <f t="shared" si="9"/>
        <v>-73000000000</v>
      </c>
      <c r="L12" s="2">
        <f t="shared" si="9"/>
        <v>0</v>
      </c>
      <c r="M12" s="2">
        <f t="shared" si="9"/>
        <v>5000000000</v>
      </c>
      <c r="N12" s="2">
        <f t="shared" si="9"/>
        <v>6000000000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 t="shared" ref="I13:N13" si="10">IFERROR(INDEX(I51:I500,MATCH($C$13,$C$51:$C$500,0)),"")</f>
        <v>0</v>
      </c>
      <c r="J13" s="2">
        <f t="shared" si="10"/>
        <v>0</v>
      </c>
      <c r="K13" s="2">
        <f t="shared" si="10"/>
        <v>2000000000</v>
      </c>
      <c r="L13" s="2">
        <f t="shared" si="10"/>
        <v>4000000000</v>
      </c>
      <c r="M13" s="2">
        <f t="shared" si="10"/>
        <v>6000000000</v>
      </c>
      <c r="N13" s="2">
        <f t="shared" si="10"/>
        <v>7000000000</v>
      </c>
    </row>
    <row r="14" spans="1:14" ht="15.5" x14ac:dyDescent="0.35">
      <c r="C14" t="s">
        <v>26</v>
      </c>
      <c r="D14" s="2">
        <f>IFERROR(INDEX(D51:D500,MATCH($C$14,$C$51:$C$500,0)),"")</f>
        <v>-21733679</v>
      </c>
      <c r="H14" s="2">
        <f>IFERROR(SUM(D14:G14)*(4/MAX(1,COUNT(D14:G14))),"")</f>
        <v>-86934716</v>
      </c>
      <c r="I14" s="2">
        <f t="shared" ref="I14:N14" si="11">IFERROR(INDEX(I51:I500,MATCH($C$14,$C$51:$C$500,0)),"")</f>
        <v>-154407953</v>
      </c>
      <c r="J14" s="2">
        <f t="shared" si="11"/>
        <v>5394108</v>
      </c>
      <c r="K14" s="2">
        <f t="shared" si="11"/>
        <v>-226508797</v>
      </c>
      <c r="L14" s="2">
        <f t="shared" si="11"/>
        <v>-475861195</v>
      </c>
      <c r="M14" s="2">
        <f t="shared" si="11"/>
        <v>-709826438</v>
      </c>
      <c r="N14" s="2">
        <f t="shared" si="11"/>
        <v>-913799906</v>
      </c>
    </row>
    <row r="15" spans="1:14" ht="15.5" x14ac:dyDescent="0.35">
      <c r="C15" t="s">
        <v>27</v>
      </c>
      <c r="D15" s="2">
        <f>IFERROR(INDEX(D51:D500,MATCH($C$15,$C$51:$C$500,0)),"")</f>
        <v>-499953113</v>
      </c>
      <c r="H15" s="2">
        <f>IFERROR(SUM(D15:G15)*(4/MAX(1,COUNT(D15:G15))),"")</f>
        <v>-1999812452</v>
      </c>
      <c r="I15" s="2">
        <f t="shared" ref="I15:N15" si="12">IFERROR(INDEX(I51:I500,MATCH($C$15,$C$51:$C$500,0)),"")</f>
        <v>-7966889174</v>
      </c>
      <c r="J15" s="2">
        <f t="shared" si="12"/>
        <v>-6442706305</v>
      </c>
      <c r="K15" s="2">
        <f t="shared" si="12"/>
        <v>-6503610532</v>
      </c>
      <c r="L15" s="2">
        <f t="shared" si="12"/>
        <v>-7202655051</v>
      </c>
      <c r="M15" s="2">
        <f t="shared" si="12"/>
        <v>-6015438452</v>
      </c>
      <c r="N15" s="2">
        <f t="shared" si="12"/>
        <v>-912604184</v>
      </c>
    </row>
    <row r="16" spans="1:14" ht="15.5" x14ac:dyDescent="0.35">
      <c r="C16" t="s">
        <v>28</v>
      </c>
      <c r="D16" s="2">
        <f>IFERROR(INDEX(D51:D500,MATCH($C$16,$C$51:$C$500,0)),"")</f>
        <v>68410680</v>
      </c>
      <c r="H16" s="2">
        <f>IFERROR(SUM(D16:G16)*(4/MAX(1,COUNT(D16:G16))),"")</f>
        <v>273642720</v>
      </c>
      <c r="I16" s="2">
        <f t="shared" ref="I16:N16" si="13">IFERROR(INDEX(I51:I500,MATCH($C$16,$C$51:$C$500,0)),"")</f>
        <v>26049615340</v>
      </c>
      <c r="J16" s="2">
        <f t="shared" si="13"/>
        <v>33573861503</v>
      </c>
      <c r="K16" s="2">
        <f t="shared" si="13"/>
        <v>32690488368</v>
      </c>
      <c r="L16" s="2">
        <f t="shared" si="13"/>
        <v>34871655236</v>
      </c>
      <c r="M16" s="2">
        <f t="shared" si="13"/>
        <v>21002247497</v>
      </c>
      <c r="N16" s="2">
        <f t="shared" si="13"/>
        <v>10596189226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427490000000</v>
      </c>
      <c r="H20" s="2">
        <f t="shared" ref="H20:N20" ca="1" si="14">IFERROR(H21*H2,"")</f>
        <v>427490000000</v>
      </c>
      <c r="I20" s="2">
        <f t="shared" ca="1" si="14"/>
        <v>410130000000</v>
      </c>
      <c r="J20" s="2">
        <f t="shared" ca="1" si="14"/>
        <v>167090000000</v>
      </c>
      <c r="K20" s="2">
        <f t="shared" ca="1" si="14"/>
        <v>329840000000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2170000000</v>
      </c>
      <c r="H21" s="2">
        <f>IFERROR(INDEX(D21:G21,COUNT(D21:G21)),"")</f>
        <v>2170000000</v>
      </c>
      <c r="I21" s="2">
        <f t="shared" ref="I21:N21" si="15">IFERROR(INDEX(I51:I500,MATCH($C$7,$C$51:$C$500,0)),"")</f>
        <v>2170000000</v>
      </c>
      <c r="J21" s="2">
        <f t="shared" si="15"/>
        <v>2170000000</v>
      </c>
      <c r="K21" s="2">
        <f t="shared" si="15"/>
        <v>2170000000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-0.25019102563461243</v>
      </c>
      <c r="H23" s="3">
        <f t="shared" ref="H23:N23" si="16">IFERROR(H5/H6*100,"")</f>
        <v>-1.0007641025384497</v>
      </c>
      <c r="I23" s="3">
        <f t="shared" si="16"/>
        <v>9.9565572284181076</v>
      </c>
      <c r="J23" s="3">
        <f t="shared" si="16"/>
        <v>14.677293664934796</v>
      </c>
      <c r="K23" s="3">
        <f t="shared" si="16"/>
        <v>16.090832786775376</v>
      </c>
      <c r="L23" s="3">
        <f t="shared" si="16"/>
        <v>51.322699164033871</v>
      </c>
      <c r="M23" s="3">
        <f t="shared" si="16"/>
        <v>20.647335783699798</v>
      </c>
      <c r="N23" s="3">
        <f t="shared" si="16"/>
        <v>16.466390242231558</v>
      </c>
    </row>
    <row r="24" spans="1:14" ht="15.5" x14ac:dyDescent="0.35">
      <c r="C24" t="s">
        <v>43</v>
      </c>
      <c r="D24" s="4" t="str">
        <f>IFERROR(_xlfn.RRI(5,I23,D23),"")</f>
        <v/>
      </c>
      <c r="H24" s="4" t="str">
        <f t="shared" ref="H24:N24" si="17">IFERROR(_xlfn.RRI(5,M23,H23),"")</f>
        <v/>
      </c>
      <c r="I24" s="4">
        <f t="shared" si="17"/>
        <v>-9.5721598088910009E-2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-0.2</v>
      </c>
      <c r="H25" s="3">
        <f>IFERROR(INDEX(D25:G25,COUNT(D25:G25)),"")</f>
        <v>-0.2</v>
      </c>
      <c r="I25" s="3">
        <f t="shared" ref="I25:N25" si="18">IFERROR(INDEX(I51:I500,MATCH($C$25,$C$51:$C$500,0)),"")</f>
        <v>8.34</v>
      </c>
      <c r="J25" s="3">
        <f t="shared" si="18"/>
        <v>12.52</v>
      </c>
      <c r="K25" s="3">
        <f t="shared" si="18"/>
        <v>12.08</v>
      </c>
      <c r="L25" s="3">
        <f t="shared" si="18"/>
        <v>975978.84</v>
      </c>
      <c r="M25" s="3">
        <f t="shared" si="18"/>
        <v>528635.24</v>
      </c>
      <c r="N25" s="3">
        <f t="shared" si="18"/>
        <v>341572.66</v>
      </c>
    </row>
    <row r="26" spans="1:14" ht="15.5" x14ac:dyDescent="0.35">
      <c r="C26" t="s">
        <v>46</v>
      </c>
      <c r="D26" s="4" t="str">
        <f>IFERROR(_xlfn.RRI(5,I25,D25),"")</f>
        <v/>
      </c>
      <c r="H26" s="4" t="str">
        <f t="shared" ref="H26:N26" si="19">IFERROR(_xlfn.RRI(5,M25,H25),"")</f>
        <v/>
      </c>
      <c r="I26" s="4">
        <f t="shared" si="19"/>
        <v>-0.88045357594536744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4.6698212465437789</v>
      </c>
      <c r="H27" s="3">
        <f t="shared" ref="H27:N27" si="20">IFERROR(H4/H21,"")</f>
        <v>18.679284986175116</v>
      </c>
      <c r="I27" s="3">
        <f t="shared" si="20"/>
        <v>32.550574624423966</v>
      </c>
      <c r="J27" s="3">
        <f t="shared" si="20"/>
        <v>29.299470619815668</v>
      </c>
      <c r="K27" s="3">
        <f t="shared" si="20"/>
        <v>28.413363076036866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-0.32181478211140302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-1.0239808153477217</v>
      </c>
      <c r="I29" s="4">
        <f t="shared" si="22"/>
        <v>-0.33386581469648563</v>
      </c>
      <c r="J29" s="4">
        <f t="shared" si="22"/>
        <v>3.6423841059602606E-2</v>
      </c>
      <c r="K29" s="4">
        <f t="shared" si="22"/>
        <v>-0.99998762268247543</v>
      </c>
      <c r="L29" s="4">
        <f t="shared" si="22"/>
        <v>0.84622356996101888</v>
      </c>
      <c r="M29" s="4">
        <f t="shared" si="22"/>
        <v>0.54765091562070578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-0.42614576849407387</v>
      </c>
      <c r="I30" s="4">
        <f t="shared" si="23"/>
        <v>0.11096118584509604</v>
      </c>
      <c r="J30" s="4">
        <f t="shared" si="23"/>
        <v>3.118629573723794E-2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83.22</v>
      </c>
      <c r="H32" s="3">
        <f>IFERROR(INDEX(D32:G32,COUNT(D32:G32)),"")</f>
        <v>83.22</v>
      </c>
      <c r="I32" s="3">
        <f t="shared" ref="I32:N32" si="24">IFERROR(INDEX(I51:I500,MATCH($C$32,$C$51:$C$500,0)),"")</f>
        <v>83.42</v>
      </c>
      <c r="J32" s="3">
        <f t="shared" si="24"/>
        <v>85.42</v>
      </c>
      <c r="K32" s="3">
        <f t="shared" si="24"/>
        <v>75.08</v>
      </c>
      <c r="L32" s="3">
        <f t="shared" si="24"/>
        <v>1905460.47</v>
      </c>
      <c r="M32" s="3">
        <f t="shared" si="24"/>
        <v>2620648.42</v>
      </c>
      <c r="N32" s="3">
        <f t="shared" si="24"/>
        <v>2079554.34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2.38</v>
      </c>
      <c r="H33" s="3">
        <f>IFERROR(INDEX(D33:G33,COUNT(D33:G33)),"")</f>
        <v>2.38</v>
      </c>
      <c r="I33" s="3">
        <f t="shared" ref="I33:N33" si="25">IFERROR(INDEX(I51:I500,MATCH($C$33,$C$51:$C$500,0)),"")</f>
        <v>2.27</v>
      </c>
      <c r="J33" s="3">
        <f t="shared" si="25"/>
        <v>0.9</v>
      </c>
      <c r="K33" s="3">
        <f t="shared" si="25"/>
        <v>2.02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-990</v>
      </c>
      <c r="H34" s="3">
        <f>IFERROR(INDEX(D34:G34,COUNT(D34:G34)),"")</f>
        <v>-990</v>
      </c>
      <c r="I34" s="3">
        <f t="shared" ref="I34:N34" si="26">IFERROR(INDEX(I51:I500,MATCH($C$34,$C$51:$C$500,0)),"")</f>
        <v>22.66</v>
      </c>
      <c r="J34" s="3">
        <f t="shared" si="26"/>
        <v>6.15</v>
      </c>
      <c r="K34" s="3">
        <f t="shared" si="26"/>
        <v>12.58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42.35</v>
      </c>
      <c r="H35" s="3">
        <f>IFERROR(INDEX(D35:G35,COUNT(D35:G35)),"")</f>
        <v>42.35</v>
      </c>
      <c r="I35" s="3">
        <f t="shared" ref="I35:N35" si="27">IFERROR(INDEX(I51:I500,MATCH($C$35,$C$51:$C$500,0)),"")</f>
        <v>5.8</v>
      </c>
      <c r="J35" s="3">
        <f t="shared" si="27"/>
        <v>2.63</v>
      </c>
      <c r="K35" s="3">
        <f t="shared" si="27"/>
        <v>5.34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-13.8125</v>
      </c>
      <c r="I36" s="4">
        <f t="shared" si="28"/>
        <v>1.3185</v>
      </c>
      <c r="J36" s="4">
        <f t="shared" si="28"/>
        <v>0.30359999999999998</v>
      </c>
      <c r="K36" s="4">
        <f t="shared" si="28"/>
        <v>0.28139999999999998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11</v>
      </c>
      <c r="I37" s="3">
        <f t="shared" si="29"/>
        <v>11</v>
      </c>
      <c r="J37" s="3">
        <f t="shared" si="29"/>
        <v>3.8</v>
      </c>
      <c r="K37" s="3">
        <f t="shared" si="29"/>
        <v>3.4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10133512105</v>
      </c>
      <c r="E51" s="5">
        <v>19588487550</v>
      </c>
      <c r="F51" s="5">
        <v>14837507820</v>
      </c>
      <c r="G51" s="5">
        <v>16593376105</v>
      </c>
      <c r="I51" s="5">
        <v>70634746935</v>
      </c>
      <c r="J51" s="5">
        <v>63579851245</v>
      </c>
      <c r="K51" s="5">
        <v>61656997875</v>
      </c>
      <c r="L51" s="5">
        <v>64298584335</v>
      </c>
      <c r="M51" s="5">
        <v>50285780655</v>
      </c>
      <c r="N51" s="5">
        <v>27062481920</v>
      </c>
    </row>
    <row r="52" spans="2:14" ht="15.5" x14ac:dyDescent="0.35">
      <c r="C52" t="s">
        <v>73</v>
      </c>
      <c r="D52" s="5">
        <v>-7552236971</v>
      </c>
      <c r="E52" s="5">
        <v>-11239257124</v>
      </c>
      <c r="F52" s="5">
        <v>-7233331602</v>
      </c>
      <c r="G52" s="5">
        <v>-6787221576</v>
      </c>
      <c r="I52" s="5">
        <v>-33714709270</v>
      </c>
      <c r="J52" s="5">
        <v>-27226939830</v>
      </c>
      <c r="K52" s="5">
        <v>-27153668835</v>
      </c>
      <c r="L52" s="5">
        <v>-27913935061</v>
      </c>
      <c r="M52" s="5">
        <v>-24113774450</v>
      </c>
      <c r="N52" s="5">
        <v>-17197879874</v>
      </c>
    </row>
    <row r="53" spans="2:14" ht="15.5" x14ac:dyDescent="0.35">
      <c r="C53" t="s">
        <v>74</v>
      </c>
      <c r="D53" s="5">
        <v>2581275134</v>
      </c>
      <c r="E53" s="5">
        <v>8349230426</v>
      </c>
      <c r="F53" s="5">
        <v>7604176218</v>
      </c>
      <c r="G53" s="5">
        <v>9806154529</v>
      </c>
      <c r="I53" s="5">
        <v>36920037665</v>
      </c>
      <c r="J53" s="5">
        <v>36352911415</v>
      </c>
      <c r="K53" s="5">
        <v>34503329040</v>
      </c>
      <c r="L53" s="5">
        <v>36384649274</v>
      </c>
      <c r="M53" s="5">
        <v>26172006205</v>
      </c>
      <c r="N53" s="5">
        <v>9864602046</v>
      </c>
    </row>
    <row r="54" spans="2:14" ht="15.5" x14ac:dyDescent="0.35">
      <c r="C54" t="s">
        <v>75</v>
      </c>
      <c r="D54" s="5">
        <v>-2610123647</v>
      </c>
      <c r="E54" s="5">
        <v>-10503680893</v>
      </c>
      <c r="F54" s="5">
        <v>1656730346</v>
      </c>
      <c r="G54" s="5">
        <v>-2091411571</v>
      </c>
      <c r="I54" s="5">
        <v>-10991129054</v>
      </c>
      <c r="J54" s="5">
        <v>-3395535519</v>
      </c>
      <c r="K54" s="5">
        <v>-1726098005</v>
      </c>
      <c r="L54" s="5">
        <v>-1662272927</v>
      </c>
      <c r="M54" s="5">
        <v>-5788021071</v>
      </c>
      <c r="N54" s="5">
        <v>771736663</v>
      </c>
    </row>
    <row r="55" spans="2:14" ht="15.5" x14ac:dyDescent="0.35">
      <c r="C55" t="s">
        <v>424</v>
      </c>
      <c r="D55" s="5">
        <v>-1496373647</v>
      </c>
      <c r="E55" s="5">
        <v>-1757680893</v>
      </c>
      <c r="F55" s="5">
        <v>-1515269654</v>
      </c>
      <c r="G55" s="5">
        <v>-1517411571</v>
      </c>
      <c r="I55" s="5">
        <v>-6536129054</v>
      </c>
      <c r="J55" s="5">
        <v>-5692135519</v>
      </c>
      <c r="K55" s="5">
        <v>-3508498005</v>
      </c>
      <c r="L55" s="5">
        <v>-2686272927</v>
      </c>
      <c r="M55" s="5">
        <v>-3026021071</v>
      </c>
      <c r="N55" s="5">
        <v>-2780263337</v>
      </c>
    </row>
    <row r="56" spans="2:14" ht="15.5" x14ac:dyDescent="0.35">
      <c r="C56" t="s">
        <v>80</v>
      </c>
    </row>
    <row r="57" spans="2:14" ht="15.5" x14ac:dyDescent="0.35">
      <c r="C57" t="s">
        <v>78</v>
      </c>
      <c r="D57" s="5">
        <v>-28848513</v>
      </c>
      <c r="E57" s="5">
        <v>-2154450467</v>
      </c>
      <c r="F57" s="5">
        <v>9260906564</v>
      </c>
      <c r="G57" s="5">
        <v>7714742958</v>
      </c>
      <c r="I57" s="5">
        <v>25928908611</v>
      </c>
      <c r="J57" s="5">
        <v>32957375896</v>
      </c>
      <c r="K57" s="5">
        <v>32777231035</v>
      </c>
      <c r="L57" s="5">
        <v>34722376347</v>
      </c>
      <c r="M57" s="5">
        <v>20383985134</v>
      </c>
      <c r="N57" s="5">
        <v>10636338709</v>
      </c>
    </row>
    <row r="58" spans="2:14" ht="15.5" x14ac:dyDescent="0.35">
      <c r="C58" t="s">
        <v>79</v>
      </c>
      <c r="D58" s="5">
        <v>97259193</v>
      </c>
      <c r="E58" s="5">
        <v>-67661926</v>
      </c>
      <c r="F58" s="5">
        <v>-36723970</v>
      </c>
      <c r="G58" s="5">
        <v>50327825</v>
      </c>
      <c r="I58" s="5">
        <v>120706729</v>
      </c>
      <c r="J58" s="5">
        <v>616485607</v>
      </c>
      <c r="K58" s="5">
        <v>-86742667</v>
      </c>
      <c r="L58" s="5">
        <v>149278889</v>
      </c>
      <c r="M58" s="5">
        <v>618262363</v>
      </c>
      <c r="N58" s="5">
        <v>-40149483</v>
      </c>
    </row>
    <row r="59" spans="2:14" ht="15.5" x14ac:dyDescent="0.35">
      <c r="C59" t="s">
        <v>26</v>
      </c>
      <c r="D59" s="5">
        <v>-21733679</v>
      </c>
      <c r="E59" s="5">
        <v>-28641781</v>
      </c>
      <c r="F59" s="5">
        <v>-35387199</v>
      </c>
      <c r="G59" s="5">
        <v>-41973762</v>
      </c>
      <c r="I59" s="5">
        <v>-154407953</v>
      </c>
      <c r="J59" s="5">
        <v>5394108</v>
      </c>
      <c r="K59" s="5">
        <v>-226508797</v>
      </c>
      <c r="L59" s="5">
        <v>-475861195</v>
      </c>
      <c r="M59" s="5">
        <v>-709826438</v>
      </c>
      <c r="N59" s="5">
        <v>-913799906</v>
      </c>
    </row>
    <row r="60" spans="2:14" ht="15.5" x14ac:dyDescent="0.35">
      <c r="C60" t="s">
        <v>261</v>
      </c>
      <c r="D60" s="5">
        <v>193125762</v>
      </c>
      <c r="E60" s="5">
        <v>336549145</v>
      </c>
      <c r="F60" s="5">
        <v>342899478</v>
      </c>
      <c r="G60" s="5">
        <v>162659429</v>
      </c>
      <c r="I60" s="5">
        <v>1066494929</v>
      </c>
      <c r="J60" s="5">
        <v>1396748257</v>
      </c>
      <c r="K60" s="5">
        <v>656354976</v>
      </c>
      <c r="L60" s="5">
        <v>3176100</v>
      </c>
      <c r="M60" s="5">
        <v>2072100</v>
      </c>
      <c r="N60" s="5">
        <v>2685098</v>
      </c>
    </row>
    <row r="61" spans="2:14" ht="15.5" x14ac:dyDescent="0.35">
      <c r="C61" t="s">
        <v>262</v>
      </c>
      <c r="I61" s="5">
        <v>-2395835</v>
      </c>
      <c r="J61" s="5">
        <v>-8333342</v>
      </c>
      <c r="K61" s="5">
        <v>-2087501</v>
      </c>
      <c r="L61" s="5">
        <v>89189189</v>
      </c>
      <c r="M61" s="5">
        <v>-15411353</v>
      </c>
    </row>
    <row r="62" spans="2:14" ht="15.5" x14ac:dyDescent="0.35">
      <c r="C62" t="s">
        <v>264</v>
      </c>
      <c r="D62" s="5">
        <v>-74259947</v>
      </c>
      <c r="E62" s="5">
        <v>-375441610</v>
      </c>
      <c r="F62" s="5">
        <v>-344731911</v>
      </c>
      <c r="G62" s="5">
        <v>-70357852</v>
      </c>
      <c r="I62" s="5">
        <v>-789352350</v>
      </c>
      <c r="J62" s="5">
        <v>-971890599</v>
      </c>
      <c r="K62" s="5">
        <v>-514497769</v>
      </c>
      <c r="L62" s="5">
        <v>-41043387</v>
      </c>
      <c r="M62" s="5">
        <v>-37311837</v>
      </c>
      <c r="N62" s="5">
        <v>-42491075</v>
      </c>
    </row>
    <row r="63" spans="2:14" ht="15.5" x14ac:dyDescent="0.35">
      <c r="C63" t="s">
        <v>81</v>
      </c>
      <c r="D63" s="5">
        <v>97259193</v>
      </c>
      <c r="E63" s="5">
        <v>-67661926</v>
      </c>
      <c r="F63" s="5">
        <v>-36723970</v>
      </c>
      <c r="G63" s="5">
        <v>50327825</v>
      </c>
      <c r="I63" s="5">
        <v>120706729</v>
      </c>
      <c r="J63" s="5">
        <v>616485607</v>
      </c>
      <c r="K63" s="5">
        <v>-86742667</v>
      </c>
      <c r="L63" s="5">
        <v>149278889</v>
      </c>
      <c r="M63" s="5">
        <v>618262363</v>
      </c>
      <c r="N63" s="5">
        <v>-40149483</v>
      </c>
    </row>
    <row r="64" spans="2:14" ht="15.5" x14ac:dyDescent="0.35">
      <c r="C64" t="s">
        <v>28</v>
      </c>
      <c r="D64" s="5">
        <v>68410680</v>
      </c>
      <c r="E64" s="5">
        <v>-2222112393</v>
      </c>
      <c r="F64" s="5">
        <v>9224182594</v>
      </c>
      <c r="G64" s="5">
        <v>7765070783</v>
      </c>
      <c r="I64" s="5">
        <v>26049615340</v>
      </c>
      <c r="J64" s="5">
        <v>33573861503</v>
      </c>
      <c r="K64" s="5">
        <v>32690488368</v>
      </c>
      <c r="L64" s="5">
        <v>34871655236</v>
      </c>
      <c r="M64" s="5">
        <v>21002247497</v>
      </c>
      <c r="N64" s="5">
        <v>10596189226</v>
      </c>
    </row>
    <row r="65" spans="2:14" ht="15.5" x14ac:dyDescent="0.35">
      <c r="C65" t="s">
        <v>27</v>
      </c>
      <c r="D65" s="5">
        <v>-499953113</v>
      </c>
      <c r="E65" s="5">
        <v>-3458742853</v>
      </c>
      <c r="F65" s="5">
        <v>-862432970</v>
      </c>
      <c r="G65" s="5">
        <v>-1915161336</v>
      </c>
      <c r="I65" s="5">
        <v>-7966889174</v>
      </c>
      <c r="J65" s="5">
        <v>-6442706305</v>
      </c>
      <c r="K65" s="5">
        <v>-6503610532</v>
      </c>
      <c r="L65" s="5">
        <v>-7202655051</v>
      </c>
      <c r="M65" s="5">
        <v>-6015438452</v>
      </c>
      <c r="N65" s="5">
        <v>-912604184</v>
      </c>
    </row>
    <row r="66" spans="2:14" ht="15.5" x14ac:dyDescent="0.35">
      <c r="C66" t="s">
        <v>82</v>
      </c>
      <c r="D66" s="5">
        <v>-261048040</v>
      </c>
      <c r="E66" s="5">
        <v>-1539301500</v>
      </c>
      <c r="F66" s="5">
        <v>-1532272060</v>
      </c>
      <c r="G66" s="5">
        <v>-1800140100</v>
      </c>
      <c r="I66" s="5">
        <v>-6978928880</v>
      </c>
      <c r="J66" s="5">
        <v>-6971527420</v>
      </c>
      <c r="K66" s="5">
        <v>-6884011200</v>
      </c>
      <c r="L66" s="5">
        <v>-7364494060</v>
      </c>
      <c r="M66" s="5">
        <v>-5381871440</v>
      </c>
      <c r="N66" s="5">
        <v>-1540476407</v>
      </c>
    </row>
    <row r="67" spans="2:14" ht="15.5" x14ac:dyDescent="0.35">
      <c r="C67" t="s">
        <v>83</v>
      </c>
      <c r="D67" s="5">
        <v>-238905073</v>
      </c>
      <c r="E67" s="5">
        <v>-1919441353</v>
      </c>
      <c r="F67" s="5">
        <v>669839090</v>
      </c>
      <c r="G67" s="5">
        <v>-115021236</v>
      </c>
      <c r="I67" s="5">
        <v>-987960294</v>
      </c>
      <c r="J67" s="5">
        <v>528821115</v>
      </c>
      <c r="K67" s="5">
        <v>380400668</v>
      </c>
      <c r="L67" s="5">
        <v>161839009</v>
      </c>
      <c r="M67" s="5">
        <v>-633567012</v>
      </c>
      <c r="N67" s="5">
        <v>627872223</v>
      </c>
    </row>
    <row r="68" spans="2:14" ht="15.5" x14ac:dyDescent="0.35">
      <c r="C68" t="s">
        <v>84</v>
      </c>
      <c r="D68" s="5">
        <v>-499953113</v>
      </c>
      <c r="E68" s="5">
        <v>-3458742853</v>
      </c>
      <c r="F68" s="5">
        <v>-862432970</v>
      </c>
      <c r="G68" s="5">
        <v>-1915161336</v>
      </c>
      <c r="I68" s="5">
        <v>-7966889174</v>
      </c>
      <c r="J68" s="5">
        <v>-6442706305</v>
      </c>
      <c r="K68" s="5">
        <v>-6503610532</v>
      </c>
      <c r="L68" s="5">
        <v>-7202655051</v>
      </c>
      <c r="M68" s="5">
        <v>-6015438452</v>
      </c>
      <c r="N68" s="5">
        <v>-912604184</v>
      </c>
    </row>
    <row r="69" spans="2:14" ht="15.5" x14ac:dyDescent="0.35">
      <c r="C69" t="s">
        <v>85</v>
      </c>
      <c r="D69" s="5">
        <v>-431542433</v>
      </c>
      <c r="E69" s="5">
        <v>-5680855246</v>
      </c>
      <c r="F69" s="5">
        <v>8361749624</v>
      </c>
      <c r="G69" s="5">
        <v>5849909447</v>
      </c>
      <c r="I69" s="5">
        <v>18082726166</v>
      </c>
      <c r="J69" s="5">
        <v>27131155198</v>
      </c>
      <c r="K69" s="5">
        <v>26186877836</v>
      </c>
      <c r="L69" s="5">
        <v>27669000185</v>
      </c>
      <c r="M69" s="5">
        <v>14986809045</v>
      </c>
      <c r="N69" s="5">
        <v>9683585042</v>
      </c>
    </row>
    <row r="70" spans="2:14" ht="15.5" x14ac:dyDescent="0.35">
      <c r="C70" t="s">
        <v>86</v>
      </c>
      <c r="D70" s="5">
        <v>-19732690</v>
      </c>
      <c r="E70" s="5">
        <v>-111282886</v>
      </c>
      <c r="F70" s="5">
        <v>10784041</v>
      </c>
      <c r="G70" s="5">
        <v>10784042</v>
      </c>
      <c r="I70" s="5">
        <v>-78930762</v>
      </c>
      <c r="J70" s="5">
        <v>43136165</v>
      </c>
      <c r="K70" s="5">
        <v>-1284002</v>
      </c>
      <c r="L70" s="5">
        <v>55421411</v>
      </c>
      <c r="M70" s="5">
        <v>353208072</v>
      </c>
      <c r="N70" s="5">
        <v>24235507</v>
      </c>
    </row>
    <row r="71" spans="2:14" ht="15.5" x14ac:dyDescent="0.35">
      <c r="C71" t="s">
        <v>88</v>
      </c>
      <c r="D71" s="5">
        <v>-451275123</v>
      </c>
      <c r="E71" s="5">
        <v>-5792138132</v>
      </c>
      <c r="F71" s="5">
        <v>8372533665</v>
      </c>
      <c r="G71" s="5">
        <v>5860693489</v>
      </c>
      <c r="I71" s="5">
        <v>18003795404</v>
      </c>
      <c r="J71" s="5">
        <v>27174291363</v>
      </c>
      <c r="K71" s="5">
        <v>26185593834</v>
      </c>
      <c r="L71" s="5">
        <v>27724421596</v>
      </c>
      <c r="M71" s="5">
        <v>15340017117</v>
      </c>
      <c r="N71" s="5">
        <v>9707820549</v>
      </c>
    </row>
    <row r="72" spans="2:14" ht="15.5" x14ac:dyDescent="0.35">
      <c r="C72" t="s">
        <v>89</v>
      </c>
      <c r="D72" s="5">
        <v>-431542433</v>
      </c>
      <c r="E72" s="5">
        <v>-5680855246</v>
      </c>
      <c r="F72" s="5">
        <v>8361749624</v>
      </c>
      <c r="G72" s="5">
        <v>5849909447</v>
      </c>
      <c r="I72" s="5">
        <v>18082726166</v>
      </c>
      <c r="J72" s="5">
        <v>27131155198</v>
      </c>
      <c r="K72" s="5">
        <v>26186877836</v>
      </c>
      <c r="L72" s="5">
        <v>27669000185</v>
      </c>
      <c r="M72" s="5">
        <v>14986809045</v>
      </c>
      <c r="N72" s="5">
        <v>9683585042</v>
      </c>
    </row>
    <row r="73" spans="2:14" ht="15.5" x14ac:dyDescent="0.35">
      <c r="C73" t="s">
        <v>7</v>
      </c>
      <c r="D73" s="5">
        <v>-451275123</v>
      </c>
      <c r="E73" s="5">
        <v>-5792138132</v>
      </c>
      <c r="F73" s="5">
        <v>8372533665</v>
      </c>
      <c r="G73" s="5">
        <v>5860693489</v>
      </c>
      <c r="I73" s="5">
        <v>18003795404</v>
      </c>
      <c r="J73" s="5">
        <v>27174291363</v>
      </c>
      <c r="K73" s="5">
        <v>26185593834</v>
      </c>
      <c r="L73" s="5">
        <v>27724421596</v>
      </c>
      <c r="M73" s="5">
        <v>15340017117</v>
      </c>
      <c r="N73" s="5">
        <v>9707820549</v>
      </c>
    </row>
    <row r="74" spans="2:14" ht="15.5" x14ac:dyDescent="0.35">
      <c r="C74" t="s">
        <v>90</v>
      </c>
      <c r="D74" s="5">
        <v>-431542433</v>
      </c>
      <c r="E74" s="5">
        <v>-5680855246</v>
      </c>
      <c r="F74" s="5">
        <v>8361749624</v>
      </c>
      <c r="G74" s="5">
        <v>5849909447</v>
      </c>
      <c r="I74" s="5">
        <v>18082726166</v>
      </c>
      <c r="J74" s="5">
        <v>27131155198</v>
      </c>
      <c r="K74" s="5">
        <v>26186877836</v>
      </c>
      <c r="L74" s="5">
        <v>27669000185</v>
      </c>
      <c r="M74" s="5">
        <v>14986809045</v>
      </c>
      <c r="N74" s="5">
        <v>9683585042</v>
      </c>
    </row>
    <row r="75" spans="2:14" ht="15.5" x14ac:dyDescent="0.35">
      <c r="C75" t="s">
        <v>91</v>
      </c>
      <c r="D75" s="5">
        <v>-451275123</v>
      </c>
      <c r="E75" s="5">
        <v>-5792138132</v>
      </c>
      <c r="F75" s="5">
        <v>8372533665</v>
      </c>
      <c r="G75" s="5">
        <v>5860693489</v>
      </c>
      <c r="I75" s="5">
        <v>18003795404</v>
      </c>
      <c r="J75" s="5">
        <v>27174291363</v>
      </c>
      <c r="K75" s="5">
        <v>26185593834</v>
      </c>
      <c r="L75" s="5">
        <v>27724421596</v>
      </c>
      <c r="M75" s="5">
        <v>15340017117</v>
      </c>
      <c r="N75" s="5">
        <v>9707820549</v>
      </c>
    </row>
    <row r="76" spans="2:14" ht="15.5" x14ac:dyDescent="0.35">
      <c r="C76" t="s">
        <v>92</v>
      </c>
      <c r="D76" s="5">
        <v>-451275123</v>
      </c>
      <c r="E76" s="5">
        <v>-5792138132</v>
      </c>
      <c r="F76" s="5">
        <v>8372533665</v>
      </c>
      <c r="G76" s="5">
        <v>5860693489</v>
      </c>
      <c r="I76" s="5">
        <v>18003795404</v>
      </c>
      <c r="J76" s="5">
        <v>27174291363</v>
      </c>
      <c r="K76" s="5">
        <v>26185593834</v>
      </c>
      <c r="L76" s="5">
        <v>27724421596</v>
      </c>
      <c r="M76" s="5">
        <v>15340017117</v>
      </c>
      <c r="N76" s="5">
        <v>9707820549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63210004564</v>
      </c>
      <c r="E80" s="5">
        <v>65233892030</v>
      </c>
      <c r="F80" s="5">
        <v>68701616801</v>
      </c>
      <c r="G80" s="5">
        <v>72863856896</v>
      </c>
      <c r="I80" s="5">
        <v>65233892030</v>
      </c>
      <c r="J80" s="5">
        <v>64211343037</v>
      </c>
      <c r="K80" s="5">
        <v>74977433758</v>
      </c>
      <c r="L80" s="5">
        <v>3401161559</v>
      </c>
      <c r="M80" s="5">
        <v>301700325</v>
      </c>
      <c r="N80" s="5">
        <v>885844714</v>
      </c>
    </row>
    <row r="81" spans="3:14" ht="15.5" x14ac:dyDescent="0.35">
      <c r="C81" t="s">
        <v>269</v>
      </c>
      <c r="K81" s="5">
        <v>15000000000</v>
      </c>
    </row>
    <row r="82" spans="3:14" ht="15.5" x14ac:dyDescent="0.35">
      <c r="C82" t="s">
        <v>96</v>
      </c>
      <c r="D82" s="5">
        <v>2000156060</v>
      </c>
      <c r="E82" s="5">
        <v>1738847249</v>
      </c>
      <c r="F82" s="5">
        <v>937830418</v>
      </c>
      <c r="G82" s="5">
        <v>1070663865</v>
      </c>
      <c r="I82" s="5">
        <v>1738847249</v>
      </c>
      <c r="J82" s="5">
        <v>962433024</v>
      </c>
      <c r="K82" s="5">
        <v>169315594</v>
      </c>
      <c r="L82" s="5">
        <v>316429763</v>
      </c>
      <c r="M82" s="5">
        <v>429392332</v>
      </c>
      <c r="N82" s="5">
        <v>1090254301</v>
      </c>
    </row>
    <row r="83" spans="3:14" ht="15.5" x14ac:dyDescent="0.35">
      <c r="C83" t="s">
        <v>97</v>
      </c>
      <c r="K83" s="5">
        <v>1618752</v>
      </c>
      <c r="M83" s="5">
        <v>3184352</v>
      </c>
      <c r="N83" s="5">
        <v>1646252</v>
      </c>
    </row>
    <row r="84" spans="3:14" ht="15.5" x14ac:dyDescent="0.35">
      <c r="C84" t="s">
        <v>98</v>
      </c>
      <c r="D84" s="5">
        <v>2000156060</v>
      </c>
      <c r="E84" s="5">
        <v>1738847249</v>
      </c>
      <c r="F84" s="5">
        <v>937830418</v>
      </c>
      <c r="G84" s="5">
        <v>1070663865</v>
      </c>
      <c r="I84" s="5">
        <v>1738847249</v>
      </c>
      <c r="J84" s="5">
        <v>962433024</v>
      </c>
      <c r="K84" s="5">
        <v>169315594</v>
      </c>
      <c r="L84" s="5">
        <v>316429763</v>
      </c>
      <c r="M84" s="5">
        <v>429392332</v>
      </c>
      <c r="N84" s="5">
        <v>1090254301</v>
      </c>
    </row>
    <row r="85" spans="3:14" ht="15.5" x14ac:dyDescent="0.35">
      <c r="C85" t="s">
        <v>99</v>
      </c>
      <c r="D85" s="5">
        <v>51960000</v>
      </c>
      <c r="E85" s="5">
        <v>47595000</v>
      </c>
      <c r="F85" s="5">
        <v>40554000</v>
      </c>
      <c r="G85" s="5">
        <v>60888000</v>
      </c>
      <c r="I85" s="5">
        <v>47595000</v>
      </c>
      <c r="J85" s="5">
        <v>46523000</v>
      </c>
      <c r="K85" s="5">
        <v>38161528</v>
      </c>
      <c r="L85" s="5">
        <v>2112903250</v>
      </c>
      <c r="M85" s="5">
        <v>29638630000</v>
      </c>
      <c r="N85" s="5">
        <v>10080684837</v>
      </c>
    </row>
    <row r="86" spans="3:14" ht="15.5" x14ac:dyDescent="0.35">
      <c r="C86" t="s">
        <v>270</v>
      </c>
      <c r="M86" s="5">
        <v>2731600000</v>
      </c>
    </row>
    <row r="87" spans="3:14" ht="15.5" x14ac:dyDescent="0.35">
      <c r="C87" t="s">
        <v>100</v>
      </c>
      <c r="D87" s="5">
        <v>51960000</v>
      </c>
      <c r="E87" s="5">
        <v>47595000</v>
      </c>
      <c r="F87" s="5">
        <v>40554000</v>
      </c>
      <c r="G87" s="5">
        <v>60888000</v>
      </c>
      <c r="I87" s="5">
        <v>47595000</v>
      </c>
      <c r="J87" s="5">
        <v>46523000</v>
      </c>
      <c r="K87" s="5">
        <v>38161528</v>
      </c>
      <c r="L87" s="5">
        <v>2112903250</v>
      </c>
      <c r="M87" s="5">
        <v>29638630000</v>
      </c>
      <c r="N87" s="5">
        <v>10080684837</v>
      </c>
    </row>
    <row r="88" spans="3:14" ht="15.5" x14ac:dyDescent="0.35">
      <c r="C88" t="s">
        <v>101</v>
      </c>
      <c r="D88" s="5">
        <v>367281071</v>
      </c>
      <c r="E88" s="5">
        <v>2276004430</v>
      </c>
      <c r="F88" s="5">
        <v>454987065</v>
      </c>
      <c r="G88" s="5">
        <v>208516808</v>
      </c>
      <c r="I88" s="5">
        <v>2276004430</v>
      </c>
      <c r="J88" s="5">
        <v>1088308123</v>
      </c>
      <c r="K88" s="5">
        <v>1328091500</v>
      </c>
      <c r="L88" s="5">
        <v>2922626931</v>
      </c>
      <c r="M88" s="5">
        <v>600289204</v>
      </c>
      <c r="N88" s="5">
        <v>52129610</v>
      </c>
    </row>
    <row r="89" spans="3:14" ht="15.5" x14ac:dyDescent="0.35">
      <c r="C89" t="s">
        <v>80</v>
      </c>
      <c r="D89" s="5">
        <v>242133145</v>
      </c>
      <c r="E89" s="5">
        <v>261865835</v>
      </c>
      <c r="F89" s="5">
        <v>373148721</v>
      </c>
      <c r="G89" s="5">
        <v>362364680</v>
      </c>
      <c r="I89" s="5">
        <v>261865835</v>
      </c>
      <c r="J89" s="5">
        <v>340796597</v>
      </c>
      <c r="K89" s="5">
        <v>297660432</v>
      </c>
      <c r="L89" s="5">
        <v>298944434</v>
      </c>
      <c r="M89" s="5">
        <v>243523023</v>
      </c>
      <c r="N89" s="5">
        <v>-109685049</v>
      </c>
    </row>
    <row r="90" spans="3:14" ht="15.5" x14ac:dyDescent="0.35">
      <c r="C90" t="s">
        <v>102</v>
      </c>
      <c r="D90" s="5">
        <v>74533881904</v>
      </c>
      <c r="E90" s="5">
        <v>78409332110</v>
      </c>
      <c r="F90" s="5">
        <v>86201917506</v>
      </c>
      <c r="G90" s="5">
        <v>87731192668</v>
      </c>
      <c r="I90" s="5">
        <v>78409332110</v>
      </c>
      <c r="J90" s="5">
        <v>77361721297</v>
      </c>
      <c r="K90" s="5">
        <v>100317680733</v>
      </c>
      <c r="L90" s="5">
        <v>15589762940</v>
      </c>
      <c r="M90" s="5">
        <v>36782317315</v>
      </c>
      <c r="N90" s="5">
        <v>20696735461</v>
      </c>
    </row>
    <row r="91" spans="3:14" ht="15.5" x14ac:dyDescent="0.35">
      <c r="C91" t="s">
        <v>103</v>
      </c>
    </row>
    <row r="92" spans="3:14" ht="15.5" x14ac:dyDescent="0.35">
      <c r="C92" t="s">
        <v>271</v>
      </c>
      <c r="D92" s="5">
        <v>8806278885</v>
      </c>
      <c r="E92" s="5">
        <v>8880538831</v>
      </c>
      <c r="F92" s="5">
        <v>9255980441</v>
      </c>
      <c r="G92" s="5">
        <v>9405712352</v>
      </c>
      <c r="I92" s="5">
        <v>8880538831</v>
      </c>
      <c r="J92" s="5">
        <v>9394891181</v>
      </c>
      <c r="K92" s="5">
        <v>9586781780</v>
      </c>
      <c r="L92" s="5">
        <v>9837279549</v>
      </c>
      <c r="M92" s="5">
        <v>9878322936</v>
      </c>
      <c r="N92" s="5">
        <v>3465634773</v>
      </c>
    </row>
    <row r="93" spans="3:14" ht="15.5" x14ac:dyDescent="0.35">
      <c r="C93" t="s">
        <v>104</v>
      </c>
      <c r="D93" s="5">
        <v>87591721063</v>
      </c>
      <c r="E93" s="5">
        <v>88440395705</v>
      </c>
      <c r="F93" s="5">
        <v>88567183574</v>
      </c>
      <c r="G93" s="5">
        <v>87814969381</v>
      </c>
      <c r="I93" s="5">
        <v>88440395705</v>
      </c>
      <c r="J93" s="5">
        <v>91766698799</v>
      </c>
      <c r="K93" s="5">
        <v>47787512305</v>
      </c>
      <c r="L93" s="5">
        <v>37342438289</v>
      </c>
      <c r="M93" s="5">
        <v>35659193134</v>
      </c>
      <c r="N93" s="5">
        <v>36351313536</v>
      </c>
    </row>
    <row r="94" spans="3:14" ht="15.5" x14ac:dyDescent="0.35">
      <c r="C94" t="s">
        <v>105</v>
      </c>
      <c r="D94" s="5">
        <v>1305361479</v>
      </c>
      <c r="E94" s="5">
        <v>1538700921</v>
      </c>
      <c r="F94" s="5">
        <v>3426754793</v>
      </c>
      <c r="G94" s="5">
        <v>2759957356</v>
      </c>
      <c r="I94" s="5">
        <v>1538700921</v>
      </c>
      <c r="J94" s="5">
        <v>2504398692</v>
      </c>
      <c r="K94" s="5">
        <v>1987744188</v>
      </c>
      <c r="L94" s="5">
        <v>1606981365</v>
      </c>
      <c r="M94" s="5">
        <v>1460774036</v>
      </c>
      <c r="N94" s="5">
        <v>2193963836</v>
      </c>
    </row>
    <row r="95" spans="3:14" ht="15.5" x14ac:dyDescent="0.35">
      <c r="C95" t="s">
        <v>106</v>
      </c>
      <c r="D95" s="5">
        <v>108711837510</v>
      </c>
      <c r="E95" s="5">
        <v>108512150274</v>
      </c>
      <c r="F95" s="5">
        <v>110890260338</v>
      </c>
      <c r="G95" s="5">
        <v>109659726317</v>
      </c>
      <c r="I95" s="5">
        <v>108512150274</v>
      </c>
      <c r="J95" s="5">
        <v>113195118726</v>
      </c>
      <c r="K95" s="5">
        <v>68593870846</v>
      </c>
      <c r="L95" s="5">
        <v>57473319194</v>
      </c>
      <c r="M95" s="5">
        <v>54821214382</v>
      </c>
      <c r="N95" s="5">
        <v>49566251261</v>
      </c>
    </row>
    <row r="96" spans="3:14" ht="15.5" x14ac:dyDescent="0.35">
      <c r="C96" t="s">
        <v>107</v>
      </c>
      <c r="D96" s="5">
        <v>183245719414</v>
      </c>
      <c r="E96" s="5">
        <v>186921482384</v>
      </c>
      <c r="F96" s="5">
        <v>197092177844</v>
      </c>
      <c r="G96" s="5">
        <v>197390918985</v>
      </c>
      <c r="I96" s="5">
        <v>186921482384</v>
      </c>
      <c r="J96" s="5">
        <v>190556840023</v>
      </c>
      <c r="K96" s="5">
        <v>168911551579</v>
      </c>
      <c r="L96" s="5">
        <v>73063082134</v>
      </c>
      <c r="M96" s="5">
        <v>91603531697</v>
      </c>
      <c r="N96" s="5">
        <v>70262986722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2247242893</v>
      </c>
      <c r="E99" s="5">
        <v>5522185269</v>
      </c>
      <c r="F99" s="5">
        <v>2467663713</v>
      </c>
      <c r="G99" s="5">
        <v>3586204057</v>
      </c>
      <c r="I99" s="5">
        <v>5522185269</v>
      </c>
      <c r="J99" s="5">
        <v>3966243581</v>
      </c>
      <c r="K99" s="5">
        <v>5756692657</v>
      </c>
      <c r="L99" s="5">
        <v>16689410787</v>
      </c>
      <c r="M99" s="5">
        <v>12610893326</v>
      </c>
      <c r="N99" s="5">
        <v>4314980397</v>
      </c>
    </row>
    <row r="100" spans="3:14" ht="15.5" x14ac:dyDescent="0.35">
      <c r="C100" t="s">
        <v>111</v>
      </c>
    </row>
    <row r="101" spans="3:14" ht="15.5" x14ac:dyDescent="0.35">
      <c r="C101" t="s">
        <v>112</v>
      </c>
      <c r="D101" s="5">
        <v>243067960</v>
      </c>
      <c r="E101" s="5">
        <v>2188126620</v>
      </c>
      <c r="F101" s="5">
        <v>244546270</v>
      </c>
      <c r="G101" s="5">
        <v>1458698003</v>
      </c>
      <c r="I101" s="5">
        <v>2188126620</v>
      </c>
      <c r="J101" s="5">
        <v>446821145</v>
      </c>
      <c r="K101" s="5">
        <v>1188047550</v>
      </c>
      <c r="L101" s="5">
        <v>2822706930</v>
      </c>
      <c r="M101" s="5">
        <v>946628548</v>
      </c>
      <c r="N101" s="5">
        <v>116769979</v>
      </c>
    </row>
    <row r="102" spans="3:14" ht="15.5" x14ac:dyDescent="0.35">
      <c r="C102" t="s">
        <v>115</v>
      </c>
      <c r="D102" s="5">
        <v>1005345335</v>
      </c>
      <c r="E102" s="5">
        <v>1177894499</v>
      </c>
      <c r="F102" s="5">
        <v>662140371</v>
      </c>
      <c r="G102" s="5">
        <v>1012622853</v>
      </c>
      <c r="I102" s="5">
        <v>1177894499</v>
      </c>
      <c r="J102" s="5">
        <v>1468300442</v>
      </c>
      <c r="K102" s="5">
        <v>2579958863</v>
      </c>
      <c r="L102" s="5">
        <v>11794524689</v>
      </c>
      <c r="M102" s="5">
        <v>6991836503</v>
      </c>
      <c r="N102" s="5">
        <v>2573344009</v>
      </c>
    </row>
    <row r="103" spans="3:14" ht="15.5" x14ac:dyDescent="0.35">
      <c r="C103" t="s">
        <v>113</v>
      </c>
    </row>
    <row r="104" spans="3:14" ht="15.5" x14ac:dyDescent="0.35">
      <c r="C104" t="s">
        <v>114</v>
      </c>
      <c r="K104" s="5">
        <v>1618752</v>
      </c>
      <c r="M104" s="5">
        <v>2734784352</v>
      </c>
      <c r="N104" s="5">
        <v>1646252</v>
      </c>
    </row>
    <row r="105" spans="3:14" ht="15.5" x14ac:dyDescent="0.35">
      <c r="C105" t="s">
        <v>116</v>
      </c>
      <c r="D105" s="5">
        <v>367658091</v>
      </c>
      <c r="E105" s="5">
        <v>1231654322</v>
      </c>
      <c r="F105" s="5">
        <v>373137129</v>
      </c>
      <c r="G105" s="5">
        <v>548768181</v>
      </c>
      <c r="I105" s="5">
        <v>1231654322</v>
      </c>
      <c r="J105" s="5">
        <v>945241947</v>
      </c>
      <c r="K105" s="5">
        <v>108286400</v>
      </c>
      <c r="L105" s="5">
        <v>87215000</v>
      </c>
      <c r="M105" s="5">
        <v>10600000</v>
      </c>
      <c r="N105" s="5">
        <v>17094000</v>
      </c>
    </row>
    <row r="106" spans="3:14" ht="15.5" x14ac:dyDescent="0.35">
      <c r="C106" t="s">
        <v>118</v>
      </c>
    </row>
    <row r="107" spans="3:14" ht="15.5" x14ac:dyDescent="0.35">
      <c r="C107" t="s">
        <v>276</v>
      </c>
      <c r="L107" s="5">
        <v>1878781092</v>
      </c>
      <c r="M107" s="5">
        <v>3863745259</v>
      </c>
      <c r="N107" s="5">
        <v>5590789182</v>
      </c>
    </row>
    <row r="108" spans="3:14" ht="15.5" x14ac:dyDescent="0.35">
      <c r="C108" t="s">
        <v>350</v>
      </c>
      <c r="N108" s="5">
        <v>103489100</v>
      </c>
    </row>
    <row r="109" spans="3:14" ht="15.5" x14ac:dyDescent="0.35">
      <c r="C109" t="s">
        <v>120</v>
      </c>
      <c r="D109" s="5">
        <v>631171507</v>
      </c>
      <c r="E109" s="5">
        <v>924509828</v>
      </c>
      <c r="F109" s="5">
        <v>1187839943</v>
      </c>
      <c r="G109" s="5">
        <v>566115020</v>
      </c>
      <c r="I109" s="5">
        <v>924509828</v>
      </c>
      <c r="J109" s="5">
        <v>1105880047</v>
      </c>
      <c r="K109" s="5">
        <v>1878781092</v>
      </c>
      <c r="L109" s="5">
        <v>1984964168</v>
      </c>
      <c r="M109" s="5">
        <v>1727043923</v>
      </c>
      <c r="N109" s="5">
        <v>1606126157</v>
      </c>
    </row>
    <row r="110" spans="3:14" ht="15.5" x14ac:dyDescent="0.35">
      <c r="C110" t="s">
        <v>121</v>
      </c>
      <c r="D110" s="5">
        <v>626250197</v>
      </c>
      <c r="E110" s="5">
        <v>575795668</v>
      </c>
      <c r="F110" s="5">
        <v>422572556</v>
      </c>
      <c r="G110" s="5">
        <v>1472762450</v>
      </c>
      <c r="I110" s="5">
        <v>575795668</v>
      </c>
      <c r="J110" s="5">
        <v>1445487382</v>
      </c>
      <c r="K110" s="5">
        <v>418758305</v>
      </c>
      <c r="L110" s="5">
        <v>2353867152</v>
      </c>
      <c r="M110" s="5">
        <v>4697255772</v>
      </c>
      <c r="N110" s="5">
        <v>6992640843</v>
      </c>
    </row>
    <row r="111" spans="3:14" ht="15.5" x14ac:dyDescent="0.35">
      <c r="C111" t="s">
        <v>122</v>
      </c>
      <c r="D111" s="5">
        <v>626250197</v>
      </c>
      <c r="E111" s="5">
        <v>575795668</v>
      </c>
      <c r="F111" s="5">
        <v>422572556</v>
      </c>
      <c r="G111" s="5">
        <v>1472762450</v>
      </c>
      <c r="I111" s="5">
        <v>575795668</v>
      </c>
      <c r="J111" s="5">
        <v>1445487382</v>
      </c>
      <c r="K111" s="5">
        <v>418758305</v>
      </c>
      <c r="L111" s="5">
        <v>2353867152</v>
      </c>
      <c r="M111" s="5">
        <v>4697255772</v>
      </c>
      <c r="N111" s="5">
        <v>6992640843</v>
      </c>
    </row>
    <row r="112" spans="3:14" ht="15.5" x14ac:dyDescent="0.35">
      <c r="C112" t="s">
        <v>124</v>
      </c>
    </row>
    <row r="113" spans="2:14" ht="15.5" x14ac:dyDescent="0.35">
      <c r="C113" t="s">
        <v>125</v>
      </c>
      <c r="D113" s="5">
        <v>81100125</v>
      </c>
      <c r="E113" s="5">
        <v>81100125</v>
      </c>
      <c r="F113" s="5">
        <v>104200229</v>
      </c>
      <c r="G113" s="5">
        <v>1005609953</v>
      </c>
      <c r="I113" s="5">
        <v>81100125</v>
      </c>
      <c r="J113" s="5">
        <v>1005609953</v>
      </c>
      <c r="L113" s="5">
        <v>1878781092</v>
      </c>
      <c r="M113" s="5">
        <v>3863745259</v>
      </c>
      <c r="N113" s="5">
        <v>5590789182</v>
      </c>
    </row>
    <row r="114" spans="2:14" ht="15.5" x14ac:dyDescent="0.35">
      <c r="C114" t="s">
        <v>126</v>
      </c>
      <c r="D114" s="5">
        <v>2873493090</v>
      </c>
      <c r="E114" s="5">
        <v>6097980937</v>
      </c>
      <c r="F114" s="5">
        <v>2890236269</v>
      </c>
      <c r="G114" s="5">
        <v>5058966507</v>
      </c>
      <c r="I114" s="5">
        <v>6097980937</v>
      </c>
      <c r="J114" s="5">
        <v>5411730963</v>
      </c>
      <c r="K114" s="5">
        <v>6175450962</v>
      </c>
      <c r="L114" s="5">
        <v>19043277939</v>
      </c>
      <c r="M114" s="5">
        <v>17308149098</v>
      </c>
      <c r="N114" s="5">
        <v>11307621240</v>
      </c>
    </row>
    <row r="115" spans="2:14" ht="15.5" x14ac:dyDescent="0.35">
      <c r="C115" t="s">
        <v>127</v>
      </c>
    </row>
    <row r="116" spans="2:14" ht="15.5" x14ac:dyDescent="0.35">
      <c r="C116" t="s">
        <v>128</v>
      </c>
      <c r="D116" s="5">
        <v>43350297120</v>
      </c>
      <c r="E116" s="5">
        <v>43350297120</v>
      </c>
      <c r="F116" s="5">
        <v>43350297120</v>
      </c>
      <c r="G116" s="5">
        <v>43350297120</v>
      </c>
      <c r="I116" s="5">
        <v>43350297120</v>
      </c>
      <c r="J116" s="5">
        <v>43350297120</v>
      </c>
      <c r="K116" s="5">
        <v>43350000000</v>
      </c>
      <c r="L116" s="5">
        <v>28350000000</v>
      </c>
      <c r="M116" s="5">
        <v>28350000000</v>
      </c>
      <c r="N116" s="5">
        <v>28350000000</v>
      </c>
    </row>
    <row r="117" spans="2:14" ht="15.5" x14ac:dyDescent="0.35">
      <c r="C117" t="s">
        <v>129</v>
      </c>
      <c r="D117" s="5">
        <v>81258302372</v>
      </c>
      <c r="E117" s="5">
        <v>81258302372</v>
      </c>
      <c r="F117" s="5">
        <v>81258302372</v>
      </c>
      <c r="G117" s="5">
        <v>81258302372</v>
      </c>
      <c r="I117" s="5">
        <v>81258302372</v>
      </c>
      <c r="J117" s="5">
        <v>81258302372</v>
      </c>
      <c r="K117" s="5">
        <v>81255360884</v>
      </c>
      <c r="L117" s="5">
        <v>5123658296</v>
      </c>
      <c r="M117" s="5">
        <v>5123658296</v>
      </c>
      <c r="N117" s="5">
        <v>5123658296</v>
      </c>
    </row>
    <row r="118" spans="2:14" ht="15.5" x14ac:dyDescent="0.35">
      <c r="C118" t="s">
        <v>130</v>
      </c>
      <c r="D118" s="5">
        <v>55521493687</v>
      </c>
      <c r="E118" s="5">
        <v>55953036120</v>
      </c>
      <c r="F118" s="5">
        <v>69220193362</v>
      </c>
      <c r="G118" s="5">
        <v>67360988306</v>
      </c>
      <c r="I118" s="5">
        <v>55953036120</v>
      </c>
      <c r="J118" s="5">
        <v>60195712971</v>
      </c>
      <c r="K118" s="5">
        <v>37833079301</v>
      </c>
      <c r="L118" s="5">
        <v>20247201465</v>
      </c>
      <c r="M118" s="5">
        <v>40578201280</v>
      </c>
      <c r="N118" s="5">
        <v>25591392235</v>
      </c>
    </row>
    <row r="119" spans="2:14" ht="15.5" x14ac:dyDescent="0.35">
      <c r="C119" t="s">
        <v>131</v>
      </c>
      <c r="D119" s="5">
        <v>8670000000</v>
      </c>
      <c r="E119" s="5">
        <v>8670000000</v>
      </c>
      <c r="F119" s="5">
        <v>8670000000</v>
      </c>
      <c r="G119" s="5">
        <v>8670000000</v>
      </c>
      <c r="I119" s="5">
        <v>8670000000</v>
      </c>
      <c r="J119" s="5">
        <v>8670000000</v>
      </c>
      <c r="K119" s="5">
        <v>5670000000</v>
      </c>
      <c r="L119" s="5">
        <v>5670000000</v>
      </c>
    </row>
    <row r="120" spans="2:14" ht="15.5" x14ac:dyDescent="0.35">
      <c r="C120" t="s">
        <v>132</v>
      </c>
      <c r="D120" s="5">
        <v>46851493687</v>
      </c>
      <c r="E120" s="5">
        <v>47283036120</v>
      </c>
      <c r="F120" s="5">
        <v>60550193362</v>
      </c>
      <c r="G120" s="5">
        <v>58690988306</v>
      </c>
      <c r="I120" s="5">
        <v>47283036120</v>
      </c>
      <c r="J120" s="5">
        <v>51525712971</v>
      </c>
      <c r="K120" s="5">
        <v>32163079301</v>
      </c>
      <c r="L120" s="5">
        <v>14577201465</v>
      </c>
      <c r="M120" s="5">
        <v>40578201280</v>
      </c>
      <c r="N120" s="5">
        <v>25591392235</v>
      </c>
    </row>
    <row r="121" spans="2:14" ht="15.5" x14ac:dyDescent="0.35">
      <c r="C121" t="s">
        <v>133</v>
      </c>
      <c r="D121" s="5">
        <v>55521493687</v>
      </c>
      <c r="E121" s="5">
        <v>55953036120</v>
      </c>
      <c r="F121" s="5">
        <v>69220193362</v>
      </c>
      <c r="G121" s="5">
        <v>67360988306</v>
      </c>
      <c r="I121" s="5">
        <v>55953036120</v>
      </c>
      <c r="J121" s="5">
        <v>60195712971</v>
      </c>
      <c r="K121" s="5">
        <v>37833079301</v>
      </c>
      <c r="L121" s="5">
        <v>20247201465</v>
      </c>
      <c r="M121" s="5">
        <v>40578201280</v>
      </c>
      <c r="N121" s="5">
        <v>25591392235</v>
      </c>
    </row>
    <row r="122" spans="2:14" ht="15.5" x14ac:dyDescent="0.35">
      <c r="C122" t="s">
        <v>9</v>
      </c>
      <c r="D122" s="5">
        <v>180372226324</v>
      </c>
      <c r="E122" s="5">
        <v>180823501447</v>
      </c>
      <c r="F122" s="5">
        <v>194201941575</v>
      </c>
      <c r="G122" s="5">
        <v>192331952478</v>
      </c>
      <c r="I122" s="5">
        <v>180823501447</v>
      </c>
      <c r="J122" s="5">
        <v>185145109060</v>
      </c>
      <c r="K122" s="5">
        <v>162736100617</v>
      </c>
      <c r="L122" s="5">
        <v>54019804195</v>
      </c>
      <c r="M122" s="5">
        <v>74295382599</v>
      </c>
      <c r="N122" s="5">
        <v>58955365482</v>
      </c>
    </row>
    <row r="123" spans="2:14" ht="15.5" x14ac:dyDescent="0.35">
      <c r="C123" t="s">
        <v>135</v>
      </c>
      <c r="D123" s="5">
        <v>183245719414</v>
      </c>
      <c r="E123" s="5">
        <v>186921482384</v>
      </c>
      <c r="F123" s="5">
        <v>197092177844</v>
      </c>
      <c r="G123" s="5">
        <v>197390918985</v>
      </c>
      <c r="I123" s="5">
        <v>186921482384</v>
      </c>
      <c r="J123" s="5">
        <v>190556840023</v>
      </c>
      <c r="K123" s="5">
        <v>168911551579</v>
      </c>
      <c r="L123" s="5">
        <v>73063082134</v>
      </c>
      <c r="M123" s="5">
        <v>91603531697</v>
      </c>
      <c r="N123" s="5">
        <v>70262986722</v>
      </c>
    </row>
    <row r="124" spans="2:14" ht="15.5" x14ac:dyDescent="0.35">
      <c r="C124" t="s">
        <v>136</v>
      </c>
      <c r="D124" s="5">
        <v>2167514856</v>
      </c>
      <c r="E124" s="5">
        <v>2167514856</v>
      </c>
      <c r="F124" s="5">
        <v>2167514856</v>
      </c>
      <c r="G124" s="5">
        <v>2167514856</v>
      </c>
      <c r="I124" s="5">
        <v>2167514856</v>
      </c>
      <c r="J124" s="5">
        <v>2167514856</v>
      </c>
      <c r="K124" s="5">
        <v>2167500000</v>
      </c>
      <c r="L124" s="5">
        <v>28350</v>
      </c>
      <c r="M124" s="5">
        <v>28350</v>
      </c>
      <c r="N124" s="5">
        <v>28350</v>
      </c>
    </row>
    <row r="126" spans="2:14" ht="15.5" x14ac:dyDescent="0.35">
      <c r="B126" t="s">
        <v>137</v>
      </c>
      <c r="C126" t="s">
        <v>138</v>
      </c>
      <c r="D126" s="5">
        <v>-1725792388</v>
      </c>
      <c r="E126" s="5">
        <v>5222440504</v>
      </c>
      <c r="F126" s="5">
        <v>4437713022</v>
      </c>
      <c r="G126" s="5">
        <v>10692945643</v>
      </c>
      <c r="I126" s="5">
        <v>28649292982</v>
      </c>
      <c r="J126" s="5">
        <v>29217195569</v>
      </c>
      <c r="K126" s="5">
        <v>17257177255</v>
      </c>
      <c r="L126" s="5">
        <v>31967738836</v>
      </c>
      <c r="M126" s="5">
        <v>25288590847</v>
      </c>
      <c r="N126" s="5">
        <v>7789658529</v>
      </c>
    </row>
    <row r="127" spans="2:14" ht="15.5" x14ac:dyDescent="0.35">
      <c r="C127" t="s">
        <v>139</v>
      </c>
      <c r="D127" s="5">
        <v>9872203294</v>
      </c>
      <c r="E127" s="5">
        <v>18787470719</v>
      </c>
      <c r="F127" s="5">
        <v>14970341267</v>
      </c>
      <c r="G127" s="5">
        <v>16532449259</v>
      </c>
      <c r="I127" s="5">
        <v>69858332710</v>
      </c>
      <c r="J127" s="5">
        <v>62786733815</v>
      </c>
      <c r="K127" s="5">
        <v>61804112044</v>
      </c>
      <c r="L127" s="5">
        <v>64211546904</v>
      </c>
      <c r="M127" s="5">
        <v>51146642624</v>
      </c>
      <c r="N127" s="5">
        <v>28982169400</v>
      </c>
    </row>
    <row r="128" spans="2:14" ht="15.5" x14ac:dyDescent="0.35">
      <c r="C128" t="s">
        <v>140</v>
      </c>
      <c r="D128" s="5">
        <v>-7109294585</v>
      </c>
      <c r="E128" s="5">
        <v>-8041839764</v>
      </c>
      <c r="F128" s="5">
        <v>-5479190494</v>
      </c>
      <c r="G128" s="5">
        <v>-3673516262</v>
      </c>
      <c r="I128" s="5">
        <v>-20687429507</v>
      </c>
      <c r="J128" s="5">
        <v>-13039750916</v>
      </c>
      <c r="K128" s="5">
        <v>-17070383894</v>
      </c>
      <c r="L128" s="5">
        <v>-18756817656</v>
      </c>
      <c r="M128" s="5">
        <v>-16347800010</v>
      </c>
      <c r="N128" s="5">
        <v>-9955651472</v>
      </c>
    </row>
    <row r="129" spans="3:14" ht="15.5" x14ac:dyDescent="0.35">
      <c r="C129" t="s">
        <v>1083</v>
      </c>
      <c r="D129" s="5">
        <v>-19427642</v>
      </c>
      <c r="E129" s="5">
        <v>-947201017</v>
      </c>
      <c r="F129" s="5">
        <v>-879650857</v>
      </c>
      <c r="G129" s="5">
        <v>1422792733</v>
      </c>
      <c r="I129" s="5">
        <v>-2009701671</v>
      </c>
      <c r="J129" s="5">
        <v>-2189245080</v>
      </c>
      <c r="K129" s="5">
        <v>-1600011375</v>
      </c>
      <c r="L129" s="5">
        <v>-774275056</v>
      </c>
      <c r="M129" s="5">
        <v>-3727370</v>
      </c>
      <c r="N129" s="5">
        <v>-1201740560</v>
      </c>
    </row>
    <row r="130" spans="3:14" ht="15.5" x14ac:dyDescent="0.35">
      <c r="C130" t="s">
        <v>142</v>
      </c>
      <c r="D130" s="5">
        <v>-2916515246</v>
      </c>
      <c r="E130" s="5">
        <v>-3344595298</v>
      </c>
      <c r="F130" s="5">
        <v>-2949027113</v>
      </c>
      <c r="G130" s="5">
        <v>-3518208393</v>
      </c>
      <c r="I130" s="5">
        <v>-12445066646</v>
      </c>
      <c r="J130" s="5">
        <v>-11619286916</v>
      </c>
      <c r="K130" s="5">
        <v>-10198022025</v>
      </c>
      <c r="L130" s="5">
        <v>-9652883139</v>
      </c>
      <c r="M130" s="5">
        <v>-7819610410</v>
      </c>
      <c r="N130" s="5">
        <v>-7731125173</v>
      </c>
    </row>
    <row r="131" spans="3:14" ht="15.5" x14ac:dyDescent="0.35">
      <c r="C131" t="s">
        <v>284</v>
      </c>
      <c r="D131" s="5">
        <v>-261048040</v>
      </c>
      <c r="E131" s="5">
        <v>-1539301500</v>
      </c>
      <c r="F131" s="5">
        <v>-1532272060</v>
      </c>
      <c r="G131" s="5">
        <v>-191257362</v>
      </c>
      <c r="I131" s="5">
        <v>-6978928880</v>
      </c>
      <c r="J131" s="5">
        <v>-8083185841</v>
      </c>
      <c r="K131" s="5">
        <v>-16098577026</v>
      </c>
      <c r="L131" s="5">
        <v>-2561805874</v>
      </c>
      <c r="M131" s="5">
        <v>-963378946</v>
      </c>
      <c r="N131" s="5">
        <v>-1385834915</v>
      </c>
    </row>
    <row r="132" spans="3:14" ht="15.5" x14ac:dyDescent="0.35">
      <c r="C132" t="s">
        <v>1084</v>
      </c>
      <c r="D132" s="5">
        <v>-1463102252</v>
      </c>
    </row>
    <row r="133" spans="3:14" ht="15.5" x14ac:dyDescent="0.35">
      <c r="C133" t="s">
        <v>426</v>
      </c>
      <c r="D133" s="5">
        <v>-21733679</v>
      </c>
      <c r="E133" s="5">
        <v>-28641781</v>
      </c>
      <c r="F133" s="5">
        <v>-35387199</v>
      </c>
      <c r="G133" s="5">
        <v>-41973762</v>
      </c>
      <c r="I133" s="5">
        <v>-154407953</v>
      </c>
      <c r="J133" s="5">
        <v>-34817750</v>
      </c>
      <c r="K133" s="5">
        <v>-236295445</v>
      </c>
      <c r="L133" s="5">
        <v>-501204895</v>
      </c>
      <c r="M133" s="5">
        <v>-725611762</v>
      </c>
      <c r="N133" s="5">
        <v>-920859879</v>
      </c>
    </row>
    <row r="134" spans="3:14" ht="15.5" x14ac:dyDescent="0.35">
      <c r="C134" t="s">
        <v>1085</v>
      </c>
      <c r="D134" s="5">
        <v>193125762</v>
      </c>
      <c r="E134" s="5">
        <v>336549145</v>
      </c>
      <c r="F134" s="5">
        <v>342899478</v>
      </c>
      <c r="G134" s="5">
        <v>162659430</v>
      </c>
      <c r="I134" s="5">
        <v>1066494929</v>
      </c>
      <c r="J134" s="5">
        <v>1396748257</v>
      </c>
      <c r="K134" s="5">
        <v>656354976</v>
      </c>
      <c r="L134" s="5">
        <v>3178552</v>
      </c>
      <c r="M134" s="5">
        <v>2076721</v>
      </c>
      <c r="N134" s="5">
        <v>2701128</v>
      </c>
    </row>
    <row r="135" spans="3:14" ht="15.5" x14ac:dyDescent="0.35">
      <c r="C135" t="s">
        <v>145</v>
      </c>
      <c r="D135" s="5">
        <v>-293338321</v>
      </c>
      <c r="E135" s="5">
        <v>-7872732215</v>
      </c>
      <c r="F135" s="5">
        <v>-6782229369</v>
      </c>
      <c r="G135" s="5">
        <v>-8509654691</v>
      </c>
      <c r="I135" s="5">
        <v>-23431283064</v>
      </c>
      <c r="J135" s="5">
        <v>-6854112012</v>
      </c>
      <c r="K135" s="5">
        <v>80545738420</v>
      </c>
      <c r="L135" s="5">
        <v>-52458643922</v>
      </c>
      <c r="M135" s="5">
        <v>1125473843</v>
      </c>
      <c r="N135" s="5">
        <v>-1420286141</v>
      </c>
    </row>
    <row r="136" spans="3:14" ht="15.5" x14ac:dyDescent="0.35">
      <c r="C136" t="s">
        <v>146</v>
      </c>
      <c r="D136" s="5">
        <v>-4756757</v>
      </c>
      <c r="E136" s="5">
        <v>-817433060</v>
      </c>
      <c r="F136" s="5">
        <v>-1817723748</v>
      </c>
      <c r="G136" s="5">
        <v>-845898462</v>
      </c>
      <c r="I136" s="5">
        <v>-4195460925</v>
      </c>
      <c r="J136" s="5">
        <v>-33129174278</v>
      </c>
      <c r="K136" s="5">
        <v>-26226643476</v>
      </c>
      <c r="L136" s="5">
        <v>23590366320</v>
      </c>
      <c r="M136" s="5">
        <v>-26998209079</v>
      </c>
      <c r="N136" s="5">
        <v>-6952771044</v>
      </c>
    </row>
    <row r="137" spans="3:14" ht="15.5" x14ac:dyDescent="0.35">
      <c r="C137" t="s">
        <v>570</v>
      </c>
      <c r="J137" s="5">
        <v>15000000000</v>
      </c>
      <c r="K137" s="5">
        <v>-15000000000</v>
      </c>
    </row>
    <row r="138" spans="3:14" ht="15.5" x14ac:dyDescent="0.35">
      <c r="C138" t="s">
        <v>148</v>
      </c>
      <c r="E138" s="5">
        <v>-720124811</v>
      </c>
      <c r="F138" s="5">
        <v>-1576334483</v>
      </c>
      <c r="G138" s="5">
        <v>-998326900</v>
      </c>
      <c r="I138" s="5">
        <v>-3456536310</v>
      </c>
      <c r="J138" s="5">
        <v>-46741357790</v>
      </c>
      <c r="K138" s="5">
        <v>-12222681998</v>
      </c>
      <c r="L138" s="5">
        <v>-2991392881</v>
      </c>
      <c r="M138" s="5">
        <v>-496523800</v>
      </c>
      <c r="N138" s="5">
        <v>-4820789300</v>
      </c>
    </row>
    <row r="139" spans="3:14" ht="15.5" x14ac:dyDescent="0.35">
      <c r="C139" t="s">
        <v>887</v>
      </c>
      <c r="D139" s="5">
        <v>-4756757</v>
      </c>
      <c r="G139" s="5">
        <v>52000000</v>
      </c>
    </row>
    <row r="140" spans="3:14" ht="15.5" x14ac:dyDescent="0.35">
      <c r="C140" t="s">
        <v>1086</v>
      </c>
    </row>
    <row r="141" spans="3:14" ht="15.5" x14ac:dyDescent="0.35">
      <c r="C141" t="s">
        <v>447</v>
      </c>
      <c r="L141" s="5">
        <v>89189189</v>
      </c>
    </row>
    <row r="142" spans="3:14" ht="15.5" x14ac:dyDescent="0.35">
      <c r="C142" t="s">
        <v>1087</v>
      </c>
      <c r="E142" s="5">
        <v>-97308249</v>
      </c>
      <c r="F142" s="5">
        <v>-46389265</v>
      </c>
      <c r="G142" s="5">
        <v>180428438</v>
      </c>
      <c r="I142" s="5">
        <v>-463924615</v>
      </c>
      <c r="J142" s="5">
        <v>-611779521</v>
      </c>
      <c r="K142" s="5">
        <v>-794639882</v>
      </c>
      <c r="L142" s="5">
        <v>-1081724003</v>
      </c>
      <c r="M142" s="5">
        <v>-495171824</v>
      </c>
      <c r="N142" s="5">
        <v>-114241852</v>
      </c>
    </row>
    <row r="143" spans="3:14" ht="15.5" x14ac:dyDescent="0.35">
      <c r="C143" t="s">
        <v>1088</v>
      </c>
      <c r="F143" s="5">
        <v>-195000000</v>
      </c>
      <c r="G143" s="5">
        <v>-80000000</v>
      </c>
      <c r="I143" s="5">
        <v>-275000000</v>
      </c>
      <c r="J143" s="5">
        <v>-780000000</v>
      </c>
      <c r="K143" s="5">
        <v>-264000000</v>
      </c>
      <c r="M143" s="5">
        <v>-6450000000</v>
      </c>
    </row>
    <row r="144" spans="3:14" ht="15.5" x14ac:dyDescent="0.35">
      <c r="C144" t="s">
        <v>1089</v>
      </c>
      <c r="K144" s="5">
        <v>-8000000</v>
      </c>
    </row>
    <row r="145" spans="3:14" ht="15.5" x14ac:dyDescent="0.35">
      <c r="C145" t="s">
        <v>1090</v>
      </c>
      <c r="J145" s="5">
        <v>3963033</v>
      </c>
      <c r="K145" s="5">
        <v>-1321596</v>
      </c>
      <c r="L145" s="5">
        <v>-335985</v>
      </c>
      <c r="M145" s="5">
        <v>13516545</v>
      </c>
      <c r="N145" s="5">
        <v>2260108</v>
      </c>
    </row>
    <row r="146" spans="3:14" ht="15.5" x14ac:dyDescent="0.35">
      <c r="C146" t="s">
        <v>1091</v>
      </c>
      <c r="L146" s="5">
        <v>-26572000000</v>
      </c>
      <c r="M146" s="5">
        <v>-26655630000</v>
      </c>
      <c r="N146" s="5">
        <v>-2096000000</v>
      </c>
    </row>
    <row r="147" spans="3:14" ht="15.5" x14ac:dyDescent="0.35">
      <c r="C147" t="s">
        <v>1056</v>
      </c>
      <c r="K147" s="5">
        <v>2064000000</v>
      </c>
      <c r="L147" s="5">
        <v>54146630000</v>
      </c>
      <c r="M147" s="5">
        <v>7085600000</v>
      </c>
      <c r="N147" s="5">
        <v>76000000</v>
      </c>
    </row>
    <row r="148" spans="3:14" ht="15.5" x14ac:dyDescent="0.35">
      <c r="C148" t="s">
        <v>149</v>
      </c>
      <c r="D148" s="5">
        <v>-293338321</v>
      </c>
      <c r="E148" s="5">
        <v>-7872732215</v>
      </c>
      <c r="F148" s="5">
        <v>-6782229369</v>
      </c>
      <c r="G148" s="5">
        <v>-8509654691</v>
      </c>
      <c r="I148" s="5">
        <v>-23431283064</v>
      </c>
      <c r="J148" s="5">
        <v>-6854112012</v>
      </c>
      <c r="K148" s="5">
        <v>80545738420</v>
      </c>
      <c r="L148" s="5">
        <v>-52458643922</v>
      </c>
      <c r="M148" s="5">
        <v>1125473843</v>
      </c>
      <c r="N148" s="5">
        <v>-1420286141</v>
      </c>
    </row>
    <row r="149" spans="3:14" ht="15.5" x14ac:dyDescent="0.35">
      <c r="C149" t="s">
        <v>992</v>
      </c>
      <c r="K149" s="5">
        <v>89100000000</v>
      </c>
    </row>
    <row r="150" spans="3:14" ht="15.5" x14ac:dyDescent="0.35">
      <c r="C150" t="s">
        <v>312</v>
      </c>
      <c r="K150" s="5">
        <v>-3968297412</v>
      </c>
    </row>
    <row r="151" spans="3:14" ht="15.5" x14ac:dyDescent="0.35">
      <c r="C151" t="s">
        <v>465</v>
      </c>
      <c r="K151" s="5">
        <v>6000000000</v>
      </c>
    </row>
    <row r="152" spans="3:14" ht="15.5" x14ac:dyDescent="0.35">
      <c r="C152" t="s">
        <v>397</v>
      </c>
      <c r="J152" s="5">
        <v>-1878781092</v>
      </c>
      <c r="K152" s="5">
        <v>-1984964168</v>
      </c>
      <c r="L152" s="5">
        <v>-1727043922</v>
      </c>
      <c r="M152" s="5">
        <v>-1502637057</v>
      </c>
      <c r="N152" s="5">
        <v>-1307388941</v>
      </c>
    </row>
    <row r="153" spans="3:14" ht="15.5" x14ac:dyDescent="0.35">
      <c r="C153" t="s">
        <v>155</v>
      </c>
      <c r="D153" s="5">
        <v>-293338321</v>
      </c>
      <c r="E153" s="5">
        <v>-286430219</v>
      </c>
      <c r="F153" s="5">
        <v>-279684801</v>
      </c>
      <c r="G153" s="5">
        <v>-273098238</v>
      </c>
      <c r="I153" s="5">
        <v>-1105880047</v>
      </c>
      <c r="J153" s="5">
        <v>-210048000</v>
      </c>
    </row>
    <row r="154" spans="3:14" ht="15.5" x14ac:dyDescent="0.35">
      <c r="C154" t="s">
        <v>901</v>
      </c>
      <c r="J154" s="5">
        <v>3238608</v>
      </c>
    </row>
    <row r="155" spans="3:14" ht="15.5" x14ac:dyDescent="0.35">
      <c r="C155" t="s">
        <v>395</v>
      </c>
      <c r="E155" s="5">
        <v>-7586301996</v>
      </c>
      <c r="F155" s="5">
        <v>-6502544568</v>
      </c>
      <c r="G155" s="5">
        <v>-8236556453</v>
      </c>
      <c r="I155" s="5">
        <v>-22325403017</v>
      </c>
      <c r="J155" s="5">
        <v>-4768521528</v>
      </c>
      <c r="K155" s="5">
        <v>-8601000000</v>
      </c>
      <c r="L155" s="5">
        <v>-48000000000</v>
      </c>
    </row>
    <row r="156" spans="3:14" ht="15.5" x14ac:dyDescent="0.35">
      <c r="C156" t="s">
        <v>1092</v>
      </c>
      <c r="L156" s="5">
        <v>-2731600000</v>
      </c>
      <c r="M156" s="5">
        <v>2731600000</v>
      </c>
    </row>
    <row r="157" spans="3:14" ht="15.5" x14ac:dyDescent="0.35">
      <c r="C157" t="s">
        <v>314</v>
      </c>
      <c r="M157" s="5">
        <v>-103489100</v>
      </c>
      <c r="N157" s="5">
        <v>-112897200</v>
      </c>
    </row>
    <row r="158" spans="3:14" ht="15.5" x14ac:dyDescent="0.35">
      <c r="C158" t="s">
        <v>164</v>
      </c>
      <c r="D158" s="5">
        <v>-2023887466</v>
      </c>
      <c r="E158" s="5">
        <v>-3467724771</v>
      </c>
      <c r="F158" s="5">
        <v>-4162240095</v>
      </c>
      <c r="G158" s="5">
        <v>1337392490</v>
      </c>
      <c r="I158" s="5">
        <v>1022548993</v>
      </c>
      <c r="J158" s="5">
        <v>-10766090721</v>
      </c>
      <c r="K158" s="5">
        <v>71576272199</v>
      </c>
      <c r="L158" s="5">
        <v>3099461234</v>
      </c>
      <c r="M158" s="5">
        <v>-584144389</v>
      </c>
      <c r="N158" s="5">
        <v>-583398656</v>
      </c>
    </row>
    <row r="159" spans="3:14" ht="15.5" x14ac:dyDescent="0.35">
      <c r="C159" t="s">
        <v>165</v>
      </c>
      <c r="D159" s="5">
        <v>65233892030</v>
      </c>
      <c r="I159" s="5">
        <v>64211343037</v>
      </c>
      <c r="J159" s="5">
        <v>74977433758</v>
      </c>
      <c r="K159" s="5">
        <v>3401161559</v>
      </c>
      <c r="L159" s="5">
        <v>301700325</v>
      </c>
      <c r="M159" s="5">
        <v>885844714</v>
      </c>
      <c r="N159" s="5">
        <v>1469243370</v>
      </c>
    </row>
    <row r="160" spans="3:14" ht="15.5" x14ac:dyDescent="0.35">
      <c r="C160" t="s">
        <v>166</v>
      </c>
      <c r="D160" s="5">
        <v>63210004564</v>
      </c>
      <c r="E160" s="5">
        <v>-3467724771</v>
      </c>
      <c r="F160" s="5">
        <v>-4162240095</v>
      </c>
      <c r="G160" s="5">
        <v>1337392490</v>
      </c>
      <c r="I160" s="5">
        <v>65233892030</v>
      </c>
      <c r="J160" s="5">
        <v>64211343037</v>
      </c>
      <c r="K160" s="5">
        <v>74977433758</v>
      </c>
      <c r="L160" s="5">
        <v>3401161559</v>
      </c>
      <c r="M160" s="5">
        <v>301700325</v>
      </c>
      <c r="N160" s="5">
        <v>885844714</v>
      </c>
    </row>
    <row r="162" spans="2:14" ht="15.5" x14ac:dyDescent="0.35">
      <c r="B162" t="s">
        <v>167</v>
      </c>
      <c r="C162" t="s">
        <v>11</v>
      </c>
      <c r="D162" s="5">
        <v>2170000000</v>
      </c>
      <c r="E162" s="5">
        <v>2170000000</v>
      </c>
      <c r="F162" s="5">
        <v>2170000000</v>
      </c>
      <c r="G162" s="5">
        <v>2170000000</v>
      </c>
      <c r="I162" s="5">
        <v>2170000000</v>
      </c>
      <c r="J162" s="5">
        <v>2170000000</v>
      </c>
      <c r="K162" s="5">
        <v>2170000000</v>
      </c>
      <c r="L162" s="5">
        <v>0</v>
      </c>
      <c r="M162" s="5">
        <v>0</v>
      </c>
      <c r="N162" s="5">
        <v>0</v>
      </c>
    </row>
    <row r="163" spans="2:14" ht="15.5" x14ac:dyDescent="0.35">
      <c r="C163" t="s">
        <v>168</v>
      </c>
      <c r="D163" s="6">
        <v>-0.2</v>
      </c>
      <c r="E163" s="6">
        <v>-2.62</v>
      </c>
      <c r="F163" s="6">
        <v>3.86</v>
      </c>
      <c r="G163" s="6">
        <v>2.7</v>
      </c>
    </row>
    <row r="164" spans="2:14" ht="15.5" x14ac:dyDescent="0.35">
      <c r="C164" t="s">
        <v>169</v>
      </c>
      <c r="D164" s="5">
        <v>-990</v>
      </c>
      <c r="E164" s="6">
        <v>-72.14</v>
      </c>
      <c r="F164" s="6">
        <v>45.85</v>
      </c>
      <c r="G164" s="6">
        <v>31.48</v>
      </c>
    </row>
    <row r="165" spans="2:14" ht="15.5" x14ac:dyDescent="0.35">
      <c r="C165" t="s">
        <v>60</v>
      </c>
      <c r="D165" s="6">
        <v>42.35</v>
      </c>
      <c r="E165" s="6">
        <v>20.91</v>
      </c>
      <c r="F165" s="6">
        <v>25.86</v>
      </c>
      <c r="G165" s="6">
        <v>11.1</v>
      </c>
    </row>
    <row r="166" spans="2:14" ht="15.5" x14ac:dyDescent="0.35">
      <c r="C166" t="s">
        <v>170</v>
      </c>
      <c r="D166" s="5">
        <v>930000000</v>
      </c>
      <c r="E166" s="5">
        <v>-1220000000</v>
      </c>
      <c r="F166" s="5">
        <v>10170000000</v>
      </c>
      <c r="G166" s="5">
        <v>8600000000</v>
      </c>
    </row>
    <row r="167" spans="2:14" ht="15.5" x14ac:dyDescent="0.35">
      <c r="C167" t="s">
        <v>171</v>
      </c>
      <c r="D167" s="6">
        <v>-2.3999999999999998E-3</v>
      </c>
      <c r="E167" s="6">
        <v>-3.04E-2</v>
      </c>
      <c r="F167" s="6">
        <v>4.24E-2</v>
      </c>
      <c r="G167" s="6">
        <v>2.9600000000000001E-2</v>
      </c>
    </row>
    <row r="168" spans="2:14" ht="15.5" x14ac:dyDescent="0.35">
      <c r="C168" t="s">
        <v>172</v>
      </c>
      <c r="D168" s="6">
        <v>-2.3999999999999998E-3</v>
      </c>
      <c r="E168" s="6">
        <v>-3.1400000000000004E-2</v>
      </c>
      <c r="F168" s="6">
        <v>4.3099999999999999E-2</v>
      </c>
      <c r="G168" s="6">
        <v>3.04E-2</v>
      </c>
    </row>
    <row r="169" spans="2:14" ht="15.5" x14ac:dyDescent="0.35">
      <c r="C169" t="s">
        <v>173</v>
      </c>
      <c r="D169" s="6">
        <v>-2.0000000000000001E-4</v>
      </c>
      <c r="E169" s="6">
        <v>-1.15E-2</v>
      </c>
      <c r="F169" s="6">
        <v>4.7699999999999992E-2</v>
      </c>
      <c r="G169" s="6">
        <v>3.9599999999999996E-2</v>
      </c>
    </row>
    <row r="170" spans="2:14" ht="15.5" x14ac:dyDescent="0.35">
      <c r="C170" t="s">
        <v>174</v>
      </c>
      <c r="D170" s="6">
        <v>-1.33</v>
      </c>
      <c r="E170" s="6">
        <v>-75.22</v>
      </c>
      <c r="F170" s="6">
        <v>261.7</v>
      </c>
      <c r="G170" s="6">
        <v>183.8</v>
      </c>
    </row>
    <row r="171" spans="2:14" ht="15.5" x14ac:dyDescent="0.35">
      <c r="C171" t="s">
        <v>175</v>
      </c>
      <c r="D171" s="5">
        <v>180000000000</v>
      </c>
      <c r="E171" s="5">
        <v>181000000000</v>
      </c>
      <c r="F171" s="5">
        <v>194000000000</v>
      </c>
      <c r="G171" s="5">
        <v>192000000000</v>
      </c>
    </row>
    <row r="172" spans="2:14" ht="15.5" x14ac:dyDescent="0.35">
      <c r="C172" t="s">
        <v>176</v>
      </c>
      <c r="D172" s="6">
        <v>2.38</v>
      </c>
      <c r="E172" s="6">
        <v>2.27</v>
      </c>
      <c r="F172" s="6">
        <v>1.98</v>
      </c>
      <c r="G172" s="6">
        <v>0.96</v>
      </c>
    </row>
    <row r="173" spans="2:14" ht="15.5" x14ac:dyDescent="0.35">
      <c r="C173" t="s">
        <v>177</v>
      </c>
      <c r="D173" s="6">
        <v>83.22</v>
      </c>
      <c r="E173" s="6">
        <v>83.42</v>
      </c>
      <c r="F173" s="6">
        <v>89.6</v>
      </c>
      <c r="G173" s="6">
        <v>88.73</v>
      </c>
    </row>
    <row r="174" spans="2:14" ht="15.5" x14ac:dyDescent="0.35">
      <c r="C174" t="s">
        <v>178</v>
      </c>
      <c r="D174" s="6">
        <v>2.38</v>
      </c>
      <c r="E174" s="6">
        <v>2.27</v>
      </c>
      <c r="F174" s="6">
        <v>1.98</v>
      </c>
      <c r="G174" s="6">
        <v>0.96</v>
      </c>
    </row>
    <row r="175" spans="2:14" ht="15.5" x14ac:dyDescent="0.35">
      <c r="C175" t="s">
        <v>179</v>
      </c>
      <c r="D175" s="6">
        <v>83.22</v>
      </c>
      <c r="E175" s="6">
        <v>83.42</v>
      </c>
      <c r="F175" s="6">
        <v>89.6</v>
      </c>
      <c r="G175" s="6">
        <v>88.73</v>
      </c>
    </row>
    <row r="176" spans="2:14" ht="15.5" x14ac:dyDescent="0.35">
      <c r="C176" t="s">
        <v>180</v>
      </c>
    </row>
    <row r="177" spans="3:14" ht="15.5" x14ac:dyDescent="0.35">
      <c r="C177" t="s">
        <v>181</v>
      </c>
    </row>
    <row r="178" spans="3:14" ht="15.5" x14ac:dyDescent="0.35">
      <c r="C178" t="s">
        <v>182</v>
      </c>
      <c r="D178" s="5">
        <v>180000000000</v>
      </c>
      <c r="E178" s="5">
        <v>181000000000</v>
      </c>
      <c r="F178" s="5">
        <v>194000000000</v>
      </c>
      <c r="G178" s="5">
        <v>192000000000</v>
      </c>
    </row>
    <row r="179" spans="3:14" ht="15.5" x14ac:dyDescent="0.35">
      <c r="C179" t="s">
        <v>23</v>
      </c>
    </row>
    <row r="180" spans="3:14" ht="15.5" x14ac:dyDescent="0.35">
      <c r="C180" t="s">
        <v>20</v>
      </c>
      <c r="D180" s="5">
        <v>-63000000000</v>
      </c>
      <c r="E180" s="5">
        <v>-65000000000</v>
      </c>
      <c r="F180" s="5">
        <v>-69000000000</v>
      </c>
      <c r="G180" s="5">
        <v>-73000000000</v>
      </c>
    </row>
    <row r="181" spans="3:14" ht="15.5" x14ac:dyDescent="0.35">
      <c r="C181" t="s">
        <v>183</v>
      </c>
      <c r="D181" s="5">
        <v>72000000000</v>
      </c>
      <c r="E181" s="5">
        <v>73000000000</v>
      </c>
      <c r="F181" s="5">
        <v>84000000000</v>
      </c>
      <c r="G181" s="5">
        <v>84000000000</v>
      </c>
    </row>
    <row r="182" spans="3:14" ht="15.5" x14ac:dyDescent="0.35">
      <c r="C182" t="s">
        <v>184</v>
      </c>
      <c r="D182" s="5">
        <v>-2000000000</v>
      </c>
      <c r="E182" s="5">
        <v>5000000000</v>
      </c>
      <c r="F182" s="5">
        <v>4000000000</v>
      </c>
      <c r="G182" s="5">
        <v>11000000000</v>
      </c>
    </row>
    <row r="183" spans="3:14" ht="15.5" x14ac:dyDescent="0.35">
      <c r="C183" t="s">
        <v>185</v>
      </c>
      <c r="E183" s="5">
        <v>-1000000000</v>
      </c>
      <c r="F183" s="5">
        <v>-2000000000</v>
      </c>
      <c r="G183" s="5">
        <v>-1000000000</v>
      </c>
    </row>
    <row r="184" spans="3:14" ht="15.5" x14ac:dyDescent="0.35">
      <c r="C184" t="s">
        <v>12</v>
      </c>
      <c r="D184" s="5">
        <v>-2000000000</v>
      </c>
      <c r="E184" s="5">
        <v>5000000000</v>
      </c>
      <c r="F184" s="5">
        <v>3000000000</v>
      </c>
      <c r="G184" s="5">
        <v>10000000000</v>
      </c>
    </row>
    <row r="185" spans="3:14" ht="15.5" x14ac:dyDescent="0.35">
      <c r="C185" t="s">
        <v>15</v>
      </c>
      <c r="D185" s="6">
        <v>-0.8</v>
      </c>
      <c r="E185" s="6">
        <v>2.08</v>
      </c>
      <c r="F185" s="6">
        <v>1.32</v>
      </c>
      <c r="G185" s="6">
        <v>4.47</v>
      </c>
    </row>
    <row r="186" spans="3:14" ht="15.5" x14ac:dyDescent="0.35">
      <c r="C186" t="s">
        <v>45</v>
      </c>
      <c r="I186" s="6">
        <v>8.34</v>
      </c>
      <c r="J186" s="6">
        <v>12.52</v>
      </c>
      <c r="K186" s="6">
        <v>12.08</v>
      </c>
      <c r="L186" s="6">
        <v>975978.84</v>
      </c>
      <c r="M186" s="6">
        <v>528635.24</v>
      </c>
      <c r="N186" s="6">
        <v>341572.66</v>
      </c>
    </row>
    <row r="187" spans="3:14" ht="15.5" x14ac:dyDescent="0.35">
      <c r="C187" t="s">
        <v>59</v>
      </c>
      <c r="I187" s="6">
        <v>22.66</v>
      </c>
      <c r="J187" s="6">
        <v>6.15</v>
      </c>
      <c r="K187" s="6">
        <v>12.58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62</v>
      </c>
      <c r="I188" s="6">
        <v>5.8</v>
      </c>
      <c r="J188" s="6">
        <v>2.63</v>
      </c>
      <c r="K188" s="6">
        <v>5.34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186</v>
      </c>
      <c r="I189" s="5">
        <v>29530000000</v>
      </c>
      <c r="J189" s="5">
        <v>36030000000</v>
      </c>
      <c r="K189" s="5">
        <v>34820000000</v>
      </c>
      <c r="L189" s="5">
        <v>36270000000</v>
      </c>
      <c r="M189" s="5">
        <v>21800000000</v>
      </c>
      <c r="N189" s="5">
        <v>12040000000</v>
      </c>
    </row>
    <row r="190" spans="3:14" ht="15.5" x14ac:dyDescent="0.35">
      <c r="C190" t="s">
        <v>187</v>
      </c>
      <c r="I190" s="6">
        <v>9.6699999999999994E-2</v>
      </c>
      <c r="J190" s="6">
        <v>0.1424</v>
      </c>
      <c r="K190" s="6">
        <v>0.155</v>
      </c>
      <c r="L190" s="6">
        <v>0.37869999999999998</v>
      </c>
      <c r="M190" s="6">
        <v>0.1636</v>
      </c>
      <c r="N190" s="6">
        <v>0.13780000000000001</v>
      </c>
    </row>
    <row r="191" spans="3:14" ht="15.5" x14ac:dyDescent="0.35">
      <c r="C191" t="s">
        <v>188</v>
      </c>
      <c r="I191" s="6">
        <v>0.1</v>
      </c>
      <c r="J191" s="6">
        <v>0.14649999999999999</v>
      </c>
      <c r="K191" s="6">
        <v>0.16089999999999999</v>
      </c>
      <c r="L191" s="6">
        <v>0.51219999999999999</v>
      </c>
      <c r="M191" s="6">
        <v>0.20170000000000002</v>
      </c>
      <c r="N191" s="6">
        <v>0.1643</v>
      </c>
    </row>
    <row r="192" spans="3:14" ht="15.5" x14ac:dyDescent="0.35">
      <c r="C192" t="s">
        <v>189</v>
      </c>
      <c r="I192" s="6">
        <v>0.1409</v>
      </c>
      <c r="J192" s="6">
        <v>0.1885</v>
      </c>
      <c r="K192" s="6">
        <v>0.29859999999999998</v>
      </c>
      <c r="L192" s="6">
        <v>0.51300000000000001</v>
      </c>
      <c r="M192" s="6">
        <v>0.28129999999999999</v>
      </c>
      <c r="N192" s="6">
        <v>0.3226</v>
      </c>
    </row>
    <row r="193" spans="2:14" ht="15.5" x14ac:dyDescent="0.35">
      <c r="C193" t="s">
        <v>190</v>
      </c>
      <c r="I193" s="6">
        <v>167.92</v>
      </c>
      <c r="J193" s="6">
        <v>6109.88</v>
      </c>
      <c r="K193" s="6">
        <v>144.71</v>
      </c>
      <c r="L193" s="6">
        <v>72.97</v>
      </c>
      <c r="M193" s="6">
        <v>28.72</v>
      </c>
      <c r="N193" s="6">
        <v>11.64</v>
      </c>
    </row>
    <row r="194" spans="2:14" ht="15.5" x14ac:dyDescent="0.35">
      <c r="C194" t="s">
        <v>56</v>
      </c>
      <c r="I194" s="6">
        <v>2.27</v>
      </c>
      <c r="J194" s="6">
        <v>0.9</v>
      </c>
      <c r="K194" s="6">
        <v>2.02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53</v>
      </c>
      <c r="I195" s="6">
        <v>83.42</v>
      </c>
      <c r="J195" s="6">
        <v>85.42</v>
      </c>
      <c r="K195" s="6">
        <v>75.08</v>
      </c>
      <c r="L195" s="6">
        <v>1905460.47</v>
      </c>
      <c r="M195" s="6">
        <v>2620648.42</v>
      </c>
      <c r="N195" s="6">
        <v>2079554.34</v>
      </c>
    </row>
    <row r="196" spans="2:14" ht="15.5" x14ac:dyDescent="0.35">
      <c r="C196" t="s">
        <v>191</v>
      </c>
      <c r="I196" s="6">
        <v>2.27</v>
      </c>
      <c r="J196" s="6">
        <v>0.9</v>
      </c>
      <c r="K196" s="6">
        <v>2.02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192</v>
      </c>
      <c r="I197" s="6">
        <v>83.42</v>
      </c>
      <c r="J197" s="6">
        <v>85.42</v>
      </c>
      <c r="K197" s="6">
        <v>75.08</v>
      </c>
      <c r="L197" s="6">
        <v>1905460.47</v>
      </c>
      <c r="M197" s="6">
        <v>2620648.42</v>
      </c>
      <c r="N197" s="6">
        <v>2079554.34</v>
      </c>
    </row>
    <row r="198" spans="2:14" ht="15.5" x14ac:dyDescent="0.35">
      <c r="C198" t="s">
        <v>193</v>
      </c>
      <c r="K198" s="5">
        <v>2000000000</v>
      </c>
      <c r="L198" s="5">
        <v>2000000000</v>
      </c>
      <c r="M198" s="5">
        <v>2000000000</v>
      </c>
      <c r="N198" s="5">
        <v>2000000000</v>
      </c>
    </row>
    <row r="199" spans="2:14" ht="15.5" x14ac:dyDescent="0.35">
      <c r="C199" t="s">
        <v>194</v>
      </c>
      <c r="L199" s="5">
        <v>2000000000</v>
      </c>
      <c r="M199" s="5">
        <v>4000000000</v>
      </c>
      <c r="N199" s="5">
        <v>6000000000</v>
      </c>
    </row>
    <row r="200" spans="2:14" ht="15.5" x14ac:dyDescent="0.35">
      <c r="C200" t="s">
        <v>25</v>
      </c>
      <c r="K200" s="5">
        <v>2000000000</v>
      </c>
      <c r="L200" s="5">
        <v>4000000000</v>
      </c>
      <c r="M200" s="5">
        <v>6000000000</v>
      </c>
      <c r="N200" s="5">
        <v>7000000000</v>
      </c>
    </row>
    <row r="201" spans="2:14" ht="15.5" x14ac:dyDescent="0.35">
      <c r="C201" t="s">
        <v>22</v>
      </c>
      <c r="I201" s="5">
        <v>-65000000000</v>
      </c>
      <c r="J201" s="5">
        <v>-64000000000</v>
      </c>
      <c r="K201" s="5">
        <v>-73000000000</v>
      </c>
      <c r="L201" s="5">
        <v>0</v>
      </c>
      <c r="M201" s="5">
        <v>5000000000</v>
      </c>
      <c r="N201" s="5">
        <v>6000000000</v>
      </c>
    </row>
    <row r="202" spans="2:14" ht="15.5" x14ac:dyDescent="0.35">
      <c r="C202" t="s">
        <v>195</v>
      </c>
      <c r="I202" s="5">
        <v>73000000000</v>
      </c>
      <c r="J202" s="5">
        <v>73000000000</v>
      </c>
      <c r="K202" s="5">
        <v>95000000000</v>
      </c>
      <c r="L202" s="5">
        <v>-1000000000</v>
      </c>
      <c r="M202" s="5">
        <v>24000000000</v>
      </c>
      <c r="N202" s="5">
        <v>16000000000</v>
      </c>
    </row>
    <row r="203" spans="2:14" ht="15.5" x14ac:dyDescent="0.35">
      <c r="C203" t="s">
        <v>196</v>
      </c>
      <c r="I203" s="5">
        <v>29000000000</v>
      </c>
      <c r="J203" s="5">
        <v>29000000000</v>
      </c>
      <c r="K203" s="5">
        <v>17000000000</v>
      </c>
      <c r="L203" s="5">
        <v>32000000000</v>
      </c>
      <c r="M203" s="5">
        <v>25000000000</v>
      </c>
      <c r="N203" s="5">
        <v>8000000000</v>
      </c>
    </row>
    <row r="204" spans="2:14" ht="15.5" x14ac:dyDescent="0.35">
      <c r="C204" t="s">
        <v>197</v>
      </c>
      <c r="I204" s="5">
        <v>-3000000000</v>
      </c>
      <c r="J204" s="5">
        <v>-47000000000</v>
      </c>
      <c r="K204" s="5">
        <v>-12000000000</v>
      </c>
      <c r="L204" s="5">
        <v>-3000000000</v>
      </c>
      <c r="M204" s="5">
        <v>0</v>
      </c>
      <c r="N204" s="5">
        <v>-5000000000</v>
      </c>
    </row>
    <row r="205" spans="2:14" ht="15.5" x14ac:dyDescent="0.35">
      <c r="C205" t="s">
        <v>14</v>
      </c>
      <c r="I205" s="5">
        <v>25000000000</v>
      </c>
      <c r="J205" s="5">
        <v>-18000000000</v>
      </c>
      <c r="K205" s="5">
        <v>5000000000</v>
      </c>
      <c r="L205" s="5">
        <v>29000000000</v>
      </c>
      <c r="M205" s="5">
        <v>25000000000</v>
      </c>
      <c r="N205" s="5">
        <v>3000000000</v>
      </c>
    </row>
    <row r="206" spans="2:14" ht="15.5" x14ac:dyDescent="0.35">
      <c r="C206" t="s">
        <v>16</v>
      </c>
      <c r="I206" s="6">
        <v>11.62</v>
      </c>
      <c r="J206" s="6">
        <v>-8.08</v>
      </c>
      <c r="K206" s="6">
        <v>2.3199999999999998</v>
      </c>
      <c r="L206" s="6">
        <v>1022093.33</v>
      </c>
      <c r="M206" s="6">
        <v>874499.72</v>
      </c>
      <c r="N206" s="6">
        <v>104722.02</v>
      </c>
    </row>
    <row r="208" spans="2:14" ht="15.5" x14ac:dyDescent="0.35">
      <c r="B208" t="s">
        <v>198</v>
      </c>
      <c r="C208" t="s">
        <v>199</v>
      </c>
      <c r="D208" s="5">
        <v>-432000000</v>
      </c>
      <c r="E208" s="5">
        <v>-6000000000</v>
      </c>
      <c r="F208" s="5">
        <v>8000000000</v>
      </c>
      <c r="G208" s="5">
        <v>6000000000</v>
      </c>
      <c r="H208" s="5">
        <v>-2000000000</v>
      </c>
      <c r="I208" s="5">
        <v>18000000000</v>
      </c>
      <c r="J208" s="5">
        <v>27000000000</v>
      </c>
      <c r="K208" s="5">
        <v>26000000000</v>
      </c>
      <c r="L208" s="5">
        <v>28000000000</v>
      </c>
      <c r="M208" s="5">
        <v>15000000000</v>
      </c>
      <c r="N208" s="5">
        <v>10000000000</v>
      </c>
    </row>
    <row r="209" spans="3:14" ht="15.5" x14ac:dyDescent="0.35">
      <c r="C209" t="s">
        <v>317</v>
      </c>
      <c r="H209" s="5">
        <v>8000000000</v>
      </c>
      <c r="I209" s="5">
        <v>18000000000</v>
      </c>
      <c r="J209" s="5">
        <v>27000000000</v>
      </c>
      <c r="K209" s="5">
        <v>26000000000</v>
      </c>
    </row>
    <row r="210" spans="3:14" ht="15.5" x14ac:dyDescent="0.35">
      <c r="C210" t="s">
        <v>200</v>
      </c>
      <c r="H210" s="5">
        <v>11</v>
      </c>
      <c r="I210" s="5">
        <v>11</v>
      </c>
      <c r="J210" s="6">
        <v>3.8</v>
      </c>
      <c r="K210" s="6">
        <v>3.4</v>
      </c>
    </row>
    <row r="211" spans="3:14" ht="15.5" x14ac:dyDescent="0.35">
      <c r="C211" t="s">
        <v>64</v>
      </c>
      <c r="H211" s="6">
        <v>-13.8125</v>
      </c>
      <c r="I211" s="6">
        <v>1.3185</v>
      </c>
      <c r="J211" s="6">
        <v>0.30359999999999998</v>
      </c>
      <c r="K211" s="6">
        <v>0.28139999999999998</v>
      </c>
    </row>
    <row r="212" spans="3:14" ht="15.5" x14ac:dyDescent="0.35">
      <c r="C212" t="s">
        <v>201</v>
      </c>
      <c r="H212" s="6">
        <v>8.8000000000000009E-2</v>
      </c>
      <c r="I212" s="6">
        <v>5.45E-2</v>
      </c>
      <c r="J212" s="6">
        <v>4.4199999999999996E-2</v>
      </c>
      <c r="K212" s="6">
        <v>4.2500000000000003E-2</v>
      </c>
    </row>
    <row r="213" spans="3:14" ht="15.5" x14ac:dyDescent="0.35">
      <c r="C213" t="s">
        <v>44</v>
      </c>
      <c r="D213" s="6">
        <v>-0.2</v>
      </c>
      <c r="E213" s="6">
        <v>-2.62</v>
      </c>
      <c r="F213" s="6">
        <v>3.86</v>
      </c>
      <c r="G213" s="6">
        <v>2.7</v>
      </c>
      <c r="H213" s="6">
        <v>-0.8</v>
      </c>
      <c r="I213" s="6">
        <v>8.34</v>
      </c>
      <c r="J213" s="6">
        <v>12.52</v>
      </c>
      <c r="K213" s="6">
        <v>12.08</v>
      </c>
      <c r="L213" s="6">
        <v>12.77</v>
      </c>
      <c r="M213" s="6">
        <v>6.91</v>
      </c>
      <c r="N213" s="6">
        <v>4.47</v>
      </c>
    </row>
    <row r="214" spans="3:14" ht="15.5" x14ac:dyDescent="0.35">
      <c r="C214" t="s">
        <v>318</v>
      </c>
      <c r="H214" s="6">
        <v>3.74</v>
      </c>
      <c r="I214" s="6">
        <v>8.34</v>
      </c>
      <c r="J214" s="6">
        <v>12.52</v>
      </c>
      <c r="K214" s="6">
        <v>12.08</v>
      </c>
    </row>
    <row r="215" spans="3:14" ht="15.5" x14ac:dyDescent="0.35">
      <c r="C215" t="s">
        <v>66</v>
      </c>
      <c r="H215" s="5">
        <v>11</v>
      </c>
      <c r="I215" s="5">
        <v>11</v>
      </c>
      <c r="J215" s="6">
        <v>3.8</v>
      </c>
      <c r="K215" s="6">
        <v>3.4</v>
      </c>
    </row>
    <row r="216" spans="3:14" ht="15.5" x14ac:dyDescent="0.35">
      <c r="C216" t="s">
        <v>202</v>
      </c>
      <c r="H216" s="6">
        <v>-13.8125</v>
      </c>
      <c r="I216" s="6">
        <v>1.3185</v>
      </c>
      <c r="J216" s="6">
        <v>0.30359999999999998</v>
      </c>
      <c r="K216" s="6">
        <v>0.28139999999999998</v>
      </c>
    </row>
    <row r="217" spans="3:14" ht="15.5" x14ac:dyDescent="0.35">
      <c r="C217" t="s">
        <v>203</v>
      </c>
      <c r="H217" s="6">
        <v>8.8000000000000009E-2</v>
      </c>
      <c r="I217" s="6">
        <v>5.45E-2</v>
      </c>
      <c r="J217" s="6">
        <v>4.4199999999999996E-2</v>
      </c>
      <c r="K217" s="6">
        <v>4.2500000000000003E-2</v>
      </c>
    </row>
    <row r="218" spans="3:14" ht="15.5" x14ac:dyDescent="0.35">
      <c r="C218" t="s">
        <v>204</v>
      </c>
      <c r="D218" s="5">
        <v>10000000000</v>
      </c>
      <c r="E218" s="5">
        <v>20000000000</v>
      </c>
      <c r="F218" s="5">
        <v>15000000000</v>
      </c>
      <c r="G218" s="5">
        <v>17000000000</v>
      </c>
      <c r="H218" s="5">
        <v>41000000000</v>
      </c>
      <c r="I218" s="5">
        <v>71000000000</v>
      </c>
      <c r="J218" s="5">
        <v>64000000000</v>
      </c>
      <c r="K218" s="5">
        <v>62000000000</v>
      </c>
      <c r="L218" s="5">
        <v>64000000000</v>
      </c>
      <c r="M218" s="5">
        <v>50000000000</v>
      </c>
      <c r="N218" s="5">
        <v>27000000000</v>
      </c>
    </row>
    <row r="219" spans="3:14" ht="15.5" x14ac:dyDescent="0.35">
      <c r="C219" t="s">
        <v>319</v>
      </c>
      <c r="H219" s="5">
        <v>61000000000</v>
      </c>
      <c r="I219" s="5">
        <v>71000000000</v>
      </c>
      <c r="J219" s="5">
        <v>64000000000</v>
      </c>
      <c r="K219" s="5">
        <v>62000000000</v>
      </c>
    </row>
    <row r="220" spans="3:14" ht="15.5" x14ac:dyDescent="0.35">
      <c r="C220" t="s">
        <v>205</v>
      </c>
      <c r="H220" s="5">
        <v>11</v>
      </c>
      <c r="I220" s="5">
        <v>11</v>
      </c>
      <c r="J220" s="6">
        <v>3.8</v>
      </c>
      <c r="K220" s="6">
        <v>3.4</v>
      </c>
    </row>
    <row r="221" spans="3:14" ht="15.5" x14ac:dyDescent="0.35">
      <c r="C221" t="s">
        <v>206</v>
      </c>
      <c r="H221" s="6">
        <v>-13.8125</v>
      </c>
      <c r="I221" s="6">
        <v>1.3185</v>
      </c>
      <c r="J221" s="6">
        <v>0.30359999999999998</v>
      </c>
      <c r="K221" s="6">
        <v>0.28139999999999998</v>
      </c>
    </row>
    <row r="222" spans="3:14" ht="15.5" x14ac:dyDescent="0.35">
      <c r="C222" t="s">
        <v>207</v>
      </c>
      <c r="H222" s="6">
        <v>8.8000000000000009E-2</v>
      </c>
      <c r="I222" s="6">
        <v>5.45E-2</v>
      </c>
      <c r="J222" s="6">
        <v>4.4199999999999996E-2</v>
      </c>
      <c r="K222" s="6">
        <v>4.2500000000000003E-2</v>
      </c>
    </row>
    <row r="223" spans="3:14" ht="15.5" x14ac:dyDescent="0.35">
      <c r="C223" t="s">
        <v>208</v>
      </c>
      <c r="I223" s="6">
        <v>-156.96</v>
      </c>
    </row>
    <row r="224" spans="3:14" ht="15.5" x14ac:dyDescent="0.35">
      <c r="C224" t="s">
        <v>320</v>
      </c>
      <c r="I224" s="6">
        <v>33.450000000000003</v>
      </c>
    </row>
    <row r="225" spans="3:9" ht="15.5" x14ac:dyDescent="0.35">
      <c r="C225" t="s">
        <v>209</v>
      </c>
      <c r="I225" s="6">
        <v>7.42</v>
      </c>
    </row>
    <row r="226" spans="3:9" ht="15.5" x14ac:dyDescent="0.35">
      <c r="C226" t="s">
        <v>321</v>
      </c>
      <c r="I226" s="6">
        <v>2.9900000000000003E-2</v>
      </c>
    </row>
    <row r="227" spans="3:9" ht="15.5" x14ac:dyDescent="0.35">
      <c r="C227" t="s">
        <v>322</v>
      </c>
      <c r="I227" s="6">
        <v>4.43</v>
      </c>
    </row>
    <row r="228" spans="3:9" ht="15.5" x14ac:dyDescent="0.35">
      <c r="C228" t="s">
        <v>210</v>
      </c>
      <c r="I228" s="6">
        <v>1.5</v>
      </c>
    </row>
    <row r="229" spans="3:9" ht="15.5" x14ac:dyDescent="0.35">
      <c r="C229" t="s">
        <v>323</v>
      </c>
      <c r="I229" s="6">
        <v>14.55</v>
      </c>
    </row>
    <row r="230" spans="3:9" ht="15.5" x14ac:dyDescent="0.35">
      <c r="C230" t="s">
        <v>324</v>
      </c>
      <c r="I230" s="6">
        <v>17.670000000000002</v>
      </c>
    </row>
    <row r="231" spans="3:9" ht="15.5" x14ac:dyDescent="0.35">
      <c r="C231" t="s">
        <v>325</v>
      </c>
      <c r="I231" s="6">
        <v>14.04</v>
      </c>
    </row>
    <row r="232" spans="3:9" ht="15.5" x14ac:dyDescent="0.35">
      <c r="C232" t="s">
        <v>326</v>
      </c>
      <c r="I232" s="6">
        <v>11.24</v>
      </c>
    </row>
    <row r="233" spans="3:9" ht="15.5" x14ac:dyDescent="0.35">
      <c r="C233" t="s">
        <v>327</v>
      </c>
      <c r="I233" s="5">
        <v>-1</v>
      </c>
    </row>
    <row r="234" spans="3:9" ht="15.5" x14ac:dyDescent="0.35">
      <c r="C234" t="s">
        <v>328</v>
      </c>
      <c r="I234" s="6">
        <v>-0.34</v>
      </c>
    </row>
    <row r="235" spans="3:9" ht="15.5" x14ac:dyDescent="0.35">
      <c r="C235" t="s">
        <v>329</v>
      </c>
      <c r="I235" s="6">
        <v>3.74</v>
      </c>
    </row>
    <row r="236" spans="3:9" ht="15.5" x14ac:dyDescent="0.35">
      <c r="C236" t="s">
        <v>211</v>
      </c>
      <c r="I236" s="6">
        <v>-0.8</v>
      </c>
    </row>
    <row r="237" spans="3:9" ht="15.5" x14ac:dyDescent="0.35">
      <c r="C237" t="s">
        <v>330</v>
      </c>
      <c r="I237" s="6">
        <v>28.21</v>
      </c>
    </row>
    <row r="238" spans="3:9" ht="15.5" x14ac:dyDescent="0.35">
      <c r="C238" t="s">
        <v>212</v>
      </c>
      <c r="D238" s="6">
        <v>29.16</v>
      </c>
    </row>
    <row r="239" spans="3:9" ht="15.5" x14ac:dyDescent="0.35">
      <c r="C239" t="s">
        <v>213</v>
      </c>
      <c r="I239" s="6">
        <v>83.22</v>
      </c>
    </row>
    <row r="240" spans="3:9" ht="15.5" x14ac:dyDescent="0.35">
      <c r="C240" t="s">
        <v>331</v>
      </c>
      <c r="I240" s="6">
        <v>7.07</v>
      </c>
    </row>
    <row r="241" spans="3:9" ht="15.5" x14ac:dyDescent="0.35">
      <c r="C241" t="s">
        <v>214</v>
      </c>
      <c r="D241" s="6">
        <v>33.17</v>
      </c>
    </row>
    <row r="242" spans="3:9" ht="15.5" x14ac:dyDescent="0.35">
      <c r="C242" t="s">
        <v>215</v>
      </c>
      <c r="D242" s="5">
        <v>33</v>
      </c>
    </row>
    <row r="243" spans="3:9" ht="15.5" x14ac:dyDescent="0.35">
      <c r="C243" t="s">
        <v>217</v>
      </c>
      <c r="D243" s="6">
        <v>0.02</v>
      </c>
    </row>
    <row r="244" spans="3:9" ht="15.5" x14ac:dyDescent="0.35">
      <c r="C244" t="s">
        <v>219</v>
      </c>
      <c r="D244" s="6">
        <v>1.02</v>
      </c>
    </row>
    <row r="245" spans="3:9" ht="15.5" x14ac:dyDescent="0.35">
      <c r="C245" t="s">
        <v>333</v>
      </c>
      <c r="I245" s="6">
        <v>115.8</v>
      </c>
    </row>
    <row r="246" spans="3:9" ht="15.5" x14ac:dyDescent="0.35">
      <c r="C246" t="s">
        <v>12</v>
      </c>
      <c r="D246" s="5">
        <v>-2000000000</v>
      </c>
    </row>
    <row r="247" spans="3:9" ht="15.5" x14ac:dyDescent="0.35">
      <c r="C247" t="s">
        <v>220</v>
      </c>
      <c r="I247" s="6">
        <v>70.03</v>
      </c>
    </row>
    <row r="248" spans="3:9" ht="15.5" x14ac:dyDescent="0.35">
      <c r="C248" t="s">
        <v>221</v>
      </c>
      <c r="I248" s="6">
        <v>4.4199999999999996E-2</v>
      </c>
    </row>
    <row r="249" spans="3:9" ht="15.5" x14ac:dyDescent="0.35">
      <c r="C249" t="s">
        <v>222</v>
      </c>
      <c r="I249" s="6">
        <v>4.4900000000000002E-2</v>
      </c>
    </row>
    <row r="250" spans="3:9" ht="15.5" x14ac:dyDescent="0.35">
      <c r="C250" t="s">
        <v>223</v>
      </c>
      <c r="I250" s="6">
        <v>8.1600000000000006E-2</v>
      </c>
    </row>
    <row r="251" spans="3:9" ht="15.5" x14ac:dyDescent="0.35">
      <c r="C251" t="s">
        <v>334</v>
      </c>
      <c r="I251" s="6">
        <v>4.4699999999999997E-2</v>
      </c>
    </row>
    <row r="252" spans="3:9" ht="15.5" x14ac:dyDescent="0.35">
      <c r="C252" t="s">
        <v>224</v>
      </c>
      <c r="D252" s="6">
        <v>16.79</v>
      </c>
    </row>
    <row r="253" spans="3:9" ht="15.5" x14ac:dyDescent="0.35">
      <c r="C253" t="s">
        <v>225</v>
      </c>
      <c r="D253" s="6">
        <v>15.93</v>
      </c>
    </row>
    <row r="254" spans="3:9" ht="15.5" x14ac:dyDescent="0.35">
      <c r="C254" t="s">
        <v>226</v>
      </c>
      <c r="D254" s="6">
        <v>14.65</v>
      </c>
    </row>
    <row r="255" spans="3:9" ht="15.5" x14ac:dyDescent="0.35">
      <c r="C255" t="s">
        <v>227</v>
      </c>
      <c r="D255" s="6">
        <v>18.07</v>
      </c>
    </row>
    <row r="256" spans="3:9" ht="15.5" x14ac:dyDescent="0.35">
      <c r="C256" t="s">
        <v>228</v>
      </c>
      <c r="D256" s="6">
        <v>5.42</v>
      </c>
    </row>
    <row r="257" spans="3:9" ht="15.5" x14ac:dyDescent="0.35">
      <c r="C257" t="s">
        <v>335</v>
      </c>
      <c r="I257" s="6">
        <v>0.33</v>
      </c>
    </row>
    <row r="258" spans="3:9" ht="15.5" x14ac:dyDescent="0.35">
      <c r="C258" t="s">
        <v>336</v>
      </c>
      <c r="I258" s="6">
        <v>24.83</v>
      </c>
    </row>
    <row r="259" spans="3:9" ht="15.5" x14ac:dyDescent="0.35">
      <c r="C259" t="s">
        <v>40</v>
      </c>
      <c r="I259" s="5">
        <v>271000000000</v>
      </c>
    </row>
    <row r="260" spans="3:9" ht="15.5" x14ac:dyDescent="0.35">
      <c r="C260" t="s">
        <v>229</v>
      </c>
      <c r="I260" s="5">
        <v>208000000000</v>
      </c>
    </row>
    <row r="261" spans="3:9" ht="15.5" x14ac:dyDescent="0.35">
      <c r="C261" t="s">
        <v>230</v>
      </c>
      <c r="I261" s="5">
        <v>2170000000</v>
      </c>
    </row>
    <row r="262" spans="3:9" ht="15.5" x14ac:dyDescent="0.35">
      <c r="C262" t="s">
        <v>231</v>
      </c>
      <c r="I262" s="6">
        <v>0.20760000000000001</v>
      </c>
    </row>
    <row r="263" spans="3:9" ht="15.5" x14ac:dyDescent="0.35">
      <c r="C263" t="s">
        <v>232</v>
      </c>
      <c r="D263" s="6">
        <v>0.25469999999999998</v>
      </c>
    </row>
    <row r="264" spans="3:9" ht="15.5" x14ac:dyDescent="0.35">
      <c r="C264" t="s">
        <v>233</v>
      </c>
      <c r="D264" s="6">
        <v>-2.8000000000000004E-3</v>
      </c>
    </row>
    <row r="265" spans="3:9" ht="15.5" x14ac:dyDescent="0.35">
      <c r="C265" t="s">
        <v>234</v>
      </c>
      <c r="D265" s="6">
        <v>-4.2599999999999999E-2</v>
      </c>
    </row>
    <row r="266" spans="3:9" ht="15.5" x14ac:dyDescent="0.35">
      <c r="C266" t="s">
        <v>235</v>
      </c>
      <c r="D266" s="6">
        <v>-0.48340000000000005</v>
      </c>
    </row>
    <row r="267" spans="3:9" ht="15.5" x14ac:dyDescent="0.35">
      <c r="C267" t="s">
        <v>236</v>
      </c>
      <c r="D267" s="6">
        <v>-0.76870000000000005</v>
      </c>
    </row>
    <row r="268" spans="3:9" ht="15.5" x14ac:dyDescent="0.35">
      <c r="C268" t="s">
        <v>237</v>
      </c>
      <c r="D268" s="6">
        <v>-1.0451999999999999</v>
      </c>
    </row>
    <row r="269" spans="3:9" ht="15.5" x14ac:dyDescent="0.35">
      <c r="C269" t="s">
        <v>238</v>
      </c>
      <c r="I269" s="6">
        <v>4.5</v>
      </c>
    </row>
    <row r="270" spans="3:9" ht="15.5" x14ac:dyDescent="0.35">
      <c r="C270" t="s">
        <v>239</v>
      </c>
      <c r="I270" s="5">
        <v>11</v>
      </c>
    </row>
    <row r="271" spans="3:9" ht="15.5" x14ac:dyDescent="0.35">
      <c r="C271" t="s">
        <v>240</v>
      </c>
      <c r="I271" s="6">
        <v>-13.8125</v>
      </c>
    </row>
    <row r="272" spans="3:9" ht="15.5" x14ac:dyDescent="0.35">
      <c r="C272" t="s">
        <v>241</v>
      </c>
      <c r="I272" s="6">
        <v>8.8000000000000009E-2</v>
      </c>
    </row>
    <row r="273" spans="3:9" ht="15.5" x14ac:dyDescent="0.35">
      <c r="C273" t="s">
        <v>242</v>
      </c>
      <c r="I273" t="s">
        <v>858</v>
      </c>
    </row>
    <row r="274" spans="3:9" ht="15.5" x14ac:dyDescent="0.35">
      <c r="C274" t="s">
        <v>244</v>
      </c>
      <c r="I274" s="5">
        <v>5</v>
      </c>
    </row>
    <row r="275" spans="3:9" ht="15.5" x14ac:dyDescent="0.35">
      <c r="C275" t="s">
        <v>245</v>
      </c>
      <c r="I275" s="6">
        <v>0.28000000000000003</v>
      </c>
    </row>
    <row r="276" spans="3:9" ht="15.5" x14ac:dyDescent="0.35">
      <c r="C276" t="s">
        <v>246</v>
      </c>
      <c r="I276" s="6">
        <v>0.26</v>
      </c>
    </row>
    <row r="277" spans="3:9" ht="15.5" x14ac:dyDescent="0.35">
      <c r="C277" t="s">
        <v>247</v>
      </c>
      <c r="I277" s="6">
        <v>0.28000000000000003</v>
      </c>
    </row>
    <row r="278" spans="3:9" ht="15.5" x14ac:dyDescent="0.35">
      <c r="C278" t="s">
        <v>249</v>
      </c>
      <c r="I278" s="6">
        <v>0.24</v>
      </c>
    </row>
    <row r="279" spans="3:9" ht="15.5" x14ac:dyDescent="0.35">
      <c r="C279" t="s">
        <v>250</v>
      </c>
      <c r="I279" s="6">
        <v>0.41</v>
      </c>
    </row>
    <row r="280" spans="3:9" ht="15.5" x14ac:dyDescent="0.35">
      <c r="C280" t="s">
        <v>251</v>
      </c>
      <c r="I280" s="6">
        <v>0.39</v>
      </c>
    </row>
    <row r="281" spans="3:9" ht="15.5" x14ac:dyDescent="0.35">
      <c r="C281" t="s">
        <v>337</v>
      </c>
      <c r="I281" s="5">
        <v>61000000000</v>
      </c>
    </row>
    <row r="282" spans="3:9" ht="15.5" x14ac:dyDescent="0.35">
      <c r="C282" t="s">
        <v>338</v>
      </c>
      <c r="I282" s="5">
        <v>28000000000</v>
      </c>
    </row>
    <row r="283" spans="3:9" ht="15.5" x14ac:dyDescent="0.35">
      <c r="C283" t="s">
        <v>339</v>
      </c>
      <c r="I283" s="5">
        <v>18000000000</v>
      </c>
    </row>
    <row r="284" spans="3:9" ht="15.5" x14ac:dyDescent="0.35">
      <c r="C284" t="s">
        <v>340</v>
      </c>
      <c r="I284" s="5">
        <v>8000000000</v>
      </c>
    </row>
    <row r="285" spans="3:9" ht="15.5" x14ac:dyDescent="0.35">
      <c r="C285" t="s">
        <v>252</v>
      </c>
      <c r="D285" s="5">
        <v>63000000000</v>
      </c>
    </row>
    <row r="286" spans="3:9" ht="15.5" x14ac:dyDescent="0.35">
      <c r="C286" t="s">
        <v>253</v>
      </c>
      <c r="D286" s="5">
        <v>183000000000</v>
      </c>
    </row>
    <row r="287" spans="3:9" ht="15.5" x14ac:dyDescent="0.35">
      <c r="C287" t="s">
        <v>254</v>
      </c>
      <c r="D287" s="5">
        <v>3000000000</v>
      </c>
    </row>
    <row r="288" spans="3:9" ht="15.5" x14ac:dyDescent="0.35">
      <c r="C288" t="s">
        <v>183</v>
      </c>
      <c r="D288" s="5">
        <v>72000000000</v>
      </c>
    </row>
    <row r="289" spans="3:9" ht="15.5" x14ac:dyDescent="0.35">
      <c r="C289" t="s">
        <v>182</v>
      </c>
      <c r="I289" s="5">
        <v>180000000000</v>
      </c>
    </row>
    <row r="290" spans="3:9" ht="15.5" x14ac:dyDescent="0.35">
      <c r="C290" t="s">
        <v>20</v>
      </c>
      <c r="D290" s="5">
        <v>-63000000000</v>
      </c>
    </row>
    <row r="291" spans="3:9" ht="15.5" x14ac:dyDescent="0.35">
      <c r="C291" t="s">
        <v>255</v>
      </c>
      <c r="I291" s="5">
        <v>180000000000</v>
      </c>
    </row>
    <row r="292" spans="3:9" ht="15.5" x14ac:dyDescent="0.35">
      <c r="C292" t="s">
        <v>341</v>
      </c>
      <c r="I292" s="5">
        <v>19000000000</v>
      </c>
    </row>
    <row r="293" spans="3:9" ht="15.5" x14ac:dyDescent="0.35">
      <c r="C293" t="s">
        <v>342</v>
      </c>
      <c r="I293" s="5">
        <v>-3000000000</v>
      </c>
    </row>
    <row r="294" spans="3:9" ht="15.5" x14ac:dyDescent="0.35">
      <c r="C294" t="s">
        <v>343</v>
      </c>
      <c r="I294" s="5">
        <v>-23000000000</v>
      </c>
    </row>
    <row r="295" spans="3:9" ht="15.5" x14ac:dyDescent="0.35">
      <c r="C295" t="s">
        <v>344</v>
      </c>
      <c r="I295" s="5">
        <v>-3000000000</v>
      </c>
    </row>
    <row r="296" spans="3:9" ht="15.5" x14ac:dyDescent="0.35">
      <c r="C296" t="s">
        <v>345</v>
      </c>
      <c r="I296" s="5">
        <v>15000000000</v>
      </c>
    </row>
  </sheetData>
  <pageMargins left="0.7" right="0.7" top="0.75" bottom="0.75" header="0.3" footer="0.3"/>
  <ignoredErrors>
    <ignoredError sqref="A1:N297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1093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1094</v>
      </c>
      <c r="D2" s="2" vm="143">
        <f ca="1">IFERROR(_xlfn.STOCKHISTORY("XIDX:" &amp; $C$1, D3, , 0, 0, 1), "Libur")</f>
        <v>5475</v>
      </c>
      <c r="H2" s="2" vm="143">
        <f ca="1">IFERROR(INDEX(D2:G2,COUNT(D2:G2)),"")</f>
        <v>5475</v>
      </c>
      <c r="I2" s="2" vm="144">
        <f t="shared" ref="I2:N2" ca="1" si="0">IFERROR(_xlfn.STOCKHISTORY("XIDX:" &amp; $C$1, I1, , 0, 0, 1), "Libur")</f>
        <v>9700</v>
      </c>
      <c r="J2" s="2" vm="145">
        <f t="shared" ca="1" si="0"/>
        <v>9275</v>
      </c>
      <c r="K2" s="2" vm="146">
        <f t="shared" ca="1" si="0"/>
        <v>7475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165167000</v>
      </c>
      <c r="H4" s="2">
        <f>IFERROR(SUM(D4:G4)*(4/MAX(1,COUNT(D4:G4))),"")</f>
        <v>660668000</v>
      </c>
      <c r="I4" s="2">
        <f t="shared" ref="I4:N4" si="1">IFERROR(INDEX(I51:I500,MATCH($C$4,$C$51:$C$500,0)),"")</f>
        <v>605187000</v>
      </c>
      <c r="J4" s="2">
        <f t="shared" si="1"/>
        <v>596823000</v>
      </c>
      <c r="K4" s="2">
        <f t="shared" si="1"/>
        <v>594937000</v>
      </c>
      <c r="L4" s="2">
        <f t="shared" si="1"/>
        <v>569780000</v>
      </c>
      <c r="M4" s="2">
        <f t="shared" si="1"/>
        <v>537362000</v>
      </c>
      <c r="N4" s="2">
        <f t="shared" si="1"/>
        <v>520643000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43880000</v>
      </c>
      <c r="H5" s="2">
        <f>IFERROR(SUM(D5:G5)*(4/MAX(1,COUNT(D5:G5))),"")</f>
        <v>175520000</v>
      </c>
      <c r="I5" s="2">
        <f t="shared" ref="I5:N5" si="2">IFERROR(INDEX(I51:I500,MATCH($C$5,$C$51:$C$500,0)),"")</f>
        <v>121936000</v>
      </c>
      <c r="J5" s="2">
        <f t="shared" si="2"/>
        <v>121249000</v>
      </c>
      <c r="K5" s="2">
        <f t="shared" si="2"/>
        <v>106719000</v>
      </c>
      <c r="L5" s="2">
        <f t="shared" si="2"/>
        <v>91493000</v>
      </c>
      <c r="M5" s="2">
        <f t="shared" si="2"/>
        <v>87722000</v>
      </c>
      <c r="N5" s="2">
        <f t="shared" si="2"/>
        <v>70027000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936440000</v>
      </c>
      <c r="H6" s="2">
        <f>IFERROR(INDEX(D6:G6,COUNT(D6:G6)),"")</f>
        <v>936440000</v>
      </c>
      <c r="I6" s="2">
        <f t="shared" ref="I6:N6" si="3">IFERROR(INDEX(I51:I500,MATCH($C$6,$C$51:$C$500,0)),"")</f>
        <v>883519000</v>
      </c>
      <c r="J6" s="2">
        <f t="shared" si="3"/>
        <v>732533000</v>
      </c>
      <c r="K6" s="2">
        <f t="shared" si="3"/>
        <v>650338000</v>
      </c>
      <c r="L6" s="2">
        <f t="shared" si="3"/>
        <v>435002000</v>
      </c>
      <c r="M6" s="2">
        <f t="shared" si="3"/>
        <v>982782000</v>
      </c>
      <c r="N6" s="2">
        <f t="shared" si="3"/>
        <v>841151000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133.79</v>
      </c>
      <c r="H7" s="3">
        <f>IFERROR(INDEX(D7:G7,COUNT(D7:G7)),"")</f>
        <v>133.79</v>
      </c>
      <c r="I7" s="3">
        <f t="shared" ref="I7:N7" si="4">IFERROR(INDEX(I51:I500,MATCH($C$7,$C$51:$C$500,0))/1000000000,"")</f>
        <v>133.79</v>
      </c>
      <c r="J7" s="3">
        <f t="shared" si="4"/>
        <v>133.79</v>
      </c>
      <c r="K7" s="3">
        <f t="shared" si="4"/>
        <v>133.79</v>
      </c>
      <c r="L7" s="3">
        <f t="shared" si="4"/>
        <v>0.02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1099000000000</v>
      </c>
      <c r="H8" s="2">
        <f>IFERROR(INDEX(D8:G8,COUNT(D8:G8)),"")</f>
        <v>1099000000000</v>
      </c>
      <c r="I8" s="2">
        <f t="shared" ref="I8:N8" si="5">IFERROR(INDEX(I51:I500,MATCH($C$8,$C$51:$C$500,0)),"")</f>
        <v>1692000000000</v>
      </c>
      <c r="J8" s="2">
        <f t="shared" si="5"/>
        <v>2536000000000</v>
      </c>
      <c r="K8" s="2">
        <f t="shared" si="5"/>
        <v>3201000000000</v>
      </c>
      <c r="L8" s="2">
        <f t="shared" si="5"/>
        <v>3280000000000</v>
      </c>
      <c r="M8" s="2">
        <f t="shared" si="5"/>
        <v>2649000000000</v>
      </c>
      <c r="N8" s="2">
        <f t="shared" si="5"/>
        <v>3076000000000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8.2100000000000009</v>
      </c>
      <c r="H9" s="3">
        <f>IFERROR(INDEX(D9:G9,COUNT(D9:G9)),"")</f>
        <v>8.2100000000000009</v>
      </c>
      <c r="I9" s="3">
        <f t="shared" ref="I9:N9" si="6">IFERROR(INDEX(I51:I500,MATCH($C$9,$C$51:$C$500,0)),"")</f>
        <v>12.65</v>
      </c>
      <c r="J9" s="3">
        <f t="shared" si="6"/>
        <v>18.96</v>
      </c>
      <c r="K9" s="3">
        <f t="shared" si="6"/>
        <v>23.93</v>
      </c>
      <c r="L9" s="3">
        <f t="shared" si="6"/>
        <v>168489.42</v>
      </c>
      <c r="M9" s="3">
        <f t="shared" si="6"/>
        <v>2119323518.4000001</v>
      </c>
      <c r="N9" s="3">
        <f t="shared" si="6"/>
        <v>2460589040</v>
      </c>
    </row>
    <row r="10" spans="1:14" ht="15.5" x14ac:dyDescent="0.35">
      <c r="C10" t="s">
        <v>17</v>
      </c>
      <c r="D10" s="3">
        <f ca="1">IFERROR(IF(D9=0,"",D2/D9),"")</f>
        <v>666.86967113276489</v>
      </c>
      <c r="I10" s="3">
        <f t="shared" ref="I10:N10" ca="1" si="7">IFERROR(IF(I9=0,"",I2/I9),"")</f>
        <v>766.798418972332</v>
      </c>
      <c r="J10" s="3">
        <f t="shared" ca="1" si="7"/>
        <v>489.18776371308013</v>
      </c>
      <c r="K10" s="3">
        <f t="shared" ca="1" si="7"/>
        <v>312.36941078144588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168676000</v>
      </c>
      <c r="H11" s="2">
        <f>IFERROR(INDEX(D11:G11,COUNT(D11:G11)),"")</f>
        <v>168676000</v>
      </c>
      <c r="I11" s="2">
        <f t="shared" ref="I11:N11" si="8">IFERROR(INDEX(I51:I500,MATCH($C$11,$C$51:$C$500,0)),"")</f>
        <v>114985000</v>
      </c>
      <c r="J11" s="2">
        <f t="shared" si="8"/>
        <v>162724000</v>
      </c>
      <c r="K11" s="2">
        <f t="shared" si="8"/>
        <v>247787000</v>
      </c>
      <c r="L11" s="2">
        <f t="shared" si="8"/>
        <v>169331000</v>
      </c>
      <c r="M11" s="2">
        <f t="shared" si="8"/>
        <v>203350000</v>
      </c>
      <c r="N11" s="2">
        <f t="shared" si="8"/>
        <v>123260000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32237000000000</v>
      </c>
      <c r="H12" s="2">
        <f>IFERROR(INDEX(D12:G12,COUNT(D12:G12)),"")</f>
        <v>32237000000000</v>
      </c>
      <c r="I12" s="2">
        <f t="shared" ref="I12:N12" si="9">IFERROR(INDEX(I51:I500,MATCH($C$12,$C$51:$C$500,0)),"")</f>
        <v>32573000000000</v>
      </c>
      <c r="J12" s="2">
        <f t="shared" si="9"/>
        <v>31256000000000</v>
      </c>
      <c r="K12" s="2">
        <f t="shared" si="9"/>
        <v>26814000000000</v>
      </c>
      <c r="L12" s="2">
        <f t="shared" si="9"/>
        <v>29559000000000</v>
      </c>
      <c r="M12" s="2">
        <f t="shared" si="9"/>
        <v>19553000000000</v>
      </c>
      <c r="N12" s="2">
        <f t="shared" si="9"/>
        <v>20991000000000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35104000000000</v>
      </c>
      <c r="H13" s="2">
        <f>IFERROR(INDEX(D13:G13,COUNT(D13:G13)),"")</f>
        <v>35104000000000</v>
      </c>
      <c r="I13" s="2">
        <f t="shared" ref="I13:N13" si="10">IFERROR(INDEX(I51:I500,MATCH($C$13,$C$51:$C$500,0)),"")</f>
        <v>34495000000000</v>
      </c>
      <c r="J13" s="2">
        <f t="shared" si="10"/>
        <v>33885000000000</v>
      </c>
      <c r="K13" s="2">
        <f t="shared" si="10"/>
        <v>30639000000000</v>
      </c>
      <c r="L13" s="2">
        <f t="shared" si="10"/>
        <v>32199000000000</v>
      </c>
      <c r="M13" s="2">
        <f t="shared" si="10"/>
        <v>22457000000000</v>
      </c>
      <c r="N13" s="2">
        <f t="shared" si="10"/>
        <v>22730000000000</v>
      </c>
    </row>
    <row r="14" spans="1:14" ht="15.5" x14ac:dyDescent="0.35">
      <c r="C14" t="s">
        <v>26</v>
      </c>
      <c r="D14" s="2">
        <f>IFERROR(INDEX(D51:D500,MATCH($C$14,$C$51:$C$500,0)),"")</f>
        <v>-27787000</v>
      </c>
      <c r="H14" s="2">
        <f>IFERROR(SUM(D14:G14)*(4/MAX(1,COUNT(D14:G14))),"")</f>
        <v>-111148000</v>
      </c>
      <c r="I14" s="2">
        <f t="shared" ref="I14:N14" si="11">IFERROR(INDEX(I51:I500,MATCH($C$14,$C$51:$C$500,0)),"")</f>
        <v>-118812000</v>
      </c>
      <c r="J14" s="2">
        <f t="shared" si="11"/>
        <v>-134472000</v>
      </c>
      <c r="K14" s="2">
        <f t="shared" si="11"/>
        <v>-136488000</v>
      </c>
      <c r="L14" s="2">
        <f t="shared" si="11"/>
        <v>-85078000</v>
      </c>
      <c r="M14" s="2">
        <f t="shared" si="11"/>
        <v>-86164000</v>
      </c>
      <c r="N14" s="2">
        <f t="shared" si="11"/>
        <v>-125251000</v>
      </c>
    </row>
    <row r="15" spans="1:14" ht="15.5" x14ac:dyDescent="0.35">
      <c r="C15" t="s">
        <v>27</v>
      </c>
      <c r="D15" s="2">
        <f>IFERROR(INDEX(D51:D500,MATCH($C$15,$C$51:$C$500,0)),"")</f>
        <v>-38609000</v>
      </c>
      <c r="H15" s="2">
        <f>IFERROR(SUM(D15:G15)*(4/MAX(1,COUNT(D15:G15))),"")</f>
        <v>-154436000</v>
      </c>
      <c r="I15" s="2">
        <f t="shared" ref="I15:N15" si="12">IFERROR(INDEX(I51:I500,MATCH($C$15,$C$51:$C$500,0)),"")</f>
        <v>-140617000</v>
      </c>
      <c r="J15" s="2">
        <f t="shared" si="12"/>
        <v>-143013000</v>
      </c>
      <c r="K15" s="2">
        <f t="shared" si="12"/>
        <v>-146152000</v>
      </c>
      <c r="L15" s="2">
        <f t="shared" si="12"/>
        <v>-147004000</v>
      </c>
      <c r="M15" s="2">
        <f t="shared" si="12"/>
        <v>-134067000</v>
      </c>
      <c r="N15" s="2">
        <f t="shared" si="12"/>
        <v>-125720000</v>
      </c>
    </row>
    <row r="16" spans="1:14" ht="15.5" x14ac:dyDescent="0.35">
      <c r="C16" t="s">
        <v>28</v>
      </c>
      <c r="D16" s="2">
        <f>IFERROR(INDEX(D51:D500,MATCH($C$16,$C$51:$C$500,0)),"")</f>
        <v>91181000</v>
      </c>
      <c r="H16" s="2">
        <f>IFERROR(SUM(D16:G16)*(4/MAX(1,COUNT(D16:G16))),"")</f>
        <v>364724000</v>
      </c>
      <c r="I16" s="2">
        <f t="shared" ref="I16:N16" si="13">IFERROR(INDEX(I51:I500,MATCH($C$16,$C$51:$C$500,0)),"")</f>
        <v>305754000</v>
      </c>
      <c r="J16" s="2">
        <f t="shared" si="13"/>
        <v>298096000</v>
      </c>
      <c r="K16" s="2">
        <f t="shared" si="13"/>
        <v>291421000</v>
      </c>
      <c r="L16" s="2">
        <f t="shared" si="13"/>
        <v>319564000</v>
      </c>
      <c r="M16" s="2">
        <f t="shared" si="13"/>
        <v>292836000</v>
      </c>
      <c r="N16" s="2">
        <f t="shared" si="13"/>
        <v>242193000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732500249999999.88</v>
      </c>
      <c r="H20" s="2">
        <f t="shared" ref="H20:N20" ca="1" si="14">IFERROR(H21*H2,"")</f>
        <v>732500249999999.88</v>
      </c>
      <c r="I20" s="2">
        <f t="shared" ca="1" si="14"/>
        <v>1297762999999999.8</v>
      </c>
      <c r="J20" s="2">
        <f t="shared" ca="1" si="14"/>
        <v>1240902249999999.8</v>
      </c>
      <c r="K20" s="2">
        <f t="shared" ca="1" si="14"/>
        <v>1000080249999999.9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133789999999.99998</v>
      </c>
      <c r="H21" s="2">
        <f>IFERROR(INDEX(D21:G21,COUNT(D21:G21)),"")</f>
        <v>133789999999.99998</v>
      </c>
      <c r="I21" s="2">
        <f t="shared" ref="I21:N21" si="15">IFERROR(INDEX(I51:I500,MATCH($C$7,$C$51:$C$500,0)),"")</f>
        <v>133789999999.99998</v>
      </c>
      <c r="J21" s="2">
        <f t="shared" si="15"/>
        <v>133789999999.99998</v>
      </c>
      <c r="K21" s="2">
        <f t="shared" si="15"/>
        <v>133789999999.99998</v>
      </c>
      <c r="L21" s="2">
        <f t="shared" si="15"/>
        <v>20000000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4.685831446755798</v>
      </c>
      <c r="H23" s="3">
        <f t="shared" ref="H23:N23" si="16">IFERROR(H5/H6*100,"")</f>
        <v>18.743325787023192</v>
      </c>
      <c r="I23" s="3">
        <f t="shared" si="16"/>
        <v>13.801174621032485</v>
      </c>
      <c r="J23" s="3">
        <f t="shared" si="16"/>
        <v>16.552018816899718</v>
      </c>
      <c r="K23" s="3">
        <f t="shared" si="16"/>
        <v>16.409774609510748</v>
      </c>
      <c r="L23" s="3">
        <f t="shared" si="16"/>
        <v>21.032776860796044</v>
      </c>
      <c r="M23" s="3">
        <f t="shared" si="16"/>
        <v>8.9258859034862255</v>
      </c>
      <c r="N23" s="3">
        <f t="shared" si="16"/>
        <v>8.3251401948045007</v>
      </c>
    </row>
    <row r="24" spans="1:14" ht="15.5" x14ac:dyDescent="0.35">
      <c r="C24" t="s">
        <v>43</v>
      </c>
      <c r="D24" s="4">
        <f>IFERROR(_xlfn.RRI(5,I23,D23),"")</f>
        <v>-0.19429859245844405</v>
      </c>
      <c r="H24" s="4">
        <f t="shared" ref="H24:N24" si="17">IFERROR(_xlfn.RRI(5,M23,H23),"")</f>
        <v>0.15994945335822397</v>
      </c>
      <c r="I24" s="4">
        <f t="shared" si="17"/>
        <v>0.10638148415782411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5.42</v>
      </c>
      <c r="H25" s="3">
        <f>IFERROR(INDEX(D25:G25,COUNT(D25:G25)),"")</f>
        <v>5.42</v>
      </c>
      <c r="I25" s="3">
        <f t="shared" ref="I25:N25" si="18">IFERROR(INDEX(I51:I500,MATCH($C$25,$C$51:$C$500,0)),"")</f>
        <v>16.28</v>
      </c>
      <c r="J25" s="3">
        <f t="shared" si="18"/>
        <v>14.47</v>
      </c>
      <c r="K25" s="3">
        <f t="shared" si="18"/>
        <v>12.25</v>
      </c>
      <c r="L25" s="3">
        <f t="shared" si="18"/>
        <v>69639.759999999995</v>
      </c>
      <c r="M25" s="3">
        <f t="shared" si="18"/>
        <v>985749548.67999995</v>
      </c>
      <c r="N25" s="3">
        <f t="shared" si="18"/>
        <v>742892751.24000001</v>
      </c>
    </row>
    <row r="26" spans="1:14" ht="15.5" x14ac:dyDescent="0.35">
      <c r="C26" t="s">
        <v>46</v>
      </c>
      <c r="D26" s="4">
        <f>IFERROR(_xlfn.RRI(5,I25,D25),"")</f>
        <v>-0.19745576903101525</v>
      </c>
      <c r="H26" s="4">
        <f t="shared" ref="H26:N26" si="19">IFERROR(_xlfn.RRI(5,M25,H25),"")</f>
        <v>-0.97771326034052308</v>
      </c>
      <c r="I26" s="4">
        <f t="shared" si="19"/>
        <v>-0.97061364938457906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1.2345242544285822E-3</v>
      </c>
      <c r="H27" s="3">
        <f t="shared" ref="H27:N27" si="20">IFERROR(H4/H21,"")</f>
        <v>4.9380970177143289E-3</v>
      </c>
      <c r="I27" s="3">
        <f t="shared" si="20"/>
        <v>4.5234098213618361E-3</v>
      </c>
      <c r="J27" s="3">
        <f t="shared" si="20"/>
        <v>4.4608939382614551E-3</v>
      </c>
      <c r="K27" s="3">
        <f t="shared" si="20"/>
        <v>4.4467972195231338E-3</v>
      </c>
      <c r="L27" s="3">
        <f t="shared" si="20"/>
        <v>28.489000000000001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-0.22872946891369428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-0.66707616707616713</v>
      </c>
      <c r="I29" s="4">
        <f t="shared" si="22"/>
        <v>0.12508638562543195</v>
      </c>
      <c r="J29" s="4">
        <f t="shared" si="22"/>
        <v>0.18122448979591843</v>
      </c>
      <c r="K29" s="4">
        <f t="shared" si="22"/>
        <v>-0.99982409474127998</v>
      </c>
      <c r="L29" s="4">
        <f t="shared" si="22"/>
        <v>-0.99992935349542567</v>
      </c>
      <c r="M29" s="4">
        <f t="shared" si="22"/>
        <v>0.32690694186292074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9.1675796076254132E-2</v>
      </c>
      <c r="I30" s="4">
        <f t="shared" si="23"/>
        <v>1.4014205216621963E-2</v>
      </c>
      <c r="J30" s="4">
        <f t="shared" si="23"/>
        <v>3.1700835550655193E-3</v>
      </c>
      <c r="K30" s="4">
        <f t="shared" si="23"/>
        <v>-0.99984391178281018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86.45</v>
      </c>
      <c r="H32" s="3">
        <f>IFERROR(INDEX(D32:G32,COUNT(D32:G32)),"")</f>
        <v>86.45</v>
      </c>
      <c r="I32" s="3">
        <f t="shared" ref="I32:N32" si="24">IFERROR(INDEX(I51:I500,MATCH($C$32,$C$51:$C$500,0)),"")</f>
        <v>79.59</v>
      </c>
      <c r="J32" s="3">
        <f t="shared" si="24"/>
        <v>62.42</v>
      </c>
      <c r="K32" s="3">
        <f t="shared" si="24"/>
        <v>51.25</v>
      </c>
      <c r="L32" s="3">
        <f t="shared" si="24"/>
        <v>153395.39000000001</v>
      </c>
      <c r="M32" s="3">
        <f t="shared" si="24"/>
        <v>5668320310.3999996</v>
      </c>
      <c r="N32" s="3">
        <f t="shared" si="24"/>
        <v>4713992556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60.73</v>
      </c>
      <c r="H33" s="3">
        <f>IFERROR(INDEX(D33:G33,COUNT(D33:G33)),"")</f>
        <v>60.73</v>
      </c>
      <c r="I33" s="3">
        <f t="shared" ref="I33:N33" si="25">IFERROR(INDEX(I51:I500,MATCH($C$33,$C$51:$C$500,0)),"")</f>
        <v>121.87</v>
      </c>
      <c r="J33" s="3">
        <f t="shared" si="25"/>
        <v>148.59</v>
      </c>
      <c r="K33" s="3">
        <f t="shared" si="25"/>
        <v>145.85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968.63</v>
      </c>
      <c r="H34" s="3">
        <f>IFERROR(INDEX(D34:G34,COUNT(D34:G34)),"")</f>
        <v>968.63</v>
      </c>
      <c r="I34" s="3">
        <f t="shared" ref="I34:N34" si="26">IFERROR(INDEX(I51:I500,MATCH($C$34,$C$51:$C$500,0)),"")</f>
        <v>595.82000000000005</v>
      </c>
      <c r="J34" s="3">
        <f t="shared" si="26"/>
        <v>640.98</v>
      </c>
      <c r="K34" s="3">
        <f t="shared" si="26"/>
        <v>610.20000000000005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252.25</v>
      </c>
      <c r="H35" s="3">
        <f>IFERROR(INDEX(D35:G35,COUNT(D35:G35)),"")</f>
        <v>252.25</v>
      </c>
      <c r="I35" s="3">
        <f t="shared" ref="I35:N35" si="27">IFERROR(INDEX(I51:I500,MATCH($C$35,$C$51:$C$500,0)),"")</f>
        <v>130.13999999999999</v>
      </c>
      <c r="J35" s="3">
        <f t="shared" si="27"/>
        <v>131.18</v>
      </c>
      <c r="K35" s="3">
        <f t="shared" si="27"/>
        <v>110.19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0.1744</v>
      </c>
      <c r="I36" s="4">
        <f t="shared" si="28"/>
        <v>0.2324</v>
      </c>
      <c r="J36" s="4">
        <f t="shared" si="28"/>
        <v>0.27800000000000002</v>
      </c>
      <c r="K36" s="4">
        <f t="shared" si="28"/>
        <v>0.48530000000000001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3.78</v>
      </c>
      <c r="I37" s="3">
        <f t="shared" si="29"/>
        <v>3.78</v>
      </c>
      <c r="J37" s="3">
        <f t="shared" si="29"/>
        <v>3.78</v>
      </c>
      <c r="K37" s="3">
        <f t="shared" si="29"/>
        <v>5.94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165167000</v>
      </c>
      <c r="E51" s="5">
        <v>147790000</v>
      </c>
      <c r="F51" s="5">
        <v>157324000</v>
      </c>
      <c r="G51" s="5">
        <v>149595000</v>
      </c>
      <c r="I51" s="5">
        <v>605187000</v>
      </c>
      <c r="J51" s="5">
        <v>596823000</v>
      </c>
      <c r="K51" s="5">
        <v>594937000</v>
      </c>
      <c r="L51" s="5">
        <v>569780000</v>
      </c>
      <c r="M51" s="5">
        <v>537362000</v>
      </c>
      <c r="N51" s="5">
        <v>520643000</v>
      </c>
    </row>
    <row r="52" spans="2:14" ht="15.5" x14ac:dyDescent="0.35">
      <c r="C52" t="s">
        <v>73</v>
      </c>
    </row>
    <row r="53" spans="2:14" ht="15.5" x14ac:dyDescent="0.35">
      <c r="C53" t="s">
        <v>74</v>
      </c>
      <c r="D53" s="5">
        <v>165167000</v>
      </c>
      <c r="E53" s="5">
        <v>147790000</v>
      </c>
      <c r="F53" s="5">
        <v>157324000</v>
      </c>
      <c r="G53" s="5">
        <v>149595000</v>
      </c>
      <c r="I53" s="5">
        <v>605187000</v>
      </c>
      <c r="J53" s="5">
        <v>596823000</v>
      </c>
      <c r="K53" s="5">
        <v>594937000</v>
      </c>
      <c r="L53" s="5">
        <v>569780000</v>
      </c>
      <c r="M53" s="5">
        <v>537362000</v>
      </c>
      <c r="N53" s="5">
        <v>520643000</v>
      </c>
    </row>
    <row r="54" spans="2:14" ht="15.5" x14ac:dyDescent="0.35">
      <c r="C54" t="s">
        <v>75</v>
      </c>
      <c r="D54" s="5">
        <v>-43721000</v>
      </c>
      <c r="E54" s="5">
        <v>-46161000</v>
      </c>
      <c r="F54" s="5">
        <v>-40285000</v>
      </c>
      <c r="G54" s="5">
        <v>-42383000</v>
      </c>
      <c r="I54" s="5">
        <v>-172219000</v>
      </c>
      <c r="J54" s="5">
        <v>-155628000</v>
      </c>
      <c r="K54" s="5">
        <v>-152251000</v>
      </c>
      <c r="L54" s="5">
        <v>-142487000</v>
      </c>
      <c r="M54" s="5">
        <v>-135307000</v>
      </c>
      <c r="N54" s="5">
        <v>-133249000</v>
      </c>
    </row>
    <row r="55" spans="2:14" ht="15.5" x14ac:dyDescent="0.35">
      <c r="C55" t="s">
        <v>1095</v>
      </c>
      <c r="D55" s="5">
        <v>-10589000</v>
      </c>
      <c r="E55" s="5">
        <v>-9479000</v>
      </c>
      <c r="F55" s="5">
        <v>-8538000</v>
      </c>
      <c r="G55" s="5">
        <v>-9791000</v>
      </c>
      <c r="I55" s="5">
        <v>-39647000</v>
      </c>
      <c r="J55" s="5">
        <v>-39210000</v>
      </c>
      <c r="K55" s="5">
        <v>-40181000</v>
      </c>
      <c r="L55" s="5">
        <v>-39835000</v>
      </c>
      <c r="M55" s="5">
        <v>-39100000</v>
      </c>
      <c r="N55" s="5">
        <v>-39195000</v>
      </c>
    </row>
    <row r="56" spans="2:14" ht="15.5" x14ac:dyDescent="0.35">
      <c r="C56" t="s">
        <v>80</v>
      </c>
      <c r="D56" s="5">
        <v>9376000</v>
      </c>
      <c r="E56" s="5">
        <v>6510000</v>
      </c>
      <c r="F56" s="5">
        <v>8470000</v>
      </c>
      <c r="G56" s="5">
        <v>8786000</v>
      </c>
      <c r="I56" s="5">
        <v>31749000</v>
      </c>
      <c r="J56" s="5">
        <v>32944000</v>
      </c>
      <c r="K56" s="5">
        <v>37672000</v>
      </c>
      <c r="L56" s="5">
        <v>81719000</v>
      </c>
      <c r="M56" s="5">
        <v>74079000</v>
      </c>
      <c r="N56" s="5">
        <v>58212000</v>
      </c>
    </row>
    <row r="57" spans="2:14" ht="15.5" x14ac:dyDescent="0.35">
      <c r="C57" t="s">
        <v>78</v>
      </c>
      <c r="D57" s="5">
        <v>121446000</v>
      </c>
      <c r="E57" s="5">
        <v>101629000</v>
      </c>
      <c r="F57" s="5">
        <v>117039000</v>
      </c>
      <c r="G57" s="5">
        <v>107212000</v>
      </c>
      <c r="I57" s="5">
        <v>432968000</v>
      </c>
      <c r="J57" s="5">
        <v>441195000</v>
      </c>
      <c r="K57" s="5">
        <v>442686000</v>
      </c>
      <c r="L57" s="5">
        <v>427293000</v>
      </c>
      <c r="M57" s="5">
        <v>402055000</v>
      </c>
      <c r="N57" s="5">
        <v>387394000</v>
      </c>
    </row>
    <row r="58" spans="2:14" ht="15.5" x14ac:dyDescent="0.35">
      <c r="C58" t="s">
        <v>79</v>
      </c>
      <c r="D58" s="5">
        <v>-30265000</v>
      </c>
      <c r="E58" s="5">
        <v>-35321000</v>
      </c>
      <c r="F58" s="5">
        <v>-29937000</v>
      </c>
      <c r="G58" s="5">
        <v>-32055000</v>
      </c>
      <c r="I58" s="5">
        <v>-127214000</v>
      </c>
      <c r="J58" s="5">
        <v>-143099000</v>
      </c>
      <c r="K58" s="5">
        <v>-151265000</v>
      </c>
      <c r="L58" s="5">
        <v>-107729000</v>
      </c>
      <c r="M58" s="5">
        <v>-109219000</v>
      </c>
      <c r="N58" s="5">
        <v>-145201000</v>
      </c>
    </row>
    <row r="59" spans="2:14" ht="15.5" x14ac:dyDescent="0.35">
      <c r="C59" t="s">
        <v>261</v>
      </c>
      <c r="D59" s="5">
        <v>2627000</v>
      </c>
      <c r="E59" s="5">
        <v>2846000</v>
      </c>
      <c r="F59" s="5">
        <v>3190000</v>
      </c>
      <c r="G59" s="5">
        <v>2696000</v>
      </c>
      <c r="I59" s="5">
        <v>11892000</v>
      </c>
      <c r="J59" s="5">
        <v>15397000</v>
      </c>
      <c r="K59" s="5">
        <v>11399000</v>
      </c>
      <c r="L59" s="5">
        <v>2886000</v>
      </c>
      <c r="M59" s="5">
        <v>24000</v>
      </c>
      <c r="N59" s="5">
        <v>25000</v>
      </c>
    </row>
    <row r="60" spans="2:14" ht="15.5" x14ac:dyDescent="0.35">
      <c r="C60" t="s">
        <v>26</v>
      </c>
      <c r="D60" s="5">
        <v>-27787000</v>
      </c>
      <c r="E60" s="5">
        <v>-30806000</v>
      </c>
      <c r="F60" s="5">
        <v>-29214000</v>
      </c>
      <c r="G60" s="5">
        <v>-29570000</v>
      </c>
      <c r="I60" s="5">
        <v>-118812000</v>
      </c>
      <c r="J60" s="5">
        <v>-134472000</v>
      </c>
      <c r="K60" s="5">
        <v>-136488000</v>
      </c>
      <c r="L60" s="5">
        <v>-85078000</v>
      </c>
      <c r="M60" s="5">
        <v>-86164000</v>
      </c>
      <c r="N60" s="5">
        <v>-125251000</v>
      </c>
    </row>
    <row r="61" spans="2:14" ht="15.5" x14ac:dyDescent="0.35">
      <c r="C61" t="s">
        <v>263</v>
      </c>
      <c r="D61" s="5">
        <v>-960000</v>
      </c>
      <c r="E61" s="5">
        <v>-515000</v>
      </c>
      <c r="F61" s="5">
        <v>762000</v>
      </c>
      <c r="G61" s="5">
        <v>-906000</v>
      </c>
      <c r="I61" s="5">
        <v>-150000</v>
      </c>
      <c r="J61" s="5">
        <v>-202000</v>
      </c>
      <c r="K61" s="5">
        <v>-2859000</v>
      </c>
      <c r="L61" s="5">
        <v>-1940000</v>
      </c>
      <c r="M61" s="5">
        <v>-137000</v>
      </c>
      <c r="N61" s="5">
        <v>667000</v>
      </c>
    </row>
    <row r="62" spans="2:14" ht="15.5" x14ac:dyDescent="0.35">
      <c r="C62" t="s">
        <v>81</v>
      </c>
      <c r="D62" s="5">
        <v>-30265000</v>
      </c>
      <c r="E62" s="5">
        <v>-35321000</v>
      </c>
      <c r="F62" s="5">
        <v>-29937000</v>
      </c>
      <c r="G62" s="5">
        <v>-32055000</v>
      </c>
      <c r="I62" s="5">
        <v>-127214000</v>
      </c>
      <c r="J62" s="5">
        <v>-143099000</v>
      </c>
      <c r="K62" s="5">
        <v>-151265000</v>
      </c>
      <c r="L62" s="5">
        <v>-107729000</v>
      </c>
      <c r="M62" s="5">
        <v>-109219000</v>
      </c>
      <c r="N62" s="5">
        <v>-145201000</v>
      </c>
    </row>
    <row r="63" spans="2:14" ht="15.5" x14ac:dyDescent="0.35">
      <c r="C63" t="s">
        <v>28</v>
      </c>
      <c r="D63" s="5">
        <v>91181000</v>
      </c>
      <c r="E63" s="5">
        <v>66308000</v>
      </c>
      <c r="F63" s="5">
        <v>87102000</v>
      </c>
      <c r="G63" s="5">
        <v>75157000</v>
      </c>
      <c r="I63" s="5">
        <v>305754000</v>
      </c>
      <c r="J63" s="5">
        <v>298096000</v>
      </c>
      <c r="K63" s="5">
        <v>291421000</v>
      </c>
      <c r="L63" s="5">
        <v>319564000</v>
      </c>
      <c r="M63" s="5">
        <v>292836000</v>
      </c>
      <c r="N63" s="5">
        <v>242193000</v>
      </c>
    </row>
    <row r="64" spans="2:14" ht="15.5" x14ac:dyDescent="0.35">
      <c r="C64" t="s">
        <v>27</v>
      </c>
      <c r="D64" s="5">
        <v>-38609000</v>
      </c>
      <c r="E64" s="5">
        <v>-33069000</v>
      </c>
      <c r="F64" s="5">
        <v>-37335000</v>
      </c>
      <c r="G64" s="5">
        <v>-35431000</v>
      </c>
      <c r="I64" s="5">
        <v>-140617000</v>
      </c>
      <c r="J64" s="5">
        <v>-143013000</v>
      </c>
      <c r="K64" s="5">
        <v>-146152000</v>
      </c>
      <c r="L64" s="5">
        <v>-147004000</v>
      </c>
      <c r="M64" s="5">
        <v>-134067000</v>
      </c>
      <c r="N64" s="5">
        <v>-125720000</v>
      </c>
    </row>
    <row r="65" spans="2:14" ht="15.5" x14ac:dyDescent="0.35">
      <c r="C65" t="s">
        <v>82</v>
      </c>
    </row>
    <row r="66" spans="2:14" ht="15.5" x14ac:dyDescent="0.35">
      <c r="C66" t="s">
        <v>83</v>
      </c>
    </row>
    <row r="67" spans="2:14" ht="15.5" x14ac:dyDescent="0.35">
      <c r="C67" t="s">
        <v>478</v>
      </c>
    </row>
    <row r="68" spans="2:14" ht="15.5" x14ac:dyDescent="0.35">
      <c r="C68" t="s">
        <v>84</v>
      </c>
      <c r="D68" s="5">
        <v>-38609000</v>
      </c>
      <c r="E68" s="5">
        <v>-33069000</v>
      </c>
      <c r="F68" s="5">
        <v>-37335000</v>
      </c>
      <c r="G68" s="5">
        <v>-35431000</v>
      </c>
      <c r="I68" s="5">
        <v>-140617000</v>
      </c>
      <c r="J68" s="5">
        <v>-143013000</v>
      </c>
      <c r="K68" s="5">
        <v>-146152000</v>
      </c>
      <c r="L68" s="5">
        <v>-147004000</v>
      </c>
      <c r="M68" s="5">
        <v>-134067000</v>
      </c>
      <c r="N68" s="5">
        <v>-125720000</v>
      </c>
    </row>
    <row r="69" spans="2:14" ht="15.5" x14ac:dyDescent="0.35">
      <c r="C69" t="s">
        <v>85</v>
      </c>
      <c r="D69" s="5">
        <v>52572000</v>
      </c>
      <c r="E69" s="5">
        <v>33239000</v>
      </c>
      <c r="F69" s="5">
        <v>49767000</v>
      </c>
      <c r="G69" s="5">
        <v>39726000</v>
      </c>
      <c r="I69" s="5">
        <v>165137000</v>
      </c>
      <c r="J69" s="5">
        <v>155083000</v>
      </c>
      <c r="K69" s="5">
        <v>145269000</v>
      </c>
      <c r="L69" s="5">
        <v>172560000</v>
      </c>
      <c r="M69" s="5">
        <v>158769000</v>
      </c>
      <c r="N69" s="5">
        <v>116473000</v>
      </c>
    </row>
    <row r="70" spans="2:14" ht="15.5" x14ac:dyDescent="0.35">
      <c r="C70" t="s">
        <v>86</v>
      </c>
      <c r="D70" s="5">
        <v>684000</v>
      </c>
      <c r="E70" s="5">
        <v>-5747000</v>
      </c>
      <c r="F70" s="5">
        <v>-1490000</v>
      </c>
      <c r="G70" s="5">
        <v>-1518000</v>
      </c>
      <c r="I70" s="5">
        <v>-11452000</v>
      </c>
      <c r="J70" s="5">
        <v>-890000</v>
      </c>
      <c r="K70" s="5">
        <v>-878000</v>
      </c>
      <c r="L70" s="5">
        <v>652000</v>
      </c>
      <c r="M70" s="5">
        <v>3032000</v>
      </c>
      <c r="N70" s="5">
        <v>11766000</v>
      </c>
    </row>
    <row r="71" spans="2:14" ht="15.5" x14ac:dyDescent="0.35">
      <c r="C71" t="s">
        <v>87</v>
      </c>
      <c r="D71" s="5">
        <v>684000</v>
      </c>
      <c r="E71" s="5">
        <v>-5747000</v>
      </c>
      <c r="F71" s="5">
        <v>-1490000</v>
      </c>
      <c r="G71" s="5">
        <v>-1518000</v>
      </c>
      <c r="I71" s="5">
        <v>-11452000</v>
      </c>
      <c r="J71" s="5">
        <v>-890000</v>
      </c>
      <c r="K71" s="5">
        <v>-878000</v>
      </c>
      <c r="L71" s="5">
        <v>652000</v>
      </c>
      <c r="M71" s="5">
        <v>3032000</v>
      </c>
      <c r="N71" s="5">
        <v>11766000</v>
      </c>
    </row>
    <row r="72" spans="2:14" ht="15.5" x14ac:dyDescent="0.35">
      <c r="C72" t="s">
        <v>88</v>
      </c>
      <c r="D72" s="5">
        <v>53256000</v>
      </c>
      <c r="E72" s="5">
        <v>27492000</v>
      </c>
      <c r="F72" s="5">
        <v>48277000</v>
      </c>
      <c r="G72" s="5">
        <v>38208000</v>
      </c>
      <c r="I72" s="5">
        <v>153685000</v>
      </c>
      <c r="J72" s="5">
        <v>154193000</v>
      </c>
      <c r="K72" s="5">
        <v>144391000</v>
      </c>
      <c r="L72" s="5">
        <v>173212000</v>
      </c>
      <c r="M72" s="5">
        <v>161801000</v>
      </c>
      <c r="N72" s="5">
        <v>128239000</v>
      </c>
    </row>
    <row r="73" spans="2:14" ht="15.5" x14ac:dyDescent="0.35">
      <c r="C73" t="s">
        <v>89</v>
      </c>
      <c r="D73" s="5">
        <v>52572000</v>
      </c>
      <c r="E73" s="5">
        <v>33239000</v>
      </c>
      <c r="F73" s="5">
        <v>49767000</v>
      </c>
      <c r="G73" s="5">
        <v>39726000</v>
      </c>
      <c r="I73" s="5">
        <v>165137000</v>
      </c>
      <c r="J73" s="5">
        <v>155083000</v>
      </c>
      <c r="K73" s="5">
        <v>145269000</v>
      </c>
      <c r="L73" s="5">
        <v>172560000</v>
      </c>
      <c r="M73" s="5">
        <v>158769000</v>
      </c>
      <c r="N73" s="5">
        <v>116473000</v>
      </c>
    </row>
    <row r="74" spans="2:14" ht="15.5" x14ac:dyDescent="0.35">
      <c r="C74" t="s">
        <v>7</v>
      </c>
      <c r="D74" s="5">
        <v>43880000</v>
      </c>
      <c r="E74" s="5">
        <v>20982000</v>
      </c>
      <c r="F74" s="5">
        <v>39807000</v>
      </c>
      <c r="G74" s="5">
        <v>29422000</v>
      </c>
      <c r="I74" s="5">
        <v>121936000</v>
      </c>
      <c r="J74" s="5">
        <v>121249000</v>
      </c>
      <c r="K74" s="5">
        <v>106719000</v>
      </c>
      <c r="L74" s="5">
        <v>91493000</v>
      </c>
      <c r="M74" s="5">
        <v>87722000</v>
      </c>
      <c r="N74" s="5">
        <v>70027000</v>
      </c>
    </row>
    <row r="75" spans="2:14" ht="15.5" x14ac:dyDescent="0.35">
      <c r="C75" t="s">
        <v>90</v>
      </c>
      <c r="D75" s="5">
        <v>52572000</v>
      </c>
      <c r="E75" s="5">
        <v>33239000</v>
      </c>
      <c r="F75" s="5">
        <v>49767000</v>
      </c>
      <c r="G75" s="5">
        <v>39726000</v>
      </c>
      <c r="I75" s="5">
        <v>165137000</v>
      </c>
      <c r="J75" s="5">
        <v>155083000</v>
      </c>
      <c r="K75" s="5">
        <v>145269000</v>
      </c>
      <c r="L75" s="5">
        <v>172560000</v>
      </c>
      <c r="M75" s="5">
        <v>158769000</v>
      </c>
      <c r="N75" s="5">
        <v>116473000</v>
      </c>
    </row>
    <row r="76" spans="2:14" ht="15.5" x14ac:dyDescent="0.35">
      <c r="C76" t="s">
        <v>91</v>
      </c>
      <c r="D76" s="5">
        <v>53256000</v>
      </c>
      <c r="E76" s="5">
        <v>27492000</v>
      </c>
      <c r="F76" s="5">
        <v>48277000</v>
      </c>
      <c r="G76" s="5">
        <v>38208000</v>
      </c>
      <c r="I76" s="5">
        <v>153685000</v>
      </c>
      <c r="J76" s="5">
        <v>154193000</v>
      </c>
      <c r="K76" s="5">
        <v>144391000</v>
      </c>
      <c r="L76" s="5">
        <v>173212000</v>
      </c>
      <c r="M76" s="5">
        <v>161801000</v>
      </c>
      <c r="N76" s="5">
        <v>128239000</v>
      </c>
    </row>
    <row r="77" spans="2:14" ht="15.5" x14ac:dyDescent="0.35">
      <c r="C77" t="s">
        <v>92</v>
      </c>
      <c r="D77" s="5">
        <v>53256000</v>
      </c>
      <c r="E77" s="5">
        <v>27492000</v>
      </c>
      <c r="F77" s="5">
        <v>48277000</v>
      </c>
      <c r="G77" s="5">
        <v>38208000</v>
      </c>
      <c r="I77" s="5">
        <v>153685000</v>
      </c>
      <c r="J77" s="5">
        <v>154193000</v>
      </c>
      <c r="K77" s="5">
        <v>144391000</v>
      </c>
      <c r="L77" s="5">
        <v>173212000</v>
      </c>
      <c r="M77" s="5">
        <v>161801000</v>
      </c>
      <c r="N77" s="5">
        <v>128239000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168676000</v>
      </c>
      <c r="E81" s="5">
        <v>114985000</v>
      </c>
      <c r="F81" s="5">
        <v>212219000</v>
      </c>
      <c r="G81" s="5">
        <v>265421000</v>
      </c>
      <c r="I81" s="5">
        <v>114985000</v>
      </c>
      <c r="J81" s="5">
        <v>162724000</v>
      </c>
      <c r="K81" s="5">
        <v>247787000</v>
      </c>
      <c r="L81" s="5">
        <v>169331000</v>
      </c>
      <c r="M81" s="5">
        <v>203350000</v>
      </c>
      <c r="N81" s="5">
        <v>123260000</v>
      </c>
    </row>
    <row r="82" spans="3:14" ht="15.5" x14ac:dyDescent="0.35">
      <c r="C82" t="s">
        <v>96</v>
      </c>
      <c r="D82" s="5">
        <v>78687000</v>
      </c>
      <c r="E82" s="5">
        <v>83565000</v>
      </c>
      <c r="F82" s="5">
        <v>79683000</v>
      </c>
      <c r="G82" s="5">
        <v>76031000</v>
      </c>
      <c r="I82" s="5">
        <v>83565000</v>
      </c>
      <c r="J82" s="5">
        <v>68891000</v>
      </c>
      <c r="K82" s="5">
        <v>57162000</v>
      </c>
      <c r="L82" s="5">
        <v>59212000</v>
      </c>
      <c r="M82" s="5">
        <v>71220000</v>
      </c>
      <c r="N82" s="5">
        <v>64072000</v>
      </c>
    </row>
    <row r="83" spans="3:14" ht="15.5" x14ac:dyDescent="0.35">
      <c r="C83" t="s">
        <v>97</v>
      </c>
    </row>
    <row r="84" spans="3:14" ht="15.5" x14ac:dyDescent="0.35">
      <c r="C84" t="s">
        <v>270</v>
      </c>
    </row>
    <row r="85" spans="3:14" ht="15.5" x14ac:dyDescent="0.35">
      <c r="C85" t="s">
        <v>98</v>
      </c>
      <c r="D85" s="5">
        <v>78687000</v>
      </c>
      <c r="E85" s="5">
        <v>83565000</v>
      </c>
      <c r="F85" s="5">
        <v>79683000</v>
      </c>
      <c r="G85" s="5">
        <v>76031000</v>
      </c>
      <c r="I85" s="5">
        <v>83565000</v>
      </c>
      <c r="J85" s="5">
        <v>68891000</v>
      </c>
      <c r="K85" s="5">
        <v>57162000</v>
      </c>
      <c r="L85" s="5">
        <v>59212000</v>
      </c>
      <c r="M85" s="5">
        <v>71220000</v>
      </c>
      <c r="N85" s="5">
        <v>64072000</v>
      </c>
    </row>
    <row r="86" spans="3:14" ht="15.5" x14ac:dyDescent="0.35">
      <c r="C86" t="s">
        <v>1096</v>
      </c>
      <c r="D86" s="5">
        <v>380584000</v>
      </c>
      <c r="E86" s="5">
        <v>383990000</v>
      </c>
      <c r="F86" s="5">
        <v>387111000</v>
      </c>
      <c r="G86" s="5">
        <v>390095000</v>
      </c>
      <c r="I86" s="5">
        <v>383990000</v>
      </c>
      <c r="J86" s="5">
        <v>353566000</v>
      </c>
      <c r="K86" s="5">
        <v>363449000</v>
      </c>
      <c r="L86" s="5">
        <v>372368000</v>
      </c>
      <c r="M86" s="5">
        <v>380420000</v>
      </c>
      <c r="N86" s="5">
        <v>387692000</v>
      </c>
    </row>
    <row r="87" spans="3:14" ht="15.5" x14ac:dyDescent="0.35">
      <c r="C87" t="s">
        <v>101</v>
      </c>
      <c r="D87" s="5">
        <v>21280000</v>
      </c>
      <c r="E87" s="5">
        <v>18871000</v>
      </c>
      <c r="F87" s="5">
        <v>17777000</v>
      </c>
      <c r="G87" s="5">
        <v>17523000</v>
      </c>
      <c r="I87" s="5">
        <v>18871000</v>
      </c>
      <c r="J87" s="5">
        <v>23301000</v>
      </c>
      <c r="K87" s="5">
        <v>14854000</v>
      </c>
      <c r="L87" s="5">
        <v>13286000</v>
      </c>
      <c r="M87" s="5">
        <v>14811000</v>
      </c>
      <c r="N87" s="5">
        <v>17154000</v>
      </c>
    </row>
    <row r="88" spans="3:14" ht="15.5" x14ac:dyDescent="0.35">
      <c r="C88" t="s">
        <v>80</v>
      </c>
      <c r="D88" s="5">
        <v>-995272000</v>
      </c>
      <c r="E88" s="5">
        <v>-996152000</v>
      </c>
      <c r="F88" s="5">
        <v>-990421000</v>
      </c>
      <c r="G88" s="5">
        <v>-990012000</v>
      </c>
      <c r="I88" s="5">
        <v>-996152000</v>
      </c>
      <c r="J88" s="5">
        <v>-988138000</v>
      </c>
      <c r="K88" s="5">
        <v>-987622000</v>
      </c>
      <c r="L88" s="5">
        <v>-968834000</v>
      </c>
      <c r="M88" s="5">
        <v>-608560000</v>
      </c>
      <c r="N88" s="5">
        <v>-608560000</v>
      </c>
    </row>
    <row r="89" spans="3:14" ht="15.5" x14ac:dyDescent="0.35">
      <c r="C89" t="s">
        <v>102</v>
      </c>
      <c r="D89" s="5">
        <v>622525000</v>
      </c>
      <c r="E89" s="5">
        <v>578514000</v>
      </c>
      <c r="F89" s="5">
        <v>663336000</v>
      </c>
      <c r="G89" s="5">
        <v>619830000</v>
      </c>
      <c r="I89" s="5">
        <v>578514000</v>
      </c>
      <c r="J89" s="5">
        <v>658787000</v>
      </c>
      <c r="K89" s="5">
        <v>652787000</v>
      </c>
      <c r="L89" s="5">
        <v>503964000</v>
      </c>
      <c r="M89" s="5">
        <v>525187000</v>
      </c>
      <c r="N89" s="5">
        <v>438064000</v>
      </c>
    </row>
    <row r="90" spans="3:14" ht="15.5" x14ac:dyDescent="0.35">
      <c r="C90" t="s">
        <v>103</v>
      </c>
    </row>
    <row r="91" spans="3:14" ht="15.5" x14ac:dyDescent="0.35">
      <c r="C91" t="s">
        <v>104</v>
      </c>
      <c r="D91" s="5">
        <v>906475000</v>
      </c>
      <c r="E91" s="5">
        <v>846074000</v>
      </c>
      <c r="F91" s="5">
        <v>826876000</v>
      </c>
      <c r="G91" s="5">
        <v>819784000</v>
      </c>
      <c r="I91" s="5">
        <v>846074000</v>
      </c>
      <c r="J91" s="5">
        <v>835958000</v>
      </c>
      <c r="K91" s="5">
        <v>593645000</v>
      </c>
      <c r="L91" s="5">
        <v>616806000</v>
      </c>
      <c r="M91" s="5">
        <v>488691000</v>
      </c>
      <c r="N91" s="5">
        <v>409291000</v>
      </c>
    </row>
    <row r="92" spans="3:14" ht="15.5" x14ac:dyDescent="0.35">
      <c r="C92" t="s">
        <v>349</v>
      </c>
      <c r="D92" s="5">
        <v>1393813000</v>
      </c>
      <c r="E92" s="5">
        <v>1458963000</v>
      </c>
      <c r="F92" s="5">
        <v>1459828000</v>
      </c>
      <c r="G92" s="5">
        <v>1460695000</v>
      </c>
      <c r="I92" s="5">
        <v>1458963000</v>
      </c>
      <c r="J92" s="5">
        <v>1462429000</v>
      </c>
      <c r="K92" s="5">
        <v>1442058000</v>
      </c>
      <c r="L92" s="5">
        <v>1442238000</v>
      </c>
      <c r="M92" s="5">
        <v>1575363000</v>
      </c>
      <c r="N92" s="5">
        <v>1631956000</v>
      </c>
    </row>
    <row r="93" spans="3:14" ht="15.5" x14ac:dyDescent="0.35">
      <c r="C93" t="s">
        <v>515</v>
      </c>
      <c r="D93" s="5">
        <v>31053000</v>
      </c>
      <c r="E93" s="5">
        <v>26216000</v>
      </c>
      <c r="F93" s="5">
        <v>11246000</v>
      </c>
      <c r="G93" s="5">
        <v>6440000</v>
      </c>
      <c r="I93" s="5">
        <v>26216000</v>
      </c>
      <c r="J93" s="5">
        <v>7009000</v>
      </c>
      <c r="K93" s="5">
        <v>5125000</v>
      </c>
    </row>
    <row r="94" spans="3:14" ht="15.5" x14ac:dyDescent="0.35">
      <c r="C94" t="s">
        <v>106</v>
      </c>
      <c r="D94" s="5">
        <v>3319331000</v>
      </c>
      <c r="E94" s="5">
        <v>3288896000</v>
      </c>
      <c r="F94" s="5">
        <v>3171697000</v>
      </c>
      <c r="G94" s="5">
        <v>3151889000</v>
      </c>
      <c r="I94" s="5">
        <v>3288896000</v>
      </c>
      <c r="J94" s="5">
        <v>3128726000</v>
      </c>
      <c r="K94" s="5">
        <v>2855644000</v>
      </c>
      <c r="L94" s="5">
        <v>2889758000</v>
      </c>
      <c r="M94" s="5">
        <v>2916715000</v>
      </c>
      <c r="N94" s="5">
        <v>2894034000</v>
      </c>
    </row>
    <row r="95" spans="3:14" ht="15.5" x14ac:dyDescent="0.35">
      <c r="C95" t="s">
        <v>107</v>
      </c>
      <c r="D95" s="5">
        <v>3941856000</v>
      </c>
      <c r="E95" s="5">
        <v>3867410000</v>
      </c>
      <c r="F95" s="5">
        <v>3835033000</v>
      </c>
      <c r="G95" s="5">
        <v>3771719000</v>
      </c>
      <c r="I95" s="5">
        <v>3867410000</v>
      </c>
      <c r="J95" s="5">
        <v>3787513000</v>
      </c>
      <c r="K95" s="5">
        <v>3508431000</v>
      </c>
      <c r="L95" s="5">
        <v>3393722000</v>
      </c>
      <c r="M95" s="5">
        <v>3441902000</v>
      </c>
      <c r="N95" s="5">
        <v>3332098000</v>
      </c>
    </row>
    <row r="96" spans="3:14" ht="15.5" x14ac:dyDescent="0.35">
      <c r="C96" t="s">
        <v>108</v>
      </c>
    </row>
    <row r="97" spans="3:14" ht="15.5" x14ac:dyDescent="0.35">
      <c r="C97" t="s">
        <v>109</v>
      </c>
    </row>
    <row r="98" spans="3:14" ht="15.5" x14ac:dyDescent="0.35">
      <c r="C98" t="s">
        <v>110</v>
      </c>
      <c r="D98" s="5">
        <v>363134000</v>
      </c>
      <c r="E98" s="5">
        <v>334607000</v>
      </c>
      <c r="F98" s="5">
        <v>336641000</v>
      </c>
      <c r="G98" s="5">
        <v>326820000</v>
      </c>
      <c r="I98" s="5">
        <v>334607000</v>
      </c>
      <c r="J98" s="5">
        <v>355736000</v>
      </c>
      <c r="K98" s="5">
        <v>236296000</v>
      </c>
      <c r="L98" s="5">
        <v>126831000</v>
      </c>
      <c r="M98" s="5">
        <v>138101000</v>
      </c>
      <c r="N98" s="5">
        <v>134086000</v>
      </c>
    </row>
    <row r="99" spans="3:14" ht="15.5" x14ac:dyDescent="0.35">
      <c r="C99" t="s">
        <v>111</v>
      </c>
    </row>
    <row r="100" spans="3:14" ht="15.5" x14ac:dyDescent="0.35">
      <c r="C100" t="s">
        <v>112</v>
      </c>
      <c r="D100" s="5">
        <v>35290000</v>
      </c>
      <c r="E100" s="5">
        <v>19534000</v>
      </c>
      <c r="F100" s="5">
        <v>6386000</v>
      </c>
      <c r="G100" s="5">
        <v>8826000</v>
      </c>
      <c r="I100" s="5">
        <v>19534000</v>
      </c>
      <c r="J100" s="5">
        <v>21201000</v>
      </c>
      <c r="K100" s="5">
        <v>15367000</v>
      </c>
      <c r="L100" s="5">
        <v>7125000</v>
      </c>
      <c r="M100" s="5">
        <v>12193000</v>
      </c>
      <c r="N100" s="5">
        <v>11861000</v>
      </c>
    </row>
    <row r="101" spans="3:14" ht="15.5" x14ac:dyDescent="0.35">
      <c r="C101" t="s">
        <v>115</v>
      </c>
      <c r="D101" s="5">
        <v>5638000</v>
      </c>
      <c r="E101" s="5">
        <v>5711000</v>
      </c>
      <c r="F101" s="5">
        <v>5747000</v>
      </c>
      <c r="G101" s="5">
        <v>5905000</v>
      </c>
      <c r="I101" s="5">
        <v>5711000</v>
      </c>
      <c r="J101" s="5">
        <v>5931000</v>
      </c>
      <c r="K101" s="5">
        <v>6218000</v>
      </c>
      <c r="L101" s="5">
        <v>6093000</v>
      </c>
      <c r="M101" s="5">
        <v>6718000</v>
      </c>
      <c r="N101" s="5">
        <v>6796000</v>
      </c>
    </row>
    <row r="102" spans="3:14" ht="15.5" x14ac:dyDescent="0.35">
      <c r="C102" t="s">
        <v>918</v>
      </c>
      <c r="D102" s="5">
        <v>49293000</v>
      </c>
      <c r="E102" s="5">
        <v>38164000</v>
      </c>
      <c r="F102" s="5">
        <v>40664000</v>
      </c>
      <c r="G102" s="5">
        <v>43655000</v>
      </c>
      <c r="I102" s="5">
        <v>38164000</v>
      </c>
      <c r="J102" s="5">
        <v>42950000</v>
      </c>
      <c r="K102" s="5">
        <v>42457000</v>
      </c>
      <c r="L102" s="5">
        <v>31134000</v>
      </c>
      <c r="M102" s="5">
        <v>29396000</v>
      </c>
      <c r="N102" s="5">
        <v>30607000</v>
      </c>
    </row>
    <row r="103" spans="3:14" ht="15.5" x14ac:dyDescent="0.35">
      <c r="C103" t="s">
        <v>116</v>
      </c>
      <c r="D103" s="5">
        <v>71601000</v>
      </c>
      <c r="E103" s="5">
        <v>73153000</v>
      </c>
      <c r="F103" s="5">
        <v>79149000</v>
      </c>
      <c r="G103" s="5">
        <v>80979000</v>
      </c>
      <c r="I103" s="5">
        <v>73153000</v>
      </c>
      <c r="J103" s="5">
        <v>87119000</v>
      </c>
      <c r="K103" s="5">
        <v>42236000</v>
      </c>
      <c r="L103" s="5">
        <v>48025000</v>
      </c>
      <c r="M103" s="5">
        <v>53095000</v>
      </c>
      <c r="N103" s="5">
        <v>48786000</v>
      </c>
    </row>
    <row r="104" spans="3:14" ht="15.5" x14ac:dyDescent="0.35">
      <c r="C104" t="s">
        <v>409</v>
      </c>
      <c r="D104" s="5">
        <v>205061000</v>
      </c>
      <c r="E104" s="5">
        <v>202048000</v>
      </c>
      <c r="F104" s="5">
        <v>208348000</v>
      </c>
      <c r="G104" s="5">
        <v>191356000</v>
      </c>
      <c r="I104" s="5">
        <v>202048000</v>
      </c>
      <c r="J104" s="5">
        <v>202613000</v>
      </c>
      <c r="K104" s="5">
        <v>134792000</v>
      </c>
      <c r="L104" s="5">
        <v>38000000</v>
      </c>
      <c r="M104" s="5">
        <v>41184000</v>
      </c>
      <c r="N104" s="5">
        <v>41614000</v>
      </c>
    </row>
    <row r="105" spans="3:14" ht="15.5" x14ac:dyDescent="0.35">
      <c r="C105" t="s">
        <v>121</v>
      </c>
      <c r="D105" s="5">
        <v>2642282000</v>
      </c>
      <c r="E105" s="5">
        <v>2649284000</v>
      </c>
      <c r="F105" s="5">
        <v>2635286000</v>
      </c>
      <c r="G105" s="5">
        <v>2630070000</v>
      </c>
      <c r="I105" s="5">
        <v>2649284000</v>
      </c>
      <c r="J105" s="5">
        <v>2699244000</v>
      </c>
      <c r="K105" s="5">
        <v>2621797000</v>
      </c>
      <c r="L105" s="5">
        <v>2831889000</v>
      </c>
      <c r="M105" s="5">
        <v>2321019000</v>
      </c>
      <c r="N105" s="5">
        <v>2356861000</v>
      </c>
    </row>
    <row r="106" spans="3:14" ht="15.5" x14ac:dyDescent="0.35">
      <c r="C106" t="s">
        <v>122</v>
      </c>
      <c r="D106" s="5">
        <v>2642282000</v>
      </c>
      <c r="E106" s="5">
        <v>2649284000</v>
      </c>
      <c r="F106" s="5">
        <v>2635286000</v>
      </c>
      <c r="G106" s="5">
        <v>2630070000</v>
      </c>
      <c r="I106" s="5">
        <v>2649284000</v>
      </c>
      <c r="J106" s="5">
        <v>2699244000</v>
      </c>
      <c r="K106" s="5">
        <v>2621797000</v>
      </c>
      <c r="L106" s="5">
        <v>2831889000</v>
      </c>
      <c r="M106" s="5">
        <v>2321019000</v>
      </c>
      <c r="N106" s="5">
        <v>2356861000</v>
      </c>
    </row>
    <row r="107" spans="3:14" ht="15.5" x14ac:dyDescent="0.35">
      <c r="C107" t="s">
        <v>113</v>
      </c>
      <c r="F107" s="5">
        <v>328000</v>
      </c>
      <c r="G107" s="5">
        <v>328000</v>
      </c>
      <c r="J107" s="5">
        <v>7377000</v>
      </c>
    </row>
    <row r="108" spans="3:14" ht="15.5" x14ac:dyDescent="0.35">
      <c r="C108" t="s">
        <v>114</v>
      </c>
      <c r="F108" s="5">
        <v>328000</v>
      </c>
      <c r="G108" s="5">
        <v>328000</v>
      </c>
      <c r="J108" s="5">
        <v>7377000</v>
      </c>
    </row>
    <row r="109" spans="3:14" ht="15.5" x14ac:dyDescent="0.35">
      <c r="C109" t="s">
        <v>1097</v>
      </c>
      <c r="D109" s="5">
        <v>1857290000</v>
      </c>
      <c r="E109" s="5">
        <v>1856996000</v>
      </c>
      <c r="F109" s="5">
        <v>1851559000</v>
      </c>
      <c r="G109" s="5">
        <v>1841954000</v>
      </c>
      <c r="I109" s="5">
        <v>1856996000</v>
      </c>
      <c r="J109" s="5">
        <v>1894624000</v>
      </c>
      <c r="K109" s="5">
        <v>1849737000</v>
      </c>
      <c r="L109" s="5">
        <v>2027100000</v>
      </c>
      <c r="M109" s="5">
        <v>1531636000</v>
      </c>
      <c r="N109" s="5">
        <v>1569871000</v>
      </c>
    </row>
    <row r="110" spans="3:14" ht="15.5" x14ac:dyDescent="0.35">
      <c r="C110" t="s">
        <v>123</v>
      </c>
      <c r="D110" s="5">
        <v>724026000</v>
      </c>
      <c r="E110" s="5">
        <v>729472000</v>
      </c>
      <c r="F110" s="5">
        <v>731644000</v>
      </c>
      <c r="G110" s="5">
        <v>733207000</v>
      </c>
      <c r="I110" s="5">
        <v>729472000</v>
      </c>
      <c r="J110" s="5">
        <v>746081000</v>
      </c>
      <c r="K110" s="5">
        <v>726462000</v>
      </c>
      <c r="L110" s="5">
        <v>761391000</v>
      </c>
      <c r="M110" s="5">
        <v>752396000</v>
      </c>
      <c r="N110" s="5">
        <v>746574000</v>
      </c>
    </row>
    <row r="111" spans="3:14" ht="15.5" x14ac:dyDescent="0.35">
      <c r="C111" t="s">
        <v>518</v>
      </c>
      <c r="D111" s="5">
        <v>2705000</v>
      </c>
      <c r="E111" s="5">
        <v>4062000</v>
      </c>
      <c r="F111" s="5">
        <v>3999000</v>
      </c>
      <c r="G111" s="5">
        <v>3742000</v>
      </c>
      <c r="I111" s="5">
        <v>4062000</v>
      </c>
    </row>
    <row r="112" spans="3:14" ht="15.5" x14ac:dyDescent="0.35">
      <c r="C112" t="s">
        <v>126</v>
      </c>
      <c r="D112" s="5">
        <v>3005416000</v>
      </c>
      <c r="E112" s="5">
        <v>2983891000</v>
      </c>
      <c r="F112" s="5">
        <v>2971927000</v>
      </c>
      <c r="G112" s="5">
        <v>2956890000</v>
      </c>
      <c r="I112" s="5">
        <v>2983891000</v>
      </c>
      <c r="J112" s="5">
        <v>3054980000</v>
      </c>
      <c r="K112" s="5">
        <v>2858093000</v>
      </c>
      <c r="L112" s="5">
        <v>2958720000</v>
      </c>
      <c r="M112" s="5">
        <v>2459120000</v>
      </c>
      <c r="N112" s="5">
        <v>2490947000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1286720000</v>
      </c>
      <c r="E114" s="5">
        <v>1286720000</v>
      </c>
      <c r="F114" s="5">
        <v>1286720000</v>
      </c>
      <c r="G114" s="5">
        <v>1286720000</v>
      </c>
      <c r="I114" s="5">
        <v>1286720000</v>
      </c>
      <c r="J114" s="5">
        <v>1286720000</v>
      </c>
      <c r="K114" s="5">
        <v>1286720000</v>
      </c>
      <c r="L114" s="5">
        <v>1248120000</v>
      </c>
      <c r="M114" s="5">
        <v>80000</v>
      </c>
      <c r="N114" s="5">
        <v>80000</v>
      </c>
    </row>
    <row r="115" spans="2:14" ht="15.5" x14ac:dyDescent="0.35">
      <c r="C115" t="s">
        <v>129</v>
      </c>
      <c r="D115" s="5">
        <v>-338977000</v>
      </c>
      <c r="E115" s="5">
        <v>-338977000</v>
      </c>
      <c r="F115" s="5">
        <v>-338977000</v>
      </c>
      <c r="G115" s="5">
        <v>-338977000</v>
      </c>
      <c r="I115" s="5">
        <v>-338977000</v>
      </c>
      <c r="J115" s="5">
        <v>-338977000</v>
      </c>
      <c r="K115" s="5">
        <v>-338977000</v>
      </c>
      <c r="L115" s="5">
        <v>-497917000</v>
      </c>
      <c r="M115" s="5">
        <v>750083000</v>
      </c>
      <c r="N115" s="5">
        <v>750083000</v>
      </c>
    </row>
    <row r="116" spans="2:14" ht="15.5" x14ac:dyDescent="0.35">
      <c r="C116" t="s">
        <v>130</v>
      </c>
      <c r="D116" s="5">
        <v>727942000</v>
      </c>
      <c r="E116" s="5">
        <v>685277000</v>
      </c>
      <c r="F116" s="5">
        <v>658564000</v>
      </c>
      <c r="G116" s="5">
        <v>618348000</v>
      </c>
      <c r="I116" s="5">
        <v>685277000</v>
      </c>
      <c r="J116" s="5">
        <v>557257000</v>
      </c>
      <c r="K116" s="5">
        <v>483988000</v>
      </c>
      <c r="L116" s="5">
        <v>410136000</v>
      </c>
      <c r="M116" s="5">
        <v>354643000</v>
      </c>
      <c r="N116" s="5">
        <v>276156000</v>
      </c>
    </row>
    <row r="117" spans="2:14" ht="15.5" x14ac:dyDescent="0.35">
      <c r="C117" t="s">
        <v>131</v>
      </c>
      <c r="D117" s="5">
        <v>3231000</v>
      </c>
      <c r="E117" s="5">
        <v>3231000</v>
      </c>
      <c r="F117" s="5">
        <v>3231000</v>
      </c>
      <c r="G117" s="5">
        <v>3231000</v>
      </c>
      <c r="I117" s="5">
        <v>3231000</v>
      </c>
      <c r="J117" s="5">
        <v>2011000</v>
      </c>
      <c r="K117" s="5">
        <v>911000</v>
      </c>
    </row>
    <row r="118" spans="2:14" ht="15.5" x14ac:dyDescent="0.35">
      <c r="C118" t="s">
        <v>132</v>
      </c>
      <c r="D118" s="5">
        <v>724711000</v>
      </c>
      <c r="E118" s="5">
        <v>682046000</v>
      </c>
      <c r="F118" s="5">
        <v>655333000</v>
      </c>
      <c r="G118" s="5">
        <v>615117000</v>
      </c>
      <c r="I118" s="5">
        <v>682046000</v>
      </c>
      <c r="J118" s="5">
        <v>555246000</v>
      </c>
      <c r="K118" s="5">
        <v>483077000</v>
      </c>
    </row>
    <row r="119" spans="2:14" ht="15.5" x14ac:dyDescent="0.35">
      <c r="C119" t="s">
        <v>133</v>
      </c>
      <c r="D119" s="5">
        <v>727942000</v>
      </c>
      <c r="E119" s="5">
        <v>685277000</v>
      </c>
      <c r="F119" s="5">
        <v>658564000</v>
      </c>
      <c r="G119" s="5">
        <v>618348000</v>
      </c>
      <c r="I119" s="5">
        <v>685277000</v>
      </c>
      <c r="J119" s="5">
        <v>557257000</v>
      </c>
      <c r="K119" s="5">
        <v>483988000</v>
      </c>
      <c r="L119" s="5">
        <v>410136000</v>
      </c>
      <c r="M119" s="5">
        <v>354643000</v>
      </c>
      <c r="N119" s="5">
        <v>276156000</v>
      </c>
    </row>
    <row r="120" spans="2:14" ht="15.5" x14ac:dyDescent="0.35">
      <c r="C120" t="s">
        <v>134</v>
      </c>
      <c r="D120" s="5">
        <v>256027000</v>
      </c>
      <c r="E120" s="5">
        <v>246651000</v>
      </c>
      <c r="F120" s="5">
        <v>247220000</v>
      </c>
      <c r="G120" s="5">
        <v>238750000</v>
      </c>
      <c r="I120" s="5">
        <v>246651000</v>
      </c>
      <c r="J120" s="5">
        <v>215671000</v>
      </c>
      <c r="K120" s="5">
        <v>206229000</v>
      </c>
      <c r="L120" s="5">
        <v>243497000</v>
      </c>
      <c r="M120" s="5">
        <v>486536000</v>
      </c>
      <c r="N120" s="5">
        <v>423392000</v>
      </c>
    </row>
    <row r="121" spans="2:14" ht="15.5" x14ac:dyDescent="0.35">
      <c r="C121" t="s">
        <v>9</v>
      </c>
      <c r="D121" s="5">
        <v>936440000</v>
      </c>
      <c r="E121" s="5">
        <v>883519000</v>
      </c>
      <c r="F121" s="5">
        <v>863106000</v>
      </c>
      <c r="G121" s="5">
        <v>814829000</v>
      </c>
      <c r="I121" s="5">
        <v>883519000</v>
      </c>
      <c r="J121" s="5">
        <v>732533000</v>
      </c>
      <c r="K121" s="5">
        <v>650338000</v>
      </c>
      <c r="L121" s="5">
        <v>435002000</v>
      </c>
      <c r="M121" s="5">
        <v>982782000</v>
      </c>
      <c r="N121" s="5">
        <v>841151000</v>
      </c>
    </row>
    <row r="122" spans="2:14" ht="15.5" x14ac:dyDescent="0.35">
      <c r="C122" t="s">
        <v>135</v>
      </c>
      <c r="D122" s="5">
        <v>3941856000</v>
      </c>
      <c r="E122" s="5">
        <v>3867410000</v>
      </c>
      <c r="F122" s="5">
        <v>3835033000</v>
      </c>
      <c r="G122" s="5">
        <v>3771719000</v>
      </c>
      <c r="I122" s="5">
        <v>3867410000</v>
      </c>
      <c r="J122" s="5">
        <v>3787513000</v>
      </c>
      <c r="K122" s="5">
        <v>3508431000</v>
      </c>
      <c r="L122" s="5">
        <v>3393722000</v>
      </c>
      <c r="M122" s="5">
        <v>3441902000</v>
      </c>
      <c r="N122" s="5">
        <v>3332098000</v>
      </c>
    </row>
    <row r="123" spans="2:14" ht="15.5" x14ac:dyDescent="0.35">
      <c r="C123" t="s">
        <v>136</v>
      </c>
      <c r="D123" s="5">
        <v>133786220000</v>
      </c>
      <c r="E123" s="5">
        <v>133786220000</v>
      </c>
      <c r="F123" s="5">
        <v>133786220000</v>
      </c>
      <c r="G123" s="5">
        <v>133786220000</v>
      </c>
      <c r="I123" s="5">
        <v>133786220000</v>
      </c>
      <c r="J123" s="5">
        <v>133786220000</v>
      </c>
      <c r="K123" s="5">
        <v>133786220000</v>
      </c>
      <c r="L123" s="5">
        <v>19465683</v>
      </c>
      <c r="M123" s="5">
        <v>1250</v>
      </c>
      <c r="N123" s="5">
        <v>1250</v>
      </c>
    </row>
    <row r="125" spans="2:14" ht="15.5" x14ac:dyDescent="0.35">
      <c r="B125" t="s">
        <v>137</v>
      </c>
      <c r="C125" t="s">
        <v>138</v>
      </c>
      <c r="D125" s="5">
        <v>77266000</v>
      </c>
      <c r="E125" s="5">
        <v>62854000</v>
      </c>
      <c r="F125" s="5">
        <v>53318000</v>
      </c>
      <c r="G125" s="5">
        <v>50095000</v>
      </c>
      <c r="I125" s="5">
        <v>228386000</v>
      </c>
      <c r="J125" s="5">
        <v>268410000</v>
      </c>
      <c r="K125" s="5">
        <v>227207000</v>
      </c>
      <c r="L125" s="5">
        <v>237585000</v>
      </c>
      <c r="M125" s="5">
        <v>234932000</v>
      </c>
      <c r="N125" s="5">
        <v>218060000</v>
      </c>
    </row>
    <row r="126" spans="2:14" ht="15.5" x14ac:dyDescent="0.35">
      <c r="C126" t="s">
        <v>279</v>
      </c>
      <c r="D126" s="5">
        <v>159052000</v>
      </c>
      <c r="E126" s="5">
        <v>160141000</v>
      </c>
      <c r="F126" s="5">
        <v>157226000</v>
      </c>
      <c r="G126" s="5">
        <v>150272000</v>
      </c>
      <c r="I126" s="5">
        <v>622603000</v>
      </c>
      <c r="J126" s="5">
        <v>607927000</v>
      </c>
      <c r="K126" s="5">
        <v>625585000</v>
      </c>
      <c r="L126" s="5">
        <v>556108000</v>
      </c>
      <c r="M126" s="5">
        <v>538132000</v>
      </c>
      <c r="N126" s="5">
        <v>529518000</v>
      </c>
    </row>
    <row r="127" spans="2:14" ht="15.5" x14ac:dyDescent="0.35">
      <c r="C127" t="s">
        <v>280</v>
      </c>
      <c r="D127" s="5">
        <v>-33563000</v>
      </c>
      <c r="E127" s="5">
        <v>-18980000</v>
      </c>
      <c r="F127" s="5">
        <v>-44188000</v>
      </c>
      <c r="G127" s="5">
        <v>-21836000</v>
      </c>
      <c r="I127" s="5">
        <v>-119038000</v>
      </c>
      <c r="J127" s="5">
        <v>-89347000</v>
      </c>
      <c r="K127" s="5">
        <v>-104855000</v>
      </c>
      <c r="L127" s="5">
        <v>-112027000</v>
      </c>
      <c r="M127" s="5">
        <v>-91412000</v>
      </c>
      <c r="N127" s="5">
        <v>-100654000</v>
      </c>
    </row>
    <row r="128" spans="2:14" ht="15.5" x14ac:dyDescent="0.35">
      <c r="C128" t="s">
        <v>142</v>
      </c>
    </row>
    <row r="129" spans="3:14" ht="15.5" x14ac:dyDescent="0.35">
      <c r="C129" t="s">
        <v>282</v>
      </c>
      <c r="D129" s="5">
        <v>2627000</v>
      </c>
      <c r="E129" s="5">
        <v>2846000</v>
      </c>
      <c r="F129" s="5">
        <v>3190000</v>
      </c>
      <c r="G129" s="5">
        <v>2696000</v>
      </c>
      <c r="I129" s="5">
        <v>11892000</v>
      </c>
      <c r="J129" s="5">
        <v>15397000</v>
      </c>
      <c r="K129" s="5">
        <v>11246000</v>
      </c>
      <c r="L129" s="5">
        <v>2886000</v>
      </c>
      <c r="M129" s="5">
        <v>24000</v>
      </c>
      <c r="N129" s="5">
        <v>25000</v>
      </c>
    </row>
    <row r="130" spans="3:14" ht="15.5" x14ac:dyDescent="0.35">
      <c r="C130" t="s">
        <v>287</v>
      </c>
      <c r="D130" s="5">
        <v>-106000</v>
      </c>
      <c r="E130" s="5">
        <v>-114000</v>
      </c>
      <c r="F130" s="5">
        <v>-137000</v>
      </c>
      <c r="G130" s="5">
        <v>-143000</v>
      </c>
      <c r="I130" s="5">
        <v>-551000</v>
      </c>
      <c r="J130" s="5">
        <v>-592000</v>
      </c>
      <c r="K130" s="5">
        <v>-411000</v>
      </c>
      <c r="L130" s="5">
        <v>-585000</v>
      </c>
      <c r="M130" s="5">
        <v>-524000</v>
      </c>
      <c r="N130" s="5">
        <v>-340000</v>
      </c>
    </row>
    <row r="131" spans="3:14" ht="15.5" x14ac:dyDescent="0.35">
      <c r="C131" t="s">
        <v>1098</v>
      </c>
      <c r="D131" s="5">
        <v>-32239000</v>
      </c>
      <c r="E131" s="5">
        <v>-158248000</v>
      </c>
      <c r="G131" s="5">
        <v>36198000</v>
      </c>
      <c r="I131" s="5">
        <v>-158248000</v>
      </c>
      <c r="J131" s="5">
        <v>-154084000</v>
      </c>
      <c r="K131" s="5">
        <v>-169059000</v>
      </c>
      <c r="L131" s="5">
        <v>-127505000</v>
      </c>
      <c r="M131" s="5">
        <v>-127461000</v>
      </c>
      <c r="N131" s="5">
        <v>-134272000</v>
      </c>
    </row>
    <row r="132" spans="3:14" ht="15.5" x14ac:dyDescent="0.35">
      <c r="C132" t="s">
        <v>144</v>
      </c>
      <c r="E132" s="5">
        <v>-7942000</v>
      </c>
      <c r="F132" s="5">
        <v>-42466000</v>
      </c>
      <c r="G132" s="5">
        <v>-77864000</v>
      </c>
      <c r="I132" s="5">
        <v>-128272000</v>
      </c>
      <c r="J132" s="5">
        <v>-110891000</v>
      </c>
      <c r="K132" s="5">
        <v>-135299000</v>
      </c>
      <c r="L132" s="5">
        <v>-81292000</v>
      </c>
      <c r="M132" s="5">
        <v>-83827000</v>
      </c>
      <c r="N132" s="5">
        <v>-76217000</v>
      </c>
    </row>
    <row r="133" spans="3:14" ht="15.5" x14ac:dyDescent="0.35">
      <c r="C133" t="s">
        <v>355</v>
      </c>
      <c r="D133" s="5">
        <v>-18505000</v>
      </c>
      <c r="E133" s="5">
        <v>85151000</v>
      </c>
      <c r="F133" s="5">
        <v>-20307000</v>
      </c>
      <c r="G133" s="5">
        <v>-39228000</v>
      </c>
    </row>
    <row r="134" spans="3:14" ht="15.5" x14ac:dyDescent="0.35">
      <c r="C134" t="s">
        <v>268</v>
      </c>
    </row>
    <row r="135" spans="3:14" ht="15.5" x14ac:dyDescent="0.35">
      <c r="C135" t="s">
        <v>145</v>
      </c>
      <c r="D135" s="5">
        <v>20263000</v>
      </c>
      <c r="E135" s="5">
        <v>-20716000</v>
      </c>
      <c r="F135" s="5">
        <v>-63665000</v>
      </c>
      <c r="G135" s="5">
        <v>25972000</v>
      </c>
      <c r="I135" s="5">
        <v>-21411000</v>
      </c>
      <c r="J135" s="5">
        <v>-125826000</v>
      </c>
      <c r="K135" s="5">
        <v>-110235000</v>
      </c>
      <c r="L135" s="5">
        <v>-210733000</v>
      </c>
      <c r="M135" s="5">
        <v>-77358000</v>
      </c>
      <c r="N135" s="5">
        <v>-108677000</v>
      </c>
    </row>
    <row r="136" spans="3:14" ht="15.5" x14ac:dyDescent="0.35">
      <c r="C136" t="s">
        <v>146</v>
      </c>
      <c r="D136" s="5">
        <v>-43838000</v>
      </c>
      <c r="E136" s="5">
        <v>-139372000</v>
      </c>
      <c r="F136" s="5">
        <v>-42855000</v>
      </c>
      <c r="G136" s="5">
        <v>-11855000</v>
      </c>
      <c r="I136" s="5">
        <v>-254714000</v>
      </c>
      <c r="J136" s="5">
        <v>-227647000</v>
      </c>
      <c r="K136" s="5">
        <v>-38516000</v>
      </c>
      <c r="L136" s="5">
        <v>-60871000</v>
      </c>
      <c r="M136" s="5">
        <v>-77484000</v>
      </c>
      <c r="N136" s="5">
        <v>-25104000</v>
      </c>
    </row>
    <row r="137" spans="3:14" ht="15.5" x14ac:dyDescent="0.35">
      <c r="C137" t="s">
        <v>722</v>
      </c>
      <c r="L137" s="5">
        <v>-224000</v>
      </c>
      <c r="M137" s="5">
        <v>-1003000</v>
      </c>
    </row>
    <row r="138" spans="3:14" ht="15.5" x14ac:dyDescent="0.35">
      <c r="C138" t="s">
        <v>148</v>
      </c>
      <c r="D138" s="5">
        <v>-7781000</v>
      </c>
      <c r="E138" s="5">
        <v>-31770000</v>
      </c>
      <c r="F138" s="5">
        <v>-20353000</v>
      </c>
      <c r="G138" s="5">
        <v>-14325000</v>
      </c>
      <c r="I138" s="5">
        <v>-107984000</v>
      </c>
      <c r="J138" s="5">
        <v>-109552000</v>
      </c>
      <c r="K138" s="5">
        <v>-16397000</v>
      </c>
      <c r="L138" s="5">
        <v>-26790000</v>
      </c>
      <c r="M138" s="5">
        <v>-48098000</v>
      </c>
    </row>
    <row r="139" spans="3:14" ht="15.5" x14ac:dyDescent="0.35">
      <c r="C139" t="s">
        <v>1099</v>
      </c>
      <c r="D139" s="5">
        <v>-166000</v>
      </c>
      <c r="E139" s="5">
        <v>-327000</v>
      </c>
      <c r="F139" s="5">
        <v>-145000</v>
      </c>
      <c r="G139" s="5">
        <v>-246000</v>
      </c>
      <c r="I139" s="5">
        <v>-838000</v>
      </c>
      <c r="J139" s="5">
        <v>-1448000</v>
      </c>
    </row>
    <row r="140" spans="3:14" ht="15.5" x14ac:dyDescent="0.35">
      <c r="C140" t="s">
        <v>1100</v>
      </c>
      <c r="D140" s="5">
        <v>-30616000</v>
      </c>
      <c r="E140" s="5">
        <v>-185000</v>
      </c>
      <c r="F140" s="5">
        <v>-2953000</v>
      </c>
      <c r="G140" s="5">
        <v>-427000</v>
      </c>
      <c r="I140" s="5">
        <v>-3628000</v>
      </c>
      <c r="J140" s="5">
        <v>-794000</v>
      </c>
      <c r="K140" s="5">
        <v>-8279000</v>
      </c>
      <c r="L140" s="5">
        <v>-24144000</v>
      </c>
      <c r="M140" s="5">
        <v>-23476000</v>
      </c>
      <c r="N140" s="5">
        <v>-23272000</v>
      </c>
    </row>
    <row r="141" spans="3:14" ht="15.5" x14ac:dyDescent="0.35">
      <c r="C141" t="s">
        <v>1101</v>
      </c>
      <c r="D141" s="5">
        <v>-323000</v>
      </c>
      <c r="E141" s="5">
        <v>-6026000</v>
      </c>
      <c r="F141" s="5">
        <v>-22295000</v>
      </c>
      <c r="G141" s="5">
        <v>10000</v>
      </c>
      <c r="I141" s="5">
        <v>-29640000</v>
      </c>
      <c r="J141" s="5">
        <v>-4743000</v>
      </c>
      <c r="K141" s="5">
        <v>-4736000</v>
      </c>
      <c r="L141" s="5">
        <v>-9267000</v>
      </c>
      <c r="M141" s="5">
        <v>-3614000</v>
      </c>
      <c r="N141" s="5">
        <v>-973000</v>
      </c>
    </row>
    <row r="142" spans="3:14" ht="15.5" x14ac:dyDescent="0.35">
      <c r="C142" t="s">
        <v>535</v>
      </c>
      <c r="D142" s="5">
        <v>-4837000</v>
      </c>
      <c r="E142" s="5">
        <v>-14970000</v>
      </c>
      <c r="F142" s="5">
        <v>-3916000</v>
      </c>
      <c r="G142" s="5">
        <v>-321000</v>
      </c>
      <c r="I142" s="5">
        <v>-19207000</v>
      </c>
      <c r="J142" s="5">
        <v>-1884000</v>
      </c>
      <c r="K142" s="5">
        <v>-3454000</v>
      </c>
    </row>
    <row r="143" spans="3:14" ht="15.5" x14ac:dyDescent="0.35">
      <c r="C143" t="s">
        <v>1102</v>
      </c>
      <c r="D143" s="5">
        <v>-115000</v>
      </c>
      <c r="E143" s="5">
        <v>3277000</v>
      </c>
      <c r="F143" s="5">
        <v>6817000</v>
      </c>
      <c r="G143" s="5">
        <v>3454000</v>
      </c>
      <c r="I143" s="5">
        <v>-4036000</v>
      </c>
      <c r="J143" s="5">
        <v>-3067000</v>
      </c>
      <c r="K143" s="5">
        <v>-482000</v>
      </c>
      <c r="N143" s="5">
        <v>-859000</v>
      </c>
    </row>
    <row r="144" spans="3:14" ht="15.5" x14ac:dyDescent="0.35">
      <c r="C144" t="s">
        <v>1103</v>
      </c>
      <c r="J144" s="5">
        <v>-5156000</v>
      </c>
    </row>
    <row r="145" spans="3:14" ht="15.5" x14ac:dyDescent="0.35">
      <c r="C145" t="s">
        <v>790</v>
      </c>
      <c r="E145" s="5">
        <v>10000</v>
      </c>
      <c r="F145" s="5">
        <v>-10000</v>
      </c>
      <c r="L145" s="5">
        <v>-446000</v>
      </c>
      <c r="M145" s="5">
        <v>-1293000</v>
      </c>
    </row>
    <row r="146" spans="3:14" ht="15.5" x14ac:dyDescent="0.35">
      <c r="C146" t="s">
        <v>946</v>
      </c>
      <c r="E146" s="5">
        <v>-89381000</v>
      </c>
      <c r="I146" s="5">
        <v>-89381000</v>
      </c>
    </row>
    <row r="147" spans="3:14" ht="15.5" x14ac:dyDescent="0.35">
      <c r="C147" t="s">
        <v>413</v>
      </c>
      <c r="J147" s="5">
        <v>-101003000</v>
      </c>
      <c r="K147" s="5">
        <v>-5168000</v>
      </c>
    </row>
    <row r="148" spans="3:14" ht="15.5" x14ac:dyDescent="0.35">
      <c r="C148" t="s">
        <v>1104</v>
      </c>
    </row>
    <row r="149" spans="3:14" ht="15.5" x14ac:dyDescent="0.35">
      <c r="C149" t="s">
        <v>149</v>
      </c>
      <c r="D149" s="5">
        <v>20263000</v>
      </c>
      <c r="E149" s="5">
        <v>-20716000</v>
      </c>
      <c r="F149" s="5">
        <v>-63665000</v>
      </c>
      <c r="G149" s="5">
        <v>25972000</v>
      </c>
      <c r="I149" s="5">
        <v>-21411000</v>
      </c>
      <c r="J149" s="5">
        <v>-125826000</v>
      </c>
      <c r="K149" s="5">
        <v>-110235000</v>
      </c>
      <c r="L149" s="5">
        <v>-210733000</v>
      </c>
      <c r="M149" s="5">
        <v>-77358000</v>
      </c>
      <c r="N149" s="5">
        <v>-108677000</v>
      </c>
    </row>
    <row r="150" spans="3:14" ht="15.5" x14ac:dyDescent="0.35">
      <c r="C150" t="s">
        <v>725</v>
      </c>
      <c r="D150" s="5">
        <v>27476000</v>
      </c>
      <c r="E150" s="5">
        <v>112385000</v>
      </c>
      <c r="F150" s="5">
        <v>35554000</v>
      </c>
      <c r="G150" s="5">
        <v>20325000</v>
      </c>
      <c r="I150" s="5">
        <v>170158000</v>
      </c>
      <c r="J150" s="5">
        <v>199167000</v>
      </c>
      <c r="K150" s="5">
        <v>43550000</v>
      </c>
      <c r="L150" s="5">
        <v>650450000</v>
      </c>
    </row>
    <row r="151" spans="3:14" ht="15.5" x14ac:dyDescent="0.35">
      <c r="C151" t="s">
        <v>1105</v>
      </c>
      <c r="N151" s="5">
        <v>1110000000</v>
      </c>
    </row>
    <row r="152" spans="3:14" ht="15.5" x14ac:dyDescent="0.35">
      <c r="C152" t="s">
        <v>1106</v>
      </c>
      <c r="D152" s="5">
        <v>-23565000</v>
      </c>
      <c r="E152" s="5">
        <v>-69396000</v>
      </c>
      <c r="F152" s="5">
        <v>-3246000</v>
      </c>
      <c r="G152" s="5">
        <v>-16756000</v>
      </c>
      <c r="I152" s="5">
        <v>-100236000</v>
      </c>
      <c r="J152" s="5">
        <v>-89468000</v>
      </c>
      <c r="K152" s="5">
        <v>-90000000</v>
      </c>
      <c r="L152" s="5">
        <v>-110000000</v>
      </c>
      <c r="N152" s="5">
        <v>-955975000</v>
      </c>
    </row>
    <row r="153" spans="3:14" ht="15.5" x14ac:dyDescent="0.35">
      <c r="C153" t="s">
        <v>1107</v>
      </c>
      <c r="E153" s="5">
        <v>-42262000</v>
      </c>
      <c r="G153" s="5">
        <v>-59090000</v>
      </c>
      <c r="I153" s="5">
        <v>-101352000</v>
      </c>
      <c r="J153" s="5">
        <v>-82167000</v>
      </c>
      <c r="K153" s="5">
        <v>-38000000</v>
      </c>
      <c r="L153" s="5">
        <v>-41184000</v>
      </c>
      <c r="M153" s="5">
        <v>-41614000</v>
      </c>
      <c r="N153" s="5">
        <v>-7540000</v>
      </c>
    </row>
    <row r="154" spans="3:14" ht="15.5" x14ac:dyDescent="0.35">
      <c r="C154" t="s">
        <v>1108</v>
      </c>
      <c r="J154" s="5">
        <v>-48496000</v>
      </c>
      <c r="K154" s="5">
        <v>-32867000</v>
      </c>
      <c r="L154" s="5">
        <v>-36000000</v>
      </c>
      <c r="M154" s="5">
        <v>-9235000</v>
      </c>
    </row>
    <row r="155" spans="3:14" ht="15.5" x14ac:dyDescent="0.35">
      <c r="C155" t="s">
        <v>620</v>
      </c>
      <c r="E155" s="5">
        <v>1930000</v>
      </c>
      <c r="G155" s="5">
        <v>-1930000</v>
      </c>
    </row>
    <row r="156" spans="3:14" ht="15.5" x14ac:dyDescent="0.35">
      <c r="C156" t="s">
        <v>1109</v>
      </c>
      <c r="E156" s="5">
        <v>632821000</v>
      </c>
      <c r="F156" s="5">
        <v>40249000</v>
      </c>
      <c r="I156" s="5">
        <v>673070000</v>
      </c>
      <c r="J156" s="5">
        <v>456438000</v>
      </c>
      <c r="K156" s="5">
        <v>140074000</v>
      </c>
      <c r="L156" s="5">
        <v>190287000</v>
      </c>
      <c r="M156" s="5">
        <v>177384000</v>
      </c>
      <c r="N156" s="5">
        <v>342219000</v>
      </c>
    </row>
    <row r="157" spans="3:14" ht="15.5" x14ac:dyDescent="0.35">
      <c r="C157" t="s">
        <v>1110</v>
      </c>
      <c r="D157" s="5">
        <v>17239000</v>
      </c>
      <c r="E157" s="5">
        <v>-645958000</v>
      </c>
      <c r="F157" s="5">
        <v>-135699000</v>
      </c>
      <c r="G157" s="5">
        <v>83953000</v>
      </c>
      <c r="I157" s="5">
        <v>-645958000</v>
      </c>
      <c r="J157" s="5">
        <v>-531093000</v>
      </c>
      <c r="K157" s="5">
        <v>-227720000</v>
      </c>
      <c r="L157" s="5">
        <v>-171418000</v>
      </c>
      <c r="M157" s="5">
        <v>-190673000</v>
      </c>
      <c r="N157" s="5">
        <v>-396592000</v>
      </c>
    </row>
    <row r="158" spans="3:14" ht="15.5" x14ac:dyDescent="0.35">
      <c r="C158" t="s">
        <v>1111</v>
      </c>
      <c r="N158" s="5">
        <v>-112668000</v>
      </c>
    </row>
    <row r="159" spans="3:14" ht="15.5" x14ac:dyDescent="0.35">
      <c r="C159" t="s">
        <v>1112</v>
      </c>
      <c r="D159" s="5">
        <v>-552000</v>
      </c>
      <c r="E159" s="5">
        <v>-532000</v>
      </c>
      <c r="F159" s="5">
        <v>-523000</v>
      </c>
      <c r="G159" s="5">
        <v>-514000</v>
      </c>
      <c r="I159" s="5">
        <v>-2076000</v>
      </c>
      <c r="J159" s="5">
        <v>-2206000</v>
      </c>
      <c r="K159" s="5">
        <v>-2330000</v>
      </c>
      <c r="L159" s="5">
        <v>-2426000</v>
      </c>
      <c r="M159" s="5">
        <v>-2910000</v>
      </c>
      <c r="N159" s="5">
        <v>-3970000</v>
      </c>
    </row>
    <row r="160" spans="3:14" ht="15.5" x14ac:dyDescent="0.35">
      <c r="C160" t="s">
        <v>1113</v>
      </c>
      <c r="D160" s="5">
        <v>-335000</v>
      </c>
      <c r="E160" s="5">
        <v>-1930000</v>
      </c>
      <c r="I160" s="5">
        <v>-1930000</v>
      </c>
    </row>
    <row r="161" spans="2:14" ht="15.5" x14ac:dyDescent="0.35">
      <c r="C161" t="s">
        <v>1114</v>
      </c>
      <c r="E161" s="5">
        <v>-695000</v>
      </c>
      <c r="I161" s="5">
        <v>-695000</v>
      </c>
    </row>
    <row r="162" spans="2:14" ht="15.5" x14ac:dyDescent="0.35">
      <c r="C162" t="s">
        <v>782</v>
      </c>
      <c r="E162" s="5">
        <v>1221000</v>
      </c>
      <c r="I162" s="5">
        <v>1221000</v>
      </c>
    </row>
    <row r="163" spans="2:14" ht="15.5" x14ac:dyDescent="0.35">
      <c r="C163" t="s">
        <v>1115</v>
      </c>
      <c r="K163" s="5">
        <v>200718000</v>
      </c>
      <c r="L163" s="5">
        <v>40000</v>
      </c>
    </row>
    <row r="164" spans="2:14" ht="15.5" x14ac:dyDescent="0.35">
      <c r="C164" t="s">
        <v>312</v>
      </c>
      <c r="K164" s="5">
        <v>-3178000</v>
      </c>
    </row>
    <row r="165" spans="2:14" ht="15.5" x14ac:dyDescent="0.35">
      <c r="C165" t="s">
        <v>1116</v>
      </c>
      <c r="K165" s="5">
        <v>-69811000</v>
      </c>
      <c r="L165" s="5">
        <v>-645000000</v>
      </c>
    </row>
    <row r="166" spans="2:14" ht="15.5" x14ac:dyDescent="0.35">
      <c r="C166" t="s">
        <v>983</v>
      </c>
      <c r="K166" s="5">
        <v>-5461000</v>
      </c>
    </row>
    <row r="167" spans="2:14" ht="15.5" x14ac:dyDescent="0.35">
      <c r="C167" t="s">
        <v>1117</v>
      </c>
      <c r="M167" s="5">
        <v>625000</v>
      </c>
    </row>
    <row r="168" spans="2:14" ht="15.5" x14ac:dyDescent="0.35">
      <c r="C168" t="s">
        <v>1118</v>
      </c>
      <c r="L168" s="5">
        <v>-5450000</v>
      </c>
      <c r="N168" s="5">
        <v>-15911000</v>
      </c>
    </row>
    <row r="169" spans="2:14" ht="15.5" x14ac:dyDescent="0.35">
      <c r="C169" t="s">
        <v>1119</v>
      </c>
      <c r="N169" s="5">
        <v>-16709000</v>
      </c>
    </row>
    <row r="170" spans="2:14" ht="15.5" x14ac:dyDescent="0.35">
      <c r="C170" t="s">
        <v>1120</v>
      </c>
      <c r="N170" s="5">
        <v>-4000000</v>
      </c>
    </row>
    <row r="171" spans="2:14" ht="15.5" x14ac:dyDescent="0.35">
      <c r="C171" t="s">
        <v>164</v>
      </c>
      <c r="D171" s="5">
        <v>53691000</v>
      </c>
      <c r="E171" s="5">
        <v>-97234000</v>
      </c>
      <c r="F171" s="5">
        <v>-53202000</v>
      </c>
      <c r="G171" s="5">
        <v>64212000</v>
      </c>
      <c r="I171" s="5">
        <v>-47739000</v>
      </c>
      <c r="J171" s="5">
        <v>-85063000</v>
      </c>
      <c r="K171" s="5">
        <v>78456000</v>
      </c>
      <c r="L171" s="5">
        <v>-34019000</v>
      </c>
      <c r="M171" s="5">
        <v>80090000</v>
      </c>
      <c r="N171" s="5">
        <v>84279000</v>
      </c>
    </row>
    <row r="172" spans="2:14" ht="15.5" x14ac:dyDescent="0.35">
      <c r="C172" t="s">
        <v>315</v>
      </c>
    </row>
    <row r="173" spans="2:14" ht="15.5" x14ac:dyDescent="0.35">
      <c r="C173" t="s">
        <v>165</v>
      </c>
      <c r="D173" s="5">
        <v>114985000</v>
      </c>
      <c r="I173" s="5">
        <v>162724000</v>
      </c>
      <c r="J173" s="5">
        <v>247787000</v>
      </c>
      <c r="K173" s="5">
        <v>169331000</v>
      </c>
      <c r="L173" s="5">
        <v>203350000</v>
      </c>
      <c r="M173" s="5">
        <v>123260000</v>
      </c>
      <c r="N173" s="5">
        <v>38981000</v>
      </c>
    </row>
    <row r="174" spans="2:14" ht="15.5" x14ac:dyDescent="0.35">
      <c r="C174" t="s">
        <v>166</v>
      </c>
      <c r="D174" s="5">
        <v>168676000</v>
      </c>
      <c r="E174" s="5">
        <v>-97234000</v>
      </c>
      <c r="F174" s="5">
        <v>-53202000</v>
      </c>
      <c r="G174" s="5">
        <v>64212000</v>
      </c>
      <c r="I174" s="5">
        <v>114985000</v>
      </c>
      <c r="J174" s="5">
        <v>162724000</v>
      </c>
      <c r="K174" s="5">
        <v>247787000</v>
      </c>
      <c r="L174" s="5">
        <v>169331000</v>
      </c>
      <c r="M174" s="5">
        <v>203350000</v>
      </c>
      <c r="N174" s="5">
        <v>123260000</v>
      </c>
    </row>
    <row r="176" spans="2:14" ht="15.5" x14ac:dyDescent="0.35">
      <c r="B176" t="s">
        <v>167</v>
      </c>
      <c r="C176" t="s">
        <v>11</v>
      </c>
      <c r="D176" s="6">
        <v>133789999999.99998</v>
      </c>
      <c r="E176" s="6">
        <v>133789999999.99998</v>
      </c>
      <c r="F176" s="6">
        <v>133789999999.99998</v>
      </c>
      <c r="G176" s="6">
        <v>133789999999.99998</v>
      </c>
      <c r="I176" s="6">
        <v>133789999999.99998</v>
      </c>
      <c r="J176" s="6">
        <v>133789999999.99998</v>
      </c>
      <c r="K176" s="6">
        <v>133789999999.99998</v>
      </c>
      <c r="L176" s="5">
        <v>20000000</v>
      </c>
      <c r="M176" s="5">
        <v>0</v>
      </c>
      <c r="N176" s="5">
        <v>0</v>
      </c>
    </row>
    <row r="177" spans="3:7" ht="15.5" x14ac:dyDescent="0.35">
      <c r="C177" t="s">
        <v>168</v>
      </c>
      <c r="D177" s="6">
        <v>5.42</v>
      </c>
      <c r="E177" s="6">
        <v>3.19</v>
      </c>
      <c r="F177" s="6">
        <v>5.03</v>
      </c>
      <c r="G177" s="6">
        <v>3.85</v>
      </c>
    </row>
    <row r="178" spans="3:7" ht="15.5" x14ac:dyDescent="0.35">
      <c r="C178" t="s">
        <v>169</v>
      </c>
      <c r="D178" s="6">
        <v>968.63</v>
      </c>
      <c r="E178" s="6">
        <v>3040.75</v>
      </c>
      <c r="F178" s="6">
        <v>1863.82</v>
      </c>
      <c r="G178" s="6">
        <v>1525.97</v>
      </c>
    </row>
    <row r="179" spans="3:7" ht="15.5" x14ac:dyDescent="0.35">
      <c r="C179" t="s">
        <v>60</v>
      </c>
      <c r="D179" s="6">
        <v>252.25</v>
      </c>
      <c r="E179" s="6">
        <v>526.82000000000005</v>
      </c>
      <c r="F179" s="6">
        <v>486.98</v>
      </c>
      <c r="G179" s="6">
        <v>318.29000000000002</v>
      </c>
    </row>
    <row r="180" spans="3:7" ht="15.5" x14ac:dyDescent="0.35">
      <c r="C180" t="s">
        <v>170</v>
      </c>
      <c r="D180" s="5">
        <v>2481450000000</v>
      </c>
      <c r="E180" s="6">
        <v>2067389999999.9998</v>
      </c>
      <c r="F180" s="5">
        <v>2297940000000</v>
      </c>
      <c r="G180" s="5">
        <v>2169130000000</v>
      </c>
    </row>
    <row r="181" spans="3:7" ht="15.5" x14ac:dyDescent="0.35">
      <c r="C181" t="s">
        <v>171</v>
      </c>
      <c r="D181" s="6">
        <v>1.0800000000000001E-2</v>
      </c>
      <c r="E181" s="6">
        <v>6.6E-3</v>
      </c>
      <c r="F181" s="6">
        <v>1.0500000000000001E-2</v>
      </c>
      <c r="G181" s="6">
        <v>8.3999999999999995E-3</v>
      </c>
    </row>
    <row r="182" spans="3:7" ht="15.5" x14ac:dyDescent="0.35">
      <c r="C182" t="s">
        <v>172</v>
      </c>
      <c r="D182" s="6">
        <v>6.2699999999999992E-2</v>
      </c>
      <c r="E182" s="6">
        <v>4.0099999999999997E-2</v>
      </c>
      <c r="F182" s="6">
        <v>6.54E-2</v>
      </c>
      <c r="G182" s="6">
        <v>5.5099999999999996E-2</v>
      </c>
    </row>
    <row r="183" spans="3:7" ht="15.5" x14ac:dyDescent="0.35">
      <c r="C183" t="s">
        <v>173</v>
      </c>
      <c r="D183" s="6">
        <v>3.4200000000000001E-2</v>
      </c>
      <c r="E183" s="6">
        <v>2.8799999999999999E-2</v>
      </c>
      <c r="F183" s="6">
        <v>3.3500000000000002E-2</v>
      </c>
      <c r="G183" s="6">
        <v>3.1300000000000001E-2</v>
      </c>
    </row>
    <row r="184" spans="3:7" ht="15.5" x14ac:dyDescent="0.35">
      <c r="C184" t="s">
        <v>174</v>
      </c>
      <c r="D184" s="6">
        <v>4.37</v>
      </c>
      <c r="E184" s="6">
        <v>3.3</v>
      </c>
      <c r="F184" s="6">
        <v>4.01</v>
      </c>
      <c r="G184" s="6">
        <v>3.63</v>
      </c>
    </row>
    <row r="185" spans="3:7" ht="15.5" x14ac:dyDescent="0.35">
      <c r="C185" t="s">
        <v>175</v>
      </c>
      <c r="D185" s="5">
        <v>15919000000000</v>
      </c>
      <c r="E185" s="5">
        <v>14772000000000</v>
      </c>
      <c r="F185" s="5">
        <v>14407000000000</v>
      </c>
      <c r="G185" s="5">
        <v>13225000000000</v>
      </c>
    </row>
    <row r="186" spans="3:7" ht="15.5" x14ac:dyDescent="0.35">
      <c r="C186" t="s">
        <v>176</v>
      </c>
      <c r="D186" s="6">
        <v>60.73</v>
      </c>
      <c r="E186" s="6">
        <v>121.87</v>
      </c>
      <c r="F186" s="6">
        <v>122.01</v>
      </c>
      <c r="G186" s="6">
        <v>84.06</v>
      </c>
    </row>
    <row r="187" spans="3:7" ht="15.5" x14ac:dyDescent="0.35">
      <c r="C187" t="s">
        <v>177</v>
      </c>
      <c r="D187" s="6">
        <v>86.45</v>
      </c>
      <c r="E187" s="6">
        <v>79.59</v>
      </c>
      <c r="F187" s="6">
        <v>76.84</v>
      </c>
      <c r="G187" s="6">
        <v>69.89</v>
      </c>
    </row>
    <row r="188" spans="3:7" ht="15.5" x14ac:dyDescent="0.35">
      <c r="C188" t="s">
        <v>178</v>
      </c>
      <c r="D188" s="6">
        <v>-57.92</v>
      </c>
      <c r="E188" s="6">
        <v>-94.41</v>
      </c>
      <c r="F188" s="6">
        <v>-89.03</v>
      </c>
      <c r="G188" s="6">
        <v>-54.74</v>
      </c>
    </row>
    <row r="189" spans="3:7" ht="15.5" x14ac:dyDescent="0.35">
      <c r="C189" t="s">
        <v>179</v>
      </c>
      <c r="D189" s="6">
        <v>-90.65</v>
      </c>
      <c r="E189" s="6">
        <v>-102.74</v>
      </c>
      <c r="F189" s="6">
        <v>-105.3</v>
      </c>
      <c r="G189" s="6">
        <v>-107.32</v>
      </c>
    </row>
    <row r="190" spans="3:7" ht="15.5" x14ac:dyDescent="0.35">
      <c r="C190" t="s">
        <v>180</v>
      </c>
      <c r="D190" s="5">
        <v>3486000000000</v>
      </c>
      <c r="E190" s="5">
        <v>3378000000000</v>
      </c>
      <c r="F190" s="5">
        <v>3478000000000</v>
      </c>
      <c r="G190" s="5">
        <v>3106000000000</v>
      </c>
    </row>
    <row r="191" spans="3:7" ht="15.5" x14ac:dyDescent="0.35">
      <c r="C191" t="s">
        <v>181</v>
      </c>
      <c r="D191" s="5">
        <v>31618000000000</v>
      </c>
      <c r="E191" s="5">
        <v>31117000000000</v>
      </c>
      <c r="F191" s="5">
        <v>30973000000000</v>
      </c>
      <c r="G191" s="5">
        <v>29957000000000</v>
      </c>
    </row>
    <row r="192" spans="3:7" ht="15.5" x14ac:dyDescent="0.35">
      <c r="C192" t="s">
        <v>182</v>
      </c>
      <c r="D192" s="5">
        <v>11566000000000</v>
      </c>
      <c r="E192" s="5">
        <v>10648000000000</v>
      </c>
      <c r="F192" s="5">
        <v>10280000000000</v>
      </c>
      <c r="G192" s="5">
        <v>9350000000000</v>
      </c>
    </row>
    <row r="193" spans="3:14" ht="15.5" x14ac:dyDescent="0.35">
      <c r="C193" t="s">
        <v>23</v>
      </c>
      <c r="D193" s="5">
        <v>35104000000000</v>
      </c>
      <c r="E193" s="5">
        <v>34495000000000</v>
      </c>
      <c r="F193" s="5">
        <v>34451000000000</v>
      </c>
      <c r="G193" s="5">
        <v>33063000000000</v>
      </c>
    </row>
    <row r="194" spans="3:14" ht="15.5" x14ac:dyDescent="0.35">
      <c r="C194" t="s">
        <v>20</v>
      </c>
      <c r="D194" s="5">
        <v>32237000000000</v>
      </c>
      <c r="E194" s="5">
        <v>32573000000000</v>
      </c>
      <c r="F194" s="5">
        <v>30908000000000</v>
      </c>
      <c r="G194" s="5">
        <v>28755000000000</v>
      </c>
    </row>
    <row r="195" spans="3:14" ht="15.5" x14ac:dyDescent="0.35">
      <c r="C195" t="s">
        <v>183</v>
      </c>
      <c r="D195" s="5">
        <v>4409000000000</v>
      </c>
      <c r="E195" s="5">
        <v>4078000000000</v>
      </c>
      <c r="F195" s="5">
        <v>5453000000000</v>
      </c>
      <c r="G195" s="5">
        <v>4756000000000</v>
      </c>
    </row>
    <row r="196" spans="3:14" ht="15.5" x14ac:dyDescent="0.35">
      <c r="C196" t="s">
        <v>184</v>
      </c>
      <c r="D196" s="5">
        <v>1313000000000</v>
      </c>
      <c r="E196" s="5">
        <v>1056000000000</v>
      </c>
      <c r="F196" s="5">
        <v>942000000000</v>
      </c>
      <c r="G196" s="5">
        <v>792000000000</v>
      </c>
    </row>
    <row r="197" spans="3:14" ht="15.5" x14ac:dyDescent="0.35">
      <c r="C197" t="s">
        <v>185</v>
      </c>
      <c r="D197" s="5">
        <v>-214000000000</v>
      </c>
      <c r="E197" s="5">
        <v>-784000000000</v>
      </c>
      <c r="F197" s="5">
        <v>-431000000000</v>
      </c>
      <c r="G197" s="5">
        <v>-224000000000</v>
      </c>
    </row>
    <row r="198" spans="3:14" ht="15.5" x14ac:dyDescent="0.35">
      <c r="C198" t="s">
        <v>12</v>
      </c>
      <c r="D198" s="5">
        <v>1099000000000</v>
      </c>
      <c r="E198" s="5">
        <v>272000000000</v>
      </c>
      <c r="F198" s="5">
        <v>511000000000</v>
      </c>
      <c r="G198" s="5">
        <v>568000000000</v>
      </c>
    </row>
    <row r="199" spans="3:14" ht="15.5" x14ac:dyDescent="0.35">
      <c r="C199" t="s">
        <v>15</v>
      </c>
      <c r="D199" s="6">
        <v>8.2100000000000009</v>
      </c>
      <c r="E199" s="6">
        <v>2.0299999999999998</v>
      </c>
      <c r="F199" s="6">
        <v>3.82</v>
      </c>
      <c r="G199" s="6">
        <v>4.25</v>
      </c>
    </row>
    <row r="200" spans="3:14" ht="15.5" x14ac:dyDescent="0.35">
      <c r="C200" t="s">
        <v>45</v>
      </c>
      <c r="I200" s="6">
        <v>16.28</v>
      </c>
      <c r="J200" s="6">
        <v>14.47</v>
      </c>
      <c r="K200" s="6">
        <v>12.25</v>
      </c>
      <c r="L200" s="6">
        <v>69639.759999999995</v>
      </c>
      <c r="M200" s="6">
        <v>985749548.67999995</v>
      </c>
      <c r="N200" s="6">
        <v>742892751.24000001</v>
      </c>
    </row>
    <row r="201" spans="3:14" ht="15.5" x14ac:dyDescent="0.35">
      <c r="C201" t="s">
        <v>59</v>
      </c>
      <c r="I201" s="6">
        <v>595.82000000000005</v>
      </c>
      <c r="J201" s="6">
        <v>640.98</v>
      </c>
      <c r="K201" s="6">
        <v>610.20000000000005</v>
      </c>
      <c r="L201" s="5">
        <v>0</v>
      </c>
      <c r="M201" s="5">
        <v>0</v>
      </c>
      <c r="N201" s="5">
        <v>0</v>
      </c>
    </row>
    <row r="202" spans="3:14" ht="15.5" x14ac:dyDescent="0.35">
      <c r="C202" t="s">
        <v>62</v>
      </c>
      <c r="I202" s="6">
        <v>130.13999999999999</v>
      </c>
      <c r="J202" s="6">
        <v>131.18</v>
      </c>
      <c r="K202" s="6">
        <v>110.19</v>
      </c>
      <c r="L202" s="5">
        <v>0</v>
      </c>
      <c r="M202" s="5">
        <v>0</v>
      </c>
      <c r="N202" s="5">
        <v>0</v>
      </c>
    </row>
    <row r="203" spans="3:14" ht="15.5" x14ac:dyDescent="0.35">
      <c r="C203" t="s">
        <v>186</v>
      </c>
      <c r="I203" s="5">
        <v>8674170000000</v>
      </c>
      <c r="J203" s="6">
        <v>8305309999999.999</v>
      </c>
      <c r="K203" s="5">
        <v>7879810000000</v>
      </c>
      <c r="L203" s="5">
        <v>7369610000000</v>
      </c>
      <c r="M203" s="5">
        <v>6644830000000</v>
      </c>
      <c r="N203" s="5">
        <v>6503270000000</v>
      </c>
    </row>
    <row r="204" spans="3:14" ht="15.5" x14ac:dyDescent="0.35">
      <c r="C204" t="s">
        <v>187</v>
      </c>
      <c r="I204" s="6">
        <v>3.3700000000000001E-2</v>
      </c>
      <c r="J204" s="6">
        <v>3.1600000000000003E-2</v>
      </c>
      <c r="K204" s="6">
        <v>3.0299999999999997E-2</v>
      </c>
      <c r="L204" s="6">
        <v>2.5600000000000001E-2</v>
      </c>
      <c r="M204" s="6">
        <v>2.5099999999999997E-2</v>
      </c>
      <c r="N204" s="6">
        <v>1.9799999999999998E-2</v>
      </c>
    </row>
    <row r="205" spans="3:14" ht="15.5" x14ac:dyDescent="0.35">
      <c r="C205" t="s">
        <v>188</v>
      </c>
      <c r="I205" s="6">
        <v>0.2046</v>
      </c>
      <c r="J205" s="6">
        <v>0.23180000000000001</v>
      </c>
      <c r="K205" s="6">
        <v>0.23899999999999999</v>
      </c>
      <c r="L205" s="6">
        <v>0.45399999999999996</v>
      </c>
      <c r="M205" s="6">
        <v>0.1739</v>
      </c>
      <c r="N205" s="6">
        <v>0.15759999999999999</v>
      </c>
    </row>
    <row r="206" spans="3:14" ht="15.5" x14ac:dyDescent="0.35">
      <c r="C206" t="s">
        <v>189</v>
      </c>
      <c r="I206" s="6">
        <v>0.1246</v>
      </c>
      <c r="J206" s="6">
        <v>0.13200000000000001</v>
      </c>
      <c r="K206" s="6">
        <v>0.1331</v>
      </c>
      <c r="L206" s="6">
        <v>0.12960000000000002</v>
      </c>
      <c r="M206" s="6">
        <v>0.12470000000000001</v>
      </c>
      <c r="N206" s="6">
        <v>0.25040000000000001</v>
      </c>
    </row>
    <row r="207" spans="3:14" ht="15.5" x14ac:dyDescent="0.35">
      <c r="C207" t="s">
        <v>190</v>
      </c>
      <c r="I207" s="6">
        <v>3.64</v>
      </c>
      <c r="J207" s="6">
        <v>3.28</v>
      </c>
      <c r="K207" s="6">
        <v>3.24</v>
      </c>
      <c r="L207" s="6">
        <v>5.0199999999999996</v>
      </c>
      <c r="M207" s="6">
        <v>4.67</v>
      </c>
      <c r="N207" s="6">
        <v>3.09</v>
      </c>
    </row>
    <row r="208" spans="3:14" ht="15.5" x14ac:dyDescent="0.35">
      <c r="C208" t="s">
        <v>56</v>
      </c>
      <c r="I208" s="6">
        <v>121.87</v>
      </c>
      <c r="J208" s="6">
        <v>148.59</v>
      </c>
      <c r="K208" s="6">
        <v>145.85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53</v>
      </c>
      <c r="I209" s="6">
        <v>79.59</v>
      </c>
      <c r="J209" s="6">
        <v>62.42</v>
      </c>
      <c r="K209" s="6">
        <v>51.25</v>
      </c>
      <c r="L209" s="6">
        <v>153395.39000000001</v>
      </c>
      <c r="M209" s="6">
        <v>5668320310.3999996</v>
      </c>
      <c r="N209" s="5">
        <v>4713992556</v>
      </c>
    </row>
    <row r="210" spans="2:14" ht="15.5" x14ac:dyDescent="0.35">
      <c r="C210" t="s">
        <v>191</v>
      </c>
      <c r="I210" s="6">
        <v>-94.41</v>
      </c>
      <c r="J210" s="6">
        <v>-81.22</v>
      </c>
      <c r="K210" s="6">
        <v>-64.91</v>
      </c>
      <c r="L210" s="5">
        <v>0</v>
      </c>
      <c r="M210" s="5">
        <v>0</v>
      </c>
      <c r="N210" s="5">
        <v>0</v>
      </c>
    </row>
    <row r="211" spans="2:14" ht="15.5" x14ac:dyDescent="0.35">
      <c r="C211" t="s">
        <v>192</v>
      </c>
      <c r="I211" s="6">
        <v>-102.74</v>
      </c>
      <c r="J211" s="6">
        <v>-114.19</v>
      </c>
      <c r="K211" s="6">
        <v>-115.16</v>
      </c>
      <c r="L211" s="6">
        <v>-1001836.36</v>
      </c>
      <c r="M211" s="6">
        <v>-12326106020.799999</v>
      </c>
      <c r="N211" s="5">
        <v>-13700998948</v>
      </c>
    </row>
    <row r="212" spans="2:14" ht="15.5" x14ac:dyDescent="0.35">
      <c r="C212" t="s">
        <v>193</v>
      </c>
      <c r="I212" s="5">
        <v>3378000000000</v>
      </c>
      <c r="J212" s="5">
        <v>3274000000000</v>
      </c>
      <c r="K212" s="5">
        <v>2081000000000</v>
      </c>
      <c r="L212" s="5">
        <v>592000000000</v>
      </c>
      <c r="M212" s="5">
        <v>588000000000</v>
      </c>
      <c r="N212" s="5">
        <v>587000000000</v>
      </c>
    </row>
    <row r="213" spans="2:14" ht="15.5" x14ac:dyDescent="0.35">
      <c r="C213" t="s">
        <v>194</v>
      </c>
      <c r="I213" s="5">
        <v>31117000000000</v>
      </c>
      <c r="J213" s="5">
        <v>30611000000000</v>
      </c>
      <c r="K213" s="5">
        <v>28558000000000</v>
      </c>
      <c r="L213" s="5">
        <v>31607000000000</v>
      </c>
      <c r="M213" s="5">
        <v>21869000000000</v>
      </c>
      <c r="N213" s="5">
        <v>22143000000000</v>
      </c>
    </row>
    <row r="214" spans="2:14" ht="15.5" x14ac:dyDescent="0.35">
      <c r="C214" t="s">
        <v>25</v>
      </c>
      <c r="I214" s="5">
        <v>34495000000000</v>
      </c>
      <c r="J214" s="5">
        <v>33885000000000</v>
      </c>
      <c r="K214" s="5">
        <v>30639000000000</v>
      </c>
      <c r="L214" s="5">
        <v>32199000000000</v>
      </c>
      <c r="M214" s="5">
        <v>22457000000000</v>
      </c>
      <c r="N214" s="5">
        <v>22730000000000</v>
      </c>
    </row>
    <row r="215" spans="2:14" ht="15.5" x14ac:dyDescent="0.35">
      <c r="C215" t="s">
        <v>22</v>
      </c>
      <c r="I215" s="5">
        <v>32573000000000</v>
      </c>
      <c r="J215" s="5">
        <v>31256000000000</v>
      </c>
      <c r="K215" s="5">
        <v>26814000000000</v>
      </c>
      <c r="L215" s="5">
        <v>29559000000000</v>
      </c>
      <c r="M215" s="5">
        <v>19553000000000</v>
      </c>
      <c r="N215" s="5">
        <v>20991000000000</v>
      </c>
    </row>
    <row r="216" spans="2:14" ht="15.5" x14ac:dyDescent="0.35">
      <c r="C216" t="s">
        <v>195</v>
      </c>
      <c r="I216" s="5">
        <v>4078000000000</v>
      </c>
      <c r="J216" s="5">
        <v>4896000000000</v>
      </c>
      <c r="K216" s="5">
        <v>6430000000000</v>
      </c>
      <c r="L216" s="5">
        <v>5880000000000</v>
      </c>
      <c r="M216" s="5">
        <v>5527000000000</v>
      </c>
      <c r="N216" s="5">
        <v>4288000000000</v>
      </c>
    </row>
    <row r="217" spans="2:14" ht="15.5" x14ac:dyDescent="0.35">
      <c r="C217" t="s">
        <v>196</v>
      </c>
      <c r="I217" s="5">
        <v>3819000000000</v>
      </c>
      <c r="J217" s="5">
        <v>4337000000000</v>
      </c>
      <c r="K217" s="5">
        <v>3508000000000</v>
      </c>
      <c r="L217" s="5">
        <v>3704000000000</v>
      </c>
      <c r="M217" s="5">
        <v>3354000000000</v>
      </c>
      <c r="N217" s="5">
        <v>3076000000000</v>
      </c>
    </row>
    <row r="218" spans="2:14" ht="15.5" x14ac:dyDescent="0.35">
      <c r="C218" t="s">
        <v>197</v>
      </c>
      <c r="I218" s="5">
        <v>-2127000000000</v>
      </c>
      <c r="J218" s="5">
        <v>-1800000000000</v>
      </c>
      <c r="K218" s="5">
        <v>-306000000000</v>
      </c>
      <c r="L218" s="5">
        <v>-425000000000</v>
      </c>
      <c r="M218" s="5">
        <v>-705000000000</v>
      </c>
    </row>
    <row r="219" spans="2:14" ht="15.5" x14ac:dyDescent="0.35">
      <c r="C219" t="s">
        <v>14</v>
      </c>
      <c r="I219" s="5">
        <v>1692000000000</v>
      </c>
      <c r="J219" s="5">
        <v>2536000000000</v>
      </c>
      <c r="K219" s="5">
        <v>3201000000000</v>
      </c>
      <c r="L219" s="5">
        <v>3280000000000</v>
      </c>
      <c r="M219" s="5">
        <v>2649000000000</v>
      </c>
      <c r="N219" s="5">
        <v>3076000000000</v>
      </c>
    </row>
    <row r="220" spans="2:14" ht="15.5" x14ac:dyDescent="0.35">
      <c r="C220" t="s">
        <v>16</v>
      </c>
      <c r="I220" s="6">
        <v>12.65</v>
      </c>
      <c r="J220" s="6">
        <v>18.96</v>
      </c>
      <c r="K220" s="6">
        <v>23.93</v>
      </c>
      <c r="L220" s="6">
        <v>168489.42</v>
      </c>
      <c r="M220" s="6">
        <v>2119323518.4000001</v>
      </c>
      <c r="N220" s="5">
        <v>2460589040</v>
      </c>
    </row>
    <row r="222" spans="2:14" ht="15.5" x14ac:dyDescent="0.35">
      <c r="B222" t="s">
        <v>198</v>
      </c>
      <c r="C222" t="s">
        <v>199</v>
      </c>
      <c r="D222" s="5">
        <v>725000000000</v>
      </c>
      <c r="E222" s="5">
        <v>427000000000</v>
      </c>
      <c r="F222" s="5">
        <v>673000000000</v>
      </c>
      <c r="G222" s="5">
        <v>515000000000</v>
      </c>
      <c r="H222" s="5">
        <v>2900000000000</v>
      </c>
      <c r="I222" s="5">
        <v>2178000000000</v>
      </c>
      <c r="J222" s="5">
        <v>1935000000000</v>
      </c>
      <c r="K222" s="5">
        <v>1639000000000</v>
      </c>
      <c r="L222" s="5">
        <v>1356000000000</v>
      </c>
      <c r="M222" s="5">
        <v>1232000000000</v>
      </c>
      <c r="N222" s="5">
        <v>929000000000</v>
      </c>
    </row>
    <row r="223" spans="2:14" ht="15.5" x14ac:dyDescent="0.35">
      <c r="C223" t="s">
        <v>317</v>
      </c>
      <c r="H223" s="5">
        <v>2340000000000</v>
      </c>
      <c r="I223" s="5">
        <v>2178000000000</v>
      </c>
      <c r="J223" s="5">
        <v>1935000000000</v>
      </c>
      <c r="K223" s="5">
        <v>1639000000000</v>
      </c>
    </row>
    <row r="224" spans="2:14" ht="15.5" x14ac:dyDescent="0.35">
      <c r="C224" t="s">
        <v>200</v>
      </c>
      <c r="H224" s="6">
        <v>3.78</v>
      </c>
      <c r="I224" s="6">
        <v>3.78</v>
      </c>
      <c r="J224" s="6">
        <v>3.78</v>
      </c>
      <c r="K224" s="6">
        <v>5.94</v>
      </c>
    </row>
    <row r="225" spans="3:14" ht="15.5" x14ac:dyDescent="0.35">
      <c r="C225" t="s">
        <v>64</v>
      </c>
      <c r="H225" s="6">
        <v>0.1744</v>
      </c>
      <c r="I225" s="6">
        <v>0.2324</v>
      </c>
      <c r="J225" s="6">
        <v>0.27800000000000002</v>
      </c>
      <c r="K225" s="6">
        <v>0.48530000000000001</v>
      </c>
    </row>
    <row r="226" spans="3:14" ht="15.5" x14ac:dyDescent="0.35">
      <c r="C226" t="s">
        <v>201</v>
      </c>
      <c r="H226" s="6">
        <v>1E-3</v>
      </c>
      <c r="I226" s="6">
        <v>5.0000000000000001E-4</v>
      </c>
      <c r="J226" s="6">
        <v>5.0000000000000001E-4</v>
      </c>
      <c r="K226" s="6">
        <v>8.9999999999999998E-4</v>
      </c>
    </row>
    <row r="227" spans="3:14" ht="15.5" x14ac:dyDescent="0.35">
      <c r="C227" t="s">
        <v>44</v>
      </c>
      <c r="D227" s="6">
        <v>5.42</v>
      </c>
      <c r="E227" s="6">
        <v>3.19</v>
      </c>
      <c r="F227" s="6">
        <v>5.03</v>
      </c>
      <c r="G227" s="6">
        <v>3.85</v>
      </c>
      <c r="H227" s="6">
        <v>21.68</v>
      </c>
      <c r="I227" s="6">
        <v>16.28</v>
      </c>
      <c r="J227" s="6">
        <v>14.47</v>
      </c>
      <c r="K227" s="6">
        <v>12.25</v>
      </c>
      <c r="L227" s="6">
        <v>10.130000000000001</v>
      </c>
      <c r="M227" s="6">
        <v>9.2100000000000009</v>
      </c>
      <c r="N227" s="6">
        <v>6.94</v>
      </c>
    </row>
    <row r="228" spans="3:14" ht="15.5" x14ac:dyDescent="0.35">
      <c r="C228" t="s">
        <v>318</v>
      </c>
      <c r="H228" s="6">
        <v>17.489999999999998</v>
      </c>
      <c r="I228" s="6">
        <v>16.28</v>
      </c>
      <c r="J228" s="6">
        <v>14.47</v>
      </c>
      <c r="K228" s="6">
        <v>12.25</v>
      </c>
    </row>
    <row r="229" spans="3:14" ht="15.5" x14ac:dyDescent="0.35">
      <c r="C229" t="s">
        <v>66</v>
      </c>
      <c r="H229" s="6">
        <v>3.78</v>
      </c>
      <c r="I229" s="6">
        <v>3.78</v>
      </c>
      <c r="J229" s="6">
        <v>3.78</v>
      </c>
      <c r="K229" s="6">
        <v>5.94</v>
      </c>
    </row>
    <row r="230" spans="3:14" ht="15.5" x14ac:dyDescent="0.35">
      <c r="C230" t="s">
        <v>202</v>
      </c>
      <c r="H230" s="6">
        <v>0.1744</v>
      </c>
      <c r="I230" s="6">
        <v>0.2324</v>
      </c>
      <c r="J230" s="6">
        <v>0.27800000000000002</v>
      </c>
      <c r="K230" s="6">
        <v>0.48530000000000001</v>
      </c>
    </row>
    <row r="231" spans="3:14" ht="15.5" x14ac:dyDescent="0.35">
      <c r="C231" t="s">
        <v>203</v>
      </c>
      <c r="H231" s="6">
        <v>1E-3</v>
      </c>
      <c r="I231" s="6">
        <v>5.0000000000000001E-4</v>
      </c>
      <c r="J231" s="6">
        <v>5.0000000000000001E-4</v>
      </c>
      <c r="K231" s="6">
        <v>8.9999999999999998E-4</v>
      </c>
    </row>
    <row r="232" spans="3:14" ht="15.5" x14ac:dyDescent="0.35">
      <c r="C232" t="s">
        <v>204</v>
      </c>
      <c r="D232" s="5">
        <v>2784000000000</v>
      </c>
      <c r="E232" s="5">
        <v>2463000000000</v>
      </c>
      <c r="F232" s="5">
        <v>2576000000000</v>
      </c>
      <c r="G232" s="5">
        <v>2469000000000</v>
      </c>
      <c r="H232" s="5">
        <v>11138000000000</v>
      </c>
      <c r="I232" s="5">
        <v>9972000000000</v>
      </c>
      <c r="J232" s="5">
        <v>9460000000000</v>
      </c>
      <c r="K232" s="5">
        <v>9075000000000</v>
      </c>
      <c r="L232" s="5">
        <v>8476000000000</v>
      </c>
      <c r="M232" s="5">
        <v>7691000000000</v>
      </c>
      <c r="N232" s="5">
        <v>7589000000000</v>
      </c>
    </row>
    <row r="233" spans="3:14" ht="15.5" x14ac:dyDescent="0.35">
      <c r="C233" t="s">
        <v>319</v>
      </c>
      <c r="H233" s="5">
        <v>10288000000000</v>
      </c>
      <c r="I233" s="5">
        <v>9972000000000</v>
      </c>
      <c r="J233" s="5">
        <v>9460000000000</v>
      </c>
      <c r="K233" s="5">
        <v>9075000000000</v>
      </c>
    </row>
    <row r="234" spans="3:14" ht="15.5" x14ac:dyDescent="0.35">
      <c r="C234" t="s">
        <v>205</v>
      </c>
      <c r="H234" s="6">
        <v>3.78</v>
      </c>
      <c r="I234" s="6">
        <v>3.78</v>
      </c>
      <c r="J234" s="6">
        <v>3.78</v>
      </c>
      <c r="K234" s="6">
        <v>5.94</v>
      </c>
    </row>
    <row r="235" spans="3:14" ht="15.5" x14ac:dyDescent="0.35">
      <c r="C235" t="s">
        <v>206</v>
      </c>
      <c r="H235" s="6">
        <v>0.1744</v>
      </c>
      <c r="I235" s="6">
        <v>0.2324</v>
      </c>
      <c r="J235" s="6">
        <v>0.27800000000000002</v>
      </c>
      <c r="K235" s="6">
        <v>0.48530000000000001</v>
      </c>
    </row>
    <row r="236" spans="3:14" ht="15.5" x14ac:dyDescent="0.35">
      <c r="C236" t="s">
        <v>207</v>
      </c>
      <c r="H236" s="6">
        <v>1E-3</v>
      </c>
      <c r="I236" s="6">
        <v>5.0000000000000001E-4</v>
      </c>
      <c r="J236" s="6">
        <v>5.0000000000000001E-4</v>
      </c>
      <c r="K236" s="6">
        <v>8.9999999999999998E-4</v>
      </c>
    </row>
    <row r="237" spans="3:14" ht="15.5" x14ac:dyDescent="0.35">
      <c r="C237" t="s">
        <v>208</v>
      </c>
      <c r="I237" s="6">
        <v>170.22</v>
      </c>
    </row>
    <row r="238" spans="3:14" ht="15.5" x14ac:dyDescent="0.35">
      <c r="C238" t="s">
        <v>320</v>
      </c>
      <c r="I238" s="6">
        <v>211.01</v>
      </c>
    </row>
    <row r="239" spans="3:14" ht="15.5" x14ac:dyDescent="0.35">
      <c r="C239" t="s">
        <v>209</v>
      </c>
      <c r="I239" s="6">
        <v>7.42</v>
      </c>
    </row>
    <row r="240" spans="3:14" ht="15.5" x14ac:dyDescent="0.35">
      <c r="C240" t="s">
        <v>321</v>
      </c>
      <c r="I240" s="6">
        <v>4.6999999999999993E-3</v>
      </c>
    </row>
    <row r="241" spans="3:9" ht="15.5" x14ac:dyDescent="0.35">
      <c r="C241" t="s">
        <v>322</v>
      </c>
      <c r="I241" s="6">
        <v>47.99</v>
      </c>
    </row>
    <row r="242" spans="3:9" ht="15.5" x14ac:dyDescent="0.35">
      <c r="C242" t="s">
        <v>210</v>
      </c>
      <c r="I242" s="6">
        <v>42.68</v>
      </c>
    </row>
    <row r="243" spans="3:9" ht="15.5" x14ac:dyDescent="0.35">
      <c r="C243" t="s">
        <v>323</v>
      </c>
      <c r="I243" s="6">
        <v>120.32</v>
      </c>
    </row>
    <row r="244" spans="3:9" ht="15.5" x14ac:dyDescent="0.35">
      <c r="C244" t="s">
        <v>324</v>
      </c>
      <c r="I244" s="6">
        <v>201.5</v>
      </c>
    </row>
    <row r="245" spans="3:9" ht="15.5" x14ac:dyDescent="0.35">
      <c r="C245" t="s">
        <v>325</v>
      </c>
      <c r="I245" s="6">
        <v>71.430000000000007</v>
      </c>
    </row>
    <row r="246" spans="3:9" ht="15.5" x14ac:dyDescent="0.35">
      <c r="C246" t="s">
        <v>326</v>
      </c>
      <c r="I246" s="6">
        <v>58.83</v>
      </c>
    </row>
    <row r="247" spans="3:9" ht="15.5" x14ac:dyDescent="0.35">
      <c r="C247" t="s">
        <v>327</v>
      </c>
      <c r="I247" s="6">
        <v>16.87</v>
      </c>
    </row>
    <row r="248" spans="3:9" ht="15.5" x14ac:dyDescent="0.35">
      <c r="C248" t="s">
        <v>328</v>
      </c>
      <c r="I248" s="6">
        <v>-2.25</v>
      </c>
    </row>
    <row r="249" spans="3:9" ht="15.5" x14ac:dyDescent="0.35">
      <c r="C249" t="s">
        <v>329</v>
      </c>
      <c r="I249" s="6">
        <v>17.489999999999998</v>
      </c>
    </row>
    <row r="250" spans="3:9" ht="15.5" x14ac:dyDescent="0.35">
      <c r="C250" t="s">
        <v>211</v>
      </c>
      <c r="I250" s="6">
        <v>21.68</v>
      </c>
    </row>
    <row r="251" spans="3:9" ht="15.5" x14ac:dyDescent="0.35">
      <c r="C251" t="s">
        <v>330</v>
      </c>
      <c r="I251" s="6">
        <v>76.900000000000006</v>
      </c>
    </row>
    <row r="252" spans="3:9" ht="15.5" x14ac:dyDescent="0.35">
      <c r="C252" t="s">
        <v>212</v>
      </c>
      <c r="D252" s="6">
        <v>21.43</v>
      </c>
    </row>
    <row r="253" spans="3:9" ht="15.5" x14ac:dyDescent="0.35">
      <c r="C253" t="s">
        <v>213</v>
      </c>
      <c r="I253" s="6">
        <v>86.45</v>
      </c>
    </row>
    <row r="254" spans="3:9" ht="15.5" x14ac:dyDescent="0.35">
      <c r="C254" t="s">
        <v>331</v>
      </c>
      <c r="I254" s="6">
        <v>18.309999999999999</v>
      </c>
    </row>
    <row r="255" spans="3:9" ht="15.5" x14ac:dyDescent="0.35">
      <c r="C255" t="s">
        <v>214</v>
      </c>
      <c r="D255" s="6">
        <v>1.71</v>
      </c>
    </row>
    <row r="256" spans="3:9" ht="15.5" x14ac:dyDescent="0.35">
      <c r="C256" t="s">
        <v>215</v>
      </c>
      <c r="D256" s="6">
        <v>1.66</v>
      </c>
    </row>
    <row r="257" spans="3:9" ht="15.5" x14ac:dyDescent="0.35">
      <c r="C257" t="s">
        <v>216</v>
      </c>
      <c r="D257" s="6">
        <v>3.04</v>
      </c>
    </row>
    <row r="258" spans="3:9" ht="15.5" x14ac:dyDescent="0.35">
      <c r="C258" t="s">
        <v>332</v>
      </c>
      <c r="D258" s="6">
        <v>2.73</v>
      </c>
    </row>
    <row r="259" spans="3:9" ht="15.5" x14ac:dyDescent="0.35">
      <c r="C259" t="s">
        <v>217</v>
      </c>
      <c r="D259" s="6">
        <v>4.42</v>
      </c>
    </row>
    <row r="260" spans="3:9" ht="15.5" x14ac:dyDescent="0.35">
      <c r="C260" t="s">
        <v>218</v>
      </c>
      <c r="D260" s="6">
        <v>0.52</v>
      </c>
    </row>
    <row r="261" spans="3:9" ht="15.5" x14ac:dyDescent="0.35">
      <c r="C261" t="s">
        <v>219</v>
      </c>
      <c r="D261" s="6">
        <v>5.79</v>
      </c>
    </row>
    <row r="262" spans="3:9" ht="15.5" x14ac:dyDescent="0.35">
      <c r="C262" t="s">
        <v>333</v>
      </c>
      <c r="I262" s="6">
        <v>3.81</v>
      </c>
    </row>
    <row r="263" spans="3:9" ht="15.5" x14ac:dyDescent="0.35">
      <c r="C263" t="s">
        <v>12</v>
      </c>
      <c r="D263" s="5">
        <v>1099000000000</v>
      </c>
    </row>
    <row r="264" spans="3:9" ht="15.5" x14ac:dyDescent="0.35">
      <c r="C264" t="s">
        <v>220</v>
      </c>
      <c r="I264" s="6">
        <v>2.02</v>
      </c>
    </row>
    <row r="265" spans="3:9" ht="15.5" x14ac:dyDescent="0.35">
      <c r="C265" t="s">
        <v>221</v>
      </c>
      <c r="I265" s="6">
        <v>3.49E-2</v>
      </c>
    </row>
    <row r="266" spans="3:9" ht="15.5" x14ac:dyDescent="0.35">
      <c r="C266" t="s">
        <v>222</v>
      </c>
      <c r="I266" s="6">
        <v>0.20230000000000001</v>
      </c>
    </row>
    <row r="267" spans="3:9" ht="15.5" x14ac:dyDescent="0.35">
      <c r="C267" t="s">
        <v>223</v>
      </c>
      <c r="I267" s="6">
        <v>0.12380000000000001</v>
      </c>
    </row>
    <row r="268" spans="3:9" ht="15.5" x14ac:dyDescent="0.35">
      <c r="C268" t="s">
        <v>334</v>
      </c>
      <c r="I268" s="6">
        <v>8.1199999999999994E-2</v>
      </c>
    </row>
    <row r="269" spans="3:9" ht="15.5" x14ac:dyDescent="0.35">
      <c r="C269" t="s">
        <v>224</v>
      </c>
      <c r="D269" s="6">
        <v>60.73</v>
      </c>
    </row>
    <row r="270" spans="3:9" ht="15.5" x14ac:dyDescent="0.35">
      <c r="C270" t="s">
        <v>227</v>
      </c>
      <c r="D270" s="6">
        <v>60.73</v>
      </c>
    </row>
    <row r="271" spans="3:9" ht="15.5" x14ac:dyDescent="0.35">
      <c r="C271" t="s">
        <v>228</v>
      </c>
      <c r="D271" s="6">
        <v>1.5</v>
      </c>
    </row>
    <row r="272" spans="3:9" ht="15.5" x14ac:dyDescent="0.35">
      <c r="C272" t="s">
        <v>335</v>
      </c>
      <c r="I272" s="6">
        <v>0.16</v>
      </c>
    </row>
    <row r="273" spans="3:9" ht="15.5" x14ac:dyDescent="0.35">
      <c r="C273" t="s">
        <v>40</v>
      </c>
      <c r="I273" s="5">
        <v>493671000000000</v>
      </c>
    </row>
    <row r="274" spans="3:9" ht="15.5" x14ac:dyDescent="0.35">
      <c r="C274" t="s">
        <v>229</v>
      </c>
      <c r="I274" s="5">
        <v>530260000000000</v>
      </c>
    </row>
    <row r="275" spans="3:9" ht="15.5" x14ac:dyDescent="0.35">
      <c r="C275" t="s">
        <v>230</v>
      </c>
      <c r="I275" s="6">
        <v>133789999999.99998</v>
      </c>
    </row>
    <row r="276" spans="3:9" ht="15.5" x14ac:dyDescent="0.35">
      <c r="C276" t="s">
        <v>231</v>
      </c>
      <c r="I276" s="6">
        <v>0.1258</v>
      </c>
    </row>
    <row r="277" spans="3:9" ht="15.5" x14ac:dyDescent="0.35">
      <c r="C277" t="s">
        <v>232</v>
      </c>
      <c r="D277" s="5">
        <v>1</v>
      </c>
    </row>
    <row r="278" spans="3:9" ht="15.5" x14ac:dyDescent="0.35">
      <c r="C278" t="s">
        <v>233</v>
      </c>
      <c r="D278" s="6">
        <v>0.73530000000000006</v>
      </c>
    </row>
    <row r="279" spans="3:9" ht="15.5" x14ac:dyDescent="0.35">
      <c r="C279" t="s">
        <v>234</v>
      </c>
      <c r="D279" s="6">
        <v>0.26039999999999996</v>
      </c>
    </row>
    <row r="280" spans="3:9" ht="15.5" x14ac:dyDescent="0.35">
      <c r="C280" t="s">
        <v>235</v>
      </c>
      <c r="D280" s="6">
        <v>0.13109999999999999</v>
      </c>
    </row>
    <row r="281" spans="3:9" ht="15.5" x14ac:dyDescent="0.35">
      <c r="C281" t="s">
        <v>236</v>
      </c>
      <c r="D281" s="6">
        <v>0.13109999999999999</v>
      </c>
    </row>
    <row r="282" spans="3:9" ht="15.5" x14ac:dyDescent="0.35">
      <c r="C282" t="s">
        <v>237</v>
      </c>
      <c r="D282" s="6">
        <v>0.2944</v>
      </c>
    </row>
    <row r="283" spans="3:9" ht="15.5" x14ac:dyDescent="0.35">
      <c r="C283" t="s">
        <v>238</v>
      </c>
      <c r="I283" s="6">
        <v>3.78</v>
      </c>
    </row>
    <row r="284" spans="3:9" ht="15.5" x14ac:dyDescent="0.35">
      <c r="C284" t="s">
        <v>239</v>
      </c>
      <c r="I284" s="6">
        <v>3.78</v>
      </c>
    </row>
    <row r="285" spans="3:9" ht="15.5" x14ac:dyDescent="0.35">
      <c r="C285" t="s">
        <v>240</v>
      </c>
      <c r="I285" s="6">
        <v>0.1744</v>
      </c>
    </row>
    <row r="286" spans="3:9" ht="15.5" x14ac:dyDescent="0.35">
      <c r="C286" t="s">
        <v>241</v>
      </c>
      <c r="I286" s="6">
        <v>1E-3</v>
      </c>
    </row>
    <row r="287" spans="3:9" ht="15.5" x14ac:dyDescent="0.35">
      <c r="C287" t="s">
        <v>242</v>
      </c>
      <c r="I287" t="s">
        <v>1121</v>
      </c>
    </row>
    <row r="288" spans="3:9" ht="15.5" x14ac:dyDescent="0.35">
      <c r="C288" t="s">
        <v>244</v>
      </c>
      <c r="I288" s="5">
        <v>6</v>
      </c>
    </row>
    <row r="289" spans="3:9" ht="15.5" x14ac:dyDescent="0.35">
      <c r="C289" t="s">
        <v>245</v>
      </c>
      <c r="I289" s="6">
        <v>0.02</v>
      </c>
    </row>
    <row r="290" spans="3:9" ht="15.5" x14ac:dyDescent="0.35">
      <c r="C290" t="s">
        <v>246</v>
      </c>
      <c r="I290" s="5">
        <v>1</v>
      </c>
    </row>
    <row r="291" spans="3:9" ht="15.5" x14ac:dyDescent="0.35">
      <c r="C291" t="s">
        <v>247</v>
      </c>
      <c r="I291" s="6">
        <v>0.06</v>
      </c>
    </row>
    <row r="292" spans="3:9" ht="15.5" x14ac:dyDescent="0.35">
      <c r="C292" t="s">
        <v>248</v>
      </c>
      <c r="I292" s="6">
        <v>0.36</v>
      </c>
    </row>
    <row r="293" spans="3:9" ht="15.5" x14ac:dyDescent="0.35">
      <c r="C293" t="s">
        <v>249</v>
      </c>
      <c r="I293" s="6">
        <v>0.04</v>
      </c>
    </row>
    <row r="294" spans="3:9" ht="15.5" x14ac:dyDescent="0.35">
      <c r="C294" t="s">
        <v>250</v>
      </c>
      <c r="I294" s="6">
        <v>0.02</v>
      </c>
    </row>
    <row r="295" spans="3:9" ht="15.5" x14ac:dyDescent="0.35">
      <c r="C295" t="s">
        <v>251</v>
      </c>
      <c r="I295" s="6">
        <v>0.16</v>
      </c>
    </row>
    <row r="296" spans="3:9" ht="15.5" x14ac:dyDescent="0.35">
      <c r="C296" t="s">
        <v>337</v>
      </c>
      <c r="I296" s="5">
        <v>10288000000000</v>
      </c>
    </row>
    <row r="297" spans="3:9" ht="15.5" x14ac:dyDescent="0.35">
      <c r="C297" t="s">
        <v>338</v>
      </c>
      <c r="I297" s="5">
        <v>10288000000000</v>
      </c>
    </row>
    <row r="298" spans="3:9" ht="15.5" x14ac:dyDescent="0.35">
      <c r="C298" t="s">
        <v>339</v>
      </c>
      <c r="I298" s="5">
        <v>9013000000000</v>
      </c>
    </row>
    <row r="299" spans="3:9" ht="15.5" x14ac:dyDescent="0.35">
      <c r="C299" t="s">
        <v>340</v>
      </c>
      <c r="I299" s="5">
        <v>2340000000000</v>
      </c>
    </row>
    <row r="300" spans="3:9" ht="15.5" x14ac:dyDescent="0.35">
      <c r="C300" t="s">
        <v>252</v>
      </c>
      <c r="D300" s="5">
        <v>2867000000000</v>
      </c>
    </row>
    <row r="301" spans="3:9" ht="15.5" x14ac:dyDescent="0.35">
      <c r="C301" t="s">
        <v>253</v>
      </c>
      <c r="D301" s="5">
        <v>67008000000000</v>
      </c>
    </row>
    <row r="302" spans="3:9" ht="15.5" x14ac:dyDescent="0.35">
      <c r="C302" t="s">
        <v>254</v>
      </c>
      <c r="D302" s="5">
        <v>51089000000000</v>
      </c>
    </row>
    <row r="303" spans="3:9" ht="15.5" x14ac:dyDescent="0.35">
      <c r="C303" t="s">
        <v>183</v>
      </c>
      <c r="D303" s="5">
        <v>4409000000000</v>
      </c>
    </row>
    <row r="304" spans="3:9" ht="15.5" x14ac:dyDescent="0.35">
      <c r="C304" t="s">
        <v>182</v>
      </c>
      <c r="I304" s="5">
        <v>11566000000000</v>
      </c>
    </row>
    <row r="305" spans="3:9" ht="15.5" x14ac:dyDescent="0.35">
      <c r="C305" t="s">
        <v>181</v>
      </c>
      <c r="D305" s="5">
        <v>31618000000000</v>
      </c>
    </row>
    <row r="306" spans="3:9" ht="15.5" x14ac:dyDescent="0.35">
      <c r="C306" t="s">
        <v>180</v>
      </c>
      <c r="D306" s="5">
        <v>3486000000000</v>
      </c>
    </row>
    <row r="307" spans="3:9" ht="15.5" x14ac:dyDescent="0.35">
      <c r="C307" t="s">
        <v>23</v>
      </c>
      <c r="D307" s="5">
        <v>35104000000000</v>
      </c>
    </row>
    <row r="308" spans="3:9" ht="15.5" x14ac:dyDescent="0.35">
      <c r="C308" t="s">
        <v>20</v>
      </c>
      <c r="D308" s="5">
        <v>32237000000000</v>
      </c>
    </row>
    <row r="309" spans="3:9" ht="15.5" x14ac:dyDescent="0.35">
      <c r="C309" t="s">
        <v>255</v>
      </c>
      <c r="I309" s="5">
        <v>15919000000000</v>
      </c>
    </row>
    <row r="310" spans="3:9" ht="15.5" x14ac:dyDescent="0.35">
      <c r="C310" t="s">
        <v>341</v>
      </c>
      <c r="I310" s="5">
        <v>4103000000000</v>
      </c>
    </row>
    <row r="311" spans="3:9" ht="15.5" x14ac:dyDescent="0.35">
      <c r="C311" t="s">
        <v>342</v>
      </c>
      <c r="I311" s="5">
        <v>-4000000000000</v>
      </c>
    </row>
    <row r="312" spans="3:9" ht="15.5" x14ac:dyDescent="0.35">
      <c r="C312" t="s">
        <v>343</v>
      </c>
      <c r="I312" s="5">
        <v>-626000000000</v>
      </c>
    </row>
    <row r="313" spans="3:9" ht="15.5" x14ac:dyDescent="0.35">
      <c r="C313" t="s">
        <v>344</v>
      </c>
      <c r="I313" s="5">
        <v>-1653000000000</v>
      </c>
    </row>
    <row r="314" spans="3:9" ht="15.5" x14ac:dyDescent="0.35">
      <c r="C314" t="s">
        <v>345</v>
      </c>
      <c r="I314" s="5">
        <v>2450000000000</v>
      </c>
    </row>
  </sheetData>
  <pageMargins left="0.7" right="0.7" top="0.75" bottom="0.75" header="0.3" footer="0.3"/>
  <ignoredErrors>
    <ignoredError sqref="A1:N315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1123</v>
      </c>
      <c r="D2" s="2" vm="135">
        <f ca="1">IFERROR(_xlfn.STOCKHISTORY("XIDX:" &amp; $C$1, D3, , 0, 0, 1), "Libur")</f>
        <v>103</v>
      </c>
      <c r="H2" s="2" vm="135">
        <f ca="1">IFERROR(INDEX(D2:G2,COUNT(D2:G2)),"")</f>
        <v>103</v>
      </c>
      <c r="I2" s="2" vm="29">
        <f t="shared" ref="I2:N2" ca="1" si="0">IFERROR(_xlfn.STOCKHISTORY("XIDX:" &amp; $C$1, I1, , 0, 0, 1), "Libur")</f>
        <v>202</v>
      </c>
      <c r="J2" s="2" vm="8">
        <f t="shared" ca="1" si="0"/>
        <v>50</v>
      </c>
      <c r="K2" s="2" vm="65">
        <f t="shared" ca="1" si="0"/>
        <v>51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8294172768</v>
      </c>
      <c r="H4" s="2">
        <f>IFERROR(SUM(D4:G4)*(4/MAX(1,COUNT(D4:G4))),"")</f>
        <v>33176691072</v>
      </c>
      <c r="I4" s="2">
        <f t="shared" ref="I4:N4" si="1">IFERROR(INDEX(I51:I500,MATCH($C$4,$C$51:$C$500,0)),"")</f>
        <v>12907670071</v>
      </c>
      <c r="J4" s="2">
        <f t="shared" si="1"/>
        <v>18901871943</v>
      </c>
      <c r="K4" s="2">
        <f t="shared" si="1"/>
        <v>39284095739</v>
      </c>
      <c r="L4" s="2">
        <f t="shared" si="1"/>
        <v>30937826688</v>
      </c>
      <c r="M4" s="2">
        <f t="shared" si="1"/>
        <v>10125568270</v>
      </c>
      <c r="N4" s="2">
        <f t="shared" si="1"/>
        <v>6089056685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-1185096140</v>
      </c>
      <c r="H5" s="2">
        <f>IFERROR(SUM(D5:G5)*(4/MAX(1,COUNT(D5:G5))),"")</f>
        <v>-4740384560</v>
      </c>
      <c r="I5" s="2">
        <f t="shared" ref="I5:N5" si="2">IFERROR(INDEX(I51:I500,MATCH($C$5,$C$51:$C$500,0)),"")</f>
        <v>-21282062733</v>
      </c>
      <c r="J5" s="2">
        <f t="shared" si="2"/>
        <v>-16130418709</v>
      </c>
      <c r="K5" s="2">
        <f t="shared" si="2"/>
        <v>10961211662</v>
      </c>
      <c r="L5" s="2">
        <f t="shared" si="2"/>
        <v>4549523941</v>
      </c>
      <c r="M5" s="2">
        <f t="shared" si="2"/>
        <v>-7165672246</v>
      </c>
      <c r="N5" s="2">
        <f t="shared" si="2"/>
        <v>-6834869379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115305709079</v>
      </c>
      <c r="H6" s="2">
        <f>IFERROR(INDEX(D6:G6,COUNT(D6:G6)),"")</f>
        <v>115305709079</v>
      </c>
      <c r="I6" s="2">
        <f t="shared" ref="I6:N6" si="3">IFERROR(INDEX(I51:I500,MATCH($C$6,$C$51:$C$500,0)),"")</f>
        <v>116489491637</v>
      </c>
      <c r="J6" s="2">
        <f t="shared" si="3"/>
        <v>137710575641</v>
      </c>
      <c r="K6" s="2">
        <f t="shared" si="3"/>
        <v>153809439002</v>
      </c>
      <c r="L6" s="2">
        <f t="shared" si="3"/>
        <v>-28090670006</v>
      </c>
      <c r="M6" s="2">
        <f t="shared" si="3"/>
        <v>-49839451903</v>
      </c>
      <c r="N6" s="2">
        <f t="shared" si="3"/>
        <v>-42600901662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10.72</v>
      </c>
      <c r="H7" s="3">
        <f>IFERROR(INDEX(D7:G7,COUNT(D7:G7)),"")</f>
        <v>10.72</v>
      </c>
      <c r="I7" s="3">
        <f t="shared" ref="I7:N7" si="4">IFERROR(INDEX(I51:I500,MATCH($C$7,$C$51:$C$500,0))/1000000000,"")</f>
        <v>10.72</v>
      </c>
      <c r="J7" s="3">
        <f t="shared" si="4"/>
        <v>10.72</v>
      </c>
      <c r="K7" s="3">
        <f t="shared" si="4"/>
        <v>10.72</v>
      </c>
      <c r="L7" s="3">
        <f t="shared" si="4"/>
        <v>0.05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-20000000000</v>
      </c>
      <c r="J8" s="2">
        <f t="shared" si="5"/>
        <v>-11000000000</v>
      </c>
      <c r="K8" s="2">
        <f t="shared" si="5"/>
        <v>-53000000000</v>
      </c>
      <c r="L8" s="2">
        <f t="shared" si="5"/>
        <v>-3000000000</v>
      </c>
      <c r="M8" s="2">
        <f t="shared" si="5"/>
        <v>0</v>
      </c>
      <c r="N8" s="2">
        <f t="shared" si="5"/>
        <v>-1000000000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0.04</v>
      </c>
      <c r="H9" s="3">
        <f>IFERROR(INDEX(D9:G9,COUNT(D9:G9)),"")</f>
        <v>0.04</v>
      </c>
      <c r="I9" s="3">
        <f t="shared" ref="I9:N9" si="6">IFERROR(INDEX(I51:I500,MATCH($C$9,$C$51:$C$500,0)),"")</f>
        <v>-1.84</v>
      </c>
      <c r="J9" s="3">
        <f t="shared" si="6"/>
        <v>-1.06</v>
      </c>
      <c r="K9" s="3">
        <f t="shared" si="6"/>
        <v>-4.93</v>
      </c>
      <c r="L9" s="3">
        <f t="shared" si="6"/>
        <v>-53.26</v>
      </c>
      <c r="M9" s="3">
        <f t="shared" si="6"/>
        <v>4143.4799999999996</v>
      </c>
      <c r="N9" s="3">
        <f t="shared" si="6"/>
        <v>-8296.3799999999992</v>
      </c>
    </row>
    <row r="10" spans="1:14" ht="15.5" x14ac:dyDescent="0.35">
      <c r="C10" t="s">
        <v>17</v>
      </c>
      <c r="D10" s="3">
        <f ca="1">IFERROR(IF(D9=0,"",D2/D9),"")</f>
        <v>2575</v>
      </c>
      <c r="I10" s="3">
        <f t="shared" ref="I10:N10" ca="1" si="7">IFERROR(IF(I9=0,"",I2/I9),"")</f>
        <v>-109.78260869565217</v>
      </c>
      <c r="J10" s="3">
        <f t="shared" ca="1" si="7"/>
        <v>-47.169811320754718</v>
      </c>
      <c r="K10" s="3">
        <f t="shared" ca="1" si="7"/>
        <v>-10.344827586206897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32670546160</v>
      </c>
      <c r="H11" s="2">
        <f>IFERROR(INDEX(D11:G11,COUNT(D11:G11)),"")</f>
        <v>32670546160</v>
      </c>
      <c r="I11" s="2">
        <f t="shared" ref="I11:N11" si="8">IFERROR(INDEX(I51:I500,MATCH($C$11,$C$51:$C$500,0)),"")</f>
        <v>32382698709</v>
      </c>
      <c r="J11" s="2">
        <f t="shared" si="8"/>
        <v>52721899180</v>
      </c>
      <c r="K11" s="2">
        <f t="shared" si="8"/>
        <v>66051952547</v>
      </c>
      <c r="L11" s="2">
        <f t="shared" si="8"/>
        <v>1216751499</v>
      </c>
      <c r="M11" s="2">
        <f t="shared" si="8"/>
        <v>76942991</v>
      </c>
      <c r="N11" s="2">
        <f t="shared" si="8"/>
        <v>115754415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-30000000000</v>
      </c>
      <c r="H12" s="2">
        <f>IFERROR(INDEX(D12:G12,COUNT(D12:G12)),"")</f>
        <v>-30000000000</v>
      </c>
      <c r="I12" s="2">
        <f t="shared" ref="I12:N12" si="9">IFERROR(INDEX(I51:I500,MATCH($C$12,$C$51:$C$500,0)),"")</f>
        <v>-29000000000</v>
      </c>
      <c r="J12" s="2">
        <f t="shared" si="9"/>
        <v>-50000000000</v>
      </c>
      <c r="K12" s="2">
        <f t="shared" si="9"/>
        <v>-63000000000</v>
      </c>
      <c r="L12" s="2">
        <f t="shared" si="9"/>
        <v>35000000000</v>
      </c>
      <c r="M12" s="2">
        <f t="shared" si="9"/>
        <v>36000000000</v>
      </c>
      <c r="N12" s="2">
        <f t="shared" si="9"/>
        <v>35000000000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3000000000</v>
      </c>
      <c r="J13" s="2">
        <f t="shared" si="10"/>
        <v>3000000000</v>
      </c>
      <c r="K13" s="2">
        <f t="shared" si="10"/>
        <v>3000000000</v>
      </c>
      <c r="L13" s="2">
        <f t="shared" si="10"/>
        <v>36000000000</v>
      </c>
      <c r="M13" s="2">
        <f t="shared" si="10"/>
        <v>36000000000</v>
      </c>
      <c r="N13" s="2">
        <f t="shared" si="10"/>
        <v>35000000000</v>
      </c>
    </row>
    <row r="14" spans="1:14" ht="15.5" x14ac:dyDescent="0.35">
      <c r="C14" t="s">
        <v>26</v>
      </c>
      <c r="D14" s="2">
        <f>IFERROR(INDEX(D51:D500,MATCH($C$14,$C$51:$C$500,0)),"")</f>
        <v>-194866942</v>
      </c>
      <c r="H14" s="2">
        <f>IFERROR(SUM(D14:G14)*(4/MAX(1,COUNT(D14:G14))),"")</f>
        <v>-779467768</v>
      </c>
      <c r="I14" s="2">
        <f t="shared" ref="I14:N14" si="11">IFERROR(INDEX(I51:I500,MATCH($C$14,$C$51:$C$500,0)),"")</f>
        <v>-567525357</v>
      </c>
      <c r="J14" s="2">
        <f t="shared" si="11"/>
        <v>-626065901</v>
      </c>
      <c r="K14" s="2">
        <f t="shared" si="11"/>
        <v>-658965755</v>
      </c>
      <c r="L14" s="2">
        <f t="shared" si="11"/>
        <v>-4337424986</v>
      </c>
      <c r="M14" s="2">
        <f t="shared" si="11"/>
        <v>-8482799548</v>
      </c>
      <c r="N14" s="2">
        <f t="shared" si="11"/>
        <v>-5321701292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5431872144</v>
      </c>
      <c r="J15" s="2">
        <f t="shared" si="12"/>
        <v>2258783079</v>
      </c>
      <c r="K15" s="2">
        <f t="shared" si="12"/>
        <v>-871321013</v>
      </c>
      <c r="L15" s="2">
        <f t="shared" si="12"/>
        <v>-3106094635</v>
      </c>
      <c r="M15" s="2">
        <f t="shared" si="12"/>
        <v>-362900446</v>
      </c>
      <c r="N15" s="2">
        <f t="shared" si="12"/>
        <v>135208962</v>
      </c>
    </row>
    <row r="16" spans="1:14" ht="15.5" x14ac:dyDescent="0.35">
      <c r="C16" t="s">
        <v>28</v>
      </c>
      <c r="D16" s="2">
        <f>IFERROR(INDEX(D51:D500,MATCH($C$16,$C$51:$C$500,0)),"")</f>
        <v>-1224323708</v>
      </c>
      <c r="H16" s="2">
        <f>IFERROR(SUM(D16:G16)*(4/MAX(1,COUNT(D16:G16))),"")</f>
        <v>-4897294832</v>
      </c>
      <c r="I16" s="2">
        <f t="shared" ref="I16:N16" si="13">IFERROR(INDEX(I51:I500,MATCH($C$16,$C$51:$C$500,0)),"")</f>
        <v>-26758906857</v>
      </c>
      <c r="J16" s="2">
        <f t="shared" si="13"/>
        <v>-18443286238</v>
      </c>
      <c r="K16" s="2">
        <f t="shared" si="13"/>
        <v>11850246053</v>
      </c>
      <c r="L16" s="2">
        <f t="shared" si="13"/>
        <v>9259639567</v>
      </c>
      <c r="M16" s="2">
        <f t="shared" si="13"/>
        <v>-6870395998</v>
      </c>
      <c r="N16" s="2">
        <f t="shared" si="13"/>
        <v>-7594045309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1104160000000</v>
      </c>
      <c r="H20" s="2">
        <f t="shared" ref="H20:N20" ca="1" si="14">IFERROR(H21*H2,"")</f>
        <v>1104160000000</v>
      </c>
      <c r="I20" s="2">
        <f t="shared" ca="1" si="14"/>
        <v>2165440000000</v>
      </c>
      <c r="J20" s="2">
        <f t="shared" ca="1" si="14"/>
        <v>536000000000</v>
      </c>
      <c r="K20" s="2">
        <f t="shared" ca="1" si="14"/>
        <v>546720000000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10720000000</v>
      </c>
      <c r="H21" s="2">
        <f>IFERROR(INDEX(D21:G21,COUNT(D21:G21)),"")</f>
        <v>10720000000</v>
      </c>
      <c r="I21" s="2">
        <f t="shared" ref="I21:N21" si="15">IFERROR(INDEX(I51:I500,MATCH($C$7,$C$51:$C$500,0)),"")</f>
        <v>10720000000</v>
      </c>
      <c r="J21" s="2">
        <f t="shared" si="15"/>
        <v>10720000000</v>
      </c>
      <c r="K21" s="2">
        <f t="shared" si="15"/>
        <v>10720000000</v>
      </c>
      <c r="L21" s="2">
        <f t="shared" si="15"/>
        <v>50000000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-1.0277861776887811</v>
      </c>
      <c r="H23" s="3">
        <f t="shared" ref="H23:N23" si="16">IFERROR(H5/H6*100,"")</f>
        <v>-4.1111447107551244</v>
      </c>
      <c r="I23" s="3">
        <f t="shared" si="16"/>
        <v>-18.269512926812602</v>
      </c>
      <c r="J23" s="3">
        <f t="shared" si="16"/>
        <v>-11.713275203387907</v>
      </c>
      <c r="K23" s="3">
        <f t="shared" si="16"/>
        <v>7.1264882916954599</v>
      </c>
      <c r="L23" s="3">
        <f t="shared" si="16"/>
        <v>-16.195854139571068</v>
      </c>
      <c r="M23" s="3">
        <f t="shared" si="16"/>
        <v>14.377510129818813</v>
      </c>
      <c r="N23" s="3">
        <f t="shared" si="16"/>
        <v>16.043954734171045</v>
      </c>
    </row>
    <row r="24" spans="1:14" ht="15.5" x14ac:dyDescent="0.35">
      <c r="C24" t="s">
        <v>43</v>
      </c>
      <c r="D24" s="4">
        <f>IFERROR(_xlfn.RRI(5,I23,D23),"")</f>
        <v>-0.43761314547838204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-0.11</v>
      </c>
      <c r="H25" s="3">
        <f>IFERROR(INDEX(D25:G25,COUNT(D25:G25)),"")</f>
        <v>-0.11</v>
      </c>
      <c r="I25" s="3">
        <f t="shared" ref="I25:N25" si="18">IFERROR(INDEX(I51:I500,MATCH($C$25,$C$51:$C$500,0)),"")</f>
        <v>-1.99</v>
      </c>
      <c r="J25" s="3">
        <f t="shared" si="18"/>
        <v>-1.51</v>
      </c>
      <c r="K25" s="3">
        <f t="shared" si="18"/>
        <v>1.02</v>
      </c>
      <c r="L25" s="3">
        <f t="shared" si="18"/>
        <v>83.77</v>
      </c>
      <c r="M25" s="3">
        <f t="shared" si="18"/>
        <v>-92268.47</v>
      </c>
      <c r="N25" s="3">
        <f t="shared" si="18"/>
        <v>-88091.839999999997</v>
      </c>
    </row>
    <row r="26" spans="1:14" ht="15.5" x14ac:dyDescent="0.35">
      <c r="C26" t="s">
        <v>46</v>
      </c>
      <c r="D26" s="4">
        <f>IFERROR(_xlfn.RRI(5,I25,D25),"")</f>
        <v>-0.43958736052073666</v>
      </c>
      <c r="H26" s="4">
        <f t="shared" ref="H26:N26" si="19">IFERROR(_xlfn.RRI(5,M25,H25),"")</f>
        <v>-0.934646647162231</v>
      </c>
      <c r="I26" s="4">
        <f t="shared" si="19"/>
        <v>-0.88229809850108054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0.77371014626865675</v>
      </c>
      <c r="H27" s="3">
        <f t="shared" ref="H27:N27" si="20">IFERROR(H4/H21,"")</f>
        <v>3.094840585074627</v>
      </c>
      <c r="I27" s="3">
        <f t="shared" si="20"/>
        <v>1.2040737006529851</v>
      </c>
      <c r="J27" s="3">
        <f t="shared" si="20"/>
        <v>1.7632343230410448</v>
      </c>
      <c r="K27" s="3">
        <f t="shared" si="20"/>
        <v>3.6645611696828357</v>
      </c>
      <c r="L27" s="3">
        <f t="shared" si="20"/>
        <v>618.75653376000002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-8.465451372802546E-2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-0.94472361809045224</v>
      </c>
      <c r="I29" s="4">
        <f t="shared" si="22"/>
        <v>0.31788079470198677</v>
      </c>
      <c r="J29" s="4">
        <f t="shared" si="22"/>
        <v>-2.4803921568627452</v>
      </c>
      <c r="K29" s="4">
        <f t="shared" si="22"/>
        <v>-0.98782380327086072</v>
      </c>
      <c r="L29" s="4">
        <f t="shared" si="22"/>
        <v>-1.0009078941051044</v>
      </c>
      <c r="M29" s="4">
        <f t="shared" si="22"/>
        <v>4.7412223425007408E-2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1.5703082655125296</v>
      </c>
      <c r="I30" s="4">
        <f t="shared" si="23"/>
        <v>-0.31712212896563685</v>
      </c>
      <c r="J30" s="4">
        <f t="shared" si="23"/>
        <v>-0.51884161802826423</v>
      </c>
      <c r="K30" s="4">
        <f t="shared" si="23"/>
        <v>-0.99407753943636856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10.75</v>
      </c>
      <c r="H32" s="3">
        <f>IFERROR(INDEX(D32:G32,COUNT(D32:G32)),"")</f>
        <v>10.75</v>
      </c>
      <c r="I32" s="3">
        <f t="shared" ref="I32:N32" si="24">IFERROR(INDEX(I51:I500,MATCH($C$32,$C$51:$C$500,0)),"")</f>
        <v>10.86</v>
      </c>
      <c r="J32" s="3">
        <f t="shared" si="24"/>
        <v>12.84</v>
      </c>
      <c r="K32" s="3">
        <f t="shared" si="24"/>
        <v>14.35</v>
      </c>
      <c r="L32" s="3">
        <f t="shared" si="24"/>
        <v>-591.21</v>
      </c>
      <c r="M32" s="3">
        <f t="shared" si="24"/>
        <v>-674173.33</v>
      </c>
      <c r="N32" s="3">
        <f t="shared" si="24"/>
        <v>-581817.91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8.4700000000000006</v>
      </c>
      <c r="H33" s="3">
        <f>IFERROR(INDEX(D33:G33,COUNT(D33:G33)),"")</f>
        <v>8.4700000000000006</v>
      </c>
      <c r="I33" s="3">
        <f t="shared" ref="I33:N33" si="25">IFERROR(INDEX(I51:I500,MATCH($C$33,$C$51:$C$500,0)),"")</f>
        <v>18.600000000000001</v>
      </c>
      <c r="J33" s="3">
        <f t="shared" si="25"/>
        <v>3.89</v>
      </c>
      <c r="K33" s="3">
        <f t="shared" si="25"/>
        <v>3.55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-827.27</v>
      </c>
      <c r="H34" s="3">
        <f>IFERROR(INDEX(D34:G34,COUNT(D34:G34)),"")</f>
        <v>-827.27</v>
      </c>
      <c r="I34" s="3">
        <f t="shared" ref="I34:N34" si="26">IFERROR(INDEX(I51:I500,MATCH($C$34,$C$51:$C$500,0)),"")</f>
        <v>-101.51</v>
      </c>
      <c r="J34" s="3">
        <f t="shared" si="26"/>
        <v>-33.11</v>
      </c>
      <c r="K34" s="3">
        <f t="shared" si="26"/>
        <v>50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117.64</v>
      </c>
      <c r="H35" s="3">
        <f>IFERROR(INDEX(D35:G35,COUNT(D35:G35)),"")</f>
        <v>117.64</v>
      </c>
      <c r="I35" s="3">
        <f t="shared" ref="I35:N35" si="27">IFERROR(INDEX(I51:I500,MATCH($C$35,$C$51:$C$500,0)),"")</f>
        <v>167.79</v>
      </c>
      <c r="J35" s="3">
        <f t="shared" si="27"/>
        <v>28.36</v>
      </c>
      <c r="K35" s="3">
        <f t="shared" si="27"/>
        <v>13.92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8294172768</v>
      </c>
      <c r="E51" s="5">
        <v>3970703531</v>
      </c>
      <c r="F51" s="5">
        <v>4190903074</v>
      </c>
      <c r="G51" s="5">
        <v>1962244544</v>
      </c>
      <c r="I51" s="5">
        <v>12907670071</v>
      </c>
      <c r="J51" s="5">
        <v>18901871943</v>
      </c>
      <c r="K51" s="5">
        <v>39284095739</v>
      </c>
      <c r="L51" s="5">
        <v>30937826688</v>
      </c>
      <c r="M51" s="5">
        <v>10125568270</v>
      </c>
      <c r="N51" s="5">
        <v>6089056685</v>
      </c>
    </row>
    <row r="52" spans="2:14" ht="15.5" x14ac:dyDescent="0.35">
      <c r="C52" t="s">
        <v>73</v>
      </c>
      <c r="D52" s="5">
        <v>-3665895157</v>
      </c>
      <c r="E52" s="5">
        <v>-2051747754</v>
      </c>
      <c r="F52" s="5">
        <v>-4113586661</v>
      </c>
      <c r="G52" s="5">
        <v>-2941836490</v>
      </c>
      <c r="I52" s="5">
        <v>-12410562014</v>
      </c>
      <c r="J52" s="5">
        <v>-13996134324</v>
      </c>
      <c r="K52" s="5">
        <v>-14640033236</v>
      </c>
      <c r="L52" s="5">
        <v>-10205358312</v>
      </c>
      <c r="M52" s="5">
        <v>-3903579520</v>
      </c>
      <c r="N52" s="5">
        <v>-4097616083</v>
      </c>
    </row>
    <row r="53" spans="2:14" ht="15.5" x14ac:dyDescent="0.35">
      <c r="C53" t="s">
        <v>74</v>
      </c>
      <c r="D53" s="5">
        <v>4628277611</v>
      </c>
      <c r="E53" s="5">
        <v>1918955777</v>
      </c>
      <c r="F53" s="5">
        <v>77316413</v>
      </c>
      <c r="G53" s="5">
        <v>-979591946</v>
      </c>
      <c r="I53" s="5">
        <v>497108057</v>
      </c>
      <c r="J53" s="5">
        <v>4905737619</v>
      </c>
      <c r="K53" s="5">
        <v>24644062503</v>
      </c>
      <c r="L53" s="5">
        <v>20732468376</v>
      </c>
      <c r="M53" s="5">
        <v>6221988750</v>
      </c>
      <c r="N53" s="5">
        <v>1991440602</v>
      </c>
    </row>
    <row r="54" spans="2:14" ht="15.5" x14ac:dyDescent="0.35">
      <c r="C54" t="s">
        <v>75</v>
      </c>
      <c r="D54" s="5">
        <v>-5616504434</v>
      </c>
      <c r="E54" s="5">
        <v>-12893177717</v>
      </c>
      <c r="F54" s="5">
        <v>-6068717563</v>
      </c>
      <c r="G54" s="5">
        <v>-5516962268</v>
      </c>
      <c r="I54" s="5">
        <v>-28448475974</v>
      </c>
      <c r="J54" s="5">
        <v>-25445510499</v>
      </c>
      <c r="K54" s="5">
        <v>-26943893500</v>
      </c>
      <c r="L54" s="5">
        <v>-7135827077</v>
      </c>
      <c r="M54" s="5">
        <v>-4609766427</v>
      </c>
      <c r="N54" s="5">
        <v>-4264291422</v>
      </c>
    </row>
    <row r="55" spans="2:14" ht="15.5" x14ac:dyDescent="0.35">
      <c r="C55" t="s">
        <v>424</v>
      </c>
      <c r="L55" s="5">
        <v>-2645801067</v>
      </c>
      <c r="M55" s="5">
        <v>-1308586750</v>
      </c>
      <c r="N55" s="5">
        <v>-1200424509</v>
      </c>
    </row>
    <row r="56" spans="2:14" ht="15.5" x14ac:dyDescent="0.35">
      <c r="C56" t="s">
        <v>76</v>
      </c>
      <c r="D56" s="5">
        <v>-2647484429</v>
      </c>
      <c r="E56" s="5">
        <v>-8049598773</v>
      </c>
      <c r="F56" s="5">
        <v>-2866538373</v>
      </c>
      <c r="G56" s="5">
        <v>-2659292485</v>
      </c>
      <c r="I56" s="5">
        <v>-14730008003</v>
      </c>
      <c r="J56" s="5">
        <v>-10445564561</v>
      </c>
      <c r="K56" s="5">
        <v>-13779273105</v>
      </c>
      <c r="L56" s="5">
        <v>-4124884191</v>
      </c>
      <c r="M56" s="5">
        <v>-3108933330</v>
      </c>
      <c r="N56" s="5">
        <v>-2888743944</v>
      </c>
    </row>
    <row r="57" spans="2:14" ht="15.5" x14ac:dyDescent="0.35">
      <c r="C57" t="s">
        <v>77</v>
      </c>
      <c r="D57" s="5">
        <v>-2969020005</v>
      </c>
      <c r="E57" s="5">
        <v>-4843578944</v>
      </c>
      <c r="F57" s="5">
        <v>-3202179190</v>
      </c>
      <c r="G57" s="5">
        <v>-2857669783</v>
      </c>
      <c r="I57" s="5">
        <v>-13718467971</v>
      </c>
      <c r="J57" s="5">
        <v>-14999945938</v>
      </c>
      <c r="K57" s="5">
        <v>-13164620395</v>
      </c>
      <c r="L57" s="5">
        <v>-365141819</v>
      </c>
      <c r="M57" s="5">
        <v>-192246347</v>
      </c>
      <c r="N57" s="5">
        <v>-175122969</v>
      </c>
    </row>
    <row r="58" spans="2:14" ht="15.5" x14ac:dyDescent="0.35">
      <c r="C58" t="s">
        <v>1095</v>
      </c>
    </row>
    <row r="59" spans="2:14" ht="15.5" x14ac:dyDescent="0.35">
      <c r="C59" t="s">
        <v>80</v>
      </c>
      <c r="D59" s="5">
        <v>1382763</v>
      </c>
      <c r="E59" s="5">
        <v>-1024390</v>
      </c>
      <c r="F59" s="5">
        <v>-157013</v>
      </c>
      <c r="G59" s="5">
        <v>32709</v>
      </c>
      <c r="I59" s="5">
        <v>-1116937</v>
      </c>
      <c r="J59" s="5">
        <v>-85152</v>
      </c>
      <c r="K59" s="5">
        <v>-27600</v>
      </c>
      <c r="L59" s="5">
        <v>1599249956</v>
      </c>
      <c r="M59" s="5">
        <v>-72877995</v>
      </c>
      <c r="N59" s="5">
        <v>-623966968</v>
      </c>
    </row>
    <row r="60" spans="2:14" ht="15.5" x14ac:dyDescent="0.35">
      <c r="C60" t="s">
        <v>78</v>
      </c>
      <c r="D60" s="5">
        <v>-988226823</v>
      </c>
      <c r="E60" s="5">
        <v>-10974221940</v>
      </c>
      <c r="F60" s="5">
        <v>-5991401150</v>
      </c>
      <c r="G60" s="5">
        <v>-6496554214</v>
      </c>
      <c r="I60" s="5">
        <v>-27951367917</v>
      </c>
      <c r="J60" s="5">
        <v>-20539772880</v>
      </c>
      <c r="K60" s="5">
        <v>-2299830997</v>
      </c>
      <c r="L60" s="5">
        <v>13596641299</v>
      </c>
      <c r="M60" s="5">
        <v>1612222323</v>
      </c>
      <c r="N60" s="5">
        <v>-2272850820</v>
      </c>
    </row>
    <row r="61" spans="2:14" ht="15.5" x14ac:dyDescent="0.35">
      <c r="C61" t="s">
        <v>79</v>
      </c>
      <c r="D61" s="5">
        <v>-236096885</v>
      </c>
      <c r="E61" s="5">
        <v>1507316693</v>
      </c>
      <c r="F61" s="5">
        <v>-81702363</v>
      </c>
      <c r="G61" s="5">
        <v>-143876614</v>
      </c>
      <c r="I61" s="5">
        <v>1192461060</v>
      </c>
      <c r="J61" s="5">
        <v>2096486642</v>
      </c>
      <c r="K61" s="5">
        <v>14150077050</v>
      </c>
      <c r="L61" s="5">
        <v>-4337001732</v>
      </c>
      <c r="M61" s="5">
        <v>-8482618321</v>
      </c>
      <c r="N61" s="5">
        <v>-5321194489</v>
      </c>
    </row>
    <row r="62" spans="2:14" ht="15.5" x14ac:dyDescent="0.35">
      <c r="C62" t="s">
        <v>261</v>
      </c>
      <c r="D62" s="5">
        <v>281588923</v>
      </c>
      <c r="E62" s="5">
        <v>470254005</v>
      </c>
      <c r="F62" s="5">
        <v>28466377</v>
      </c>
      <c r="G62" s="5">
        <v>121254838</v>
      </c>
      <c r="I62" s="5">
        <v>686206280</v>
      </c>
      <c r="J62" s="5">
        <v>237501901</v>
      </c>
      <c r="K62" s="5">
        <v>188959660</v>
      </c>
      <c r="L62" s="5">
        <v>423254</v>
      </c>
      <c r="M62" s="5">
        <v>181227</v>
      </c>
      <c r="N62" s="5">
        <v>506803</v>
      </c>
    </row>
    <row r="63" spans="2:14" ht="15.5" x14ac:dyDescent="0.35">
      <c r="C63" t="s">
        <v>26</v>
      </c>
      <c r="D63" s="5">
        <v>-194866942</v>
      </c>
      <c r="E63" s="5">
        <v>-165555655</v>
      </c>
      <c r="F63" s="5">
        <v>-124635676</v>
      </c>
      <c r="G63" s="5">
        <v>-138851792</v>
      </c>
      <c r="I63" s="5">
        <v>-567525357</v>
      </c>
      <c r="J63" s="5">
        <v>-626065901</v>
      </c>
      <c r="K63" s="5">
        <v>-658965755</v>
      </c>
      <c r="L63" s="5">
        <v>-4337424986</v>
      </c>
      <c r="M63" s="5">
        <v>-8482799548</v>
      </c>
      <c r="N63" s="5">
        <v>-5321701292</v>
      </c>
    </row>
    <row r="64" spans="2:14" ht="15.5" x14ac:dyDescent="0.35">
      <c r="C64" t="s">
        <v>264</v>
      </c>
      <c r="K64" s="5">
        <v>-6954165</v>
      </c>
    </row>
    <row r="65" spans="3:14" ht="15.5" x14ac:dyDescent="0.35">
      <c r="C65" t="s">
        <v>81</v>
      </c>
      <c r="D65" s="5">
        <v>-236096885</v>
      </c>
      <c r="E65" s="5">
        <v>1507316693</v>
      </c>
      <c r="F65" s="5">
        <v>-81702363</v>
      </c>
      <c r="G65" s="5">
        <v>-143876614</v>
      </c>
      <c r="I65" s="5">
        <v>1192461060</v>
      </c>
      <c r="J65" s="5">
        <v>2096486642</v>
      </c>
      <c r="K65" s="5">
        <v>14150077050</v>
      </c>
      <c r="L65" s="5">
        <v>-4337001732</v>
      </c>
      <c r="M65" s="5">
        <v>-8482618321</v>
      </c>
      <c r="N65" s="5">
        <v>-5321194489</v>
      </c>
    </row>
    <row r="66" spans="3:14" ht="15.5" x14ac:dyDescent="0.35">
      <c r="C66" t="s">
        <v>28</v>
      </c>
      <c r="D66" s="5">
        <v>-1224323708</v>
      </c>
      <c r="E66" s="5">
        <v>-9466905247</v>
      </c>
      <c r="F66" s="5">
        <v>-6073103513</v>
      </c>
      <c r="G66" s="5">
        <v>-6640430828</v>
      </c>
      <c r="I66" s="5">
        <v>-26758906857</v>
      </c>
      <c r="J66" s="5">
        <v>-18443286238</v>
      </c>
      <c r="K66" s="5">
        <v>11850246053</v>
      </c>
      <c r="L66" s="5">
        <v>9259639567</v>
      </c>
      <c r="M66" s="5">
        <v>-6870395998</v>
      </c>
      <c r="N66" s="5">
        <v>-7594045309</v>
      </c>
    </row>
    <row r="67" spans="3:14" ht="15.5" x14ac:dyDescent="0.35">
      <c r="C67" t="s">
        <v>27</v>
      </c>
      <c r="E67" s="5">
        <v>5431872144</v>
      </c>
      <c r="I67" s="5">
        <v>5431872144</v>
      </c>
      <c r="J67" s="5">
        <v>2258783079</v>
      </c>
      <c r="K67" s="5">
        <v>-871321013</v>
      </c>
      <c r="L67" s="5">
        <v>-3106094635</v>
      </c>
      <c r="M67" s="5">
        <v>-362900446</v>
      </c>
      <c r="N67" s="5">
        <v>135208962</v>
      </c>
    </row>
    <row r="68" spans="3:14" ht="15.5" x14ac:dyDescent="0.35">
      <c r="C68" t="s">
        <v>82</v>
      </c>
      <c r="L68" s="5">
        <v>-3149519182</v>
      </c>
      <c r="M68" s="5">
        <v>-742357</v>
      </c>
    </row>
    <row r="69" spans="3:14" ht="15.5" x14ac:dyDescent="0.35">
      <c r="C69" t="s">
        <v>83</v>
      </c>
      <c r="L69" s="5">
        <v>43424547</v>
      </c>
      <c r="M69" s="5">
        <v>-362158089</v>
      </c>
      <c r="N69" s="5">
        <v>143978108</v>
      </c>
    </row>
    <row r="70" spans="3:14" ht="15.5" x14ac:dyDescent="0.35">
      <c r="C70" t="s">
        <v>478</v>
      </c>
      <c r="N70" s="5">
        <v>-8769146</v>
      </c>
    </row>
    <row r="71" spans="3:14" ht="15.5" x14ac:dyDescent="0.35">
      <c r="C71" t="s">
        <v>84</v>
      </c>
      <c r="E71" s="5">
        <v>5431872144</v>
      </c>
      <c r="I71" s="5">
        <v>5431872144</v>
      </c>
      <c r="J71" s="5">
        <v>2258783079</v>
      </c>
      <c r="K71" s="5">
        <v>-871321013</v>
      </c>
      <c r="L71" s="5">
        <v>-3106094635</v>
      </c>
      <c r="M71" s="5">
        <v>-362900446</v>
      </c>
      <c r="N71" s="5">
        <v>135208962</v>
      </c>
    </row>
    <row r="72" spans="3:14" ht="15.5" x14ac:dyDescent="0.35">
      <c r="C72" t="s">
        <v>85</v>
      </c>
      <c r="D72" s="5">
        <v>-1224323708</v>
      </c>
      <c r="E72" s="5">
        <v>-4035033103</v>
      </c>
      <c r="F72" s="5">
        <v>-6073103513</v>
      </c>
      <c r="G72" s="5">
        <v>-6640430828</v>
      </c>
      <c r="I72" s="5">
        <v>-21327034713</v>
      </c>
      <c r="J72" s="5">
        <v>-16184503159</v>
      </c>
      <c r="K72" s="5">
        <v>10978925040</v>
      </c>
      <c r="L72" s="5">
        <v>6153544932</v>
      </c>
      <c r="M72" s="5">
        <v>-7233296444</v>
      </c>
      <c r="N72" s="5">
        <v>-7458836347</v>
      </c>
    </row>
    <row r="73" spans="3:14" ht="15.5" x14ac:dyDescent="0.35">
      <c r="C73" t="s">
        <v>86</v>
      </c>
      <c r="D73" s="5">
        <v>40610332</v>
      </c>
      <c r="E73" s="5">
        <v>-13134002</v>
      </c>
      <c r="F73" s="5">
        <v>19348453</v>
      </c>
      <c r="G73" s="5">
        <v>18820296</v>
      </c>
      <c r="I73" s="5">
        <v>43855043</v>
      </c>
      <c r="J73" s="5">
        <v>53999298</v>
      </c>
      <c r="K73" s="5">
        <v>-17740978</v>
      </c>
      <c r="L73" s="5">
        <v>-4771035</v>
      </c>
      <c r="M73" s="5">
        <v>-5253797</v>
      </c>
    </row>
    <row r="74" spans="3:14" ht="15.5" x14ac:dyDescent="0.35">
      <c r="C74" t="s">
        <v>87</v>
      </c>
      <c r="D74" s="5">
        <v>40610332</v>
      </c>
      <c r="E74" s="5">
        <v>-13134002</v>
      </c>
      <c r="F74" s="5">
        <v>19348453</v>
      </c>
      <c r="G74" s="5">
        <v>18820296</v>
      </c>
      <c r="I74" s="5">
        <v>43855043</v>
      </c>
      <c r="J74" s="5">
        <v>53999298</v>
      </c>
      <c r="K74" s="5">
        <v>-17740978</v>
      </c>
      <c r="L74" s="5">
        <v>-4771035</v>
      </c>
      <c r="M74" s="5">
        <v>-5253797</v>
      </c>
    </row>
    <row r="75" spans="3:14" ht="15.5" x14ac:dyDescent="0.35">
      <c r="C75" t="s">
        <v>88</v>
      </c>
      <c r="D75" s="5">
        <v>-1183713376</v>
      </c>
      <c r="E75" s="5">
        <v>-4048167105</v>
      </c>
      <c r="F75" s="5">
        <v>-6053755060</v>
      </c>
      <c r="G75" s="5">
        <v>-6621610532</v>
      </c>
      <c r="I75" s="5">
        <v>-21283179670</v>
      </c>
      <c r="J75" s="5">
        <v>-16130503861</v>
      </c>
      <c r="K75" s="5">
        <v>10961184062</v>
      </c>
      <c r="L75" s="5">
        <v>6148773897</v>
      </c>
      <c r="M75" s="5">
        <v>-7238550241</v>
      </c>
      <c r="N75" s="5">
        <v>-7458836347</v>
      </c>
    </row>
    <row r="76" spans="3:14" ht="15.5" x14ac:dyDescent="0.35">
      <c r="C76" t="s">
        <v>89</v>
      </c>
      <c r="D76" s="5">
        <v>-1224323708</v>
      </c>
      <c r="E76" s="5">
        <v>-4035033103</v>
      </c>
      <c r="F76" s="5">
        <v>-6073103513</v>
      </c>
      <c r="G76" s="5">
        <v>-6640430828</v>
      </c>
      <c r="I76" s="5">
        <v>-21327034713</v>
      </c>
      <c r="J76" s="5">
        <v>-16184503159</v>
      </c>
      <c r="K76" s="5">
        <v>10978925040</v>
      </c>
      <c r="L76" s="5">
        <v>6153544932</v>
      </c>
      <c r="M76" s="5">
        <v>-7233296444</v>
      </c>
      <c r="N76" s="5">
        <v>-7458836347</v>
      </c>
    </row>
    <row r="77" spans="3:14" ht="15.5" x14ac:dyDescent="0.35">
      <c r="C77" t="s">
        <v>7</v>
      </c>
      <c r="D77" s="5">
        <v>-1185096140</v>
      </c>
      <c r="E77" s="5">
        <v>-4047142715</v>
      </c>
      <c r="F77" s="5">
        <v>-6053598047</v>
      </c>
      <c r="G77" s="5">
        <v>-6621643241</v>
      </c>
      <c r="I77" s="5">
        <v>-21282062733</v>
      </c>
      <c r="J77" s="5">
        <v>-16130418709</v>
      </c>
      <c r="K77" s="5">
        <v>10961211662</v>
      </c>
      <c r="L77" s="5">
        <v>4549523941</v>
      </c>
      <c r="M77" s="5">
        <v>-7165672246</v>
      </c>
      <c r="N77" s="5">
        <v>-6834869379</v>
      </c>
    </row>
    <row r="78" spans="3:14" ht="15.5" x14ac:dyDescent="0.35">
      <c r="C78" t="s">
        <v>90</v>
      </c>
      <c r="D78" s="5">
        <v>-1224323708</v>
      </c>
      <c r="E78" s="5">
        <v>-4035033103</v>
      </c>
      <c r="F78" s="5">
        <v>-6073103513</v>
      </c>
      <c r="G78" s="5">
        <v>-6640430828</v>
      </c>
      <c r="I78" s="5">
        <v>-21327034713</v>
      </c>
      <c r="J78" s="5">
        <v>-16184503159</v>
      </c>
      <c r="K78" s="5">
        <v>10978925040</v>
      </c>
      <c r="L78" s="5">
        <v>6153544932</v>
      </c>
      <c r="M78" s="5">
        <v>-7233296444</v>
      </c>
      <c r="N78" s="5">
        <v>-7458836347</v>
      </c>
    </row>
    <row r="79" spans="3:14" ht="15.5" x14ac:dyDescent="0.35">
      <c r="C79" t="s">
        <v>91</v>
      </c>
      <c r="D79" s="5">
        <v>-1183713377</v>
      </c>
      <c r="E79" s="5">
        <v>-4048167105</v>
      </c>
      <c r="F79" s="5">
        <v>-6053755060</v>
      </c>
      <c r="G79" s="5">
        <v>-6621610532</v>
      </c>
      <c r="I79" s="5">
        <v>-21283179670</v>
      </c>
      <c r="J79" s="5">
        <v>-16130503861</v>
      </c>
      <c r="K79" s="5">
        <v>10961184062</v>
      </c>
      <c r="L79" s="5">
        <v>6148773897</v>
      </c>
      <c r="M79" s="5">
        <v>-7238550241</v>
      </c>
      <c r="N79" s="5">
        <v>-7458836347</v>
      </c>
    </row>
    <row r="80" spans="3:14" ht="15.5" x14ac:dyDescent="0.35">
      <c r="C80" t="s">
        <v>92</v>
      </c>
      <c r="D80" s="5">
        <v>-1183713377</v>
      </c>
      <c r="E80" s="5">
        <v>-4048167105</v>
      </c>
      <c r="F80" s="5">
        <v>-6053755060</v>
      </c>
      <c r="G80" s="5">
        <v>-6621610532</v>
      </c>
      <c r="I80" s="5">
        <v>-21283179670</v>
      </c>
      <c r="J80" s="5">
        <v>-16130503861</v>
      </c>
      <c r="K80" s="5">
        <v>10961184062</v>
      </c>
      <c r="L80" s="5">
        <v>6148773897</v>
      </c>
      <c r="M80" s="5">
        <v>-7238550241</v>
      </c>
      <c r="N80" s="5">
        <v>-7458836347</v>
      </c>
    </row>
    <row r="82" spans="2:14" ht="15.5" x14ac:dyDescent="0.35">
      <c r="B82" t="s">
        <v>93</v>
      </c>
      <c r="C82" t="s">
        <v>94</v>
      </c>
    </row>
    <row r="83" spans="2:14" ht="15.5" x14ac:dyDescent="0.35">
      <c r="C83" t="s">
        <v>95</v>
      </c>
    </row>
    <row r="84" spans="2:14" ht="15.5" x14ac:dyDescent="0.35">
      <c r="C84" t="s">
        <v>19</v>
      </c>
      <c r="D84" s="5">
        <v>32670546160</v>
      </c>
      <c r="E84" s="5">
        <v>32382698709</v>
      </c>
      <c r="F84" s="5">
        <v>41768014070</v>
      </c>
      <c r="G84" s="5">
        <v>47035017017</v>
      </c>
      <c r="I84" s="5">
        <v>32382698709</v>
      </c>
      <c r="J84" s="5">
        <v>52721899180</v>
      </c>
      <c r="K84" s="5">
        <v>66051952547</v>
      </c>
      <c r="L84" s="5">
        <v>1216751499</v>
      </c>
      <c r="M84" s="5">
        <v>76942991</v>
      </c>
      <c r="N84" s="5">
        <v>115754415</v>
      </c>
    </row>
    <row r="85" spans="2:14" ht="15.5" x14ac:dyDescent="0.35">
      <c r="C85" t="s">
        <v>96</v>
      </c>
      <c r="D85" s="5">
        <v>8670491810</v>
      </c>
      <c r="E85" s="5">
        <v>8251937640</v>
      </c>
      <c r="F85" s="5">
        <v>9147758638</v>
      </c>
      <c r="G85" s="5">
        <v>7211584674</v>
      </c>
      <c r="I85" s="5">
        <v>8251937640</v>
      </c>
      <c r="J85" s="5">
        <v>10214313799</v>
      </c>
      <c r="K85" s="5">
        <v>14104109744</v>
      </c>
      <c r="L85" s="5">
        <v>15498659623</v>
      </c>
      <c r="M85" s="5">
        <v>2710016239</v>
      </c>
      <c r="N85" s="5">
        <v>836112954</v>
      </c>
    </row>
    <row r="86" spans="2:14" ht="15.5" x14ac:dyDescent="0.35">
      <c r="C86" t="s">
        <v>97</v>
      </c>
      <c r="D86" s="5">
        <v>92172864</v>
      </c>
      <c r="E86" s="5">
        <v>72624889</v>
      </c>
      <c r="F86" s="5">
        <v>5397632</v>
      </c>
      <c r="G86" s="5">
        <v>18892100</v>
      </c>
      <c r="I86" s="5">
        <v>72624889</v>
      </c>
      <c r="J86" s="5">
        <v>150738110</v>
      </c>
      <c r="K86" s="5">
        <v>529795678</v>
      </c>
      <c r="L86" s="5">
        <v>169294803</v>
      </c>
      <c r="M86" s="5">
        <v>1074011861</v>
      </c>
      <c r="N86" s="5">
        <v>864653768</v>
      </c>
    </row>
    <row r="87" spans="2:14" ht="15.5" x14ac:dyDescent="0.35">
      <c r="C87" t="s">
        <v>270</v>
      </c>
      <c r="D87" s="5">
        <v>46944075</v>
      </c>
      <c r="E87" s="5">
        <v>23300000</v>
      </c>
      <c r="F87" s="5">
        <v>15649999</v>
      </c>
      <c r="G87" s="5">
        <v>58799999</v>
      </c>
      <c r="I87" s="5">
        <v>23300000</v>
      </c>
      <c r="J87" s="5">
        <v>124165179</v>
      </c>
      <c r="K87" s="5">
        <v>3812205</v>
      </c>
      <c r="L87" s="5">
        <v>1294142789</v>
      </c>
      <c r="M87" s="5">
        <v>31987073520</v>
      </c>
      <c r="N87" s="5">
        <v>31711366450</v>
      </c>
    </row>
    <row r="88" spans="2:14" ht="15.5" x14ac:dyDescent="0.35">
      <c r="C88" t="s">
        <v>98</v>
      </c>
      <c r="D88" s="5">
        <v>8670491810</v>
      </c>
      <c r="E88" s="5">
        <v>8251937640</v>
      </c>
      <c r="F88" s="5">
        <v>9147758638</v>
      </c>
      <c r="G88" s="5">
        <v>7211584674</v>
      </c>
      <c r="I88" s="5">
        <v>8251937640</v>
      </c>
      <c r="J88" s="5">
        <v>10214313799</v>
      </c>
      <c r="K88" s="5">
        <v>14104109744</v>
      </c>
      <c r="L88" s="5">
        <v>15498659623</v>
      </c>
      <c r="M88" s="5">
        <v>2710016239</v>
      </c>
      <c r="N88" s="5">
        <v>836112954</v>
      </c>
    </row>
    <row r="89" spans="2:14" ht="15.5" x14ac:dyDescent="0.35">
      <c r="C89" t="s">
        <v>99</v>
      </c>
      <c r="D89" s="5">
        <v>86403733</v>
      </c>
      <c r="E89" s="5">
        <v>6078124239</v>
      </c>
      <c r="F89" s="5">
        <v>19497458</v>
      </c>
      <c r="G89" s="5">
        <v>8837184</v>
      </c>
      <c r="I89" s="5">
        <v>6078124239</v>
      </c>
      <c r="J89" s="5">
        <v>4173354344</v>
      </c>
      <c r="K89" s="5">
        <v>1113715445</v>
      </c>
      <c r="L89" s="5">
        <v>48001742</v>
      </c>
      <c r="M89" s="5">
        <v>22538701052</v>
      </c>
      <c r="N89" s="5">
        <v>21860634045</v>
      </c>
    </row>
    <row r="90" spans="2:14" ht="15.5" x14ac:dyDescent="0.35">
      <c r="C90" t="s">
        <v>100</v>
      </c>
      <c r="D90" s="5">
        <v>86403733</v>
      </c>
      <c r="E90" s="5">
        <v>6078124239</v>
      </c>
      <c r="F90" s="5">
        <v>19497458</v>
      </c>
      <c r="G90" s="5">
        <v>8837184</v>
      </c>
      <c r="I90" s="5">
        <v>6078124239</v>
      </c>
      <c r="J90" s="5">
        <v>4173354344</v>
      </c>
      <c r="K90" s="5">
        <v>1113715445</v>
      </c>
      <c r="L90" s="5">
        <v>48001742</v>
      </c>
      <c r="M90" s="5">
        <v>22538701052</v>
      </c>
      <c r="N90" s="5">
        <v>21860634045</v>
      </c>
    </row>
    <row r="91" spans="2:14" ht="15.5" x14ac:dyDescent="0.35">
      <c r="C91" t="s">
        <v>556</v>
      </c>
    </row>
    <row r="92" spans="2:14" ht="15.5" x14ac:dyDescent="0.35">
      <c r="C92" t="s">
        <v>101</v>
      </c>
      <c r="D92" s="5">
        <v>5423310171</v>
      </c>
      <c r="E92" s="5">
        <v>4581170847</v>
      </c>
      <c r="F92" s="5">
        <v>4692053514</v>
      </c>
      <c r="G92" s="5">
        <v>4485533145</v>
      </c>
      <c r="I92" s="5">
        <v>4581170847</v>
      </c>
      <c r="J92" s="5">
        <v>4108095332</v>
      </c>
      <c r="K92" s="5">
        <v>4896768493</v>
      </c>
      <c r="L92" s="5">
        <v>3699459817</v>
      </c>
      <c r="M92" s="5">
        <v>2534400651</v>
      </c>
      <c r="N92" s="5">
        <v>2081826108</v>
      </c>
    </row>
    <row r="93" spans="2:14" ht="15.5" x14ac:dyDescent="0.35">
      <c r="C93" t="s">
        <v>80</v>
      </c>
      <c r="D93" s="5">
        <v>305102188</v>
      </c>
      <c r="E93" s="5">
        <v>264491857</v>
      </c>
      <c r="F93" s="5">
        <v>298906627</v>
      </c>
      <c r="G93" s="5">
        <v>279558174</v>
      </c>
      <c r="I93" s="5">
        <v>264491857</v>
      </c>
      <c r="J93" s="5">
        <v>220635988</v>
      </c>
      <c r="K93" s="5">
        <v>166636502</v>
      </c>
      <c r="L93" s="5">
        <v>-13839262</v>
      </c>
      <c r="M93" s="5">
        <v>-6746109</v>
      </c>
    </row>
    <row r="94" spans="2:14" ht="15.5" x14ac:dyDescent="0.35">
      <c r="C94" t="s">
        <v>102</v>
      </c>
      <c r="D94" s="5">
        <v>56797049576</v>
      </c>
      <c r="E94" s="5">
        <v>57761414525</v>
      </c>
      <c r="F94" s="5">
        <v>58613988224</v>
      </c>
      <c r="G94" s="5">
        <v>62590640451</v>
      </c>
      <c r="I94" s="5">
        <v>57761414525</v>
      </c>
      <c r="J94" s="5">
        <v>75360868666</v>
      </c>
      <c r="K94" s="5">
        <v>89066018857</v>
      </c>
      <c r="L94" s="5">
        <v>29362361239</v>
      </c>
      <c r="M94" s="5">
        <v>30517018473</v>
      </c>
      <c r="N94" s="5">
        <v>27224701927</v>
      </c>
    </row>
    <row r="95" spans="2:14" ht="15.5" x14ac:dyDescent="0.35">
      <c r="C95" t="s">
        <v>103</v>
      </c>
    </row>
    <row r="96" spans="2:14" ht="15.5" x14ac:dyDescent="0.35">
      <c r="C96" t="s">
        <v>104</v>
      </c>
      <c r="D96" s="5">
        <v>46544725152</v>
      </c>
      <c r="E96" s="5">
        <v>47993085144</v>
      </c>
      <c r="F96" s="5">
        <v>49552719818</v>
      </c>
      <c r="G96" s="5">
        <v>50954580626</v>
      </c>
      <c r="I96" s="5">
        <v>47993085144</v>
      </c>
      <c r="J96" s="5">
        <v>53704210750</v>
      </c>
      <c r="K96" s="5">
        <v>50499494015</v>
      </c>
      <c r="L96" s="5">
        <v>8146483930</v>
      </c>
      <c r="M96" s="5">
        <v>7283210833</v>
      </c>
      <c r="N96" s="5">
        <v>8282684259</v>
      </c>
    </row>
    <row r="97" spans="3:14" ht="15.5" x14ac:dyDescent="0.35">
      <c r="C97" t="s">
        <v>349</v>
      </c>
      <c r="D97" s="5">
        <v>2319666672</v>
      </c>
      <c r="E97" s="5">
        <v>2338666671</v>
      </c>
      <c r="F97" s="5">
        <v>2357666670</v>
      </c>
      <c r="G97" s="5">
        <v>2376666669</v>
      </c>
      <c r="I97" s="5">
        <v>2338666671</v>
      </c>
      <c r="J97" s="5">
        <v>2414666667</v>
      </c>
    </row>
    <row r="98" spans="3:14" ht="15.5" x14ac:dyDescent="0.35">
      <c r="C98" t="s">
        <v>271</v>
      </c>
      <c r="L98" s="5">
        <v>713446345</v>
      </c>
      <c r="M98" s="5">
        <v>763288345</v>
      </c>
      <c r="N98" s="5">
        <v>837354748</v>
      </c>
    </row>
    <row r="99" spans="3:14" ht="15.5" x14ac:dyDescent="0.35">
      <c r="C99" t="s">
        <v>105</v>
      </c>
      <c r="D99" s="5">
        <v>9765145253</v>
      </c>
      <c r="E99" s="5">
        <v>9738591024</v>
      </c>
      <c r="F99" s="5">
        <v>4618665512</v>
      </c>
      <c r="G99" s="5">
        <v>4623445643</v>
      </c>
      <c r="I99" s="5">
        <v>9738591024</v>
      </c>
      <c r="J99" s="5">
        <v>4267888641</v>
      </c>
      <c r="K99" s="5">
        <v>1346233200</v>
      </c>
      <c r="L99" s="5">
        <v>577524218</v>
      </c>
      <c r="M99" s="5">
        <v>532753995</v>
      </c>
      <c r="N99" s="5">
        <v>893430244</v>
      </c>
    </row>
    <row r="100" spans="3:14" ht="15.5" x14ac:dyDescent="0.35">
      <c r="C100" t="s">
        <v>106</v>
      </c>
      <c r="D100" s="5">
        <v>73441873529</v>
      </c>
      <c r="E100" s="5">
        <v>75304016544</v>
      </c>
      <c r="F100" s="5">
        <v>71706161413</v>
      </c>
      <c r="G100" s="5">
        <v>73555659010</v>
      </c>
      <c r="I100" s="5">
        <v>75304016544</v>
      </c>
      <c r="J100" s="5">
        <v>77031653752</v>
      </c>
      <c r="K100" s="5">
        <v>77063985785</v>
      </c>
      <c r="L100" s="5">
        <v>9881475800</v>
      </c>
      <c r="M100" s="5">
        <v>8785253173</v>
      </c>
      <c r="N100" s="5">
        <v>10168469251</v>
      </c>
    </row>
    <row r="101" spans="3:14" ht="15.5" x14ac:dyDescent="0.35">
      <c r="C101" t="s">
        <v>107</v>
      </c>
      <c r="D101" s="5">
        <v>130238923105</v>
      </c>
      <c r="E101" s="5">
        <v>133065431069</v>
      </c>
      <c r="F101" s="5">
        <v>130320149637</v>
      </c>
      <c r="G101" s="5">
        <v>136146299461</v>
      </c>
      <c r="I101" s="5">
        <v>133065431069</v>
      </c>
      <c r="J101" s="5">
        <v>152392522418</v>
      </c>
      <c r="K101" s="5">
        <v>166130004642</v>
      </c>
      <c r="L101" s="5">
        <v>39243837039</v>
      </c>
      <c r="M101" s="5">
        <v>39302271646</v>
      </c>
      <c r="N101" s="5">
        <v>37393171178</v>
      </c>
    </row>
    <row r="102" spans="3:14" ht="15.5" x14ac:dyDescent="0.35">
      <c r="C102" t="s">
        <v>108</v>
      </c>
    </row>
    <row r="103" spans="3:14" ht="15.5" x14ac:dyDescent="0.35">
      <c r="C103" t="s">
        <v>109</v>
      </c>
    </row>
    <row r="104" spans="3:14" ht="15.5" x14ac:dyDescent="0.35">
      <c r="C104" t="s">
        <v>110</v>
      </c>
      <c r="D104" s="5">
        <v>6961209766</v>
      </c>
      <c r="E104" s="5">
        <v>8714466858</v>
      </c>
      <c r="F104" s="5">
        <v>6036314778</v>
      </c>
      <c r="G104" s="5">
        <v>5914342246</v>
      </c>
      <c r="I104" s="5">
        <v>8714466858</v>
      </c>
      <c r="J104" s="5">
        <v>7169834999</v>
      </c>
      <c r="K104" s="5">
        <v>5209524329</v>
      </c>
      <c r="L104" s="5">
        <v>31170823359</v>
      </c>
      <c r="M104" s="5">
        <v>51640521021</v>
      </c>
      <c r="N104" s="5">
        <v>39896566095</v>
      </c>
    </row>
    <row r="105" spans="3:14" ht="15.5" x14ac:dyDescent="0.35">
      <c r="C105" t="s">
        <v>111</v>
      </c>
    </row>
    <row r="106" spans="3:14" ht="15.5" x14ac:dyDescent="0.35">
      <c r="C106" t="s">
        <v>112</v>
      </c>
      <c r="D106" s="5">
        <v>2132332507</v>
      </c>
      <c r="E106" s="5">
        <v>2715866339</v>
      </c>
      <c r="F106" s="5">
        <v>2436772213</v>
      </c>
      <c r="G106" s="5">
        <v>2279233654</v>
      </c>
      <c r="I106" s="5">
        <v>2715866339</v>
      </c>
      <c r="J106" s="5">
        <v>3540323548</v>
      </c>
      <c r="K106" s="5">
        <v>2403701527</v>
      </c>
      <c r="L106" s="5">
        <v>3371692739</v>
      </c>
      <c r="M106" s="5">
        <v>1777691335</v>
      </c>
      <c r="N106" s="5">
        <v>1452577595</v>
      </c>
    </row>
    <row r="107" spans="3:14" ht="15.5" x14ac:dyDescent="0.35">
      <c r="C107" t="s">
        <v>113</v>
      </c>
    </row>
    <row r="108" spans="3:14" ht="15.5" x14ac:dyDescent="0.35">
      <c r="C108" t="s">
        <v>114</v>
      </c>
      <c r="D108" s="5">
        <v>139116939</v>
      </c>
      <c r="E108" s="5">
        <v>95924889</v>
      </c>
      <c r="F108" s="5">
        <v>21047631</v>
      </c>
      <c r="G108" s="5">
        <v>77692099</v>
      </c>
      <c r="I108" s="5">
        <v>95924889</v>
      </c>
      <c r="J108" s="5">
        <v>274903289</v>
      </c>
      <c r="K108" s="5">
        <v>533607883</v>
      </c>
      <c r="L108" s="5">
        <v>1463437592</v>
      </c>
      <c r="M108" s="5">
        <v>33061085381</v>
      </c>
      <c r="N108" s="5">
        <v>32576020218</v>
      </c>
    </row>
    <row r="109" spans="3:14" ht="15.5" x14ac:dyDescent="0.35">
      <c r="C109" t="s">
        <v>115</v>
      </c>
      <c r="D109" s="5">
        <v>62452333</v>
      </c>
      <c r="E109" s="5">
        <v>842241107</v>
      </c>
      <c r="F109" s="5">
        <v>295016873</v>
      </c>
      <c r="G109" s="5">
        <v>168627288</v>
      </c>
      <c r="I109" s="5">
        <v>842241107</v>
      </c>
      <c r="J109" s="5">
        <v>186412900</v>
      </c>
      <c r="K109" s="5">
        <v>147988262</v>
      </c>
      <c r="L109" s="5">
        <v>4819572800</v>
      </c>
      <c r="M109" s="5">
        <v>963449670</v>
      </c>
      <c r="N109" s="5">
        <v>156472666</v>
      </c>
    </row>
    <row r="110" spans="3:14" ht="15.5" x14ac:dyDescent="0.35">
      <c r="C110" t="s">
        <v>116</v>
      </c>
      <c r="D110" s="5">
        <v>1441456811</v>
      </c>
      <c r="E110" s="5">
        <v>2530768342</v>
      </c>
      <c r="F110" s="5">
        <v>803111135</v>
      </c>
      <c r="G110" s="5">
        <v>1190253849</v>
      </c>
      <c r="I110" s="5">
        <v>2530768342</v>
      </c>
      <c r="J110" s="5">
        <v>1788434404</v>
      </c>
      <c r="K110" s="5">
        <v>1263311237</v>
      </c>
      <c r="L110" s="5">
        <v>1213372403</v>
      </c>
      <c r="M110" s="5">
        <v>1612677286</v>
      </c>
      <c r="N110" s="5">
        <v>1188539128</v>
      </c>
    </row>
    <row r="111" spans="3:14" ht="15.5" x14ac:dyDescent="0.35">
      <c r="C111" t="s">
        <v>118</v>
      </c>
    </row>
    <row r="112" spans="3:14" ht="15.5" x14ac:dyDescent="0.35">
      <c r="C112" t="s">
        <v>442</v>
      </c>
      <c r="L112" s="5">
        <v>13270663265</v>
      </c>
      <c r="M112" s="5">
        <v>18507908161</v>
      </c>
      <c r="N112" s="5">
        <v>28819394705</v>
      </c>
    </row>
    <row r="113" spans="3:14" ht="15.5" x14ac:dyDescent="0.35">
      <c r="C113" t="s">
        <v>378</v>
      </c>
      <c r="D113" s="5">
        <v>2530731242</v>
      </c>
      <c r="E113" s="5">
        <v>2530731242</v>
      </c>
      <c r="F113" s="5">
        <v>2907114245</v>
      </c>
      <c r="G113" s="5">
        <v>2907114245</v>
      </c>
      <c r="I113" s="5">
        <v>2530731242</v>
      </c>
      <c r="J113" s="5">
        <v>2907114246</v>
      </c>
      <c r="K113" s="5">
        <v>3167966203</v>
      </c>
      <c r="L113" s="5">
        <v>3423358494</v>
      </c>
      <c r="M113" s="5">
        <v>3520628019</v>
      </c>
      <c r="N113" s="5">
        <v>2399718465</v>
      </c>
    </row>
    <row r="114" spans="3:14" ht="15.5" x14ac:dyDescent="0.35">
      <c r="C114" t="s">
        <v>120</v>
      </c>
      <c r="D114" s="5">
        <v>453360192</v>
      </c>
      <c r="E114" s="5">
        <v>571787486</v>
      </c>
      <c r="F114" s="5">
        <v>430098816</v>
      </c>
      <c r="G114" s="5">
        <v>528441175</v>
      </c>
      <c r="I114" s="5">
        <v>571787486</v>
      </c>
      <c r="J114" s="5">
        <v>452795931</v>
      </c>
      <c r="K114" s="5">
        <v>407998930</v>
      </c>
      <c r="L114" s="5">
        <v>19542436313</v>
      </c>
      <c r="M114" s="5">
        <v>14019496079</v>
      </c>
      <c r="N114" s="5">
        <v>3718515228</v>
      </c>
    </row>
    <row r="115" spans="3:14" ht="15.5" x14ac:dyDescent="0.35">
      <c r="C115" t="s">
        <v>121</v>
      </c>
      <c r="D115" s="5">
        <v>7972004259</v>
      </c>
      <c r="E115" s="5">
        <v>7861472574</v>
      </c>
      <c r="F115" s="5">
        <v>6574860474</v>
      </c>
      <c r="G115" s="5">
        <v>6469227774</v>
      </c>
      <c r="I115" s="5">
        <v>7861472574</v>
      </c>
      <c r="J115" s="5">
        <v>7512111778</v>
      </c>
      <c r="K115" s="5">
        <v>7111041311</v>
      </c>
      <c r="L115" s="5">
        <v>36163683686</v>
      </c>
      <c r="M115" s="5">
        <v>37501202528</v>
      </c>
      <c r="N115" s="5">
        <v>40097506745</v>
      </c>
    </row>
    <row r="116" spans="3:14" ht="15.5" x14ac:dyDescent="0.35">
      <c r="C116" t="s">
        <v>122</v>
      </c>
      <c r="D116" s="5">
        <v>7972004259</v>
      </c>
      <c r="E116" s="5">
        <v>7861472574</v>
      </c>
      <c r="F116" s="5">
        <v>6574860474</v>
      </c>
      <c r="G116" s="5">
        <v>6469227774</v>
      </c>
      <c r="I116" s="5">
        <v>7861472574</v>
      </c>
      <c r="J116" s="5">
        <v>7512111778</v>
      </c>
      <c r="K116" s="5">
        <v>7111041311</v>
      </c>
      <c r="L116" s="5">
        <v>36163683686</v>
      </c>
      <c r="M116" s="5">
        <v>37501202528</v>
      </c>
      <c r="N116" s="5">
        <v>40097506745</v>
      </c>
    </row>
    <row r="117" spans="3:14" ht="15.5" x14ac:dyDescent="0.35">
      <c r="C117" t="s">
        <v>124</v>
      </c>
    </row>
    <row r="118" spans="3:14" ht="15.5" x14ac:dyDescent="0.35">
      <c r="C118" t="s">
        <v>125</v>
      </c>
      <c r="D118" s="5">
        <v>3185669807</v>
      </c>
      <c r="E118" s="5">
        <v>3182063677</v>
      </c>
      <c r="F118" s="5">
        <v>3532410096</v>
      </c>
      <c r="G118" s="5">
        <v>3521527996</v>
      </c>
      <c r="I118" s="5">
        <v>3182063677</v>
      </c>
      <c r="J118" s="5">
        <v>3549472625</v>
      </c>
      <c r="K118" s="5">
        <v>4443242125</v>
      </c>
      <c r="L118" s="5">
        <v>33826228323</v>
      </c>
      <c r="M118" s="5">
        <v>35548477328</v>
      </c>
      <c r="N118" s="5">
        <v>38477058912</v>
      </c>
    </row>
    <row r="119" spans="3:14" ht="15.5" x14ac:dyDescent="0.35">
      <c r="C119" t="s">
        <v>126</v>
      </c>
      <c r="D119" s="5">
        <v>14933214025</v>
      </c>
      <c r="E119" s="5">
        <v>16575939432</v>
      </c>
      <c r="F119" s="5">
        <v>12611175252</v>
      </c>
      <c r="G119" s="5">
        <v>12383570020</v>
      </c>
      <c r="I119" s="5">
        <v>16575939432</v>
      </c>
      <c r="J119" s="5">
        <v>14681946777</v>
      </c>
      <c r="K119" s="5">
        <v>12320565640</v>
      </c>
      <c r="L119" s="5">
        <v>67334507045</v>
      </c>
      <c r="M119" s="5">
        <v>89141723549</v>
      </c>
      <c r="N119" s="5">
        <v>79994072840</v>
      </c>
    </row>
    <row r="120" spans="3:14" ht="15.5" x14ac:dyDescent="0.35">
      <c r="C120" t="s">
        <v>127</v>
      </c>
    </row>
    <row r="121" spans="3:14" ht="15.5" x14ac:dyDescent="0.35">
      <c r="C121" t="s">
        <v>128</v>
      </c>
      <c r="D121" s="5">
        <v>128662026744</v>
      </c>
      <c r="E121" s="5">
        <v>128662026744</v>
      </c>
      <c r="F121" s="5">
        <v>128662026744</v>
      </c>
      <c r="G121" s="5">
        <v>128662026744</v>
      </c>
      <c r="I121" s="5">
        <v>128662026744</v>
      </c>
      <c r="J121" s="5">
        <v>128662026744</v>
      </c>
      <c r="K121" s="5">
        <v>128660508000</v>
      </c>
      <c r="L121" s="5">
        <v>54394008000</v>
      </c>
      <c r="M121" s="5">
        <v>38794000000</v>
      </c>
      <c r="N121" s="5">
        <v>38794000000</v>
      </c>
    </row>
    <row r="122" spans="3:14" ht="15.5" x14ac:dyDescent="0.35">
      <c r="C122" t="s">
        <v>129</v>
      </c>
      <c r="D122" s="5">
        <v>100463428830</v>
      </c>
      <c r="E122" s="5">
        <v>100463428830</v>
      </c>
      <c r="F122" s="5">
        <v>100463428830</v>
      </c>
      <c r="G122" s="5">
        <v>100463428830</v>
      </c>
      <c r="I122" s="5">
        <v>100463428830</v>
      </c>
      <c r="J122" s="5">
        <v>100463428830</v>
      </c>
      <c r="K122" s="5">
        <v>100433307074</v>
      </c>
      <c r="L122" s="5">
        <v>814323506</v>
      </c>
      <c r="M122" s="5">
        <v>814323506</v>
      </c>
      <c r="N122" s="5">
        <v>814323506</v>
      </c>
    </row>
    <row r="123" spans="3:14" ht="15.5" x14ac:dyDescent="0.35">
      <c r="C123" t="s">
        <v>130</v>
      </c>
      <c r="D123" s="5">
        <v>-114188068340</v>
      </c>
      <c r="E123" s="5">
        <v>-112962292688</v>
      </c>
      <c r="F123" s="5">
        <v>-111716148044</v>
      </c>
      <c r="G123" s="5">
        <v>-105643201548</v>
      </c>
      <c r="I123" s="5">
        <v>-112962292688</v>
      </c>
      <c r="J123" s="5">
        <v>-91636374086</v>
      </c>
      <c r="K123" s="5">
        <v>-75451955891</v>
      </c>
      <c r="L123" s="5">
        <v>-87352720521</v>
      </c>
      <c r="M123" s="5">
        <v>-91909337615</v>
      </c>
      <c r="N123" s="5">
        <v>-84750411478</v>
      </c>
    </row>
    <row r="124" spans="3:14" ht="15.5" x14ac:dyDescent="0.35">
      <c r="C124" t="s">
        <v>131</v>
      </c>
    </row>
    <row r="125" spans="3:14" ht="15.5" x14ac:dyDescent="0.35">
      <c r="C125" t="s">
        <v>132</v>
      </c>
    </row>
    <row r="126" spans="3:14" ht="15.5" x14ac:dyDescent="0.35">
      <c r="C126" t="s">
        <v>133</v>
      </c>
      <c r="D126" s="5">
        <v>-114188068340</v>
      </c>
      <c r="E126" s="5">
        <v>-112962292688</v>
      </c>
      <c r="F126" s="5">
        <v>-111716148044</v>
      </c>
      <c r="G126" s="5">
        <v>-105643201548</v>
      </c>
      <c r="I126" s="5">
        <v>-112962292688</v>
      </c>
      <c r="J126" s="5">
        <v>-91636374086</v>
      </c>
      <c r="K126" s="5">
        <v>-75451955891</v>
      </c>
      <c r="L126" s="5">
        <v>-87352720521</v>
      </c>
      <c r="M126" s="5">
        <v>-91909337615</v>
      </c>
      <c r="N126" s="5">
        <v>-84750411478</v>
      </c>
    </row>
    <row r="127" spans="3:14" ht="15.5" x14ac:dyDescent="0.35">
      <c r="C127" t="s">
        <v>134</v>
      </c>
      <c r="D127" s="5">
        <v>63219657</v>
      </c>
      <c r="E127" s="5">
        <v>61836894</v>
      </c>
      <c r="F127" s="5">
        <v>760228</v>
      </c>
      <c r="G127" s="5">
        <v>917241</v>
      </c>
      <c r="I127" s="5">
        <v>61836894</v>
      </c>
      <c r="J127" s="5">
        <v>858165</v>
      </c>
      <c r="K127" s="5">
        <v>943317</v>
      </c>
      <c r="L127" s="5">
        <v>4067558271</v>
      </c>
      <c r="M127" s="5">
        <v>2468308315</v>
      </c>
      <c r="N127" s="5">
        <v>2541186310</v>
      </c>
    </row>
    <row r="128" spans="3:14" ht="15.5" x14ac:dyDescent="0.35">
      <c r="C128" t="s">
        <v>9</v>
      </c>
      <c r="D128" s="5">
        <v>115305709079</v>
      </c>
      <c r="E128" s="5">
        <v>116489491637</v>
      </c>
      <c r="F128" s="5">
        <v>117708974385</v>
      </c>
      <c r="G128" s="5">
        <v>123762729441</v>
      </c>
      <c r="I128" s="5">
        <v>116489491637</v>
      </c>
      <c r="J128" s="5">
        <v>137710575641</v>
      </c>
      <c r="K128" s="5">
        <v>153809439002</v>
      </c>
      <c r="L128" s="5">
        <v>-28090670006</v>
      </c>
      <c r="M128" s="5">
        <v>-49839451903</v>
      </c>
      <c r="N128" s="5">
        <v>-42600901662</v>
      </c>
    </row>
    <row r="129" spans="2:14" ht="15.5" x14ac:dyDescent="0.35">
      <c r="C129" t="s">
        <v>135</v>
      </c>
      <c r="D129" s="5">
        <v>130238923104</v>
      </c>
      <c r="E129" s="5">
        <v>133065431069</v>
      </c>
      <c r="F129" s="5">
        <v>130320149637</v>
      </c>
      <c r="G129" s="5">
        <v>136146299461</v>
      </c>
      <c r="I129" s="5">
        <v>133065431069</v>
      </c>
      <c r="J129" s="5">
        <v>152392522418</v>
      </c>
      <c r="K129" s="5">
        <v>166130004642</v>
      </c>
      <c r="L129" s="5">
        <v>39243837039</v>
      </c>
      <c r="M129" s="5">
        <v>39302271646</v>
      </c>
      <c r="N129" s="5">
        <v>37393171178</v>
      </c>
    </row>
    <row r="130" spans="2:14" ht="15.5" x14ac:dyDescent="0.35">
      <c r="C130" t="s">
        <v>136</v>
      </c>
      <c r="D130" s="5">
        <v>10721835562</v>
      </c>
      <c r="E130" s="5">
        <v>10721835562</v>
      </c>
      <c r="F130" s="5">
        <v>10721835562</v>
      </c>
      <c r="G130" s="5">
        <v>10721835562</v>
      </c>
      <c r="I130" s="5">
        <v>10721835562</v>
      </c>
      <c r="J130" s="5">
        <v>10721835562</v>
      </c>
      <c r="K130" s="5">
        <v>10721709000</v>
      </c>
      <c r="L130" s="5">
        <v>54394008</v>
      </c>
      <c r="M130" s="5">
        <v>77588</v>
      </c>
      <c r="N130" s="5">
        <v>77588</v>
      </c>
    </row>
    <row r="132" spans="2:14" ht="15.5" x14ac:dyDescent="0.35">
      <c r="B132" t="s">
        <v>137</v>
      </c>
      <c r="C132" t="s">
        <v>138</v>
      </c>
      <c r="D132" s="5">
        <v>411824518</v>
      </c>
      <c r="E132" s="5">
        <v>-9220307423</v>
      </c>
      <c r="F132" s="5">
        <v>-5123143899</v>
      </c>
      <c r="G132" s="5">
        <v>-5172428687</v>
      </c>
      <c r="I132" s="5">
        <v>-19647403325</v>
      </c>
      <c r="J132" s="5">
        <v>-10146105190</v>
      </c>
      <c r="K132" s="5">
        <v>-5336256626</v>
      </c>
      <c r="L132" s="5">
        <v>-1441549638</v>
      </c>
      <c r="M132" s="5">
        <v>323284313</v>
      </c>
      <c r="N132" s="5">
        <v>-481630949</v>
      </c>
    </row>
    <row r="133" spans="2:14" ht="15.5" x14ac:dyDescent="0.35">
      <c r="C133" t="s">
        <v>279</v>
      </c>
      <c r="D133" s="5">
        <v>8602628999</v>
      </c>
      <c r="E133" s="5">
        <v>3640237111</v>
      </c>
      <c r="F133" s="5">
        <v>3431899693</v>
      </c>
      <c r="G133" s="5">
        <v>2074906502</v>
      </c>
      <c r="I133" s="5">
        <v>15526302295</v>
      </c>
      <c r="J133" s="5">
        <v>23828787197</v>
      </c>
      <c r="K133" s="5">
        <v>39615146677</v>
      </c>
      <c r="L133" s="5">
        <v>18812373533</v>
      </c>
      <c r="M133" s="5">
        <v>7678726158</v>
      </c>
      <c r="N133" s="5">
        <v>7255324326</v>
      </c>
    </row>
    <row r="134" spans="2:14" ht="15.5" x14ac:dyDescent="0.35">
      <c r="C134" t="s">
        <v>280</v>
      </c>
      <c r="D134" s="5">
        <v>-4432918186</v>
      </c>
      <c r="E134" s="5">
        <v>-11085760259</v>
      </c>
      <c r="F134" s="5">
        <v>-6034417997</v>
      </c>
      <c r="G134" s="5">
        <v>-4723230037</v>
      </c>
      <c r="I134" s="5">
        <v>-25288807864</v>
      </c>
      <c r="J134" s="5">
        <v>-23027661375</v>
      </c>
      <c r="K134" s="5">
        <v>-30676860712</v>
      </c>
      <c r="L134" s="5">
        <v>-14495748808</v>
      </c>
      <c r="M134" s="5">
        <v>-4321294342</v>
      </c>
      <c r="N134" s="5">
        <v>-3685739760</v>
      </c>
    </row>
    <row r="135" spans="2:14" ht="15.5" x14ac:dyDescent="0.35">
      <c r="C135" t="s">
        <v>142</v>
      </c>
      <c r="D135" s="5">
        <v>-3513047546</v>
      </c>
      <c r="E135" s="5">
        <v>-2329203802</v>
      </c>
      <c r="F135" s="5">
        <v>-2616153880</v>
      </c>
      <c r="G135" s="5">
        <v>-2193467349</v>
      </c>
      <c r="I135" s="5">
        <v>-10119659173</v>
      </c>
      <c r="J135" s="5">
        <v>-10064989220</v>
      </c>
      <c r="K135" s="5">
        <v>-8937397297</v>
      </c>
      <c r="L135" s="5">
        <v>-4841373989</v>
      </c>
      <c r="M135" s="5">
        <v>-1947159303</v>
      </c>
      <c r="N135" s="5">
        <v>-2169423512</v>
      </c>
    </row>
    <row r="136" spans="2:14" ht="15.5" x14ac:dyDescent="0.35">
      <c r="C136" t="s">
        <v>1124</v>
      </c>
      <c r="F136" s="5">
        <v>258813478</v>
      </c>
      <c r="G136" s="5">
        <v>-258813478</v>
      </c>
    </row>
    <row r="137" spans="2:14" ht="15.5" x14ac:dyDescent="0.35">
      <c r="C137" t="s">
        <v>665</v>
      </c>
      <c r="D137" s="5">
        <v>-24838300</v>
      </c>
      <c r="E137" s="5">
        <v>23323025</v>
      </c>
      <c r="F137" s="5">
        <v>-10255250</v>
      </c>
      <c r="G137" s="5">
        <v>-5269850</v>
      </c>
      <c r="J137" s="5">
        <v>-686372744</v>
      </c>
      <c r="K137" s="5">
        <v>-4777017857</v>
      </c>
      <c r="M137" s="5">
        <v>-8769146</v>
      </c>
      <c r="N137" s="5">
        <v>-10158200</v>
      </c>
    </row>
    <row r="138" spans="2:14" ht="15.5" x14ac:dyDescent="0.35">
      <c r="C138" t="s">
        <v>287</v>
      </c>
      <c r="D138" s="5">
        <v>-517685808</v>
      </c>
      <c r="E138" s="5">
        <v>109114283</v>
      </c>
      <c r="F138" s="5">
        <v>-387502766</v>
      </c>
      <c r="G138" s="5">
        <v>-7336380</v>
      </c>
      <c r="I138" s="5">
        <v>-421693625</v>
      </c>
      <c r="J138" s="5">
        <v>-558885906</v>
      </c>
      <c r="K138" s="5">
        <v>-576843372</v>
      </c>
      <c r="L138" s="5">
        <v>-917223628</v>
      </c>
      <c r="M138" s="5">
        <v>-1078400281</v>
      </c>
      <c r="N138" s="5">
        <v>-1872140606</v>
      </c>
    </row>
    <row r="139" spans="2:14" ht="15.5" x14ac:dyDescent="0.35">
      <c r="C139" t="s">
        <v>282</v>
      </c>
      <c r="D139" s="5">
        <v>297685359</v>
      </c>
      <c r="E139" s="5">
        <v>421982219</v>
      </c>
      <c r="F139" s="5">
        <v>234472823</v>
      </c>
      <c r="G139" s="5">
        <v>-59218095</v>
      </c>
      <c r="I139" s="5">
        <v>656455042</v>
      </c>
      <c r="J139" s="5">
        <v>363016858</v>
      </c>
      <c r="K139" s="5">
        <v>16715935</v>
      </c>
      <c r="L139" s="5">
        <v>423254</v>
      </c>
      <c r="M139" s="5">
        <v>181227</v>
      </c>
      <c r="N139" s="5">
        <v>506803</v>
      </c>
    </row>
    <row r="140" spans="2:14" ht="15.5" x14ac:dyDescent="0.35">
      <c r="C140" t="s">
        <v>268</v>
      </c>
    </row>
    <row r="141" spans="2:14" ht="15.5" x14ac:dyDescent="0.35">
      <c r="C141" t="s">
        <v>145</v>
      </c>
      <c r="D141" s="5">
        <v>-114821164</v>
      </c>
      <c r="E141" s="5">
        <v>-252261838</v>
      </c>
      <c r="F141" s="5">
        <v>-87460259</v>
      </c>
      <c r="G141" s="5">
        <v>-145779276</v>
      </c>
      <c r="I141" s="5">
        <v>-543096481</v>
      </c>
      <c r="J141" s="5">
        <v>-226082370</v>
      </c>
      <c r="K141" s="5">
        <v>135553642244</v>
      </c>
      <c r="L141" s="5">
        <v>-15244379350</v>
      </c>
      <c r="M141" s="5">
        <v>243707070</v>
      </c>
      <c r="N141" s="5">
        <v>716779768</v>
      </c>
    </row>
    <row r="142" spans="2:14" ht="15.5" x14ac:dyDescent="0.35">
      <c r="C142" t="s">
        <v>146</v>
      </c>
      <c r="D142" s="5">
        <v>-9155900</v>
      </c>
      <c r="E142" s="5">
        <v>87253900</v>
      </c>
      <c r="F142" s="5">
        <v>-56398789</v>
      </c>
      <c r="G142" s="5">
        <v>-57285877</v>
      </c>
      <c r="I142" s="5">
        <v>-148700665</v>
      </c>
      <c r="J142" s="5">
        <v>-2957865807</v>
      </c>
      <c r="K142" s="5">
        <v>-65382184570</v>
      </c>
      <c r="L142" s="5">
        <v>17825737496</v>
      </c>
      <c r="M142" s="5">
        <v>-605802807</v>
      </c>
      <c r="N142" s="5">
        <v>-389025330</v>
      </c>
    </row>
    <row r="143" spans="2:14" ht="15.5" x14ac:dyDescent="0.35">
      <c r="C143" t="s">
        <v>148</v>
      </c>
      <c r="D143" s="5">
        <v>-9155900</v>
      </c>
      <c r="E143" s="5">
        <v>111753900</v>
      </c>
      <c r="F143" s="5">
        <v>-56398789</v>
      </c>
      <c r="G143" s="5">
        <v>-57285877</v>
      </c>
      <c r="I143" s="5">
        <v>-124200665</v>
      </c>
      <c r="J143" s="5">
        <v>-1197865807</v>
      </c>
      <c r="K143" s="5">
        <v>-42229307215</v>
      </c>
      <c r="L143" s="5">
        <v>-1455461485</v>
      </c>
      <c r="M143" s="5">
        <v>-1800000</v>
      </c>
      <c r="N143" s="5">
        <v>-162068834</v>
      </c>
    </row>
    <row r="144" spans="2:14" ht="15.5" x14ac:dyDescent="0.35">
      <c r="C144" t="s">
        <v>1125</v>
      </c>
      <c r="E144" s="5">
        <v>192398384768</v>
      </c>
      <c r="I144" s="5">
        <v>192398384768</v>
      </c>
      <c r="J144" s="5">
        <v>234600457482</v>
      </c>
    </row>
    <row r="145" spans="3:14" ht="15.5" x14ac:dyDescent="0.35">
      <c r="C145" t="s">
        <v>1126</v>
      </c>
      <c r="E145" s="5">
        <v>-192398384768</v>
      </c>
      <c r="I145" s="5">
        <v>-192398384768</v>
      </c>
      <c r="J145" s="5">
        <v>-234600457482</v>
      </c>
    </row>
    <row r="146" spans="3:14" ht="15.5" x14ac:dyDescent="0.35">
      <c r="C146" t="s">
        <v>1127</v>
      </c>
      <c r="K146" s="5">
        <v>-1631967355</v>
      </c>
      <c r="L146" s="5">
        <v>-3183869129</v>
      </c>
      <c r="N146" s="5">
        <v>-335715000</v>
      </c>
    </row>
    <row r="147" spans="3:14" ht="15.5" x14ac:dyDescent="0.35">
      <c r="C147" t="s">
        <v>1128</v>
      </c>
      <c r="K147" s="5">
        <v>-5250000000</v>
      </c>
    </row>
    <row r="148" spans="3:14" ht="15.5" x14ac:dyDescent="0.35">
      <c r="C148" t="s">
        <v>532</v>
      </c>
      <c r="J148" s="5">
        <v>-1760000000</v>
      </c>
    </row>
    <row r="149" spans="3:14" ht="15.5" x14ac:dyDescent="0.35">
      <c r="C149" t="s">
        <v>849</v>
      </c>
      <c r="E149" s="5">
        <v>-28000000</v>
      </c>
      <c r="I149" s="5">
        <v>-28000000</v>
      </c>
      <c r="K149" s="5">
        <v>-17170910000</v>
      </c>
    </row>
    <row r="150" spans="3:14" ht="15.5" x14ac:dyDescent="0.35">
      <c r="C150" t="s">
        <v>1129</v>
      </c>
      <c r="L150" s="5">
        <v>27635037711</v>
      </c>
      <c r="M150" s="5">
        <v>506258197</v>
      </c>
      <c r="N150" s="5">
        <v>109781504</v>
      </c>
    </row>
    <row r="151" spans="3:14" ht="15.5" x14ac:dyDescent="0.35">
      <c r="C151" t="s">
        <v>1130</v>
      </c>
      <c r="L151" s="5">
        <v>-5169969601</v>
      </c>
      <c r="M151" s="5">
        <v>-1175261004</v>
      </c>
      <c r="N151" s="5">
        <v>-1023000</v>
      </c>
    </row>
    <row r="152" spans="3:14" ht="15.5" x14ac:dyDescent="0.35">
      <c r="C152" t="s">
        <v>1131</v>
      </c>
      <c r="K152" s="5">
        <v>900000000</v>
      </c>
    </row>
    <row r="153" spans="3:14" ht="15.5" x14ac:dyDescent="0.35">
      <c r="C153" t="s">
        <v>357</v>
      </c>
      <c r="E153" s="5">
        <v>3500000</v>
      </c>
      <c r="I153" s="5">
        <v>3500000</v>
      </c>
      <c r="M153" s="5">
        <v>65000000</v>
      </c>
    </row>
    <row r="154" spans="3:14" ht="15.5" x14ac:dyDescent="0.35">
      <c r="C154" t="s">
        <v>149</v>
      </c>
      <c r="D154" s="5">
        <v>-114821164</v>
      </c>
      <c r="E154" s="5">
        <v>-252261838</v>
      </c>
      <c r="F154" s="5">
        <v>-87460259</v>
      </c>
      <c r="G154" s="5">
        <v>-145779276</v>
      </c>
      <c r="I154" s="5">
        <v>-543096481</v>
      </c>
      <c r="J154" s="5">
        <v>-226082370</v>
      </c>
      <c r="K154" s="5">
        <v>135553642244</v>
      </c>
      <c r="L154" s="5">
        <v>-15244379350</v>
      </c>
      <c r="M154" s="5">
        <v>243707070</v>
      </c>
      <c r="N154" s="5">
        <v>716779768</v>
      </c>
    </row>
    <row r="155" spans="3:14" ht="15.5" x14ac:dyDescent="0.35">
      <c r="C155" t="s">
        <v>609</v>
      </c>
      <c r="K155" s="5">
        <v>118000000000</v>
      </c>
    </row>
    <row r="156" spans="3:14" ht="15.5" x14ac:dyDescent="0.35">
      <c r="C156" t="s">
        <v>1132</v>
      </c>
    </row>
    <row r="157" spans="3:14" ht="15.5" x14ac:dyDescent="0.35">
      <c r="C157" t="s">
        <v>1133</v>
      </c>
      <c r="K157" s="5">
        <v>27672735000</v>
      </c>
      <c r="L157" s="5">
        <v>15600008000</v>
      </c>
    </row>
    <row r="158" spans="3:14" ht="15.5" x14ac:dyDescent="0.35">
      <c r="C158" t="s">
        <v>1134</v>
      </c>
      <c r="K158" s="5">
        <v>-3868378600</v>
      </c>
    </row>
    <row r="159" spans="3:14" ht="15.5" x14ac:dyDescent="0.35">
      <c r="C159" t="s">
        <v>312</v>
      </c>
      <c r="K159" s="5">
        <v>-3204526691</v>
      </c>
    </row>
    <row r="160" spans="3:14" ht="15.5" x14ac:dyDescent="0.35">
      <c r="C160" t="s">
        <v>830</v>
      </c>
      <c r="D160" s="5">
        <v>-104880298</v>
      </c>
      <c r="E160" s="5">
        <v>-295130643</v>
      </c>
      <c r="F160" s="5">
        <v>135429756</v>
      </c>
      <c r="G160" s="5">
        <v>-66687944</v>
      </c>
      <c r="I160" s="5">
        <v>-295130643</v>
      </c>
      <c r="J160" s="5">
        <v>-254015292</v>
      </c>
      <c r="K160" s="5">
        <v>-212203528</v>
      </c>
      <c r="L160" s="5">
        <v>-111456619</v>
      </c>
      <c r="M160" s="5">
        <v>-32000000</v>
      </c>
      <c r="N160" s="5">
        <v>-52208348</v>
      </c>
    </row>
    <row r="161" spans="2:14" ht="15.5" x14ac:dyDescent="0.35">
      <c r="C161" t="s">
        <v>979</v>
      </c>
      <c r="K161" s="5">
        <v>-1298442058</v>
      </c>
    </row>
    <row r="162" spans="2:14" ht="15.5" x14ac:dyDescent="0.35">
      <c r="C162" t="s">
        <v>1135</v>
      </c>
      <c r="J162" s="5">
        <v>31640500</v>
      </c>
    </row>
    <row r="163" spans="2:14" ht="15.5" x14ac:dyDescent="0.35">
      <c r="C163" t="s">
        <v>1136</v>
      </c>
      <c r="E163" s="5">
        <v>132906936</v>
      </c>
      <c r="F163" s="5">
        <v>-233772115</v>
      </c>
    </row>
    <row r="164" spans="2:14" ht="15.5" x14ac:dyDescent="0.35">
      <c r="C164" t="s">
        <v>1137</v>
      </c>
      <c r="L164" s="5">
        <v>10843618624</v>
      </c>
      <c r="M164" s="5">
        <v>743406493</v>
      </c>
      <c r="N164" s="5">
        <v>3415894011</v>
      </c>
    </row>
    <row r="165" spans="2:14" ht="15.5" x14ac:dyDescent="0.35">
      <c r="C165" t="s">
        <v>1138</v>
      </c>
      <c r="I165" s="5">
        <v>-100865179</v>
      </c>
      <c r="J165" s="5">
        <v>120352974</v>
      </c>
      <c r="K165" s="5">
        <v>-1290330584</v>
      </c>
      <c r="L165" s="5">
        <v>-41536549355</v>
      </c>
      <c r="M165" s="5">
        <v>-467699423</v>
      </c>
      <c r="N165" s="5">
        <v>-2646905895</v>
      </c>
    </row>
    <row r="166" spans="2:14" ht="15.5" x14ac:dyDescent="0.35">
      <c r="C166" t="s">
        <v>1139</v>
      </c>
      <c r="E166" s="5">
        <v>132906936</v>
      </c>
      <c r="F166" s="5">
        <v>-233772115</v>
      </c>
      <c r="I166" s="5">
        <v>-100865179</v>
      </c>
      <c r="J166" s="5">
        <v>120352974</v>
      </c>
      <c r="K166" s="5">
        <v>-1290330584</v>
      </c>
      <c r="L166" s="5">
        <v>-30692930731</v>
      </c>
      <c r="M166" s="5">
        <v>275707070</v>
      </c>
      <c r="N166" s="5">
        <v>768988116</v>
      </c>
    </row>
    <row r="167" spans="2:14" ht="15.5" x14ac:dyDescent="0.35">
      <c r="C167" t="s">
        <v>155</v>
      </c>
      <c r="D167" s="5">
        <v>-9940866</v>
      </c>
      <c r="E167" s="5">
        <v>-90038131</v>
      </c>
      <c r="F167" s="5">
        <v>10882100</v>
      </c>
      <c r="G167" s="5">
        <v>-79091332</v>
      </c>
      <c r="I167" s="5">
        <v>-147100659</v>
      </c>
      <c r="J167" s="5">
        <v>-124060552</v>
      </c>
      <c r="K167" s="5">
        <v>-245211295</v>
      </c>
      <c r="L167" s="5">
        <v>-40000000</v>
      </c>
    </row>
    <row r="168" spans="2:14" ht="15.5" x14ac:dyDescent="0.35">
      <c r="C168" t="s">
        <v>164</v>
      </c>
      <c r="D168" s="5">
        <v>287847454</v>
      </c>
      <c r="E168" s="5">
        <v>-9385315361</v>
      </c>
      <c r="F168" s="5">
        <v>-5267002947</v>
      </c>
      <c r="G168" s="5">
        <v>-5375493840</v>
      </c>
      <c r="I168" s="5">
        <v>-20339200471</v>
      </c>
      <c r="J168" s="5">
        <v>-13330053367</v>
      </c>
      <c r="K168" s="5">
        <v>64835201048</v>
      </c>
      <c r="L168" s="5">
        <v>1139808508</v>
      </c>
      <c r="M168" s="5">
        <v>-38811424</v>
      </c>
      <c r="N168" s="5">
        <v>-153876511</v>
      </c>
    </row>
    <row r="169" spans="2:14" ht="15.5" x14ac:dyDescent="0.35">
      <c r="C169" t="s">
        <v>315</v>
      </c>
    </row>
    <row r="170" spans="2:14" ht="15.5" x14ac:dyDescent="0.35">
      <c r="C170" t="s">
        <v>165</v>
      </c>
      <c r="D170" s="5">
        <v>32382698707</v>
      </c>
      <c r="I170" s="5">
        <v>52721899180</v>
      </c>
      <c r="J170" s="5">
        <v>66051952547</v>
      </c>
      <c r="K170" s="5">
        <v>1216751499</v>
      </c>
      <c r="L170" s="5">
        <v>76942991</v>
      </c>
      <c r="M170" s="5">
        <v>115754415</v>
      </c>
      <c r="N170" s="5">
        <v>269630926</v>
      </c>
    </row>
    <row r="171" spans="2:14" ht="15.5" x14ac:dyDescent="0.35">
      <c r="C171" t="s">
        <v>166</v>
      </c>
      <c r="D171" s="5">
        <v>32670546161</v>
      </c>
      <c r="E171" s="5">
        <v>-9385315361</v>
      </c>
      <c r="F171" s="5">
        <v>-5267002947</v>
      </c>
      <c r="G171" s="5">
        <v>-5375493840</v>
      </c>
      <c r="I171" s="5">
        <v>32382698709</v>
      </c>
      <c r="J171" s="5">
        <v>52721899180</v>
      </c>
      <c r="K171" s="5">
        <v>66051952547</v>
      </c>
      <c r="L171" s="5">
        <v>1216751499</v>
      </c>
      <c r="M171" s="5">
        <v>76942991</v>
      </c>
      <c r="N171" s="5">
        <v>115754415</v>
      </c>
    </row>
    <row r="173" spans="2:14" ht="15.5" x14ac:dyDescent="0.35">
      <c r="B173" t="s">
        <v>167</v>
      </c>
      <c r="C173" t="s">
        <v>11</v>
      </c>
      <c r="D173" s="5">
        <v>10720000000</v>
      </c>
      <c r="E173" s="5">
        <v>10720000000</v>
      </c>
      <c r="F173" s="5">
        <v>10720000000</v>
      </c>
      <c r="G173" s="5">
        <v>10720000000</v>
      </c>
      <c r="I173" s="5">
        <v>10720000000</v>
      </c>
      <c r="J173" s="5">
        <v>10720000000</v>
      </c>
      <c r="K173" s="5">
        <v>10720000000</v>
      </c>
      <c r="L173" s="5">
        <v>50000000</v>
      </c>
      <c r="M173" s="5">
        <v>0</v>
      </c>
      <c r="N173" s="5">
        <v>0</v>
      </c>
    </row>
    <row r="174" spans="2:14" ht="15.5" x14ac:dyDescent="0.35">
      <c r="C174" t="s">
        <v>168</v>
      </c>
      <c r="D174" s="6">
        <v>-0.11</v>
      </c>
      <c r="E174" s="6">
        <v>-0.38</v>
      </c>
      <c r="F174" s="6">
        <v>-0.56999999999999995</v>
      </c>
      <c r="G174" s="6">
        <v>-0.62</v>
      </c>
    </row>
    <row r="175" spans="2:14" ht="15.5" x14ac:dyDescent="0.35">
      <c r="C175" t="s">
        <v>169</v>
      </c>
      <c r="D175" s="6">
        <v>-827.27</v>
      </c>
      <c r="E175" s="6">
        <v>-531.58000000000004</v>
      </c>
      <c r="F175" s="6">
        <v>-375.44</v>
      </c>
      <c r="G175" s="6">
        <v>-138.71</v>
      </c>
    </row>
    <row r="176" spans="2:14" ht="15.5" x14ac:dyDescent="0.35">
      <c r="C176" t="s">
        <v>60</v>
      </c>
      <c r="D176" s="6">
        <v>117.64</v>
      </c>
      <c r="E176" s="6">
        <v>545.45000000000005</v>
      </c>
      <c r="F176" s="6">
        <v>547.49</v>
      </c>
      <c r="G176" s="6">
        <v>469.91</v>
      </c>
    </row>
    <row r="177" spans="3:7" ht="15.5" x14ac:dyDescent="0.35">
      <c r="C177" t="s">
        <v>170</v>
      </c>
      <c r="D177" s="5">
        <v>930000000</v>
      </c>
      <c r="E177" s="5">
        <v>-7710000000</v>
      </c>
      <c r="F177" s="5">
        <v>-5550000000</v>
      </c>
      <c r="G177" s="5">
        <v>-4570000000</v>
      </c>
    </row>
    <row r="178" spans="3:7" ht="15.5" x14ac:dyDescent="0.35">
      <c r="C178" t="s">
        <v>171</v>
      </c>
      <c r="D178" s="6">
        <v>-9.3999999999999986E-3</v>
      </c>
      <c r="E178" s="6">
        <v>-3.0299999999999997E-2</v>
      </c>
      <c r="F178" s="6">
        <v>-4.6600000000000003E-2</v>
      </c>
      <c r="G178" s="6">
        <v>-4.8799999999999996E-2</v>
      </c>
    </row>
    <row r="179" spans="3:7" ht="15.5" x14ac:dyDescent="0.35">
      <c r="C179" t="s">
        <v>172</v>
      </c>
      <c r="D179" s="6">
        <v>-1.06E-2</v>
      </c>
      <c r="E179" s="6">
        <v>-3.4599999999999999E-2</v>
      </c>
      <c r="F179" s="6">
        <v>-5.16E-2</v>
      </c>
      <c r="G179" s="6">
        <v>-5.3699999999999998E-2</v>
      </c>
    </row>
    <row r="180" spans="3:7" ht="15.5" x14ac:dyDescent="0.35">
      <c r="C180" t="s">
        <v>173</v>
      </c>
      <c r="D180" s="6">
        <v>-8.0000000000000002E-3</v>
      </c>
      <c r="E180" s="6">
        <v>-8.8300000000000003E-2</v>
      </c>
      <c r="F180" s="6">
        <v>-4.7100000000000003E-2</v>
      </c>
      <c r="G180" s="6">
        <v>-4.87E-2</v>
      </c>
    </row>
    <row r="181" spans="3:7" ht="15.5" x14ac:dyDescent="0.35">
      <c r="C181" t="s">
        <v>174</v>
      </c>
      <c r="D181" s="6">
        <v>-5.07</v>
      </c>
      <c r="E181" s="6">
        <v>-66.290000000000006</v>
      </c>
      <c r="F181" s="6">
        <v>-48.07</v>
      </c>
      <c r="G181" s="6">
        <v>-46.79</v>
      </c>
    </row>
    <row r="182" spans="3:7" ht="15.5" x14ac:dyDescent="0.35">
      <c r="C182" t="s">
        <v>175</v>
      </c>
      <c r="D182" s="5">
        <v>115000000000</v>
      </c>
      <c r="E182" s="5">
        <v>116000000000</v>
      </c>
      <c r="F182" s="5">
        <v>118000000000</v>
      </c>
      <c r="G182" s="5">
        <v>124000000000</v>
      </c>
    </row>
    <row r="183" spans="3:7" ht="15.5" x14ac:dyDescent="0.35">
      <c r="C183" t="s">
        <v>176</v>
      </c>
      <c r="D183" s="6">
        <v>8.4700000000000006</v>
      </c>
      <c r="E183" s="6">
        <v>18.600000000000001</v>
      </c>
      <c r="F183" s="6">
        <v>19.489999999999998</v>
      </c>
      <c r="G183" s="6">
        <v>7.45</v>
      </c>
    </row>
    <row r="184" spans="3:7" ht="15.5" x14ac:dyDescent="0.35">
      <c r="C184" t="s">
        <v>177</v>
      </c>
      <c r="D184" s="6">
        <v>10.75</v>
      </c>
      <c r="E184" s="6">
        <v>10.86</v>
      </c>
      <c r="F184" s="6">
        <v>10.98</v>
      </c>
      <c r="G184" s="6">
        <v>11.54</v>
      </c>
    </row>
    <row r="185" spans="3:7" ht="15.5" x14ac:dyDescent="0.35">
      <c r="C185" t="s">
        <v>178</v>
      </c>
      <c r="D185" s="6">
        <v>8.64</v>
      </c>
      <c r="E185" s="6">
        <v>18.98</v>
      </c>
      <c r="F185" s="6">
        <v>19.89</v>
      </c>
      <c r="G185" s="6">
        <v>7.6</v>
      </c>
    </row>
    <row r="186" spans="3:7" ht="15.5" x14ac:dyDescent="0.35">
      <c r="C186" t="s">
        <v>179</v>
      </c>
      <c r="D186" s="6">
        <v>10.53</v>
      </c>
      <c r="E186" s="6">
        <v>10.64</v>
      </c>
      <c r="F186" s="6">
        <v>10.76</v>
      </c>
      <c r="G186" s="6">
        <v>11.32</v>
      </c>
    </row>
    <row r="187" spans="3:7" ht="15.5" x14ac:dyDescent="0.35">
      <c r="C187" t="s">
        <v>180</v>
      </c>
      <c r="D187" s="5">
        <v>0</v>
      </c>
      <c r="E187" s="5">
        <v>0</v>
      </c>
      <c r="F187" s="5">
        <v>0</v>
      </c>
      <c r="G187" s="5">
        <v>0</v>
      </c>
    </row>
    <row r="188" spans="3:7" ht="15.5" x14ac:dyDescent="0.35">
      <c r="C188" t="s">
        <v>181</v>
      </c>
      <c r="D188" s="5">
        <v>3000000000</v>
      </c>
      <c r="E188" s="5">
        <v>3000000000</v>
      </c>
      <c r="F188" s="5">
        <v>3000000000</v>
      </c>
      <c r="G188" s="5">
        <v>3000000000</v>
      </c>
    </row>
    <row r="189" spans="3:7" ht="15.5" x14ac:dyDescent="0.35">
      <c r="C189" t="s">
        <v>182</v>
      </c>
      <c r="D189" s="5">
        <v>115000000000</v>
      </c>
      <c r="E189" s="5">
        <v>116000000000</v>
      </c>
      <c r="F189" s="5">
        <v>118000000000</v>
      </c>
      <c r="G189" s="5">
        <v>124000000000</v>
      </c>
    </row>
    <row r="190" spans="3:7" ht="15.5" x14ac:dyDescent="0.35">
      <c r="C190" t="s">
        <v>23</v>
      </c>
      <c r="D190" s="5">
        <v>3000000000</v>
      </c>
      <c r="E190" s="5">
        <v>3000000000</v>
      </c>
      <c r="F190" s="5">
        <v>3000000000</v>
      </c>
      <c r="G190" s="5">
        <v>3000000000</v>
      </c>
    </row>
    <row r="191" spans="3:7" ht="15.5" x14ac:dyDescent="0.35">
      <c r="C191" t="s">
        <v>20</v>
      </c>
      <c r="D191" s="5">
        <v>-30000000000</v>
      </c>
      <c r="E191" s="5">
        <v>-29000000000</v>
      </c>
      <c r="F191" s="5">
        <v>-39000000000</v>
      </c>
      <c r="G191" s="5">
        <v>-44000000000</v>
      </c>
    </row>
    <row r="192" spans="3:7" ht="15.5" x14ac:dyDescent="0.35">
      <c r="C192" t="s">
        <v>183</v>
      </c>
      <c r="D192" s="5">
        <v>50000000000</v>
      </c>
      <c r="E192" s="5">
        <v>49000000000</v>
      </c>
      <c r="F192" s="5">
        <v>53000000000</v>
      </c>
      <c r="G192" s="5">
        <v>57000000000</v>
      </c>
    </row>
    <row r="193" spans="3:14" ht="15.5" x14ac:dyDescent="0.35">
      <c r="C193" t="s">
        <v>184</v>
      </c>
      <c r="D193" s="5">
        <v>0</v>
      </c>
      <c r="E193" s="5">
        <v>-9000000000</v>
      </c>
      <c r="F193" s="5">
        <v>-5000000000</v>
      </c>
      <c r="G193" s="5">
        <v>-5000000000</v>
      </c>
    </row>
    <row r="194" spans="3:14" ht="15.5" x14ac:dyDescent="0.35">
      <c r="C194" t="s">
        <v>185</v>
      </c>
      <c r="D194" s="5">
        <v>0</v>
      </c>
      <c r="E194" s="5">
        <v>0</v>
      </c>
      <c r="F194" s="5">
        <v>0</v>
      </c>
      <c r="G194" s="5">
        <v>0</v>
      </c>
    </row>
    <row r="195" spans="3:14" ht="15.5" x14ac:dyDescent="0.35">
      <c r="C195" t="s">
        <v>12</v>
      </c>
      <c r="D195" s="5">
        <v>0</v>
      </c>
      <c r="E195" s="5">
        <v>-9000000000</v>
      </c>
      <c r="F195" s="5">
        <v>-5000000000</v>
      </c>
      <c r="G195" s="5">
        <v>-5000000000</v>
      </c>
    </row>
    <row r="196" spans="3:14" ht="15.5" x14ac:dyDescent="0.35">
      <c r="C196" t="s">
        <v>15</v>
      </c>
      <c r="D196" s="6">
        <v>0.04</v>
      </c>
      <c r="E196" s="6">
        <v>-0.85</v>
      </c>
      <c r="F196" s="6">
        <v>-0.48</v>
      </c>
      <c r="G196" s="6">
        <v>-0.49</v>
      </c>
    </row>
    <row r="197" spans="3:14" ht="15.5" x14ac:dyDescent="0.35">
      <c r="C197" t="s">
        <v>45</v>
      </c>
      <c r="I197" s="6">
        <v>-1.99</v>
      </c>
      <c r="J197" s="6">
        <v>-1.51</v>
      </c>
      <c r="K197" s="6">
        <v>1.02</v>
      </c>
      <c r="L197" s="6">
        <v>83.77</v>
      </c>
      <c r="M197" s="6">
        <v>-92268.47</v>
      </c>
      <c r="N197" s="6">
        <v>-88091.839999999997</v>
      </c>
    </row>
    <row r="198" spans="3:14" ht="15.5" x14ac:dyDescent="0.35">
      <c r="C198" t="s">
        <v>59</v>
      </c>
      <c r="I198" s="6">
        <v>-101.51</v>
      </c>
      <c r="J198" s="6">
        <v>-33.11</v>
      </c>
      <c r="K198" s="5">
        <v>50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62</v>
      </c>
      <c r="I199" s="6">
        <v>167.79</v>
      </c>
      <c r="J199" s="6">
        <v>28.36</v>
      </c>
      <c r="K199" s="6">
        <v>13.92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186</v>
      </c>
      <c r="I200" s="5">
        <v>-20370000000</v>
      </c>
      <c r="J200" s="5">
        <v>-14640000000</v>
      </c>
      <c r="K200" s="5">
        <v>-220000000</v>
      </c>
      <c r="L200" s="5">
        <v>14680000000</v>
      </c>
      <c r="M200" s="5">
        <v>2690000000</v>
      </c>
      <c r="N200" s="5">
        <v>-1060000000</v>
      </c>
    </row>
    <row r="201" spans="3:14" ht="15.5" x14ac:dyDescent="0.35">
      <c r="C201" t="s">
        <v>187</v>
      </c>
      <c r="I201" s="6">
        <v>-0.1603</v>
      </c>
      <c r="J201" s="6">
        <v>-0.10619999999999999</v>
      </c>
      <c r="K201" s="6">
        <v>6.6100000000000006E-2</v>
      </c>
      <c r="L201" s="6">
        <v>0.11609999999999999</v>
      </c>
      <c r="M201" s="6">
        <v>-0.1822</v>
      </c>
      <c r="N201" s="6">
        <v>-0.18280000000000002</v>
      </c>
    </row>
    <row r="202" spans="3:14" ht="15.5" x14ac:dyDescent="0.35">
      <c r="C202" t="s">
        <v>188</v>
      </c>
      <c r="I202" s="6">
        <v>-0.1832</v>
      </c>
      <c r="J202" s="6">
        <v>-0.11749999999999999</v>
      </c>
      <c r="K202" s="6">
        <v>7.1399999999999991E-2</v>
      </c>
      <c r="L202" s="6">
        <v>-0.14169999999999999</v>
      </c>
      <c r="M202" s="6">
        <v>0.13689999999999999</v>
      </c>
      <c r="N202" s="6">
        <v>0.15140000000000001</v>
      </c>
    </row>
    <row r="203" spans="3:14" ht="15.5" x14ac:dyDescent="0.35">
      <c r="C203" t="s">
        <v>189</v>
      </c>
      <c r="I203" s="6">
        <v>-0.20739999999999997</v>
      </c>
      <c r="J203" s="6">
        <v>-0.13419999999999999</v>
      </c>
      <c r="K203" s="6">
        <v>-2.7200000000000002E-2</v>
      </c>
      <c r="L203" s="6">
        <v>-6.3755999999999995</v>
      </c>
      <c r="M203" s="6">
        <v>-0.21729999999999999</v>
      </c>
      <c r="N203" s="6">
        <v>1.8158000000000001</v>
      </c>
    </row>
    <row r="204" spans="3:14" ht="15.5" x14ac:dyDescent="0.35">
      <c r="C204" t="s">
        <v>190</v>
      </c>
      <c r="I204" s="6">
        <v>-49.25</v>
      </c>
      <c r="J204" s="6">
        <v>-32.81</v>
      </c>
      <c r="K204" s="6">
        <v>-3.49</v>
      </c>
      <c r="L204" s="6">
        <v>3.13</v>
      </c>
      <c r="M204" s="6">
        <v>0.19</v>
      </c>
      <c r="N204" s="6">
        <v>-0.43</v>
      </c>
    </row>
    <row r="205" spans="3:14" ht="15.5" x14ac:dyDescent="0.35">
      <c r="C205" t="s">
        <v>56</v>
      </c>
      <c r="I205" s="6">
        <v>18.600000000000001</v>
      </c>
      <c r="J205" s="6">
        <v>3.89</v>
      </c>
      <c r="K205" s="6">
        <v>3.55</v>
      </c>
      <c r="L205" s="5">
        <v>0</v>
      </c>
      <c r="M205" s="5">
        <v>0</v>
      </c>
      <c r="N205" s="5">
        <v>0</v>
      </c>
    </row>
    <row r="206" spans="3:14" ht="15.5" x14ac:dyDescent="0.35">
      <c r="C206" t="s">
        <v>53</v>
      </c>
      <c r="I206" s="6">
        <v>10.86</v>
      </c>
      <c r="J206" s="6">
        <v>12.84</v>
      </c>
      <c r="K206" s="6">
        <v>14.35</v>
      </c>
      <c r="L206" s="6">
        <v>-591.21</v>
      </c>
      <c r="M206" s="6">
        <v>-674173.33</v>
      </c>
      <c r="N206" s="6">
        <v>-581817.91</v>
      </c>
    </row>
    <row r="207" spans="3:14" ht="15.5" x14ac:dyDescent="0.35">
      <c r="C207" t="s">
        <v>191</v>
      </c>
      <c r="I207" s="6">
        <v>18.98</v>
      </c>
      <c r="J207" s="6">
        <v>3.96</v>
      </c>
      <c r="K207" s="6">
        <v>3.55</v>
      </c>
      <c r="L207" s="5">
        <v>0</v>
      </c>
      <c r="M207" s="5">
        <v>0</v>
      </c>
      <c r="N207" s="5">
        <v>0</v>
      </c>
    </row>
    <row r="208" spans="3:14" ht="15.5" x14ac:dyDescent="0.35">
      <c r="C208" t="s">
        <v>192</v>
      </c>
      <c r="I208" s="6">
        <v>10.64</v>
      </c>
      <c r="J208" s="6">
        <v>12.62</v>
      </c>
      <c r="K208" s="6">
        <v>14.35</v>
      </c>
      <c r="L208" s="6">
        <v>-591.21</v>
      </c>
      <c r="M208" s="6">
        <v>-674173.33</v>
      </c>
      <c r="N208" s="6">
        <v>-581817.91</v>
      </c>
    </row>
    <row r="209" spans="2:14" ht="15.5" x14ac:dyDescent="0.35">
      <c r="C209" t="s">
        <v>193</v>
      </c>
      <c r="I209" s="5">
        <v>0</v>
      </c>
      <c r="J209" s="5">
        <v>0</v>
      </c>
      <c r="K209" s="5">
        <v>0</v>
      </c>
      <c r="L209" s="5">
        <v>19000000000</v>
      </c>
      <c r="M209" s="5">
        <v>14000000000</v>
      </c>
      <c r="N209" s="5">
        <v>4000000000</v>
      </c>
    </row>
    <row r="210" spans="2:14" ht="15.5" x14ac:dyDescent="0.35">
      <c r="C210" t="s">
        <v>194</v>
      </c>
      <c r="I210" s="5">
        <v>3000000000</v>
      </c>
      <c r="J210" s="5">
        <v>3000000000</v>
      </c>
      <c r="K210" s="5">
        <v>3000000000</v>
      </c>
      <c r="L210" s="5">
        <v>17000000000</v>
      </c>
      <c r="M210" s="5">
        <v>22000000000</v>
      </c>
      <c r="N210" s="5">
        <v>31000000000</v>
      </c>
    </row>
    <row r="211" spans="2:14" ht="15.5" x14ac:dyDescent="0.35">
      <c r="C211" t="s">
        <v>25</v>
      </c>
      <c r="I211" s="5">
        <v>3000000000</v>
      </c>
      <c r="J211" s="5">
        <v>3000000000</v>
      </c>
      <c r="K211" s="5">
        <v>3000000000</v>
      </c>
      <c r="L211" s="5">
        <v>36000000000</v>
      </c>
      <c r="M211" s="5">
        <v>36000000000</v>
      </c>
      <c r="N211" s="5">
        <v>35000000000</v>
      </c>
    </row>
    <row r="212" spans="2:14" ht="15.5" x14ac:dyDescent="0.35">
      <c r="C212" t="s">
        <v>22</v>
      </c>
      <c r="I212" s="5">
        <v>-29000000000</v>
      </c>
      <c r="J212" s="5">
        <v>-50000000000</v>
      </c>
      <c r="K212" s="5">
        <v>-63000000000</v>
      </c>
      <c r="L212" s="5">
        <v>35000000000</v>
      </c>
      <c r="M212" s="5">
        <v>36000000000</v>
      </c>
      <c r="N212" s="5">
        <v>35000000000</v>
      </c>
    </row>
    <row r="213" spans="2:14" ht="15.5" x14ac:dyDescent="0.35">
      <c r="C213" t="s">
        <v>195</v>
      </c>
      <c r="I213" s="5">
        <v>49000000000</v>
      </c>
      <c r="J213" s="5">
        <v>68000000000</v>
      </c>
      <c r="K213" s="5">
        <v>84000000000</v>
      </c>
      <c r="L213" s="5">
        <v>-2000000000</v>
      </c>
      <c r="M213" s="5">
        <v>-21000000000</v>
      </c>
      <c r="N213" s="5">
        <v>-13000000000</v>
      </c>
    </row>
    <row r="214" spans="2:14" ht="15.5" x14ac:dyDescent="0.35">
      <c r="C214" t="s">
        <v>196</v>
      </c>
      <c r="I214" s="5">
        <v>-20000000000</v>
      </c>
      <c r="J214" s="5">
        <v>-10000000000</v>
      </c>
      <c r="K214" s="5">
        <v>-5000000000</v>
      </c>
      <c r="L214" s="5">
        <v>-1000000000</v>
      </c>
      <c r="M214" s="5">
        <v>0</v>
      </c>
      <c r="N214" s="5">
        <v>0</v>
      </c>
    </row>
    <row r="215" spans="2:14" ht="15.5" x14ac:dyDescent="0.35">
      <c r="C215" t="s">
        <v>197</v>
      </c>
      <c r="I215" s="5">
        <v>0</v>
      </c>
      <c r="J215" s="5">
        <v>-1000000000</v>
      </c>
      <c r="K215" s="5">
        <v>-47000000000</v>
      </c>
      <c r="L215" s="5">
        <v>-1000000000</v>
      </c>
      <c r="M215" s="5">
        <v>0</v>
      </c>
      <c r="N215" s="5">
        <v>0</v>
      </c>
    </row>
    <row r="216" spans="2:14" ht="15.5" x14ac:dyDescent="0.35">
      <c r="C216" t="s">
        <v>14</v>
      </c>
      <c r="I216" s="5">
        <v>-20000000000</v>
      </c>
      <c r="J216" s="5">
        <v>-11000000000</v>
      </c>
      <c r="K216" s="5">
        <v>-53000000000</v>
      </c>
      <c r="L216" s="5">
        <v>-3000000000</v>
      </c>
      <c r="M216" s="5">
        <v>0</v>
      </c>
      <c r="N216" s="5">
        <v>-1000000000</v>
      </c>
    </row>
    <row r="217" spans="2:14" ht="15.5" x14ac:dyDescent="0.35">
      <c r="C217" t="s">
        <v>16</v>
      </c>
      <c r="I217" s="6">
        <v>-1.84</v>
      </c>
      <c r="J217" s="6">
        <v>-1.06</v>
      </c>
      <c r="K217" s="6">
        <v>-4.93</v>
      </c>
      <c r="L217" s="6">
        <v>-53.26</v>
      </c>
      <c r="M217" s="6">
        <v>4143.4799999999996</v>
      </c>
      <c r="N217" s="6">
        <v>-8296.3799999999992</v>
      </c>
    </row>
    <row r="219" spans="2:14" ht="15.5" x14ac:dyDescent="0.35">
      <c r="B219" t="s">
        <v>198</v>
      </c>
      <c r="C219" t="s">
        <v>199</v>
      </c>
      <c r="D219" s="5">
        <v>-1000000000</v>
      </c>
      <c r="E219" s="5">
        <v>-4000000000</v>
      </c>
      <c r="F219" s="5">
        <v>-6000000000</v>
      </c>
      <c r="G219" s="5">
        <v>-7000000000</v>
      </c>
      <c r="H219" s="5">
        <v>-5000000000</v>
      </c>
      <c r="I219" s="5">
        <v>-21000000000</v>
      </c>
      <c r="J219" s="5">
        <v>-16000000000</v>
      </c>
      <c r="K219" s="5">
        <v>11000000000</v>
      </c>
      <c r="L219" s="5">
        <v>5000000000</v>
      </c>
      <c r="M219" s="5">
        <v>-7000000000</v>
      </c>
      <c r="N219" s="5">
        <v>-7000000000</v>
      </c>
    </row>
    <row r="220" spans="2:14" ht="15.5" x14ac:dyDescent="0.35">
      <c r="C220" t="s">
        <v>317</v>
      </c>
      <c r="H220" s="5">
        <v>-18000000000</v>
      </c>
      <c r="I220" s="5">
        <v>-21000000000</v>
      </c>
      <c r="J220" s="5">
        <v>-16000000000</v>
      </c>
      <c r="K220" s="5">
        <v>11000000000</v>
      </c>
    </row>
    <row r="221" spans="2:14" ht="15.5" x14ac:dyDescent="0.35">
      <c r="C221" t="s">
        <v>44</v>
      </c>
      <c r="D221" s="6">
        <v>-0.11</v>
      </c>
      <c r="E221" s="6">
        <v>-0.38</v>
      </c>
      <c r="F221" s="6">
        <v>-0.56999999999999995</v>
      </c>
      <c r="G221" s="6">
        <v>-0.62</v>
      </c>
      <c r="H221" s="6">
        <v>-0.46</v>
      </c>
      <c r="I221" s="6">
        <v>-1.99</v>
      </c>
      <c r="J221" s="6">
        <v>-1.51</v>
      </c>
      <c r="K221" s="6">
        <v>1.02</v>
      </c>
      <c r="L221" s="6">
        <v>0.42</v>
      </c>
      <c r="M221" s="6">
        <v>-0.67</v>
      </c>
      <c r="N221" s="6">
        <v>-0.64</v>
      </c>
    </row>
    <row r="222" spans="2:14" ht="15.5" x14ac:dyDescent="0.35">
      <c r="C222" t="s">
        <v>318</v>
      </c>
      <c r="H222" s="6">
        <v>-1.68</v>
      </c>
      <c r="I222" s="6">
        <v>-1.99</v>
      </c>
      <c r="J222" s="6">
        <v>-1.51</v>
      </c>
      <c r="K222" s="6">
        <v>1.02</v>
      </c>
    </row>
    <row r="223" spans="2:14" ht="15.5" x14ac:dyDescent="0.35">
      <c r="C223" t="s">
        <v>204</v>
      </c>
      <c r="D223" s="5">
        <v>8000000000</v>
      </c>
      <c r="E223" s="5">
        <v>4000000000</v>
      </c>
      <c r="F223" s="5">
        <v>4000000000</v>
      </c>
      <c r="G223" s="5">
        <v>2000000000</v>
      </c>
      <c r="H223" s="5">
        <v>33000000000</v>
      </c>
      <c r="I223" s="5">
        <v>13000000000</v>
      </c>
      <c r="J223" s="5">
        <v>19000000000</v>
      </c>
      <c r="K223" s="5">
        <v>39000000000</v>
      </c>
      <c r="L223" s="5">
        <v>31000000000</v>
      </c>
      <c r="M223" s="5">
        <v>10000000000</v>
      </c>
      <c r="N223" s="5">
        <v>6000000000</v>
      </c>
    </row>
    <row r="224" spans="2:14" ht="15.5" x14ac:dyDescent="0.35">
      <c r="C224" t="s">
        <v>319</v>
      </c>
      <c r="H224" s="5">
        <v>18000000000</v>
      </c>
      <c r="I224" s="5">
        <v>13000000000</v>
      </c>
      <c r="J224" s="5">
        <v>19000000000</v>
      </c>
      <c r="K224" s="5">
        <v>39000000000</v>
      </c>
    </row>
    <row r="225" spans="3:9" ht="15.5" x14ac:dyDescent="0.35">
      <c r="C225" t="s">
        <v>208</v>
      </c>
      <c r="I225" s="6">
        <v>-148.71</v>
      </c>
    </row>
    <row r="226" spans="3:9" ht="15.5" x14ac:dyDescent="0.35">
      <c r="C226" t="s">
        <v>320</v>
      </c>
      <c r="I226" s="6">
        <v>-40.57</v>
      </c>
    </row>
    <row r="227" spans="3:9" ht="15.5" x14ac:dyDescent="0.35">
      <c r="C227" t="s">
        <v>209</v>
      </c>
      <c r="I227" s="6">
        <v>7.42</v>
      </c>
    </row>
    <row r="228" spans="3:9" ht="15.5" x14ac:dyDescent="0.35">
      <c r="C228" t="s">
        <v>321</v>
      </c>
      <c r="I228" s="6">
        <v>-2.4700000000000003E-2</v>
      </c>
    </row>
    <row r="229" spans="3:9" ht="15.5" x14ac:dyDescent="0.35">
      <c r="C229" t="s">
        <v>322</v>
      </c>
      <c r="I229" s="6">
        <v>39.590000000000003</v>
      </c>
    </row>
    <row r="230" spans="3:9" ht="15.5" x14ac:dyDescent="0.35">
      <c r="C230" t="s">
        <v>210</v>
      </c>
      <c r="I230" s="6">
        <v>6.33</v>
      </c>
    </row>
    <row r="231" spans="3:9" ht="15.5" x14ac:dyDescent="0.35">
      <c r="C231" t="s">
        <v>323</v>
      </c>
      <c r="I231" s="6">
        <v>-38.159999999999997</v>
      </c>
    </row>
    <row r="232" spans="3:9" ht="15.5" x14ac:dyDescent="0.35">
      <c r="C232" t="s">
        <v>324</v>
      </c>
      <c r="I232" s="6">
        <v>-38.14</v>
      </c>
    </row>
    <row r="233" spans="3:9" ht="15.5" x14ac:dyDescent="0.35">
      <c r="C233" t="s">
        <v>325</v>
      </c>
      <c r="I233" s="6">
        <v>-28.6</v>
      </c>
    </row>
    <row r="234" spans="3:9" ht="15.5" x14ac:dyDescent="0.35">
      <c r="C234" t="s">
        <v>326</v>
      </c>
      <c r="I234" s="6">
        <v>-41.38</v>
      </c>
    </row>
    <row r="235" spans="3:9" ht="15.5" x14ac:dyDescent="0.35">
      <c r="C235" t="s">
        <v>329</v>
      </c>
      <c r="I235" s="6">
        <v>-1.68</v>
      </c>
    </row>
    <row r="236" spans="3:9" ht="15.5" x14ac:dyDescent="0.35">
      <c r="C236" t="s">
        <v>211</v>
      </c>
      <c r="I236" s="6">
        <v>-0.46</v>
      </c>
    </row>
    <row r="237" spans="3:9" ht="15.5" x14ac:dyDescent="0.35">
      <c r="C237" t="s">
        <v>330</v>
      </c>
      <c r="I237" s="6">
        <v>1.72</v>
      </c>
    </row>
    <row r="238" spans="3:9" ht="15.5" x14ac:dyDescent="0.35">
      <c r="C238" t="s">
        <v>212</v>
      </c>
      <c r="D238" s="6">
        <v>3.05</v>
      </c>
    </row>
    <row r="239" spans="3:9" ht="15.5" x14ac:dyDescent="0.35">
      <c r="C239" t="s">
        <v>213</v>
      </c>
      <c r="I239" s="6">
        <v>10.75</v>
      </c>
    </row>
    <row r="240" spans="3:9" ht="15.5" x14ac:dyDescent="0.35">
      <c r="C240" t="s">
        <v>331</v>
      </c>
      <c r="I240" s="6">
        <v>-1.78</v>
      </c>
    </row>
    <row r="241" spans="3:9" ht="15.5" x14ac:dyDescent="0.35">
      <c r="C241" t="s">
        <v>214</v>
      </c>
      <c r="D241" s="6">
        <v>8.16</v>
      </c>
    </row>
    <row r="242" spans="3:9" ht="15.5" x14ac:dyDescent="0.35">
      <c r="C242" t="s">
        <v>215</v>
      </c>
      <c r="D242" s="6">
        <v>7.38</v>
      </c>
    </row>
    <row r="243" spans="3:9" ht="15.5" x14ac:dyDescent="0.35">
      <c r="C243" t="s">
        <v>216</v>
      </c>
      <c r="D243" s="6">
        <v>0.02</v>
      </c>
    </row>
    <row r="244" spans="3:9" ht="15.5" x14ac:dyDescent="0.35">
      <c r="C244" t="s">
        <v>332</v>
      </c>
      <c r="D244" s="6">
        <v>0.02</v>
      </c>
    </row>
    <row r="245" spans="3:9" ht="15.5" x14ac:dyDescent="0.35">
      <c r="C245" t="s">
        <v>217</v>
      </c>
      <c r="D245" s="6">
        <v>0.13</v>
      </c>
    </row>
    <row r="246" spans="3:9" ht="15.5" x14ac:dyDescent="0.35">
      <c r="C246" t="s">
        <v>218</v>
      </c>
      <c r="D246" s="6">
        <v>0.02</v>
      </c>
    </row>
    <row r="247" spans="3:9" ht="15.5" x14ac:dyDescent="0.35">
      <c r="C247" t="s">
        <v>219</v>
      </c>
      <c r="D247" s="6">
        <v>1.1299999999999999</v>
      </c>
    </row>
    <row r="248" spans="3:9" ht="15.5" x14ac:dyDescent="0.35">
      <c r="C248" t="s">
        <v>333</v>
      </c>
      <c r="I248" s="6">
        <v>-39.19</v>
      </c>
    </row>
    <row r="249" spans="3:9" ht="15.5" x14ac:dyDescent="0.35">
      <c r="C249" t="s">
        <v>12</v>
      </c>
      <c r="D249" s="5">
        <v>0</v>
      </c>
    </row>
    <row r="250" spans="3:9" ht="15.5" x14ac:dyDescent="0.35">
      <c r="C250" t="s">
        <v>220</v>
      </c>
      <c r="I250" s="6">
        <v>6.49</v>
      </c>
    </row>
    <row r="251" spans="3:9" ht="15.5" x14ac:dyDescent="0.35">
      <c r="C251" t="s">
        <v>221</v>
      </c>
      <c r="I251" s="6">
        <v>-0.13800000000000001</v>
      </c>
    </row>
    <row r="252" spans="3:9" ht="15.5" x14ac:dyDescent="0.35">
      <c r="C252" t="s">
        <v>222</v>
      </c>
      <c r="I252" s="6">
        <v>-0.156</v>
      </c>
    </row>
    <row r="253" spans="3:9" ht="15.5" x14ac:dyDescent="0.35">
      <c r="C253" t="s">
        <v>223</v>
      </c>
      <c r="I253" s="6">
        <v>-0.19750000000000001</v>
      </c>
    </row>
    <row r="254" spans="3:9" ht="15.5" x14ac:dyDescent="0.35">
      <c r="C254" t="s">
        <v>334</v>
      </c>
      <c r="I254" s="6">
        <v>-0.25370000000000004</v>
      </c>
    </row>
    <row r="255" spans="3:9" ht="15.5" x14ac:dyDescent="0.35">
      <c r="C255" t="s">
        <v>224</v>
      </c>
      <c r="D255" s="6">
        <v>92.83</v>
      </c>
    </row>
    <row r="256" spans="3:9" ht="15.5" x14ac:dyDescent="0.35">
      <c r="C256" t="s">
        <v>225</v>
      </c>
      <c r="D256" s="6">
        <v>124.17</v>
      </c>
    </row>
    <row r="257" spans="3:9" ht="15.5" x14ac:dyDescent="0.35">
      <c r="C257" t="s">
        <v>226</v>
      </c>
      <c r="D257" s="6">
        <v>60.17</v>
      </c>
    </row>
    <row r="258" spans="3:9" ht="15.5" x14ac:dyDescent="0.35">
      <c r="C258" t="s">
        <v>227</v>
      </c>
      <c r="D258" s="6">
        <v>156.83000000000001</v>
      </c>
    </row>
    <row r="259" spans="3:9" ht="15.5" x14ac:dyDescent="0.35">
      <c r="C259" t="s">
        <v>228</v>
      </c>
      <c r="D259" s="6">
        <v>0.98</v>
      </c>
    </row>
    <row r="260" spans="3:9" ht="15.5" x14ac:dyDescent="0.35">
      <c r="C260" t="s">
        <v>335</v>
      </c>
      <c r="I260" s="6">
        <v>0.14000000000000001</v>
      </c>
    </row>
    <row r="261" spans="3:9" ht="15.5" x14ac:dyDescent="0.35">
      <c r="C261" t="s">
        <v>336</v>
      </c>
      <c r="I261" s="6">
        <v>2.5499999999999998</v>
      </c>
    </row>
    <row r="262" spans="3:9" ht="15.5" x14ac:dyDescent="0.35">
      <c r="C262" t="s">
        <v>40</v>
      </c>
      <c r="I262" s="5">
        <v>729000000000</v>
      </c>
    </row>
    <row r="263" spans="3:9" ht="15.5" x14ac:dyDescent="0.35">
      <c r="C263" t="s">
        <v>229</v>
      </c>
      <c r="I263" s="5">
        <v>699000000000</v>
      </c>
    </row>
    <row r="264" spans="3:9" ht="15.5" x14ac:dyDescent="0.35">
      <c r="C264" t="s">
        <v>230</v>
      </c>
      <c r="I264" s="5">
        <v>10720000000</v>
      </c>
    </row>
    <row r="265" spans="3:9" ht="15.5" x14ac:dyDescent="0.35">
      <c r="C265" t="s">
        <v>231</v>
      </c>
      <c r="I265" s="6">
        <v>0.223</v>
      </c>
    </row>
    <row r="266" spans="3:9" ht="15.5" x14ac:dyDescent="0.35">
      <c r="C266" t="s">
        <v>232</v>
      </c>
      <c r="D266" s="6">
        <v>0.55799999999999994</v>
      </c>
    </row>
    <row r="267" spans="3:9" ht="15.5" x14ac:dyDescent="0.35">
      <c r="C267" t="s">
        <v>233</v>
      </c>
      <c r="D267" s="6">
        <v>-0.1191</v>
      </c>
    </row>
    <row r="268" spans="3:9" ht="15.5" x14ac:dyDescent="0.35">
      <c r="C268" t="s">
        <v>234</v>
      </c>
      <c r="D268" s="6">
        <v>-0.14779999999999999</v>
      </c>
    </row>
    <row r="269" spans="3:9" ht="15.5" x14ac:dyDescent="0.35">
      <c r="C269" t="s">
        <v>235</v>
      </c>
      <c r="D269" s="6">
        <v>1.9794</v>
      </c>
    </row>
    <row r="270" spans="3:9" ht="15.5" x14ac:dyDescent="0.35">
      <c r="C270" t="s">
        <v>236</v>
      </c>
      <c r="D270" s="6">
        <v>9.9078999999999997</v>
      </c>
    </row>
    <row r="271" spans="3:9" ht="15.5" x14ac:dyDescent="0.35">
      <c r="C271" t="s">
        <v>237</v>
      </c>
      <c r="D271" s="6">
        <v>0.73230000000000006</v>
      </c>
    </row>
    <row r="272" spans="3:9" ht="15.5" x14ac:dyDescent="0.35">
      <c r="C272" t="s">
        <v>244</v>
      </c>
      <c r="I272" s="5">
        <v>4</v>
      </c>
    </row>
    <row r="273" spans="3:9" ht="15.5" x14ac:dyDescent="0.35">
      <c r="C273" t="s">
        <v>245</v>
      </c>
      <c r="I273" s="6">
        <v>0.02</v>
      </c>
    </row>
    <row r="274" spans="3:9" ht="15.5" x14ac:dyDescent="0.35">
      <c r="C274" t="s">
        <v>246</v>
      </c>
      <c r="I274" s="6">
        <v>0.45</v>
      </c>
    </row>
    <row r="275" spans="3:9" ht="15.5" x14ac:dyDescent="0.35">
      <c r="C275" t="s">
        <v>249</v>
      </c>
      <c r="I275" s="6">
        <v>0.05</v>
      </c>
    </row>
    <row r="276" spans="3:9" ht="15.5" x14ac:dyDescent="0.35">
      <c r="C276" t="s">
        <v>250</v>
      </c>
      <c r="I276" s="6">
        <v>0.1</v>
      </c>
    </row>
    <row r="277" spans="3:9" ht="15.5" x14ac:dyDescent="0.35">
      <c r="C277" t="s">
        <v>251</v>
      </c>
      <c r="I277" s="6">
        <v>0.06</v>
      </c>
    </row>
    <row r="278" spans="3:9" ht="15.5" x14ac:dyDescent="0.35">
      <c r="C278" t="s">
        <v>337</v>
      </c>
      <c r="I278" s="5">
        <v>18000000000</v>
      </c>
    </row>
    <row r="279" spans="3:9" ht="15.5" x14ac:dyDescent="0.35">
      <c r="C279" t="s">
        <v>338</v>
      </c>
      <c r="I279" s="5">
        <v>6000000000</v>
      </c>
    </row>
    <row r="280" spans="3:9" ht="15.5" x14ac:dyDescent="0.35">
      <c r="C280" t="s">
        <v>339</v>
      </c>
      <c r="I280" s="5">
        <v>11000000000</v>
      </c>
    </row>
    <row r="281" spans="3:9" ht="15.5" x14ac:dyDescent="0.35">
      <c r="C281" t="s">
        <v>340</v>
      </c>
      <c r="I281" s="5">
        <v>-18000000000</v>
      </c>
    </row>
    <row r="282" spans="3:9" ht="15.5" x14ac:dyDescent="0.35">
      <c r="C282" t="s">
        <v>252</v>
      </c>
      <c r="D282" s="5">
        <v>33000000000</v>
      </c>
    </row>
    <row r="283" spans="3:9" ht="15.5" x14ac:dyDescent="0.35">
      <c r="C283" t="s">
        <v>253</v>
      </c>
      <c r="D283" s="5">
        <v>130000000000</v>
      </c>
    </row>
    <row r="284" spans="3:9" ht="15.5" x14ac:dyDescent="0.35">
      <c r="C284" t="s">
        <v>254</v>
      </c>
      <c r="D284" s="5">
        <v>15000000000</v>
      </c>
    </row>
    <row r="285" spans="3:9" ht="15.5" x14ac:dyDescent="0.35">
      <c r="C285" t="s">
        <v>183</v>
      </c>
      <c r="D285" s="5">
        <v>50000000000</v>
      </c>
    </row>
    <row r="286" spans="3:9" ht="15.5" x14ac:dyDescent="0.35">
      <c r="C286" t="s">
        <v>182</v>
      </c>
      <c r="I286" s="5">
        <v>115000000000</v>
      </c>
    </row>
    <row r="287" spans="3:9" ht="15.5" x14ac:dyDescent="0.35">
      <c r="C287" t="s">
        <v>181</v>
      </c>
      <c r="D287" s="5">
        <v>3000000000</v>
      </c>
    </row>
    <row r="288" spans="3:9" ht="15.5" x14ac:dyDescent="0.35">
      <c r="C288" t="s">
        <v>180</v>
      </c>
      <c r="D288" s="5">
        <v>0</v>
      </c>
    </row>
    <row r="289" spans="3:9" ht="15.5" x14ac:dyDescent="0.35">
      <c r="C289" t="s">
        <v>23</v>
      </c>
      <c r="D289" s="5">
        <v>3000000000</v>
      </c>
    </row>
    <row r="290" spans="3:9" ht="15.5" x14ac:dyDescent="0.35">
      <c r="C290" t="s">
        <v>20</v>
      </c>
      <c r="D290" s="5">
        <v>-30000000000</v>
      </c>
    </row>
    <row r="291" spans="3:9" ht="15.5" x14ac:dyDescent="0.35">
      <c r="C291" t="s">
        <v>255</v>
      </c>
      <c r="I291" s="5">
        <v>115000000000</v>
      </c>
    </row>
    <row r="292" spans="3:9" ht="15.5" x14ac:dyDescent="0.35">
      <c r="C292" t="s">
        <v>341</v>
      </c>
      <c r="I292" s="5">
        <v>-19000000000</v>
      </c>
    </row>
    <row r="293" spans="3:9" ht="15.5" x14ac:dyDescent="0.35">
      <c r="C293" t="s">
        <v>342</v>
      </c>
      <c r="I293" s="5">
        <v>0</v>
      </c>
    </row>
    <row r="294" spans="3:9" ht="15.5" x14ac:dyDescent="0.35">
      <c r="C294" t="s">
        <v>343</v>
      </c>
      <c r="I294" s="5">
        <v>-1000000000</v>
      </c>
    </row>
    <row r="295" spans="3:9" ht="15.5" x14ac:dyDescent="0.35">
      <c r="C295" t="s">
        <v>344</v>
      </c>
      <c r="I295" s="5">
        <v>0</v>
      </c>
    </row>
    <row r="296" spans="3:9" ht="15.5" x14ac:dyDescent="0.35">
      <c r="C296" t="s">
        <v>345</v>
      </c>
      <c r="I296" s="5">
        <v>-19000000000</v>
      </c>
    </row>
  </sheetData>
  <pageMargins left="0.7" right="0.7" top="0.75" bottom="0.75" header="0.3" footer="0.3"/>
  <ignoredErrors>
    <ignoredError sqref="A1:N297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2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1140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1141</v>
      </c>
      <c r="D2" s="2" vm="147">
        <f ca="1">IFERROR(_xlfn.STOCKHISTORY("XIDX:" &amp; $C$1, D3, , 0, 0, 1), "Libur")</f>
        <v>188</v>
      </c>
      <c r="H2" s="2" vm="147">
        <f ca="1">IFERROR(INDEX(D2:G2,COUNT(D2:G2)),"")</f>
        <v>188</v>
      </c>
      <c r="I2" s="2" vm="148">
        <f t="shared" ref="I2:N2" ca="1" si="0">IFERROR(_xlfn.STOCKHISTORY("XIDX:" &amp; $C$1, I1, , 0, 0, 1), "Libur")</f>
        <v>236</v>
      </c>
      <c r="J2" s="2" vm="5">
        <f t="shared" ca="1" si="0"/>
        <v>67</v>
      </c>
      <c r="K2" s="2" vm="8">
        <f t="shared" ca="1" si="0"/>
        <v>50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2888058465</v>
      </c>
      <c r="H4" s="2">
        <f>IFERROR(SUM(D4:G4)*(4/MAX(1,COUNT(D4:G4))),"")</f>
        <v>11552233860</v>
      </c>
      <c r="I4" s="2">
        <f t="shared" ref="I4:N4" si="1">IFERROR(INDEX(I51:I500,MATCH($C$4,$C$51:$C$500,0)),"")</f>
        <v>37496815484</v>
      </c>
      <c r="J4" s="2">
        <f t="shared" si="1"/>
        <v>66734442107</v>
      </c>
      <c r="K4" s="2">
        <f t="shared" si="1"/>
        <v>197192105891</v>
      </c>
      <c r="L4" s="2">
        <f t="shared" si="1"/>
        <v>182911818930</v>
      </c>
      <c r="M4" s="2">
        <f t="shared" si="1"/>
        <v>139762881364</v>
      </c>
      <c r="N4" s="2">
        <f t="shared" si="1"/>
        <v>13654437626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-5271843143</v>
      </c>
      <c r="H5" s="2">
        <f>IFERROR(SUM(D5:G5)*(4/MAX(1,COUNT(D5:G5))),"")</f>
        <v>-21087372572</v>
      </c>
      <c r="I5" s="2">
        <f t="shared" ref="I5:N5" si="2">IFERROR(INDEX(I51:I500,MATCH($C$5,$C$51:$C$500,0)),"")</f>
        <v>-26094623523</v>
      </c>
      <c r="J5" s="2">
        <f t="shared" si="2"/>
        <v>8632465037</v>
      </c>
      <c r="K5" s="2">
        <f t="shared" si="2"/>
        <v>18352734269</v>
      </c>
      <c r="L5" s="2">
        <f t="shared" si="2"/>
        <v>19349150011</v>
      </c>
      <c r="M5" s="2">
        <f t="shared" si="2"/>
        <v>11062244388</v>
      </c>
      <c r="N5" s="2">
        <f t="shared" si="2"/>
        <v>-1539115790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148534937399</v>
      </c>
      <c r="H6" s="2">
        <f>IFERROR(INDEX(D6:G6,COUNT(D6:G6)),"")</f>
        <v>148534937399</v>
      </c>
      <c r="I6" s="2">
        <f t="shared" ref="I6:N6" si="3">IFERROR(INDEX(I51:I500,MATCH($C$6,$C$51:$C$500,0)),"")</f>
        <v>153806780542</v>
      </c>
      <c r="J6" s="2">
        <f t="shared" si="3"/>
        <v>179901404065</v>
      </c>
      <c r="K6" s="2">
        <f t="shared" si="3"/>
        <v>171268939028</v>
      </c>
      <c r="L6" s="2">
        <f t="shared" si="3"/>
        <v>65402461150</v>
      </c>
      <c r="M6" s="2">
        <f t="shared" si="3"/>
        <v>46053311139</v>
      </c>
      <c r="N6" s="2">
        <f t="shared" si="3"/>
        <v>34991066751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2.86</v>
      </c>
      <c r="H7" s="3">
        <f>IFERROR(INDEX(D7:G7,COUNT(D7:G7)),"")</f>
        <v>2.86</v>
      </c>
      <c r="I7" s="3">
        <f t="shared" ref="I7:N7" si="4">IFERROR(INDEX(I51:I500,MATCH($C$7,$C$51:$C$500,0))/1000000000,"")</f>
        <v>2.86</v>
      </c>
      <c r="J7" s="3">
        <f t="shared" si="4"/>
        <v>2.86</v>
      </c>
      <c r="K7" s="3">
        <f t="shared" si="4"/>
        <v>2.86</v>
      </c>
      <c r="L7" s="3">
        <f t="shared" si="4"/>
        <v>0.01</v>
      </c>
      <c r="M7" s="3">
        <f t="shared" si="4"/>
        <v>0.01</v>
      </c>
      <c r="N7" s="3">
        <f t="shared" si="4"/>
        <v>0.01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-3000000000</v>
      </c>
      <c r="H8" s="2">
        <f>IFERROR(INDEX(D8:G8,COUNT(D8:G8)),"")</f>
        <v>-3000000000</v>
      </c>
      <c r="I8" s="2">
        <f t="shared" ref="I8:N8" si="5">IFERROR(INDEX(I51:I500,MATCH($C$8,$C$51:$C$500,0)),"")</f>
        <v>-26000000000</v>
      </c>
      <c r="J8" s="2">
        <f t="shared" si="5"/>
        <v>0</v>
      </c>
      <c r="K8" s="2">
        <f t="shared" si="5"/>
        <v>-53000000000</v>
      </c>
      <c r="L8" s="2">
        <f t="shared" si="5"/>
        <v>8000000000</v>
      </c>
      <c r="M8" s="2">
        <f t="shared" si="5"/>
        <v>-13000000000</v>
      </c>
      <c r="N8" s="2">
        <f t="shared" si="5"/>
        <v>-4000000000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-0.89</v>
      </c>
      <c r="H9" s="3">
        <f>IFERROR(INDEX(D9:G9,COUNT(D9:G9)),"")</f>
        <v>-0.89</v>
      </c>
      <c r="I9" s="3">
        <f t="shared" ref="I9:N9" si="6">IFERROR(INDEX(I51:I500,MATCH($C$9,$C$51:$C$500,0)),"")</f>
        <v>-9.1999999999999993</v>
      </c>
      <c r="J9" s="3">
        <f t="shared" si="6"/>
        <v>-0.05</v>
      </c>
      <c r="K9" s="3">
        <f t="shared" si="6"/>
        <v>-18.55</v>
      </c>
      <c r="L9" s="3">
        <f t="shared" si="6"/>
        <v>1662.04</v>
      </c>
      <c r="M9" s="3">
        <f t="shared" si="6"/>
        <v>-2537.5700000000002</v>
      </c>
      <c r="N9" s="3">
        <f t="shared" si="6"/>
        <v>-700.81</v>
      </c>
    </row>
    <row r="10" spans="1:14" ht="15.5" x14ac:dyDescent="0.35">
      <c r="C10" t="s">
        <v>17</v>
      </c>
      <c r="D10" s="3">
        <f ca="1">IFERROR(IF(D9=0,"",D2/D9),"")</f>
        <v>-211.23595505617976</v>
      </c>
      <c r="I10" s="3">
        <f t="shared" ref="I10:N10" ca="1" si="7">IFERROR(IF(I9=0,"",I2/I9),"")</f>
        <v>-25.65217391304348</v>
      </c>
      <c r="J10" s="3">
        <f t="shared" ca="1" si="7"/>
        <v>-1340</v>
      </c>
      <c r="K10" s="3">
        <f t="shared" ca="1" si="7"/>
        <v>-2.6954177897574123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2609518931</v>
      </c>
      <c r="H11" s="2">
        <f>IFERROR(INDEX(D11:G11,COUNT(D11:G11)),"")</f>
        <v>2609518931</v>
      </c>
      <c r="I11" s="2">
        <f t="shared" ref="I11:N11" si="8">IFERROR(INDEX(I51:I500,MATCH($C$11,$C$51:$C$500,0)),"")</f>
        <v>6454660239</v>
      </c>
      <c r="J11" s="2">
        <f t="shared" si="8"/>
        <v>18511724455</v>
      </c>
      <c r="K11" s="2">
        <f t="shared" si="8"/>
        <v>28769409874</v>
      </c>
      <c r="L11" s="2">
        <f t="shared" si="8"/>
        <v>2368326351</v>
      </c>
      <c r="M11" s="2">
        <f t="shared" si="8"/>
        <v>2185265058</v>
      </c>
      <c r="N11" s="2">
        <f t="shared" si="8"/>
        <v>120711025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 t="shared" ref="I12:N12" si="9">IFERROR(INDEX(I51:I500,MATCH($C$12,$C$51:$C$500,0)),"")</f>
        <v>-3000000000</v>
      </c>
      <c r="J12" s="2">
        <f t="shared" si="9"/>
        <v>-17000000000</v>
      </c>
      <c r="K12" s="2">
        <f t="shared" si="9"/>
        <v>-28000000000</v>
      </c>
      <c r="L12" s="2">
        <f t="shared" si="9"/>
        <v>-1000000000</v>
      </c>
      <c r="M12" s="2">
        <f t="shared" si="9"/>
        <v>2000000000</v>
      </c>
      <c r="N12" s="2">
        <f t="shared" si="9"/>
        <v>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4000000000</v>
      </c>
      <c r="J13" s="2">
        <f t="shared" si="10"/>
        <v>2000000000</v>
      </c>
      <c r="K13" s="2">
        <f t="shared" si="10"/>
        <v>1000000000</v>
      </c>
      <c r="L13" s="2">
        <f t="shared" si="10"/>
        <v>1000000000</v>
      </c>
      <c r="M13" s="2">
        <f t="shared" si="10"/>
        <v>4000000000</v>
      </c>
      <c r="N13" s="2">
        <f t="shared" si="10"/>
        <v>5000000000</v>
      </c>
    </row>
    <row r="14" spans="1:1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-399387548</v>
      </c>
      <c r="J14" s="2">
        <f t="shared" si="11"/>
        <v>-352584601</v>
      </c>
      <c r="K14" s="2">
        <f t="shared" si="11"/>
        <v>-199611916</v>
      </c>
      <c r="L14" s="2">
        <f t="shared" si="11"/>
        <v>-633388327</v>
      </c>
      <c r="M14" s="2">
        <f t="shared" si="11"/>
        <v>-720037039</v>
      </c>
      <c r="N14" s="2">
        <f t="shared" si="11"/>
        <v>-560675679</v>
      </c>
    </row>
    <row r="15" spans="1:14" ht="15.5" x14ac:dyDescent="0.35">
      <c r="C15" t="s">
        <v>27</v>
      </c>
      <c r="D15" s="2">
        <f>IFERROR(INDEX(D51:D500,MATCH($C$15,$C$51:$C$500,0)),"")</f>
        <v>-32415932</v>
      </c>
      <c r="H15" s="2">
        <f>IFERROR(SUM(D15:G15)*(4/MAX(1,COUNT(D15:G15))),"")</f>
        <v>-129663728</v>
      </c>
      <c r="I15" s="2">
        <f t="shared" ref="I15:N15" si="12">IFERROR(INDEX(I51:I500,MATCH($C$15,$C$51:$C$500,0)),"")</f>
        <v>-993665610</v>
      </c>
      <c r="J15" s="2">
        <f t="shared" si="12"/>
        <v>-1768462716</v>
      </c>
      <c r="K15" s="2">
        <f t="shared" si="12"/>
        <v>-5225590806</v>
      </c>
      <c r="L15" s="2">
        <f t="shared" si="12"/>
        <v>-5304043337</v>
      </c>
      <c r="M15" s="2">
        <f t="shared" si="12"/>
        <v>-4934435126</v>
      </c>
      <c r="N15" s="2">
        <f t="shared" si="12"/>
        <v>-409633129</v>
      </c>
    </row>
    <row r="16" spans="1:14" ht="15.5" x14ac:dyDescent="0.35">
      <c r="C16" t="s">
        <v>28</v>
      </c>
      <c r="D16" s="2">
        <f>IFERROR(INDEX(D51:D500,MATCH($C$16,$C$51:$C$500,0)),"")</f>
        <v>-5239427211</v>
      </c>
      <c r="H16" s="2">
        <f>IFERROR(SUM(D16:G16)*(4/MAX(1,COUNT(D16:G16))),"")</f>
        <v>-20957708844</v>
      </c>
      <c r="I16" s="2">
        <f t="shared" ref="I16:N16" si="13">IFERROR(INDEX(I51:I500,MATCH($C$16,$C$51:$C$500,0)),"")</f>
        <v>-25209428789</v>
      </c>
      <c r="J16" s="2">
        <f t="shared" si="13"/>
        <v>10277716247</v>
      </c>
      <c r="K16" s="2">
        <f t="shared" si="13"/>
        <v>23368889494</v>
      </c>
      <c r="L16" s="2">
        <f t="shared" si="13"/>
        <v>24693927001</v>
      </c>
      <c r="M16" s="2">
        <f t="shared" si="13"/>
        <v>15999247908</v>
      </c>
      <c r="N16" s="2">
        <f t="shared" si="13"/>
        <v>-1017752200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537680000000</v>
      </c>
      <c r="H20" s="2">
        <f t="shared" ref="H20:N20" ca="1" si="14">IFERROR(H21*H2,"")</f>
        <v>537680000000</v>
      </c>
      <c r="I20" s="2">
        <f t="shared" ca="1" si="14"/>
        <v>674960000000</v>
      </c>
      <c r="J20" s="2">
        <f t="shared" ca="1" si="14"/>
        <v>191620000000</v>
      </c>
      <c r="K20" s="2">
        <f t="shared" ca="1" si="14"/>
        <v>143000000000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2860000000</v>
      </c>
      <c r="H21" s="2">
        <f>IFERROR(INDEX(D21:G21,COUNT(D21:G21)),"")</f>
        <v>2860000000</v>
      </c>
      <c r="I21" s="2">
        <f t="shared" ref="I21:N21" si="15">IFERROR(INDEX(I51:I500,MATCH($C$7,$C$51:$C$500,0)),"")</f>
        <v>2860000000</v>
      </c>
      <c r="J21" s="2">
        <f t="shared" si="15"/>
        <v>2860000000</v>
      </c>
      <c r="K21" s="2">
        <f t="shared" si="15"/>
        <v>2860000000</v>
      </c>
      <c r="L21" s="2">
        <f t="shared" si="15"/>
        <v>10000000</v>
      </c>
      <c r="M21" s="2">
        <f t="shared" si="15"/>
        <v>10000000</v>
      </c>
      <c r="N21" s="2">
        <f t="shared" si="15"/>
        <v>10000000</v>
      </c>
    </row>
    <row r="23" spans="1:14" ht="15.5" x14ac:dyDescent="0.35">
      <c r="B23" t="s">
        <v>41</v>
      </c>
      <c r="C23" t="s">
        <v>42</v>
      </c>
      <c r="D23" s="3">
        <f>IFERROR(D5/D6*100,"")</f>
        <v>-3.5492277004423425</v>
      </c>
      <c r="H23" s="3">
        <f t="shared" ref="H23:N23" si="16">IFERROR(H5/H6*100,"")</f>
        <v>-14.19691080176937</v>
      </c>
      <c r="I23" s="3">
        <f t="shared" si="16"/>
        <v>-16.965847299478675</v>
      </c>
      <c r="J23" s="3">
        <f t="shared" si="16"/>
        <v>4.7984422811291747</v>
      </c>
      <c r="K23" s="3">
        <f t="shared" si="16"/>
        <v>10.715740036200955</v>
      </c>
      <c r="L23" s="3">
        <f t="shared" si="16"/>
        <v>29.584742945105514</v>
      </c>
      <c r="M23" s="3">
        <f t="shared" si="16"/>
        <v>24.020519077578328</v>
      </c>
      <c r="N23" s="3">
        <f t="shared" si="16"/>
        <v>-4.3985963644735522</v>
      </c>
    </row>
    <row r="24" spans="1:14" ht="15.5" x14ac:dyDescent="0.35">
      <c r="C24" t="s">
        <v>43</v>
      </c>
      <c r="D24" s="4">
        <f>IFERROR(_xlfn.RRI(5,I23,D23),"")</f>
        <v>-0.26867290875087302</v>
      </c>
      <c r="H24" s="4" t="str">
        <f t="shared" ref="H24:N24" si="17">IFERROR(_xlfn.RRI(5,M23,H23),"")</f>
        <v/>
      </c>
      <c r="I24" s="4">
        <f t="shared" si="17"/>
        <v>0.30994266856465669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-1.84</v>
      </c>
      <c r="H25" s="3">
        <f>IFERROR(INDEX(D25:G25,COUNT(D25:G25)),"")</f>
        <v>-1.84</v>
      </c>
      <c r="I25" s="3">
        <f t="shared" ref="I25:N25" si="18">IFERROR(INDEX(I51:I500,MATCH($C$25,$C$51:$C$500,0)),"")</f>
        <v>-9.16</v>
      </c>
      <c r="J25" s="3">
        <f t="shared" si="18"/>
        <v>2.97</v>
      </c>
      <c r="K25" s="3">
        <f t="shared" si="18"/>
        <v>6.34</v>
      </c>
      <c r="L25" s="3">
        <f t="shared" si="18"/>
        <v>3877.98</v>
      </c>
      <c r="M25" s="3">
        <f t="shared" si="18"/>
        <v>2212.96</v>
      </c>
      <c r="N25" s="3">
        <f t="shared" si="18"/>
        <v>-285.48</v>
      </c>
    </row>
    <row r="26" spans="1:14" ht="15.5" x14ac:dyDescent="0.35">
      <c r="C26" t="s">
        <v>46</v>
      </c>
      <c r="D26" s="4">
        <f>IFERROR(_xlfn.RRI(5,I25,D25),"")</f>
        <v>-0.2745884437634406</v>
      </c>
      <c r="H26" s="4" t="str">
        <f t="shared" ref="H26:N26" si="19">IFERROR(_xlfn.RRI(5,M25,H25),"")</f>
        <v/>
      </c>
      <c r="I26" s="4">
        <f t="shared" si="19"/>
        <v>-0.49735200202716634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1.009810652097902</v>
      </c>
      <c r="H27" s="3">
        <f t="shared" ref="H27:N27" si="20">IFERROR(H4/H21,"")</f>
        <v>4.039242608391608</v>
      </c>
      <c r="I27" s="3">
        <f t="shared" si="20"/>
        <v>13.110774644755244</v>
      </c>
      <c r="J27" s="3">
        <f t="shared" si="20"/>
        <v>23.333721016433568</v>
      </c>
      <c r="K27" s="3">
        <f t="shared" si="20"/>
        <v>68.948288773076925</v>
      </c>
      <c r="L27" s="3">
        <f t="shared" si="20"/>
        <v>18291.181893000001</v>
      </c>
      <c r="M27" s="3">
        <f t="shared" si="20"/>
        <v>13976.2881364</v>
      </c>
      <c r="N27" s="3">
        <f t="shared" si="20"/>
        <v>1365.4437625999999</v>
      </c>
    </row>
    <row r="28" spans="1:14" ht="15.5" x14ac:dyDescent="0.35">
      <c r="C28" t="s">
        <v>48</v>
      </c>
      <c r="D28" s="4">
        <f>IFERROR(_xlfn.RRI(5,I27,D27),"")</f>
        <v>-0.40114411879239542</v>
      </c>
      <c r="H28" s="4">
        <f t="shared" ref="H28:N28" si="21">IFERROR(_xlfn.RRI(5,M27,H27),"")</f>
        <v>-0.80403359811068786</v>
      </c>
      <c r="I28" s="4">
        <f t="shared" si="21"/>
        <v>-0.6051147546124791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-0.79912663755458513</v>
      </c>
      <c r="I29" s="4">
        <f t="shared" si="22"/>
        <v>-4.0841750841750839</v>
      </c>
      <c r="J29" s="4">
        <f t="shared" si="22"/>
        <v>-0.53154574132492105</v>
      </c>
      <c r="K29" s="4">
        <f t="shared" si="22"/>
        <v>-0.99836512823686552</v>
      </c>
      <c r="L29" s="4">
        <f t="shared" si="22"/>
        <v>0.75239498228616875</v>
      </c>
      <c r="M29" s="4">
        <f t="shared" si="22"/>
        <v>-8.7517164074541114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-0.691914267628157</v>
      </c>
      <c r="I30" s="4">
        <f t="shared" si="23"/>
        <v>-0.43811899372922414</v>
      </c>
      <c r="J30" s="4">
        <f t="shared" si="23"/>
        <v>-0.66157650274353186</v>
      </c>
      <c r="K30" s="4">
        <f t="shared" si="23"/>
        <v>-0.99623051756980974</v>
      </c>
      <c r="L30" s="4">
        <f t="shared" si="23"/>
        <v>0.30872959361522057</v>
      </c>
      <c r="M30" s="4">
        <f t="shared" si="23"/>
        <v>9.2357112897767042</v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51.91</v>
      </c>
      <c r="H32" s="3">
        <f>IFERROR(INDEX(D32:G32,COUNT(D32:G32)),"")</f>
        <v>51.91</v>
      </c>
      <c r="I32" s="3">
        <f t="shared" ref="I32:N32" si="24">IFERROR(INDEX(I51:I500,MATCH($C$32,$C$51:$C$500,0)),"")</f>
        <v>53.75</v>
      </c>
      <c r="J32" s="3">
        <f t="shared" si="24"/>
        <v>62.87</v>
      </c>
      <c r="K32" s="3">
        <f t="shared" si="24"/>
        <v>59.86</v>
      </c>
      <c r="L32" s="3">
        <f t="shared" si="24"/>
        <v>13080.49</v>
      </c>
      <c r="M32" s="3">
        <f t="shared" si="24"/>
        <v>9210.66</v>
      </c>
      <c r="N32" s="3">
        <f t="shared" si="24"/>
        <v>6998.21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3.49</v>
      </c>
      <c r="H33" s="3">
        <f>IFERROR(INDEX(D33:G33,COUNT(D33:G33)),"")</f>
        <v>3.49</v>
      </c>
      <c r="I33" s="3">
        <f t="shared" ref="I33:N33" si="25">IFERROR(INDEX(I51:I500,MATCH($C$33,$C$51:$C$500,0)),"")</f>
        <v>4.3899999999999997</v>
      </c>
      <c r="J33" s="3">
        <f t="shared" si="25"/>
        <v>1.07</v>
      </c>
      <c r="K33" s="3">
        <f t="shared" si="25"/>
        <v>0.84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-98.37</v>
      </c>
      <c r="H34" s="3">
        <f>IFERROR(INDEX(D34:G34,COUNT(D34:G34)),"")</f>
        <v>-98.37</v>
      </c>
      <c r="I34" s="3">
        <f t="shared" ref="I34:N34" si="26">IFERROR(INDEX(I51:I500,MATCH($C$34,$C$51:$C$500,0)),"")</f>
        <v>-25.76</v>
      </c>
      <c r="J34" s="3">
        <f t="shared" si="26"/>
        <v>22.56</v>
      </c>
      <c r="K34" s="3">
        <f t="shared" si="26"/>
        <v>7.89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179.33</v>
      </c>
      <c r="H35" s="3">
        <f>IFERROR(INDEX(D35:G35,COUNT(D35:G35)),"")</f>
        <v>179.33</v>
      </c>
      <c r="I35" s="3">
        <f t="shared" ref="I35:N35" si="27">IFERROR(INDEX(I51:I500,MATCH($C$35,$C$51:$C$500,0)),"")</f>
        <v>18.010000000000002</v>
      </c>
      <c r="J35" s="3">
        <f t="shared" si="27"/>
        <v>2.87</v>
      </c>
      <c r="K35" s="3">
        <f t="shared" si="27"/>
        <v>0.73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2888058465</v>
      </c>
      <c r="E51" s="5">
        <v>10436219564</v>
      </c>
      <c r="F51" s="5">
        <v>17481693521</v>
      </c>
      <c r="G51" s="5">
        <v>8063492674</v>
      </c>
      <c r="I51" s="5">
        <v>37496815484</v>
      </c>
      <c r="J51" s="5">
        <v>66734442107</v>
      </c>
      <c r="K51" s="5">
        <v>197192105891</v>
      </c>
      <c r="L51" s="5">
        <v>182911818930</v>
      </c>
      <c r="M51" s="5">
        <v>139762881364</v>
      </c>
      <c r="N51" s="5">
        <v>13654437626</v>
      </c>
    </row>
    <row r="52" spans="2:14" ht="15.5" x14ac:dyDescent="0.35">
      <c r="C52" t="s">
        <v>73</v>
      </c>
      <c r="D52" s="5">
        <v>-2761897791</v>
      </c>
      <c r="E52" s="5">
        <v>9235466656</v>
      </c>
      <c r="F52" s="5">
        <v>-15607317748</v>
      </c>
      <c r="G52" s="5">
        <v>-18243359991</v>
      </c>
      <c r="I52" s="5">
        <v>-25638132883</v>
      </c>
      <c r="J52" s="5">
        <v>-43348649548</v>
      </c>
      <c r="K52" s="5">
        <v>-150142665493</v>
      </c>
      <c r="L52" s="5">
        <v>-142212062187</v>
      </c>
      <c r="M52" s="5">
        <v>-111573220564</v>
      </c>
      <c r="N52" s="5">
        <v>-10974970441</v>
      </c>
    </row>
    <row r="53" spans="2:14" ht="15.5" x14ac:dyDescent="0.35">
      <c r="C53" t="s">
        <v>74</v>
      </c>
      <c r="D53" s="5">
        <v>126160674</v>
      </c>
      <c r="E53" s="5">
        <v>19671686220</v>
      </c>
      <c r="F53" s="5">
        <v>1874375773</v>
      </c>
      <c r="G53" s="5">
        <v>-10179867317</v>
      </c>
      <c r="I53" s="5">
        <v>11858682601</v>
      </c>
      <c r="J53" s="5">
        <v>23385792559</v>
      </c>
      <c r="K53" s="5">
        <v>47049440398</v>
      </c>
      <c r="L53" s="5">
        <v>40699756743</v>
      </c>
      <c r="M53" s="5">
        <v>28189660800</v>
      </c>
      <c r="N53" s="5">
        <v>2679467185</v>
      </c>
    </row>
    <row r="54" spans="2:14" ht="15.5" x14ac:dyDescent="0.35">
      <c r="C54" t="s">
        <v>75</v>
      </c>
      <c r="D54" s="5">
        <v>-4872529592</v>
      </c>
      <c r="E54" s="5">
        <v>-3406164477</v>
      </c>
      <c r="F54" s="5">
        <v>-3412325004</v>
      </c>
      <c r="G54" s="5">
        <v>-2924945396</v>
      </c>
      <c r="I54" s="5">
        <v>-13757377356</v>
      </c>
      <c r="J54" s="5">
        <v>-16085326195</v>
      </c>
      <c r="K54" s="5">
        <v>-18524687239</v>
      </c>
      <c r="L54" s="5">
        <v>-14186338447</v>
      </c>
      <c r="M54" s="5">
        <v>-5800206146</v>
      </c>
      <c r="N54" s="5">
        <v>-2811737885</v>
      </c>
    </row>
    <row r="55" spans="2:14" ht="15.5" x14ac:dyDescent="0.35">
      <c r="C55" t="s">
        <v>77</v>
      </c>
      <c r="D55" s="5">
        <v>-4872529592</v>
      </c>
      <c r="E55" s="5">
        <v>-3406164477</v>
      </c>
      <c r="F55" s="5">
        <v>-3412325004</v>
      </c>
      <c r="G55" s="5">
        <v>-2924945396</v>
      </c>
      <c r="I55" s="5">
        <v>-13757377356</v>
      </c>
      <c r="J55" s="5">
        <v>-16085326195</v>
      </c>
      <c r="K55" s="5">
        <v>-18524687239</v>
      </c>
      <c r="L55" s="5">
        <v>-14186338447</v>
      </c>
      <c r="M55" s="5">
        <v>-5800206146</v>
      </c>
      <c r="N55" s="5">
        <v>-2811737885</v>
      </c>
    </row>
    <row r="56" spans="2:14" ht="15.5" x14ac:dyDescent="0.35">
      <c r="C56" t="s">
        <v>78</v>
      </c>
      <c r="D56" s="5">
        <v>-4746368918</v>
      </c>
      <c r="E56" s="5">
        <v>16265521743</v>
      </c>
      <c r="F56" s="5">
        <v>-1537949231</v>
      </c>
      <c r="G56" s="5">
        <v>-13104812713</v>
      </c>
      <c r="I56" s="5">
        <v>-1898694755</v>
      </c>
      <c r="J56" s="5">
        <v>7300466364</v>
      </c>
      <c r="K56" s="5">
        <v>28524753159</v>
      </c>
      <c r="L56" s="5">
        <v>26513418296</v>
      </c>
      <c r="M56" s="5">
        <v>22389454654</v>
      </c>
      <c r="N56" s="5">
        <v>-132270700</v>
      </c>
    </row>
    <row r="57" spans="2:14" ht="15.5" x14ac:dyDescent="0.35">
      <c r="C57" t="s">
        <v>79</v>
      </c>
      <c r="D57" s="5">
        <v>-493058293</v>
      </c>
      <c r="E57" s="5">
        <v>-22417633539</v>
      </c>
      <c r="F57" s="5">
        <v>-80259593</v>
      </c>
      <c r="G57" s="5">
        <v>-591505703</v>
      </c>
      <c r="I57" s="5">
        <v>-23310734034</v>
      </c>
      <c r="J57" s="5">
        <v>2977249883</v>
      </c>
      <c r="K57" s="5">
        <v>-5155863665</v>
      </c>
      <c r="L57" s="5">
        <v>-1819491295</v>
      </c>
      <c r="M57" s="5">
        <v>-6390206746</v>
      </c>
      <c r="N57" s="5">
        <v>-885481500</v>
      </c>
    </row>
    <row r="58" spans="2:14" ht="15.5" x14ac:dyDescent="0.35">
      <c r="C58" t="s">
        <v>261</v>
      </c>
      <c r="E58" s="5">
        <v>26276592</v>
      </c>
      <c r="F58" s="5">
        <v>-6216253</v>
      </c>
      <c r="G58" s="5">
        <v>6216253</v>
      </c>
      <c r="I58" s="5">
        <v>26276592</v>
      </c>
      <c r="J58" s="5">
        <v>361904967</v>
      </c>
      <c r="K58" s="5">
        <v>6400891</v>
      </c>
    </row>
    <row r="59" spans="2:14" ht="15.5" x14ac:dyDescent="0.35">
      <c r="C59" t="s">
        <v>26</v>
      </c>
      <c r="E59" s="5">
        <v>-399387548</v>
      </c>
      <c r="F59" s="5">
        <v>113713834</v>
      </c>
      <c r="G59" s="5">
        <v>-113713834</v>
      </c>
      <c r="I59" s="5">
        <v>-399387548</v>
      </c>
      <c r="J59" s="5">
        <v>-352584601</v>
      </c>
      <c r="K59" s="5">
        <v>-199611916</v>
      </c>
      <c r="L59" s="5">
        <v>-633388327</v>
      </c>
      <c r="M59" s="5">
        <v>-720037039</v>
      </c>
      <c r="N59" s="5">
        <v>-560675679</v>
      </c>
    </row>
    <row r="60" spans="2:14" ht="15.5" x14ac:dyDescent="0.35">
      <c r="C60" t="s">
        <v>80</v>
      </c>
    </row>
    <row r="61" spans="2:14" ht="15.5" x14ac:dyDescent="0.35">
      <c r="C61" t="s">
        <v>81</v>
      </c>
      <c r="D61" s="5">
        <v>-493058293</v>
      </c>
      <c r="E61" s="5">
        <v>-22417633539</v>
      </c>
      <c r="F61" s="5">
        <v>-80259593</v>
      </c>
      <c r="G61" s="5">
        <v>-591505703</v>
      </c>
      <c r="I61" s="5">
        <v>-23310734034</v>
      </c>
      <c r="J61" s="5">
        <v>2977249883</v>
      </c>
      <c r="K61" s="5">
        <v>-5155863665</v>
      </c>
      <c r="L61" s="5">
        <v>-1819491295</v>
      </c>
      <c r="M61" s="5">
        <v>-6390206746</v>
      </c>
      <c r="N61" s="5">
        <v>-885481500</v>
      </c>
    </row>
    <row r="62" spans="2:14" ht="15.5" x14ac:dyDescent="0.35">
      <c r="C62" t="s">
        <v>28</v>
      </c>
      <c r="D62" s="5">
        <v>-5239427211</v>
      </c>
      <c r="E62" s="5">
        <v>-6152111796</v>
      </c>
      <c r="F62" s="5">
        <v>-1618208824</v>
      </c>
      <c r="G62" s="5">
        <v>-13696318416</v>
      </c>
      <c r="I62" s="5">
        <v>-25209428789</v>
      </c>
      <c r="J62" s="5">
        <v>10277716247</v>
      </c>
      <c r="K62" s="5">
        <v>23368889494</v>
      </c>
      <c r="L62" s="5">
        <v>24693927001</v>
      </c>
      <c r="M62" s="5">
        <v>15999247908</v>
      </c>
      <c r="N62" s="5">
        <v>-1017752200</v>
      </c>
    </row>
    <row r="63" spans="2:14" ht="15.5" x14ac:dyDescent="0.35">
      <c r="C63" t="s">
        <v>27</v>
      </c>
      <c r="D63" s="5">
        <v>-32415932</v>
      </c>
      <c r="E63" s="5">
        <v>-280155549</v>
      </c>
      <c r="F63" s="5">
        <v>-459669143</v>
      </c>
      <c r="G63" s="5">
        <v>-213682560</v>
      </c>
      <c r="I63" s="5">
        <v>-993665610</v>
      </c>
      <c r="J63" s="5">
        <v>-1768462716</v>
      </c>
      <c r="K63" s="5">
        <v>-5225590806</v>
      </c>
      <c r="L63" s="5">
        <v>-5304043337</v>
      </c>
      <c r="M63" s="5">
        <v>-4934435126</v>
      </c>
      <c r="N63" s="5">
        <v>-409633129</v>
      </c>
    </row>
    <row r="64" spans="2:14" ht="15.5" x14ac:dyDescent="0.35">
      <c r="C64" t="s">
        <v>82</v>
      </c>
    </row>
    <row r="65" spans="2:14" ht="15.5" x14ac:dyDescent="0.35">
      <c r="C65" t="s">
        <v>83</v>
      </c>
    </row>
    <row r="66" spans="2:14" ht="15.5" x14ac:dyDescent="0.35">
      <c r="C66" t="s">
        <v>478</v>
      </c>
      <c r="D66" s="5">
        <v>-32415932</v>
      </c>
      <c r="E66" s="5">
        <v>-280155549</v>
      </c>
      <c r="F66" s="5">
        <v>-459669143</v>
      </c>
      <c r="G66" s="5">
        <v>-213682560</v>
      </c>
      <c r="I66" s="5">
        <v>-993665610</v>
      </c>
      <c r="J66" s="5">
        <v>-1768462716</v>
      </c>
      <c r="K66" s="5">
        <v>-5225590806</v>
      </c>
      <c r="L66" s="5">
        <v>-5304043337</v>
      </c>
      <c r="M66" s="5">
        <v>-4934435126</v>
      </c>
      <c r="N66" s="5">
        <v>-409633129</v>
      </c>
    </row>
    <row r="67" spans="2:14" ht="15.5" x14ac:dyDescent="0.35">
      <c r="C67" t="s">
        <v>84</v>
      </c>
      <c r="D67" s="5">
        <v>-32415932</v>
      </c>
      <c r="E67" s="5">
        <v>-280155549</v>
      </c>
      <c r="F67" s="5">
        <v>-459669143</v>
      </c>
      <c r="G67" s="5">
        <v>-213682560</v>
      </c>
      <c r="I67" s="5">
        <v>-993665610</v>
      </c>
      <c r="J67" s="5">
        <v>-1768462716</v>
      </c>
      <c r="K67" s="5">
        <v>-5225590806</v>
      </c>
      <c r="L67" s="5">
        <v>-5304043337</v>
      </c>
      <c r="M67" s="5">
        <v>-4934435126</v>
      </c>
      <c r="N67" s="5">
        <v>-409633129</v>
      </c>
    </row>
    <row r="68" spans="2:14" ht="15.5" x14ac:dyDescent="0.35">
      <c r="C68" t="s">
        <v>85</v>
      </c>
      <c r="D68" s="5">
        <v>-5271843143</v>
      </c>
      <c r="E68" s="5">
        <v>-6432267345</v>
      </c>
      <c r="F68" s="5">
        <v>-2077877967</v>
      </c>
      <c r="G68" s="5">
        <v>-13910000976</v>
      </c>
      <c r="I68" s="5">
        <v>-26203094399</v>
      </c>
      <c r="J68" s="5">
        <v>8509253531</v>
      </c>
      <c r="K68" s="5">
        <v>18143298688</v>
      </c>
      <c r="L68" s="5">
        <v>19389883664</v>
      </c>
      <c r="M68" s="5">
        <v>11064812782</v>
      </c>
      <c r="N68" s="5">
        <v>-1427385329</v>
      </c>
    </row>
    <row r="69" spans="2:14" ht="15.5" x14ac:dyDescent="0.35">
      <c r="C69" t="s">
        <v>86</v>
      </c>
      <c r="E69" s="5">
        <v>108470876</v>
      </c>
      <c r="I69" s="5">
        <v>108470876</v>
      </c>
      <c r="J69" s="5">
        <v>123211506</v>
      </c>
      <c r="K69" s="5">
        <v>209435581</v>
      </c>
      <c r="L69" s="5">
        <v>-40733653</v>
      </c>
      <c r="M69" s="5">
        <v>-2568394</v>
      </c>
      <c r="N69" s="5">
        <v>-111730461</v>
      </c>
    </row>
    <row r="70" spans="2:14" ht="15.5" x14ac:dyDescent="0.35">
      <c r="C70" t="s">
        <v>87</v>
      </c>
      <c r="E70" s="5">
        <v>108470876</v>
      </c>
      <c r="I70" s="5">
        <v>108470876</v>
      </c>
      <c r="J70" s="5">
        <v>123211506</v>
      </c>
      <c r="K70" s="5">
        <v>209435581</v>
      </c>
      <c r="L70" s="5">
        <v>-40733653</v>
      </c>
      <c r="M70" s="5">
        <v>-2568394</v>
      </c>
      <c r="N70" s="5">
        <v>-111730461</v>
      </c>
    </row>
    <row r="71" spans="2:14" ht="15.5" x14ac:dyDescent="0.35">
      <c r="C71" t="s">
        <v>88</v>
      </c>
      <c r="D71" s="5">
        <v>-5271843143</v>
      </c>
      <c r="E71" s="5">
        <v>-6323796469</v>
      </c>
      <c r="F71" s="5">
        <v>-2077877967</v>
      </c>
      <c r="G71" s="5">
        <v>-13910000976</v>
      </c>
      <c r="I71" s="5">
        <v>-26094623523</v>
      </c>
      <c r="J71" s="5">
        <v>8632465037</v>
      </c>
      <c r="K71" s="5">
        <v>18352734269</v>
      </c>
      <c r="L71" s="5">
        <v>19349150011</v>
      </c>
      <c r="M71" s="5">
        <v>11062244388</v>
      </c>
      <c r="N71" s="5">
        <v>-1539115790</v>
      </c>
    </row>
    <row r="72" spans="2:14" ht="15.5" x14ac:dyDescent="0.35">
      <c r="C72" t="s">
        <v>89</v>
      </c>
      <c r="D72" s="5">
        <v>-5271843143</v>
      </c>
      <c r="E72" s="5">
        <v>-6432267345</v>
      </c>
      <c r="F72" s="5">
        <v>-2077877967</v>
      </c>
      <c r="G72" s="5">
        <v>-13910000976</v>
      </c>
      <c r="I72" s="5">
        <v>-26203094399</v>
      </c>
      <c r="J72" s="5">
        <v>8509253531</v>
      </c>
      <c r="K72" s="5">
        <v>18143298688</v>
      </c>
      <c r="L72" s="5">
        <v>19389883664</v>
      </c>
      <c r="M72" s="5">
        <v>11064812782</v>
      </c>
      <c r="N72" s="5">
        <v>-1427385329</v>
      </c>
    </row>
    <row r="73" spans="2:14" ht="15.5" x14ac:dyDescent="0.35">
      <c r="C73" t="s">
        <v>7</v>
      </c>
      <c r="D73" s="5">
        <v>-5271843143</v>
      </c>
      <c r="E73" s="5">
        <v>-6323796469</v>
      </c>
      <c r="F73" s="5">
        <v>-2077877967</v>
      </c>
      <c r="G73" s="5">
        <v>-13910000976</v>
      </c>
      <c r="I73" s="5">
        <v>-26094623523</v>
      </c>
      <c r="J73" s="5">
        <v>8632465037</v>
      </c>
      <c r="K73" s="5">
        <v>18352734269</v>
      </c>
      <c r="L73" s="5">
        <v>19349150011</v>
      </c>
      <c r="M73" s="5">
        <v>11062244388</v>
      </c>
      <c r="N73" s="5">
        <v>-1539115790</v>
      </c>
    </row>
    <row r="74" spans="2:14" ht="15.5" x14ac:dyDescent="0.35">
      <c r="C74" t="s">
        <v>90</v>
      </c>
      <c r="D74" s="5">
        <v>-5271843143</v>
      </c>
      <c r="E74" s="5">
        <v>-6432267345</v>
      </c>
      <c r="F74" s="5">
        <v>-2077877967</v>
      </c>
      <c r="G74" s="5">
        <v>-13910000976</v>
      </c>
      <c r="I74" s="5">
        <v>-26203094399</v>
      </c>
      <c r="J74" s="5">
        <v>8509253531</v>
      </c>
      <c r="K74" s="5">
        <v>18143298688</v>
      </c>
      <c r="L74" s="5">
        <v>19389883664</v>
      </c>
      <c r="M74" s="5">
        <v>11064812782</v>
      </c>
      <c r="N74" s="5">
        <v>-1427385329</v>
      </c>
    </row>
    <row r="75" spans="2:14" ht="15.5" x14ac:dyDescent="0.35">
      <c r="C75" t="s">
        <v>91</v>
      </c>
      <c r="D75" s="5">
        <v>-5271843143</v>
      </c>
      <c r="E75" s="5">
        <v>-6323796469</v>
      </c>
      <c r="F75" s="5">
        <v>-2077877967</v>
      </c>
      <c r="G75" s="5">
        <v>-13910000976</v>
      </c>
      <c r="I75" s="5">
        <v>-26094623523</v>
      </c>
      <c r="J75" s="5">
        <v>8632465037</v>
      </c>
      <c r="K75" s="5">
        <v>18352734269</v>
      </c>
      <c r="L75" s="5">
        <v>19349150011</v>
      </c>
      <c r="M75" s="5">
        <v>11062244388</v>
      </c>
      <c r="N75" s="5">
        <v>-1539115790</v>
      </c>
    </row>
    <row r="76" spans="2:14" ht="15.5" x14ac:dyDescent="0.35">
      <c r="C76" t="s">
        <v>92</v>
      </c>
      <c r="D76" s="5">
        <v>-5271843143</v>
      </c>
      <c r="E76" s="5">
        <v>-6323796469</v>
      </c>
      <c r="F76" s="5">
        <v>-2077877967</v>
      </c>
      <c r="G76" s="5">
        <v>-13910000976</v>
      </c>
      <c r="I76" s="5">
        <v>-26094623523</v>
      </c>
      <c r="J76" s="5">
        <v>8632465037</v>
      </c>
      <c r="K76" s="5">
        <v>18352734269</v>
      </c>
      <c r="L76" s="5">
        <v>19349150011</v>
      </c>
      <c r="M76" s="5">
        <v>11062244388</v>
      </c>
      <c r="N76" s="5">
        <v>-1539115790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2609518931</v>
      </c>
      <c r="E80" s="5">
        <v>6454660239</v>
      </c>
      <c r="F80" s="5">
        <v>4580118502</v>
      </c>
      <c r="G80" s="5">
        <v>4400501609</v>
      </c>
      <c r="I80" s="5">
        <v>6454660239</v>
      </c>
      <c r="J80" s="5">
        <v>18511724455</v>
      </c>
      <c r="K80" s="5">
        <v>28769409874</v>
      </c>
      <c r="L80" s="5">
        <v>2368326351</v>
      </c>
      <c r="M80" s="5">
        <v>2185265058</v>
      </c>
      <c r="N80" s="5">
        <v>120711025</v>
      </c>
    </row>
    <row r="81" spans="3:14" ht="15.5" x14ac:dyDescent="0.35">
      <c r="C81" t="s">
        <v>96</v>
      </c>
      <c r="D81" s="5">
        <v>828583783</v>
      </c>
      <c r="E81" s="5">
        <v>4592696388</v>
      </c>
      <c r="F81" s="5">
        <v>4706817768</v>
      </c>
      <c r="G81" s="5">
        <v>1225190069</v>
      </c>
      <c r="I81" s="5">
        <v>4592696388</v>
      </c>
      <c r="J81" s="5">
        <v>75510038</v>
      </c>
      <c r="K81" s="5">
        <v>5058796734</v>
      </c>
      <c r="L81" s="5">
        <v>264188748</v>
      </c>
      <c r="M81" s="5">
        <v>18072120091</v>
      </c>
      <c r="N81" s="5">
        <v>7826401044</v>
      </c>
    </row>
    <row r="82" spans="3:14" ht="15.5" x14ac:dyDescent="0.35">
      <c r="C82" t="s">
        <v>97</v>
      </c>
      <c r="D82" s="5">
        <v>20125923945</v>
      </c>
      <c r="E82" s="5">
        <v>20688404517</v>
      </c>
      <c r="F82" s="5">
        <v>19954055420</v>
      </c>
      <c r="G82" s="5">
        <v>20845361227</v>
      </c>
      <c r="I82" s="5">
        <v>20688404517</v>
      </c>
      <c r="J82" s="5">
        <v>29665571249</v>
      </c>
      <c r="K82" s="5">
        <v>22134052708</v>
      </c>
      <c r="L82" s="5">
        <v>5648459712</v>
      </c>
      <c r="M82" s="5">
        <v>12196146308</v>
      </c>
      <c r="N82" s="5">
        <v>395124051</v>
      </c>
    </row>
    <row r="83" spans="3:14" ht="15.5" x14ac:dyDescent="0.35">
      <c r="C83" t="s">
        <v>270</v>
      </c>
      <c r="E83" s="5">
        <v>262280357</v>
      </c>
      <c r="I83" s="5">
        <v>262280357</v>
      </c>
      <c r="K83" s="5">
        <v>770000000</v>
      </c>
      <c r="M83" s="5">
        <v>1990463805</v>
      </c>
    </row>
    <row r="84" spans="3:14" ht="15.5" x14ac:dyDescent="0.35">
      <c r="C84" t="s">
        <v>98</v>
      </c>
      <c r="D84" s="5">
        <v>828583783</v>
      </c>
      <c r="E84" s="5">
        <v>4592696388</v>
      </c>
      <c r="F84" s="5">
        <v>4706817768</v>
      </c>
      <c r="G84" s="5">
        <v>1225190069</v>
      </c>
      <c r="I84" s="5">
        <v>4592696388</v>
      </c>
      <c r="J84" s="5">
        <v>75510038</v>
      </c>
      <c r="K84" s="5">
        <v>5058796734</v>
      </c>
      <c r="L84" s="5">
        <v>264188748</v>
      </c>
      <c r="M84" s="5">
        <v>18072120091</v>
      </c>
      <c r="N84" s="5">
        <v>7826401044</v>
      </c>
    </row>
    <row r="85" spans="3:14" ht="15.5" x14ac:dyDescent="0.35">
      <c r="C85" t="s">
        <v>99</v>
      </c>
      <c r="D85" s="5">
        <v>1270259160</v>
      </c>
      <c r="E85" s="5">
        <v>505328000</v>
      </c>
      <c r="F85" s="5">
        <v>8010207927</v>
      </c>
      <c r="G85" s="5">
        <v>6179376017</v>
      </c>
      <c r="I85" s="5">
        <v>505328000</v>
      </c>
      <c r="J85" s="5">
        <v>6845345925</v>
      </c>
      <c r="K85" s="5">
        <v>50010000</v>
      </c>
    </row>
    <row r="86" spans="3:14" ht="15.5" x14ac:dyDescent="0.35">
      <c r="C86" t="s">
        <v>100</v>
      </c>
      <c r="D86" s="5">
        <v>1270259160</v>
      </c>
      <c r="E86" s="5">
        <v>505328000</v>
      </c>
      <c r="F86" s="5">
        <v>8010207927</v>
      </c>
      <c r="G86" s="5">
        <v>6179376017</v>
      </c>
      <c r="I86" s="5">
        <v>505328000</v>
      </c>
      <c r="J86" s="5">
        <v>6845345925</v>
      </c>
      <c r="K86" s="5">
        <v>50010000</v>
      </c>
    </row>
    <row r="87" spans="3:14" ht="15.5" x14ac:dyDescent="0.35">
      <c r="C87" t="s">
        <v>441</v>
      </c>
      <c r="D87" s="5">
        <v>65023723</v>
      </c>
      <c r="E87" s="5">
        <v>36819788</v>
      </c>
      <c r="F87" s="5">
        <v>8206752762</v>
      </c>
      <c r="G87" s="5">
        <v>8444221411</v>
      </c>
      <c r="I87" s="5">
        <v>36819788</v>
      </c>
      <c r="J87" s="5">
        <v>8444221411</v>
      </c>
      <c r="K87" s="5">
        <v>19097098354</v>
      </c>
      <c r="L87" s="5">
        <v>10926143028</v>
      </c>
      <c r="N87" s="5">
        <v>55317196</v>
      </c>
    </row>
    <row r="88" spans="3:14" ht="15.5" x14ac:dyDescent="0.35">
      <c r="C88" t="s">
        <v>1142</v>
      </c>
      <c r="D88" s="5">
        <v>65023723</v>
      </c>
      <c r="E88" s="5">
        <v>36819788</v>
      </c>
      <c r="F88" s="5">
        <v>8206752762</v>
      </c>
      <c r="G88" s="5">
        <v>8444221411</v>
      </c>
      <c r="I88" s="5">
        <v>36819788</v>
      </c>
      <c r="J88" s="5">
        <v>8444221411</v>
      </c>
      <c r="K88" s="5">
        <v>19097098354</v>
      </c>
      <c r="L88" s="5">
        <v>10926143028</v>
      </c>
      <c r="N88" s="5">
        <v>55317196</v>
      </c>
    </row>
    <row r="89" spans="3:14" ht="15.5" x14ac:dyDescent="0.35">
      <c r="C89" t="s">
        <v>556</v>
      </c>
      <c r="L89" s="5">
        <v>1835175052</v>
      </c>
      <c r="M89" s="5">
        <v>2927435553</v>
      </c>
      <c r="N89" s="5">
        <v>19473876076</v>
      </c>
    </row>
    <row r="90" spans="3:14" ht="15.5" x14ac:dyDescent="0.35">
      <c r="C90" t="s">
        <v>268</v>
      </c>
    </row>
    <row r="91" spans="3:14" ht="15.5" x14ac:dyDescent="0.35">
      <c r="C91" t="s">
        <v>80</v>
      </c>
      <c r="D91" s="5">
        <v>286085455</v>
      </c>
      <c r="E91" s="5">
        <v>286085455</v>
      </c>
      <c r="F91" s="5">
        <v>177614579</v>
      </c>
      <c r="G91" s="5">
        <v>177614579</v>
      </c>
      <c r="I91" s="5">
        <v>286085455</v>
      </c>
      <c r="J91" s="5">
        <v>177614579</v>
      </c>
      <c r="K91" s="5">
        <v>54403073</v>
      </c>
      <c r="L91" s="5">
        <v>-155032508</v>
      </c>
      <c r="M91" s="5">
        <v>-114298855</v>
      </c>
      <c r="N91" s="5">
        <v>-111730461</v>
      </c>
    </row>
    <row r="92" spans="3:14" ht="15.5" x14ac:dyDescent="0.35">
      <c r="C92" t="s">
        <v>102</v>
      </c>
      <c r="D92" s="5">
        <v>119882522830</v>
      </c>
      <c r="E92" s="5">
        <v>126472360266</v>
      </c>
      <c r="F92" s="5">
        <v>133922835873</v>
      </c>
      <c r="G92" s="5">
        <v>133982320654</v>
      </c>
      <c r="I92" s="5">
        <v>126472360266</v>
      </c>
      <c r="J92" s="5">
        <v>147921769396</v>
      </c>
      <c r="K92" s="5">
        <v>146994156296</v>
      </c>
      <c r="L92" s="5">
        <v>25197797204</v>
      </c>
      <c r="M92" s="5">
        <v>37482127585</v>
      </c>
      <c r="N92" s="5">
        <v>27510411555</v>
      </c>
    </row>
    <row r="93" spans="3:14" ht="15.5" x14ac:dyDescent="0.35">
      <c r="C93" t="s">
        <v>103</v>
      </c>
    </row>
    <row r="94" spans="3:14" ht="15.5" x14ac:dyDescent="0.35">
      <c r="C94" t="s">
        <v>271</v>
      </c>
      <c r="D94" s="5">
        <v>14625000000</v>
      </c>
      <c r="E94" s="5">
        <v>14625000000</v>
      </c>
      <c r="F94" s="5">
        <v>14625000000</v>
      </c>
      <c r="G94" s="5">
        <v>14625000000</v>
      </c>
      <c r="I94" s="5">
        <v>14625000000</v>
      </c>
      <c r="J94" s="5">
        <v>14625000000</v>
      </c>
      <c r="K94" s="5">
        <v>10708245353</v>
      </c>
      <c r="L94" s="5">
        <v>7437037112</v>
      </c>
    </row>
    <row r="95" spans="3:14" ht="15.5" x14ac:dyDescent="0.35">
      <c r="C95" t="s">
        <v>104</v>
      </c>
      <c r="D95" s="5">
        <v>40088338822</v>
      </c>
      <c r="E95" s="5">
        <v>41611137944</v>
      </c>
      <c r="F95" s="5">
        <v>44732456531</v>
      </c>
      <c r="G95" s="5">
        <v>43866595187</v>
      </c>
      <c r="I95" s="5">
        <v>41611137944</v>
      </c>
      <c r="J95" s="5">
        <v>53419243214</v>
      </c>
      <c r="K95" s="5">
        <v>57127429228</v>
      </c>
      <c r="L95" s="5">
        <v>48078820382</v>
      </c>
      <c r="M95" s="5">
        <v>37528151720</v>
      </c>
      <c r="N95" s="5">
        <v>18430354491</v>
      </c>
    </row>
    <row r="96" spans="3:14" ht="15.5" x14ac:dyDescent="0.35">
      <c r="C96" t="s">
        <v>106</v>
      </c>
      <c r="D96" s="5">
        <v>56155901489</v>
      </c>
      <c r="E96" s="5">
        <v>57786892809</v>
      </c>
      <c r="F96" s="5">
        <v>59357456531</v>
      </c>
      <c r="G96" s="5">
        <v>60258734448</v>
      </c>
      <c r="I96" s="5">
        <v>57786892809</v>
      </c>
      <c r="J96" s="5">
        <v>70027766871</v>
      </c>
      <c r="K96" s="5">
        <v>68522944718</v>
      </c>
      <c r="L96" s="5">
        <v>56336185494</v>
      </c>
      <c r="M96" s="5">
        <v>37528151720</v>
      </c>
      <c r="N96" s="5">
        <v>18430354491</v>
      </c>
    </row>
    <row r="97" spans="3:14" ht="15.5" x14ac:dyDescent="0.35">
      <c r="C97" t="s">
        <v>107</v>
      </c>
      <c r="D97" s="5">
        <v>176038424319</v>
      </c>
      <c r="E97" s="5">
        <v>184259253075</v>
      </c>
      <c r="F97" s="5">
        <v>193280292404</v>
      </c>
      <c r="G97" s="5">
        <v>194241055102</v>
      </c>
      <c r="I97" s="5">
        <v>184259253075</v>
      </c>
      <c r="J97" s="5">
        <v>217949536267</v>
      </c>
      <c r="K97" s="5">
        <v>215517101014</v>
      </c>
      <c r="L97" s="5">
        <v>81533982698</v>
      </c>
      <c r="M97" s="5">
        <v>75010279305</v>
      </c>
      <c r="N97" s="5">
        <v>45940766046</v>
      </c>
    </row>
    <row r="98" spans="3:14" ht="15.5" x14ac:dyDescent="0.35">
      <c r="C98" t="s">
        <v>108</v>
      </c>
    </row>
    <row r="99" spans="3:14" ht="15.5" x14ac:dyDescent="0.35">
      <c r="C99" t="s">
        <v>109</v>
      </c>
    </row>
    <row r="100" spans="3:14" ht="15.5" x14ac:dyDescent="0.35">
      <c r="C100" t="s">
        <v>110</v>
      </c>
      <c r="D100" s="5">
        <v>26174375801</v>
      </c>
      <c r="E100" s="5">
        <v>28913490231</v>
      </c>
      <c r="F100" s="5">
        <v>28847558241</v>
      </c>
      <c r="G100" s="5">
        <v>27989197958</v>
      </c>
      <c r="I100" s="5">
        <v>28913490231</v>
      </c>
      <c r="J100" s="5">
        <v>36281490531</v>
      </c>
      <c r="K100" s="5">
        <v>43683732053</v>
      </c>
      <c r="L100" s="5">
        <v>9286038008</v>
      </c>
      <c r="M100" s="5">
        <v>25873882004</v>
      </c>
      <c r="N100" s="5">
        <v>6614640778</v>
      </c>
    </row>
    <row r="101" spans="3:14" ht="15.5" x14ac:dyDescent="0.35">
      <c r="C101" t="s">
        <v>273</v>
      </c>
      <c r="D101" s="5">
        <v>2100000000</v>
      </c>
      <c r="E101" s="5">
        <v>2100000000</v>
      </c>
      <c r="I101" s="5">
        <v>2100000000</v>
      </c>
      <c r="L101" s="5">
        <v>994330189</v>
      </c>
      <c r="M101" s="5">
        <v>998721723</v>
      </c>
      <c r="N101" s="5">
        <v>994285940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  <c r="D103" s="5">
        <v>20125923945</v>
      </c>
      <c r="E103" s="5">
        <v>20950684874</v>
      </c>
      <c r="F103" s="5">
        <v>19954055420</v>
      </c>
      <c r="G103" s="5">
        <v>20845361227</v>
      </c>
      <c r="I103" s="5">
        <v>20950684874</v>
      </c>
      <c r="J103" s="5">
        <v>29665571249</v>
      </c>
      <c r="K103" s="5">
        <v>22904052708</v>
      </c>
      <c r="L103" s="5">
        <v>5648459712</v>
      </c>
      <c r="M103" s="5">
        <v>14186610113</v>
      </c>
      <c r="N103" s="5">
        <v>395124051</v>
      </c>
    </row>
    <row r="104" spans="3:14" ht="15.5" x14ac:dyDescent="0.35">
      <c r="C104" t="s">
        <v>116</v>
      </c>
      <c r="D104" s="5">
        <v>372904073</v>
      </c>
      <c r="E104" s="5">
        <v>150000000</v>
      </c>
      <c r="F104" s="5">
        <v>508750875</v>
      </c>
      <c r="G104" s="5">
        <v>994682423</v>
      </c>
      <c r="I104" s="5">
        <v>150000000</v>
      </c>
      <c r="J104" s="5">
        <v>784046420</v>
      </c>
      <c r="K104" s="5">
        <v>16479007883</v>
      </c>
      <c r="L104" s="5">
        <v>2341017254</v>
      </c>
      <c r="M104" s="5">
        <v>5222295327</v>
      </c>
      <c r="N104" s="5">
        <v>77147535</v>
      </c>
    </row>
    <row r="105" spans="3:14" ht="15.5" x14ac:dyDescent="0.35">
      <c r="C105" t="s">
        <v>115</v>
      </c>
      <c r="D105" s="5">
        <v>1285568987</v>
      </c>
      <c r="E105" s="5">
        <v>1654935160</v>
      </c>
      <c r="F105" s="5">
        <v>2442972684</v>
      </c>
      <c r="G105" s="5">
        <v>2068994256</v>
      </c>
      <c r="I105" s="5">
        <v>1654935160</v>
      </c>
      <c r="J105" s="5">
        <v>3401416412</v>
      </c>
      <c r="K105" s="5">
        <v>3440893289</v>
      </c>
      <c r="M105" s="5">
        <v>4116429624</v>
      </c>
      <c r="N105" s="5">
        <v>3294898126</v>
      </c>
    </row>
    <row r="106" spans="3:14" ht="15.5" x14ac:dyDescent="0.35">
      <c r="C106" t="s">
        <v>118</v>
      </c>
    </row>
    <row r="107" spans="3:14" ht="15.5" x14ac:dyDescent="0.35">
      <c r="C107" t="s">
        <v>442</v>
      </c>
      <c r="F107" s="5">
        <v>2048788000</v>
      </c>
      <c r="M107" s="5">
        <v>2188289263</v>
      </c>
      <c r="N107" s="5">
        <v>3037104701</v>
      </c>
    </row>
    <row r="108" spans="3:14" ht="15.5" x14ac:dyDescent="0.35">
      <c r="C108" t="s">
        <v>641</v>
      </c>
      <c r="D108" s="5">
        <v>37853682</v>
      </c>
      <c r="E108" s="5">
        <v>284120778</v>
      </c>
      <c r="F108" s="5">
        <v>585905227</v>
      </c>
      <c r="G108" s="5">
        <v>284324241</v>
      </c>
      <c r="I108" s="5">
        <v>284120778</v>
      </c>
      <c r="J108" s="5">
        <v>83640037</v>
      </c>
      <c r="K108" s="5">
        <v>228539311</v>
      </c>
      <c r="N108" s="5">
        <v>123920000</v>
      </c>
    </row>
    <row r="109" spans="3:14" ht="15.5" x14ac:dyDescent="0.35">
      <c r="C109" t="s">
        <v>120</v>
      </c>
      <c r="D109" s="5">
        <v>1542093704</v>
      </c>
      <c r="E109" s="5">
        <v>1558733324</v>
      </c>
      <c r="F109" s="5">
        <v>1546717339</v>
      </c>
      <c r="G109" s="5">
        <v>2153895021</v>
      </c>
      <c r="I109" s="5">
        <v>1558733324</v>
      </c>
      <c r="J109" s="5">
        <v>1594768342</v>
      </c>
      <c r="K109" s="5">
        <v>859778173</v>
      </c>
      <c r="L109" s="5">
        <v>302230853</v>
      </c>
      <c r="M109" s="5">
        <v>1349825217</v>
      </c>
      <c r="N109" s="5">
        <v>1853185126</v>
      </c>
    </row>
    <row r="110" spans="3:14" ht="15.5" x14ac:dyDescent="0.35">
      <c r="C110" t="s">
        <v>409</v>
      </c>
      <c r="F110" s="5">
        <v>4000000000</v>
      </c>
      <c r="G110" s="5">
        <v>1500000000</v>
      </c>
      <c r="J110" s="5">
        <v>500000000</v>
      </c>
    </row>
    <row r="111" spans="3:14" ht="15.5" x14ac:dyDescent="0.35">
      <c r="C111" t="s">
        <v>121</v>
      </c>
      <c r="D111" s="5">
        <v>1329111119</v>
      </c>
      <c r="E111" s="5">
        <v>1538982302</v>
      </c>
      <c r="F111" s="5">
        <v>4302157152</v>
      </c>
      <c r="G111" s="5">
        <v>4043402166</v>
      </c>
      <c r="I111" s="5">
        <v>1538982302</v>
      </c>
      <c r="J111" s="5">
        <v>1766641671</v>
      </c>
      <c r="K111" s="5">
        <v>564429933</v>
      </c>
      <c r="L111" s="5">
        <v>324621196</v>
      </c>
      <c r="M111" s="5">
        <v>3083086162</v>
      </c>
      <c r="N111" s="5">
        <v>4335058517</v>
      </c>
    </row>
    <row r="112" spans="3:14" ht="15.5" x14ac:dyDescent="0.35">
      <c r="C112" t="s">
        <v>122</v>
      </c>
      <c r="D112" s="5">
        <v>1329111119</v>
      </c>
      <c r="E112" s="5">
        <v>1538982302</v>
      </c>
      <c r="F112" s="5">
        <v>4302157152</v>
      </c>
      <c r="G112" s="5">
        <v>4043402166</v>
      </c>
      <c r="I112" s="5">
        <v>1538982302</v>
      </c>
      <c r="J112" s="5">
        <v>1766641671</v>
      </c>
      <c r="K112" s="5">
        <v>564429933</v>
      </c>
      <c r="L112" s="5">
        <v>324621196</v>
      </c>
      <c r="M112" s="5">
        <v>3083086162</v>
      </c>
      <c r="N112" s="5">
        <v>4335058517</v>
      </c>
    </row>
    <row r="113" spans="3:14" ht="15.5" x14ac:dyDescent="0.35">
      <c r="C113" t="s">
        <v>124</v>
      </c>
    </row>
    <row r="114" spans="3:14" ht="15.5" x14ac:dyDescent="0.35">
      <c r="C114" t="s">
        <v>125</v>
      </c>
      <c r="D114" s="5">
        <v>964592387</v>
      </c>
      <c r="E114" s="5">
        <v>1186718610</v>
      </c>
      <c r="F114" s="5">
        <v>3952300270</v>
      </c>
      <c r="G114" s="5">
        <v>1601931284</v>
      </c>
      <c r="I114" s="5">
        <v>1186718610</v>
      </c>
      <c r="J114" s="5">
        <v>1416784789</v>
      </c>
      <c r="K114" s="5">
        <v>228539311</v>
      </c>
      <c r="M114" s="5">
        <v>2828263094</v>
      </c>
      <c r="N114" s="5">
        <v>4181135512</v>
      </c>
    </row>
    <row r="115" spans="3:14" ht="15.5" x14ac:dyDescent="0.35">
      <c r="C115" t="s">
        <v>276</v>
      </c>
      <c r="G115" s="5">
        <v>2091614000</v>
      </c>
    </row>
    <row r="116" spans="3:14" ht="15.5" x14ac:dyDescent="0.35">
      <c r="C116" t="s">
        <v>126</v>
      </c>
      <c r="D116" s="5">
        <v>27503486920</v>
      </c>
      <c r="E116" s="5">
        <v>30452472533</v>
      </c>
      <c r="F116" s="5">
        <v>33149715393</v>
      </c>
      <c r="G116" s="5">
        <v>32032600124</v>
      </c>
      <c r="I116" s="5">
        <v>30452472533</v>
      </c>
      <c r="J116" s="5">
        <v>38048132202</v>
      </c>
      <c r="K116" s="5">
        <v>44248161986</v>
      </c>
      <c r="L116" s="5">
        <v>9610659204</v>
      </c>
      <c r="M116" s="5">
        <v>28956968166</v>
      </c>
      <c r="N116" s="5">
        <v>10949699295</v>
      </c>
    </row>
    <row r="117" spans="3:14" ht="15.5" x14ac:dyDescent="0.35">
      <c r="C117" t="s">
        <v>127</v>
      </c>
    </row>
    <row r="118" spans="3:14" ht="15.5" x14ac:dyDescent="0.35">
      <c r="C118" t="s">
        <v>128</v>
      </c>
      <c r="D118" s="5">
        <v>71533325000</v>
      </c>
      <c r="E118" s="5">
        <v>71533325000</v>
      </c>
      <c r="F118" s="5">
        <v>71533325000</v>
      </c>
      <c r="G118" s="5">
        <v>71533325000</v>
      </c>
      <c r="I118" s="5">
        <v>71533325000</v>
      </c>
      <c r="J118" s="5">
        <v>71533325000</v>
      </c>
      <c r="K118" s="5">
        <v>71533325000</v>
      </c>
      <c r="L118" s="5">
        <v>42920000000</v>
      </c>
      <c r="M118" s="5">
        <v>42920000000</v>
      </c>
      <c r="N118" s="5">
        <v>42920000000</v>
      </c>
    </row>
    <row r="119" spans="3:14" ht="15.5" x14ac:dyDescent="0.35">
      <c r="C119" t="s">
        <v>129</v>
      </c>
      <c r="D119" s="5">
        <v>69630418610</v>
      </c>
      <c r="E119" s="5">
        <v>69630418610</v>
      </c>
      <c r="F119" s="5">
        <v>69630418610</v>
      </c>
      <c r="G119" s="5">
        <v>69630418610</v>
      </c>
      <c r="I119" s="5">
        <v>69630418610</v>
      </c>
      <c r="J119" s="5">
        <v>69630418610</v>
      </c>
      <c r="K119" s="5">
        <v>69630418610</v>
      </c>
    </row>
    <row r="120" spans="3:14" ht="15.5" x14ac:dyDescent="0.35">
      <c r="C120" t="s">
        <v>130</v>
      </c>
      <c r="D120" s="5">
        <v>7085108334</v>
      </c>
      <c r="E120" s="5">
        <v>12356951477</v>
      </c>
      <c r="F120" s="5">
        <v>18789218822</v>
      </c>
      <c r="G120" s="5">
        <v>20867096789</v>
      </c>
      <c r="I120" s="5">
        <v>12356951477</v>
      </c>
      <c r="J120" s="5">
        <v>38560045876</v>
      </c>
      <c r="K120" s="5">
        <v>30050792345</v>
      </c>
      <c r="L120" s="5">
        <v>22637493658</v>
      </c>
      <c r="M120" s="5">
        <v>3247609994</v>
      </c>
      <c r="N120" s="5">
        <v>-7817202788</v>
      </c>
    </row>
    <row r="121" spans="3:14" ht="15.5" x14ac:dyDescent="0.35">
      <c r="C121" t="s">
        <v>131</v>
      </c>
      <c r="D121" s="5">
        <v>14306665000</v>
      </c>
      <c r="E121" s="5">
        <v>14306665000</v>
      </c>
      <c r="F121" s="5">
        <v>14306665000</v>
      </c>
      <c r="G121" s="5">
        <v>14306665000</v>
      </c>
      <c r="I121" s="5">
        <v>14306665000</v>
      </c>
      <c r="J121" s="5">
        <v>14306665000</v>
      </c>
      <c r="K121" s="5">
        <v>10730000000</v>
      </c>
    </row>
    <row r="122" spans="3:14" ht="15.5" x14ac:dyDescent="0.35">
      <c r="C122" t="s">
        <v>132</v>
      </c>
      <c r="D122" s="5">
        <v>-7221556666</v>
      </c>
      <c r="E122" s="5">
        <v>-1949713523</v>
      </c>
      <c r="F122" s="5">
        <v>4482553822</v>
      </c>
      <c r="G122" s="5">
        <v>6560431789</v>
      </c>
      <c r="I122" s="5">
        <v>-1949713523</v>
      </c>
      <c r="J122" s="5">
        <v>24253380876</v>
      </c>
      <c r="K122" s="5">
        <v>19320792345</v>
      </c>
      <c r="L122" s="5">
        <v>22637493658</v>
      </c>
      <c r="M122" s="5">
        <v>3247609994</v>
      </c>
      <c r="N122" s="5">
        <v>-7817202788</v>
      </c>
    </row>
    <row r="123" spans="3:14" ht="15.5" x14ac:dyDescent="0.35">
      <c r="C123" t="s">
        <v>133</v>
      </c>
      <c r="D123" s="5">
        <v>7085108334</v>
      </c>
      <c r="E123" s="5">
        <v>12356951477</v>
      </c>
      <c r="F123" s="5">
        <v>18789218822</v>
      </c>
      <c r="G123" s="5">
        <v>20867096789</v>
      </c>
      <c r="I123" s="5">
        <v>12356951477</v>
      </c>
      <c r="J123" s="5">
        <v>38560045876</v>
      </c>
      <c r="K123" s="5">
        <v>30050792345</v>
      </c>
      <c r="L123" s="5">
        <v>22637493658</v>
      </c>
      <c r="M123" s="5">
        <v>3247609994</v>
      </c>
      <c r="N123" s="5">
        <v>-7817202788</v>
      </c>
    </row>
    <row r="124" spans="3:14" ht="15.5" x14ac:dyDescent="0.35">
      <c r="C124" t="s">
        <v>134</v>
      </c>
    </row>
    <row r="125" spans="3:14" ht="15.5" x14ac:dyDescent="0.35">
      <c r="C125" t="s">
        <v>9</v>
      </c>
      <c r="D125" s="5">
        <v>148534937399</v>
      </c>
      <c r="E125" s="5">
        <v>153806780542</v>
      </c>
      <c r="F125" s="5">
        <v>160130577011</v>
      </c>
      <c r="G125" s="5">
        <v>162208454978</v>
      </c>
      <c r="I125" s="5">
        <v>153806780542</v>
      </c>
      <c r="J125" s="5">
        <v>179901404065</v>
      </c>
      <c r="K125" s="5">
        <v>171268939028</v>
      </c>
      <c r="L125" s="5">
        <v>65402461150</v>
      </c>
      <c r="M125" s="5">
        <v>46053311139</v>
      </c>
      <c r="N125" s="5">
        <v>34991066751</v>
      </c>
    </row>
    <row r="126" spans="3:14" ht="15.5" x14ac:dyDescent="0.35">
      <c r="C126" t="s">
        <v>135</v>
      </c>
      <c r="D126" s="5">
        <v>176038424319</v>
      </c>
      <c r="E126" s="5">
        <v>184259253075</v>
      </c>
      <c r="F126" s="5">
        <v>193280292404</v>
      </c>
      <c r="G126" s="5">
        <v>194241055102</v>
      </c>
      <c r="I126" s="5">
        <v>184259253075</v>
      </c>
      <c r="J126" s="5">
        <v>217949536267</v>
      </c>
      <c r="K126" s="5">
        <v>215517101014</v>
      </c>
      <c r="L126" s="5">
        <v>75013120354</v>
      </c>
      <c r="M126" s="5">
        <v>75010279305</v>
      </c>
      <c r="N126" s="5">
        <v>45940766046</v>
      </c>
    </row>
    <row r="127" spans="3:14" ht="15.5" x14ac:dyDescent="0.35">
      <c r="C127" t="s">
        <v>136</v>
      </c>
      <c r="D127" s="5">
        <v>2861333000</v>
      </c>
      <c r="E127" s="5">
        <v>2861333000</v>
      </c>
      <c r="F127" s="5">
        <v>2861333000</v>
      </c>
      <c r="G127" s="5">
        <v>2861333000</v>
      </c>
      <c r="I127" s="5">
        <v>2861333000</v>
      </c>
      <c r="J127" s="5">
        <v>2861333000</v>
      </c>
      <c r="K127" s="5">
        <v>2861333000</v>
      </c>
      <c r="L127" s="5">
        <v>5000000</v>
      </c>
      <c r="M127" s="5">
        <v>5000000</v>
      </c>
      <c r="N127" s="5">
        <v>5000000</v>
      </c>
    </row>
    <row r="129" spans="2:14" ht="15.5" x14ac:dyDescent="0.35">
      <c r="B129" t="s">
        <v>137</v>
      </c>
      <c r="C129" t="s">
        <v>138</v>
      </c>
      <c r="D129" s="5">
        <v>-2555023075</v>
      </c>
      <c r="E129" s="5">
        <v>1680497397</v>
      </c>
      <c r="F129" s="5">
        <v>725477803</v>
      </c>
      <c r="G129" s="5">
        <v>-7639442087</v>
      </c>
      <c r="I129" s="5">
        <v>-22812773519</v>
      </c>
      <c r="J129" s="5">
        <v>-90698640</v>
      </c>
      <c r="K129" s="5">
        <v>-38046568942</v>
      </c>
      <c r="L129" s="5">
        <v>21814012246</v>
      </c>
      <c r="M129" s="5">
        <v>8754146813</v>
      </c>
      <c r="N129" s="5">
        <v>1640395177</v>
      </c>
    </row>
    <row r="130" spans="2:14" ht="15.5" x14ac:dyDescent="0.35">
      <c r="C130" t="s">
        <v>279</v>
      </c>
      <c r="D130" s="5">
        <v>4987355313</v>
      </c>
      <c r="E130" s="5">
        <v>-5204902289</v>
      </c>
      <c r="F130" s="5">
        <v>16024832650</v>
      </c>
      <c r="G130" s="5">
        <v>8358011830</v>
      </c>
      <c r="I130" s="5">
        <v>20302831993</v>
      </c>
      <c r="J130" s="5">
        <v>71791930893</v>
      </c>
      <c r="K130" s="5">
        <v>100131120250</v>
      </c>
      <c r="L130" s="5">
        <v>205437961573</v>
      </c>
      <c r="M130" s="5">
        <v>135823906412</v>
      </c>
      <c r="N130" s="5">
        <v>10866478091</v>
      </c>
    </row>
    <row r="131" spans="2:14" ht="15.5" x14ac:dyDescent="0.35">
      <c r="C131" t="s">
        <v>280</v>
      </c>
      <c r="D131" s="5">
        <v>-2180770484</v>
      </c>
      <c r="E131" s="5">
        <v>12536733263</v>
      </c>
      <c r="F131" s="5">
        <v>-12914428507</v>
      </c>
      <c r="G131" s="5">
        <v>-13857477315</v>
      </c>
      <c r="I131" s="5">
        <v>-30284478054</v>
      </c>
      <c r="J131" s="5">
        <v>-61234001315</v>
      </c>
      <c r="K131" s="5">
        <v>-118749081868</v>
      </c>
      <c r="L131" s="5">
        <v>-169827170839</v>
      </c>
      <c r="M131" s="5">
        <v>-109767586453</v>
      </c>
      <c r="N131" s="5">
        <v>-6734029852</v>
      </c>
    </row>
    <row r="132" spans="2:14" ht="15.5" x14ac:dyDescent="0.35">
      <c r="C132" t="s">
        <v>444</v>
      </c>
      <c r="D132" s="5">
        <v>-3424608864</v>
      </c>
      <c r="E132" s="5">
        <v>659871983</v>
      </c>
      <c r="F132" s="5">
        <v>-1047816334</v>
      </c>
      <c r="G132" s="5">
        <v>-1363354425</v>
      </c>
      <c r="I132" s="5">
        <v>-3281148809</v>
      </c>
      <c r="J132" s="5">
        <v>-3118525726</v>
      </c>
      <c r="K132" s="5">
        <v>-9327743156</v>
      </c>
      <c r="L132" s="5">
        <v>-1439019700</v>
      </c>
      <c r="M132" s="5">
        <v>-7062465659</v>
      </c>
      <c r="N132" s="5">
        <v>-585145805</v>
      </c>
    </row>
    <row r="133" spans="2:14" ht="15.5" x14ac:dyDescent="0.35">
      <c r="C133" t="s">
        <v>142</v>
      </c>
      <c r="D133" s="5">
        <v>-1435665688</v>
      </c>
      <c r="E133" s="5">
        <v>-1411886406</v>
      </c>
      <c r="F133" s="5">
        <v>-1031975379</v>
      </c>
      <c r="G133" s="5">
        <v>-383528080</v>
      </c>
      <c r="I133" s="5">
        <v>-3740080233</v>
      </c>
      <c r="J133" s="5">
        <v>-4016178954</v>
      </c>
      <c r="K133" s="5">
        <v>-4306764983</v>
      </c>
      <c r="L133" s="5">
        <v>-2801334208</v>
      </c>
      <c r="M133" s="5">
        <v>-1237698140</v>
      </c>
      <c r="N133" s="5">
        <v>-931947732</v>
      </c>
    </row>
    <row r="134" spans="2:14" ht="15.5" x14ac:dyDescent="0.35">
      <c r="C134" t="s">
        <v>1143</v>
      </c>
      <c r="D134" s="5">
        <v>-369862684</v>
      </c>
      <c r="E134" s="5">
        <v>-241171624</v>
      </c>
      <c r="F134" s="5">
        <v>-25511420</v>
      </c>
      <c r="G134" s="5">
        <v>-43155530</v>
      </c>
      <c r="I134" s="5">
        <v>-312359101</v>
      </c>
      <c r="J134" s="5">
        <v>-2029058311</v>
      </c>
      <c r="K134" s="5">
        <v>-8998362</v>
      </c>
    </row>
    <row r="135" spans="2:14" ht="15.5" x14ac:dyDescent="0.35">
      <c r="C135" t="s">
        <v>1055</v>
      </c>
      <c r="K135" s="5">
        <v>2860532</v>
      </c>
      <c r="L135" s="5">
        <v>12827219</v>
      </c>
    </row>
    <row r="136" spans="2:14" ht="15.5" x14ac:dyDescent="0.35">
      <c r="C136" t="s">
        <v>282</v>
      </c>
      <c r="D136" s="5">
        <v>4563548</v>
      </c>
      <c r="E136" s="5">
        <v>7699624</v>
      </c>
      <c r="F136" s="5">
        <v>12360715</v>
      </c>
      <c r="G136" s="5">
        <v>5032482</v>
      </c>
      <c r="I136" s="5">
        <v>26276592</v>
      </c>
      <c r="J136" s="5">
        <v>361904967</v>
      </c>
      <c r="K136" s="5">
        <v>6400891</v>
      </c>
      <c r="L136" s="5">
        <v>33785953</v>
      </c>
      <c r="M136" s="5">
        <v>16166468</v>
      </c>
      <c r="N136" s="5">
        <v>1538654</v>
      </c>
    </row>
    <row r="137" spans="2:14" ht="15.5" x14ac:dyDescent="0.35">
      <c r="C137" t="s">
        <v>287</v>
      </c>
      <c r="D137" s="5">
        <v>-103618284</v>
      </c>
      <c r="E137" s="5">
        <v>-353942186</v>
      </c>
      <c r="F137" s="5">
        <v>-111872</v>
      </c>
      <c r="G137" s="5">
        <v>125521934</v>
      </c>
      <c r="I137" s="5">
        <v>-399387548</v>
      </c>
      <c r="J137" s="5">
        <v>-352584601</v>
      </c>
      <c r="K137" s="5">
        <v>-124414991</v>
      </c>
      <c r="L137" s="5">
        <v>-513525307</v>
      </c>
      <c r="M137" s="5">
        <v>-454868515</v>
      </c>
      <c r="N137" s="5">
        <v>-288339938</v>
      </c>
    </row>
    <row r="138" spans="2:14" ht="15.5" x14ac:dyDescent="0.35">
      <c r="C138" t="s">
        <v>356</v>
      </c>
      <c r="L138" s="5">
        <v>-119863020</v>
      </c>
      <c r="M138" s="5">
        <v>-265168524</v>
      </c>
      <c r="N138" s="5">
        <v>-272335741</v>
      </c>
    </row>
    <row r="139" spans="2:14" ht="15.5" x14ac:dyDescent="0.35">
      <c r="C139" t="s">
        <v>144</v>
      </c>
      <c r="D139" s="5">
        <v>-32415932</v>
      </c>
      <c r="E139" s="5">
        <v>-4311904968</v>
      </c>
      <c r="F139" s="5">
        <v>-291872050</v>
      </c>
      <c r="G139" s="5">
        <v>-480492983</v>
      </c>
      <c r="I139" s="5">
        <v>-5124428359</v>
      </c>
      <c r="J139" s="5">
        <v>-1494185593</v>
      </c>
      <c r="K139" s="5">
        <v>-5669947255</v>
      </c>
      <c r="L139" s="5">
        <v>-8969649425</v>
      </c>
      <c r="M139" s="5">
        <v>-8298138776</v>
      </c>
      <c r="N139" s="5">
        <v>-415822500</v>
      </c>
    </row>
    <row r="140" spans="2:14" ht="15.5" x14ac:dyDescent="0.35">
      <c r="C140" t="s">
        <v>1144</v>
      </c>
    </row>
    <row r="141" spans="2:14" ht="15.5" x14ac:dyDescent="0.35">
      <c r="C141" t="s">
        <v>268</v>
      </c>
    </row>
    <row r="142" spans="2:14" ht="15.5" x14ac:dyDescent="0.35">
      <c r="C142" t="s">
        <v>145</v>
      </c>
      <c r="D142" s="5">
        <v>-1290118233</v>
      </c>
      <c r="E142" s="5">
        <v>2843679765</v>
      </c>
      <c r="F142" s="5">
        <v>338039090</v>
      </c>
      <c r="G142" s="5">
        <v>5296542719</v>
      </c>
      <c r="I142" s="5">
        <v>7679244728</v>
      </c>
      <c r="J142" s="5">
        <v>-10106954267</v>
      </c>
      <c r="K142" s="5">
        <v>79467648862</v>
      </c>
      <c r="L142" s="5">
        <v>-1530101022</v>
      </c>
      <c r="M142" s="5">
        <v>-1851796544</v>
      </c>
      <c r="N142" s="5">
        <v>2933949588</v>
      </c>
    </row>
    <row r="143" spans="2:14" ht="15.5" x14ac:dyDescent="0.35">
      <c r="C143" t="s">
        <v>146</v>
      </c>
      <c r="E143" s="5">
        <v>-2649635425</v>
      </c>
      <c r="F143" s="5">
        <v>-883900000</v>
      </c>
      <c r="G143" s="5">
        <v>6610000000</v>
      </c>
      <c r="I143" s="5">
        <v>3076464575</v>
      </c>
      <c r="J143" s="5">
        <v>-60032512</v>
      </c>
      <c r="K143" s="5">
        <v>-15019996397</v>
      </c>
      <c r="L143" s="5">
        <v>-20100849931</v>
      </c>
      <c r="M143" s="5">
        <v>-4837796236</v>
      </c>
      <c r="N143" s="5">
        <v>-4544928901</v>
      </c>
    </row>
    <row r="144" spans="2:14" ht="15.5" x14ac:dyDescent="0.35">
      <c r="C144" t="s">
        <v>571</v>
      </c>
      <c r="L144" s="5">
        <v>1102955551</v>
      </c>
      <c r="M144" s="5">
        <v>16604222159</v>
      </c>
      <c r="N144" s="5">
        <v>599494735</v>
      </c>
    </row>
    <row r="145" spans="3:14" ht="15.5" x14ac:dyDescent="0.35">
      <c r="C145" t="s">
        <v>148</v>
      </c>
      <c r="E145" s="5">
        <v>-2625000000</v>
      </c>
      <c r="F145" s="5">
        <v>-883900000</v>
      </c>
      <c r="I145" s="5">
        <v>-3508900000</v>
      </c>
      <c r="J145" s="5">
        <v>-60032512</v>
      </c>
      <c r="K145" s="5">
        <v>-15019996397</v>
      </c>
      <c r="L145" s="5">
        <v>-13503805482</v>
      </c>
      <c r="M145" s="5">
        <v>-21442018395</v>
      </c>
      <c r="N145" s="5">
        <v>-5144423636</v>
      </c>
    </row>
    <row r="146" spans="3:14" ht="15.5" x14ac:dyDescent="0.35">
      <c r="C146" t="s">
        <v>415</v>
      </c>
      <c r="E146" s="5">
        <v>-24635425</v>
      </c>
      <c r="G146" s="5">
        <v>6610000000</v>
      </c>
      <c r="I146" s="5">
        <v>6585364575</v>
      </c>
    </row>
    <row r="147" spans="3:14" ht="15.5" x14ac:dyDescent="0.35">
      <c r="C147" t="s">
        <v>1145</v>
      </c>
      <c r="L147" s="5">
        <v>-7700000000</v>
      </c>
    </row>
    <row r="148" spans="3:14" ht="15.5" x14ac:dyDescent="0.35">
      <c r="C148" t="s">
        <v>149</v>
      </c>
      <c r="D148" s="5">
        <v>-1290118233</v>
      </c>
      <c r="E148" s="5">
        <v>2843679765</v>
      </c>
      <c r="F148" s="5">
        <v>338039090</v>
      </c>
      <c r="G148" s="5">
        <v>5296542719</v>
      </c>
      <c r="I148" s="5">
        <v>7679244728</v>
      </c>
      <c r="J148" s="5">
        <v>-10106954267</v>
      </c>
      <c r="K148" s="5">
        <v>79467648862</v>
      </c>
      <c r="L148" s="5">
        <v>-1530101022</v>
      </c>
      <c r="M148" s="5">
        <v>-1851796544</v>
      </c>
      <c r="N148" s="5">
        <v>2933949588</v>
      </c>
    </row>
    <row r="149" spans="3:14" ht="15.5" x14ac:dyDescent="0.35">
      <c r="C149" t="s">
        <v>1146</v>
      </c>
      <c r="L149" s="5">
        <v>-4391534</v>
      </c>
      <c r="M149" s="5">
        <v>4435783</v>
      </c>
      <c r="N149" s="5">
        <v>994285940</v>
      </c>
    </row>
    <row r="150" spans="3:14" ht="15.5" x14ac:dyDescent="0.35">
      <c r="C150" t="s">
        <v>489</v>
      </c>
      <c r="E150" s="5">
        <v>42826000</v>
      </c>
      <c r="F150" s="5">
        <v>-42826000</v>
      </c>
      <c r="G150" s="5">
        <v>2100000000</v>
      </c>
      <c r="I150" s="5">
        <v>2100000000</v>
      </c>
    </row>
    <row r="151" spans="3:14" ht="15.5" x14ac:dyDescent="0.35">
      <c r="C151" t="s">
        <v>907</v>
      </c>
    </row>
    <row r="152" spans="3:14" ht="15.5" x14ac:dyDescent="0.35">
      <c r="C152" t="s">
        <v>270</v>
      </c>
      <c r="E152" s="5">
        <v>3815146004</v>
      </c>
      <c r="F152" s="5">
        <v>1530199921</v>
      </c>
      <c r="G152" s="5">
        <v>1000000000</v>
      </c>
      <c r="I152" s="5">
        <v>6345345925</v>
      </c>
      <c r="J152" s="5">
        <v>-6345345925</v>
      </c>
      <c r="K152" s="5">
        <v>1835175052</v>
      </c>
    </row>
    <row r="153" spans="3:14" ht="15.5" x14ac:dyDescent="0.35">
      <c r="C153" t="s">
        <v>97</v>
      </c>
      <c r="D153" s="5">
        <v>-1027211517</v>
      </c>
      <c r="E153" s="5">
        <v>-500000000</v>
      </c>
      <c r="G153" s="5">
        <v>1000000000</v>
      </c>
      <c r="I153" s="5">
        <v>-500000000</v>
      </c>
      <c r="J153" s="5">
        <v>500000000</v>
      </c>
      <c r="K153" s="5">
        <v>-50010000</v>
      </c>
    </row>
    <row r="154" spans="3:14" ht="15.5" x14ac:dyDescent="0.35">
      <c r="C154" t="s">
        <v>1147</v>
      </c>
      <c r="D154" s="5">
        <v>-1027211517</v>
      </c>
      <c r="E154" s="5">
        <v>3315146004</v>
      </c>
      <c r="F154" s="5">
        <v>1530199921</v>
      </c>
      <c r="G154" s="5">
        <v>2000000000</v>
      </c>
      <c r="I154" s="5">
        <v>5845345925</v>
      </c>
      <c r="J154" s="5">
        <v>-5845345925</v>
      </c>
      <c r="K154" s="5">
        <v>1785165052</v>
      </c>
    </row>
    <row r="155" spans="3:14" ht="15.5" x14ac:dyDescent="0.35">
      <c r="C155" t="s">
        <v>456</v>
      </c>
      <c r="E155" s="5">
        <v>1421624989</v>
      </c>
      <c r="F155" s="5">
        <v>-1147893034</v>
      </c>
      <c r="G155" s="5">
        <v>1147893034</v>
      </c>
      <c r="I155" s="5">
        <v>1421624989</v>
      </c>
    </row>
    <row r="156" spans="3:14" ht="15.5" x14ac:dyDescent="0.35">
      <c r="C156" t="s">
        <v>314</v>
      </c>
      <c r="D156" s="5">
        <v>-262906716</v>
      </c>
      <c r="F156" s="5">
        <v>506913992</v>
      </c>
      <c r="G156" s="5">
        <v>-506913992</v>
      </c>
    </row>
    <row r="157" spans="3:14" ht="15.5" x14ac:dyDescent="0.35">
      <c r="C157" t="s">
        <v>1148</v>
      </c>
      <c r="E157" s="5">
        <v>-1147893034</v>
      </c>
      <c r="F157" s="5">
        <v>1147893034</v>
      </c>
    </row>
    <row r="158" spans="3:14" ht="15.5" x14ac:dyDescent="0.35">
      <c r="C158" t="s">
        <v>155</v>
      </c>
      <c r="E158" s="5">
        <v>-384289795</v>
      </c>
      <c r="I158" s="5">
        <v>-384289795</v>
      </c>
      <c r="J158" s="5">
        <v>-823837220</v>
      </c>
      <c r="K158" s="5">
        <v>-337742978</v>
      </c>
      <c r="L158" s="5">
        <v>-380136980</v>
      </c>
      <c r="M158" s="5">
        <v>-1236642587</v>
      </c>
      <c r="N158" s="5">
        <v>-155578000</v>
      </c>
    </row>
    <row r="159" spans="3:14" ht="15.5" x14ac:dyDescent="0.35">
      <c r="C159" t="s">
        <v>1149</v>
      </c>
      <c r="F159" s="5">
        <v>-756546831</v>
      </c>
      <c r="G159" s="5">
        <v>756546831</v>
      </c>
    </row>
    <row r="160" spans="3:14" ht="15.5" x14ac:dyDescent="0.35">
      <c r="C160" t="s">
        <v>846</v>
      </c>
      <c r="J160" s="5">
        <v>-1325000000</v>
      </c>
      <c r="K160" s="5">
        <v>-5600000000</v>
      </c>
    </row>
    <row r="161" spans="2:14" ht="15.5" x14ac:dyDescent="0.35">
      <c r="C161" t="s">
        <v>360</v>
      </c>
      <c r="K161" s="5">
        <v>69630418610</v>
      </c>
    </row>
    <row r="162" spans="2:14" ht="15.5" x14ac:dyDescent="0.35">
      <c r="C162" t="s">
        <v>416</v>
      </c>
      <c r="K162" s="5">
        <v>17883325000</v>
      </c>
    </row>
    <row r="163" spans="2:14" ht="15.5" x14ac:dyDescent="0.35">
      <c r="C163" t="s">
        <v>312</v>
      </c>
    </row>
    <row r="164" spans="2:14" ht="15.5" x14ac:dyDescent="0.35">
      <c r="C164" t="s">
        <v>505</v>
      </c>
      <c r="E164" s="5">
        <v>-1303436391</v>
      </c>
      <c r="G164" s="5">
        <v>-200983154</v>
      </c>
      <c r="I164" s="5">
        <v>-1303436391</v>
      </c>
      <c r="J164" s="5">
        <v>-2112771122</v>
      </c>
      <c r="K164" s="5">
        <v>-742801762</v>
      </c>
      <c r="L164" s="5">
        <v>-264852679</v>
      </c>
      <c r="M164" s="5">
        <v>-300455200</v>
      </c>
      <c r="N164" s="5">
        <v>-60997592</v>
      </c>
    </row>
    <row r="165" spans="2:14" ht="15.5" x14ac:dyDescent="0.35">
      <c r="C165" t="s">
        <v>164</v>
      </c>
      <c r="D165" s="5">
        <v>-3845141308</v>
      </c>
      <c r="E165" s="5">
        <v>1874541737</v>
      </c>
      <c r="F165" s="5">
        <v>179616893</v>
      </c>
      <c r="G165" s="5">
        <v>4267100632</v>
      </c>
      <c r="I165" s="5">
        <v>-12057064216</v>
      </c>
      <c r="J165" s="5">
        <v>-10257685419</v>
      </c>
      <c r="K165" s="5">
        <v>26401083523</v>
      </c>
      <c r="L165" s="5">
        <v>183061293</v>
      </c>
      <c r="M165" s="5">
        <v>2064554033</v>
      </c>
      <c r="N165" s="5">
        <v>29415864</v>
      </c>
    </row>
    <row r="166" spans="2:14" ht="15.5" x14ac:dyDescent="0.35">
      <c r="C166" t="s">
        <v>315</v>
      </c>
    </row>
    <row r="167" spans="2:14" ht="15.5" x14ac:dyDescent="0.35">
      <c r="C167" t="s">
        <v>165</v>
      </c>
      <c r="D167" s="5">
        <v>6454660239</v>
      </c>
      <c r="I167" s="5">
        <v>18511724455</v>
      </c>
      <c r="J167" s="5">
        <v>28769409874</v>
      </c>
      <c r="K167" s="5">
        <v>2368326351</v>
      </c>
      <c r="L167" s="5">
        <v>2185265058</v>
      </c>
      <c r="M167" s="5">
        <v>120711025</v>
      </c>
      <c r="N167" s="5">
        <v>91295161</v>
      </c>
    </row>
    <row r="168" spans="2:14" ht="15.5" x14ac:dyDescent="0.35">
      <c r="C168" t="s">
        <v>166</v>
      </c>
      <c r="D168" s="5">
        <v>2609518931</v>
      </c>
      <c r="E168" s="5">
        <v>1874541737</v>
      </c>
      <c r="F168" s="5">
        <v>179616893</v>
      </c>
      <c r="G168" s="5">
        <v>4267100632</v>
      </c>
      <c r="I168" s="5">
        <v>6454660239</v>
      </c>
      <c r="J168" s="5">
        <v>18511724455</v>
      </c>
      <c r="K168" s="5">
        <v>28769409874</v>
      </c>
      <c r="L168" s="5">
        <v>2368326351</v>
      </c>
      <c r="M168" s="5">
        <v>2185265058</v>
      </c>
      <c r="N168" s="5">
        <v>120711025</v>
      </c>
    </row>
    <row r="170" spans="2:14" ht="15.5" x14ac:dyDescent="0.35">
      <c r="B170" t="s">
        <v>167</v>
      </c>
      <c r="C170" t="s">
        <v>11</v>
      </c>
      <c r="D170" s="5">
        <v>2860000000</v>
      </c>
      <c r="E170" s="5">
        <v>2860000000</v>
      </c>
      <c r="F170" s="5">
        <v>2860000000</v>
      </c>
      <c r="G170" s="5">
        <v>2860000000</v>
      </c>
      <c r="I170" s="5">
        <v>2860000000</v>
      </c>
      <c r="J170" s="5">
        <v>2860000000</v>
      </c>
      <c r="K170" s="5">
        <v>2860000000</v>
      </c>
      <c r="L170" s="5">
        <v>10000000</v>
      </c>
      <c r="M170" s="5">
        <v>10000000</v>
      </c>
      <c r="N170" s="5">
        <v>10000000</v>
      </c>
    </row>
    <row r="171" spans="2:14" ht="15.5" x14ac:dyDescent="0.35">
      <c r="C171" t="s">
        <v>168</v>
      </c>
      <c r="D171" s="6">
        <v>-1.84</v>
      </c>
      <c r="E171" s="6">
        <v>-2.25</v>
      </c>
      <c r="F171" s="6">
        <v>-0.73</v>
      </c>
      <c r="G171" s="6">
        <v>-4.8600000000000003</v>
      </c>
    </row>
    <row r="172" spans="2:14" ht="15.5" x14ac:dyDescent="0.35">
      <c r="C172" t="s">
        <v>169</v>
      </c>
      <c r="D172" s="6">
        <v>-98.37</v>
      </c>
      <c r="E172" s="6">
        <v>-104.89</v>
      </c>
      <c r="F172" s="6">
        <v>-424.66</v>
      </c>
      <c r="G172" s="6">
        <v>-14.4</v>
      </c>
    </row>
    <row r="173" spans="2:14" ht="15.5" x14ac:dyDescent="0.35">
      <c r="C173" t="s">
        <v>60</v>
      </c>
      <c r="D173" s="6">
        <v>179.33</v>
      </c>
      <c r="E173" s="6">
        <v>64.7</v>
      </c>
      <c r="F173" s="6">
        <v>50.74</v>
      </c>
      <c r="G173" s="6">
        <v>24.84</v>
      </c>
    </row>
    <row r="174" spans="2:14" ht="15.5" x14ac:dyDescent="0.35">
      <c r="C174" t="s">
        <v>170</v>
      </c>
      <c r="G174" s="5">
        <v>-11700000000</v>
      </c>
    </row>
    <row r="175" spans="2:14" ht="15.5" x14ac:dyDescent="0.35">
      <c r="C175" t="s">
        <v>171</v>
      </c>
      <c r="D175" s="6">
        <v>-2.9900000000000003E-2</v>
      </c>
      <c r="E175" s="6">
        <v>-3.49E-2</v>
      </c>
      <c r="F175" s="6">
        <v>-1.0800000000000001E-2</v>
      </c>
      <c r="G175" s="6">
        <v>-7.1599999999999997E-2</v>
      </c>
    </row>
    <row r="176" spans="2:14" ht="15.5" x14ac:dyDescent="0.35">
      <c r="C176" t="s">
        <v>172</v>
      </c>
      <c r="D176" s="6">
        <v>-3.5499999999999997E-2</v>
      </c>
      <c r="E176" s="6">
        <v>-4.1799999999999997E-2</v>
      </c>
      <c r="F176" s="6">
        <v>-1.3000000000000001E-2</v>
      </c>
      <c r="G176" s="6">
        <v>-8.5800000000000001E-2</v>
      </c>
    </row>
    <row r="177" spans="3:7" ht="15.5" x14ac:dyDescent="0.35">
      <c r="C177" t="s">
        <v>173</v>
      </c>
      <c r="D177" s="6">
        <v>-3.1099999999999999E-2</v>
      </c>
      <c r="E177" s="6">
        <v>0.1017</v>
      </c>
      <c r="F177" s="6">
        <v>-9.300000000000001E-3</v>
      </c>
      <c r="G177" s="6">
        <v>-7.6200000000000004E-2</v>
      </c>
    </row>
    <row r="178" spans="3:7" ht="15.5" x14ac:dyDescent="0.35">
      <c r="C178" t="s">
        <v>174</v>
      </c>
      <c r="E178" s="6">
        <v>40.729999999999997</v>
      </c>
      <c r="F178" s="6">
        <v>-13.52</v>
      </c>
      <c r="G178" s="6">
        <v>-115.24</v>
      </c>
    </row>
    <row r="179" spans="3:7" ht="15.5" x14ac:dyDescent="0.35">
      <c r="C179" t="s">
        <v>175</v>
      </c>
      <c r="D179" s="5">
        <v>149000000000</v>
      </c>
      <c r="E179" s="5">
        <v>154000000000</v>
      </c>
      <c r="F179" s="5">
        <v>160000000000</v>
      </c>
      <c r="G179" s="5">
        <v>162000000000</v>
      </c>
    </row>
    <row r="180" spans="3:7" ht="15.5" x14ac:dyDescent="0.35">
      <c r="C180" t="s">
        <v>176</v>
      </c>
      <c r="D180" s="6">
        <v>3.49</v>
      </c>
      <c r="E180" s="6">
        <v>4.3899999999999997</v>
      </c>
      <c r="F180" s="6">
        <v>5.54</v>
      </c>
      <c r="G180" s="6">
        <v>1.23</v>
      </c>
    </row>
    <row r="181" spans="3:7" ht="15.5" x14ac:dyDescent="0.35">
      <c r="C181" t="s">
        <v>177</v>
      </c>
      <c r="D181" s="6">
        <v>51.91</v>
      </c>
      <c r="E181" s="6">
        <v>53.75</v>
      </c>
      <c r="F181" s="6">
        <v>55.96</v>
      </c>
      <c r="G181" s="6">
        <v>56.69</v>
      </c>
    </row>
    <row r="182" spans="3:7" ht="15.5" x14ac:dyDescent="0.35">
      <c r="C182" t="s">
        <v>178</v>
      </c>
      <c r="D182" s="6">
        <v>3.49</v>
      </c>
      <c r="E182" s="6">
        <v>4.3899999999999997</v>
      </c>
      <c r="F182" s="6">
        <v>5.54</v>
      </c>
      <c r="G182" s="6">
        <v>1.23</v>
      </c>
    </row>
    <row r="183" spans="3:7" ht="15.5" x14ac:dyDescent="0.35">
      <c r="C183" t="s">
        <v>179</v>
      </c>
      <c r="D183" s="6">
        <v>51.91</v>
      </c>
      <c r="E183" s="6">
        <v>53.75</v>
      </c>
      <c r="F183" s="6">
        <v>55.96</v>
      </c>
      <c r="G183" s="6">
        <v>56.69</v>
      </c>
    </row>
    <row r="184" spans="3:7" ht="15.5" x14ac:dyDescent="0.35">
      <c r="C184" t="s">
        <v>180</v>
      </c>
      <c r="D184" s="5">
        <v>3000000000</v>
      </c>
      <c r="E184" s="5">
        <v>3000000000</v>
      </c>
      <c r="F184" s="5">
        <v>5000000000</v>
      </c>
      <c r="G184" s="5">
        <v>3000000000</v>
      </c>
    </row>
    <row r="185" spans="3:7" ht="15.5" x14ac:dyDescent="0.35">
      <c r="C185" t="s">
        <v>181</v>
      </c>
      <c r="D185" s="5">
        <v>0</v>
      </c>
      <c r="E185" s="5">
        <v>0</v>
      </c>
      <c r="F185" s="5">
        <v>3000000000</v>
      </c>
      <c r="G185" s="5">
        <v>2000000000</v>
      </c>
    </row>
    <row r="186" spans="3:7" ht="15.5" x14ac:dyDescent="0.35">
      <c r="C186" t="s">
        <v>182</v>
      </c>
      <c r="D186" s="5">
        <v>149000000000</v>
      </c>
      <c r="E186" s="5">
        <v>154000000000</v>
      </c>
      <c r="F186" s="5">
        <v>160000000000</v>
      </c>
      <c r="G186" s="5">
        <v>162000000000</v>
      </c>
    </row>
    <row r="187" spans="3:7" ht="15.5" x14ac:dyDescent="0.35">
      <c r="C187" t="s">
        <v>23</v>
      </c>
      <c r="D187" s="5">
        <v>3000000000</v>
      </c>
      <c r="E187" s="5">
        <v>4000000000</v>
      </c>
      <c r="F187" s="5">
        <v>8000000000</v>
      </c>
      <c r="G187" s="5">
        <v>6000000000</v>
      </c>
    </row>
    <row r="188" spans="3:7" ht="15.5" x14ac:dyDescent="0.35">
      <c r="C188" t="s">
        <v>20</v>
      </c>
      <c r="D188" s="5">
        <v>1000000000</v>
      </c>
      <c r="E188" s="5">
        <v>-3000000000</v>
      </c>
      <c r="F188" s="5">
        <v>3000000000</v>
      </c>
      <c r="G188" s="5">
        <v>1000000000</v>
      </c>
    </row>
    <row r="189" spans="3:7" ht="15.5" x14ac:dyDescent="0.35">
      <c r="C189" t="s">
        <v>183</v>
      </c>
      <c r="D189" s="5">
        <v>94000000000</v>
      </c>
      <c r="E189" s="5">
        <v>98000000000</v>
      </c>
      <c r="F189" s="5">
        <v>105000000000</v>
      </c>
      <c r="G189" s="5">
        <v>106000000000</v>
      </c>
    </row>
    <row r="190" spans="3:7" ht="15.5" x14ac:dyDescent="0.35">
      <c r="C190" t="s">
        <v>184</v>
      </c>
      <c r="D190" s="5">
        <v>-3000000000</v>
      </c>
      <c r="E190" s="5">
        <v>2000000000</v>
      </c>
      <c r="F190" s="5">
        <v>1000000000</v>
      </c>
      <c r="G190" s="5">
        <v>-8000000000</v>
      </c>
    </row>
    <row r="191" spans="3:7" ht="15.5" x14ac:dyDescent="0.35">
      <c r="C191" t="s">
        <v>185</v>
      </c>
      <c r="E191" s="5">
        <v>-3000000000</v>
      </c>
      <c r="F191" s="5">
        <v>-1000000000</v>
      </c>
    </row>
    <row r="192" spans="3:7" ht="15.5" x14ac:dyDescent="0.35">
      <c r="C192" t="s">
        <v>12</v>
      </c>
      <c r="D192" s="5">
        <v>-3000000000</v>
      </c>
      <c r="E192" s="5">
        <v>-1000000000</v>
      </c>
      <c r="F192" s="5">
        <v>0</v>
      </c>
      <c r="G192" s="5">
        <v>-8000000000</v>
      </c>
    </row>
    <row r="193" spans="3:14" ht="15.5" x14ac:dyDescent="0.35">
      <c r="C193" t="s">
        <v>15</v>
      </c>
      <c r="D193" s="6">
        <v>-0.89</v>
      </c>
      <c r="E193" s="6">
        <v>-0.33</v>
      </c>
      <c r="F193" s="6">
        <v>-0.06</v>
      </c>
      <c r="G193" s="6">
        <v>-2.67</v>
      </c>
    </row>
    <row r="194" spans="3:14" ht="15.5" x14ac:dyDescent="0.35">
      <c r="C194" t="s">
        <v>45</v>
      </c>
      <c r="I194" s="6">
        <v>-9.16</v>
      </c>
      <c r="J194" s="6">
        <v>2.97</v>
      </c>
      <c r="K194" s="6">
        <v>6.34</v>
      </c>
      <c r="L194" s="6">
        <v>3877.98</v>
      </c>
      <c r="M194" s="6">
        <v>2212.96</v>
      </c>
      <c r="N194" s="6">
        <v>-285.48</v>
      </c>
    </row>
    <row r="195" spans="3:14" ht="15.5" x14ac:dyDescent="0.35">
      <c r="C195" t="s">
        <v>59</v>
      </c>
      <c r="I195" s="6">
        <v>-25.76</v>
      </c>
      <c r="J195" s="6">
        <v>22.56</v>
      </c>
      <c r="K195" s="6">
        <v>7.89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62</v>
      </c>
      <c r="I196" s="6">
        <v>18.010000000000002</v>
      </c>
      <c r="J196" s="6">
        <v>2.87</v>
      </c>
      <c r="K196" s="6">
        <v>0.73</v>
      </c>
      <c r="L196" s="5">
        <v>0</v>
      </c>
      <c r="M196" s="5">
        <v>0</v>
      </c>
      <c r="N196" s="5">
        <v>0</v>
      </c>
    </row>
    <row r="197" spans="3:14" ht="15.5" x14ac:dyDescent="0.35">
      <c r="C197" t="s">
        <v>186</v>
      </c>
      <c r="J197" s="5">
        <v>14320000000</v>
      </c>
      <c r="K197" s="6">
        <v>34119999999.999996</v>
      </c>
      <c r="L197" s="5">
        <v>31060000000</v>
      </c>
      <c r="M197" s="5">
        <v>24730000000</v>
      </c>
      <c r="N197" s="5">
        <v>1080000000</v>
      </c>
    </row>
    <row r="198" spans="3:14" ht="15.5" x14ac:dyDescent="0.35">
      <c r="C198" t="s">
        <v>187</v>
      </c>
      <c r="I198" s="6">
        <v>-0.14219999999999999</v>
      </c>
      <c r="J198" s="6">
        <v>3.9E-2</v>
      </c>
      <c r="K198" s="6">
        <v>8.4199999999999997E-2</v>
      </c>
      <c r="L198" s="6">
        <v>0.23780000000000001</v>
      </c>
      <c r="M198" s="6">
        <v>0.14749999999999999</v>
      </c>
      <c r="N198" s="6">
        <v>-3.1099999999999999E-2</v>
      </c>
    </row>
    <row r="199" spans="3:14" ht="15.5" x14ac:dyDescent="0.35">
      <c r="C199" t="s">
        <v>188</v>
      </c>
      <c r="I199" s="6">
        <v>-0.1704</v>
      </c>
      <c r="J199" s="6">
        <v>4.7300000000000002E-2</v>
      </c>
      <c r="K199" s="6">
        <v>0.10589999999999999</v>
      </c>
      <c r="L199" s="6">
        <v>0.29649999999999999</v>
      </c>
      <c r="M199" s="6">
        <v>0.24030000000000001</v>
      </c>
      <c r="N199" s="6">
        <v>-4.0800000000000003E-2</v>
      </c>
    </row>
    <row r="200" spans="3:14" ht="15.5" x14ac:dyDescent="0.35">
      <c r="C200" t="s">
        <v>189</v>
      </c>
      <c r="I200" s="6">
        <v>-1.1299999999999999E-2</v>
      </c>
      <c r="J200" s="6">
        <v>4.1299999999999996E-2</v>
      </c>
      <c r="K200" s="6">
        <v>0.23370000000000002</v>
      </c>
      <c r="L200" s="6">
        <v>0.43689999999999996</v>
      </c>
      <c r="M200" s="6">
        <v>0.50619999999999998</v>
      </c>
      <c r="N200" s="6">
        <v>-6.7000000000000002E-3</v>
      </c>
    </row>
    <row r="201" spans="3:14" ht="15.5" x14ac:dyDescent="0.35">
      <c r="C201" t="s">
        <v>190</v>
      </c>
      <c r="I201" s="6">
        <v>-4.75</v>
      </c>
      <c r="J201" s="6">
        <v>20.71</v>
      </c>
      <c r="K201" s="6">
        <v>142.9</v>
      </c>
      <c r="L201" s="6">
        <v>41.86</v>
      </c>
      <c r="M201" s="6">
        <v>31.09</v>
      </c>
      <c r="N201" s="6">
        <v>-0.24</v>
      </c>
    </row>
    <row r="202" spans="3:14" ht="15.5" x14ac:dyDescent="0.35">
      <c r="C202" t="s">
        <v>56</v>
      </c>
      <c r="I202" s="6">
        <v>4.3899999999999997</v>
      </c>
      <c r="J202" s="6">
        <v>1.07</v>
      </c>
      <c r="K202" s="6">
        <v>0.84</v>
      </c>
      <c r="L202" s="5">
        <v>0</v>
      </c>
      <c r="M202" s="5">
        <v>0</v>
      </c>
      <c r="N202" s="5">
        <v>0</v>
      </c>
    </row>
    <row r="203" spans="3:14" ht="15.5" x14ac:dyDescent="0.35">
      <c r="C203" t="s">
        <v>53</v>
      </c>
      <c r="I203" s="6">
        <v>53.75</v>
      </c>
      <c r="J203" s="6">
        <v>62.87</v>
      </c>
      <c r="K203" s="6">
        <v>59.86</v>
      </c>
      <c r="L203" s="6">
        <v>13080.49</v>
      </c>
      <c r="M203" s="6">
        <v>9210.66</v>
      </c>
      <c r="N203" s="6">
        <v>6998.21</v>
      </c>
    </row>
    <row r="204" spans="3:14" ht="15.5" x14ac:dyDescent="0.35">
      <c r="C204" t="s">
        <v>191</v>
      </c>
      <c r="I204" s="6">
        <v>4.3899999999999997</v>
      </c>
      <c r="J204" s="6">
        <v>1.07</v>
      </c>
      <c r="K204" s="6">
        <v>0.84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192</v>
      </c>
      <c r="I205" s="6">
        <v>53.75</v>
      </c>
      <c r="J205" s="6">
        <v>62.87</v>
      </c>
      <c r="K205" s="6">
        <v>59.86</v>
      </c>
      <c r="L205" s="6">
        <v>13080.49</v>
      </c>
      <c r="M205" s="6">
        <v>9210.66</v>
      </c>
      <c r="N205" s="6">
        <v>6998.21</v>
      </c>
    </row>
    <row r="206" spans="3:14" ht="15.5" x14ac:dyDescent="0.35">
      <c r="C206" t="s">
        <v>193</v>
      </c>
      <c r="I206" s="5">
        <v>3000000000</v>
      </c>
      <c r="J206" s="5">
        <v>2000000000</v>
      </c>
      <c r="K206" s="5">
        <v>0</v>
      </c>
      <c r="L206" s="5">
        <v>1000000000</v>
      </c>
      <c r="M206" s="5">
        <v>2000000000</v>
      </c>
      <c r="N206" s="5">
        <v>2000000000</v>
      </c>
    </row>
    <row r="207" spans="3:14" ht="15.5" x14ac:dyDescent="0.35">
      <c r="C207" t="s">
        <v>194</v>
      </c>
      <c r="I207" s="5">
        <v>0</v>
      </c>
      <c r="J207" s="5">
        <v>0</v>
      </c>
      <c r="K207" s="5">
        <v>0</v>
      </c>
      <c r="M207" s="5">
        <v>2000000000</v>
      </c>
      <c r="N207" s="5">
        <v>3000000000</v>
      </c>
    </row>
    <row r="208" spans="3:14" ht="15.5" x14ac:dyDescent="0.35">
      <c r="C208" t="s">
        <v>25</v>
      </c>
      <c r="I208" s="5">
        <v>4000000000</v>
      </c>
      <c r="J208" s="5">
        <v>2000000000</v>
      </c>
      <c r="K208" s="5">
        <v>1000000000</v>
      </c>
      <c r="L208" s="5">
        <v>1000000000</v>
      </c>
      <c r="M208" s="5">
        <v>4000000000</v>
      </c>
      <c r="N208" s="5">
        <v>5000000000</v>
      </c>
    </row>
    <row r="209" spans="2:14" ht="15.5" x14ac:dyDescent="0.35">
      <c r="C209" t="s">
        <v>22</v>
      </c>
      <c r="I209" s="5">
        <v>-3000000000</v>
      </c>
      <c r="J209" s="5">
        <v>-17000000000</v>
      </c>
      <c r="K209" s="5">
        <v>-28000000000</v>
      </c>
      <c r="L209" s="5">
        <v>-1000000000</v>
      </c>
      <c r="M209" s="5">
        <v>2000000000</v>
      </c>
      <c r="N209" s="5">
        <v>5000000000</v>
      </c>
    </row>
    <row r="210" spans="2:14" ht="15.5" x14ac:dyDescent="0.35">
      <c r="C210" t="s">
        <v>195</v>
      </c>
      <c r="I210" s="5">
        <v>98000000000</v>
      </c>
      <c r="J210" s="5">
        <v>112000000000</v>
      </c>
      <c r="K210" s="5">
        <v>103000000000</v>
      </c>
      <c r="L210" s="5">
        <v>16000000000</v>
      </c>
      <c r="M210" s="5">
        <v>12000000000</v>
      </c>
      <c r="N210" s="5">
        <v>21000000000</v>
      </c>
    </row>
    <row r="211" spans="2:14" ht="15.5" x14ac:dyDescent="0.35">
      <c r="C211" t="s">
        <v>196</v>
      </c>
      <c r="I211" s="5">
        <v>-23000000000</v>
      </c>
      <c r="J211" s="5">
        <v>0</v>
      </c>
      <c r="K211" s="5">
        <v>-38000000000</v>
      </c>
      <c r="L211" s="5">
        <v>22000000000</v>
      </c>
      <c r="M211" s="5">
        <v>9000000000</v>
      </c>
      <c r="N211" s="5">
        <v>2000000000</v>
      </c>
    </row>
    <row r="212" spans="2:14" ht="15.5" x14ac:dyDescent="0.35">
      <c r="C212" t="s">
        <v>197</v>
      </c>
      <c r="I212" s="5">
        <v>-4000000000</v>
      </c>
      <c r="J212" s="5">
        <v>0</v>
      </c>
      <c r="K212" s="5">
        <v>-15000000000</v>
      </c>
      <c r="L212" s="5">
        <v>-14000000000</v>
      </c>
      <c r="M212" s="5">
        <v>-21000000000</v>
      </c>
      <c r="N212" s="5">
        <v>-5000000000</v>
      </c>
    </row>
    <row r="213" spans="2:14" ht="15.5" x14ac:dyDescent="0.35">
      <c r="C213" t="s">
        <v>14</v>
      </c>
      <c r="I213" s="5">
        <v>-26000000000</v>
      </c>
      <c r="J213" s="5">
        <v>0</v>
      </c>
      <c r="K213" s="5">
        <v>-53000000000</v>
      </c>
      <c r="L213" s="5">
        <v>8000000000</v>
      </c>
      <c r="M213" s="5">
        <v>-13000000000</v>
      </c>
      <c r="N213" s="5">
        <v>-4000000000</v>
      </c>
    </row>
    <row r="214" spans="2:14" ht="15.5" x14ac:dyDescent="0.35">
      <c r="C214" t="s">
        <v>16</v>
      </c>
      <c r="I214" s="6">
        <v>-9.1999999999999993</v>
      </c>
      <c r="J214" s="6">
        <v>-0.05</v>
      </c>
      <c r="K214" s="6">
        <v>-18.55</v>
      </c>
      <c r="L214" s="6">
        <v>1662.04</v>
      </c>
      <c r="M214" s="6">
        <v>-2537.5700000000002</v>
      </c>
      <c r="N214" s="6">
        <v>-700.81</v>
      </c>
    </row>
    <row r="216" spans="2:14" ht="15.5" x14ac:dyDescent="0.35">
      <c r="B216" t="s">
        <v>198</v>
      </c>
      <c r="C216" t="s">
        <v>199</v>
      </c>
      <c r="D216" s="5">
        <v>-5000000000</v>
      </c>
      <c r="E216" s="5">
        <v>-6000000000</v>
      </c>
      <c r="F216" s="5">
        <v>-2000000000</v>
      </c>
      <c r="G216" s="5">
        <v>-14000000000</v>
      </c>
      <c r="H216" s="5">
        <v>-21000000000</v>
      </c>
      <c r="I216" s="5">
        <v>-26000000000</v>
      </c>
      <c r="J216" s="5">
        <v>9000000000</v>
      </c>
      <c r="K216" s="5">
        <v>18000000000</v>
      </c>
      <c r="L216" s="5">
        <v>19000000000</v>
      </c>
      <c r="M216" s="5">
        <v>11000000000</v>
      </c>
      <c r="N216" s="5">
        <v>-1000000000</v>
      </c>
    </row>
    <row r="217" spans="2:14" ht="15.5" x14ac:dyDescent="0.35">
      <c r="C217" t="s">
        <v>317</v>
      </c>
      <c r="H217" s="5">
        <v>-28000000000</v>
      </c>
      <c r="I217" s="5">
        <v>-26000000000</v>
      </c>
      <c r="J217" s="5">
        <v>9000000000</v>
      </c>
      <c r="K217" s="5">
        <v>18000000000</v>
      </c>
    </row>
    <row r="218" spans="2:14" ht="15.5" x14ac:dyDescent="0.35">
      <c r="C218" t="s">
        <v>44</v>
      </c>
      <c r="D218" s="6">
        <v>-1.84</v>
      </c>
      <c r="E218" s="6">
        <v>-2.25</v>
      </c>
      <c r="F218" s="6">
        <v>-0.73</v>
      </c>
      <c r="G218" s="6">
        <v>-4.8600000000000003</v>
      </c>
      <c r="H218" s="6">
        <v>-7.37</v>
      </c>
      <c r="I218" s="6">
        <v>-9.16</v>
      </c>
      <c r="J218" s="6">
        <v>2.97</v>
      </c>
      <c r="K218" s="6">
        <v>6.34</v>
      </c>
      <c r="L218" s="6">
        <v>6.78</v>
      </c>
      <c r="M218" s="6">
        <v>3.87</v>
      </c>
      <c r="N218" s="6">
        <v>-0.5</v>
      </c>
    </row>
    <row r="219" spans="2:14" ht="15.5" x14ac:dyDescent="0.35">
      <c r="C219" t="s">
        <v>318</v>
      </c>
      <c r="H219" s="6">
        <v>-9.68</v>
      </c>
      <c r="I219" s="6">
        <v>-9.16</v>
      </c>
      <c r="J219" s="6">
        <v>2.97</v>
      </c>
      <c r="K219" s="6">
        <v>6.34</v>
      </c>
    </row>
    <row r="220" spans="2:14" ht="15.5" x14ac:dyDescent="0.35">
      <c r="C220" t="s">
        <v>204</v>
      </c>
      <c r="D220" s="5">
        <v>3000000000</v>
      </c>
      <c r="E220" s="5">
        <v>10000000000</v>
      </c>
      <c r="F220" s="5">
        <v>17000000000</v>
      </c>
      <c r="G220" s="5">
        <v>8000000000</v>
      </c>
      <c r="H220" s="5">
        <v>12000000000</v>
      </c>
      <c r="I220" s="5">
        <v>37000000000</v>
      </c>
      <c r="J220" s="5">
        <v>67000000000</v>
      </c>
      <c r="K220" s="5">
        <v>197000000000</v>
      </c>
      <c r="L220" s="5">
        <v>183000000000</v>
      </c>
      <c r="M220" s="5">
        <v>140000000000</v>
      </c>
      <c r="N220" s="5">
        <v>14000000000</v>
      </c>
    </row>
    <row r="221" spans="2:14" ht="15.5" x14ac:dyDescent="0.35">
      <c r="C221" t="s">
        <v>319</v>
      </c>
      <c r="H221" s="5">
        <v>39000000000</v>
      </c>
      <c r="I221" s="5">
        <v>37000000000</v>
      </c>
      <c r="J221" s="5">
        <v>67000000000</v>
      </c>
      <c r="K221" s="5">
        <v>197000000000</v>
      </c>
    </row>
    <row r="222" spans="2:14" ht="15.5" x14ac:dyDescent="0.35">
      <c r="C222" t="s">
        <v>208</v>
      </c>
      <c r="I222" s="6">
        <v>-13.03</v>
      </c>
    </row>
    <row r="223" spans="2:14" ht="15.5" x14ac:dyDescent="0.35">
      <c r="C223" t="s">
        <v>320</v>
      </c>
      <c r="I223" s="6">
        <v>-9.92</v>
      </c>
    </row>
    <row r="224" spans="2:14" ht="15.5" x14ac:dyDescent="0.35">
      <c r="C224" t="s">
        <v>209</v>
      </c>
      <c r="I224" s="6">
        <v>7.42</v>
      </c>
    </row>
    <row r="225" spans="3:9" ht="15.5" x14ac:dyDescent="0.35">
      <c r="C225" t="s">
        <v>321</v>
      </c>
      <c r="I225" s="6">
        <v>-0.1008</v>
      </c>
    </row>
    <row r="226" spans="3:9" ht="15.5" x14ac:dyDescent="0.35">
      <c r="C226" t="s">
        <v>322</v>
      </c>
      <c r="I226" s="6">
        <v>7.07</v>
      </c>
    </row>
    <row r="227" spans="3:9" ht="15.5" x14ac:dyDescent="0.35">
      <c r="C227" t="s">
        <v>210</v>
      </c>
      <c r="I227" s="6">
        <v>1.85</v>
      </c>
    </row>
    <row r="228" spans="3:9" ht="15.5" x14ac:dyDescent="0.35">
      <c r="C228" t="s">
        <v>323</v>
      </c>
      <c r="I228" s="6">
        <v>-35.270000000000003</v>
      </c>
    </row>
    <row r="229" spans="3:9" ht="15.5" x14ac:dyDescent="0.35">
      <c r="C229" t="s">
        <v>324</v>
      </c>
      <c r="I229" s="6">
        <v>-24.31</v>
      </c>
    </row>
    <row r="230" spans="3:9" ht="15.5" x14ac:dyDescent="0.35">
      <c r="C230" t="s">
        <v>325</v>
      </c>
      <c r="I230" s="6">
        <v>-88.14</v>
      </c>
    </row>
    <row r="231" spans="3:9" ht="15.5" x14ac:dyDescent="0.35">
      <c r="C231" t="s">
        <v>326</v>
      </c>
      <c r="I231" s="6">
        <v>-46.7</v>
      </c>
    </row>
    <row r="232" spans="3:9" ht="15.5" x14ac:dyDescent="0.35">
      <c r="C232" t="s">
        <v>329</v>
      </c>
      <c r="I232" s="6">
        <v>-9.68</v>
      </c>
    </row>
    <row r="233" spans="3:9" ht="15.5" x14ac:dyDescent="0.35">
      <c r="C233" t="s">
        <v>211</v>
      </c>
      <c r="I233" s="6">
        <v>-7.37</v>
      </c>
    </row>
    <row r="234" spans="3:9" ht="15.5" x14ac:dyDescent="0.35">
      <c r="C234" t="s">
        <v>330</v>
      </c>
      <c r="I234" s="6">
        <v>13.58</v>
      </c>
    </row>
    <row r="235" spans="3:9" ht="15.5" x14ac:dyDescent="0.35">
      <c r="C235" t="s">
        <v>212</v>
      </c>
      <c r="D235" s="6">
        <v>0.91</v>
      </c>
    </row>
    <row r="236" spans="3:9" ht="15.5" x14ac:dyDescent="0.35">
      <c r="C236" t="s">
        <v>213</v>
      </c>
      <c r="I236" s="6">
        <v>51.91</v>
      </c>
    </row>
    <row r="237" spans="3:9" ht="15.5" x14ac:dyDescent="0.35">
      <c r="C237" t="s">
        <v>331</v>
      </c>
      <c r="I237" s="6">
        <v>-3.95</v>
      </c>
    </row>
    <row r="238" spans="3:9" ht="15.5" x14ac:dyDescent="0.35">
      <c r="C238" t="s">
        <v>214</v>
      </c>
      <c r="D238" s="6">
        <v>4.58</v>
      </c>
    </row>
    <row r="239" spans="3:9" ht="15.5" x14ac:dyDescent="0.35">
      <c r="C239" t="s">
        <v>215</v>
      </c>
      <c r="D239" s="6">
        <v>4.58</v>
      </c>
    </row>
    <row r="240" spans="3:9" ht="15.5" x14ac:dyDescent="0.35">
      <c r="C240" t="s">
        <v>216</v>
      </c>
      <c r="D240" s="6">
        <v>0.02</v>
      </c>
    </row>
    <row r="241" spans="3:9" ht="15.5" x14ac:dyDescent="0.35">
      <c r="C241" t="s">
        <v>217</v>
      </c>
      <c r="D241" s="6">
        <v>0.19</v>
      </c>
    </row>
    <row r="242" spans="3:9" ht="15.5" x14ac:dyDescent="0.35">
      <c r="C242" t="s">
        <v>218</v>
      </c>
      <c r="D242" s="6">
        <v>0.02</v>
      </c>
    </row>
    <row r="243" spans="3:9" ht="15.5" x14ac:dyDescent="0.35">
      <c r="C243" t="s">
        <v>219</v>
      </c>
      <c r="D243" s="6">
        <v>1.19</v>
      </c>
    </row>
    <row r="244" spans="3:9" ht="15.5" x14ac:dyDescent="0.35">
      <c r="C244" t="s">
        <v>333</v>
      </c>
      <c r="I244" s="6">
        <v>-7.82</v>
      </c>
    </row>
    <row r="245" spans="3:9" ht="15.5" x14ac:dyDescent="0.35">
      <c r="C245" t="s">
        <v>12</v>
      </c>
      <c r="D245" s="5">
        <v>-3000000000</v>
      </c>
    </row>
    <row r="246" spans="3:9" ht="15.5" x14ac:dyDescent="0.35">
      <c r="C246" t="s">
        <v>220</v>
      </c>
      <c r="I246" s="6">
        <v>9.17</v>
      </c>
    </row>
    <row r="247" spans="3:9" ht="15.5" x14ac:dyDescent="0.35">
      <c r="C247" t="s">
        <v>221</v>
      </c>
      <c r="I247" s="6">
        <v>-0.1573</v>
      </c>
    </row>
    <row r="248" spans="3:9" ht="15.5" x14ac:dyDescent="0.35">
      <c r="C248" t="s">
        <v>222</v>
      </c>
      <c r="I248" s="6">
        <v>-0.18640000000000001</v>
      </c>
    </row>
    <row r="249" spans="3:9" ht="15.5" x14ac:dyDescent="0.35">
      <c r="C249" t="s">
        <v>223</v>
      </c>
      <c r="I249" s="6">
        <v>-2.0499999999999997E-2</v>
      </c>
    </row>
    <row r="250" spans="3:9" ht="15.5" x14ac:dyDescent="0.35">
      <c r="C250" t="s">
        <v>334</v>
      </c>
      <c r="I250" s="6">
        <v>-1.95E-2</v>
      </c>
    </row>
    <row r="251" spans="3:9" ht="15.5" x14ac:dyDescent="0.35">
      <c r="C251" t="s">
        <v>224</v>
      </c>
      <c r="D251" s="6">
        <v>85.41</v>
      </c>
    </row>
    <row r="252" spans="3:9" ht="15.5" x14ac:dyDescent="0.35">
      <c r="C252" t="s">
        <v>226</v>
      </c>
      <c r="D252" s="6">
        <v>676.7</v>
      </c>
    </row>
    <row r="253" spans="3:9" ht="15.5" x14ac:dyDescent="0.35">
      <c r="C253" t="s">
        <v>228</v>
      </c>
      <c r="D253" s="6">
        <v>1.07</v>
      </c>
    </row>
    <row r="254" spans="3:9" ht="15.5" x14ac:dyDescent="0.35">
      <c r="C254" t="s">
        <v>335</v>
      </c>
      <c r="I254" s="6">
        <v>0.22</v>
      </c>
    </row>
    <row r="255" spans="3:9" ht="15.5" x14ac:dyDescent="0.35">
      <c r="C255" t="s">
        <v>40</v>
      </c>
      <c r="I255" s="5">
        <v>275000000000</v>
      </c>
    </row>
    <row r="256" spans="3:9" ht="15.5" x14ac:dyDescent="0.35">
      <c r="C256" t="s">
        <v>229</v>
      </c>
      <c r="I256" s="5">
        <v>275000000000</v>
      </c>
    </row>
    <row r="257" spans="3:9" ht="15.5" x14ac:dyDescent="0.35">
      <c r="C257" t="s">
        <v>230</v>
      </c>
      <c r="I257" s="5">
        <v>2860000000</v>
      </c>
    </row>
    <row r="258" spans="3:9" ht="15.5" x14ac:dyDescent="0.35">
      <c r="C258" t="s">
        <v>231</v>
      </c>
      <c r="I258" s="6">
        <v>0.215</v>
      </c>
    </row>
    <row r="259" spans="3:9" ht="15.5" x14ac:dyDescent="0.35">
      <c r="C259" t="s">
        <v>232</v>
      </c>
      <c r="D259" s="6">
        <v>4.3700000000000003E-2</v>
      </c>
    </row>
    <row r="260" spans="3:9" ht="15.5" x14ac:dyDescent="0.35">
      <c r="C260" t="s">
        <v>233</v>
      </c>
      <c r="D260" s="6">
        <v>-1.6434</v>
      </c>
    </row>
    <row r="261" spans="3:9" ht="15.5" x14ac:dyDescent="0.35">
      <c r="C261" t="s">
        <v>234</v>
      </c>
      <c r="D261" s="6">
        <v>-1.8253999999999999</v>
      </c>
    </row>
    <row r="262" spans="3:9" ht="15.5" x14ac:dyDescent="0.35">
      <c r="C262" t="s">
        <v>235</v>
      </c>
      <c r="D262" s="6">
        <v>0.90579999999999994</v>
      </c>
    </row>
    <row r="263" spans="3:9" ht="15.5" x14ac:dyDescent="0.35">
      <c r="C263" t="s">
        <v>236</v>
      </c>
      <c r="D263" s="6">
        <v>-0.74379999999999991</v>
      </c>
    </row>
    <row r="264" spans="3:9" ht="15.5" x14ac:dyDescent="0.35">
      <c r="C264" t="s">
        <v>237</v>
      </c>
      <c r="D264" s="6">
        <v>-0.39360000000000001</v>
      </c>
    </row>
    <row r="265" spans="3:9" ht="15.5" x14ac:dyDescent="0.35">
      <c r="C265" t="s">
        <v>244</v>
      </c>
      <c r="I265" s="5">
        <v>4</v>
      </c>
    </row>
    <row r="266" spans="3:9" ht="15.5" x14ac:dyDescent="0.35">
      <c r="C266" t="s">
        <v>245</v>
      </c>
      <c r="I266" s="6">
        <v>0.1</v>
      </c>
    </row>
    <row r="267" spans="3:9" ht="15.5" x14ac:dyDescent="0.35">
      <c r="C267" t="s">
        <v>246</v>
      </c>
      <c r="I267" s="6">
        <v>0.26</v>
      </c>
    </row>
    <row r="268" spans="3:9" ht="15.5" x14ac:dyDescent="0.35">
      <c r="C268" t="s">
        <v>247</v>
      </c>
      <c r="I268" s="6">
        <v>0.06</v>
      </c>
    </row>
    <row r="269" spans="3:9" ht="15.5" x14ac:dyDescent="0.35">
      <c r="C269" t="s">
        <v>249</v>
      </c>
      <c r="I269" s="6">
        <v>0.18</v>
      </c>
    </row>
    <row r="270" spans="3:9" ht="15.5" x14ac:dyDescent="0.35">
      <c r="C270" t="s">
        <v>250</v>
      </c>
      <c r="I270" s="6">
        <v>0.34</v>
      </c>
    </row>
    <row r="271" spans="3:9" ht="15.5" x14ac:dyDescent="0.35">
      <c r="C271" t="s">
        <v>251</v>
      </c>
      <c r="I271" s="6">
        <v>0.03</v>
      </c>
    </row>
    <row r="272" spans="3:9" ht="15.5" x14ac:dyDescent="0.35">
      <c r="C272" t="s">
        <v>337</v>
      </c>
      <c r="I272" s="5">
        <v>39000000000</v>
      </c>
    </row>
    <row r="273" spans="3:9" ht="15.5" x14ac:dyDescent="0.35">
      <c r="C273" t="s">
        <v>338</v>
      </c>
      <c r="I273" s="5">
        <v>11000000000</v>
      </c>
    </row>
    <row r="274" spans="3:9" ht="15.5" x14ac:dyDescent="0.35">
      <c r="C274" t="s">
        <v>339</v>
      </c>
      <c r="I274" s="5">
        <v>-6000000000</v>
      </c>
    </row>
    <row r="275" spans="3:9" ht="15.5" x14ac:dyDescent="0.35">
      <c r="C275" t="s">
        <v>340</v>
      </c>
      <c r="I275" s="5">
        <v>-28000000000</v>
      </c>
    </row>
    <row r="276" spans="3:9" ht="15.5" x14ac:dyDescent="0.35">
      <c r="C276" t="s">
        <v>252</v>
      </c>
      <c r="D276" s="5">
        <v>3000000000</v>
      </c>
    </row>
    <row r="277" spans="3:9" ht="15.5" x14ac:dyDescent="0.35">
      <c r="C277" t="s">
        <v>253</v>
      </c>
      <c r="D277" s="5">
        <v>176000000000</v>
      </c>
    </row>
    <row r="278" spans="3:9" ht="15.5" x14ac:dyDescent="0.35">
      <c r="C278" t="s">
        <v>254</v>
      </c>
      <c r="D278" s="5">
        <v>28000000000</v>
      </c>
    </row>
    <row r="279" spans="3:9" ht="15.5" x14ac:dyDescent="0.35">
      <c r="C279" t="s">
        <v>183</v>
      </c>
      <c r="D279" s="5">
        <v>94000000000</v>
      </c>
    </row>
    <row r="280" spans="3:9" ht="15.5" x14ac:dyDescent="0.35">
      <c r="C280" t="s">
        <v>182</v>
      </c>
      <c r="I280" s="5">
        <v>149000000000</v>
      </c>
    </row>
    <row r="281" spans="3:9" ht="15.5" x14ac:dyDescent="0.35">
      <c r="C281" t="s">
        <v>181</v>
      </c>
      <c r="D281" s="5">
        <v>0</v>
      </c>
    </row>
    <row r="282" spans="3:9" ht="15.5" x14ac:dyDescent="0.35">
      <c r="C282" t="s">
        <v>180</v>
      </c>
      <c r="D282" s="5">
        <v>3000000000</v>
      </c>
    </row>
    <row r="283" spans="3:9" ht="15.5" x14ac:dyDescent="0.35">
      <c r="C283" t="s">
        <v>23</v>
      </c>
      <c r="D283" s="5">
        <v>3000000000</v>
      </c>
    </row>
    <row r="284" spans="3:9" ht="15.5" x14ac:dyDescent="0.35">
      <c r="C284" t="s">
        <v>20</v>
      </c>
      <c r="D284" s="5">
        <v>1000000000</v>
      </c>
    </row>
    <row r="285" spans="3:9" ht="15.5" x14ac:dyDescent="0.35">
      <c r="C285" t="s">
        <v>255</v>
      </c>
      <c r="I285" s="5">
        <v>149000000000</v>
      </c>
    </row>
    <row r="286" spans="3:9" ht="15.5" x14ac:dyDescent="0.35">
      <c r="C286" t="s">
        <v>341</v>
      </c>
      <c r="I286" s="5">
        <v>-8000000000</v>
      </c>
    </row>
    <row r="287" spans="3:9" ht="15.5" x14ac:dyDescent="0.35">
      <c r="C287" t="s">
        <v>342</v>
      </c>
      <c r="I287" s="5">
        <v>3000000000</v>
      </c>
    </row>
    <row r="288" spans="3:9" ht="15.5" x14ac:dyDescent="0.35">
      <c r="C288" t="s">
        <v>343</v>
      </c>
      <c r="I288" s="5">
        <v>7000000000</v>
      </c>
    </row>
    <row r="289" spans="3:9" ht="15.5" x14ac:dyDescent="0.35">
      <c r="C289" t="s">
        <v>344</v>
      </c>
      <c r="I289" s="5">
        <v>-4000000000</v>
      </c>
    </row>
    <row r="290" spans="3:9" ht="15.5" x14ac:dyDescent="0.35">
      <c r="C290" t="s">
        <v>345</v>
      </c>
      <c r="I290" s="5">
        <v>-11000000000</v>
      </c>
    </row>
  </sheetData>
  <pageMargins left="0.7" right="0.7" top="0.75" bottom="0.75" header="0.3" footer="0.3"/>
  <ignoredErrors>
    <ignoredError sqref="A1:N291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1150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1151</v>
      </c>
      <c r="D2" s="2" vm="55">
        <f ca="1">IFERROR(_xlfn.STOCKHISTORY("XIDX:" &amp; $C$1, D3, , 0, 0, 1), "Libur")</f>
        <v>107</v>
      </c>
      <c r="H2" s="2" vm="55">
        <f ca="1">IFERROR(INDEX(D2:G2,COUNT(D2:G2)),"")</f>
        <v>107</v>
      </c>
      <c r="I2" s="2" vm="149">
        <f ca="1">IFERROR(_xlfn.STOCKHISTORY("XIDX:" &amp; $C$1, I1, , 0, 0, 1), "Libur")</f>
        <v>170</v>
      </c>
      <c r="J2" s="2" vm="126">
        <f ca="1">IFERROR(_xlfn.STOCKHISTORY("XIDX:" &amp; $C$1, J1, , 0, 0, 1), "Libur")</f>
        <v>41</v>
      </c>
      <c r="K2" s="2" vm="150">
        <f ca="1">IFERROR(_xlfn.STOCKHISTORY("XIDX:" &amp; $C$1, K1, , 0, 0, 1), "Libur")</f>
        <v>62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76763026870</v>
      </c>
      <c r="H4" s="2">
        <f>IFERROR(SUM(D4:G4)*(4/MAX(1,COUNT(D4:G4))),"")</f>
        <v>307052107480</v>
      </c>
      <c r="I4" s="2">
        <f>IFERROR(INDEX(I51:I500,MATCH($C$4,$C$51:$C$500,0)),"")</f>
        <v>130068459090</v>
      </c>
      <c r="J4" s="2">
        <f>IFERROR(INDEX(J51:J500,MATCH($C$4,$C$51:$C$500,0)),"")</f>
        <v>86386331661</v>
      </c>
      <c r="K4" s="2">
        <f>IFERROR(INDEX(K51:K500,MATCH($C$4,$C$51:$C$500,0)),"")</f>
        <v>82557863238</v>
      </c>
      <c r="L4" s="2">
        <f>IFERROR(INDEX(L51:L500,MATCH($C$4,$C$51:$C$500,0)),"")</f>
        <v>71431135616</v>
      </c>
      <c r="M4" s="2">
        <f>IFERROR(INDEX(M51:M500,MATCH($C$4,$C$51:$C$500,0)),"")</f>
        <v>46791237029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1134610226</v>
      </c>
      <c r="H5" s="2">
        <f>IFERROR(SUM(D5:G5)*(4/MAX(1,COUNT(D5:G5))),"")</f>
        <v>4538440904</v>
      </c>
      <c r="I5" s="2">
        <f>IFERROR(INDEX(I51:I500,MATCH($C$5,$C$51:$C$500,0)),"")</f>
        <v>3325286832</v>
      </c>
      <c r="J5" s="2">
        <f>IFERROR(INDEX(J51:J500,MATCH($C$5,$C$51:$C$500,0)),"")</f>
        <v>2676301355</v>
      </c>
      <c r="K5" s="2">
        <f>IFERROR(INDEX(K51:K500,MATCH($C$5,$C$51:$C$500,0)),"")</f>
        <v>1718861155</v>
      </c>
      <c r="L5" s="2">
        <f>IFERROR(INDEX(L51:L500,MATCH($C$5,$C$51:$C$500,0)),"")</f>
        <v>1927550148</v>
      </c>
      <c r="M5" s="2">
        <f>IFERROR(INDEX(M51:M500,MATCH($C$5,$C$51:$C$500,0)),"")</f>
        <v>1667858580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61984484327</v>
      </c>
      <c r="H6" s="2">
        <f>IFERROR(INDEX(D6:G6,COUNT(D6:G6)),"")</f>
        <v>61984484327</v>
      </c>
      <c r="I6" s="2">
        <f>IFERROR(INDEX(I51:I500,MATCH($C$6,$C$51:$C$500,0)),"")</f>
        <v>61984484327</v>
      </c>
      <c r="J6" s="2">
        <f>IFERROR(INDEX(J51:J500,MATCH($C$6,$C$51:$C$500,0)),"")</f>
        <v>57176295283</v>
      </c>
      <c r="K6" s="2">
        <f>IFERROR(INDEX(K51:K500,MATCH($C$6,$C$51:$C$500,0)),"")</f>
        <v>54497736129</v>
      </c>
      <c r="L6" s="2">
        <f>IFERROR(INDEX(L51:L500,MATCH($C$6,$C$51:$C$500,0)),"")</f>
        <v>9704837496</v>
      </c>
      <c r="M6" s="2">
        <f>IFERROR(INDEX(M51:M500,MATCH($C$6,$C$51:$C$500,0)),"")</f>
        <v>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1.1000000000000001</v>
      </c>
      <c r="H7" s="3">
        <f>IFERROR(INDEX(D7:G7,COUNT(D7:G7)),"")</f>
        <v>1.1000000000000001</v>
      </c>
      <c r="I7" s="3">
        <f>IFERROR(INDEX(I51:I500,MATCH($C$7,$C$51:$C$500,0))/1000000000,"")</f>
        <v>1.1000000000000001</v>
      </c>
      <c r="J7" s="3">
        <f>IFERROR(INDEX(J51:J500,MATCH($C$7,$C$51:$C$500,0))/1000000000,"")</f>
        <v>1.1000000000000001</v>
      </c>
      <c r="K7" s="3">
        <f>IFERROR(INDEX(K51:K500,MATCH($C$7,$C$51:$C$500,0))/1000000000,"")</f>
        <v>1.1000000000000001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-7000000000</v>
      </c>
      <c r="J8" s="2">
        <f>IFERROR(INDEX(J51:J500,MATCH($C$8,$C$51:$C$500,0)),"")</f>
        <v>-6000000000</v>
      </c>
      <c r="K8" s="2">
        <f>IFERROR(INDEX(K51:K500,MATCH($C$8,$C$51:$C$500,0)),"")</f>
        <v>-33000000000</v>
      </c>
      <c r="L8" s="2">
        <f>IFERROR(INDEX(L51:L500,MATCH($C$8,$C$51:$C$500,0)),"")</f>
        <v>-2000000000</v>
      </c>
      <c r="M8" s="2">
        <f>IFERROR(INDEX(M51:M500,MATCH($C$8,$C$51:$C$500,0)),"")</f>
        <v>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-0.09</v>
      </c>
      <c r="H9" s="3">
        <f>IFERROR(INDEX(D9:G9,COUNT(D9:G9)),"")</f>
        <v>-0.09</v>
      </c>
      <c r="I9" s="3">
        <f>IFERROR(INDEX(I51:I500,MATCH($C$9,$C$51:$C$500,0)),"")</f>
        <v>-6.06</v>
      </c>
      <c r="J9" s="3">
        <f>IFERROR(INDEX(J51:J500,MATCH($C$9,$C$51:$C$500,0)),"")</f>
        <v>-5.39</v>
      </c>
      <c r="K9" s="3">
        <f>IFERROR(INDEX(K51:K500,MATCH($C$9,$C$51:$C$500,0)),"")</f>
        <v>-30.03</v>
      </c>
      <c r="L9" s="3">
        <f>IFERROR(INDEX(L51:L500,MATCH($C$9,$C$51:$C$500,0)),"")</f>
        <v>-32123.26</v>
      </c>
      <c r="M9" s="3">
        <f>IFERROR(INDEX(M51:M500,MATCH($C$9,$C$51:$C$500,0)),"")</f>
        <v>0</v>
      </c>
    </row>
    <row r="10" spans="1:13" ht="15.5" x14ac:dyDescent="0.35">
      <c r="C10" t="s">
        <v>17</v>
      </c>
      <c r="D10" s="3">
        <f ca="1">IFERROR(IF(D9=0,"",D2/D9),"")</f>
        <v>-1188.8888888888889</v>
      </c>
      <c r="I10" s="3">
        <f ca="1">IFERROR(IF(I9=0,"",I2/I9),"")</f>
        <v>-28.052805280528055</v>
      </c>
      <c r="J10" s="3">
        <f ca="1">IFERROR(IF(J9=0,"",J2/J9),"")</f>
        <v>-7.6066790352504645</v>
      </c>
      <c r="K10" s="3">
        <f ca="1">IFERROR(IF(K9=0,"",K2/K9),"")</f>
        <v>-2.0646020646020644</v>
      </c>
      <c r="L10" s="3" t="str">
        <f ca="1">IFERROR(IF(L9=0,"",L2/L9),"")</f>
        <v/>
      </c>
      <c r="M10" s="3" t="str">
        <f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9424447518</v>
      </c>
      <c r="H11" s="2">
        <f>IFERROR(INDEX(D11:G11,COUNT(D11:G11)),"")</f>
        <v>9424447518</v>
      </c>
      <c r="I11" s="2">
        <f>IFERROR(INDEX(I51:I500,MATCH($C$11,$C$51:$C$500,0)),"")</f>
        <v>9424447518</v>
      </c>
      <c r="J11" s="2">
        <f>IFERROR(INDEX(J51:J500,MATCH($C$11,$C$51:$C$500,0)),"")</f>
        <v>678396930</v>
      </c>
      <c r="K11" s="2">
        <f>IFERROR(INDEX(K51:K500,MATCH($C$11,$C$51:$C$500,0)),"")</f>
        <v>277494718</v>
      </c>
      <c r="L11" s="2">
        <f>IFERROR(INDEX(L51:L500,MATCH($C$11,$C$51:$C$500,0)),"")</f>
        <v>1188707439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21000000000</v>
      </c>
      <c r="H12" s="2">
        <f>IFERROR(INDEX(D12:G12,COUNT(D12:G12)),"")</f>
        <v>21000000000</v>
      </c>
      <c r="I12" s="2">
        <f>IFERROR(INDEX(I51:I500,MATCH($C$12,$C$51:$C$500,0)),"")</f>
        <v>21000000000</v>
      </c>
      <c r="J12" s="2">
        <f>IFERROR(INDEX(J51:J500,MATCH($C$12,$C$51:$C$500,0)),"")</f>
        <v>8000000000</v>
      </c>
      <c r="K12" s="2">
        <f>IFERROR(INDEX(K51:K500,MATCH($C$12,$C$51:$C$500,0)),"")</f>
        <v>5000000000</v>
      </c>
      <c r="L12" s="2">
        <f>IFERROR(INDEX(L51:L500,MATCH($C$12,$C$51:$C$500,0)),"")</f>
        <v>11000000000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30000000000</v>
      </c>
      <c r="H13" s="2">
        <f>IFERROR(INDEX(D13:G13,COUNT(D13:G13)),"")</f>
        <v>30000000000</v>
      </c>
      <c r="I13" s="2">
        <f>IFERROR(INDEX(I51:I500,MATCH($C$13,$C$51:$C$500,0)),"")</f>
        <v>30000000000</v>
      </c>
      <c r="J13" s="2">
        <f>IFERROR(INDEX(J51:J500,MATCH($C$13,$C$51:$C$500,0)),"")</f>
        <v>9000000000</v>
      </c>
      <c r="K13" s="2">
        <f>IFERROR(INDEX(K51:K500,MATCH($C$13,$C$51:$C$500,0)),"")</f>
        <v>5000000000</v>
      </c>
      <c r="L13" s="2">
        <f>IFERROR(INDEX(L51:L500,MATCH($C$13,$C$51:$C$500,0)),"")</f>
        <v>13000000000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-1733270975</v>
      </c>
      <c r="H14" s="2">
        <f>IFERROR(SUM(D14:G14)*(4/MAX(1,COUNT(D14:G14))),"")</f>
        <v>-6933083900</v>
      </c>
      <c r="I14" s="2">
        <f>IFERROR(INDEX(I51:I500,MATCH($C$14,$C$51:$C$500,0)),"")</f>
        <v>-2333965447</v>
      </c>
      <c r="J14" s="2">
        <f>IFERROR(INDEX(J51:J500,MATCH($C$14,$C$51:$C$500,0)),"")</f>
        <v>-1198948080</v>
      </c>
      <c r="K14" s="2">
        <f>IFERROR(INDEX(K51:K500,MATCH($C$14,$C$51:$C$500,0)),"")</f>
        <v>-805541212</v>
      </c>
      <c r="L14" s="2">
        <f>IFERROR(INDEX(L51:L500,MATCH($C$14,$C$51:$C$500,0)),"")</f>
        <v>-2287170052</v>
      </c>
      <c r="M14" s="2">
        <f>IFERROR(INDEX(M51:M500,MATCH($C$14,$C$51:$C$500,0)),"")</f>
        <v>-1677113730</v>
      </c>
    </row>
    <row r="15" spans="1:13" ht="15.5" x14ac:dyDescent="0.35">
      <c r="C15" t="s">
        <v>27</v>
      </c>
      <c r="D15" s="2">
        <f>IFERROR(INDEX(D51:D500,MATCH($C$15,$C$51:$C$500,0)),"")</f>
        <v>-740555939</v>
      </c>
      <c r="H15" s="2">
        <f>IFERROR(SUM(D15:G15)*(4/MAX(1,COUNT(D15:G15))),"")</f>
        <v>-2962223756</v>
      </c>
      <c r="I15" s="2">
        <f>IFERROR(INDEX(I51:I500,MATCH($C$15,$C$51:$C$500,0)),"")</f>
        <v>-1254418349</v>
      </c>
      <c r="J15" s="2">
        <f>IFERROR(INDEX(J51:J500,MATCH($C$15,$C$51:$C$500,0)),"")</f>
        <v>-747694182</v>
      </c>
      <c r="K15" s="2">
        <f>IFERROR(INDEX(K51:K500,MATCH($C$15,$C$51:$C$500,0)),"")</f>
        <v>-740261039</v>
      </c>
      <c r="L15" s="2">
        <f>IFERROR(INDEX(L51:L500,MATCH($C$15,$C$51:$C$500,0)),"")</f>
        <v>-563781102</v>
      </c>
      <c r="M15" s="2">
        <f>IFERROR(INDEX(M51:M500,MATCH($C$15,$C$51:$C$500,0)),"")</f>
        <v>-507176213</v>
      </c>
    </row>
    <row r="16" spans="1:13" ht="15.5" x14ac:dyDescent="0.35">
      <c r="C16" t="s">
        <v>28</v>
      </c>
      <c r="D16" s="2">
        <f>IFERROR(INDEX(D51:D500,MATCH($C$16,$C$51:$C$500,0)),"")</f>
        <v>2031965916</v>
      </c>
      <c r="H16" s="2">
        <f>IFERROR(SUM(D16:G16)*(4/MAX(1,COUNT(D16:G16))),"")</f>
        <v>8127863664</v>
      </c>
      <c r="I16" s="2">
        <f>IFERROR(INDEX(I51:I500,MATCH($C$16,$C$51:$C$500,0)),"")</f>
        <v>4736504932</v>
      </c>
      <c r="J16" s="2">
        <f>IFERROR(INDEX(J51:J500,MATCH($C$16,$C$51:$C$500,0)),"")</f>
        <v>3423198315</v>
      </c>
      <c r="K16" s="2">
        <f>IFERROR(INDEX(K51:K500,MATCH($C$16,$C$51:$C$500,0)),"")</f>
        <v>2493889331</v>
      </c>
      <c r="L16" s="2">
        <f>IFERROR(INDEX(L51:L500,MATCH($C$16,$C$51:$C$500,0)),"")</f>
        <v>2490082982</v>
      </c>
      <c r="M16" s="2">
        <f>IFERROR(INDEX(M51:M500,MATCH($C$16,$C$51:$C$500,0)),"")</f>
        <v>2161814988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117700000000</v>
      </c>
      <c r="H20" s="2">
        <f t="shared" ref="H20:M20" ca="1" si="0">IFERROR(H21*H2,"")</f>
        <v>117700000000</v>
      </c>
      <c r="I20" s="2">
        <f t="shared" ca="1" si="0"/>
        <v>187000000000</v>
      </c>
      <c r="J20" s="2">
        <f t="shared" ca="1" si="0"/>
        <v>45100000000</v>
      </c>
      <c r="K20" s="2">
        <f t="shared" ca="1" si="0"/>
        <v>68200000000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1100000000</v>
      </c>
      <c r="H21" s="2">
        <f>IFERROR(INDEX(D21:G21,COUNT(D21:G21)),"")</f>
        <v>1100000000</v>
      </c>
      <c r="I21" s="2">
        <f>IFERROR(INDEX(I51:I500,MATCH($C$7,$C$51:$C$500,0)),"")</f>
        <v>1100000000</v>
      </c>
      <c r="J21" s="2">
        <f>IFERROR(INDEX(J51:J500,MATCH($C$7,$C$51:$C$500,0)),"")</f>
        <v>1100000000</v>
      </c>
      <c r="K21" s="2">
        <f>IFERROR(INDEX(K51:K500,MATCH($C$7,$C$51:$C$500,0)),"")</f>
        <v>1100000000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1.8304745749183751</v>
      </c>
      <c r="H23" s="3">
        <f t="shared" ref="H23:M23" si="1">IFERROR(H5/H6*100,"")</f>
        <v>7.3218982996735003</v>
      </c>
      <c r="I23" s="3">
        <f t="shared" si="1"/>
        <v>5.3647083913087084</v>
      </c>
      <c r="J23" s="3">
        <f t="shared" si="1"/>
        <v>4.6807883262694254</v>
      </c>
      <c r="K23" s="3">
        <f t="shared" si="1"/>
        <v>3.1540046928395959</v>
      </c>
      <c r="L23" s="3">
        <f t="shared" si="1"/>
        <v>19.861745740662528</v>
      </c>
      <c r="M23" s="3" t="str">
        <f t="shared" si="1"/>
        <v/>
      </c>
    </row>
    <row r="24" spans="1:13" ht="15.5" x14ac:dyDescent="0.35">
      <c r="C24" t="s">
        <v>43</v>
      </c>
      <c r="D24" s="4">
        <f>IFERROR(_xlfn.RRI(5,I23,D23),"")</f>
        <v>-0.19350158877573809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1.1200000000000001</v>
      </c>
      <c r="H25" s="3">
        <f>IFERROR(INDEX(D25:G25,COUNT(D25:G25)),"")</f>
        <v>1.1200000000000001</v>
      </c>
      <c r="I25" s="3">
        <f>IFERROR(INDEX(I51:I500,MATCH($C$25,$C$51:$C$500,0)),"")</f>
        <v>3.11</v>
      </c>
      <c r="J25" s="3">
        <f>IFERROR(INDEX(J51:J500,MATCH($C$25,$C$51:$C$500,0)),"")</f>
        <v>2.4300000000000002</v>
      </c>
      <c r="K25" s="3">
        <f>IFERROR(INDEX(K51:K500,MATCH($C$25,$C$51:$C$500,0)),"")</f>
        <v>1.59</v>
      </c>
      <c r="L25" s="3">
        <f>IFERROR(INDEX(L51:L500,MATCH($C$25,$C$51:$C$500,0)),"")</f>
        <v>30820.83</v>
      </c>
      <c r="M25" s="3">
        <f>IFERROR(INDEX(M51:M500,MATCH($C$25,$C$51:$C$500,0)),"")</f>
        <v>0</v>
      </c>
    </row>
    <row r="26" spans="1:13" ht="15.5" x14ac:dyDescent="0.35">
      <c r="C26" t="s">
        <v>46</v>
      </c>
      <c r="D26" s="4">
        <f>IFERROR(_xlfn.RRI(5,I25,D25),"")</f>
        <v>-0.18474864983410522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>
        <f t="shared" si="3"/>
        <v>0</v>
      </c>
    </row>
    <row r="27" spans="1:13" ht="15.5" x14ac:dyDescent="0.35">
      <c r="C27" t="s">
        <v>47</v>
      </c>
      <c r="D27" s="3">
        <f>IFERROR(D4/D21,"")</f>
        <v>69.784569881818186</v>
      </c>
      <c r="H27" s="3">
        <f t="shared" ref="H27:M27" si="4">IFERROR(H4/H21,"")</f>
        <v>279.13827952727274</v>
      </c>
      <c r="I27" s="3">
        <f t="shared" si="4"/>
        <v>118.24405371818182</v>
      </c>
      <c r="J27" s="3">
        <f t="shared" si="4"/>
        <v>78.533028782727271</v>
      </c>
      <c r="K27" s="3">
        <f t="shared" si="4"/>
        <v>75.052602943636359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-0.10009633780444649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-0.63987138263665588</v>
      </c>
      <c r="I29" s="4">
        <f t="shared" si="6"/>
        <v>0.27983539094650195</v>
      </c>
      <c r="J29" s="4">
        <f t="shared" si="6"/>
        <v>0.52830188679245282</v>
      </c>
      <c r="K29" s="4">
        <f t="shared" si="6"/>
        <v>-0.99994841151260361</v>
      </c>
      <c r="L29" s="4" t="str">
        <f t="shared" si="6"/>
        <v/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1.3606961259342465</v>
      </c>
      <c r="I30" s="4">
        <f t="shared" si="7"/>
        <v>0.50566017319057832</v>
      </c>
      <c r="J30" s="4">
        <f t="shared" si="7"/>
        <v>4.6373152996501299E-2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55</v>
      </c>
      <c r="H32" s="3">
        <f>IFERROR(INDEX(D32:G32,COUNT(D32:G32)),"")</f>
        <v>55</v>
      </c>
      <c r="I32" s="3">
        <f>IFERROR(INDEX(I51:I500,MATCH($C$32,$C$51:$C$500,0)),"")</f>
        <v>55</v>
      </c>
      <c r="J32" s="3">
        <f>IFERROR(INDEX(J51:J500,MATCH($C$32,$C$51:$C$500,0)),"")</f>
        <v>51.98</v>
      </c>
      <c r="K32" s="3">
        <f>IFERROR(INDEX(K51:K500,MATCH($C$32,$C$51:$C$500,0)),"")</f>
        <v>49.54</v>
      </c>
      <c r="L32" s="3">
        <f>IFERROR(INDEX(L51:L500,MATCH($C$32,$C$51:$C$500,0)),"")</f>
        <v>155277.4</v>
      </c>
      <c r="M32" s="3">
        <f>IFERROR(INDEX(M51:M500,MATCH($C$32,$C$51:$C$500,0)),"")</f>
        <v>0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3.09</v>
      </c>
      <c r="H33" s="3">
        <f>IFERROR(INDEX(D33:G33,COUNT(D33:G33)),"")</f>
        <v>3.09</v>
      </c>
      <c r="I33" s="3">
        <f>IFERROR(INDEX(I51:I500,MATCH($C$33,$C$51:$C$500,0)),"")</f>
        <v>3.09</v>
      </c>
      <c r="J33" s="3">
        <f>IFERROR(INDEX(J51:J500,MATCH($C$33,$C$51:$C$500,0)),"")</f>
        <v>0.79</v>
      </c>
      <c r="K33" s="3">
        <f>IFERROR(INDEX(K51:K500,MATCH($C$33,$C$51:$C$500,0)),"")</f>
        <v>1.25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151.79</v>
      </c>
      <c r="H34" s="3">
        <f>IFERROR(INDEX(D34:G34,COUNT(D34:G34)),"")</f>
        <v>151.79</v>
      </c>
      <c r="I34" s="3">
        <f>IFERROR(INDEX(I51:I500,MATCH($C$34,$C$51:$C$500,0)),"")</f>
        <v>54.66</v>
      </c>
      <c r="J34" s="3">
        <f>IFERROR(INDEX(J51:J500,MATCH($C$34,$C$51:$C$500,0)),"")</f>
        <v>16.87</v>
      </c>
      <c r="K34" s="3">
        <f>IFERROR(INDEX(K51:K500,MATCH($C$34,$C$51:$C$500,0)),"")</f>
        <v>38.99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2.44</v>
      </c>
      <c r="H35" s="3">
        <f>IFERROR(INDEX(D35:G35,COUNT(D35:G35)),"")</f>
        <v>2.44</v>
      </c>
      <c r="I35" s="3">
        <f>IFERROR(INDEX(I51:I500,MATCH($C$35,$C$51:$C$500,0)),"")</f>
        <v>1.44</v>
      </c>
      <c r="J35" s="3">
        <f>IFERROR(INDEX(J51:J500,MATCH($C$35,$C$51:$C$500,0)),"")</f>
        <v>0.52</v>
      </c>
      <c r="K35" s="3">
        <f>IFERROR(INDEX(K51:K500,MATCH($C$35,$C$51:$C$500,0)),"")</f>
        <v>0.83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76763026870</v>
      </c>
      <c r="E51" s="5">
        <v>53305432220</v>
      </c>
      <c r="F51" s="5">
        <v>52652445427</v>
      </c>
      <c r="G51" s="5">
        <v>33733886234</v>
      </c>
      <c r="I51" s="5">
        <v>130068459090</v>
      </c>
      <c r="J51" s="5">
        <v>86386331661</v>
      </c>
      <c r="K51" s="5">
        <v>82557863238</v>
      </c>
      <c r="L51" s="5">
        <v>71431135616</v>
      </c>
      <c r="M51" s="5">
        <v>46791237029</v>
      </c>
    </row>
    <row r="52" spans="2:13" ht="15.5" x14ac:dyDescent="0.35">
      <c r="C52" t="s">
        <v>73</v>
      </c>
      <c r="D52" s="5">
        <v>-65673669200</v>
      </c>
      <c r="E52" s="5">
        <v>-44363845810</v>
      </c>
      <c r="F52" s="5">
        <v>-42751777738</v>
      </c>
      <c r="G52" s="5">
        <v>-28203217582</v>
      </c>
      <c r="I52" s="5">
        <v>-110037515010</v>
      </c>
      <c r="J52" s="5">
        <v>-70954995320</v>
      </c>
      <c r="K52" s="5">
        <v>-69711382580</v>
      </c>
      <c r="L52" s="5">
        <v>-60754273700</v>
      </c>
      <c r="M52" s="5">
        <v>-36605346942</v>
      </c>
    </row>
    <row r="53" spans="2:13" ht="15.5" x14ac:dyDescent="0.35">
      <c r="C53" t="s">
        <v>74</v>
      </c>
      <c r="D53" s="5">
        <v>11089357670</v>
      </c>
      <c r="E53" s="5">
        <v>8941586410</v>
      </c>
      <c r="F53" s="5">
        <v>9900667689</v>
      </c>
      <c r="G53" s="5">
        <v>5530668652</v>
      </c>
      <c r="I53" s="5">
        <v>20030944080</v>
      </c>
      <c r="J53" s="5">
        <v>15431336341</v>
      </c>
      <c r="K53" s="5">
        <v>12846480658</v>
      </c>
      <c r="L53" s="5">
        <v>10676861916</v>
      </c>
      <c r="M53" s="5">
        <v>10185890087</v>
      </c>
    </row>
    <row r="54" spans="2:13" ht="15.5" x14ac:dyDescent="0.35">
      <c r="C54" t="s">
        <v>75</v>
      </c>
      <c r="D54" s="5">
        <v>-7598898883</v>
      </c>
      <c r="E54" s="5">
        <v>-5645881139</v>
      </c>
      <c r="F54" s="5">
        <v>-6225631315</v>
      </c>
      <c r="G54" s="5">
        <v>-4601328006</v>
      </c>
      <c r="I54" s="5">
        <v>-13244780022</v>
      </c>
      <c r="J54" s="5">
        <v>-10826959321</v>
      </c>
      <c r="K54" s="5">
        <v>-9556105041</v>
      </c>
      <c r="L54" s="5">
        <v>-5910239213</v>
      </c>
      <c r="M54" s="5">
        <v>-6351372523</v>
      </c>
    </row>
    <row r="55" spans="2:13" ht="15.5" x14ac:dyDescent="0.35">
      <c r="C55" t="s">
        <v>76</v>
      </c>
    </row>
    <row r="56" spans="2:13" ht="15.5" x14ac:dyDescent="0.35">
      <c r="C56" t="s">
        <v>77</v>
      </c>
      <c r="D56" s="5">
        <v>-9112585149</v>
      </c>
      <c r="E56" s="5">
        <v>-6183928272</v>
      </c>
      <c r="F56" s="5">
        <v>-5728480239</v>
      </c>
      <c r="G56" s="5">
        <v>-5826149225</v>
      </c>
      <c r="I56" s="5">
        <v>-15296513421</v>
      </c>
      <c r="J56" s="5">
        <v>-11554629464</v>
      </c>
      <c r="K56" s="5">
        <v>-9585337104</v>
      </c>
      <c r="L56" s="5">
        <v>-6030668439</v>
      </c>
      <c r="M56" s="5">
        <v>-6243867782</v>
      </c>
    </row>
    <row r="57" spans="2:13" ht="15.5" x14ac:dyDescent="0.35">
      <c r="C57" t="s">
        <v>80</v>
      </c>
    </row>
    <row r="58" spans="2:13" ht="15.5" x14ac:dyDescent="0.35">
      <c r="C58" t="s">
        <v>78</v>
      </c>
      <c r="D58" s="5">
        <v>3490458787</v>
      </c>
      <c r="E58" s="5">
        <v>3295705271</v>
      </c>
      <c r="F58" s="5">
        <v>3675036374</v>
      </c>
      <c r="G58" s="5">
        <v>929340646</v>
      </c>
      <c r="I58" s="5">
        <v>6786164058</v>
      </c>
      <c r="J58" s="5">
        <v>4604377020</v>
      </c>
      <c r="K58" s="5">
        <v>3290375617</v>
      </c>
      <c r="L58" s="5">
        <v>4766622703</v>
      </c>
      <c r="M58" s="5">
        <v>3834517564</v>
      </c>
    </row>
    <row r="59" spans="2:13" ht="15.5" x14ac:dyDescent="0.35">
      <c r="C59" t="s">
        <v>79</v>
      </c>
      <c r="D59" s="5">
        <v>-1458492871</v>
      </c>
      <c r="E59" s="5">
        <v>-591166255</v>
      </c>
      <c r="F59" s="5">
        <v>-614886258</v>
      </c>
      <c r="G59" s="5">
        <v>-566292447</v>
      </c>
      <c r="I59" s="5">
        <v>-2049659126</v>
      </c>
      <c r="J59" s="5">
        <v>-1181178705</v>
      </c>
      <c r="K59" s="5">
        <v>-796486286</v>
      </c>
      <c r="L59" s="5">
        <v>-2276539721</v>
      </c>
      <c r="M59" s="5">
        <v>-1672702576</v>
      </c>
    </row>
    <row r="60" spans="2:13" ht="15.5" x14ac:dyDescent="0.35">
      <c r="C60" t="s">
        <v>26</v>
      </c>
      <c r="D60" s="5">
        <v>-1733270975</v>
      </c>
      <c r="E60" s="5">
        <v>-600694472</v>
      </c>
      <c r="F60" s="5">
        <v>-623366885</v>
      </c>
      <c r="G60" s="5">
        <v>-575581195</v>
      </c>
      <c r="I60" s="5">
        <v>-2333965447</v>
      </c>
      <c r="J60" s="5">
        <v>-1198948080</v>
      </c>
      <c r="K60" s="5">
        <v>-805541212</v>
      </c>
      <c r="L60" s="5">
        <v>-2287170052</v>
      </c>
      <c r="M60" s="5">
        <v>-1677113730</v>
      </c>
    </row>
    <row r="61" spans="2:13" ht="15.5" x14ac:dyDescent="0.35">
      <c r="C61" t="s">
        <v>261</v>
      </c>
      <c r="D61" s="5">
        <v>274778104</v>
      </c>
      <c r="E61" s="5">
        <v>9528217</v>
      </c>
      <c r="F61" s="5">
        <v>8480627</v>
      </c>
      <c r="G61" s="5">
        <v>9288748</v>
      </c>
      <c r="I61" s="5">
        <v>284306321</v>
      </c>
      <c r="J61" s="5">
        <v>17769375</v>
      </c>
      <c r="K61" s="5">
        <v>9054926</v>
      </c>
      <c r="L61" s="5">
        <v>10630331</v>
      </c>
      <c r="M61" s="5">
        <v>4411154</v>
      </c>
    </row>
    <row r="62" spans="2:13" ht="15.5" x14ac:dyDescent="0.35">
      <c r="C62" t="s">
        <v>262</v>
      </c>
    </row>
    <row r="63" spans="2:13" ht="15.5" x14ac:dyDescent="0.35">
      <c r="C63" t="s">
        <v>263</v>
      </c>
    </row>
    <row r="64" spans="2:13" ht="15.5" x14ac:dyDescent="0.35">
      <c r="C64" t="s">
        <v>268</v>
      </c>
    </row>
    <row r="65" spans="3:13" ht="15.5" x14ac:dyDescent="0.35">
      <c r="C65" t="s">
        <v>81</v>
      </c>
      <c r="D65" s="5">
        <v>-1458492871</v>
      </c>
      <c r="E65" s="5">
        <v>-591166255</v>
      </c>
      <c r="F65" s="5">
        <v>-614886258</v>
      </c>
      <c r="G65" s="5">
        <v>-566292447</v>
      </c>
      <c r="I65" s="5">
        <v>-2049659126</v>
      </c>
      <c r="J65" s="5">
        <v>-1181178705</v>
      </c>
      <c r="K65" s="5">
        <v>-796486286</v>
      </c>
      <c r="L65" s="5">
        <v>-2276539721</v>
      </c>
      <c r="M65" s="5">
        <v>-1672702576</v>
      </c>
    </row>
    <row r="66" spans="3:13" ht="15.5" x14ac:dyDescent="0.35">
      <c r="C66" t="s">
        <v>28</v>
      </c>
      <c r="D66" s="5">
        <v>2031965916</v>
      </c>
      <c r="E66" s="5">
        <v>2704539016</v>
      </c>
      <c r="F66" s="5">
        <v>3060150116</v>
      </c>
      <c r="G66" s="5">
        <v>363048199</v>
      </c>
      <c r="I66" s="5">
        <v>4736504932</v>
      </c>
      <c r="J66" s="5">
        <v>3423198315</v>
      </c>
      <c r="K66" s="5">
        <v>2493889331</v>
      </c>
      <c r="L66" s="5">
        <v>2490082982</v>
      </c>
      <c r="M66" s="5">
        <v>2161814988</v>
      </c>
    </row>
    <row r="67" spans="3:13" ht="15.5" x14ac:dyDescent="0.35">
      <c r="C67" t="s">
        <v>27</v>
      </c>
      <c r="D67" s="5">
        <v>-740555939</v>
      </c>
      <c r="E67" s="5">
        <v>-513862410</v>
      </c>
      <c r="F67" s="5">
        <v>-675084542</v>
      </c>
      <c r="G67" s="5">
        <v>-72609640</v>
      </c>
      <c r="I67" s="5">
        <v>-1254418349</v>
      </c>
      <c r="J67" s="5">
        <v>-747694182</v>
      </c>
      <c r="K67" s="5">
        <v>-740261039</v>
      </c>
      <c r="L67" s="5">
        <v>-563781102</v>
      </c>
      <c r="M67" s="5">
        <v>-507176213</v>
      </c>
    </row>
    <row r="68" spans="3:13" ht="15.5" x14ac:dyDescent="0.35">
      <c r="C68" t="s">
        <v>82</v>
      </c>
      <c r="D68" s="5">
        <v>-753404710</v>
      </c>
      <c r="E68" s="5">
        <v>-513862410</v>
      </c>
      <c r="F68" s="5">
        <v>-858955800</v>
      </c>
      <c r="G68" s="5">
        <v>-72609640</v>
      </c>
      <c r="I68" s="5">
        <v>-1267267120</v>
      </c>
      <c r="J68" s="5">
        <v>-931565440</v>
      </c>
      <c r="K68" s="5">
        <v>-785022797</v>
      </c>
      <c r="L68" s="5">
        <v>-572999100</v>
      </c>
      <c r="M68" s="5">
        <v>-525318100</v>
      </c>
    </row>
    <row r="69" spans="3:13" ht="15.5" x14ac:dyDescent="0.35">
      <c r="C69" t="s">
        <v>83</v>
      </c>
      <c r="D69" s="5">
        <v>12848771</v>
      </c>
      <c r="F69" s="5">
        <v>183871258</v>
      </c>
      <c r="I69" s="5">
        <v>12848771</v>
      </c>
      <c r="J69" s="5">
        <v>183871258</v>
      </c>
      <c r="K69" s="5">
        <v>44761758</v>
      </c>
      <c r="L69" s="5">
        <v>9217998</v>
      </c>
      <c r="M69" s="5">
        <v>18141887</v>
      </c>
    </row>
    <row r="70" spans="3:13" ht="15.5" x14ac:dyDescent="0.35">
      <c r="C70" t="s">
        <v>84</v>
      </c>
      <c r="D70" s="5">
        <v>-740555939</v>
      </c>
      <c r="E70" s="5">
        <v>-513862410</v>
      </c>
      <c r="F70" s="5">
        <v>-675084542</v>
      </c>
      <c r="G70" s="5">
        <v>-72609640</v>
      </c>
      <c r="I70" s="5">
        <v>-1254418349</v>
      </c>
      <c r="J70" s="5">
        <v>-747694182</v>
      </c>
      <c r="K70" s="5">
        <v>-740261039</v>
      </c>
      <c r="L70" s="5">
        <v>-563781102</v>
      </c>
      <c r="M70" s="5">
        <v>-507176213</v>
      </c>
    </row>
    <row r="71" spans="3:13" ht="15.5" x14ac:dyDescent="0.35">
      <c r="C71" t="s">
        <v>85</v>
      </c>
      <c r="D71" s="5">
        <v>1291409977</v>
      </c>
      <c r="E71" s="5">
        <v>2190676606</v>
      </c>
      <c r="F71" s="5">
        <v>2385065574</v>
      </c>
      <c r="G71" s="5">
        <v>290438559</v>
      </c>
      <c r="I71" s="5">
        <v>3482086583</v>
      </c>
      <c r="J71" s="5">
        <v>2675504133</v>
      </c>
      <c r="K71" s="5">
        <v>1753628292</v>
      </c>
      <c r="L71" s="5">
        <v>1926301880</v>
      </c>
      <c r="M71" s="5">
        <v>1654638775</v>
      </c>
    </row>
    <row r="72" spans="3:13" ht="15.5" x14ac:dyDescent="0.35">
      <c r="C72" t="s">
        <v>86</v>
      </c>
      <c r="D72" s="5">
        <v>-97375728</v>
      </c>
      <c r="F72" s="5">
        <v>34512051</v>
      </c>
      <c r="G72" s="5">
        <v>-33714829</v>
      </c>
      <c r="I72" s="5">
        <v>-97375728</v>
      </c>
      <c r="J72" s="5">
        <v>797222</v>
      </c>
      <c r="K72" s="5">
        <v>-34767137</v>
      </c>
      <c r="L72" s="5">
        <v>1248268</v>
      </c>
      <c r="M72" s="5">
        <v>13219805</v>
      </c>
    </row>
    <row r="73" spans="3:13" ht="15.5" x14ac:dyDescent="0.35">
      <c r="C73" t="s">
        <v>88</v>
      </c>
      <c r="D73" s="5">
        <v>1194034249</v>
      </c>
      <c r="E73" s="5">
        <v>2190676606</v>
      </c>
      <c r="F73" s="5">
        <v>2419577625</v>
      </c>
      <c r="G73" s="5">
        <v>256723730</v>
      </c>
      <c r="I73" s="5">
        <v>3384710855</v>
      </c>
      <c r="J73" s="5">
        <v>2676301355</v>
      </c>
      <c r="K73" s="5">
        <v>1718861155</v>
      </c>
      <c r="L73" s="5">
        <v>1927550148</v>
      </c>
      <c r="M73" s="5">
        <v>1667858580</v>
      </c>
    </row>
    <row r="74" spans="3:13" ht="15.5" x14ac:dyDescent="0.35">
      <c r="C74" t="s">
        <v>89</v>
      </c>
      <c r="D74" s="5">
        <v>1291409977</v>
      </c>
      <c r="E74" s="5">
        <v>2190676606</v>
      </c>
      <c r="F74" s="5">
        <v>2385065574</v>
      </c>
      <c r="G74" s="5">
        <v>290438559</v>
      </c>
      <c r="I74" s="5">
        <v>3482086583</v>
      </c>
      <c r="J74" s="5">
        <v>2675504133</v>
      </c>
      <c r="K74" s="5">
        <v>1753628292</v>
      </c>
      <c r="L74" s="5">
        <v>1926301880</v>
      </c>
      <c r="M74" s="5">
        <v>1654638775</v>
      </c>
    </row>
    <row r="75" spans="3:13" ht="15.5" x14ac:dyDescent="0.35">
      <c r="C75" t="s">
        <v>7</v>
      </c>
      <c r="D75" s="5">
        <v>1134610226</v>
      </c>
      <c r="E75" s="5">
        <v>2190676606</v>
      </c>
      <c r="F75" s="5">
        <v>2419577625</v>
      </c>
      <c r="G75" s="5">
        <v>256723730</v>
      </c>
      <c r="I75" s="5">
        <v>3325286832</v>
      </c>
      <c r="J75" s="5">
        <v>2676301355</v>
      </c>
      <c r="K75" s="5">
        <v>1718861155</v>
      </c>
      <c r="L75" s="5">
        <v>1927550148</v>
      </c>
      <c r="M75" s="5">
        <v>1667858580</v>
      </c>
    </row>
    <row r="76" spans="3:13" ht="15.5" x14ac:dyDescent="0.35">
      <c r="C76" t="s">
        <v>267</v>
      </c>
      <c r="D76" s="5">
        <v>59424023</v>
      </c>
      <c r="I76" s="5">
        <v>59424023</v>
      </c>
    </row>
    <row r="77" spans="3:13" ht="15.5" x14ac:dyDescent="0.35">
      <c r="C77" t="s">
        <v>90</v>
      </c>
      <c r="D77" s="5">
        <v>1291409977</v>
      </c>
      <c r="E77" s="5">
        <v>2190676606</v>
      </c>
      <c r="F77" s="5">
        <v>2385065574</v>
      </c>
      <c r="G77" s="5">
        <v>290438559</v>
      </c>
      <c r="I77" s="5">
        <v>3482086583</v>
      </c>
      <c r="J77" s="5">
        <v>2675504133</v>
      </c>
      <c r="K77" s="5">
        <v>1753628292</v>
      </c>
      <c r="L77" s="5">
        <v>1926301880</v>
      </c>
      <c r="M77" s="5">
        <v>1654638775</v>
      </c>
    </row>
    <row r="78" spans="3:13" ht="15.5" x14ac:dyDescent="0.35">
      <c r="C78" t="s">
        <v>91</v>
      </c>
      <c r="D78" s="5">
        <v>1194034249</v>
      </c>
      <c r="E78" s="5">
        <v>2190676606</v>
      </c>
      <c r="F78" s="5">
        <v>2419577625</v>
      </c>
      <c r="G78" s="5">
        <v>256723730</v>
      </c>
      <c r="I78" s="5">
        <v>3384710855</v>
      </c>
      <c r="J78" s="5">
        <v>2676301355</v>
      </c>
      <c r="K78" s="5">
        <v>1718861155</v>
      </c>
      <c r="L78" s="5">
        <v>1927550148</v>
      </c>
      <c r="M78" s="5">
        <v>1667858580</v>
      </c>
    </row>
    <row r="79" spans="3:13" ht="15.5" x14ac:dyDescent="0.35">
      <c r="C79" t="s">
        <v>92</v>
      </c>
      <c r="D79" s="5">
        <v>1194034249</v>
      </c>
      <c r="E79" s="5">
        <v>2190676606</v>
      </c>
      <c r="F79" s="5">
        <v>2419577625</v>
      </c>
      <c r="G79" s="5">
        <v>256723730</v>
      </c>
      <c r="I79" s="5">
        <v>3384710855</v>
      </c>
      <c r="J79" s="5">
        <v>2676301355</v>
      </c>
      <c r="K79" s="5">
        <v>1718861155</v>
      </c>
      <c r="L79" s="5">
        <v>1927550148</v>
      </c>
      <c r="M79" s="5">
        <v>1667858580</v>
      </c>
    </row>
    <row r="81" spans="2:12" ht="15.5" x14ac:dyDescent="0.35">
      <c r="B81" t="s">
        <v>93</v>
      </c>
      <c r="C81" t="s">
        <v>94</v>
      </c>
    </row>
    <row r="82" spans="2:12" ht="15.5" x14ac:dyDescent="0.35">
      <c r="C82" t="s">
        <v>95</v>
      </c>
    </row>
    <row r="83" spans="2:12" ht="15.5" x14ac:dyDescent="0.35">
      <c r="C83" t="s">
        <v>19</v>
      </c>
      <c r="D83" s="5">
        <v>9424447518</v>
      </c>
      <c r="E83" s="5">
        <v>915800782</v>
      </c>
      <c r="F83" s="5">
        <v>678396930</v>
      </c>
      <c r="G83" s="5">
        <v>6284317997</v>
      </c>
      <c r="I83" s="5">
        <v>9424447518</v>
      </c>
      <c r="J83" s="5">
        <v>678396930</v>
      </c>
      <c r="K83" s="5">
        <v>277494718</v>
      </c>
      <c r="L83" s="5">
        <v>1188707439</v>
      </c>
    </row>
    <row r="84" spans="2:12" ht="15.5" x14ac:dyDescent="0.35">
      <c r="C84" t="s">
        <v>96</v>
      </c>
      <c r="D84" s="5">
        <v>70566055967</v>
      </c>
      <c r="E84" s="5">
        <v>32428355657</v>
      </c>
      <c r="F84" s="5">
        <v>48002354529</v>
      </c>
      <c r="G84" s="5">
        <v>35508636639</v>
      </c>
      <c r="I84" s="5">
        <v>70566055967</v>
      </c>
      <c r="J84" s="5">
        <v>48002354529</v>
      </c>
      <c r="K84" s="5">
        <v>55814571598</v>
      </c>
      <c r="L84" s="5">
        <v>13660752738</v>
      </c>
    </row>
    <row r="85" spans="2:12" ht="15.5" x14ac:dyDescent="0.35">
      <c r="C85" t="s">
        <v>97</v>
      </c>
      <c r="D85" s="5">
        <v>2000000000</v>
      </c>
      <c r="I85" s="5">
        <v>2000000000</v>
      </c>
    </row>
    <row r="86" spans="2:12" ht="15.5" x14ac:dyDescent="0.35">
      <c r="C86" t="s">
        <v>270</v>
      </c>
      <c r="D86" s="5">
        <v>245500000</v>
      </c>
      <c r="I86" s="5">
        <v>245500000</v>
      </c>
    </row>
    <row r="87" spans="2:12" ht="15.5" x14ac:dyDescent="0.35">
      <c r="C87" t="s">
        <v>98</v>
      </c>
      <c r="D87" s="5">
        <v>70566055967</v>
      </c>
      <c r="E87" s="5">
        <v>32428355657</v>
      </c>
      <c r="F87" s="5">
        <v>48002354529</v>
      </c>
      <c r="G87" s="5">
        <v>35508636639</v>
      </c>
      <c r="I87" s="5">
        <v>70566055967</v>
      </c>
      <c r="J87" s="5">
        <v>48002354529</v>
      </c>
      <c r="K87" s="5">
        <v>55814571598</v>
      </c>
      <c r="L87" s="5">
        <v>13660752738</v>
      </c>
    </row>
    <row r="88" spans="2:12" ht="15.5" x14ac:dyDescent="0.35">
      <c r="C88" t="s">
        <v>99</v>
      </c>
      <c r="D88" s="5">
        <v>5940838235</v>
      </c>
      <c r="E88" s="5">
        <v>27750001</v>
      </c>
      <c r="F88" s="5">
        <v>33029166</v>
      </c>
      <c r="G88" s="5">
        <v>501854136</v>
      </c>
      <c r="I88" s="5">
        <v>5940838235</v>
      </c>
      <c r="J88" s="5">
        <v>33029166</v>
      </c>
      <c r="K88" s="5">
        <v>32041634</v>
      </c>
      <c r="L88" s="5">
        <v>7551295555</v>
      </c>
    </row>
    <row r="89" spans="2:12" ht="15.5" x14ac:dyDescent="0.35">
      <c r="C89" t="s">
        <v>100</v>
      </c>
      <c r="D89" s="5">
        <v>5940838235</v>
      </c>
      <c r="E89" s="5">
        <v>27750001</v>
      </c>
      <c r="F89" s="5">
        <v>33029166</v>
      </c>
      <c r="G89" s="5">
        <v>501854136</v>
      </c>
      <c r="I89" s="5">
        <v>5940838235</v>
      </c>
      <c r="J89" s="5">
        <v>33029166</v>
      </c>
      <c r="K89" s="5">
        <v>32041634</v>
      </c>
      <c r="L89" s="5">
        <v>7551295555</v>
      </c>
    </row>
    <row r="90" spans="2:12" ht="15.5" x14ac:dyDescent="0.35">
      <c r="C90" t="s">
        <v>556</v>
      </c>
    </row>
    <row r="91" spans="2:12" ht="15.5" x14ac:dyDescent="0.35">
      <c r="C91" t="s">
        <v>80</v>
      </c>
    </row>
    <row r="92" spans="2:12" ht="15.5" x14ac:dyDescent="0.35">
      <c r="C92" t="s">
        <v>102</v>
      </c>
      <c r="D92" s="5">
        <v>92965405549</v>
      </c>
      <c r="E92" s="5">
        <v>63771222794</v>
      </c>
      <c r="F92" s="5">
        <v>61134988559</v>
      </c>
      <c r="G92" s="5">
        <v>49443976405</v>
      </c>
      <c r="I92" s="5">
        <v>92965405549</v>
      </c>
      <c r="J92" s="5">
        <v>61134988559</v>
      </c>
      <c r="K92" s="5">
        <v>66304633245</v>
      </c>
      <c r="L92" s="5">
        <v>23049204397</v>
      </c>
    </row>
    <row r="93" spans="2:12" ht="15.5" x14ac:dyDescent="0.35">
      <c r="C93" t="s">
        <v>103</v>
      </c>
    </row>
    <row r="94" spans="2:12" ht="15.5" x14ac:dyDescent="0.35">
      <c r="C94" t="s">
        <v>271</v>
      </c>
    </row>
    <row r="95" spans="2:12" ht="15.5" x14ac:dyDescent="0.35">
      <c r="C95" t="s">
        <v>272</v>
      </c>
    </row>
    <row r="96" spans="2:12" ht="15.5" x14ac:dyDescent="0.35">
      <c r="C96" t="s">
        <v>597</v>
      </c>
    </row>
    <row r="97" spans="3:12" ht="15.5" x14ac:dyDescent="0.35">
      <c r="C97" t="s">
        <v>105</v>
      </c>
      <c r="D97" s="5">
        <v>338525405</v>
      </c>
      <c r="E97" s="5">
        <v>298211685</v>
      </c>
      <c r="F97" s="5">
        <v>298211685</v>
      </c>
      <c r="G97" s="5">
        <v>114565284</v>
      </c>
      <c r="I97" s="5">
        <v>338525405</v>
      </c>
      <c r="J97" s="5">
        <v>298211685</v>
      </c>
      <c r="K97" s="5">
        <v>114565284</v>
      </c>
      <c r="L97" s="5">
        <v>50834683</v>
      </c>
    </row>
    <row r="98" spans="3:12" ht="15.5" x14ac:dyDescent="0.35">
      <c r="C98" t="s">
        <v>104</v>
      </c>
      <c r="D98" s="5">
        <v>9884041672</v>
      </c>
      <c r="E98" s="5">
        <v>12335444118</v>
      </c>
      <c r="F98" s="5">
        <v>13004580193</v>
      </c>
      <c r="G98" s="5">
        <v>13875168940</v>
      </c>
      <c r="I98" s="5">
        <v>9884041672</v>
      </c>
      <c r="J98" s="5">
        <v>13004580193</v>
      </c>
      <c r="K98" s="5">
        <v>14589333590</v>
      </c>
      <c r="L98" s="5">
        <v>11326335823</v>
      </c>
    </row>
    <row r="99" spans="3:12" ht="15.5" x14ac:dyDescent="0.35">
      <c r="C99" t="s">
        <v>349</v>
      </c>
      <c r="D99" s="5">
        <v>2873366910</v>
      </c>
      <c r="I99" s="5">
        <v>2873366910</v>
      </c>
    </row>
    <row r="100" spans="3:12" ht="15.5" x14ac:dyDescent="0.35">
      <c r="C100" t="s">
        <v>106</v>
      </c>
      <c r="D100" s="5">
        <v>14337759394</v>
      </c>
      <c r="E100" s="5">
        <v>20863655803</v>
      </c>
      <c r="F100" s="5">
        <v>17332791878</v>
      </c>
      <c r="G100" s="5">
        <v>19079734224</v>
      </c>
      <c r="I100" s="5">
        <v>14337759394</v>
      </c>
      <c r="J100" s="5">
        <v>17332791878</v>
      </c>
      <c r="K100" s="5">
        <v>14866765388</v>
      </c>
      <c r="L100" s="5">
        <v>12191503076</v>
      </c>
    </row>
    <row r="101" spans="3:12" ht="15.5" x14ac:dyDescent="0.35">
      <c r="C101" t="s">
        <v>107</v>
      </c>
      <c r="D101" s="5">
        <v>107303164943</v>
      </c>
      <c r="E101" s="5">
        <v>84634878597</v>
      </c>
      <c r="F101" s="5">
        <v>78467780437</v>
      </c>
      <c r="G101" s="5">
        <v>68523710629</v>
      </c>
      <c r="I101" s="5">
        <v>107303164943</v>
      </c>
      <c r="J101" s="5">
        <v>78467780437</v>
      </c>
      <c r="K101" s="5">
        <v>81171398633</v>
      </c>
      <c r="L101" s="5">
        <v>35240707473</v>
      </c>
    </row>
    <row r="102" spans="3:12" ht="15.5" x14ac:dyDescent="0.35">
      <c r="C102" t="s">
        <v>108</v>
      </c>
    </row>
    <row r="103" spans="3:12" ht="15.5" x14ac:dyDescent="0.35">
      <c r="C103" t="s">
        <v>109</v>
      </c>
    </row>
    <row r="104" spans="3:12" ht="15.5" x14ac:dyDescent="0.35">
      <c r="C104" t="s">
        <v>110</v>
      </c>
      <c r="D104" s="5">
        <v>40687340793</v>
      </c>
      <c r="E104" s="5">
        <v>23991083272</v>
      </c>
      <c r="F104" s="5">
        <v>19776661708</v>
      </c>
      <c r="G104" s="5">
        <v>11578956414</v>
      </c>
      <c r="I104" s="5">
        <v>40687340793</v>
      </c>
      <c r="J104" s="5">
        <v>19776661708</v>
      </c>
      <c r="K104" s="5">
        <v>26207225473</v>
      </c>
      <c r="L104" s="5">
        <v>21666875303</v>
      </c>
    </row>
    <row r="105" spans="3:12" ht="15.5" x14ac:dyDescent="0.35">
      <c r="C105" t="s">
        <v>409</v>
      </c>
      <c r="D105" s="5">
        <v>26798831063</v>
      </c>
      <c r="E105" s="5">
        <v>8989608468</v>
      </c>
      <c r="F105" s="5">
        <v>8989346907</v>
      </c>
      <c r="G105" s="5">
        <v>9000000000</v>
      </c>
      <c r="I105" s="5">
        <v>26798831063</v>
      </c>
      <c r="J105" s="5">
        <v>8989346907</v>
      </c>
      <c r="K105" s="5">
        <v>5000000000</v>
      </c>
      <c r="L105" s="5">
        <v>9500000000</v>
      </c>
    </row>
    <row r="106" spans="3:12" ht="15.5" x14ac:dyDescent="0.35">
      <c r="C106" t="s">
        <v>111</v>
      </c>
    </row>
    <row r="107" spans="3:12" ht="15.5" x14ac:dyDescent="0.35">
      <c r="C107" t="s">
        <v>112</v>
      </c>
      <c r="D107" s="5">
        <v>7415170211</v>
      </c>
      <c r="E107" s="5">
        <v>7577833939</v>
      </c>
      <c r="F107" s="5">
        <v>8577569072</v>
      </c>
      <c r="G107" s="5">
        <v>761329394</v>
      </c>
      <c r="I107" s="5">
        <v>7415170211</v>
      </c>
      <c r="J107" s="5">
        <v>8577569072</v>
      </c>
      <c r="K107" s="5">
        <v>18595656875</v>
      </c>
      <c r="L107" s="5">
        <v>5588843050</v>
      </c>
    </row>
    <row r="108" spans="3:12" ht="15.5" x14ac:dyDescent="0.35">
      <c r="C108" t="s">
        <v>113</v>
      </c>
    </row>
    <row r="109" spans="3:12" ht="15.5" x14ac:dyDescent="0.35">
      <c r="C109" t="s">
        <v>114</v>
      </c>
      <c r="D109" s="5">
        <v>2245500000</v>
      </c>
      <c r="I109" s="5">
        <v>2245500000</v>
      </c>
    </row>
    <row r="110" spans="3:12" ht="15.5" x14ac:dyDescent="0.35">
      <c r="C110" t="s">
        <v>116</v>
      </c>
      <c r="G110" s="5">
        <v>59049922</v>
      </c>
      <c r="K110" s="5">
        <v>313041382</v>
      </c>
    </row>
    <row r="111" spans="3:12" ht="15.5" x14ac:dyDescent="0.35">
      <c r="C111" t="s">
        <v>115</v>
      </c>
      <c r="D111" s="5">
        <v>3037200503</v>
      </c>
      <c r="E111" s="5">
        <v>6947641617</v>
      </c>
      <c r="F111" s="5">
        <v>1733746481</v>
      </c>
      <c r="G111" s="5">
        <v>1758577098</v>
      </c>
      <c r="I111" s="5">
        <v>3037200503</v>
      </c>
      <c r="J111" s="5">
        <v>1733746481</v>
      </c>
      <c r="K111" s="5">
        <v>2298527216</v>
      </c>
      <c r="L111" s="5">
        <v>4974573389</v>
      </c>
    </row>
    <row r="112" spans="3:12" ht="15.5" x14ac:dyDescent="0.35">
      <c r="C112" t="s">
        <v>118</v>
      </c>
    </row>
    <row r="113" spans="3:12" ht="15.5" x14ac:dyDescent="0.35">
      <c r="C113" t="s">
        <v>442</v>
      </c>
      <c r="D113" s="5">
        <v>3552000000</v>
      </c>
      <c r="I113" s="5">
        <v>3552000000</v>
      </c>
      <c r="L113" s="5">
        <v>2500000013</v>
      </c>
    </row>
    <row r="114" spans="3:12" ht="15.5" x14ac:dyDescent="0.35">
      <c r="C114" t="s">
        <v>120</v>
      </c>
      <c r="D114" s="5">
        <v>1190639016</v>
      </c>
      <c r="E114" s="5">
        <v>475999248</v>
      </c>
      <c r="F114" s="5">
        <v>475999248</v>
      </c>
      <c r="I114" s="5">
        <v>1190639016</v>
      </c>
      <c r="J114" s="5">
        <v>475999248</v>
      </c>
      <c r="L114" s="5">
        <v>1603458864</v>
      </c>
    </row>
    <row r="115" spans="3:12" ht="15.5" x14ac:dyDescent="0.35">
      <c r="C115" t="s">
        <v>121</v>
      </c>
      <c r="D115" s="5">
        <v>4631339823</v>
      </c>
      <c r="E115" s="5">
        <v>1276823438</v>
      </c>
      <c r="F115" s="5">
        <v>1514823446</v>
      </c>
      <c r="G115" s="5">
        <v>2082687087</v>
      </c>
      <c r="I115" s="5">
        <v>4631339823</v>
      </c>
      <c r="J115" s="5">
        <v>1514823446</v>
      </c>
      <c r="K115" s="5">
        <v>466437031</v>
      </c>
      <c r="L115" s="5">
        <v>3868994674</v>
      </c>
    </row>
    <row r="116" spans="3:12" ht="15.5" x14ac:dyDescent="0.35">
      <c r="C116" t="s">
        <v>122</v>
      </c>
      <c r="D116" s="5">
        <v>4631339823</v>
      </c>
      <c r="E116" s="5">
        <v>1276823438</v>
      </c>
      <c r="F116" s="5">
        <v>1514823446</v>
      </c>
      <c r="G116" s="5">
        <v>2082687087</v>
      </c>
      <c r="I116" s="5">
        <v>4631339823</v>
      </c>
      <c r="J116" s="5">
        <v>1514823446</v>
      </c>
      <c r="K116" s="5">
        <v>466437031</v>
      </c>
      <c r="L116" s="5">
        <v>3868994674</v>
      </c>
    </row>
    <row r="117" spans="3:12" ht="15.5" x14ac:dyDescent="0.35">
      <c r="C117" t="s">
        <v>124</v>
      </c>
    </row>
    <row r="118" spans="3:12" ht="15.5" x14ac:dyDescent="0.35">
      <c r="C118" t="s">
        <v>125</v>
      </c>
      <c r="D118" s="5">
        <v>3552000000</v>
      </c>
      <c r="I118" s="5">
        <v>3552000000</v>
      </c>
      <c r="L118" s="5">
        <v>2500000013</v>
      </c>
    </row>
    <row r="119" spans="3:12" ht="15.5" x14ac:dyDescent="0.35">
      <c r="C119" t="s">
        <v>123</v>
      </c>
    </row>
    <row r="120" spans="3:12" ht="15.5" x14ac:dyDescent="0.35">
      <c r="C120" t="s">
        <v>380</v>
      </c>
    </row>
    <row r="121" spans="3:12" ht="15.5" x14ac:dyDescent="0.35">
      <c r="C121" t="s">
        <v>126</v>
      </c>
      <c r="D121" s="5">
        <v>45318680616</v>
      </c>
      <c r="E121" s="5">
        <v>25267906710</v>
      </c>
      <c r="F121" s="5">
        <v>21291485154</v>
      </c>
      <c r="G121" s="5">
        <v>13661643501</v>
      </c>
      <c r="I121" s="5">
        <v>45318680616</v>
      </c>
      <c r="J121" s="5">
        <v>21291485154</v>
      </c>
      <c r="K121" s="5">
        <v>26673662504</v>
      </c>
      <c r="L121" s="5">
        <v>25535869977</v>
      </c>
    </row>
    <row r="122" spans="3:12" ht="15.5" x14ac:dyDescent="0.35">
      <c r="C122" t="s">
        <v>127</v>
      </c>
    </row>
    <row r="123" spans="3:12" ht="15.5" x14ac:dyDescent="0.35">
      <c r="C123" t="s">
        <v>128</v>
      </c>
      <c r="D123" s="5">
        <v>27500282225</v>
      </c>
      <c r="E123" s="5">
        <v>27500282225</v>
      </c>
      <c r="F123" s="5">
        <v>27500282225</v>
      </c>
      <c r="G123" s="5">
        <v>27500160350</v>
      </c>
      <c r="I123" s="5">
        <v>27500282225</v>
      </c>
      <c r="J123" s="5">
        <v>27500282225</v>
      </c>
      <c r="K123" s="5">
        <v>27500000000</v>
      </c>
      <c r="L123" s="5">
        <v>6250000000</v>
      </c>
    </row>
    <row r="124" spans="3:12" ht="15.5" x14ac:dyDescent="0.35">
      <c r="C124" t="s">
        <v>129</v>
      </c>
      <c r="D124" s="5">
        <v>20053462905</v>
      </c>
      <c r="E124" s="5">
        <v>20053462905</v>
      </c>
      <c r="F124" s="5">
        <v>20053462905</v>
      </c>
      <c r="G124" s="5">
        <v>20052609780</v>
      </c>
      <c r="I124" s="5">
        <v>20053462905</v>
      </c>
      <c r="J124" s="5">
        <v>20053462905</v>
      </c>
      <c r="K124" s="5">
        <v>20051487330</v>
      </c>
      <c r="L124" s="5">
        <v>155000000</v>
      </c>
    </row>
    <row r="125" spans="3:12" ht="15.5" x14ac:dyDescent="0.35">
      <c r="C125" t="s">
        <v>130</v>
      </c>
      <c r="D125" s="5">
        <v>12947836985</v>
      </c>
      <c r="E125" s="5">
        <v>11839539679</v>
      </c>
      <c r="F125" s="5">
        <v>9648065853</v>
      </c>
      <c r="G125" s="5">
        <v>7335609919</v>
      </c>
      <c r="I125" s="5">
        <v>12947836985</v>
      </c>
      <c r="J125" s="5">
        <v>9648065853</v>
      </c>
      <c r="K125" s="5">
        <v>6972561721</v>
      </c>
      <c r="L125" s="5">
        <v>3292631549</v>
      </c>
    </row>
    <row r="126" spans="3:12" ht="15.5" x14ac:dyDescent="0.35">
      <c r="C126" t="s">
        <v>131</v>
      </c>
      <c r="D126" s="5">
        <v>1753628292</v>
      </c>
      <c r="F126" s="5">
        <v>1753628292</v>
      </c>
      <c r="I126" s="5">
        <v>1753628292</v>
      </c>
      <c r="J126" s="5">
        <v>1753628292</v>
      </c>
    </row>
    <row r="127" spans="3:12" ht="15.5" x14ac:dyDescent="0.35">
      <c r="C127" t="s">
        <v>132</v>
      </c>
      <c r="D127" s="5">
        <v>11194208693</v>
      </c>
      <c r="E127" s="5">
        <v>11839539679</v>
      </c>
      <c r="F127" s="5">
        <v>7894437561</v>
      </c>
      <c r="G127" s="5">
        <v>7335609919</v>
      </c>
      <c r="I127" s="5">
        <v>11194208693</v>
      </c>
      <c r="J127" s="5">
        <v>7894437561</v>
      </c>
      <c r="K127" s="5">
        <v>6972561721</v>
      </c>
      <c r="L127" s="5">
        <v>3292631549</v>
      </c>
    </row>
    <row r="128" spans="3:12" ht="15.5" x14ac:dyDescent="0.35">
      <c r="C128" t="s">
        <v>133</v>
      </c>
      <c r="D128" s="5">
        <v>12947836985</v>
      </c>
      <c r="E128" s="5">
        <v>11839539679</v>
      </c>
      <c r="F128" s="5">
        <v>9648065853</v>
      </c>
      <c r="G128" s="5">
        <v>7335609919</v>
      </c>
      <c r="I128" s="5">
        <v>12947836985</v>
      </c>
      <c r="J128" s="5">
        <v>9648065853</v>
      </c>
      <c r="K128" s="5">
        <v>6972561721</v>
      </c>
      <c r="L128" s="5">
        <v>3292631549</v>
      </c>
    </row>
    <row r="129" spans="2:13" ht="15.5" x14ac:dyDescent="0.35">
      <c r="C129" t="s">
        <v>134</v>
      </c>
      <c r="D129" s="5">
        <v>1482902212</v>
      </c>
      <c r="I129" s="5">
        <v>1482902212</v>
      </c>
    </row>
    <row r="130" spans="2:13" ht="15.5" x14ac:dyDescent="0.35">
      <c r="C130" t="s">
        <v>9</v>
      </c>
      <c r="D130" s="5">
        <v>61984484327</v>
      </c>
      <c r="E130" s="5">
        <v>59366971887</v>
      </c>
      <c r="F130" s="5">
        <v>57176295283</v>
      </c>
      <c r="G130" s="5">
        <v>54862067128</v>
      </c>
      <c r="I130" s="5">
        <v>61984484327</v>
      </c>
      <c r="J130" s="5">
        <v>57176295283</v>
      </c>
      <c r="K130" s="5">
        <v>54497736129</v>
      </c>
      <c r="L130" s="5">
        <v>9704837496</v>
      </c>
    </row>
    <row r="131" spans="2:13" ht="15.5" x14ac:dyDescent="0.35">
      <c r="C131" t="s">
        <v>135</v>
      </c>
      <c r="D131" s="5">
        <v>107303164943</v>
      </c>
      <c r="E131" s="5">
        <v>84634878597</v>
      </c>
      <c r="F131" s="5">
        <v>78467780437</v>
      </c>
      <c r="G131" s="5">
        <v>68523710629</v>
      </c>
      <c r="I131" s="5">
        <v>107303164943</v>
      </c>
      <c r="J131" s="5">
        <v>78467780437</v>
      </c>
      <c r="K131" s="5">
        <v>81171398633</v>
      </c>
      <c r="L131" s="5">
        <v>35240707473</v>
      </c>
    </row>
    <row r="132" spans="2:13" ht="15.5" x14ac:dyDescent="0.35">
      <c r="C132" t="s">
        <v>136</v>
      </c>
      <c r="D132" s="5">
        <v>1100011289</v>
      </c>
      <c r="E132" s="5">
        <v>1100011289</v>
      </c>
      <c r="F132" s="5">
        <v>1100011289</v>
      </c>
      <c r="G132" s="5">
        <v>1100000000</v>
      </c>
      <c r="I132" s="5">
        <v>1100011289</v>
      </c>
      <c r="J132" s="5">
        <v>1100011289</v>
      </c>
      <c r="K132" s="5">
        <v>1100000000</v>
      </c>
      <c r="L132" s="5">
        <v>62500</v>
      </c>
    </row>
    <row r="134" spans="2:13" ht="15.5" x14ac:dyDescent="0.35">
      <c r="B134" t="s">
        <v>137</v>
      </c>
      <c r="C134" t="s">
        <v>138</v>
      </c>
      <c r="D134" s="5">
        <v>4807864849</v>
      </c>
      <c r="E134" s="5">
        <v>-10719571243</v>
      </c>
      <c r="F134" s="5">
        <v>20383041579</v>
      </c>
      <c r="G134" s="5">
        <v>-26001806736</v>
      </c>
      <c r="I134" s="5">
        <v>-5911706394</v>
      </c>
      <c r="J134" s="5">
        <v>-5618765157</v>
      </c>
      <c r="K134" s="5">
        <v>-28793239493</v>
      </c>
      <c r="L134" s="5">
        <v>-1852673806</v>
      </c>
      <c r="M134" s="5">
        <v>5508370649</v>
      </c>
    </row>
    <row r="135" spans="2:13" ht="15.5" x14ac:dyDescent="0.35">
      <c r="C135" t="s">
        <v>279</v>
      </c>
      <c r="D135" s="5">
        <v>454829407</v>
      </c>
      <c r="E135" s="5">
        <v>108343832315</v>
      </c>
      <c r="F135" s="5">
        <v>20887044958</v>
      </c>
      <c r="G135" s="5">
        <v>77669970606</v>
      </c>
      <c r="I135" s="5">
        <v>108798661722</v>
      </c>
      <c r="J135" s="5">
        <v>98557015564</v>
      </c>
      <c r="K135" s="5">
        <v>38558148043</v>
      </c>
      <c r="L135" s="5">
        <v>71741194039</v>
      </c>
      <c r="M135" s="5">
        <v>52768091738</v>
      </c>
    </row>
    <row r="136" spans="2:13" ht="15.5" x14ac:dyDescent="0.35">
      <c r="C136" t="s">
        <v>280</v>
      </c>
      <c r="D136" s="5">
        <v>4948084466</v>
      </c>
      <c r="E136" s="5">
        <v>-103318108472</v>
      </c>
      <c r="F136" s="5">
        <v>-13442534962</v>
      </c>
      <c r="G136" s="5">
        <v>-68128314849</v>
      </c>
      <c r="I136" s="5">
        <v>-98370024006</v>
      </c>
      <c r="J136" s="5">
        <v>-81570849811</v>
      </c>
      <c r="K136" s="5">
        <v>-52015583967</v>
      </c>
      <c r="L136" s="5">
        <v>-65026030722</v>
      </c>
      <c r="M136" s="5">
        <v>-40623351408</v>
      </c>
    </row>
    <row r="137" spans="2:13" ht="15.5" x14ac:dyDescent="0.35">
      <c r="C137" t="s">
        <v>281</v>
      </c>
      <c r="D137" s="5">
        <v>-2381423787</v>
      </c>
      <c r="E137" s="5">
        <v>-5097168454</v>
      </c>
      <c r="F137" s="5">
        <v>-4035793495</v>
      </c>
      <c r="G137" s="5">
        <v>-756719740</v>
      </c>
      <c r="I137" s="5">
        <v>-7478592241</v>
      </c>
      <c r="J137" s="5">
        <v>-4792513235</v>
      </c>
      <c r="K137" s="5">
        <v>-4570370761</v>
      </c>
      <c r="L137" s="5">
        <v>-3495605844</v>
      </c>
      <c r="M137" s="5">
        <v>-2838109062</v>
      </c>
    </row>
    <row r="138" spans="2:13" ht="15.5" x14ac:dyDescent="0.35">
      <c r="C138" t="s">
        <v>626</v>
      </c>
      <c r="D138" s="5">
        <v>-5087225506</v>
      </c>
      <c r="F138" s="5">
        <v>-9703960822</v>
      </c>
      <c r="G138" s="5">
        <v>-6287350176</v>
      </c>
      <c r="I138" s="5">
        <v>-5087225506</v>
      </c>
      <c r="J138" s="5">
        <v>-15991310998</v>
      </c>
      <c r="K138" s="5">
        <v>-7605250500</v>
      </c>
      <c r="L138" s="5">
        <v>-2299202632</v>
      </c>
      <c r="M138" s="5">
        <v>-1781126463</v>
      </c>
    </row>
    <row r="139" spans="2:13" ht="15.5" x14ac:dyDescent="0.35">
      <c r="C139" t="s">
        <v>1152</v>
      </c>
    </row>
    <row r="140" spans="2:13" ht="15.5" x14ac:dyDescent="0.35">
      <c r="C140" t="s">
        <v>1153</v>
      </c>
    </row>
    <row r="141" spans="2:13" ht="15.5" x14ac:dyDescent="0.35">
      <c r="C141" t="s">
        <v>1154</v>
      </c>
    </row>
    <row r="142" spans="2:13" ht="15.5" x14ac:dyDescent="0.35">
      <c r="C142" t="s">
        <v>1155</v>
      </c>
    </row>
    <row r="143" spans="2:13" ht="15.5" x14ac:dyDescent="0.35">
      <c r="C143" t="s">
        <v>1156</v>
      </c>
    </row>
    <row r="144" spans="2:13" ht="15.5" x14ac:dyDescent="0.35">
      <c r="C144" t="s">
        <v>1157</v>
      </c>
    </row>
    <row r="145" spans="3:13" ht="15.5" x14ac:dyDescent="0.35">
      <c r="C145" t="s">
        <v>1158</v>
      </c>
    </row>
    <row r="146" spans="3:13" ht="15.5" x14ac:dyDescent="0.35">
      <c r="C146" t="s">
        <v>1159</v>
      </c>
    </row>
    <row r="147" spans="3:13" ht="15.5" x14ac:dyDescent="0.35">
      <c r="C147" t="s">
        <v>1160</v>
      </c>
      <c r="D147" s="5">
        <v>-480866808</v>
      </c>
      <c r="E147" s="5">
        <v>-1128216450</v>
      </c>
      <c r="F147" s="5">
        <v>758018326</v>
      </c>
      <c r="G147" s="5">
        <v>-1865825586</v>
      </c>
      <c r="I147" s="5">
        <v>-1609083258</v>
      </c>
      <c r="J147" s="5">
        <v>-1107807260</v>
      </c>
      <c r="K147" s="5">
        <v>-628701326</v>
      </c>
      <c r="L147" s="5">
        <v>-2220113707</v>
      </c>
      <c r="M147" s="5">
        <v>-1572584317</v>
      </c>
    </row>
    <row r="148" spans="3:13" ht="15.5" x14ac:dyDescent="0.35">
      <c r="C148" t="s">
        <v>284</v>
      </c>
      <c r="D148" s="5">
        <v>-508639787</v>
      </c>
      <c r="E148" s="5">
        <v>-1656803318</v>
      </c>
      <c r="F148" s="5">
        <v>3646742429</v>
      </c>
      <c r="G148" s="5">
        <v>-4360041846</v>
      </c>
      <c r="I148" s="5">
        <v>-2165443105</v>
      </c>
      <c r="J148" s="5">
        <v>-713299417</v>
      </c>
      <c r="K148" s="5">
        <v>-2531480982</v>
      </c>
      <c r="L148" s="5">
        <v>-552914940</v>
      </c>
      <c r="M148" s="5">
        <v>-444549839</v>
      </c>
    </row>
    <row r="149" spans="3:13" ht="15.5" x14ac:dyDescent="0.35">
      <c r="C149" t="s">
        <v>1161</v>
      </c>
      <c r="D149" s="5">
        <v>7863106864</v>
      </c>
      <c r="E149" s="5">
        <v>-7863106864</v>
      </c>
      <c r="F149" s="5">
        <v>22273525145</v>
      </c>
      <c r="G149" s="5">
        <v>-22273525145</v>
      </c>
    </row>
    <row r="150" spans="3:13" ht="15.5" x14ac:dyDescent="0.35">
      <c r="C150" t="s">
        <v>1162</v>
      </c>
    </row>
    <row r="151" spans="3:13" ht="15.5" x14ac:dyDescent="0.35">
      <c r="C151" t="s">
        <v>145</v>
      </c>
      <c r="D151" s="5">
        <v>16661508363</v>
      </c>
      <c r="E151" s="5">
        <v>-335509272</v>
      </c>
      <c r="F151" s="5">
        <v>-30245963937</v>
      </c>
      <c r="G151" s="5">
        <v>35706489072</v>
      </c>
      <c r="I151" s="5">
        <v>16325999091</v>
      </c>
      <c r="J151" s="5">
        <v>5460525135</v>
      </c>
      <c r="K151" s="5">
        <v>26177511390</v>
      </c>
      <c r="L151" s="5">
        <v>5160532798</v>
      </c>
      <c r="M151" s="5">
        <v>704292628</v>
      </c>
    </row>
    <row r="152" spans="3:13" ht="15.5" x14ac:dyDescent="0.35">
      <c r="C152" t="s">
        <v>146</v>
      </c>
      <c r="D152" s="5">
        <v>-7354805411</v>
      </c>
      <c r="E152" s="5">
        <v>5686563300</v>
      </c>
      <c r="F152" s="5">
        <v>4359956625</v>
      </c>
      <c r="G152" s="5">
        <v>-3800814391</v>
      </c>
      <c r="I152" s="5">
        <v>-1668242111</v>
      </c>
      <c r="J152" s="5">
        <v>559142234</v>
      </c>
      <c r="K152" s="5">
        <v>1857102951</v>
      </c>
      <c r="L152" s="5">
        <v>-3460446561</v>
      </c>
      <c r="M152" s="5">
        <v>-5256805101</v>
      </c>
    </row>
    <row r="153" spans="3:13" ht="15.5" x14ac:dyDescent="0.35">
      <c r="C153" t="s">
        <v>1053</v>
      </c>
      <c r="L153" s="5">
        <v>-4750000000</v>
      </c>
    </row>
    <row r="154" spans="3:13" ht="15.5" x14ac:dyDescent="0.35">
      <c r="C154" t="s">
        <v>469</v>
      </c>
      <c r="L154" s="5">
        <v>-11421051654</v>
      </c>
      <c r="M154" s="5">
        <v>-17596702673</v>
      </c>
    </row>
    <row r="155" spans="3:13" ht="15.5" x14ac:dyDescent="0.35">
      <c r="C155" t="s">
        <v>1163</v>
      </c>
      <c r="D155" s="5">
        <v>-215900000</v>
      </c>
      <c r="E155" s="5">
        <v>461400000</v>
      </c>
      <c r="F155" s="5">
        <v>-100000000</v>
      </c>
      <c r="I155" s="5">
        <v>245500000</v>
      </c>
      <c r="J155" s="5">
        <v>-100000000</v>
      </c>
      <c r="K155" s="5">
        <v>6099364716</v>
      </c>
      <c r="L155" s="5">
        <v>12865635093</v>
      </c>
      <c r="M155" s="5">
        <v>14086714725</v>
      </c>
    </row>
    <row r="156" spans="3:13" ht="15.5" x14ac:dyDescent="0.35">
      <c r="C156" t="s">
        <v>447</v>
      </c>
      <c r="D156" s="5">
        <v>-160000000</v>
      </c>
      <c r="E156" s="5">
        <v>210000000</v>
      </c>
      <c r="F156" s="5">
        <v>210000000</v>
      </c>
      <c r="I156" s="5">
        <v>50000000</v>
      </c>
      <c r="J156" s="5">
        <v>210000000</v>
      </c>
      <c r="M156" s="5">
        <v>160000000</v>
      </c>
    </row>
    <row r="157" spans="3:13" ht="15.5" x14ac:dyDescent="0.35">
      <c r="C157" t="s">
        <v>148</v>
      </c>
      <c r="D157" s="5">
        <v>-4907080004</v>
      </c>
      <c r="E157" s="5">
        <v>4155163300</v>
      </c>
      <c r="F157" s="5">
        <v>3489956625</v>
      </c>
      <c r="G157" s="5">
        <v>-3800814391</v>
      </c>
      <c r="I157" s="5">
        <v>-751916704</v>
      </c>
      <c r="J157" s="5">
        <v>-310857766</v>
      </c>
      <c r="K157" s="5">
        <v>-4242261765</v>
      </c>
      <c r="L157" s="5">
        <v>-155030000</v>
      </c>
      <c r="M157" s="5">
        <v>-1906817153</v>
      </c>
    </row>
    <row r="158" spans="3:13" ht="15.5" x14ac:dyDescent="0.35">
      <c r="C158" t="s">
        <v>790</v>
      </c>
    </row>
    <row r="159" spans="3:13" ht="15.5" x14ac:dyDescent="0.35">
      <c r="C159" t="s">
        <v>1164</v>
      </c>
      <c r="D159" s="5">
        <v>-1000000000</v>
      </c>
      <c r="F159" s="5">
        <v>-4000000000</v>
      </c>
      <c r="I159" s="5">
        <v>-1000000000</v>
      </c>
      <c r="J159" s="5">
        <v>-4000000000</v>
      </c>
    </row>
    <row r="160" spans="3:13" ht="15.5" x14ac:dyDescent="0.35">
      <c r="C160" t="s">
        <v>389</v>
      </c>
    </row>
    <row r="161" spans="3:13" ht="15.5" x14ac:dyDescent="0.35">
      <c r="C161" t="s">
        <v>1165</v>
      </c>
    </row>
    <row r="162" spans="3:13" ht="15.5" x14ac:dyDescent="0.35">
      <c r="C162" t="s">
        <v>1166</v>
      </c>
    </row>
    <row r="163" spans="3:13" ht="15.5" x14ac:dyDescent="0.35">
      <c r="C163" t="s">
        <v>708</v>
      </c>
    </row>
    <row r="164" spans="3:13" ht="15.5" x14ac:dyDescent="0.35">
      <c r="C164" t="s">
        <v>1167</v>
      </c>
      <c r="D164" s="5">
        <v>-5271825407</v>
      </c>
      <c r="E164" s="5">
        <v>5060000000</v>
      </c>
      <c r="F164" s="5">
        <v>4760000000</v>
      </c>
      <c r="I164" s="5">
        <v>-211825407</v>
      </c>
      <c r="J164" s="5">
        <v>4760000000</v>
      </c>
    </row>
    <row r="165" spans="3:13" ht="15.5" x14ac:dyDescent="0.35">
      <c r="C165" t="s">
        <v>1168</v>
      </c>
      <c r="D165" s="5">
        <v>4200000000</v>
      </c>
      <c r="E165" s="5">
        <v>-4200000000</v>
      </c>
    </row>
    <row r="166" spans="3:13" ht="15.5" x14ac:dyDescent="0.35">
      <c r="C166" t="s">
        <v>1169</v>
      </c>
    </row>
    <row r="167" spans="3:13" ht="15.5" x14ac:dyDescent="0.35">
      <c r="C167" t="s">
        <v>268</v>
      </c>
    </row>
    <row r="168" spans="3:13" ht="15.5" x14ac:dyDescent="0.35">
      <c r="C168" t="s">
        <v>149</v>
      </c>
      <c r="D168" s="5">
        <v>16661508363</v>
      </c>
      <c r="E168" s="5">
        <v>-335509272</v>
      </c>
      <c r="F168" s="5">
        <v>-30245963937</v>
      </c>
      <c r="G168" s="5">
        <v>35706489072</v>
      </c>
      <c r="I168" s="5">
        <v>16325999091</v>
      </c>
      <c r="J168" s="5">
        <v>5460525135</v>
      </c>
      <c r="K168" s="5">
        <v>26177511390</v>
      </c>
      <c r="L168" s="5">
        <v>5160532798</v>
      </c>
      <c r="M168" s="5">
        <v>704292628</v>
      </c>
    </row>
    <row r="169" spans="3:13" ht="15.5" x14ac:dyDescent="0.35">
      <c r="C169" t="s">
        <v>770</v>
      </c>
      <c r="L169" s="5">
        <v>1348000000</v>
      </c>
    </row>
    <row r="170" spans="3:13" ht="15.5" x14ac:dyDescent="0.35">
      <c r="C170" t="s">
        <v>487</v>
      </c>
      <c r="L170" s="5">
        <v>-1348000000</v>
      </c>
      <c r="M170" s="5">
        <v>-177169462</v>
      </c>
    </row>
    <row r="171" spans="3:13" ht="15.5" x14ac:dyDescent="0.35">
      <c r="C171" t="s">
        <v>1115</v>
      </c>
      <c r="F171" s="5">
        <v>-20266122450</v>
      </c>
      <c r="G171" s="5">
        <v>20266122450</v>
      </c>
    </row>
    <row r="172" spans="3:13" ht="15.5" x14ac:dyDescent="0.35">
      <c r="C172" t="s">
        <v>1170</v>
      </c>
      <c r="F172" s="5">
        <v>-7500160350</v>
      </c>
      <c r="G172" s="5">
        <v>7500160350</v>
      </c>
    </row>
    <row r="173" spans="3:13" ht="15.5" x14ac:dyDescent="0.35">
      <c r="C173" t="s">
        <v>1171</v>
      </c>
      <c r="D173" s="5">
        <v>13024598664</v>
      </c>
      <c r="E173" s="5">
        <v>139515744</v>
      </c>
      <c r="F173" s="5">
        <v>-5010653093</v>
      </c>
      <c r="G173" s="5">
        <v>9000000000</v>
      </c>
      <c r="I173" s="5">
        <v>13164114408</v>
      </c>
      <c r="J173" s="5">
        <v>3989346907</v>
      </c>
      <c r="L173" s="5">
        <v>24076850000</v>
      </c>
      <c r="M173" s="5">
        <v>16436300000</v>
      </c>
    </row>
    <row r="174" spans="3:13" ht="15.5" x14ac:dyDescent="0.35">
      <c r="C174" t="s">
        <v>1172</v>
      </c>
    </row>
    <row r="175" spans="3:13" ht="15.5" x14ac:dyDescent="0.35">
      <c r="C175" t="s">
        <v>398</v>
      </c>
      <c r="K175" s="5">
        <v>-2752487708</v>
      </c>
      <c r="L175" s="5">
        <v>-25824362292</v>
      </c>
      <c r="M175" s="5">
        <v>-12636300000</v>
      </c>
    </row>
    <row r="176" spans="3:13" ht="15.5" x14ac:dyDescent="0.35">
      <c r="C176" t="s">
        <v>314</v>
      </c>
      <c r="D176" s="5">
        <v>85884699</v>
      </c>
      <c r="E176" s="5">
        <v>-476000016</v>
      </c>
      <c r="F176" s="5">
        <v>1639967588</v>
      </c>
      <c r="G176" s="5">
        <v>-171047160</v>
      </c>
      <c r="I176" s="5">
        <v>-390115317</v>
      </c>
      <c r="J176" s="5">
        <v>1468920428</v>
      </c>
      <c r="K176" s="5">
        <v>-591318980</v>
      </c>
      <c r="L176" s="5">
        <v>-775288250</v>
      </c>
      <c r="M176" s="5">
        <v>-1851871250</v>
      </c>
    </row>
    <row r="177" spans="2:13" ht="15.5" x14ac:dyDescent="0.35">
      <c r="C177" t="s">
        <v>355</v>
      </c>
    </row>
    <row r="178" spans="2:13" ht="15.5" x14ac:dyDescent="0.35">
      <c r="C178" t="s">
        <v>609</v>
      </c>
    </row>
    <row r="179" spans="2:13" ht="15.5" x14ac:dyDescent="0.35">
      <c r="C179" t="s">
        <v>1173</v>
      </c>
      <c r="D179" s="5">
        <v>-975000</v>
      </c>
      <c r="E179" s="5">
        <v>975000</v>
      </c>
      <c r="F179" s="5">
        <v>2257800</v>
      </c>
      <c r="J179" s="5">
        <v>2257800</v>
      </c>
      <c r="K179" s="5">
        <v>32396487330</v>
      </c>
      <c r="L179" s="5">
        <v>8750000000</v>
      </c>
    </row>
    <row r="180" spans="2:13" ht="15.5" x14ac:dyDescent="0.35">
      <c r="C180" t="s">
        <v>155</v>
      </c>
      <c r="K180" s="5">
        <v>-375169240</v>
      </c>
      <c r="L180" s="5">
        <v>-400000000</v>
      </c>
      <c r="M180" s="5">
        <v>-400000000</v>
      </c>
    </row>
    <row r="181" spans="2:13" ht="15.5" x14ac:dyDescent="0.35">
      <c r="C181" t="s">
        <v>1043</v>
      </c>
    </row>
    <row r="182" spans="2:13" ht="15.5" x14ac:dyDescent="0.35">
      <c r="C182" t="s">
        <v>163</v>
      </c>
    </row>
    <row r="183" spans="2:13" ht="15.5" x14ac:dyDescent="0.35">
      <c r="C183" t="s">
        <v>315</v>
      </c>
    </row>
    <row r="184" spans="2:13" ht="15.5" x14ac:dyDescent="0.35">
      <c r="C184" t="s">
        <v>593</v>
      </c>
      <c r="D184" s="5">
        <v>14114567801</v>
      </c>
      <c r="E184" s="5">
        <v>-5368517215</v>
      </c>
      <c r="F184" s="5">
        <v>-5502965733</v>
      </c>
      <c r="G184" s="5">
        <v>5903867945</v>
      </c>
      <c r="I184" s="5">
        <v>8746050586</v>
      </c>
      <c r="J184" s="5">
        <v>400902212</v>
      </c>
      <c r="K184" s="5">
        <v>-758625152</v>
      </c>
      <c r="L184" s="5">
        <v>-152587569</v>
      </c>
      <c r="M184" s="5">
        <v>955858176</v>
      </c>
    </row>
    <row r="185" spans="2:13" ht="15.5" x14ac:dyDescent="0.35">
      <c r="C185" t="s">
        <v>165</v>
      </c>
      <c r="D185" s="5">
        <v>-5605921066</v>
      </c>
      <c r="E185" s="5">
        <v>6284317996</v>
      </c>
      <c r="F185" s="5">
        <v>-102955333</v>
      </c>
      <c r="G185" s="5">
        <v>380450051</v>
      </c>
      <c r="I185" s="5">
        <v>678396930</v>
      </c>
      <c r="J185" s="5">
        <v>277494718</v>
      </c>
      <c r="K185" s="5">
        <v>1036119870</v>
      </c>
      <c r="L185" s="5">
        <v>-2011292561</v>
      </c>
      <c r="M185" s="5">
        <v>-2967150737</v>
      </c>
    </row>
    <row r="186" spans="2:13" ht="15.5" x14ac:dyDescent="0.35">
      <c r="C186" t="s">
        <v>166</v>
      </c>
      <c r="D186" s="5">
        <v>8508646735</v>
      </c>
      <c r="E186" s="5">
        <v>915800781</v>
      </c>
      <c r="F186" s="5">
        <v>-5605921066</v>
      </c>
      <c r="G186" s="5">
        <v>6284317996</v>
      </c>
      <c r="I186" s="5">
        <v>9424447516</v>
      </c>
      <c r="J186" s="5">
        <v>678396930</v>
      </c>
      <c r="K186" s="5">
        <v>277494718</v>
      </c>
      <c r="L186" s="5">
        <v>-2163880130</v>
      </c>
      <c r="M186" s="5">
        <v>-2011292561</v>
      </c>
    </row>
    <row r="188" spans="2:13" ht="15.5" x14ac:dyDescent="0.35">
      <c r="B188" t="s">
        <v>167</v>
      </c>
      <c r="C188" t="s">
        <v>11</v>
      </c>
      <c r="D188" s="5">
        <v>1100000000</v>
      </c>
      <c r="E188" s="5">
        <v>1100000000</v>
      </c>
      <c r="F188" s="5">
        <v>1100000000</v>
      </c>
      <c r="G188" s="5">
        <v>1100000000</v>
      </c>
      <c r="I188" s="5">
        <v>1100000000</v>
      </c>
      <c r="J188" s="5">
        <v>1100000000</v>
      </c>
      <c r="K188" s="5">
        <v>1100000000</v>
      </c>
      <c r="L188" s="5">
        <v>0</v>
      </c>
    </row>
    <row r="189" spans="2:13" ht="15.5" x14ac:dyDescent="0.35">
      <c r="C189" t="s">
        <v>168</v>
      </c>
      <c r="D189" s="6">
        <v>1.1200000000000001</v>
      </c>
      <c r="E189" s="6">
        <v>1.99</v>
      </c>
      <c r="F189" s="6">
        <v>2.17</v>
      </c>
      <c r="G189" s="6">
        <v>0.26</v>
      </c>
    </row>
    <row r="190" spans="2:13" ht="15.5" x14ac:dyDescent="0.35">
      <c r="C190" t="s">
        <v>169</v>
      </c>
      <c r="D190" s="6">
        <v>151.79</v>
      </c>
      <c r="E190" s="6">
        <v>18.59</v>
      </c>
      <c r="F190" s="6">
        <v>18.89</v>
      </c>
      <c r="G190" s="6">
        <v>161.54</v>
      </c>
    </row>
    <row r="191" spans="2:13" ht="15.5" x14ac:dyDescent="0.35">
      <c r="C191" t="s">
        <v>60</v>
      </c>
      <c r="D191" s="6">
        <v>2.44</v>
      </c>
      <c r="E191" s="6">
        <v>0.76</v>
      </c>
      <c r="F191" s="6">
        <v>0.86</v>
      </c>
      <c r="G191" s="6">
        <v>1.37</v>
      </c>
    </row>
    <row r="192" spans="2:13" ht="15.5" x14ac:dyDescent="0.35">
      <c r="C192" t="s">
        <v>170</v>
      </c>
    </row>
    <row r="193" spans="3:7" ht="15.5" x14ac:dyDescent="0.35">
      <c r="C193" t="s">
        <v>171</v>
      </c>
      <c r="D193" s="6">
        <v>1.15E-2</v>
      </c>
      <c r="E193" s="6">
        <v>2.5899999999999999E-2</v>
      </c>
      <c r="F193" s="6">
        <v>3.04E-2</v>
      </c>
      <c r="G193" s="6">
        <v>4.1999999999999997E-3</v>
      </c>
    </row>
    <row r="194" spans="3:7" ht="15.5" x14ac:dyDescent="0.35">
      <c r="C194" t="s">
        <v>172</v>
      </c>
      <c r="D194" s="6">
        <v>2.0400000000000001E-2</v>
      </c>
      <c r="E194" s="6">
        <v>3.6900000000000002E-2</v>
      </c>
      <c r="F194" s="6">
        <v>4.1700000000000001E-2</v>
      </c>
      <c r="G194" s="6">
        <v>5.3E-3</v>
      </c>
    </row>
    <row r="195" spans="3:7" ht="15.5" x14ac:dyDescent="0.35">
      <c r="C195" t="s">
        <v>173</v>
      </c>
      <c r="D195" s="6">
        <v>0.1048</v>
      </c>
      <c r="E195" s="6">
        <v>0.10869999999999999</v>
      </c>
      <c r="F195" s="6">
        <v>0.12520000000000001</v>
      </c>
      <c r="G195" s="6">
        <v>3.2599999999999997E-2</v>
      </c>
    </row>
    <row r="196" spans="3:7" ht="15.5" x14ac:dyDescent="0.35">
      <c r="C196" t="s">
        <v>174</v>
      </c>
      <c r="D196" s="6">
        <v>2.0099999999999998</v>
      </c>
      <c r="E196" s="6">
        <v>5.49</v>
      </c>
      <c r="F196" s="6">
        <v>5.9</v>
      </c>
      <c r="G196" s="6">
        <v>1.61</v>
      </c>
    </row>
    <row r="197" spans="3:7" ht="15.5" x14ac:dyDescent="0.35">
      <c r="C197" t="s">
        <v>175</v>
      </c>
      <c r="D197" s="5">
        <v>62000000000</v>
      </c>
      <c r="E197" s="5">
        <v>59000000000</v>
      </c>
      <c r="F197" s="5">
        <v>57000000000</v>
      </c>
      <c r="G197" s="5">
        <v>55000000000</v>
      </c>
    </row>
    <row r="198" spans="3:7" ht="15.5" x14ac:dyDescent="0.35">
      <c r="C198" t="s">
        <v>176</v>
      </c>
      <c r="D198" s="6">
        <v>3.09</v>
      </c>
      <c r="E198" s="6">
        <v>0.69</v>
      </c>
      <c r="F198" s="6">
        <v>0.79</v>
      </c>
      <c r="G198" s="6">
        <v>0.84</v>
      </c>
    </row>
    <row r="199" spans="3:7" ht="15.5" x14ac:dyDescent="0.35">
      <c r="C199" t="s">
        <v>177</v>
      </c>
      <c r="D199" s="5">
        <v>55</v>
      </c>
      <c r="E199" s="6">
        <v>53.97</v>
      </c>
      <c r="F199" s="6">
        <v>51.98</v>
      </c>
      <c r="G199" s="6">
        <v>49.87</v>
      </c>
    </row>
    <row r="200" spans="3:7" ht="15.5" x14ac:dyDescent="0.35">
      <c r="C200" t="s">
        <v>178</v>
      </c>
      <c r="D200" s="6">
        <v>3.24</v>
      </c>
      <c r="E200" s="6">
        <v>0.69</v>
      </c>
      <c r="F200" s="6">
        <v>0.79</v>
      </c>
      <c r="G200" s="6">
        <v>0.84</v>
      </c>
    </row>
    <row r="201" spans="3:7" ht="15.5" x14ac:dyDescent="0.35">
      <c r="C201" t="s">
        <v>179</v>
      </c>
      <c r="D201" s="6">
        <v>52.39</v>
      </c>
      <c r="E201" s="6">
        <v>53.97</v>
      </c>
      <c r="F201" s="6">
        <v>51.98</v>
      </c>
      <c r="G201" s="6">
        <v>49.87</v>
      </c>
    </row>
    <row r="202" spans="3:7" ht="15.5" x14ac:dyDescent="0.35">
      <c r="C202" t="s">
        <v>180</v>
      </c>
      <c r="D202" s="5">
        <v>27000000000</v>
      </c>
      <c r="E202" s="5">
        <v>9000000000</v>
      </c>
      <c r="F202" s="5">
        <v>9000000000</v>
      </c>
      <c r="G202" s="5">
        <v>9000000000</v>
      </c>
    </row>
    <row r="203" spans="3:7" ht="15.5" x14ac:dyDescent="0.35">
      <c r="C203" t="s">
        <v>181</v>
      </c>
      <c r="D203" s="5">
        <v>4000000000</v>
      </c>
    </row>
    <row r="204" spans="3:7" ht="15.5" x14ac:dyDescent="0.35">
      <c r="C204" t="s">
        <v>182</v>
      </c>
      <c r="D204" s="5">
        <v>61000000000</v>
      </c>
      <c r="E204" s="5">
        <v>59000000000</v>
      </c>
      <c r="F204" s="5">
        <v>57000000000</v>
      </c>
      <c r="G204" s="5">
        <v>55000000000</v>
      </c>
    </row>
    <row r="205" spans="3:7" ht="15.5" x14ac:dyDescent="0.35">
      <c r="C205" t="s">
        <v>23</v>
      </c>
      <c r="D205" s="5">
        <v>30000000000</v>
      </c>
      <c r="E205" s="5">
        <v>9000000000</v>
      </c>
      <c r="F205" s="5">
        <v>9000000000</v>
      </c>
      <c r="G205" s="5">
        <v>9000000000</v>
      </c>
    </row>
    <row r="206" spans="3:7" ht="15.5" x14ac:dyDescent="0.35">
      <c r="C206" t="s">
        <v>20</v>
      </c>
      <c r="D206" s="5">
        <v>21000000000</v>
      </c>
      <c r="E206" s="5">
        <v>8000000000</v>
      </c>
      <c r="F206" s="5">
        <v>8000000000</v>
      </c>
      <c r="G206" s="5">
        <v>3000000000</v>
      </c>
    </row>
    <row r="207" spans="3:7" ht="15.5" x14ac:dyDescent="0.35">
      <c r="C207" t="s">
        <v>183</v>
      </c>
      <c r="D207" s="5">
        <v>52000000000</v>
      </c>
      <c r="E207" s="5">
        <v>40000000000</v>
      </c>
      <c r="F207" s="5">
        <v>41000000000</v>
      </c>
      <c r="G207" s="5">
        <v>38000000000</v>
      </c>
    </row>
    <row r="208" spans="3:7" ht="15.5" x14ac:dyDescent="0.35">
      <c r="C208" t="s">
        <v>184</v>
      </c>
      <c r="D208" s="5">
        <v>5000000000</v>
      </c>
      <c r="E208" s="5">
        <v>-11000000000</v>
      </c>
      <c r="F208" s="5">
        <v>20000000000</v>
      </c>
      <c r="G208" s="5">
        <v>-26000000000</v>
      </c>
    </row>
    <row r="209" spans="3:13" ht="15.5" x14ac:dyDescent="0.35">
      <c r="C209" t="s">
        <v>185</v>
      </c>
      <c r="D209" s="5">
        <v>-5000000000</v>
      </c>
      <c r="E209" s="5">
        <v>4000000000</v>
      </c>
      <c r="F209" s="5">
        <v>3000000000</v>
      </c>
      <c r="G209" s="5">
        <v>-4000000000</v>
      </c>
    </row>
    <row r="210" spans="3:13" ht="15.5" x14ac:dyDescent="0.35">
      <c r="C210" t="s">
        <v>12</v>
      </c>
      <c r="D210" s="5">
        <v>0</v>
      </c>
      <c r="E210" s="5">
        <v>-7000000000</v>
      </c>
      <c r="F210" s="5">
        <v>24000000000</v>
      </c>
      <c r="G210" s="5">
        <v>-30000000000</v>
      </c>
    </row>
    <row r="211" spans="3:13" ht="15.5" x14ac:dyDescent="0.35">
      <c r="C211" t="s">
        <v>15</v>
      </c>
      <c r="D211" s="6">
        <v>-0.09</v>
      </c>
      <c r="E211" s="6">
        <v>-5.97</v>
      </c>
      <c r="F211" s="6">
        <v>21.7</v>
      </c>
      <c r="G211" s="6">
        <v>-27.09</v>
      </c>
    </row>
    <row r="212" spans="3:13" ht="15.5" x14ac:dyDescent="0.35">
      <c r="C212" t="s">
        <v>45</v>
      </c>
      <c r="I212" s="6">
        <v>3.11</v>
      </c>
      <c r="J212" s="6">
        <v>2.4300000000000002</v>
      </c>
      <c r="K212" s="6">
        <v>1.59</v>
      </c>
      <c r="L212" s="6">
        <v>30820.83</v>
      </c>
    </row>
    <row r="213" spans="3:13" ht="15.5" x14ac:dyDescent="0.35">
      <c r="C213" t="s">
        <v>59</v>
      </c>
      <c r="I213" s="6">
        <v>54.66</v>
      </c>
      <c r="J213" s="6">
        <v>16.87</v>
      </c>
      <c r="K213" s="6">
        <v>38.99</v>
      </c>
      <c r="L213" s="5">
        <v>0</v>
      </c>
      <c r="M213" s="5">
        <v>0</v>
      </c>
    </row>
    <row r="214" spans="3:13" ht="15.5" x14ac:dyDescent="0.35">
      <c r="C214" t="s">
        <v>62</v>
      </c>
      <c r="I214" s="6">
        <v>1.44</v>
      </c>
      <c r="J214" s="6">
        <v>0.52</v>
      </c>
      <c r="K214" s="6">
        <v>0.83</v>
      </c>
      <c r="L214" s="5">
        <v>0</v>
      </c>
      <c r="M214" s="5">
        <v>0</v>
      </c>
    </row>
    <row r="215" spans="3:13" ht="15.5" x14ac:dyDescent="0.35">
      <c r="C215" t="s">
        <v>186</v>
      </c>
    </row>
    <row r="216" spans="3:13" ht="15.5" x14ac:dyDescent="0.35">
      <c r="C216" t="s">
        <v>187</v>
      </c>
      <c r="I216" s="6">
        <v>3.1899999999999998E-2</v>
      </c>
      <c r="J216" s="6">
        <v>3.4099999999999998E-2</v>
      </c>
      <c r="K216" s="6">
        <v>2.1600000000000001E-2</v>
      </c>
      <c r="L216" s="6">
        <v>5.4699999999999999E-2</v>
      </c>
      <c r="M216" s="5">
        <v>0</v>
      </c>
    </row>
    <row r="217" spans="3:13" ht="15.5" x14ac:dyDescent="0.35">
      <c r="C217" t="s">
        <v>188</v>
      </c>
      <c r="I217" s="6">
        <v>5.6600000000000004E-2</v>
      </c>
      <c r="J217" s="6">
        <v>4.6799999999999994E-2</v>
      </c>
      <c r="K217" s="6">
        <v>3.2199999999999999E-2</v>
      </c>
      <c r="L217" s="6">
        <v>0.19850000000000001</v>
      </c>
      <c r="M217" s="5">
        <v>0</v>
      </c>
    </row>
    <row r="218" spans="3:13" ht="15.5" x14ac:dyDescent="0.35">
      <c r="C218" t="s">
        <v>189</v>
      </c>
      <c r="I218" s="6">
        <v>0.10830000000000001</v>
      </c>
      <c r="J218" s="6">
        <v>8.1000000000000003E-2</v>
      </c>
      <c r="K218" s="6">
        <v>9.6000000000000002E-2</v>
      </c>
      <c r="L218" s="6">
        <v>0.70230000000000004</v>
      </c>
      <c r="M218" s="5">
        <v>0</v>
      </c>
    </row>
    <row r="219" spans="3:13" ht="15.5" x14ac:dyDescent="0.35">
      <c r="C219" t="s">
        <v>190</v>
      </c>
      <c r="I219" s="6">
        <v>2.91</v>
      </c>
      <c r="J219" s="6">
        <v>3.84</v>
      </c>
      <c r="K219" s="6">
        <v>4.08</v>
      </c>
      <c r="L219" s="6">
        <v>2.08</v>
      </c>
      <c r="M219" s="6">
        <v>2.29</v>
      </c>
    </row>
    <row r="220" spans="3:13" ht="15.5" x14ac:dyDescent="0.35">
      <c r="C220" t="s">
        <v>56</v>
      </c>
      <c r="I220" s="6">
        <v>3.09</v>
      </c>
      <c r="J220" s="6">
        <v>0.79</v>
      </c>
      <c r="K220" s="6">
        <v>1.25</v>
      </c>
      <c r="L220" s="5">
        <v>0</v>
      </c>
    </row>
    <row r="221" spans="3:13" ht="15.5" x14ac:dyDescent="0.35">
      <c r="C221" t="s">
        <v>53</v>
      </c>
      <c r="I221" s="5">
        <v>55</v>
      </c>
      <c r="J221" s="6">
        <v>51.98</v>
      </c>
      <c r="K221" s="6">
        <v>49.54</v>
      </c>
      <c r="L221" s="6">
        <v>155277.4</v>
      </c>
    </row>
    <row r="222" spans="3:13" ht="15.5" x14ac:dyDescent="0.35">
      <c r="C222" t="s">
        <v>191</v>
      </c>
      <c r="I222" s="6">
        <v>3.24</v>
      </c>
      <c r="J222" s="6">
        <v>0.79</v>
      </c>
      <c r="K222" s="6">
        <v>1.25</v>
      </c>
      <c r="L222" s="5">
        <v>0</v>
      </c>
    </row>
    <row r="223" spans="3:13" ht="15.5" x14ac:dyDescent="0.35">
      <c r="C223" t="s">
        <v>192</v>
      </c>
      <c r="I223" s="6">
        <v>52.39</v>
      </c>
      <c r="J223" s="6">
        <v>51.98</v>
      </c>
      <c r="K223" s="6">
        <v>49.54</v>
      </c>
      <c r="L223" s="6">
        <v>155277.4</v>
      </c>
    </row>
    <row r="224" spans="3:13" ht="15.5" x14ac:dyDescent="0.35">
      <c r="C224" t="s">
        <v>193</v>
      </c>
      <c r="I224" s="5">
        <v>27000000000</v>
      </c>
      <c r="J224" s="5">
        <v>9000000000</v>
      </c>
      <c r="K224" s="5">
        <v>5000000000</v>
      </c>
      <c r="L224" s="5">
        <v>10000000000</v>
      </c>
    </row>
    <row r="225" spans="2:13" ht="15.5" x14ac:dyDescent="0.35">
      <c r="C225" t="s">
        <v>194</v>
      </c>
      <c r="I225" s="5">
        <v>4000000000</v>
      </c>
      <c r="L225" s="5">
        <v>3000000000</v>
      </c>
    </row>
    <row r="226" spans="2:13" ht="15.5" x14ac:dyDescent="0.35">
      <c r="C226" t="s">
        <v>25</v>
      </c>
      <c r="I226" s="5">
        <v>30000000000</v>
      </c>
      <c r="J226" s="5">
        <v>9000000000</v>
      </c>
      <c r="K226" s="5">
        <v>5000000000</v>
      </c>
      <c r="L226" s="5">
        <v>13000000000</v>
      </c>
    </row>
    <row r="227" spans="2:13" ht="15.5" x14ac:dyDescent="0.35">
      <c r="C227" t="s">
        <v>22</v>
      </c>
      <c r="I227" s="5">
        <v>21000000000</v>
      </c>
      <c r="J227" s="5">
        <v>8000000000</v>
      </c>
      <c r="K227" s="5">
        <v>5000000000</v>
      </c>
      <c r="L227" s="5">
        <v>11000000000</v>
      </c>
    </row>
    <row r="228" spans="2:13" ht="15.5" x14ac:dyDescent="0.35">
      <c r="C228" t="s">
        <v>195</v>
      </c>
      <c r="I228" s="5">
        <v>52000000000</v>
      </c>
      <c r="J228" s="5">
        <v>41000000000</v>
      </c>
      <c r="K228" s="5">
        <v>40000000000</v>
      </c>
      <c r="L228" s="5">
        <v>1000000000</v>
      </c>
    </row>
    <row r="229" spans="2:13" ht="15.5" x14ac:dyDescent="0.35">
      <c r="C229" t="s">
        <v>196</v>
      </c>
      <c r="I229" s="5">
        <v>-6000000000</v>
      </c>
      <c r="J229" s="5">
        <v>-6000000000</v>
      </c>
      <c r="K229" s="5">
        <v>-29000000000</v>
      </c>
      <c r="L229" s="5">
        <v>-2000000000</v>
      </c>
      <c r="M229" s="5">
        <v>6000000000</v>
      </c>
    </row>
    <row r="230" spans="2:13" ht="15.5" x14ac:dyDescent="0.35">
      <c r="C230" t="s">
        <v>197</v>
      </c>
      <c r="I230" s="5">
        <v>-1000000000</v>
      </c>
      <c r="J230" s="5">
        <v>0</v>
      </c>
      <c r="K230" s="5">
        <v>-4000000000</v>
      </c>
      <c r="L230" s="5">
        <v>0</v>
      </c>
      <c r="M230" s="5">
        <v>-2000000000</v>
      </c>
    </row>
    <row r="231" spans="2:13" ht="15.5" x14ac:dyDescent="0.35">
      <c r="C231" t="s">
        <v>14</v>
      </c>
      <c r="I231" s="5">
        <v>-7000000000</v>
      </c>
      <c r="J231" s="5">
        <v>-6000000000</v>
      </c>
      <c r="K231" s="5">
        <v>-33000000000</v>
      </c>
      <c r="L231" s="5">
        <v>-2000000000</v>
      </c>
      <c r="M231" s="5">
        <v>4000000000</v>
      </c>
    </row>
    <row r="232" spans="2:13" ht="15.5" x14ac:dyDescent="0.35">
      <c r="C232" t="s">
        <v>16</v>
      </c>
      <c r="I232" s="6">
        <v>-6.06</v>
      </c>
      <c r="J232" s="6">
        <v>-5.39</v>
      </c>
      <c r="K232" s="6">
        <v>-30.03</v>
      </c>
      <c r="L232" s="6">
        <v>-32123.26</v>
      </c>
      <c r="M232" s="5">
        <v>0</v>
      </c>
    </row>
    <row r="234" spans="2:13" ht="15.5" x14ac:dyDescent="0.35">
      <c r="B234" t="s">
        <v>198</v>
      </c>
      <c r="C234" t="s">
        <v>199</v>
      </c>
      <c r="D234" s="5">
        <v>1000000000</v>
      </c>
      <c r="E234" s="5">
        <v>2000000000</v>
      </c>
      <c r="F234" s="5">
        <v>2000000000</v>
      </c>
      <c r="G234" s="5">
        <v>290000000</v>
      </c>
      <c r="H234" s="5">
        <v>3000000000</v>
      </c>
      <c r="J234" s="5">
        <v>3000000000</v>
      </c>
      <c r="K234" s="5">
        <v>2000000000</v>
      </c>
      <c r="L234" s="5">
        <v>2000000000</v>
      </c>
      <c r="M234" s="5">
        <v>2000000000</v>
      </c>
    </row>
    <row r="235" spans="2:13" ht="15.5" x14ac:dyDescent="0.35">
      <c r="C235" t="s">
        <v>44</v>
      </c>
      <c r="D235" s="6">
        <v>1.1200000000000001</v>
      </c>
      <c r="E235" s="6">
        <v>1.99</v>
      </c>
      <c r="F235" s="6">
        <v>2.17</v>
      </c>
      <c r="G235" s="6">
        <v>0.26</v>
      </c>
      <c r="H235" s="6">
        <v>3.11</v>
      </c>
      <c r="J235" s="6">
        <v>2.4300000000000002</v>
      </c>
      <c r="K235" s="6">
        <v>1.59</v>
      </c>
      <c r="L235" s="6">
        <v>1.75</v>
      </c>
      <c r="M235" s="6">
        <v>1.5</v>
      </c>
    </row>
    <row r="236" spans="2:13" ht="15.5" x14ac:dyDescent="0.35">
      <c r="C236" t="s">
        <v>204</v>
      </c>
      <c r="D236" s="5">
        <v>77000000000</v>
      </c>
      <c r="E236" s="5">
        <v>53000000000</v>
      </c>
      <c r="F236" s="5">
        <v>53000000000</v>
      </c>
      <c r="G236" s="5">
        <v>34000000000</v>
      </c>
      <c r="H236" s="5">
        <v>130000000000</v>
      </c>
      <c r="J236" s="5">
        <v>86000000000</v>
      </c>
      <c r="K236" s="5">
        <v>83000000000</v>
      </c>
      <c r="L236" s="5">
        <v>71000000000</v>
      </c>
      <c r="M236" s="5">
        <v>47000000000</v>
      </c>
    </row>
    <row r="237" spans="2:13" ht="15.5" x14ac:dyDescent="0.35">
      <c r="C237" t="s">
        <v>208</v>
      </c>
      <c r="I237" s="6">
        <v>17.36</v>
      </c>
    </row>
    <row r="238" spans="2:13" ht="15.5" x14ac:dyDescent="0.35">
      <c r="C238" t="s">
        <v>209</v>
      </c>
      <c r="I238" s="6">
        <v>7.42</v>
      </c>
    </row>
    <row r="239" spans="2:13" ht="15.5" x14ac:dyDescent="0.35">
      <c r="C239" t="s">
        <v>210</v>
      </c>
      <c r="I239" s="6">
        <v>0.98</v>
      </c>
    </row>
    <row r="240" spans="2:13" ht="15.5" x14ac:dyDescent="0.35">
      <c r="C240" t="s">
        <v>211</v>
      </c>
      <c r="I240" s="6">
        <v>3.11</v>
      </c>
    </row>
    <row r="241" spans="3:9" ht="15.5" x14ac:dyDescent="0.35">
      <c r="C241" t="s">
        <v>212</v>
      </c>
      <c r="D241" s="6">
        <v>8.57</v>
      </c>
    </row>
    <row r="242" spans="3:9" ht="15.5" x14ac:dyDescent="0.35">
      <c r="C242" t="s">
        <v>213</v>
      </c>
      <c r="I242" s="5">
        <v>55</v>
      </c>
    </row>
    <row r="243" spans="3:9" ht="15.5" x14ac:dyDescent="0.35">
      <c r="C243" t="s">
        <v>214</v>
      </c>
      <c r="D243" s="6">
        <v>2.2799999999999998</v>
      </c>
    </row>
    <row r="244" spans="3:9" ht="15.5" x14ac:dyDescent="0.35">
      <c r="C244" t="s">
        <v>215</v>
      </c>
      <c r="D244" s="6">
        <v>2.2799999999999998</v>
      </c>
    </row>
    <row r="245" spans="3:9" ht="15.5" x14ac:dyDescent="0.35">
      <c r="C245" t="s">
        <v>216</v>
      </c>
      <c r="D245" s="6">
        <v>0.5</v>
      </c>
    </row>
    <row r="246" spans="3:9" ht="15.5" x14ac:dyDescent="0.35">
      <c r="C246" t="s">
        <v>332</v>
      </c>
      <c r="D246" s="6">
        <v>0.06</v>
      </c>
    </row>
    <row r="247" spans="3:9" ht="15.5" x14ac:dyDescent="0.35">
      <c r="C247" t="s">
        <v>217</v>
      </c>
      <c r="D247" s="6">
        <v>0.75</v>
      </c>
    </row>
    <row r="248" spans="3:9" ht="15.5" x14ac:dyDescent="0.35">
      <c r="C248" t="s">
        <v>218</v>
      </c>
      <c r="D248" s="6">
        <v>0.28000000000000003</v>
      </c>
    </row>
    <row r="249" spans="3:9" ht="15.5" x14ac:dyDescent="0.35">
      <c r="C249" t="s">
        <v>219</v>
      </c>
      <c r="D249" s="6">
        <v>1.77</v>
      </c>
    </row>
    <row r="250" spans="3:9" ht="15.5" x14ac:dyDescent="0.35">
      <c r="C250" t="s">
        <v>12</v>
      </c>
      <c r="D250" s="5">
        <v>0</v>
      </c>
    </row>
    <row r="251" spans="3:9" ht="15.5" x14ac:dyDescent="0.35">
      <c r="C251" t="s">
        <v>220</v>
      </c>
      <c r="I251" s="6">
        <v>4.99</v>
      </c>
    </row>
    <row r="252" spans="3:9" ht="15.5" x14ac:dyDescent="0.35">
      <c r="C252" t="s">
        <v>221</v>
      </c>
      <c r="I252" s="5">
        <v>0</v>
      </c>
    </row>
    <row r="253" spans="3:9" ht="15.5" x14ac:dyDescent="0.35">
      <c r="C253" t="s">
        <v>222</v>
      </c>
      <c r="I253" s="5">
        <v>0</v>
      </c>
    </row>
    <row r="254" spans="3:9" ht="15.5" x14ac:dyDescent="0.35">
      <c r="C254" t="s">
        <v>223</v>
      </c>
      <c r="I254" s="5">
        <v>0</v>
      </c>
    </row>
    <row r="255" spans="3:9" ht="15.5" x14ac:dyDescent="0.35">
      <c r="C255" t="s">
        <v>224</v>
      </c>
      <c r="D255" s="6">
        <v>41.83</v>
      </c>
    </row>
    <row r="256" spans="3:9" ht="15.5" x14ac:dyDescent="0.35">
      <c r="C256" t="s">
        <v>226</v>
      </c>
      <c r="D256" s="6">
        <v>5.14</v>
      </c>
    </row>
    <row r="257" spans="3:9" ht="15.5" x14ac:dyDescent="0.35">
      <c r="C257" t="s">
        <v>228</v>
      </c>
      <c r="D257" s="6">
        <v>2.1800000000000002</v>
      </c>
    </row>
    <row r="258" spans="3:9" ht="15.5" x14ac:dyDescent="0.35">
      <c r="C258" t="s">
        <v>40</v>
      </c>
      <c r="I258" s="5">
        <v>59000000000</v>
      </c>
    </row>
    <row r="259" spans="3:9" ht="15.5" x14ac:dyDescent="0.35">
      <c r="C259" t="s">
        <v>229</v>
      </c>
      <c r="I259" s="5">
        <v>82000000000</v>
      </c>
    </row>
    <row r="260" spans="3:9" ht="15.5" x14ac:dyDescent="0.35">
      <c r="C260" t="s">
        <v>230</v>
      </c>
      <c r="I260" s="5">
        <v>1100000000</v>
      </c>
    </row>
    <row r="261" spans="3:9" ht="15.5" x14ac:dyDescent="0.35">
      <c r="C261" t="s">
        <v>231</v>
      </c>
      <c r="I261" s="6">
        <v>0.32869999999999999</v>
      </c>
    </row>
    <row r="262" spans="3:9" ht="15.5" x14ac:dyDescent="0.35">
      <c r="C262" t="s">
        <v>232</v>
      </c>
      <c r="D262" s="6">
        <v>0.14449999999999999</v>
      </c>
    </row>
    <row r="263" spans="3:9" ht="15.5" x14ac:dyDescent="0.35">
      <c r="C263" t="s">
        <v>233</v>
      </c>
      <c r="D263" s="6">
        <v>4.5499999999999999E-2</v>
      </c>
    </row>
    <row r="264" spans="3:9" ht="15.5" x14ac:dyDescent="0.35">
      <c r="C264" t="s">
        <v>234</v>
      </c>
      <c r="D264" s="6">
        <v>1.6E-2</v>
      </c>
    </row>
    <row r="265" spans="3:9" ht="15.5" x14ac:dyDescent="0.35">
      <c r="C265" t="s">
        <v>235</v>
      </c>
      <c r="D265" s="6">
        <v>0.45789999999999997</v>
      </c>
    </row>
    <row r="266" spans="3:9" ht="15.5" x14ac:dyDescent="0.35">
      <c r="C266" t="s">
        <v>236</v>
      </c>
      <c r="D266" s="6">
        <v>0.1201</v>
      </c>
    </row>
    <row r="267" spans="3:9" ht="15.5" x14ac:dyDescent="0.35">
      <c r="C267" t="s">
        <v>237</v>
      </c>
      <c r="D267" s="6">
        <v>-0.48350000000000004</v>
      </c>
    </row>
    <row r="268" spans="3:9" ht="15.5" x14ac:dyDescent="0.35">
      <c r="C268" t="s">
        <v>244</v>
      </c>
      <c r="I268" s="5">
        <v>1</v>
      </c>
    </row>
    <row r="269" spans="3:9" ht="15.5" x14ac:dyDescent="0.35">
      <c r="C269" t="s">
        <v>245</v>
      </c>
      <c r="I269" s="6">
        <v>0.06</v>
      </c>
    </row>
    <row r="270" spans="3:9" ht="15.5" x14ac:dyDescent="0.35">
      <c r="C270" t="s">
        <v>246</v>
      </c>
      <c r="I270" s="6">
        <v>0.05</v>
      </c>
    </row>
    <row r="271" spans="3:9" ht="15.5" x14ac:dyDescent="0.35">
      <c r="C271" t="s">
        <v>247</v>
      </c>
      <c r="I271" s="6">
        <v>0.3</v>
      </c>
    </row>
    <row r="272" spans="3:9" ht="15.5" x14ac:dyDescent="0.35">
      <c r="C272" t="s">
        <v>249</v>
      </c>
      <c r="I272" s="6">
        <v>0.64</v>
      </c>
    </row>
    <row r="273" spans="3:9" ht="15.5" x14ac:dyDescent="0.35">
      <c r="C273" t="s">
        <v>250</v>
      </c>
      <c r="I273" s="6">
        <v>0.56999999999999995</v>
      </c>
    </row>
    <row r="274" spans="3:9" ht="15.5" x14ac:dyDescent="0.35">
      <c r="C274" t="s">
        <v>251</v>
      </c>
      <c r="I274" s="6">
        <v>7.0000000000000007E-2</v>
      </c>
    </row>
    <row r="275" spans="3:9" ht="15.5" x14ac:dyDescent="0.35">
      <c r="C275" t="s">
        <v>252</v>
      </c>
      <c r="D275" s="5">
        <v>9000000000</v>
      </c>
    </row>
    <row r="276" spans="3:9" ht="15.5" x14ac:dyDescent="0.35">
      <c r="C276" t="s">
        <v>253</v>
      </c>
      <c r="D276" s="5">
        <v>107000000000</v>
      </c>
    </row>
    <row r="277" spans="3:9" ht="15.5" x14ac:dyDescent="0.35">
      <c r="C277" t="s">
        <v>254</v>
      </c>
      <c r="D277" s="5">
        <v>45000000000</v>
      </c>
    </row>
    <row r="278" spans="3:9" ht="15.5" x14ac:dyDescent="0.35">
      <c r="C278" t="s">
        <v>183</v>
      </c>
      <c r="D278" s="5">
        <v>52000000000</v>
      </c>
    </row>
    <row r="279" spans="3:9" ht="15.5" x14ac:dyDescent="0.35">
      <c r="C279" t="s">
        <v>182</v>
      </c>
      <c r="I279" s="5">
        <v>61000000000</v>
      </c>
    </row>
    <row r="280" spans="3:9" ht="15.5" x14ac:dyDescent="0.35">
      <c r="C280" t="s">
        <v>181</v>
      </c>
      <c r="D280" s="5">
        <v>4000000000</v>
      </c>
    </row>
    <row r="281" spans="3:9" ht="15.5" x14ac:dyDescent="0.35">
      <c r="C281" t="s">
        <v>180</v>
      </c>
      <c r="D281" s="5">
        <v>27000000000</v>
      </c>
    </row>
    <row r="282" spans="3:9" ht="15.5" x14ac:dyDescent="0.35">
      <c r="C282" t="s">
        <v>23</v>
      </c>
      <c r="D282" s="5">
        <v>30000000000</v>
      </c>
    </row>
    <row r="283" spans="3:9" ht="15.5" x14ac:dyDescent="0.35">
      <c r="C283" t="s">
        <v>20</v>
      </c>
      <c r="D283" s="5">
        <v>21000000000</v>
      </c>
    </row>
    <row r="284" spans="3:9" ht="15.5" x14ac:dyDescent="0.35">
      <c r="C284" t="s">
        <v>255</v>
      </c>
      <c r="I284" s="5">
        <v>62000000000</v>
      </c>
    </row>
  </sheetData>
  <pageMargins left="0.7" right="0.7" top="0.75" bottom="0.75" header="0.3" footer="0.3"/>
  <ignoredErrors>
    <ignoredError sqref="A1:M285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24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1174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1175</v>
      </c>
      <c r="D2" s="2" vm="151">
        <f ca="1">IFERROR(_xlfn.STOCKHISTORY("XIDX:" &amp; $C$1, D3, , 0, 0, 1), "Libur")</f>
        <v>995</v>
      </c>
      <c r="H2" s="2" vm="151">
        <f ca="1">IFERROR(INDEX(D2:G2,COUNT(D2:G2)),"")</f>
        <v>995</v>
      </c>
      <c r="I2" s="2" vm="152">
        <f ca="1">IFERROR(_xlfn.STOCKHISTORY("XIDX:" &amp; $C$1, I1, , 0, 0, 1), "Libur")</f>
        <v>5200</v>
      </c>
      <c r="J2" s="2" vm="153">
        <f ca="1">IFERROR(_xlfn.STOCKHISTORY("XIDX:" &amp; $C$1, J1, , 0, 0, 1), "Libur")</f>
        <v>42</v>
      </c>
      <c r="K2" s="2" vm="133">
        <f ca="1">IFERROR(_xlfn.STOCKHISTORY("XIDX:" &amp; $C$1, K1, , 0, 0, 1), "Libur")</f>
        <v>59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8906964908</v>
      </c>
      <c r="H4" s="2">
        <f>IFERROR(SUM(D4:G4)*(4/MAX(1,COUNT(D4:G4))),"")</f>
        <v>35627859632</v>
      </c>
      <c r="I4" s="2">
        <f>IFERROR(INDEX(I51:I500,MATCH($C$4,$C$51:$C$500,0)),"")</f>
        <v>21623836809</v>
      </c>
      <c r="J4" s="2">
        <f>IFERROR(INDEX(J51:J500,MATCH($C$4,$C$51:$C$500,0)),"")</f>
        <v>3132558298</v>
      </c>
      <c r="K4" s="2">
        <f>IFERROR(INDEX(K51:K500,MATCH($C$4,$C$51:$C$500,0)),"")</f>
        <v>8348193858</v>
      </c>
      <c r="L4" s="2">
        <f>IFERROR(INDEX(L51:L500,MATCH($C$4,$C$51:$C$500,0)),"")</f>
        <v>3989577000</v>
      </c>
      <c r="M4" s="2">
        <f>IFERROR(INDEX(M51:M500,MATCH($C$4,$C$51:$C$500,0)),"")</f>
        <v>5952012053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-3588870508</v>
      </c>
      <c r="H5" s="2">
        <f>IFERROR(SUM(D5:G5)*(4/MAX(1,COUNT(D5:G5))),"")</f>
        <v>-14355482032</v>
      </c>
      <c r="I5" s="2">
        <f>IFERROR(INDEX(I51:I500,MATCH($C$5,$C$51:$C$500,0)),"")</f>
        <v>-3435629330</v>
      </c>
      <c r="J5" s="2">
        <f>IFERROR(INDEX(J51:J500,MATCH($C$5,$C$51:$C$500,0)),"")</f>
        <v>-3666503034</v>
      </c>
      <c r="K5" s="2">
        <f>IFERROR(INDEX(K51:K500,MATCH($C$5,$C$51:$C$500,0)),"")</f>
        <v>163005821</v>
      </c>
      <c r="L5" s="2">
        <f>IFERROR(INDEX(L51:L500,MATCH($C$5,$C$51:$C$500,0)),"")</f>
        <v>-20666360</v>
      </c>
      <c r="M5" s="2">
        <f>IFERROR(INDEX(M51:M500,MATCH($C$5,$C$51:$C$500,0)),"")</f>
        <v>81801836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51795287301</v>
      </c>
      <c r="H6" s="2">
        <f>IFERROR(INDEX(D6:G6,COUNT(D6:G6)),"")</f>
        <v>51795287301</v>
      </c>
      <c r="I6" s="2">
        <f>IFERROR(INDEX(I51:I500,MATCH($C$6,$C$51:$C$500,0)),"")</f>
        <v>51795287301</v>
      </c>
      <c r="J6" s="2">
        <f>IFERROR(INDEX(J51:J500,MATCH($C$6,$C$51:$C$500,0)),"")</f>
        <v>55230916631</v>
      </c>
      <c r="K6" s="2">
        <f>IFERROR(INDEX(K51:K500,MATCH($C$6,$C$51:$C$500,0)),"")</f>
        <v>58893212105</v>
      </c>
      <c r="L6" s="2">
        <f>IFERROR(INDEX(L51:L500,MATCH($C$6,$C$51:$C$500,0)),"")</f>
        <v>6396276724</v>
      </c>
      <c r="M6" s="2">
        <f>IFERROR(INDEX(M51:M500,MATCH($C$6,$C$51:$C$500,0)),"")</f>
        <v>2942943084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1.75</v>
      </c>
      <c r="H7" s="3">
        <f>IFERROR(INDEX(D7:G7,COUNT(D7:G7)),"")</f>
        <v>1.75</v>
      </c>
      <c r="I7" s="3">
        <f>IFERROR(INDEX(I51:I500,MATCH($C$7,$C$51:$C$500,0))/1000000000,"")</f>
        <v>1.75</v>
      </c>
      <c r="J7" s="3">
        <f>IFERROR(INDEX(J51:J500,MATCH($C$7,$C$51:$C$500,0))/1000000000,"")</f>
        <v>1.75</v>
      </c>
      <c r="K7" s="3">
        <f>IFERROR(INDEX(K51:K500,MATCH($C$7,$C$51:$C$500,0))/1000000000,"")</f>
        <v>1.75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>IFERROR(INDEX(I51:I500,MATCH($C$8,$C$51:$C$500,0)),"")</f>
        <v>-5000000000</v>
      </c>
      <c r="J8" s="2">
        <f>IFERROR(INDEX(J51:J500,MATCH($C$8,$C$51:$C$500,0)),"")</f>
        <v>-12000000000</v>
      </c>
      <c r="K8" s="2">
        <f>IFERROR(INDEX(K51:K500,MATCH($C$8,$C$51:$C$500,0)),"")</f>
        <v>-24000000000</v>
      </c>
      <c r="L8" s="2">
        <f>IFERROR(INDEX(L51:L500,MATCH($C$8,$C$51:$C$500,0)),"")</f>
        <v>-1000000000</v>
      </c>
      <c r="M8" s="2">
        <f>IFERROR(INDEX(M51:M500,MATCH($C$8,$C$51:$C$500,0)),"")</f>
        <v>-1000000000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-3.98</v>
      </c>
      <c r="H9" s="3">
        <f>IFERROR(INDEX(D9:G9,COUNT(D9:G9)),"")</f>
        <v>-3.98</v>
      </c>
      <c r="I9" s="3">
        <f>IFERROR(INDEX(I51:I500,MATCH($C$9,$C$51:$C$500,0)),"")</f>
        <v>-2.86</v>
      </c>
      <c r="J9" s="3">
        <f>IFERROR(INDEX(J51:J500,MATCH($C$9,$C$51:$C$500,0)),"")</f>
        <v>-6.95</v>
      </c>
      <c r="K9" s="3">
        <f>IFERROR(INDEX(K51:K500,MATCH($C$9,$C$51:$C$500,0)),"")</f>
        <v>-13.9</v>
      </c>
      <c r="L9" s="3">
        <f>IFERROR(INDEX(L51:L500,MATCH($C$9,$C$51:$C$500,0)),"")</f>
        <v>-207846.39999999999</v>
      </c>
      <c r="M9" s="3">
        <f>IFERROR(INDEX(M51:M500,MATCH($C$9,$C$51:$C$500,0)),"")</f>
        <v>-361778.92</v>
      </c>
    </row>
    <row r="10" spans="1:13" ht="15.5" x14ac:dyDescent="0.35">
      <c r="C10" t="s">
        <v>17</v>
      </c>
      <c r="D10" s="3">
        <f ca="1">IFERROR(IF(D9=0,"",D2/D9),"")</f>
        <v>-250</v>
      </c>
      <c r="I10" s="3">
        <f ca="1">IFERROR(IF(I9=0,"",I2/I9),"")</f>
        <v>-1818.1818181818182</v>
      </c>
      <c r="J10" s="3">
        <f ca="1">IFERROR(IF(J9=0,"",J2/J9),"")</f>
        <v>-6.043165467625899</v>
      </c>
      <c r="K10" s="3">
        <f ca="1">IFERROR(IF(K9=0,"",K2/K9),"")</f>
        <v>-4.2446043165467628</v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2700274197</v>
      </c>
      <c r="H11" s="2">
        <f>IFERROR(INDEX(D11:G11,COUNT(D11:G11)),"")</f>
        <v>2700274197</v>
      </c>
      <c r="I11" s="2">
        <f>IFERROR(INDEX(I51:I500,MATCH($C$11,$C$51:$C$500,0)),"")</f>
        <v>2700274197</v>
      </c>
      <c r="J11" s="2">
        <f>IFERROR(INDEX(J51:J500,MATCH($C$11,$C$51:$C$500,0)),"")</f>
        <v>8214776884</v>
      </c>
      <c r="K11" s="2">
        <f>IFERROR(INDEX(K51:K500,MATCH($C$11,$C$51:$C$500,0)),"")</f>
        <v>25941652172</v>
      </c>
      <c r="L11" s="2">
        <f>IFERROR(INDEX(L51:L500,MATCH($C$11,$C$51:$C$500,0)),"")</f>
        <v>77280819</v>
      </c>
      <c r="M11" s="2">
        <f>IFERROR(INDEX(M51:M500,MATCH($C$11,$C$51:$C$500,0)),"")</f>
        <v>181243083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-3000000000</v>
      </c>
      <c r="H12" s="2">
        <f>IFERROR(INDEX(D12:G12,COUNT(D12:G12)),"")</f>
        <v>-3000000000</v>
      </c>
      <c r="I12" s="2">
        <f>IFERROR(INDEX(I51:I500,MATCH($C$12,$C$51:$C$500,0)),"")</f>
        <v>-3000000000</v>
      </c>
      <c r="J12" s="2">
        <f>IFERROR(INDEX(J51:J500,MATCH($C$12,$C$51:$C$500,0)),"")</f>
        <v>-8000000000</v>
      </c>
      <c r="K12" s="2">
        <f>IFERROR(INDEX(K51:K500,MATCH($C$12,$C$51:$C$500,0)),"")</f>
        <v>-26000000000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-8254237</v>
      </c>
      <c r="H14" s="2">
        <f>IFERROR(SUM(D14:G14)*(4/MAX(1,COUNT(D14:G14))),"")</f>
        <v>-33016948</v>
      </c>
      <c r="I14" s="2">
        <f>IFERROR(INDEX(I51:I500,MATCH($C$14,$C$51:$C$500,0)),"")</f>
        <v>-49083749</v>
      </c>
      <c r="J14" s="2">
        <f>IFERROR(INDEX(J51:J500,MATCH($C$14,$C$51:$C$500,0)),"")</f>
        <v>-19881441</v>
      </c>
      <c r="K14" s="2">
        <f>IFERROR(INDEX(K51:K500,MATCH($C$14,$C$51:$C$500,0)),"")</f>
        <v>-4816916</v>
      </c>
      <c r="L14" s="2">
        <f>IFERROR(INDEX(L51:L500,MATCH($C$14,$C$51:$C$500,0)),"")</f>
        <v>0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621394989</v>
      </c>
      <c r="H15" s="2">
        <f>IFERROR(SUM(D15:G15)*(4/MAX(1,COUNT(D15:G15))),"")</f>
        <v>2485579956</v>
      </c>
      <c r="I15" s="2">
        <f>IFERROR(INDEX(I51:I500,MATCH($C$15,$C$51:$C$500,0)),"")</f>
        <v>621394989</v>
      </c>
      <c r="J15" s="2">
        <f>IFERROR(INDEX(J51:J500,MATCH($C$15,$C$51:$C$500,0)),"")</f>
        <v>935464074</v>
      </c>
      <c r="K15" s="2">
        <f>IFERROR(INDEX(K51:K500,MATCH($C$15,$C$51:$C$500,0)),"")</f>
        <v>-94454953</v>
      </c>
      <c r="L15" s="2">
        <f>IFERROR(INDEX(L51:L500,MATCH($C$15,$C$51:$C$500,0)),"")</f>
        <v>-58914828</v>
      </c>
      <c r="M15" s="2">
        <f>IFERROR(INDEX(M51:M500,MATCH($C$15,$C$51:$C$500,0)),"")</f>
        <v>-38668433</v>
      </c>
    </row>
    <row r="16" spans="1:13" ht="15.5" x14ac:dyDescent="0.35">
      <c r="C16" t="s">
        <v>28</v>
      </c>
      <c r="D16" s="2">
        <f>IFERROR(INDEX(D51:D500,MATCH($C$16,$C$51:$C$500,0)),"")</f>
        <v>-4205529836</v>
      </c>
      <c r="H16" s="2">
        <f>IFERROR(SUM(D16:G16)*(4/MAX(1,COUNT(D16:G16))),"")</f>
        <v>-16822119344</v>
      </c>
      <c r="I16" s="2">
        <f>IFERROR(INDEX(I51:I500,MATCH($C$16,$C$51:$C$500,0)),"")</f>
        <v>-4052288658</v>
      </c>
      <c r="J16" s="2">
        <f>IFERROR(INDEX(J51:J500,MATCH($C$16,$C$51:$C$500,0)),"")</f>
        <v>-4608167543</v>
      </c>
      <c r="K16" s="2">
        <f>IFERROR(INDEX(K51:K500,MATCH($C$16,$C$51:$C$500,0)),"")</f>
        <v>261449235</v>
      </c>
      <c r="L16" s="2">
        <f>IFERROR(INDEX(L51:L500,MATCH($C$16,$C$51:$C$500,0)),"")</f>
        <v>42383041</v>
      </c>
      <c r="M16" s="2">
        <f>IFERROR(INDEX(M51:M500,MATCH($C$16,$C$51:$C$500,0)),"")</f>
        <v>125159255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1741250000000</v>
      </c>
      <c r="H20" s="2">
        <f t="shared" ref="H20:M20" ca="1" si="0">IFERROR(H21*H2,"")</f>
        <v>1741250000000</v>
      </c>
      <c r="I20" s="2">
        <f t="shared" ca="1" si="0"/>
        <v>9100000000000</v>
      </c>
      <c r="J20" s="2">
        <f t="shared" ca="1" si="0"/>
        <v>73500000000</v>
      </c>
      <c r="K20" s="2">
        <f t="shared" ca="1" si="0"/>
        <v>103250000000</v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1750000000</v>
      </c>
      <c r="H21" s="2">
        <f>IFERROR(INDEX(D21:G21,COUNT(D21:G21)),"")</f>
        <v>1750000000</v>
      </c>
      <c r="I21" s="2">
        <f>IFERROR(INDEX(I51:I500,MATCH($C$7,$C$51:$C$500,0)),"")</f>
        <v>1750000000</v>
      </c>
      <c r="J21" s="2">
        <f>IFERROR(INDEX(J51:J500,MATCH($C$7,$C$51:$C$500,0)),"")</f>
        <v>1750000000</v>
      </c>
      <c r="K21" s="2">
        <f>IFERROR(INDEX(K51:K500,MATCH($C$7,$C$51:$C$500,0)),"")</f>
        <v>1750000000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-6.9289518313584306</v>
      </c>
      <c r="H23" s="3">
        <f t="shared" ref="H23:M23" si="1">IFERROR(H5/H6*100,"")</f>
        <v>-27.715807325433722</v>
      </c>
      <c r="I23" s="3">
        <f t="shared" si="1"/>
        <v>-6.6330925244885526</v>
      </c>
      <c r="J23" s="3">
        <f t="shared" si="1"/>
        <v>-6.6384975257536576</v>
      </c>
      <c r="K23" s="3">
        <f t="shared" si="1"/>
        <v>0.27678201812015091</v>
      </c>
      <c r="L23" s="3">
        <f t="shared" si="1"/>
        <v>-0.32309984216999305</v>
      </c>
      <c r="M23" s="3">
        <f t="shared" si="1"/>
        <v>2.7795928655479223</v>
      </c>
    </row>
    <row r="24" spans="1:13" ht="15.5" x14ac:dyDescent="0.35">
      <c r="C24" t="s">
        <v>43</v>
      </c>
      <c r="D24" s="4">
        <f>IFERROR(_xlfn.RRI(5,I23,D23),"")</f>
        <v>8.7656777720510615E-3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-2.0499999999999998</v>
      </c>
      <c r="H25" s="3">
        <f>IFERROR(INDEX(D25:G25,COUNT(D25:G25)),"")</f>
        <v>-2.0499999999999998</v>
      </c>
      <c r="I25" s="3">
        <f>IFERROR(INDEX(I51:I500,MATCH($C$25,$C$51:$C$500,0)),"")</f>
        <v>-1.96</v>
      </c>
      <c r="J25" s="3">
        <f>IFERROR(INDEX(J51:J500,MATCH($C$25,$C$51:$C$500,0)),"")</f>
        <v>-2.1</v>
      </c>
      <c r="K25" s="3">
        <f>IFERROR(INDEX(K51:K500,MATCH($C$25,$C$51:$C$500,0)),"")</f>
        <v>0.1</v>
      </c>
      <c r="L25" s="3">
        <f>IFERROR(INDEX(L51:L500,MATCH($C$25,$C$51:$C$500,0)),"")</f>
        <v>-2543.35</v>
      </c>
      <c r="M25" s="3">
        <f>IFERROR(INDEX(M51:M500,MATCH($C$25,$C$51:$C$500,0)),"")</f>
        <v>57660.55</v>
      </c>
    </row>
    <row r="26" spans="1:13" ht="15.5" x14ac:dyDescent="0.35">
      <c r="C26" t="s">
        <v>46</v>
      </c>
      <c r="D26" s="4">
        <f>IFERROR(_xlfn.RRI(5,I25,D25),"")</f>
        <v>9.0194967019601169E-3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5.0896942331428567</v>
      </c>
      <c r="H27" s="3">
        <f t="shared" ref="H27:M27" si="4">IFERROR(H4/H21,"")</f>
        <v>20.358776932571427</v>
      </c>
      <c r="I27" s="3">
        <f t="shared" si="4"/>
        <v>12.356478176571429</v>
      </c>
      <c r="J27" s="3">
        <f t="shared" si="4"/>
        <v>1.7900333131428572</v>
      </c>
      <c r="K27" s="3">
        <f t="shared" si="4"/>
        <v>4.7703964902857141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-0.16254901595956317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4.5918367346938702E-2</v>
      </c>
      <c r="I29" s="4">
        <f t="shared" si="6"/>
        <v>-6.6666666666666721E-2</v>
      </c>
      <c r="J29" s="4">
        <f t="shared" si="6"/>
        <v>-22</v>
      </c>
      <c r="K29" s="4">
        <f t="shared" si="6"/>
        <v>-1.00003931822203</v>
      </c>
      <c r="L29" s="4">
        <f t="shared" si="6"/>
        <v>-1.0441090138751712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0.64761970536012459</v>
      </c>
      <c r="I30" s="4">
        <f t="shared" si="7"/>
        <v>5.9029319654819714</v>
      </c>
      <c r="J30" s="4">
        <f t="shared" si="7"/>
        <v>-0.62476215199553642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29.6</v>
      </c>
      <c r="H32" s="3">
        <f>IFERROR(INDEX(D32:G32,COUNT(D32:G32)),"")</f>
        <v>29.6</v>
      </c>
      <c r="I32" s="3">
        <f>IFERROR(INDEX(I51:I500,MATCH($C$32,$C$51:$C$500,0)),"")</f>
        <v>29.6</v>
      </c>
      <c r="J32" s="3">
        <f>IFERROR(INDEX(J51:J500,MATCH($C$32,$C$51:$C$500,0)),"")</f>
        <v>31.56</v>
      </c>
      <c r="K32" s="3">
        <f>IFERROR(INDEX(K51:K500,MATCH($C$32,$C$51:$C$500,0)),"")</f>
        <v>33.65</v>
      </c>
      <c r="L32" s="3">
        <f>IFERROR(INDEX(L51:L500,MATCH($C$32,$C$51:$C$500,0)),"")</f>
        <v>984042.57</v>
      </c>
      <c r="M32" s="3">
        <f>IFERROR(INDEX(M51:M500,MATCH($C$32,$C$51:$C$500,0)),"")</f>
        <v>1961962.06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175.68</v>
      </c>
      <c r="H33" s="3">
        <f>IFERROR(INDEX(D33:G33,COUNT(D33:G33)),"")</f>
        <v>175.68</v>
      </c>
      <c r="I33" s="3">
        <f>IFERROR(INDEX(I51:I500,MATCH($C$33,$C$51:$C$500,0)),"")</f>
        <v>175.68</v>
      </c>
      <c r="J33" s="3">
        <f>IFERROR(INDEX(J51:J500,MATCH($C$33,$C$51:$C$500,0)),"")</f>
        <v>1.33</v>
      </c>
      <c r="K33" s="3">
        <f>IFERROR(INDEX(K51:K500,MATCH($C$33,$C$51:$C$500,0)),"")</f>
        <v>1.75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-2536.59</v>
      </c>
      <c r="H34" s="3">
        <f>IFERROR(INDEX(D34:G34,COUNT(D34:G34)),"")</f>
        <v>-2536.59</v>
      </c>
      <c r="I34" s="3">
        <f>IFERROR(INDEX(I51:I500,MATCH($C$34,$C$51:$C$500,0)),"")</f>
        <v>-2653.06</v>
      </c>
      <c r="J34" s="3">
        <f>IFERROR(INDEX(J51:J500,MATCH($C$34,$C$51:$C$500,0)),"")</f>
        <v>-20</v>
      </c>
      <c r="K34" s="3">
        <f>IFERROR(INDEX(K51:K500,MATCH($C$34,$C$51:$C$500,0)),"")</f>
        <v>590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1021.7</v>
      </c>
      <c r="H35" s="3">
        <f>IFERROR(INDEX(D35:G35,COUNT(D35:G35)),"")</f>
        <v>1021.7</v>
      </c>
      <c r="I35" s="3">
        <f>IFERROR(INDEX(I51:I500,MATCH($C$35,$C$51:$C$500,0)),"")</f>
        <v>420.84</v>
      </c>
      <c r="J35" s="3">
        <f>IFERROR(INDEX(J51:J500,MATCH($C$35,$C$51:$C$500,0)),"")</f>
        <v>23.46</v>
      </c>
      <c r="K35" s="3">
        <f>IFERROR(INDEX(K51:K500,MATCH($C$35,$C$51:$C$500,0)),"")</f>
        <v>12.37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8906964908</v>
      </c>
      <c r="E51" s="5">
        <v>12716871901</v>
      </c>
      <c r="F51" s="5">
        <v>1928403115</v>
      </c>
      <c r="G51" s="5">
        <v>1204155183</v>
      </c>
      <c r="I51" s="5">
        <v>21623836809</v>
      </c>
      <c r="J51" s="5">
        <v>3132558298</v>
      </c>
      <c r="K51" s="5">
        <v>8348193858</v>
      </c>
      <c r="L51" s="5">
        <v>3989577000</v>
      </c>
      <c r="M51" s="5">
        <v>5952012053</v>
      </c>
    </row>
    <row r="52" spans="2:13" ht="15.5" x14ac:dyDescent="0.35">
      <c r="C52" t="s">
        <v>73</v>
      </c>
      <c r="D52" s="5">
        <v>-11254997506</v>
      </c>
      <c r="E52" s="5">
        <v>-11352730729</v>
      </c>
      <c r="F52" s="5">
        <v>-2448048271</v>
      </c>
      <c r="G52" s="5">
        <v>-2778980932</v>
      </c>
      <c r="I52" s="5">
        <v>-22607728235</v>
      </c>
      <c r="J52" s="5">
        <v>-5227029203</v>
      </c>
      <c r="K52" s="5">
        <v>-5790119678</v>
      </c>
      <c r="L52" s="5">
        <v>-3398786221</v>
      </c>
      <c r="M52" s="5">
        <v>-4269739648</v>
      </c>
    </row>
    <row r="53" spans="2:13" ht="15.5" x14ac:dyDescent="0.35">
      <c r="C53" t="s">
        <v>74</v>
      </c>
      <c r="D53" s="5">
        <v>-2348032598</v>
      </c>
      <c r="E53" s="5">
        <v>1364141172</v>
      </c>
      <c r="F53" s="5">
        <v>-519645156</v>
      </c>
      <c r="G53" s="5">
        <v>-1574825749</v>
      </c>
      <c r="I53" s="5">
        <v>-983891426</v>
      </c>
      <c r="J53" s="5">
        <v>-2094470905</v>
      </c>
      <c r="K53" s="5">
        <v>2558074180</v>
      </c>
      <c r="L53" s="5">
        <v>590790779</v>
      </c>
      <c r="M53" s="5">
        <v>1682272405</v>
      </c>
    </row>
    <row r="54" spans="2:13" ht="15.5" x14ac:dyDescent="0.35">
      <c r="C54" t="s">
        <v>75</v>
      </c>
      <c r="D54" s="5">
        <v>-1876135075</v>
      </c>
      <c r="E54" s="5">
        <v>-1187215566</v>
      </c>
      <c r="F54" s="5">
        <v>-1133065427</v>
      </c>
      <c r="G54" s="5">
        <v>-1354239770</v>
      </c>
      <c r="I54" s="5">
        <v>-3063350641</v>
      </c>
      <c r="J54" s="5">
        <v>-2487305197</v>
      </c>
      <c r="K54" s="5">
        <v>-2327013615</v>
      </c>
      <c r="L54" s="5">
        <v>-547763114</v>
      </c>
      <c r="M54" s="5">
        <v>-1556190350</v>
      </c>
    </row>
    <row r="55" spans="2:13" ht="15.5" x14ac:dyDescent="0.35">
      <c r="C55" t="s">
        <v>424</v>
      </c>
    </row>
    <row r="56" spans="2:13" ht="15.5" x14ac:dyDescent="0.35">
      <c r="C56" t="s">
        <v>76</v>
      </c>
    </row>
    <row r="57" spans="2:13" ht="15.5" x14ac:dyDescent="0.35">
      <c r="C57" t="s">
        <v>77</v>
      </c>
      <c r="D57" s="5">
        <v>-1876135075</v>
      </c>
      <c r="E57" s="5">
        <v>-1187215566</v>
      </c>
      <c r="F57" s="5">
        <v>-1133065427</v>
      </c>
      <c r="G57" s="5">
        <v>-1354239770</v>
      </c>
      <c r="I57" s="5">
        <v>-3063350641</v>
      </c>
      <c r="J57" s="5">
        <v>-2487305197</v>
      </c>
      <c r="K57" s="5">
        <v>-2327013615</v>
      </c>
      <c r="L57" s="5">
        <v>-547763114</v>
      </c>
      <c r="M57" s="5">
        <v>-1556190350</v>
      </c>
    </row>
    <row r="58" spans="2:13" ht="15.5" x14ac:dyDescent="0.35">
      <c r="C58" t="s">
        <v>1095</v>
      </c>
    </row>
    <row r="59" spans="2:13" ht="15.5" x14ac:dyDescent="0.35">
      <c r="C59" t="s">
        <v>78</v>
      </c>
      <c r="D59" s="5">
        <v>-4224167673</v>
      </c>
      <c r="E59" s="5">
        <v>176925606</v>
      </c>
      <c r="F59" s="5">
        <v>-1652710583</v>
      </c>
      <c r="G59" s="5">
        <v>-2929065519</v>
      </c>
      <c r="I59" s="5">
        <v>-4047242067</v>
      </c>
      <c r="J59" s="5">
        <v>-4581776102</v>
      </c>
      <c r="K59" s="5">
        <v>231060565</v>
      </c>
      <c r="L59" s="5">
        <v>43027665</v>
      </c>
      <c r="M59" s="5">
        <v>126082055</v>
      </c>
    </row>
    <row r="60" spans="2:13" ht="15.5" x14ac:dyDescent="0.35">
      <c r="C60" t="s">
        <v>79</v>
      </c>
      <c r="D60" s="5">
        <v>18637837</v>
      </c>
      <c r="E60" s="5">
        <v>-23684428</v>
      </c>
      <c r="F60" s="5">
        <v>-24365941</v>
      </c>
      <c r="G60" s="5">
        <v>-2025500</v>
      </c>
      <c r="I60" s="5">
        <v>-5046591</v>
      </c>
      <c r="J60" s="5">
        <v>-26391441</v>
      </c>
      <c r="K60" s="5">
        <v>30388670</v>
      </c>
      <c r="L60" s="5">
        <v>-644624</v>
      </c>
      <c r="M60" s="5">
        <v>-922800</v>
      </c>
    </row>
    <row r="61" spans="2:13" ht="15.5" x14ac:dyDescent="0.35">
      <c r="C61" t="s">
        <v>262</v>
      </c>
      <c r="K61" s="5">
        <v>93535551</v>
      </c>
    </row>
    <row r="62" spans="2:13" ht="15.5" x14ac:dyDescent="0.35">
      <c r="C62" t="s">
        <v>26</v>
      </c>
      <c r="D62" s="5">
        <v>-8254237</v>
      </c>
      <c r="E62" s="5">
        <v>-40829512</v>
      </c>
      <c r="F62" s="5">
        <v>-17855941</v>
      </c>
      <c r="G62" s="5">
        <v>-2025500</v>
      </c>
      <c r="I62" s="5">
        <v>-49083749</v>
      </c>
      <c r="J62" s="5">
        <v>-19881441</v>
      </c>
      <c r="K62" s="5">
        <v>-4816916</v>
      </c>
    </row>
    <row r="63" spans="2:13" ht="15.5" x14ac:dyDescent="0.35">
      <c r="C63" t="s">
        <v>80</v>
      </c>
      <c r="D63" s="5">
        <v>-4735661</v>
      </c>
      <c r="F63" s="5">
        <v>6200435</v>
      </c>
      <c r="I63" s="5">
        <v>-4735661</v>
      </c>
      <c r="J63" s="5">
        <v>6200435</v>
      </c>
      <c r="K63" s="5">
        <v>-3987461</v>
      </c>
      <c r="L63" s="5">
        <v>-4134573</v>
      </c>
      <c r="M63" s="5">
        <v>-4688986</v>
      </c>
    </row>
    <row r="64" spans="2:13" ht="15.5" x14ac:dyDescent="0.35">
      <c r="C64" t="s">
        <v>81</v>
      </c>
      <c r="D64" s="5">
        <v>18637837</v>
      </c>
      <c r="E64" s="5">
        <v>-23684428</v>
      </c>
      <c r="F64" s="5">
        <v>-24365941</v>
      </c>
      <c r="G64" s="5">
        <v>-2025500</v>
      </c>
      <c r="I64" s="5">
        <v>-5046591</v>
      </c>
      <c r="J64" s="5">
        <v>-26391441</v>
      </c>
      <c r="K64" s="5">
        <v>30388670</v>
      </c>
      <c r="L64" s="5">
        <v>-644624</v>
      </c>
      <c r="M64" s="5">
        <v>-922800</v>
      </c>
    </row>
    <row r="65" spans="3:13" ht="15.5" x14ac:dyDescent="0.35">
      <c r="C65" t="s">
        <v>28</v>
      </c>
      <c r="D65" s="5">
        <v>-4205529836</v>
      </c>
      <c r="E65" s="5">
        <v>153241178</v>
      </c>
      <c r="F65" s="5">
        <v>-1677076524</v>
      </c>
      <c r="G65" s="5">
        <v>-2931091019</v>
      </c>
      <c r="I65" s="5">
        <v>-4052288658</v>
      </c>
      <c r="J65" s="5">
        <v>-4608167543</v>
      </c>
      <c r="K65" s="5">
        <v>261449235</v>
      </c>
      <c r="L65" s="5">
        <v>42383041</v>
      </c>
      <c r="M65" s="5">
        <v>125159255</v>
      </c>
    </row>
    <row r="66" spans="3:13" ht="15.5" x14ac:dyDescent="0.35">
      <c r="C66" t="s">
        <v>27</v>
      </c>
      <c r="D66" s="5">
        <v>621394989</v>
      </c>
      <c r="F66" s="5">
        <v>935464074</v>
      </c>
      <c r="I66" s="5">
        <v>621394989</v>
      </c>
      <c r="J66" s="5">
        <v>935464074</v>
      </c>
      <c r="K66" s="5">
        <v>-94454953</v>
      </c>
      <c r="L66" s="5">
        <v>-58914828</v>
      </c>
      <c r="M66" s="5">
        <v>-38668433</v>
      </c>
    </row>
    <row r="67" spans="3:13" ht="15.5" x14ac:dyDescent="0.35">
      <c r="C67" t="s">
        <v>82</v>
      </c>
      <c r="K67" s="5">
        <v>-108667285</v>
      </c>
      <c r="L67" s="5">
        <v>-67612490</v>
      </c>
      <c r="M67" s="5">
        <v>-42182580</v>
      </c>
    </row>
    <row r="68" spans="3:13" ht="15.5" x14ac:dyDescent="0.35">
      <c r="C68" t="s">
        <v>83</v>
      </c>
      <c r="D68" s="5">
        <v>621394989</v>
      </c>
      <c r="F68" s="5">
        <v>935464074</v>
      </c>
      <c r="I68" s="5">
        <v>621394989</v>
      </c>
      <c r="J68" s="5">
        <v>935464074</v>
      </c>
      <c r="K68" s="5">
        <v>14212332</v>
      </c>
      <c r="L68" s="5">
        <v>8697662</v>
      </c>
      <c r="M68" s="5">
        <v>3514147</v>
      </c>
    </row>
    <row r="69" spans="3:13" ht="15.5" x14ac:dyDescent="0.35">
      <c r="C69" t="s">
        <v>478</v>
      </c>
    </row>
    <row r="70" spans="3:13" ht="15.5" x14ac:dyDescent="0.35">
      <c r="C70" t="s">
        <v>84</v>
      </c>
      <c r="D70" s="5">
        <v>621394989</v>
      </c>
      <c r="F70" s="5">
        <v>935464074</v>
      </c>
      <c r="I70" s="5">
        <v>621394989</v>
      </c>
      <c r="J70" s="5">
        <v>935464074</v>
      </c>
      <c r="K70" s="5">
        <v>-94454953</v>
      </c>
      <c r="L70" s="5">
        <v>-58914828</v>
      </c>
      <c r="M70" s="5">
        <v>-38668433</v>
      </c>
    </row>
    <row r="71" spans="3:13" ht="15.5" x14ac:dyDescent="0.35">
      <c r="C71" t="s">
        <v>85</v>
      </c>
      <c r="D71" s="5">
        <v>-3584134847</v>
      </c>
      <c r="E71" s="5">
        <v>153241178</v>
      </c>
      <c r="F71" s="5">
        <v>-741612450</v>
      </c>
      <c r="G71" s="5">
        <v>-2931091019</v>
      </c>
      <c r="I71" s="5">
        <v>-3430893669</v>
      </c>
      <c r="J71" s="5">
        <v>-3672703469</v>
      </c>
      <c r="K71" s="5">
        <v>166994282</v>
      </c>
      <c r="L71" s="5">
        <v>-16531787</v>
      </c>
      <c r="M71" s="5">
        <v>86490822</v>
      </c>
    </row>
    <row r="72" spans="3:13" ht="15.5" x14ac:dyDescent="0.35">
      <c r="C72" t="s">
        <v>86</v>
      </c>
      <c r="D72" s="5">
        <v>-4735661</v>
      </c>
      <c r="F72" s="5">
        <v>6200435</v>
      </c>
      <c r="I72" s="5">
        <v>-4735661</v>
      </c>
      <c r="J72" s="5">
        <v>6200435</v>
      </c>
      <c r="K72" s="5">
        <v>-3987461</v>
      </c>
      <c r="L72" s="5">
        <v>-4134573</v>
      </c>
      <c r="M72" s="5">
        <v>-4688986</v>
      </c>
    </row>
    <row r="73" spans="3:13" ht="15.5" x14ac:dyDescent="0.35">
      <c r="C73" t="s">
        <v>87</v>
      </c>
      <c r="D73" s="5">
        <v>-4735661</v>
      </c>
      <c r="F73" s="5">
        <v>6200435</v>
      </c>
      <c r="I73" s="5">
        <v>-4735661</v>
      </c>
      <c r="J73" s="5">
        <v>6200435</v>
      </c>
      <c r="K73" s="5">
        <v>-3987461</v>
      </c>
      <c r="L73" s="5">
        <v>-4134573</v>
      </c>
      <c r="M73" s="5">
        <v>-4688986</v>
      </c>
    </row>
    <row r="74" spans="3:13" ht="15.5" x14ac:dyDescent="0.35">
      <c r="C74" t="s">
        <v>88</v>
      </c>
      <c r="D74" s="5">
        <v>-3588870508</v>
      </c>
      <c r="E74" s="5">
        <v>153241178</v>
      </c>
      <c r="F74" s="5">
        <v>-735412015</v>
      </c>
      <c r="G74" s="5">
        <v>-2931091019</v>
      </c>
      <c r="I74" s="5">
        <v>-3435629330</v>
      </c>
      <c r="J74" s="5">
        <v>-3666503034</v>
      </c>
      <c r="K74" s="5">
        <v>163006821</v>
      </c>
      <c r="L74" s="5">
        <v>-20666360</v>
      </c>
      <c r="M74" s="5">
        <v>81801836</v>
      </c>
    </row>
    <row r="75" spans="3:13" ht="15.5" x14ac:dyDescent="0.35">
      <c r="C75" t="s">
        <v>89</v>
      </c>
      <c r="D75" s="5">
        <v>-3584134847</v>
      </c>
      <c r="E75" s="5">
        <v>153241178</v>
      </c>
      <c r="F75" s="5">
        <v>-741612450</v>
      </c>
      <c r="G75" s="5">
        <v>-2931091019</v>
      </c>
      <c r="I75" s="5">
        <v>-3430893669</v>
      </c>
      <c r="J75" s="5">
        <v>-3672703469</v>
      </c>
      <c r="K75" s="5">
        <v>166994282</v>
      </c>
      <c r="L75" s="5">
        <v>-16531787</v>
      </c>
      <c r="M75" s="5">
        <v>86490822</v>
      </c>
    </row>
    <row r="76" spans="3:13" ht="15.5" x14ac:dyDescent="0.35">
      <c r="C76" t="s">
        <v>7</v>
      </c>
      <c r="D76" s="5">
        <v>-3588870508</v>
      </c>
      <c r="E76" s="5">
        <v>153241178</v>
      </c>
      <c r="F76" s="5">
        <v>-735412015</v>
      </c>
      <c r="G76" s="5">
        <v>-2931091019</v>
      </c>
      <c r="I76" s="5">
        <v>-3435629330</v>
      </c>
      <c r="J76" s="5">
        <v>-3666503034</v>
      </c>
      <c r="K76" s="5">
        <v>163005821</v>
      </c>
      <c r="L76" s="5">
        <v>-20666360</v>
      </c>
      <c r="M76" s="5">
        <v>81801836</v>
      </c>
    </row>
    <row r="77" spans="3:13" ht="15.5" x14ac:dyDescent="0.35">
      <c r="C77" t="s">
        <v>267</v>
      </c>
      <c r="K77" s="5">
        <v>1000</v>
      </c>
    </row>
    <row r="78" spans="3:13" ht="15.5" x14ac:dyDescent="0.35">
      <c r="C78" t="s">
        <v>90</v>
      </c>
      <c r="D78" s="5">
        <v>-3584134847</v>
      </c>
      <c r="E78" s="5">
        <v>153241178</v>
      </c>
      <c r="F78" s="5">
        <v>-741612450</v>
      </c>
      <c r="G78" s="5">
        <v>-2931091019</v>
      </c>
      <c r="I78" s="5">
        <v>-3430893669</v>
      </c>
      <c r="J78" s="5">
        <v>-3672703469</v>
      </c>
      <c r="K78" s="5">
        <v>166994282</v>
      </c>
      <c r="L78" s="5">
        <v>-16531787</v>
      </c>
      <c r="M78" s="5">
        <v>86490822</v>
      </c>
    </row>
    <row r="79" spans="3:13" ht="15.5" x14ac:dyDescent="0.35">
      <c r="C79" t="s">
        <v>91</v>
      </c>
      <c r="D79" s="5">
        <v>-3588870508</v>
      </c>
      <c r="E79" s="5">
        <v>153241178</v>
      </c>
      <c r="F79" s="5">
        <v>-735412015</v>
      </c>
      <c r="G79" s="5">
        <v>-2931091019</v>
      </c>
      <c r="I79" s="5">
        <v>-3435629330</v>
      </c>
      <c r="J79" s="5">
        <v>-3666503034</v>
      </c>
      <c r="K79" s="5">
        <v>163006821</v>
      </c>
      <c r="L79" s="5">
        <v>-20666360</v>
      </c>
      <c r="M79" s="5">
        <v>81801836</v>
      </c>
    </row>
    <row r="80" spans="3:13" ht="15.5" x14ac:dyDescent="0.35">
      <c r="C80" t="s">
        <v>92</v>
      </c>
      <c r="D80" s="5">
        <v>-3588870508</v>
      </c>
      <c r="E80" s="5">
        <v>153241178</v>
      </c>
      <c r="F80" s="5">
        <v>-735412015</v>
      </c>
      <c r="G80" s="5">
        <v>-2931091019</v>
      </c>
      <c r="I80" s="5">
        <v>-3435629330</v>
      </c>
      <c r="J80" s="5">
        <v>-3666503034</v>
      </c>
      <c r="K80" s="5">
        <v>163006821</v>
      </c>
      <c r="L80" s="5">
        <v>-20666360</v>
      </c>
      <c r="M80" s="5">
        <v>81801836</v>
      </c>
    </row>
    <row r="82" spans="2:13" ht="15.5" x14ac:dyDescent="0.35">
      <c r="B82" t="s">
        <v>93</v>
      </c>
      <c r="C82" t="s">
        <v>94</v>
      </c>
    </row>
    <row r="83" spans="2:13" ht="15.5" x14ac:dyDescent="0.35">
      <c r="C83" t="s">
        <v>95</v>
      </c>
    </row>
    <row r="84" spans="2:13" ht="15.5" x14ac:dyDescent="0.35">
      <c r="C84" t="s">
        <v>19</v>
      </c>
      <c r="D84" s="5">
        <v>2700274197</v>
      </c>
      <c r="E84" s="5">
        <v>9732255584</v>
      </c>
      <c r="F84" s="5">
        <v>8214776884</v>
      </c>
      <c r="G84" s="5">
        <v>14560154962</v>
      </c>
      <c r="I84" s="5">
        <v>2700274197</v>
      </c>
      <c r="J84" s="5">
        <v>8214776884</v>
      </c>
      <c r="K84" s="5">
        <v>25941652172</v>
      </c>
      <c r="L84" s="5">
        <v>77280819</v>
      </c>
      <c r="M84" s="5">
        <v>181243083</v>
      </c>
    </row>
    <row r="85" spans="2:13" ht="15.5" x14ac:dyDescent="0.35">
      <c r="C85" t="s">
        <v>96</v>
      </c>
      <c r="D85" s="5">
        <v>1220452793</v>
      </c>
      <c r="E85" s="5">
        <v>923695580</v>
      </c>
      <c r="I85" s="5">
        <v>1220452793</v>
      </c>
      <c r="K85" s="5">
        <v>1171134037</v>
      </c>
    </row>
    <row r="86" spans="2:13" ht="15.5" x14ac:dyDescent="0.35">
      <c r="C86" t="s">
        <v>97</v>
      </c>
      <c r="M86" s="5">
        <v>27700000</v>
      </c>
    </row>
    <row r="87" spans="2:13" ht="15.5" x14ac:dyDescent="0.35">
      <c r="C87" t="s">
        <v>270</v>
      </c>
      <c r="M87" s="5">
        <v>134032500</v>
      </c>
    </row>
    <row r="88" spans="2:13" ht="15.5" x14ac:dyDescent="0.35">
      <c r="C88" t="s">
        <v>98</v>
      </c>
      <c r="D88" s="5">
        <v>1220452793</v>
      </c>
      <c r="E88" s="5">
        <v>923695580</v>
      </c>
      <c r="I88" s="5">
        <v>1220452793</v>
      </c>
      <c r="K88" s="5">
        <v>1171134037</v>
      </c>
    </row>
    <row r="89" spans="2:13" ht="15.5" x14ac:dyDescent="0.35">
      <c r="C89" t="s">
        <v>99</v>
      </c>
      <c r="D89" s="5">
        <v>1030000</v>
      </c>
      <c r="I89" s="5">
        <v>1030000</v>
      </c>
      <c r="L89" s="5">
        <v>2560400000</v>
      </c>
      <c r="M89" s="5">
        <v>492271838</v>
      </c>
    </row>
    <row r="90" spans="2:13" ht="15.5" x14ac:dyDescent="0.35">
      <c r="C90" t="s">
        <v>100</v>
      </c>
      <c r="D90" s="5">
        <v>1030000</v>
      </c>
      <c r="I90" s="5">
        <v>1030000</v>
      </c>
      <c r="L90" s="5">
        <v>2560400000</v>
      </c>
      <c r="M90" s="5">
        <v>492271838</v>
      </c>
    </row>
    <row r="91" spans="2:13" ht="15.5" x14ac:dyDescent="0.35">
      <c r="C91" t="s">
        <v>101</v>
      </c>
      <c r="D91" s="5">
        <v>315531500</v>
      </c>
      <c r="E91" s="5">
        <v>587151040</v>
      </c>
      <c r="F91" s="5">
        <v>410047405</v>
      </c>
      <c r="G91" s="5">
        <v>1301289893</v>
      </c>
      <c r="I91" s="5">
        <v>315531500</v>
      </c>
      <c r="J91" s="5">
        <v>410047405</v>
      </c>
      <c r="K91" s="5">
        <v>1368839049</v>
      </c>
      <c r="L91" s="5">
        <v>675940503</v>
      </c>
      <c r="M91" s="5">
        <v>553270467</v>
      </c>
    </row>
    <row r="92" spans="2:13" ht="15.5" x14ac:dyDescent="0.35">
      <c r="C92" t="s">
        <v>80</v>
      </c>
      <c r="M92" s="5">
        <v>1526000000</v>
      </c>
    </row>
    <row r="93" spans="2:13" ht="15.5" x14ac:dyDescent="0.35">
      <c r="C93" t="s">
        <v>102</v>
      </c>
      <c r="D93" s="5">
        <v>8398972585</v>
      </c>
      <c r="E93" s="5">
        <v>12331163132</v>
      </c>
      <c r="F93" s="5">
        <v>11219429580</v>
      </c>
      <c r="G93" s="5">
        <v>16514995888</v>
      </c>
      <c r="I93" s="5">
        <v>8398972585</v>
      </c>
      <c r="J93" s="5">
        <v>11219429580</v>
      </c>
      <c r="K93" s="5">
        <v>28519958592</v>
      </c>
      <c r="L93" s="5">
        <v>3351954656</v>
      </c>
      <c r="M93" s="5">
        <v>2094033526</v>
      </c>
    </row>
    <row r="94" spans="2:13" ht="15.5" x14ac:dyDescent="0.35">
      <c r="C94" t="s">
        <v>103</v>
      </c>
    </row>
    <row r="95" spans="2:13" ht="15.5" x14ac:dyDescent="0.35">
      <c r="C95" t="s">
        <v>104</v>
      </c>
      <c r="D95" s="5">
        <v>34182923359</v>
      </c>
      <c r="E95" s="5">
        <v>34281434369</v>
      </c>
      <c r="F95" s="5">
        <v>33502711799</v>
      </c>
      <c r="G95" s="5">
        <v>33222445131</v>
      </c>
      <c r="I95" s="5">
        <v>34182923359</v>
      </c>
      <c r="J95" s="5">
        <v>33502711799</v>
      </c>
      <c r="K95" s="5">
        <v>26211224040</v>
      </c>
      <c r="L95" s="5">
        <v>3819414642</v>
      </c>
      <c r="M95" s="5">
        <v>1301577280</v>
      </c>
    </row>
    <row r="96" spans="2:13" ht="15.5" x14ac:dyDescent="0.35">
      <c r="C96" t="s">
        <v>105</v>
      </c>
      <c r="D96" s="5">
        <v>1712210352</v>
      </c>
      <c r="E96" s="5">
        <v>970552182</v>
      </c>
      <c r="F96" s="5">
        <v>970552182</v>
      </c>
      <c r="G96" s="5">
        <v>36836949</v>
      </c>
      <c r="I96" s="5">
        <v>1712210352</v>
      </c>
      <c r="J96" s="5">
        <v>970552182</v>
      </c>
      <c r="K96" s="5">
        <v>36836949</v>
      </c>
      <c r="L96" s="5">
        <v>21499949</v>
      </c>
      <c r="M96" s="5">
        <v>13547866</v>
      </c>
    </row>
    <row r="97" spans="3:13" ht="15.5" x14ac:dyDescent="0.35">
      <c r="C97" t="s">
        <v>106</v>
      </c>
      <c r="D97" s="5">
        <v>47590883631</v>
      </c>
      <c r="E97" s="5">
        <v>47084133225</v>
      </c>
      <c r="F97" s="5">
        <v>46392509615</v>
      </c>
      <c r="G97" s="5">
        <v>40180556759</v>
      </c>
      <c r="I97" s="5">
        <v>47590883631</v>
      </c>
      <c r="J97" s="5">
        <v>46392509615</v>
      </c>
      <c r="K97" s="5">
        <v>31703883301</v>
      </c>
      <c r="L97" s="5">
        <v>3853514591</v>
      </c>
      <c r="M97" s="5">
        <v>1327725146</v>
      </c>
    </row>
    <row r="98" spans="3:13" ht="15.5" x14ac:dyDescent="0.35">
      <c r="C98" t="s">
        <v>107</v>
      </c>
      <c r="D98" s="5">
        <v>55989856216</v>
      </c>
      <c r="E98" s="5">
        <v>59415296357</v>
      </c>
      <c r="F98" s="5">
        <v>57611939195</v>
      </c>
      <c r="G98" s="5">
        <v>56695552647</v>
      </c>
      <c r="I98" s="5">
        <v>55989856216</v>
      </c>
      <c r="J98" s="5">
        <v>57611939195</v>
      </c>
      <c r="K98" s="5">
        <v>60223841893</v>
      </c>
      <c r="L98" s="5">
        <v>7205469247</v>
      </c>
      <c r="M98" s="5">
        <v>3421758672</v>
      </c>
    </row>
    <row r="99" spans="3:13" ht="15.5" x14ac:dyDescent="0.35">
      <c r="C99" t="s">
        <v>108</v>
      </c>
    </row>
    <row r="100" spans="3:13" ht="15.5" x14ac:dyDescent="0.35">
      <c r="C100" t="s">
        <v>109</v>
      </c>
    </row>
    <row r="101" spans="3:13" ht="15.5" x14ac:dyDescent="0.35">
      <c r="C101" t="s">
        <v>110</v>
      </c>
      <c r="D101" s="5">
        <v>3115780890</v>
      </c>
      <c r="E101" s="5">
        <v>3049849472</v>
      </c>
      <c r="F101" s="5">
        <v>990563000</v>
      </c>
      <c r="G101" s="5">
        <v>563888573</v>
      </c>
      <c r="I101" s="5">
        <v>3115780890</v>
      </c>
      <c r="J101" s="5">
        <v>990563000</v>
      </c>
      <c r="K101" s="5">
        <v>1163189111</v>
      </c>
      <c r="L101" s="5">
        <v>697000633</v>
      </c>
      <c r="M101" s="5">
        <v>409547519</v>
      </c>
    </row>
    <row r="102" spans="3:13" ht="15.5" x14ac:dyDescent="0.35">
      <c r="C102" t="s">
        <v>111</v>
      </c>
      <c r="D102" s="5">
        <v>2842226890</v>
      </c>
      <c r="E102" s="5">
        <v>3049849472</v>
      </c>
      <c r="F102" s="5">
        <v>898388000</v>
      </c>
      <c r="G102" s="5">
        <v>377693200</v>
      </c>
      <c r="I102" s="5">
        <v>2842226890</v>
      </c>
      <c r="J102" s="5">
        <v>898388000</v>
      </c>
      <c r="K102" s="5">
        <v>723759150</v>
      </c>
      <c r="L102" s="5">
        <v>528132663</v>
      </c>
    </row>
    <row r="103" spans="3:13" ht="15.5" x14ac:dyDescent="0.35">
      <c r="C103" t="s">
        <v>112</v>
      </c>
      <c r="D103" s="5">
        <v>2842226890</v>
      </c>
      <c r="E103" s="5">
        <v>3049849472</v>
      </c>
      <c r="F103" s="5">
        <v>898388000</v>
      </c>
      <c r="G103" s="5">
        <v>377693200</v>
      </c>
      <c r="I103" s="5">
        <v>2842226890</v>
      </c>
      <c r="J103" s="5">
        <v>898388000</v>
      </c>
      <c r="K103" s="5">
        <v>723759150</v>
      </c>
      <c r="L103" s="5">
        <v>528132663</v>
      </c>
    </row>
    <row r="104" spans="3:13" ht="15.5" x14ac:dyDescent="0.35">
      <c r="C104" t="s">
        <v>113</v>
      </c>
    </row>
    <row r="105" spans="3:13" ht="15.5" x14ac:dyDescent="0.35">
      <c r="C105" t="s">
        <v>114</v>
      </c>
      <c r="M105" s="5">
        <v>161732500</v>
      </c>
    </row>
    <row r="106" spans="3:13" ht="15.5" x14ac:dyDescent="0.35">
      <c r="C106" t="s">
        <v>115</v>
      </c>
      <c r="D106" s="5">
        <v>19095670</v>
      </c>
      <c r="F106" s="5">
        <v>2250000</v>
      </c>
      <c r="G106" s="5">
        <v>36195373</v>
      </c>
      <c r="I106" s="5">
        <v>19095670</v>
      </c>
      <c r="J106" s="5">
        <v>2250000</v>
      </c>
      <c r="K106" s="5">
        <v>190422511</v>
      </c>
      <c r="L106" s="5">
        <v>145867970</v>
      </c>
      <c r="M106" s="5">
        <v>145394184</v>
      </c>
    </row>
    <row r="107" spans="3:13" ht="15.5" x14ac:dyDescent="0.35">
      <c r="C107" t="s">
        <v>116</v>
      </c>
      <c r="D107" s="5">
        <v>213424997</v>
      </c>
      <c r="F107" s="5">
        <v>89925000</v>
      </c>
      <c r="G107" s="5">
        <v>150000000</v>
      </c>
      <c r="I107" s="5">
        <v>213424997</v>
      </c>
      <c r="J107" s="5">
        <v>89925000</v>
      </c>
      <c r="K107" s="5">
        <v>150000000</v>
      </c>
      <c r="L107" s="5">
        <v>23000000</v>
      </c>
      <c r="M107" s="5">
        <v>102420835</v>
      </c>
    </row>
    <row r="108" spans="3:13" ht="15.5" x14ac:dyDescent="0.35">
      <c r="C108" t="s">
        <v>121</v>
      </c>
      <c r="D108" s="5">
        <v>1078788025</v>
      </c>
      <c r="E108" s="5">
        <v>981289076</v>
      </c>
      <c r="F108" s="5">
        <v>1390459564</v>
      </c>
      <c r="G108" s="5">
        <v>167440677</v>
      </c>
      <c r="I108" s="5">
        <v>1078788025</v>
      </c>
      <c r="J108" s="5">
        <v>1390459564</v>
      </c>
      <c r="K108" s="5">
        <v>167440677</v>
      </c>
      <c r="L108" s="5">
        <v>112191890</v>
      </c>
      <c r="M108" s="5">
        <v>69268069</v>
      </c>
    </row>
    <row r="109" spans="3:13" ht="15.5" x14ac:dyDescent="0.35">
      <c r="C109" t="s">
        <v>122</v>
      </c>
      <c r="D109" s="5">
        <v>1078788025</v>
      </c>
      <c r="E109" s="5">
        <v>981289076</v>
      </c>
      <c r="F109" s="5">
        <v>1390459564</v>
      </c>
      <c r="G109" s="5">
        <v>167440677</v>
      </c>
      <c r="I109" s="5">
        <v>1078788025</v>
      </c>
      <c r="J109" s="5">
        <v>1390459564</v>
      </c>
      <c r="K109" s="5">
        <v>167440677</v>
      </c>
      <c r="L109" s="5">
        <v>112191890</v>
      </c>
      <c r="M109" s="5">
        <v>69268069</v>
      </c>
    </row>
    <row r="110" spans="3:13" ht="15.5" x14ac:dyDescent="0.35">
      <c r="C110" t="s">
        <v>123</v>
      </c>
      <c r="D110" s="5">
        <v>118927482</v>
      </c>
      <c r="I110" s="5">
        <v>118927482</v>
      </c>
    </row>
    <row r="111" spans="3:13" ht="15.5" x14ac:dyDescent="0.35">
      <c r="C111" t="s">
        <v>126</v>
      </c>
      <c r="D111" s="5">
        <v>4194568915</v>
      </c>
      <c r="E111" s="5">
        <v>4031138548</v>
      </c>
      <c r="F111" s="5">
        <v>2381022564</v>
      </c>
      <c r="G111" s="5">
        <v>731329250</v>
      </c>
      <c r="I111" s="5">
        <v>4194568915</v>
      </c>
      <c r="J111" s="5">
        <v>2381022564</v>
      </c>
      <c r="K111" s="5">
        <v>1330629788</v>
      </c>
      <c r="L111" s="5">
        <v>809192523</v>
      </c>
      <c r="M111" s="5">
        <v>478815588</v>
      </c>
    </row>
    <row r="112" spans="3:13" ht="15.5" x14ac:dyDescent="0.35">
      <c r="C112" t="s">
        <v>127</v>
      </c>
    </row>
    <row r="113" spans="2:13" ht="15.5" x14ac:dyDescent="0.35">
      <c r="C113" t="s">
        <v>128</v>
      </c>
      <c r="D113" s="5">
        <v>17500400720</v>
      </c>
      <c r="E113" s="5">
        <v>17500400720</v>
      </c>
      <c r="F113" s="5">
        <v>17500400720</v>
      </c>
      <c r="G113" s="5">
        <v>17500000000</v>
      </c>
      <c r="I113" s="5">
        <v>17500400720</v>
      </c>
      <c r="J113" s="5">
        <v>17500400720</v>
      </c>
      <c r="K113" s="5">
        <v>17500000000</v>
      </c>
      <c r="L113" s="5">
        <v>6500000000</v>
      </c>
      <c r="M113" s="5">
        <v>1500000000</v>
      </c>
    </row>
    <row r="114" spans="2:13" ht="15.5" x14ac:dyDescent="0.35">
      <c r="C114" t="s">
        <v>129</v>
      </c>
      <c r="D114" s="5">
        <v>41337734400</v>
      </c>
      <c r="E114" s="5">
        <v>41337734400</v>
      </c>
      <c r="F114" s="5">
        <v>41337734400</v>
      </c>
      <c r="G114" s="5">
        <v>41336029870</v>
      </c>
      <c r="I114" s="5">
        <v>41337734400</v>
      </c>
      <c r="J114" s="5">
        <v>41337734400</v>
      </c>
      <c r="K114" s="5">
        <v>41333927560</v>
      </c>
    </row>
    <row r="115" spans="2:13" ht="15.5" x14ac:dyDescent="0.35">
      <c r="C115" t="s">
        <v>130</v>
      </c>
      <c r="D115" s="5">
        <v>-7042848819</v>
      </c>
      <c r="E115" s="5">
        <v>-3453978311</v>
      </c>
      <c r="F115" s="5">
        <v>-3607219489</v>
      </c>
      <c r="G115" s="5">
        <v>-2871807474</v>
      </c>
      <c r="I115" s="5">
        <v>-7042848819</v>
      </c>
      <c r="J115" s="5">
        <v>-3607219489</v>
      </c>
      <c r="K115" s="5">
        <v>59283545</v>
      </c>
      <c r="L115" s="5">
        <v>-103723276</v>
      </c>
      <c r="M115" s="5">
        <v>-83056916</v>
      </c>
    </row>
    <row r="116" spans="2:13" ht="15.5" x14ac:dyDescent="0.35">
      <c r="C116" t="s">
        <v>131</v>
      </c>
    </row>
    <row r="117" spans="2:13" ht="15.5" x14ac:dyDescent="0.35">
      <c r="C117" t="s">
        <v>132</v>
      </c>
    </row>
    <row r="118" spans="2:13" ht="15.5" x14ac:dyDescent="0.35">
      <c r="C118" t="s">
        <v>133</v>
      </c>
      <c r="D118" s="5">
        <v>-7042848819</v>
      </c>
      <c r="E118" s="5">
        <v>-3453978311</v>
      </c>
      <c r="F118" s="5">
        <v>-3607219489</v>
      </c>
      <c r="G118" s="5">
        <v>-2871807474</v>
      </c>
      <c r="I118" s="5">
        <v>-7042848819</v>
      </c>
      <c r="J118" s="5">
        <v>-3607219489</v>
      </c>
      <c r="K118" s="5">
        <v>59283545</v>
      </c>
      <c r="L118" s="5">
        <v>-103723276</v>
      </c>
      <c r="M118" s="5">
        <v>-83056916</v>
      </c>
    </row>
    <row r="119" spans="2:13" ht="15.5" x14ac:dyDescent="0.35">
      <c r="C119" t="s">
        <v>134</v>
      </c>
      <c r="D119" s="5">
        <v>1000</v>
      </c>
      <c r="E119" s="5">
        <v>1000</v>
      </c>
      <c r="F119" s="5">
        <v>1000</v>
      </c>
      <c r="G119" s="5">
        <v>1000</v>
      </c>
      <c r="I119" s="5">
        <v>1000</v>
      </c>
      <c r="J119" s="5">
        <v>1000</v>
      </c>
      <c r="K119" s="5">
        <v>1000</v>
      </c>
    </row>
    <row r="120" spans="2:13" ht="15.5" x14ac:dyDescent="0.35">
      <c r="C120" t="s">
        <v>9</v>
      </c>
      <c r="D120" s="5">
        <v>51795287301</v>
      </c>
      <c r="E120" s="5">
        <v>55384157809</v>
      </c>
      <c r="F120" s="5">
        <v>55230916631</v>
      </c>
      <c r="G120" s="5">
        <v>55964223396</v>
      </c>
      <c r="I120" s="5">
        <v>51795287301</v>
      </c>
      <c r="J120" s="5">
        <v>55230916631</v>
      </c>
      <c r="K120" s="5">
        <v>58893212105</v>
      </c>
      <c r="L120" s="5">
        <v>6396276724</v>
      </c>
      <c r="M120" s="5">
        <v>2942943084</v>
      </c>
    </row>
    <row r="121" spans="2:13" ht="15.5" x14ac:dyDescent="0.35">
      <c r="C121" t="s">
        <v>135</v>
      </c>
      <c r="D121" s="5">
        <v>55989856216</v>
      </c>
      <c r="E121" s="5">
        <v>59415296357</v>
      </c>
      <c r="F121" s="5">
        <v>57611939195</v>
      </c>
      <c r="G121" s="5">
        <v>56695552646</v>
      </c>
      <c r="I121" s="5">
        <v>55989856216</v>
      </c>
      <c r="J121" s="5">
        <v>57611939195</v>
      </c>
      <c r="K121" s="5">
        <v>60223841893</v>
      </c>
      <c r="L121" s="5">
        <v>7205469247</v>
      </c>
      <c r="M121" s="5">
        <v>3421758672</v>
      </c>
    </row>
    <row r="122" spans="2:13" ht="15.5" x14ac:dyDescent="0.35">
      <c r="C122" t="s">
        <v>136</v>
      </c>
      <c r="D122" s="5">
        <v>1750040072</v>
      </c>
      <c r="E122" s="5">
        <v>1750040072</v>
      </c>
      <c r="F122" s="5">
        <v>1750040072</v>
      </c>
      <c r="G122" s="5">
        <v>1750000000</v>
      </c>
      <c r="I122" s="5">
        <v>1750040072</v>
      </c>
      <c r="J122" s="5">
        <v>1750040072</v>
      </c>
      <c r="K122" s="5">
        <v>1750000000</v>
      </c>
      <c r="L122" s="5">
        <v>6500</v>
      </c>
      <c r="M122" s="5">
        <v>1500</v>
      </c>
    </row>
    <row r="124" spans="2:13" ht="15.5" x14ac:dyDescent="0.35">
      <c r="B124" t="s">
        <v>137</v>
      </c>
      <c r="C124" t="s">
        <v>138</v>
      </c>
      <c r="D124" s="5">
        <v>-3116728942</v>
      </c>
      <c r="E124" s="5">
        <v>3283224464</v>
      </c>
      <c r="F124" s="5">
        <v>-1316795847</v>
      </c>
      <c r="G124" s="5">
        <v>-2366291886</v>
      </c>
      <c r="I124" s="5">
        <v>166495522</v>
      </c>
      <c r="J124" s="5">
        <v>-3683087733</v>
      </c>
      <c r="K124" s="5">
        <v>-1146274523</v>
      </c>
      <c r="L124" s="5">
        <v>1496314308</v>
      </c>
      <c r="M124" s="5">
        <v>-243152399</v>
      </c>
    </row>
    <row r="125" spans="2:13" ht="15.5" x14ac:dyDescent="0.35">
      <c r="C125" t="s">
        <v>279</v>
      </c>
      <c r="D125" s="5">
        <v>8610207695</v>
      </c>
      <c r="E125" s="5">
        <v>11793176321</v>
      </c>
      <c r="F125" s="5">
        <v>1928403115</v>
      </c>
      <c r="G125" s="5">
        <v>2375289220</v>
      </c>
      <c r="I125" s="5">
        <v>20403384016</v>
      </c>
      <c r="J125" s="5">
        <v>4303692335</v>
      </c>
      <c r="K125" s="5">
        <v>7177059821</v>
      </c>
      <c r="L125" s="5">
        <v>3989577000</v>
      </c>
      <c r="M125" s="5">
        <v>5952012053</v>
      </c>
    </row>
    <row r="126" spans="2:13" ht="15.5" x14ac:dyDescent="0.35">
      <c r="C126" t="s">
        <v>280</v>
      </c>
      <c r="D126" s="5">
        <v>-10282246098</v>
      </c>
      <c r="E126" s="5">
        <v>-5931572906</v>
      </c>
      <c r="F126" s="5">
        <v>-1975210438</v>
      </c>
      <c r="G126" s="5">
        <v>-2927370090</v>
      </c>
      <c r="I126" s="5">
        <v>-16213819004</v>
      </c>
      <c r="J126" s="5">
        <v>-4902580528</v>
      </c>
      <c r="K126" s="5">
        <v>-5154378059</v>
      </c>
      <c r="L126" s="5">
        <v>-1473550797</v>
      </c>
      <c r="M126" s="5">
        <v>-4391352750</v>
      </c>
    </row>
    <row r="127" spans="2:13" ht="15.5" x14ac:dyDescent="0.35">
      <c r="C127" t="s">
        <v>142</v>
      </c>
      <c r="D127" s="5">
        <v>-1317895090</v>
      </c>
      <c r="E127" s="5">
        <v>-1506812497</v>
      </c>
      <c r="F127" s="5">
        <v>-689627267</v>
      </c>
      <c r="G127" s="5">
        <v>-967227925</v>
      </c>
      <c r="I127" s="5">
        <v>-2824707587</v>
      </c>
      <c r="J127" s="5">
        <v>-1656855192</v>
      </c>
      <c r="K127" s="5">
        <v>-1402238672</v>
      </c>
      <c r="L127" s="5">
        <v>-642289881</v>
      </c>
      <c r="M127" s="5">
        <v>-1031180000</v>
      </c>
    </row>
    <row r="128" spans="2:13" ht="15.5" x14ac:dyDescent="0.35">
      <c r="C128" t="s">
        <v>352</v>
      </c>
      <c r="D128" s="5">
        <v>-77711699</v>
      </c>
      <c r="E128" s="5">
        <v>-1071566454</v>
      </c>
      <c r="F128" s="5">
        <v>-580361257</v>
      </c>
      <c r="G128" s="5">
        <v>-738315806</v>
      </c>
      <c r="I128" s="5">
        <v>-1149278153</v>
      </c>
      <c r="J128" s="5">
        <v>-1318677063</v>
      </c>
      <c r="K128" s="5">
        <v>-1656922543</v>
      </c>
      <c r="L128" s="5">
        <v>-350622978</v>
      </c>
      <c r="M128" s="5">
        <v>-772631702</v>
      </c>
    </row>
    <row r="129" spans="3:13" ht="15.5" x14ac:dyDescent="0.35">
      <c r="C129" t="s">
        <v>665</v>
      </c>
      <c r="G129" s="5">
        <v>-108667285</v>
      </c>
      <c r="J129" s="5">
        <v>-108667285</v>
      </c>
      <c r="K129" s="5">
        <v>-109795070</v>
      </c>
      <c r="L129" s="5">
        <v>-26799036</v>
      </c>
    </row>
    <row r="130" spans="3:13" ht="15.5" x14ac:dyDescent="0.35">
      <c r="C130" t="s">
        <v>287</v>
      </c>
      <c r="D130" s="5">
        <v>-49083750</v>
      </c>
      <c r="I130" s="5">
        <v>-49083750</v>
      </c>
    </row>
    <row r="131" spans="3:13" ht="15.5" x14ac:dyDescent="0.35">
      <c r="C131" t="s">
        <v>268</v>
      </c>
    </row>
    <row r="132" spans="3:13" ht="15.5" x14ac:dyDescent="0.35">
      <c r="C132" t="s">
        <v>145</v>
      </c>
      <c r="D132" s="5">
        <v>-515916250</v>
      </c>
      <c r="F132" s="5">
        <v>-96902200</v>
      </c>
      <c r="G132" s="5">
        <v>2102310</v>
      </c>
      <c r="I132" s="5">
        <v>-515916250</v>
      </c>
      <c r="J132" s="5">
        <v>-94799890</v>
      </c>
      <c r="K132" s="5">
        <v>52333927560</v>
      </c>
      <c r="L132" s="5">
        <v>3802039338</v>
      </c>
      <c r="M132" s="5">
        <v>307830500</v>
      </c>
    </row>
    <row r="133" spans="3:13" ht="15.5" x14ac:dyDescent="0.35">
      <c r="C133" t="s">
        <v>146</v>
      </c>
      <c r="D133" s="5">
        <v>-3399336195</v>
      </c>
      <c r="E133" s="5">
        <v>-1765745764</v>
      </c>
      <c r="F133" s="5">
        <v>-4931680031</v>
      </c>
      <c r="G133" s="5">
        <v>-9017307634</v>
      </c>
      <c r="I133" s="5">
        <v>-5165081959</v>
      </c>
      <c r="J133" s="5">
        <v>-13948987665</v>
      </c>
      <c r="K133" s="5">
        <v>-25323281684</v>
      </c>
      <c r="L133" s="5">
        <v>-5402315910</v>
      </c>
      <c r="M133" s="5">
        <v>-307115980</v>
      </c>
    </row>
    <row r="134" spans="3:13" ht="15.5" x14ac:dyDescent="0.35">
      <c r="C134" t="s">
        <v>447</v>
      </c>
      <c r="K134" s="5">
        <v>130000000</v>
      </c>
    </row>
    <row r="135" spans="3:13" ht="15.5" x14ac:dyDescent="0.35">
      <c r="C135" t="s">
        <v>506</v>
      </c>
      <c r="L135" s="5">
        <v>-2555000000</v>
      </c>
    </row>
    <row r="136" spans="3:13" ht="15.5" x14ac:dyDescent="0.35">
      <c r="C136" t="s">
        <v>1176</v>
      </c>
      <c r="F136" s="5">
        <v>-3669593000</v>
      </c>
      <c r="G136" s="5">
        <v>-1500000000</v>
      </c>
      <c r="J136" s="5">
        <v>-5169593000</v>
      </c>
      <c r="K136" s="5">
        <v>-2150000000</v>
      </c>
    </row>
    <row r="137" spans="3:13" ht="15.5" x14ac:dyDescent="0.35">
      <c r="C137" t="s">
        <v>148</v>
      </c>
      <c r="D137" s="5">
        <v>-3849336195</v>
      </c>
      <c r="E137" s="5">
        <v>-1315745764</v>
      </c>
      <c r="F137" s="5">
        <v>-1054087031</v>
      </c>
      <c r="G137" s="5">
        <v>-7417307634</v>
      </c>
      <c r="I137" s="5">
        <v>-5165081959</v>
      </c>
      <c r="J137" s="5">
        <v>-8471394665</v>
      </c>
      <c r="K137" s="5">
        <v>-23178337183</v>
      </c>
      <c r="L137" s="5">
        <v>-2847315910</v>
      </c>
      <c r="M137" s="5">
        <v>-299515980</v>
      </c>
    </row>
    <row r="138" spans="3:13" ht="15.5" x14ac:dyDescent="0.35">
      <c r="C138" t="s">
        <v>1177</v>
      </c>
      <c r="F138" s="5">
        <v>-8000000</v>
      </c>
      <c r="J138" s="5">
        <v>-8000000</v>
      </c>
      <c r="K138" s="5">
        <v>-24944501</v>
      </c>
      <c r="M138" s="5">
        <v>-7600000</v>
      </c>
    </row>
    <row r="139" spans="3:13" ht="15.5" x14ac:dyDescent="0.35">
      <c r="C139" t="s">
        <v>849</v>
      </c>
      <c r="D139" s="5">
        <v>450000000</v>
      </c>
      <c r="E139" s="5">
        <v>-450000000</v>
      </c>
      <c r="F139" s="5">
        <v>-200000000</v>
      </c>
      <c r="G139" s="5">
        <v>-100000000</v>
      </c>
      <c r="J139" s="5">
        <v>-300000000</v>
      </c>
      <c r="K139" s="5">
        <v>-100000000</v>
      </c>
    </row>
    <row r="140" spans="3:13" ht="15.5" x14ac:dyDescent="0.35">
      <c r="C140" t="s">
        <v>149</v>
      </c>
      <c r="D140" s="5">
        <v>-515916250</v>
      </c>
      <c r="F140" s="5">
        <v>-96902200</v>
      </c>
      <c r="G140" s="5">
        <v>2102310</v>
      </c>
      <c r="I140" s="5">
        <v>-515916250</v>
      </c>
      <c r="J140" s="5">
        <v>-94799890</v>
      </c>
      <c r="K140" s="5">
        <v>52333927560</v>
      </c>
      <c r="L140" s="5">
        <v>3802039338</v>
      </c>
      <c r="M140" s="5">
        <v>307830500</v>
      </c>
    </row>
    <row r="141" spans="3:13" ht="15.5" x14ac:dyDescent="0.35">
      <c r="C141" t="s">
        <v>829</v>
      </c>
      <c r="F141" s="5">
        <v>400720</v>
      </c>
      <c r="J141" s="5">
        <v>400720</v>
      </c>
    </row>
    <row r="142" spans="3:13" ht="15.5" x14ac:dyDescent="0.35">
      <c r="C142" t="s">
        <v>1173</v>
      </c>
      <c r="K142" s="5">
        <v>6000000000</v>
      </c>
      <c r="L142" s="5">
        <v>3474000000</v>
      </c>
    </row>
    <row r="143" spans="3:13" ht="15.5" x14ac:dyDescent="0.35">
      <c r="C143" t="s">
        <v>680</v>
      </c>
      <c r="F143" s="5">
        <v>3806840</v>
      </c>
      <c r="J143" s="5">
        <v>3806840</v>
      </c>
    </row>
    <row r="144" spans="3:13" ht="15.5" x14ac:dyDescent="0.35">
      <c r="C144" t="s">
        <v>726</v>
      </c>
      <c r="L144" s="5">
        <v>328039338</v>
      </c>
      <c r="M144" s="5">
        <v>-552169500</v>
      </c>
    </row>
    <row r="145" spans="2:13" ht="15.5" x14ac:dyDescent="0.35">
      <c r="C145" t="s">
        <v>603</v>
      </c>
      <c r="M145" s="5">
        <v>860000000</v>
      </c>
    </row>
    <row r="146" spans="2:13" ht="15.5" x14ac:dyDescent="0.35">
      <c r="C146" t="s">
        <v>1025</v>
      </c>
      <c r="K146" s="5">
        <v>-3666072440</v>
      </c>
    </row>
    <row r="147" spans="2:13" ht="15.5" x14ac:dyDescent="0.35">
      <c r="C147" t="s">
        <v>155</v>
      </c>
      <c r="D147" s="5">
        <v>-515916250</v>
      </c>
      <c r="F147" s="5">
        <v>-99007450</v>
      </c>
      <c r="I147" s="5">
        <v>-515916250</v>
      </c>
      <c r="J147" s="5">
        <v>-99007450</v>
      </c>
    </row>
    <row r="148" spans="2:13" ht="15.5" x14ac:dyDescent="0.35">
      <c r="C148" t="s">
        <v>1043</v>
      </c>
    </row>
    <row r="149" spans="2:13" ht="15.5" x14ac:dyDescent="0.35">
      <c r="C149" t="s">
        <v>164</v>
      </c>
      <c r="D149" s="5">
        <v>-7031981387</v>
      </c>
      <c r="E149" s="5">
        <v>1517478700</v>
      </c>
      <c r="F149" s="5">
        <v>-6345378078</v>
      </c>
      <c r="G149" s="5">
        <v>-11381497210</v>
      </c>
      <c r="I149" s="5">
        <v>-5514502687</v>
      </c>
      <c r="J149" s="5">
        <v>-17726875288</v>
      </c>
      <c r="K149" s="5">
        <v>25864371353</v>
      </c>
      <c r="L149" s="5">
        <v>-103962264</v>
      </c>
      <c r="M149" s="5">
        <v>-242437879</v>
      </c>
    </row>
    <row r="150" spans="2:13" ht="15.5" x14ac:dyDescent="0.35">
      <c r="C150" t="s">
        <v>165</v>
      </c>
      <c r="E150" s="5">
        <v>8214776884</v>
      </c>
      <c r="G150" s="5">
        <v>25941652172</v>
      </c>
      <c r="I150" s="5">
        <v>8214776884</v>
      </c>
      <c r="J150" s="5">
        <v>25941652172</v>
      </c>
      <c r="K150" s="5">
        <v>77280819</v>
      </c>
      <c r="L150" s="5">
        <v>181243083</v>
      </c>
      <c r="M150" s="5">
        <v>423680962</v>
      </c>
    </row>
    <row r="151" spans="2:13" ht="15.5" x14ac:dyDescent="0.35">
      <c r="C151" t="s">
        <v>166</v>
      </c>
      <c r="D151" s="5">
        <v>-7031981387</v>
      </c>
      <c r="E151" s="5">
        <v>9732255584</v>
      </c>
      <c r="F151" s="5">
        <v>-6345378078</v>
      </c>
      <c r="G151" s="5">
        <v>14560154962</v>
      </c>
      <c r="I151" s="5">
        <v>2700274197</v>
      </c>
      <c r="J151" s="5">
        <v>8214776884</v>
      </c>
      <c r="K151" s="5">
        <v>25941652172</v>
      </c>
      <c r="L151" s="5">
        <v>77280819</v>
      </c>
      <c r="M151" s="5">
        <v>181243083</v>
      </c>
    </row>
    <row r="153" spans="2:13" ht="15.5" x14ac:dyDescent="0.35">
      <c r="B153" t="s">
        <v>167</v>
      </c>
      <c r="C153" t="s">
        <v>11</v>
      </c>
      <c r="D153" s="5">
        <v>1750000000</v>
      </c>
      <c r="E153" s="5">
        <v>1750000000</v>
      </c>
      <c r="F153" s="5">
        <v>1750000000</v>
      </c>
      <c r="G153" s="5">
        <v>1750000000</v>
      </c>
      <c r="I153" s="5">
        <v>1750000000</v>
      </c>
      <c r="J153" s="5">
        <v>1750000000</v>
      </c>
      <c r="K153" s="5">
        <v>1750000000</v>
      </c>
      <c r="L153" s="5">
        <v>0</v>
      </c>
      <c r="M153" s="5">
        <v>0</v>
      </c>
    </row>
    <row r="154" spans="2:13" ht="15.5" x14ac:dyDescent="0.35">
      <c r="C154" t="s">
        <v>168</v>
      </c>
      <c r="D154" s="6">
        <v>-2.0499999999999998</v>
      </c>
      <c r="E154" s="6">
        <v>0.09</v>
      </c>
      <c r="F154" s="6">
        <v>-0.42</v>
      </c>
      <c r="G154" s="6">
        <v>-1.67</v>
      </c>
    </row>
    <row r="155" spans="2:13" ht="15.5" x14ac:dyDescent="0.35">
      <c r="C155" t="s">
        <v>169</v>
      </c>
      <c r="D155" s="6">
        <v>-2536.59</v>
      </c>
      <c r="E155" s="6">
        <v>11277.78</v>
      </c>
      <c r="F155" s="5">
        <v>-100</v>
      </c>
      <c r="G155" s="6">
        <v>-50.9</v>
      </c>
    </row>
    <row r="156" spans="2:13" ht="15.5" x14ac:dyDescent="0.35">
      <c r="C156" t="s">
        <v>60</v>
      </c>
      <c r="D156" s="6">
        <v>1021.7</v>
      </c>
      <c r="E156" s="6">
        <v>139.68</v>
      </c>
      <c r="F156" s="6">
        <v>38.119999999999997</v>
      </c>
      <c r="G156" s="6">
        <v>123.53</v>
      </c>
    </row>
    <row r="157" spans="2:13" ht="15.5" x14ac:dyDescent="0.35">
      <c r="C157" t="s">
        <v>170</v>
      </c>
    </row>
    <row r="158" spans="2:13" ht="15.5" x14ac:dyDescent="0.35">
      <c r="C158" t="s">
        <v>171</v>
      </c>
      <c r="D158" s="6">
        <v>-6.4000000000000001E-2</v>
      </c>
      <c r="E158" s="6">
        <v>2.5999999999999999E-3</v>
      </c>
      <c r="F158" s="6">
        <v>-1.29E-2</v>
      </c>
      <c r="G158" s="6">
        <v>-5.1699999999999996E-2</v>
      </c>
    </row>
    <row r="159" spans="2:13" ht="15.5" x14ac:dyDescent="0.35">
      <c r="C159" t="s">
        <v>172</v>
      </c>
      <c r="D159" s="6">
        <v>-6.9199999999999998E-2</v>
      </c>
      <c r="E159" s="6">
        <v>2.8000000000000004E-3</v>
      </c>
      <c r="F159" s="6">
        <v>-1.34E-2</v>
      </c>
      <c r="G159" s="6">
        <v>-5.2400000000000002E-2</v>
      </c>
    </row>
    <row r="160" spans="2:13" ht="15.5" x14ac:dyDescent="0.35">
      <c r="C160" t="s">
        <v>173</v>
      </c>
      <c r="D160" s="6">
        <v>-0.1598</v>
      </c>
      <c r="E160" s="6">
        <v>6.3E-3</v>
      </c>
      <c r="F160" s="6">
        <v>-5.8400000000000001E-2</v>
      </c>
      <c r="G160" s="6">
        <v>-0.10439999999999999</v>
      </c>
    </row>
    <row r="161" spans="3:7" ht="15.5" x14ac:dyDescent="0.35">
      <c r="C161" t="s">
        <v>174</v>
      </c>
      <c r="D161" s="6">
        <v>-511.76</v>
      </c>
      <c r="E161" s="6">
        <v>4.33</v>
      </c>
      <c r="F161" s="6">
        <v>-92.56</v>
      </c>
      <c r="G161" s="6">
        <v>-1446.1</v>
      </c>
    </row>
    <row r="162" spans="3:7" ht="15.5" x14ac:dyDescent="0.35">
      <c r="C162" t="s">
        <v>175</v>
      </c>
      <c r="D162" s="5">
        <v>52000000000</v>
      </c>
      <c r="E162" s="5">
        <v>55000000000</v>
      </c>
      <c r="F162" s="5">
        <v>55000000000</v>
      </c>
      <c r="G162" s="5">
        <v>56000000000</v>
      </c>
    </row>
    <row r="163" spans="3:7" ht="15.5" x14ac:dyDescent="0.35">
      <c r="C163" t="s">
        <v>176</v>
      </c>
      <c r="D163" s="6">
        <v>175.68</v>
      </c>
      <c r="E163" s="6">
        <v>32.07</v>
      </c>
      <c r="F163" s="6">
        <v>1.33</v>
      </c>
      <c r="G163" s="6">
        <v>2.66</v>
      </c>
    </row>
    <row r="164" spans="3:7" ht="15.5" x14ac:dyDescent="0.35">
      <c r="C164" t="s">
        <v>177</v>
      </c>
      <c r="D164" s="6">
        <v>29.6</v>
      </c>
      <c r="E164" s="6">
        <v>31.65</v>
      </c>
      <c r="F164" s="6">
        <v>31.56</v>
      </c>
      <c r="G164" s="6">
        <v>31.98</v>
      </c>
    </row>
    <row r="165" spans="3:7" ht="15.5" x14ac:dyDescent="0.35">
      <c r="C165" t="s">
        <v>178</v>
      </c>
      <c r="D165" s="6">
        <v>175.68</v>
      </c>
      <c r="E165" s="6">
        <v>32.07</v>
      </c>
      <c r="F165" s="6">
        <v>1.33</v>
      </c>
      <c r="G165" s="6">
        <v>2.66</v>
      </c>
    </row>
    <row r="166" spans="3:7" ht="15.5" x14ac:dyDescent="0.35">
      <c r="C166" t="s">
        <v>179</v>
      </c>
      <c r="D166" s="6">
        <v>29.6</v>
      </c>
      <c r="E166" s="6">
        <v>31.65</v>
      </c>
      <c r="F166" s="6">
        <v>31.56</v>
      </c>
      <c r="G166" s="6">
        <v>31.98</v>
      </c>
    </row>
    <row r="167" spans="3:7" ht="15.5" x14ac:dyDescent="0.35">
      <c r="C167" t="s">
        <v>180</v>
      </c>
    </row>
    <row r="168" spans="3:7" ht="15.5" x14ac:dyDescent="0.35">
      <c r="C168" t="s">
        <v>181</v>
      </c>
    </row>
    <row r="169" spans="3:7" ht="15.5" x14ac:dyDescent="0.35">
      <c r="C169" t="s">
        <v>182</v>
      </c>
      <c r="D169" s="5">
        <v>52000000000</v>
      </c>
      <c r="E169" s="5">
        <v>55000000000</v>
      </c>
      <c r="F169" s="5">
        <v>55000000000</v>
      </c>
      <c r="G169" s="5">
        <v>56000000000</v>
      </c>
    </row>
    <row r="170" spans="3:7" ht="15.5" x14ac:dyDescent="0.35">
      <c r="C170" t="s">
        <v>23</v>
      </c>
    </row>
    <row r="171" spans="3:7" ht="15.5" x14ac:dyDescent="0.35">
      <c r="C171" t="s">
        <v>20</v>
      </c>
      <c r="D171" s="5">
        <v>-3000000000</v>
      </c>
      <c r="E171" s="5">
        <v>-10000000000</v>
      </c>
      <c r="F171" s="5">
        <v>-8000000000</v>
      </c>
      <c r="G171" s="5">
        <v>-15000000000</v>
      </c>
    </row>
    <row r="172" spans="3:7" ht="15.5" x14ac:dyDescent="0.35">
      <c r="C172" t="s">
        <v>183</v>
      </c>
      <c r="D172" s="5">
        <v>5000000000</v>
      </c>
      <c r="E172" s="5">
        <v>9000000000</v>
      </c>
      <c r="F172" s="5">
        <v>10000000000</v>
      </c>
      <c r="G172" s="5">
        <v>16000000000</v>
      </c>
    </row>
    <row r="173" spans="3:7" ht="15.5" x14ac:dyDescent="0.35">
      <c r="C173" t="s">
        <v>184</v>
      </c>
      <c r="D173" s="5">
        <v>-3000000000</v>
      </c>
      <c r="E173" s="5">
        <v>3000000000</v>
      </c>
      <c r="F173" s="5">
        <v>-1000000000</v>
      </c>
      <c r="G173" s="5">
        <v>-2000000000</v>
      </c>
    </row>
    <row r="174" spans="3:7" ht="15.5" x14ac:dyDescent="0.35">
      <c r="C174" t="s">
        <v>185</v>
      </c>
      <c r="D174" s="5">
        <v>-4000000000</v>
      </c>
      <c r="E174" s="5">
        <v>-1000000000</v>
      </c>
      <c r="F174" s="5">
        <v>-1000000000</v>
      </c>
      <c r="G174" s="5">
        <v>-7000000000</v>
      </c>
    </row>
    <row r="175" spans="3:7" ht="15.5" x14ac:dyDescent="0.35">
      <c r="C175" t="s">
        <v>12</v>
      </c>
      <c r="D175" s="5">
        <v>-7000000000</v>
      </c>
      <c r="E175" s="5">
        <v>2000000000</v>
      </c>
      <c r="F175" s="5">
        <v>-2000000000</v>
      </c>
      <c r="G175" s="5">
        <v>-10000000000</v>
      </c>
    </row>
    <row r="176" spans="3:7" ht="15.5" x14ac:dyDescent="0.35">
      <c r="C176" t="s">
        <v>15</v>
      </c>
      <c r="D176" s="6">
        <v>-3.98</v>
      </c>
      <c r="E176" s="6">
        <v>1.1200000000000001</v>
      </c>
      <c r="F176" s="6">
        <v>-1.35</v>
      </c>
      <c r="G176" s="6">
        <v>-5.59</v>
      </c>
    </row>
    <row r="177" spans="3:13" ht="15.5" x14ac:dyDescent="0.35">
      <c r="C177" t="s">
        <v>45</v>
      </c>
      <c r="I177" s="6">
        <v>-1.96</v>
      </c>
      <c r="J177" s="6">
        <v>-2.1</v>
      </c>
      <c r="K177" s="6">
        <v>0.1</v>
      </c>
      <c r="L177" s="6">
        <v>-2543.35</v>
      </c>
      <c r="M177" s="6">
        <v>57660.55</v>
      </c>
    </row>
    <row r="178" spans="3:13" ht="15.5" x14ac:dyDescent="0.35">
      <c r="C178" t="s">
        <v>59</v>
      </c>
      <c r="I178" s="6">
        <v>-2653.06</v>
      </c>
      <c r="J178" s="5">
        <v>-20</v>
      </c>
      <c r="K178" s="5">
        <v>590</v>
      </c>
      <c r="L178" s="5">
        <v>0</v>
      </c>
      <c r="M178" s="5">
        <v>0</v>
      </c>
    </row>
    <row r="179" spans="3:13" ht="15.5" x14ac:dyDescent="0.35">
      <c r="C179" t="s">
        <v>62</v>
      </c>
      <c r="I179" s="6">
        <v>420.84</v>
      </c>
      <c r="J179" s="6">
        <v>23.46</v>
      </c>
      <c r="K179" s="6">
        <v>12.37</v>
      </c>
      <c r="L179" s="5">
        <v>0</v>
      </c>
      <c r="M179" s="5">
        <v>0</v>
      </c>
    </row>
    <row r="180" spans="3:13" ht="15.5" x14ac:dyDescent="0.35">
      <c r="C180" t="s">
        <v>186</v>
      </c>
    </row>
    <row r="181" spans="3:13" ht="15.5" x14ac:dyDescent="0.35">
      <c r="C181" t="s">
        <v>187</v>
      </c>
      <c r="I181" s="6">
        <v>-6.13E-2</v>
      </c>
      <c r="J181" s="6">
        <v>-6.3700000000000007E-2</v>
      </c>
      <c r="K181" s="6">
        <v>2.8000000000000004E-3</v>
      </c>
      <c r="L181" s="6">
        <v>-2.3E-3</v>
      </c>
      <c r="M181" s="6">
        <v>2.53E-2</v>
      </c>
    </row>
    <row r="182" spans="3:13" ht="15.5" x14ac:dyDescent="0.35">
      <c r="C182" t="s">
        <v>188</v>
      </c>
      <c r="I182" s="6">
        <v>-6.6199999999999995E-2</v>
      </c>
      <c r="J182" s="6">
        <v>-6.6500000000000004E-2</v>
      </c>
      <c r="K182" s="6">
        <v>2.8000000000000004E-3</v>
      </c>
      <c r="L182" s="6">
        <v>-2.5999999999999999E-3</v>
      </c>
      <c r="M182" s="6">
        <v>2.9399999999999999E-2</v>
      </c>
    </row>
    <row r="183" spans="3:13" ht="15.5" x14ac:dyDescent="0.35">
      <c r="C183" t="s">
        <v>189</v>
      </c>
      <c r="I183" s="6">
        <v>-7.3899999999999993E-2</v>
      </c>
      <c r="J183" s="6">
        <v>-7.9199999999999993E-2</v>
      </c>
      <c r="K183" s="6">
        <v>6.9999999999999993E-3</v>
      </c>
      <c r="L183" s="6">
        <v>9.0000000000000011E-3</v>
      </c>
      <c r="M183" s="6">
        <v>8.3699999999999997E-2</v>
      </c>
    </row>
    <row r="184" spans="3:13" ht="15.5" x14ac:dyDescent="0.35">
      <c r="C184" t="s">
        <v>190</v>
      </c>
      <c r="I184" s="6">
        <v>-82.46</v>
      </c>
      <c r="J184" s="6">
        <v>-230.45</v>
      </c>
      <c r="K184" s="6">
        <v>47.97</v>
      </c>
    </row>
    <row r="185" spans="3:13" ht="15.5" x14ac:dyDescent="0.35">
      <c r="C185" t="s">
        <v>56</v>
      </c>
      <c r="I185" s="6">
        <v>175.68</v>
      </c>
      <c r="J185" s="6">
        <v>1.33</v>
      </c>
      <c r="K185" s="6">
        <v>1.75</v>
      </c>
      <c r="L185" s="5">
        <v>0</v>
      </c>
      <c r="M185" s="5">
        <v>0</v>
      </c>
    </row>
    <row r="186" spans="3:13" ht="15.5" x14ac:dyDescent="0.35">
      <c r="C186" t="s">
        <v>53</v>
      </c>
      <c r="I186" s="6">
        <v>29.6</v>
      </c>
      <c r="J186" s="6">
        <v>31.56</v>
      </c>
      <c r="K186" s="6">
        <v>33.65</v>
      </c>
      <c r="L186" s="6">
        <v>984042.57</v>
      </c>
      <c r="M186" s="6">
        <v>1961962.06</v>
      </c>
    </row>
    <row r="187" spans="3:13" ht="15.5" x14ac:dyDescent="0.35">
      <c r="C187" t="s">
        <v>191</v>
      </c>
      <c r="I187" s="6">
        <v>175.68</v>
      </c>
      <c r="J187" s="6">
        <v>1.33</v>
      </c>
      <c r="K187" s="6">
        <v>1.75</v>
      </c>
      <c r="L187" s="5">
        <v>0</v>
      </c>
      <c r="M187" s="5">
        <v>0</v>
      </c>
    </row>
    <row r="188" spans="3:13" ht="15.5" x14ac:dyDescent="0.35">
      <c r="C188" t="s">
        <v>192</v>
      </c>
      <c r="I188" s="6">
        <v>29.6</v>
      </c>
      <c r="J188" s="6">
        <v>31.56</v>
      </c>
      <c r="K188" s="6">
        <v>33.65</v>
      </c>
      <c r="L188" s="6">
        <v>984042.57</v>
      </c>
      <c r="M188" s="6">
        <v>1961962.06</v>
      </c>
    </row>
    <row r="189" spans="3:13" ht="15.5" x14ac:dyDescent="0.35">
      <c r="C189" t="s">
        <v>193</v>
      </c>
    </row>
    <row r="190" spans="3:13" ht="15.5" x14ac:dyDescent="0.35">
      <c r="C190" t="s">
        <v>194</v>
      </c>
    </row>
    <row r="191" spans="3:13" ht="15.5" x14ac:dyDescent="0.35">
      <c r="C191" t="s">
        <v>25</v>
      </c>
    </row>
    <row r="192" spans="3:13" ht="15.5" x14ac:dyDescent="0.35">
      <c r="C192" t="s">
        <v>22</v>
      </c>
      <c r="I192" s="5">
        <v>-3000000000</v>
      </c>
      <c r="J192" s="5">
        <v>-8000000000</v>
      </c>
      <c r="K192" s="5">
        <v>-26000000000</v>
      </c>
      <c r="L192" s="5">
        <v>0</v>
      </c>
      <c r="M192" s="5">
        <v>0</v>
      </c>
    </row>
    <row r="193" spans="2:13" ht="15.5" x14ac:dyDescent="0.35">
      <c r="C193" t="s">
        <v>195</v>
      </c>
      <c r="I193" s="5">
        <v>5000000000</v>
      </c>
      <c r="J193" s="5">
        <v>10000000000</v>
      </c>
      <c r="K193" s="5">
        <v>27000000000</v>
      </c>
      <c r="L193" s="5">
        <v>3000000000</v>
      </c>
      <c r="M193" s="5">
        <v>2000000000</v>
      </c>
    </row>
    <row r="194" spans="2:13" ht="15.5" x14ac:dyDescent="0.35">
      <c r="C194" t="s">
        <v>196</v>
      </c>
      <c r="I194" s="5">
        <v>0</v>
      </c>
      <c r="J194" s="5">
        <v>-4000000000</v>
      </c>
      <c r="K194" s="5">
        <v>-1000000000</v>
      </c>
      <c r="L194" s="5">
        <v>1000000000</v>
      </c>
      <c r="M194" s="5">
        <v>0</v>
      </c>
    </row>
    <row r="195" spans="2:13" ht="15.5" x14ac:dyDescent="0.35">
      <c r="C195" t="s">
        <v>197</v>
      </c>
      <c r="I195" s="5">
        <v>-5000000000</v>
      </c>
      <c r="J195" s="5">
        <v>-8000000000</v>
      </c>
      <c r="K195" s="5">
        <v>-23000000000</v>
      </c>
      <c r="L195" s="5">
        <v>-3000000000</v>
      </c>
      <c r="M195" s="5">
        <v>0</v>
      </c>
    </row>
    <row r="196" spans="2:13" ht="15.5" x14ac:dyDescent="0.35">
      <c r="C196" t="s">
        <v>14</v>
      </c>
      <c r="I196" s="5">
        <v>-5000000000</v>
      </c>
      <c r="J196" s="5">
        <v>-12000000000</v>
      </c>
      <c r="K196" s="5">
        <v>-24000000000</v>
      </c>
      <c r="L196" s="5">
        <v>-1000000000</v>
      </c>
      <c r="M196" s="5">
        <v>-1000000000</v>
      </c>
    </row>
    <row r="197" spans="2:13" ht="15.5" x14ac:dyDescent="0.35">
      <c r="C197" t="s">
        <v>16</v>
      </c>
      <c r="I197" s="6">
        <v>-2.86</v>
      </c>
      <c r="J197" s="6">
        <v>-6.95</v>
      </c>
      <c r="K197" s="6">
        <v>-13.9</v>
      </c>
      <c r="L197" s="6">
        <v>-207846.39999999999</v>
      </c>
      <c r="M197" s="6">
        <v>-361778.92</v>
      </c>
    </row>
    <row r="199" spans="2:13" ht="15.5" x14ac:dyDescent="0.35">
      <c r="B199" t="s">
        <v>198</v>
      </c>
      <c r="C199" t="s">
        <v>199</v>
      </c>
      <c r="D199" s="5">
        <v>-4000000000</v>
      </c>
      <c r="E199" s="5">
        <v>153000000</v>
      </c>
      <c r="F199" s="5">
        <v>-742000000</v>
      </c>
      <c r="G199" s="5">
        <v>-3000000000</v>
      </c>
      <c r="H199" s="5">
        <v>-3000000000</v>
      </c>
      <c r="J199" s="5">
        <v>-4000000000</v>
      </c>
      <c r="K199" s="5">
        <v>167000000</v>
      </c>
      <c r="L199" s="5">
        <v>-17000000</v>
      </c>
      <c r="M199" s="5">
        <v>86000000</v>
      </c>
    </row>
    <row r="200" spans="2:13" ht="15.5" x14ac:dyDescent="0.35">
      <c r="C200" t="s">
        <v>44</v>
      </c>
      <c r="D200" s="6">
        <v>-2.0499999999999998</v>
      </c>
      <c r="E200" s="6">
        <v>0.09</v>
      </c>
      <c r="F200" s="6">
        <v>-0.42</v>
      </c>
      <c r="G200" s="6">
        <v>-1.67</v>
      </c>
      <c r="H200" s="6">
        <v>-1.96</v>
      </c>
      <c r="J200" s="6">
        <v>-2.1</v>
      </c>
      <c r="K200" s="6">
        <v>0.1</v>
      </c>
      <c r="L200" s="6">
        <v>-0.01</v>
      </c>
      <c r="M200" s="6">
        <v>0.05</v>
      </c>
    </row>
    <row r="201" spans="2:13" ht="15.5" x14ac:dyDescent="0.35">
      <c r="C201" t="s">
        <v>204</v>
      </c>
      <c r="D201" s="5">
        <v>9000000000</v>
      </c>
      <c r="E201" s="5">
        <v>13000000000</v>
      </c>
      <c r="F201" s="5">
        <v>2000000000</v>
      </c>
      <c r="G201" s="5">
        <v>1000000000</v>
      </c>
      <c r="H201" s="5">
        <v>22000000000</v>
      </c>
      <c r="J201" s="5">
        <v>3000000000</v>
      </c>
      <c r="K201" s="5">
        <v>8000000000</v>
      </c>
      <c r="L201" s="5">
        <v>4000000000</v>
      </c>
      <c r="M201" s="5">
        <v>6000000000</v>
      </c>
    </row>
    <row r="202" spans="2:13" ht="15.5" x14ac:dyDescent="0.35">
      <c r="C202" t="s">
        <v>208</v>
      </c>
      <c r="I202" s="6">
        <v>-777.88</v>
      </c>
    </row>
    <row r="203" spans="2:13" ht="15.5" x14ac:dyDescent="0.35">
      <c r="C203" t="s">
        <v>209</v>
      </c>
      <c r="I203" s="6">
        <v>7.42</v>
      </c>
    </row>
    <row r="204" spans="2:13" ht="15.5" x14ac:dyDescent="0.35">
      <c r="C204" t="s">
        <v>210</v>
      </c>
      <c r="I204" s="6">
        <v>51.53</v>
      </c>
    </row>
    <row r="205" spans="2:13" ht="15.5" x14ac:dyDescent="0.35">
      <c r="C205" t="s">
        <v>211</v>
      </c>
      <c r="I205" s="6">
        <v>-1.96</v>
      </c>
    </row>
    <row r="206" spans="2:13" ht="15.5" x14ac:dyDescent="0.35">
      <c r="C206" t="s">
        <v>212</v>
      </c>
      <c r="D206" s="6">
        <v>1.54</v>
      </c>
    </row>
    <row r="207" spans="2:13" ht="15.5" x14ac:dyDescent="0.35">
      <c r="C207" t="s">
        <v>213</v>
      </c>
      <c r="I207" s="6">
        <v>29.6</v>
      </c>
    </row>
    <row r="208" spans="2:13" ht="15.5" x14ac:dyDescent="0.35">
      <c r="C208" t="s">
        <v>214</v>
      </c>
      <c r="D208" s="6">
        <v>2.7</v>
      </c>
    </row>
    <row r="209" spans="3:9" ht="15.5" x14ac:dyDescent="0.35">
      <c r="C209" t="s">
        <v>215</v>
      </c>
      <c r="D209" s="6">
        <v>2.59</v>
      </c>
    </row>
    <row r="210" spans="3:9" ht="15.5" x14ac:dyDescent="0.35">
      <c r="C210" t="s">
        <v>217</v>
      </c>
      <c r="D210" s="6">
        <v>0.08</v>
      </c>
    </row>
    <row r="211" spans="3:9" ht="15.5" x14ac:dyDescent="0.35">
      <c r="C211" t="s">
        <v>219</v>
      </c>
      <c r="D211" s="6">
        <v>1.08</v>
      </c>
    </row>
    <row r="212" spans="3:9" ht="15.5" x14ac:dyDescent="0.35">
      <c r="C212" t="s">
        <v>12</v>
      </c>
      <c r="D212" s="5">
        <v>-7000000000</v>
      </c>
    </row>
    <row r="213" spans="3:9" ht="15.5" x14ac:dyDescent="0.35">
      <c r="C213" t="s">
        <v>220</v>
      </c>
      <c r="I213" s="6">
        <v>13.17</v>
      </c>
    </row>
    <row r="214" spans="3:9" ht="15.5" x14ac:dyDescent="0.35">
      <c r="C214" t="s">
        <v>221</v>
      </c>
      <c r="I214" s="5">
        <v>0</v>
      </c>
    </row>
    <row r="215" spans="3:9" ht="15.5" x14ac:dyDescent="0.35">
      <c r="C215" t="s">
        <v>222</v>
      </c>
      <c r="I215" s="5">
        <v>0</v>
      </c>
    </row>
    <row r="216" spans="3:9" ht="15.5" x14ac:dyDescent="0.35">
      <c r="C216" t="s">
        <v>223</v>
      </c>
      <c r="I216" s="5">
        <v>0</v>
      </c>
    </row>
    <row r="217" spans="3:9" ht="15.5" x14ac:dyDescent="0.35">
      <c r="C217" t="s">
        <v>224</v>
      </c>
      <c r="D217" s="6">
        <v>6.23</v>
      </c>
    </row>
    <row r="218" spans="3:9" ht="15.5" x14ac:dyDescent="0.35">
      <c r="C218" t="s">
        <v>225</v>
      </c>
      <c r="D218" s="6">
        <v>1.28</v>
      </c>
    </row>
    <row r="219" spans="3:9" ht="15.5" x14ac:dyDescent="0.35">
      <c r="C219" t="s">
        <v>226</v>
      </c>
      <c r="D219" s="6">
        <v>11.49</v>
      </c>
    </row>
    <row r="220" spans="3:9" ht="15.5" x14ac:dyDescent="0.35">
      <c r="C220" t="s">
        <v>227</v>
      </c>
      <c r="D220" s="6">
        <v>-3.98</v>
      </c>
    </row>
    <row r="221" spans="3:9" ht="15.5" x14ac:dyDescent="0.35">
      <c r="C221" t="s">
        <v>228</v>
      </c>
      <c r="D221" s="6">
        <v>14.6</v>
      </c>
    </row>
    <row r="222" spans="3:9" ht="15.5" x14ac:dyDescent="0.35">
      <c r="C222" t="s">
        <v>40</v>
      </c>
      <c r="I222" s="5">
        <v>2669000000000</v>
      </c>
    </row>
    <row r="223" spans="3:9" ht="15.5" x14ac:dyDescent="0.35">
      <c r="C223" t="s">
        <v>229</v>
      </c>
      <c r="I223" s="5">
        <v>2666000000000</v>
      </c>
    </row>
    <row r="224" spans="3:9" ht="15.5" x14ac:dyDescent="0.35">
      <c r="C224" t="s">
        <v>230</v>
      </c>
      <c r="I224" s="5">
        <v>1750000000</v>
      </c>
    </row>
    <row r="225" spans="3:9" ht="15.5" x14ac:dyDescent="0.35">
      <c r="C225" t="s">
        <v>231</v>
      </c>
      <c r="I225" s="6">
        <v>0.49</v>
      </c>
    </row>
    <row r="226" spans="3:9" ht="15.5" x14ac:dyDescent="0.35">
      <c r="C226" t="s">
        <v>232</v>
      </c>
      <c r="D226" s="6">
        <v>-0.2636</v>
      </c>
    </row>
    <row r="227" spans="3:9" ht="15.5" x14ac:dyDescent="0.35">
      <c r="C227" t="s">
        <v>233</v>
      </c>
      <c r="D227" s="6">
        <v>-0.4743</v>
      </c>
    </row>
    <row r="228" spans="3:9" ht="15.5" x14ac:dyDescent="0.35">
      <c r="C228" t="s">
        <v>234</v>
      </c>
      <c r="D228" s="6">
        <v>-0.40240000000000004</v>
      </c>
    </row>
    <row r="229" spans="3:9" ht="15.5" x14ac:dyDescent="0.35">
      <c r="C229" t="s">
        <v>235</v>
      </c>
      <c r="D229" s="6">
        <v>3.6187999999999998</v>
      </c>
    </row>
    <row r="230" spans="3:9" ht="15.5" x14ac:dyDescent="0.35">
      <c r="C230" t="s">
        <v>236</v>
      </c>
      <c r="D230" s="6">
        <v>-3.5185000000000004</v>
      </c>
    </row>
    <row r="231" spans="3:9" ht="15.5" x14ac:dyDescent="0.35">
      <c r="C231" t="s">
        <v>237</v>
      </c>
      <c r="D231" s="6">
        <v>-3.8329000000000004</v>
      </c>
    </row>
    <row r="232" spans="3:9" ht="15.5" x14ac:dyDescent="0.35">
      <c r="C232" t="s">
        <v>244</v>
      </c>
      <c r="I232" s="5">
        <v>2</v>
      </c>
    </row>
    <row r="233" spans="3:9" ht="15.5" x14ac:dyDescent="0.35">
      <c r="C233" t="s">
        <v>245</v>
      </c>
      <c r="I233" s="6">
        <v>0.57999999999999996</v>
      </c>
    </row>
    <row r="234" spans="3:9" ht="15.5" x14ac:dyDescent="0.35">
      <c r="C234" t="s">
        <v>246</v>
      </c>
      <c r="I234" s="6">
        <v>0.68</v>
      </c>
    </row>
    <row r="235" spans="3:9" ht="15.5" x14ac:dyDescent="0.35">
      <c r="C235" t="s">
        <v>249</v>
      </c>
      <c r="I235" s="6">
        <v>0.02</v>
      </c>
    </row>
    <row r="236" spans="3:9" ht="15.5" x14ac:dyDescent="0.35">
      <c r="C236" t="s">
        <v>250</v>
      </c>
      <c r="I236" s="6">
        <v>0.02</v>
      </c>
    </row>
    <row r="237" spans="3:9" ht="15.5" x14ac:dyDescent="0.35">
      <c r="C237" t="s">
        <v>251</v>
      </c>
      <c r="I237" s="6">
        <v>0.08</v>
      </c>
    </row>
    <row r="238" spans="3:9" ht="15.5" x14ac:dyDescent="0.35">
      <c r="C238" t="s">
        <v>252</v>
      </c>
      <c r="D238" s="5">
        <v>3000000000</v>
      </c>
    </row>
    <row r="239" spans="3:9" ht="15.5" x14ac:dyDescent="0.35">
      <c r="C239" t="s">
        <v>253</v>
      </c>
      <c r="D239" s="5">
        <v>56000000000</v>
      </c>
    </row>
    <row r="240" spans="3:9" ht="15.5" x14ac:dyDescent="0.35">
      <c r="C240" t="s">
        <v>254</v>
      </c>
      <c r="D240" s="5">
        <v>4000000000</v>
      </c>
    </row>
    <row r="241" spans="3:9" ht="15.5" x14ac:dyDescent="0.35">
      <c r="C241" t="s">
        <v>183</v>
      </c>
      <c r="D241" s="5">
        <v>5000000000</v>
      </c>
    </row>
    <row r="242" spans="3:9" ht="15.5" x14ac:dyDescent="0.35">
      <c r="C242" t="s">
        <v>182</v>
      </c>
      <c r="I242" s="5">
        <v>52000000000</v>
      </c>
    </row>
    <row r="243" spans="3:9" ht="15.5" x14ac:dyDescent="0.35">
      <c r="C243" t="s">
        <v>20</v>
      </c>
      <c r="D243" s="5">
        <v>-3000000000</v>
      </c>
    </row>
    <row r="244" spans="3:9" ht="15.5" x14ac:dyDescent="0.35">
      <c r="C244" t="s">
        <v>255</v>
      </c>
      <c r="I244" s="5">
        <v>52000000000</v>
      </c>
    </row>
  </sheetData>
  <pageMargins left="0.7" right="0.7" top="0.75" bottom="0.75" header="0.3" footer="0.3"/>
  <ignoredErrors>
    <ignoredError sqref="A1:M245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1179</v>
      </c>
      <c r="D2" s="2" vm="120">
        <f ca="1">IFERROR(_xlfn.STOCKHISTORY("XIDX:" &amp; $C$1, D3, , 0, 0, 1), "Libur")</f>
        <v>110</v>
      </c>
      <c r="H2" s="2" vm="120">
        <f ca="1">IFERROR(INDEX(D2:G2,COUNT(D2:G2)),"")</f>
        <v>110</v>
      </c>
      <c r="I2" s="2" vm="154">
        <f t="shared" ref="I2:N2" ca="1" si="0">IFERROR(_xlfn.STOCKHISTORY("XIDX:" &amp; $C$1, I1, , 0, 0, 1), "Libur")</f>
        <v>101</v>
      </c>
      <c r="J2" s="2" vm="155">
        <f t="shared" ca="1" si="0"/>
        <v>95</v>
      </c>
      <c r="K2" s="2" vm="156">
        <f t="shared" ca="1" si="0"/>
        <v>92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30083652534</v>
      </c>
      <c r="H4" s="2">
        <f>IFERROR(SUM(D4:G4)*(4/MAX(1,COUNT(D4:G4))),"")</f>
        <v>120334610136</v>
      </c>
      <c r="I4" s="2">
        <f t="shared" ref="I4:N4" si="1">IFERROR(INDEX(I51:I500,MATCH($C$4,$C$51:$C$500,0)),"")</f>
        <v>272539442558</v>
      </c>
      <c r="J4" s="2">
        <f t="shared" si="1"/>
        <v>72525962894</v>
      </c>
      <c r="K4" s="2">
        <f t="shared" si="1"/>
        <v>64391660574</v>
      </c>
      <c r="L4" s="2">
        <f t="shared" si="1"/>
        <v>66008974393</v>
      </c>
      <c r="M4" s="2">
        <f t="shared" si="1"/>
        <v>41244048389</v>
      </c>
      <c r="N4" s="2">
        <f t="shared" si="1"/>
        <v>37435375532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1613678483</v>
      </c>
      <c r="H5" s="2">
        <f>IFERROR(SUM(D5:G5)*(4/MAX(1,COUNT(D5:G5))),"")</f>
        <v>6454713932</v>
      </c>
      <c r="I5" s="2">
        <f t="shared" ref="I5:N5" si="2">IFERROR(INDEX(I51:I500,MATCH($C$5,$C$51:$C$500,0)),"")</f>
        <v>15806192131</v>
      </c>
      <c r="J5" s="2">
        <f t="shared" si="2"/>
        <v>2590790242</v>
      </c>
      <c r="K5" s="2">
        <f t="shared" si="2"/>
        <v>6625468646</v>
      </c>
      <c r="L5" s="2">
        <f t="shared" si="2"/>
        <v>6271943949</v>
      </c>
      <c r="M5" s="2">
        <f t="shared" si="2"/>
        <v>1673213086</v>
      </c>
      <c r="N5" s="2">
        <f t="shared" si="2"/>
        <v>1646392894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105518663274</v>
      </c>
      <c r="H6" s="2">
        <f>IFERROR(INDEX(D6:G6,COUNT(D6:G6)),"")</f>
        <v>105518663274</v>
      </c>
      <c r="I6" s="2">
        <f t="shared" ref="I6:N6" si="3">IFERROR(INDEX(I51:I500,MATCH($C$6,$C$51:$C$500,0)),"")</f>
        <v>103901773610</v>
      </c>
      <c r="J6" s="2">
        <f t="shared" si="3"/>
        <v>88073210321</v>
      </c>
      <c r="K6" s="2">
        <f t="shared" si="3"/>
        <v>85461619171</v>
      </c>
      <c r="L6" s="2">
        <f t="shared" si="3"/>
        <v>45292850053</v>
      </c>
      <c r="M6" s="2">
        <f t="shared" si="3"/>
        <v>5675997464</v>
      </c>
      <c r="N6" s="2">
        <f t="shared" si="3"/>
        <v>4002784378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1.46</v>
      </c>
      <c r="H7" s="3">
        <f>IFERROR(INDEX(D7:G7,COUNT(D7:G7)),"")</f>
        <v>1.46</v>
      </c>
      <c r="I7" s="3">
        <f t="shared" ref="I7:N7" si="4">IFERROR(INDEX(I51:I500,MATCH($C$7,$C$51:$C$500,0))/1000000000,"")</f>
        <v>1.46</v>
      </c>
      <c r="J7" s="3">
        <f t="shared" si="4"/>
        <v>1.46</v>
      </c>
      <c r="K7" s="3">
        <f t="shared" si="4"/>
        <v>1.46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N8" si="5">IFERROR(INDEX(I51:I500,MATCH($C$8,$C$51:$C$500,0)),"")</f>
        <v>47000000000</v>
      </c>
      <c r="J8" s="2">
        <f t="shared" si="5"/>
        <v>-44000000000</v>
      </c>
      <c r="K8" s="2">
        <f t="shared" si="5"/>
        <v>-40000000000</v>
      </c>
      <c r="L8" s="2">
        <f t="shared" si="5"/>
        <v>10000000000</v>
      </c>
      <c r="M8" s="2">
        <f t="shared" si="5"/>
        <v>6000000000</v>
      </c>
      <c r="N8" s="2">
        <f t="shared" si="5"/>
        <v>-3000000000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6.43</v>
      </c>
      <c r="H9" s="3">
        <f>IFERROR(INDEX(D9:G9,COUNT(D9:G9)),"")</f>
        <v>6.43</v>
      </c>
      <c r="I9" s="3">
        <f t="shared" ref="I9:N9" si="6">IFERROR(INDEX(I51:I500,MATCH($C$9,$C$51:$C$500,0)),"")</f>
        <v>32.49</v>
      </c>
      <c r="J9" s="3">
        <f t="shared" si="6"/>
        <v>-30.45</v>
      </c>
      <c r="K9" s="3">
        <f t="shared" si="6"/>
        <v>-27.16</v>
      </c>
      <c r="L9" s="3">
        <f t="shared" si="6"/>
        <v>14837.99</v>
      </c>
      <c r="M9" s="3">
        <f t="shared" si="6"/>
        <v>2800215.71</v>
      </c>
      <c r="N9" s="3">
        <f t="shared" si="6"/>
        <v>-1525111.39</v>
      </c>
    </row>
    <row r="10" spans="1:14" ht="15.5" x14ac:dyDescent="0.35">
      <c r="C10" t="s">
        <v>17</v>
      </c>
      <c r="D10" s="3">
        <f ca="1">IFERROR(IF(D9=0,"",D2/D9),"")</f>
        <v>17.107309486780718</v>
      </c>
      <c r="I10" s="3">
        <f t="shared" ref="I10:N10" ca="1" si="7">IFERROR(IF(I9=0,"",I2/I9),"")</f>
        <v>3.1086488150200058</v>
      </c>
      <c r="J10" s="3">
        <f t="shared" ca="1" si="7"/>
        <v>-3.1198686371100166</v>
      </c>
      <c r="K10" s="3">
        <f t="shared" ca="1" si="7"/>
        <v>-3.3873343151693667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47118324977</v>
      </c>
      <c r="H11" s="2">
        <f>IFERROR(INDEX(D11:G11,COUNT(D11:G11)),"")</f>
        <v>47118324977</v>
      </c>
      <c r="I11" s="2">
        <f t="shared" ref="I11:N11" si="8">IFERROR(INDEX(I51:I500,MATCH($C$11,$C$51:$C$500,0)),"")</f>
        <v>44769811909</v>
      </c>
      <c r="J11" s="2">
        <f t="shared" si="8"/>
        <v>9554902582</v>
      </c>
      <c r="K11" s="2">
        <f t="shared" si="8"/>
        <v>23404810006</v>
      </c>
      <c r="L11" s="2">
        <f t="shared" si="8"/>
        <v>17803838628</v>
      </c>
      <c r="M11" s="2">
        <f t="shared" si="8"/>
        <v>2764996525</v>
      </c>
      <c r="N11" s="2">
        <f t="shared" si="8"/>
        <v>8263465104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-35000000000</v>
      </c>
      <c r="H12" s="2">
        <f>IFERROR(INDEX(D12:G12,COUNT(D12:G12)),"")</f>
        <v>-35000000000</v>
      </c>
      <c r="I12" s="2">
        <f t="shared" ref="I12:N12" si="9">IFERROR(INDEX(I51:I500,MATCH($C$12,$C$51:$C$500,0)),"")</f>
        <v>-26000000000</v>
      </c>
      <c r="J12" s="2">
        <f t="shared" si="9"/>
        <v>29000000000</v>
      </c>
      <c r="K12" s="2">
        <f t="shared" si="9"/>
        <v>-23000000000</v>
      </c>
      <c r="L12" s="2">
        <f t="shared" si="9"/>
        <v>-18000000000</v>
      </c>
      <c r="M12" s="2">
        <f t="shared" si="9"/>
        <v>-3000000000</v>
      </c>
      <c r="N12" s="2">
        <f t="shared" si="9"/>
        <v>-8000000000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 t="shared" ref="I13:N13" si="10">IFERROR(INDEX(I51:I500,MATCH($C$13,$C$51:$C$500,0)),"")</f>
        <v>19000000000</v>
      </c>
      <c r="J13" s="2">
        <f t="shared" si="10"/>
        <v>39000000000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-1576802804</v>
      </c>
      <c r="H15" s="2">
        <f>IFERROR(SUM(D15:G15)*(4/MAX(1,COUNT(D15:G15))),"")</f>
        <v>-6307211216</v>
      </c>
      <c r="I15" s="2">
        <f t="shared" ref="I15:N15" si="12">IFERROR(INDEX(I51:I500,MATCH($C$15,$C$51:$C$500,0)),"")</f>
        <v>-3691730547</v>
      </c>
      <c r="J15" s="2">
        <f t="shared" si="12"/>
        <v>-3020550146</v>
      </c>
      <c r="K15" s="2">
        <f t="shared" si="12"/>
        <v>-1894898412</v>
      </c>
      <c r="L15" s="2">
        <f t="shared" si="12"/>
        <v>-2215511523</v>
      </c>
      <c r="M15" s="2">
        <f t="shared" si="12"/>
        <v>-465155524</v>
      </c>
      <c r="N15" s="2">
        <f t="shared" si="12"/>
        <v>-726879547</v>
      </c>
    </row>
    <row r="16" spans="1:14" ht="15.5" x14ac:dyDescent="0.35">
      <c r="C16" t="s">
        <v>28</v>
      </c>
      <c r="D16" s="2">
        <f>IFERROR(INDEX(D51:D500,MATCH($C$16,$C$51:$C$500,0)),"")</f>
        <v>3193692468</v>
      </c>
      <c r="H16" s="2">
        <f>IFERROR(SUM(D16:G16)*(4/MAX(1,COUNT(D16:G16))),"")</f>
        <v>12774769872</v>
      </c>
      <c r="I16" s="2">
        <f t="shared" ref="I16:N16" si="13">IFERROR(INDEX(I51:I500,MATCH($C$16,$C$51:$C$500,0)),"")</f>
        <v>19642373814</v>
      </c>
      <c r="J16" s="2">
        <f t="shared" si="13"/>
        <v>5689824907</v>
      </c>
      <c r="K16" s="2">
        <f t="shared" si="13"/>
        <v>8383367034</v>
      </c>
      <c r="L16" s="2">
        <f t="shared" si="13"/>
        <v>8490444432</v>
      </c>
      <c r="M16" s="2">
        <f t="shared" si="13"/>
        <v>2138431790</v>
      </c>
      <c r="N16" s="2">
        <f t="shared" si="13"/>
        <v>2378559281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160600000000</v>
      </c>
      <c r="H20" s="2">
        <f t="shared" ref="H20:N20" ca="1" si="14">IFERROR(H21*H2,"")</f>
        <v>160600000000</v>
      </c>
      <c r="I20" s="2">
        <f t="shared" ca="1" si="14"/>
        <v>147460000000</v>
      </c>
      <c r="J20" s="2">
        <f t="shared" ca="1" si="14"/>
        <v>138700000000</v>
      </c>
      <c r="K20" s="2">
        <f t="shared" ca="1" si="14"/>
        <v>134320000000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1460000000</v>
      </c>
      <c r="H21" s="2">
        <f>IFERROR(INDEX(D21:G21,COUNT(D21:G21)),"")</f>
        <v>1460000000</v>
      </c>
      <c r="I21" s="2">
        <f t="shared" ref="I21:N21" si="15">IFERROR(INDEX(I51:I500,MATCH($C$7,$C$51:$C$500,0)),"")</f>
        <v>1460000000</v>
      </c>
      <c r="J21" s="2">
        <f t="shared" si="15"/>
        <v>1460000000</v>
      </c>
      <c r="K21" s="2">
        <f t="shared" si="15"/>
        <v>1460000000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1.5292825296789117</v>
      </c>
      <c r="H23" s="3">
        <f t="shared" ref="H23:N23" si="16">IFERROR(H5/H6*100,"")</f>
        <v>6.1171301187156466</v>
      </c>
      <c r="I23" s="3">
        <f t="shared" si="16"/>
        <v>15.212629757726038</v>
      </c>
      <c r="J23" s="3">
        <f t="shared" si="16"/>
        <v>2.9416325719902332</v>
      </c>
      <c r="K23" s="3">
        <f t="shared" si="16"/>
        <v>7.7525662516914311</v>
      </c>
      <c r="L23" s="3">
        <f t="shared" si="16"/>
        <v>13.847536513292507</v>
      </c>
      <c r="M23" s="3">
        <f t="shared" si="16"/>
        <v>29.478749710731016</v>
      </c>
      <c r="N23" s="3">
        <f t="shared" si="16"/>
        <v>41.131191154059209</v>
      </c>
    </row>
    <row r="24" spans="1:14" ht="15.5" x14ac:dyDescent="0.35">
      <c r="C24" t="s">
        <v>43</v>
      </c>
      <c r="D24" s="4">
        <f>IFERROR(_xlfn.RRI(5,I23,D23),"")</f>
        <v>-0.36837881759758262</v>
      </c>
      <c r="H24" s="4">
        <f t="shared" ref="H24:N24" si="17">IFERROR(_xlfn.RRI(5,M23,H23),"")</f>
        <v>-0.26985732640711491</v>
      </c>
      <c r="I24" s="4">
        <f t="shared" si="17"/>
        <v>-0.18039122064237545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1.1100000000000001</v>
      </c>
      <c r="H25" s="3">
        <f>IFERROR(INDEX(D25:G25,COUNT(D25:G25)),"")</f>
        <v>1.1100000000000001</v>
      </c>
      <c r="I25" s="3">
        <f t="shared" ref="I25:N25" si="18">IFERROR(INDEX(I51:I500,MATCH($C$25,$C$51:$C$500,0)),"")</f>
        <v>10.92</v>
      </c>
      <c r="J25" s="3">
        <f t="shared" si="18"/>
        <v>1.82</v>
      </c>
      <c r="K25" s="3">
        <f t="shared" si="18"/>
        <v>4.4400000000000004</v>
      </c>
      <c r="L25" s="3">
        <f t="shared" si="18"/>
        <v>9653.74</v>
      </c>
      <c r="M25" s="3">
        <f t="shared" si="18"/>
        <v>836638.13</v>
      </c>
      <c r="N25" s="3">
        <f t="shared" si="18"/>
        <v>825839.87</v>
      </c>
    </row>
    <row r="26" spans="1:14" ht="15.5" x14ac:dyDescent="0.35">
      <c r="C26" t="s">
        <v>46</v>
      </c>
      <c r="D26" s="4">
        <f>IFERROR(_xlfn.RRI(5,I25,D25),"")</f>
        <v>-0.3669761570745943</v>
      </c>
      <c r="H26" s="4">
        <f t="shared" ref="H26:N26" si="19">IFERROR(_xlfn.RRI(5,M25,H25),"")</f>
        <v>-0.93323373759188222</v>
      </c>
      <c r="I26" s="4">
        <f t="shared" si="19"/>
        <v>-0.89425365668989409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20.605241461643836</v>
      </c>
      <c r="H27" s="3">
        <f t="shared" ref="H27:N27" si="20">IFERROR(H4/H21,"")</f>
        <v>82.420965846575342</v>
      </c>
      <c r="I27" s="3">
        <f t="shared" si="20"/>
        <v>186.67085106712329</v>
      </c>
      <c r="J27" s="3">
        <f t="shared" si="20"/>
        <v>49.675317050684932</v>
      </c>
      <c r="K27" s="3">
        <f t="shared" si="20"/>
        <v>44.103877105479455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-0.35645304443353365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-0.89835164835164838</v>
      </c>
      <c r="I29" s="4">
        <f t="shared" si="22"/>
        <v>5</v>
      </c>
      <c r="J29" s="4">
        <f t="shared" si="22"/>
        <v>-0.59009009009009006</v>
      </c>
      <c r="K29" s="4">
        <f t="shared" si="22"/>
        <v>-0.99954007462392813</v>
      </c>
      <c r="L29" s="4">
        <f t="shared" si="22"/>
        <v>-0.98846127178066823</v>
      </c>
      <c r="M29" s="4">
        <f t="shared" si="22"/>
        <v>1.3075488835384043E-2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-0.55846900908520347</v>
      </c>
      <c r="I30" s="4">
        <f t="shared" si="23"/>
        <v>2.7578190165682988</v>
      </c>
      <c r="J30" s="4">
        <f t="shared" si="23"/>
        <v>0.126325400641779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72.23</v>
      </c>
      <c r="H32" s="3">
        <f>IFERROR(INDEX(D32:G32,COUNT(D32:G32)),"")</f>
        <v>72.23</v>
      </c>
      <c r="I32" s="3">
        <f t="shared" ref="I32:N32" si="24">IFERROR(INDEX(I51:I500,MATCH($C$32,$C$51:$C$500,0)),"")</f>
        <v>71.12</v>
      </c>
      <c r="J32" s="3">
        <f t="shared" si="24"/>
        <v>60.29</v>
      </c>
      <c r="K32" s="3">
        <f t="shared" si="24"/>
        <v>58.51</v>
      </c>
      <c r="L32" s="3">
        <f t="shared" si="24"/>
        <v>69681.31</v>
      </c>
      <c r="M32" s="3">
        <f t="shared" si="24"/>
        <v>2837998.73</v>
      </c>
      <c r="N32" s="3">
        <f t="shared" si="24"/>
        <v>2001392.19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</v>
      </c>
      <c r="H33" s="3">
        <f>IFERROR(INDEX(D33:G33,COUNT(D33:G33)),"")</f>
        <v>1.3</v>
      </c>
      <c r="I33" s="3">
        <f t="shared" ref="I33:N33" si="25">IFERROR(INDEX(I51:I500,MATCH($C$33,$C$51:$C$500,0)),"")</f>
        <v>1.42</v>
      </c>
      <c r="J33" s="3">
        <f t="shared" si="25"/>
        <v>1.58</v>
      </c>
      <c r="K33" s="3">
        <f t="shared" si="25"/>
        <v>1.57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84.68</v>
      </c>
      <c r="H34" s="3">
        <f>IFERROR(INDEX(D34:G34,COUNT(D34:G34)),"")</f>
        <v>84.68</v>
      </c>
      <c r="I34" s="3">
        <f t="shared" ref="I34:N34" si="26">IFERROR(INDEX(I51:I500,MATCH($C$34,$C$51:$C$500,0)),"")</f>
        <v>9.25</v>
      </c>
      <c r="J34" s="3">
        <f t="shared" si="26"/>
        <v>52.2</v>
      </c>
      <c r="K34" s="3">
        <f t="shared" si="26"/>
        <v>20.72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4.5599999999999996</v>
      </c>
      <c r="H35" s="3">
        <f>IFERROR(INDEX(D35:G35,COUNT(D35:G35)),"")</f>
        <v>4.5599999999999996</v>
      </c>
      <c r="I35" s="3">
        <f t="shared" ref="I35:N35" si="27">IFERROR(INDEX(I51:I500,MATCH($C$35,$C$51:$C$500,0)),"")</f>
        <v>0.54</v>
      </c>
      <c r="J35" s="3">
        <f t="shared" si="27"/>
        <v>1.91</v>
      </c>
      <c r="K35" s="3">
        <f t="shared" si="27"/>
        <v>2.08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0.2487</v>
      </c>
      <c r="I36" s="4">
        <f t="shared" si="28"/>
        <v>0.1008</v>
      </c>
      <c r="J36" s="4">
        <f t="shared" si="28"/>
        <v>0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1.1000000000000001</v>
      </c>
      <c r="I37" s="3">
        <f t="shared" si="29"/>
        <v>1.1000000000000001</v>
      </c>
      <c r="J37" s="3">
        <f t="shared" si="29"/>
        <v>0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30083652534</v>
      </c>
      <c r="E51" s="5">
        <v>97303510616</v>
      </c>
      <c r="F51" s="5">
        <v>27973879436</v>
      </c>
      <c r="G51" s="5">
        <v>24959778602</v>
      </c>
      <c r="I51" s="5">
        <v>272539442558</v>
      </c>
      <c r="J51" s="5">
        <v>72525962894</v>
      </c>
      <c r="K51" s="5">
        <v>64391660574</v>
      </c>
      <c r="L51" s="5">
        <v>66008974393</v>
      </c>
      <c r="M51" s="5">
        <v>41244048389</v>
      </c>
      <c r="N51" s="5">
        <v>37435375532</v>
      </c>
    </row>
    <row r="52" spans="2:14" ht="15.5" x14ac:dyDescent="0.35">
      <c r="C52" t="s">
        <v>73</v>
      </c>
      <c r="D52" s="5">
        <v>-21575956981</v>
      </c>
      <c r="E52" s="5">
        <v>-79026249259</v>
      </c>
      <c r="F52" s="5">
        <v>-20907493525</v>
      </c>
      <c r="G52" s="5">
        <v>-18140779321</v>
      </c>
      <c r="I52" s="5">
        <v>-229691071498</v>
      </c>
      <c r="J52" s="5">
        <v>-47101538181</v>
      </c>
      <c r="K52" s="5">
        <v>-39873188195</v>
      </c>
      <c r="L52" s="5">
        <v>-49656223149</v>
      </c>
      <c r="M52" s="5">
        <v>-35469868051</v>
      </c>
      <c r="N52" s="5">
        <v>-33467749557</v>
      </c>
    </row>
    <row r="53" spans="2:14" ht="15.5" x14ac:dyDescent="0.35">
      <c r="C53" t="s">
        <v>74</v>
      </c>
      <c r="D53" s="5">
        <v>8507695553</v>
      </c>
      <c r="E53" s="5">
        <v>18277261357</v>
      </c>
      <c r="F53" s="5">
        <v>7066385911</v>
      </c>
      <c r="G53" s="5">
        <v>6818999281</v>
      </c>
      <c r="I53" s="5">
        <v>42848371060</v>
      </c>
      <c r="J53" s="5">
        <v>25424424713</v>
      </c>
      <c r="K53" s="5">
        <v>24518472379</v>
      </c>
      <c r="L53" s="5">
        <v>16352751244</v>
      </c>
      <c r="M53" s="5">
        <v>5774180338</v>
      </c>
      <c r="N53" s="5">
        <v>3967625975</v>
      </c>
    </row>
    <row r="54" spans="2:14" ht="15.5" x14ac:dyDescent="0.35">
      <c r="C54" t="s">
        <v>75</v>
      </c>
      <c r="D54" s="5">
        <v>-5764257897</v>
      </c>
      <c r="E54" s="5">
        <v>-4335496842</v>
      </c>
      <c r="F54" s="5">
        <v>-4196668471</v>
      </c>
      <c r="G54" s="5">
        <v>-4655698081</v>
      </c>
      <c r="I54" s="5">
        <v>-19153056910</v>
      </c>
      <c r="J54" s="5">
        <v>-18330866510</v>
      </c>
      <c r="K54" s="5">
        <v>-15711779864</v>
      </c>
      <c r="L54" s="5">
        <v>-7486818918</v>
      </c>
    </row>
    <row r="55" spans="2:14" ht="15.5" x14ac:dyDescent="0.35">
      <c r="C55" t="s">
        <v>77</v>
      </c>
    </row>
    <row r="56" spans="2:14" ht="15.5" x14ac:dyDescent="0.35">
      <c r="C56" t="s">
        <v>78</v>
      </c>
      <c r="D56" s="5">
        <v>2743437656</v>
      </c>
      <c r="E56" s="5">
        <v>13941764515</v>
      </c>
      <c r="F56" s="5">
        <v>2869717440</v>
      </c>
      <c r="G56" s="5">
        <v>2163301200</v>
      </c>
      <c r="I56" s="5">
        <v>23695314150</v>
      </c>
      <c r="J56" s="5">
        <v>7093558203</v>
      </c>
      <c r="K56" s="5">
        <v>8806692515</v>
      </c>
      <c r="L56" s="5">
        <v>8865932326</v>
      </c>
      <c r="M56" s="5">
        <v>5774180338</v>
      </c>
      <c r="N56" s="5">
        <v>3967625975</v>
      </c>
    </row>
    <row r="57" spans="2:14" ht="15.5" x14ac:dyDescent="0.35">
      <c r="C57" t="s">
        <v>79</v>
      </c>
      <c r="D57" s="5">
        <v>450254812</v>
      </c>
      <c r="E57" s="5">
        <v>-524521294</v>
      </c>
      <c r="F57" s="5">
        <v>-1311660715</v>
      </c>
      <c r="G57" s="5">
        <v>229271519</v>
      </c>
      <c r="I57" s="5">
        <v>-4052940336</v>
      </c>
      <c r="J57" s="5">
        <v>-1403733296</v>
      </c>
      <c r="K57" s="5">
        <v>-423325481</v>
      </c>
      <c r="L57" s="5">
        <v>-375487894</v>
      </c>
      <c r="M57" s="5">
        <v>-3635748548</v>
      </c>
      <c r="N57" s="5">
        <v>-1589066694</v>
      </c>
    </row>
    <row r="58" spans="2:14" ht="15.5" x14ac:dyDescent="0.35">
      <c r="C58" t="s">
        <v>80</v>
      </c>
      <c r="D58" s="5">
        <v>3211181</v>
      </c>
      <c r="E58" s="5">
        <v>30177219</v>
      </c>
      <c r="F58" s="5">
        <v>-4669803</v>
      </c>
      <c r="G58" s="5">
        <v>6549654</v>
      </c>
      <c r="I58" s="5">
        <v>22371158</v>
      </c>
      <c r="J58" s="5">
        <v>13637807</v>
      </c>
      <c r="K58" s="5">
        <v>10306475</v>
      </c>
    </row>
    <row r="59" spans="2:14" ht="15.5" x14ac:dyDescent="0.35">
      <c r="C59" t="s">
        <v>81</v>
      </c>
      <c r="D59" s="5">
        <v>450254812</v>
      </c>
      <c r="E59" s="5">
        <v>-524521294</v>
      </c>
      <c r="F59" s="5">
        <v>-1311660715</v>
      </c>
      <c r="G59" s="5">
        <v>229271519</v>
      </c>
      <c r="I59" s="5">
        <v>-4052940336</v>
      </c>
      <c r="J59" s="5">
        <v>-1403733296</v>
      </c>
      <c r="K59" s="5">
        <v>-423325481</v>
      </c>
      <c r="L59" s="5">
        <v>-375487894</v>
      </c>
      <c r="M59" s="5">
        <v>-3635748548</v>
      </c>
      <c r="N59" s="5">
        <v>-1589066694</v>
      </c>
    </row>
    <row r="60" spans="2:14" ht="15.5" x14ac:dyDescent="0.35">
      <c r="C60" t="s">
        <v>28</v>
      </c>
      <c r="D60" s="5">
        <v>3193692468</v>
      </c>
      <c r="E60" s="5">
        <v>13417243221</v>
      </c>
      <c r="F60" s="5">
        <v>1558056725</v>
      </c>
      <c r="G60" s="5">
        <v>2392572719</v>
      </c>
      <c r="I60" s="5">
        <v>19642373814</v>
      </c>
      <c r="J60" s="5">
        <v>5689824907</v>
      </c>
      <c r="K60" s="5">
        <v>8383367034</v>
      </c>
      <c r="L60" s="5">
        <v>8490444432</v>
      </c>
      <c r="M60" s="5">
        <v>2138431790</v>
      </c>
      <c r="N60" s="5">
        <v>2378559281</v>
      </c>
    </row>
    <row r="61" spans="2:14" ht="15.5" x14ac:dyDescent="0.35">
      <c r="C61" t="s">
        <v>27</v>
      </c>
      <c r="D61" s="5">
        <v>-1576802804</v>
      </c>
      <c r="E61" s="5">
        <v>-1467647095</v>
      </c>
      <c r="F61" s="5">
        <v>-680615337</v>
      </c>
      <c r="G61" s="5">
        <v>-1248463512</v>
      </c>
      <c r="I61" s="5">
        <v>-3691730547</v>
      </c>
      <c r="J61" s="5">
        <v>-3020550146</v>
      </c>
      <c r="K61" s="5">
        <v>-1894898412</v>
      </c>
      <c r="L61" s="5">
        <v>-2215511523</v>
      </c>
      <c r="M61" s="5">
        <v>-465155524</v>
      </c>
      <c r="N61" s="5">
        <v>-726879547</v>
      </c>
    </row>
    <row r="62" spans="2:14" ht="15.5" x14ac:dyDescent="0.35">
      <c r="C62" t="s">
        <v>85</v>
      </c>
      <c r="D62" s="5">
        <v>1616889664</v>
      </c>
      <c r="E62" s="5">
        <v>11949596126</v>
      </c>
      <c r="F62" s="5">
        <v>877441388</v>
      </c>
      <c r="G62" s="5">
        <v>1144109207</v>
      </c>
      <c r="I62" s="5">
        <v>15950643267</v>
      </c>
      <c r="J62" s="5">
        <v>2669274761</v>
      </c>
      <c r="K62" s="5">
        <v>6488468622</v>
      </c>
      <c r="L62" s="5">
        <v>6274932909</v>
      </c>
      <c r="M62" s="5">
        <v>1673276266</v>
      </c>
      <c r="N62" s="5">
        <v>1651679734</v>
      </c>
    </row>
    <row r="63" spans="2:14" ht="15.5" x14ac:dyDescent="0.35">
      <c r="C63" t="s">
        <v>86</v>
      </c>
      <c r="E63" s="5">
        <v>-122080008</v>
      </c>
      <c r="I63" s="5">
        <v>-122080008</v>
      </c>
      <c r="J63" s="5">
        <v>-64846712</v>
      </c>
      <c r="K63" s="5">
        <v>147306499</v>
      </c>
      <c r="L63" s="5">
        <v>-2988960</v>
      </c>
      <c r="M63" s="5">
        <v>-63180</v>
      </c>
      <c r="N63" s="5">
        <v>-5286840</v>
      </c>
    </row>
    <row r="64" spans="2:14" ht="15.5" x14ac:dyDescent="0.35">
      <c r="C64" t="s">
        <v>88</v>
      </c>
      <c r="D64" s="5">
        <v>1616889664</v>
      </c>
      <c r="E64" s="5">
        <v>11827516118</v>
      </c>
      <c r="F64" s="5">
        <v>877441388</v>
      </c>
      <c r="G64" s="5">
        <v>1144109207</v>
      </c>
      <c r="I64" s="5">
        <v>15828563259</v>
      </c>
      <c r="J64" s="5">
        <v>2604428049</v>
      </c>
      <c r="K64" s="5">
        <v>6635775121</v>
      </c>
      <c r="L64" s="5">
        <v>6271943949</v>
      </c>
      <c r="M64" s="5">
        <v>1673213086</v>
      </c>
      <c r="N64" s="5">
        <v>1646392894</v>
      </c>
    </row>
    <row r="65" spans="2:14" ht="15.5" x14ac:dyDescent="0.35">
      <c r="C65" t="s">
        <v>89</v>
      </c>
      <c r="D65" s="5">
        <v>1616889664</v>
      </c>
      <c r="E65" s="5">
        <v>11949596156</v>
      </c>
      <c r="F65" s="5">
        <v>877441388</v>
      </c>
      <c r="G65" s="5">
        <v>1144109207</v>
      </c>
      <c r="I65" s="5">
        <v>15950643297</v>
      </c>
      <c r="J65" s="5">
        <v>2669274761</v>
      </c>
      <c r="K65" s="5">
        <v>6488468622</v>
      </c>
      <c r="L65" s="5">
        <v>6274932909</v>
      </c>
      <c r="M65" s="5">
        <v>1673276266</v>
      </c>
      <c r="N65" s="5">
        <v>1651679734</v>
      </c>
    </row>
    <row r="66" spans="2:14" ht="15.5" x14ac:dyDescent="0.35">
      <c r="C66" t="s">
        <v>7</v>
      </c>
      <c r="D66" s="5">
        <v>1613678483</v>
      </c>
      <c r="E66" s="5">
        <v>11797338929</v>
      </c>
      <c r="F66" s="5">
        <v>882111191</v>
      </c>
      <c r="G66" s="5">
        <v>1137559553</v>
      </c>
      <c r="I66" s="5">
        <v>15806192131</v>
      </c>
      <c r="J66" s="5">
        <v>2590790242</v>
      </c>
      <c r="K66" s="5">
        <v>6625468646</v>
      </c>
      <c r="L66" s="5">
        <v>6271943949</v>
      </c>
      <c r="M66" s="5">
        <v>1673213086</v>
      </c>
      <c r="N66" s="5">
        <v>1646392894</v>
      </c>
    </row>
    <row r="67" spans="2:14" ht="15.5" x14ac:dyDescent="0.35">
      <c r="C67" t="s">
        <v>90</v>
      </c>
      <c r="D67" s="5">
        <v>1616889664</v>
      </c>
      <c r="E67" s="5">
        <v>11949596156</v>
      </c>
      <c r="F67" s="5">
        <v>877441388</v>
      </c>
      <c r="G67" s="5">
        <v>1144109207</v>
      </c>
      <c r="I67" s="5">
        <v>15950643297</v>
      </c>
      <c r="J67" s="5">
        <v>2669274761</v>
      </c>
      <c r="K67" s="5">
        <v>6488468622</v>
      </c>
      <c r="L67" s="5">
        <v>6274932909</v>
      </c>
      <c r="M67" s="5">
        <v>1673276266</v>
      </c>
      <c r="N67" s="5">
        <v>1651679734</v>
      </c>
    </row>
    <row r="68" spans="2:14" ht="15.5" x14ac:dyDescent="0.35">
      <c r="C68" t="s">
        <v>91</v>
      </c>
      <c r="D68" s="5">
        <v>1616889664</v>
      </c>
      <c r="E68" s="5">
        <v>11827516148</v>
      </c>
      <c r="F68" s="5">
        <v>877441388</v>
      </c>
      <c r="G68" s="5">
        <v>1144109207</v>
      </c>
      <c r="I68" s="5">
        <v>15828563289</v>
      </c>
      <c r="J68" s="5">
        <v>2604428049</v>
      </c>
      <c r="K68" s="5">
        <v>6635775121</v>
      </c>
      <c r="L68" s="5">
        <v>6271943949</v>
      </c>
      <c r="M68" s="5">
        <v>1673213086</v>
      </c>
      <c r="N68" s="5">
        <v>1646392894</v>
      </c>
    </row>
    <row r="69" spans="2:14" ht="15.5" x14ac:dyDescent="0.35">
      <c r="C69" t="s">
        <v>92</v>
      </c>
      <c r="D69" s="5">
        <v>1616889664</v>
      </c>
      <c r="E69" s="5">
        <v>11827516148</v>
      </c>
      <c r="F69" s="5">
        <v>877441388</v>
      </c>
      <c r="G69" s="5">
        <v>1144109207</v>
      </c>
      <c r="I69" s="5">
        <v>15828563289</v>
      </c>
      <c r="J69" s="5">
        <v>2604428049</v>
      </c>
      <c r="K69" s="5">
        <v>6635775121</v>
      </c>
      <c r="L69" s="5">
        <v>6271943949</v>
      </c>
      <c r="M69" s="5">
        <v>1673213086</v>
      </c>
      <c r="N69" s="5">
        <v>1646392894</v>
      </c>
    </row>
    <row r="71" spans="2:14" ht="15.5" x14ac:dyDescent="0.35">
      <c r="B71" t="s">
        <v>93</v>
      </c>
      <c r="C71" t="s">
        <v>94</v>
      </c>
    </row>
    <row r="72" spans="2:14" ht="15.5" x14ac:dyDescent="0.35">
      <c r="C72" t="s">
        <v>95</v>
      </c>
    </row>
    <row r="73" spans="2:14" ht="15.5" x14ac:dyDescent="0.35">
      <c r="C73" t="s">
        <v>19</v>
      </c>
      <c r="D73" s="5">
        <v>47118324977</v>
      </c>
      <c r="E73" s="5">
        <v>44769811909</v>
      </c>
      <c r="F73" s="5">
        <v>17688401072</v>
      </c>
      <c r="G73" s="5">
        <v>30226050810</v>
      </c>
      <c r="I73" s="5">
        <v>44769811909</v>
      </c>
      <c r="J73" s="5">
        <v>9554902582</v>
      </c>
      <c r="K73" s="5">
        <v>23404810006</v>
      </c>
      <c r="L73" s="5">
        <v>17803838628</v>
      </c>
      <c r="M73" s="5">
        <v>2764996525</v>
      </c>
      <c r="N73" s="5">
        <v>8263465104</v>
      </c>
    </row>
    <row r="74" spans="2:14" ht="15.5" x14ac:dyDescent="0.35">
      <c r="C74" t="s">
        <v>269</v>
      </c>
      <c r="K74" s="5">
        <v>16751343</v>
      </c>
      <c r="L74" s="5">
        <v>16793155</v>
      </c>
    </row>
    <row r="75" spans="2:14" ht="15.5" x14ac:dyDescent="0.35">
      <c r="C75" t="s">
        <v>96</v>
      </c>
      <c r="D75" s="5">
        <v>16868176883</v>
      </c>
      <c r="E75" s="5">
        <v>55014124974</v>
      </c>
      <c r="F75" s="5">
        <v>24724545295</v>
      </c>
      <c r="G75" s="5">
        <v>18147177661</v>
      </c>
      <c r="I75" s="5">
        <v>55014124974</v>
      </c>
      <c r="J75" s="5">
        <v>10915191244</v>
      </c>
      <c r="K75" s="5">
        <v>14232303447</v>
      </c>
      <c r="L75" s="5">
        <v>21138670335</v>
      </c>
      <c r="M75" s="5">
        <v>6960524514</v>
      </c>
      <c r="N75" s="5">
        <v>13091771184</v>
      </c>
    </row>
    <row r="76" spans="2:14" ht="15.5" x14ac:dyDescent="0.35">
      <c r="C76" t="s">
        <v>97</v>
      </c>
      <c r="D76" s="5">
        <v>92972087</v>
      </c>
      <c r="E76" s="5">
        <v>90106155</v>
      </c>
      <c r="F76" s="5">
        <v>22035707</v>
      </c>
      <c r="I76" s="5">
        <v>90106155</v>
      </c>
      <c r="J76" s="5">
        <v>5266572424</v>
      </c>
    </row>
    <row r="77" spans="2:14" ht="15.5" x14ac:dyDescent="0.35">
      <c r="C77" t="s">
        <v>270</v>
      </c>
      <c r="D77" s="5">
        <v>2015404</v>
      </c>
      <c r="E77" s="5">
        <v>69130210</v>
      </c>
      <c r="F77" s="5">
        <v>2500000000</v>
      </c>
      <c r="G77" s="5">
        <v>4000000000</v>
      </c>
      <c r="I77" s="5">
        <v>69130210</v>
      </c>
      <c r="J77" s="5">
        <v>6309262500</v>
      </c>
      <c r="M77" s="5">
        <v>1150000000</v>
      </c>
      <c r="N77" s="5">
        <v>12248900003</v>
      </c>
    </row>
    <row r="78" spans="2:14" ht="15.5" x14ac:dyDescent="0.35">
      <c r="C78" t="s">
        <v>98</v>
      </c>
      <c r="D78" s="5">
        <v>16868176883</v>
      </c>
      <c r="E78" s="5">
        <v>55014124974</v>
      </c>
      <c r="F78" s="5">
        <v>24724545295</v>
      </c>
      <c r="G78" s="5">
        <v>18147177661</v>
      </c>
      <c r="I78" s="5">
        <v>55014124974</v>
      </c>
      <c r="J78" s="5">
        <v>10915191244</v>
      </c>
      <c r="K78" s="5">
        <v>14232303447</v>
      </c>
      <c r="L78" s="5">
        <v>21138670335</v>
      </c>
      <c r="M78" s="5">
        <v>6960524514</v>
      </c>
      <c r="N78" s="5">
        <v>13091771184</v>
      </c>
    </row>
    <row r="79" spans="2:14" ht="15.5" x14ac:dyDescent="0.35">
      <c r="C79" t="s">
        <v>99</v>
      </c>
      <c r="D79" s="5">
        <v>10210686193</v>
      </c>
      <c r="E79" s="5">
        <v>2343625001</v>
      </c>
      <c r="F79" s="5">
        <v>230902237</v>
      </c>
      <c r="G79" s="5">
        <v>441268330</v>
      </c>
      <c r="I79" s="5">
        <v>2343625001</v>
      </c>
      <c r="J79" s="5">
        <v>27427335</v>
      </c>
      <c r="K79" s="5">
        <v>537256776</v>
      </c>
      <c r="L79" s="5">
        <v>247775010</v>
      </c>
      <c r="M79" s="5">
        <v>1252186779</v>
      </c>
      <c r="N79" s="5">
        <v>76519280</v>
      </c>
    </row>
    <row r="80" spans="2:14" ht="15.5" x14ac:dyDescent="0.35">
      <c r="C80" t="s">
        <v>100</v>
      </c>
      <c r="D80" s="5">
        <v>10210686193</v>
      </c>
      <c r="E80" s="5">
        <v>2343625001</v>
      </c>
      <c r="F80" s="5">
        <v>230902237</v>
      </c>
      <c r="G80" s="5">
        <v>441268330</v>
      </c>
      <c r="I80" s="5">
        <v>2343625001</v>
      </c>
      <c r="J80" s="5">
        <v>27427335</v>
      </c>
      <c r="K80" s="5">
        <v>537256776</v>
      </c>
      <c r="L80" s="5">
        <v>247775010</v>
      </c>
      <c r="M80" s="5">
        <v>1252186779</v>
      </c>
      <c r="N80" s="5">
        <v>76519280</v>
      </c>
    </row>
    <row r="81" spans="3:14" ht="15.5" x14ac:dyDescent="0.35">
      <c r="C81" t="s">
        <v>556</v>
      </c>
      <c r="N81" s="5">
        <v>339288937</v>
      </c>
    </row>
    <row r="82" spans="3:14" ht="15.5" x14ac:dyDescent="0.35">
      <c r="C82" t="s">
        <v>101</v>
      </c>
      <c r="D82" s="5">
        <v>15272590875</v>
      </c>
      <c r="E82" s="5">
        <v>15864578222</v>
      </c>
      <c r="F82" s="5">
        <v>13100744948</v>
      </c>
      <c r="G82" s="5">
        <v>11163629232</v>
      </c>
      <c r="I82" s="5">
        <v>15864578222</v>
      </c>
      <c r="J82" s="5">
        <v>87865425912</v>
      </c>
      <c r="K82" s="5">
        <v>14022396426</v>
      </c>
      <c r="L82" s="5">
        <v>9272991264</v>
      </c>
      <c r="M82" s="5">
        <v>5073442618</v>
      </c>
      <c r="N82" s="5">
        <v>751755183</v>
      </c>
    </row>
    <row r="83" spans="3:14" ht="15.5" x14ac:dyDescent="0.35">
      <c r="C83" t="s">
        <v>80</v>
      </c>
      <c r="D83" s="5">
        <v>-49556052</v>
      </c>
      <c r="E83" s="5">
        <v>-49556052</v>
      </c>
      <c r="F83" s="5">
        <v>72367208</v>
      </c>
      <c r="G83" s="5">
        <v>72367208</v>
      </c>
      <c r="I83" s="5">
        <v>-49556052</v>
      </c>
      <c r="J83" s="5">
        <v>72367208</v>
      </c>
      <c r="K83" s="5">
        <v>138967519</v>
      </c>
      <c r="L83" s="5">
        <v>-8338980</v>
      </c>
      <c r="M83" s="5">
        <v>-5350020</v>
      </c>
      <c r="N83" s="5">
        <v>-5286840</v>
      </c>
    </row>
    <row r="84" spans="3:14" ht="15.5" x14ac:dyDescent="0.35">
      <c r="C84" t="s">
        <v>102</v>
      </c>
      <c r="D84" s="5">
        <v>97356860717</v>
      </c>
      <c r="E84" s="5">
        <v>127007950937</v>
      </c>
      <c r="F84" s="5">
        <v>75590318713</v>
      </c>
      <c r="G84" s="5">
        <v>76515498259</v>
      </c>
      <c r="I84" s="5">
        <v>127007950937</v>
      </c>
      <c r="J84" s="5">
        <v>144197478205</v>
      </c>
      <c r="K84" s="5">
        <v>66837445315</v>
      </c>
      <c r="L84" s="5">
        <v>49479336169</v>
      </c>
      <c r="M84" s="5">
        <v>16147209448</v>
      </c>
      <c r="N84" s="5">
        <v>22532243688</v>
      </c>
    </row>
    <row r="85" spans="3:14" ht="15.5" x14ac:dyDescent="0.35">
      <c r="C85" t="s">
        <v>103</v>
      </c>
    </row>
    <row r="86" spans="3:14" ht="15.5" x14ac:dyDescent="0.35">
      <c r="C86" t="s">
        <v>105</v>
      </c>
      <c r="D86" s="5">
        <v>239598006</v>
      </c>
      <c r="E86" s="5">
        <v>892702461</v>
      </c>
      <c r="F86" s="5">
        <v>295400735</v>
      </c>
      <c r="G86" s="5">
        <v>502072859</v>
      </c>
      <c r="I86" s="5">
        <v>892702461</v>
      </c>
      <c r="J86" s="5">
        <v>418703517</v>
      </c>
      <c r="K86" s="5">
        <v>296864969</v>
      </c>
      <c r="L86" s="5">
        <v>150229348</v>
      </c>
      <c r="M86" s="5">
        <v>10344802</v>
      </c>
      <c r="N86" s="5">
        <v>14754098</v>
      </c>
    </row>
    <row r="87" spans="3:14" ht="15.5" x14ac:dyDescent="0.35">
      <c r="C87" t="s">
        <v>271</v>
      </c>
      <c r="D87" s="5">
        <v>235174156</v>
      </c>
      <c r="E87" s="5">
        <v>235887426</v>
      </c>
      <c r="F87" s="5">
        <v>236584939</v>
      </c>
      <c r="G87" s="5">
        <v>237253704</v>
      </c>
      <c r="I87" s="5">
        <v>235887426</v>
      </c>
      <c r="J87" s="5">
        <v>238436319</v>
      </c>
      <c r="K87" s="5">
        <v>271905594</v>
      </c>
    </row>
    <row r="88" spans="3:14" ht="15.5" x14ac:dyDescent="0.35">
      <c r="C88" t="s">
        <v>104</v>
      </c>
      <c r="D88" s="5">
        <v>19362776374</v>
      </c>
      <c r="E88" s="5">
        <v>19607930108</v>
      </c>
      <c r="F88" s="5">
        <v>18696080334</v>
      </c>
      <c r="G88" s="5">
        <v>18420711567</v>
      </c>
      <c r="I88" s="5">
        <v>19607930108</v>
      </c>
      <c r="J88" s="5">
        <v>18982299116</v>
      </c>
      <c r="K88" s="5">
        <v>10764608456</v>
      </c>
      <c r="L88" s="5">
        <v>4279181473</v>
      </c>
      <c r="M88" s="5">
        <v>2780485053</v>
      </c>
      <c r="N88" s="5">
        <v>2938245578</v>
      </c>
    </row>
    <row r="89" spans="3:14" ht="15.5" x14ac:dyDescent="0.35">
      <c r="C89" t="s">
        <v>272</v>
      </c>
      <c r="D89" s="5">
        <v>2638310373</v>
      </c>
      <c r="E89" s="5">
        <v>2638310373</v>
      </c>
      <c r="F89" s="5">
        <v>7385985699</v>
      </c>
      <c r="G89" s="5">
        <v>2638310373</v>
      </c>
      <c r="I89" s="5">
        <v>2638310373</v>
      </c>
      <c r="J89" s="5">
        <v>2638310373</v>
      </c>
      <c r="K89" s="5">
        <v>2638310373</v>
      </c>
    </row>
    <row r="90" spans="3:14" ht="15.5" x14ac:dyDescent="0.35">
      <c r="C90" t="s">
        <v>349</v>
      </c>
      <c r="D90" s="5">
        <v>6778060636</v>
      </c>
      <c r="E90" s="5">
        <v>7082023167</v>
      </c>
      <c r="F90" s="5">
        <v>2638310373</v>
      </c>
      <c r="G90" s="5">
        <v>7633125313</v>
      </c>
      <c r="I90" s="5">
        <v>7082023167</v>
      </c>
      <c r="J90" s="5">
        <v>8236875376</v>
      </c>
      <c r="K90" s="5">
        <v>9429375000</v>
      </c>
    </row>
    <row r="91" spans="3:14" ht="15.5" x14ac:dyDescent="0.35">
      <c r="C91" t="s">
        <v>106</v>
      </c>
      <c r="D91" s="5">
        <v>29674062605</v>
      </c>
      <c r="E91" s="5">
        <v>30919590247</v>
      </c>
      <c r="F91" s="5">
        <v>29552362077</v>
      </c>
      <c r="G91" s="5">
        <v>29431473816</v>
      </c>
      <c r="I91" s="5">
        <v>30919590247</v>
      </c>
      <c r="J91" s="5">
        <v>30514624701</v>
      </c>
      <c r="K91" s="5">
        <v>23401064392</v>
      </c>
      <c r="L91" s="5">
        <v>4429410821</v>
      </c>
      <c r="M91" s="5">
        <v>2790829855</v>
      </c>
      <c r="N91" s="5">
        <v>2952999676</v>
      </c>
    </row>
    <row r="92" spans="3:14" ht="15.5" x14ac:dyDescent="0.35">
      <c r="C92" t="s">
        <v>107</v>
      </c>
      <c r="D92" s="5">
        <v>127030923322</v>
      </c>
      <c r="E92" s="5">
        <v>157927541184</v>
      </c>
      <c r="F92" s="5">
        <v>105142680790</v>
      </c>
      <c r="G92" s="5">
        <v>105946972075</v>
      </c>
      <c r="I92" s="5">
        <v>157927541184</v>
      </c>
      <c r="J92" s="5">
        <v>174712102906</v>
      </c>
      <c r="K92" s="5">
        <v>90238509707</v>
      </c>
      <c r="L92" s="5">
        <v>53908746990</v>
      </c>
      <c r="M92" s="5">
        <v>18938039303</v>
      </c>
      <c r="N92" s="5">
        <v>25485243364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19842812120</v>
      </c>
      <c r="E95" s="5">
        <v>52329279784</v>
      </c>
      <c r="F95" s="5">
        <v>6161467334</v>
      </c>
      <c r="G95" s="5">
        <v>6760396897</v>
      </c>
      <c r="I95" s="5">
        <v>52329279784</v>
      </c>
      <c r="J95" s="5">
        <v>66264710686</v>
      </c>
      <c r="K95" s="5">
        <v>4048065998</v>
      </c>
      <c r="L95" s="5">
        <v>8037530937</v>
      </c>
      <c r="M95" s="5">
        <v>13232864839</v>
      </c>
      <c r="N95" s="5">
        <v>21421650986</v>
      </c>
    </row>
    <row r="96" spans="3:14" ht="15.5" x14ac:dyDescent="0.35">
      <c r="C96" t="s">
        <v>273</v>
      </c>
      <c r="D96" s="5">
        <v>11748365965</v>
      </c>
      <c r="E96" s="5">
        <v>18721566117</v>
      </c>
      <c r="I96" s="5">
        <v>18721566117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6122348731</v>
      </c>
      <c r="E98" s="5">
        <v>31492174812</v>
      </c>
      <c r="F98" s="5">
        <v>2174427784</v>
      </c>
      <c r="G98" s="5">
        <v>876519614</v>
      </c>
      <c r="I98" s="5">
        <v>31492174812</v>
      </c>
      <c r="J98" s="5">
        <v>51475629280</v>
      </c>
      <c r="K98" s="5">
        <v>3434115481</v>
      </c>
      <c r="L98" s="5">
        <v>5370414891</v>
      </c>
      <c r="M98" s="5">
        <v>10995225061</v>
      </c>
      <c r="N98" s="5">
        <v>8788760202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94987491</v>
      </c>
      <c r="E100" s="5">
        <v>159236365</v>
      </c>
      <c r="F100" s="5">
        <v>2522035707</v>
      </c>
      <c r="G100" s="5">
        <v>4000000000</v>
      </c>
      <c r="I100" s="5">
        <v>159236365</v>
      </c>
      <c r="J100" s="5">
        <v>11575834924</v>
      </c>
      <c r="M100" s="5">
        <v>1150000000</v>
      </c>
      <c r="N100" s="5">
        <v>12248900003</v>
      </c>
    </row>
    <row r="101" spans="3:14" ht="15.5" x14ac:dyDescent="0.35">
      <c r="C101" t="s">
        <v>118</v>
      </c>
    </row>
    <row r="102" spans="3:14" ht="15.5" x14ac:dyDescent="0.35">
      <c r="C102" t="s">
        <v>378</v>
      </c>
      <c r="D102" s="5">
        <v>56037103</v>
      </c>
      <c r="E102" s="5">
        <v>83076965</v>
      </c>
      <c r="I102" s="5">
        <v>83076965</v>
      </c>
    </row>
    <row r="103" spans="3:14" ht="15.5" x14ac:dyDescent="0.35">
      <c r="C103" t="s">
        <v>120</v>
      </c>
      <c r="D103" s="5">
        <v>56037103</v>
      </c>
      <c r="E103" s="5">
        <v>83076965</v>
      </c>
      <c r="F103" s="5">
        <v>5787806487</v>
      </c>
      <c r="G103" s="5">
        <v>6870609597</v>
      </c>
      <c r="I103" s="5">
        <v>83076965</v>
      </c>
      <c r="J103" s="5">
        <v>19255032402</v>
      </c>
    </row>
    <row r="104" spans="3:14" ht="15.5" x14ac:dyDescent="0.35">
      <c r="C104" t="s">
        <v>116</v>
      </c>
      <c r="D104" s="5">
        <v>1225166395</v>
      </c>
      <c r="E104" s="5">
        <v>1210932635</v>
      </c>
      <c r="F104" s="5">
        <v>731895581</v>
      </c>
      <c r="G104" s="5">
        <v>944692441</v>
      </c>
      <c r="I104" s="5">
        <v>1210932635</v>
      </c>
      <c r="J104" s="5">
        <v>2206212615</v>
      </c>
      <c r="K104" s="5">
        <v>500891050</v>
      </c>
      <c r="L104" s="5">
        <v>240833668</v>
      </c>
      <c r="M104" s="5">
        <v>279020942</v>
      </c>
      <c r="N104" s="5">
        <v>21087280</v>
      </c>
    </row>
    <row r="105" spans="3:14" ht="15.5" x14ac:dyDescent="0.35">
      <c r="C105" t="s">
        <v>115</v>
      </c>
      <c r="D105" s="5">
        <v>547518285</v>
      </c>
      <c r="E105" s="5">
        <v>643385945</v>
      </c>
      <c r="F105" s="5">
        <v>703108262</v>
      </c>
      <c r="G105" s="5">
        <v>939184842</v>
      </c>
      <c r="I105" s="5">
        <v>643385945</v>
      </c>
      <c r="J105" s="5">
        <v>1007033867</v>
      </c>
      <c r="K105" s="5">
        <v>113059467</v>
      </c>
      <c r="L105" s="5">
        <v>2426282378</v>
      </c>
      <c r="M105" s="5">
        <v>808618836</v>
      </c>
      <c r="N105" s="5">
        <v>362903501</v>
      </c>
    </row>
    <row r="106" spans="3:14" ht="15.5" x14ac:dyDescent="0.35">
      <c r="C106" t="s">
        <v>121</v>
      </c>
      <c r="D106" s="5">
        <v>1669447928</v>
      </c>
      <c r="E106" s="5">
        <v>1696487790</v>
      </c>
      <c r="F106" s="5">
        <v>6906955994</v>
      </c>
      <c r="G106" s="5">
        <v>7989759104</v>
      </c>
      <c r="I106" s="5">
        <v>1696487790</v>
      </c>
      <c r="J106" s="5">
        <v>20374181909</v>
      </c>
      <c r="K106" s="5">
        <v>728824537</v>
      </c>
      <c r="L106" s="5">
        <v>578366000</v>
      </c>
      <c r="M106" s="5">
        <v>29177000</v>
      </c>
      <c r="N106" s="5">
        <v>60808000</v>
      </c>
    </row>
    <row r="107" spans="3:14" ht="15.5" x14ac:dyDescent="0.35">
      <c r="C107" t="s">
        <v>122</v>
      </c>
      <c r="D107" s="5">
        <v>1669447928</v>
      </c>
      <c r="E107" s="5">
        <v>1696487790</v>
      </c>
      <c r="F107" s="5">
        <v>6906955994</v>
      </c>
      <c r="G107" s="5">
        <v>7989759104</v>
      </c>
      <c r="I107" s="5">
        <v>1696487790</v>
      </c>
      <c r="J107" s="5">
        <v>20374181909</v>
      </c>
      <c r="K107" s="5">
        <v>728824537</v>
      </c>
      <c r="L107" s="5">
        <v>578366000</v>
      </c>
      <c r="M107" s="5">
        <v>29177000</v>
      </c>
      <c r="N107" s="5">
        <v>60808000</v>
      </c>
    </row>
    <row r="108" spans="3:14" ht="15.5" x14ac:dyDescent="0.35">
      <c r="C108" t="s">
        <v>442</v>
      </c>
      <c r="F108" s="5">
        <v>5787806487</v>
      </c>
      <c r="G108" s="5">
        <v>6870609597</v>
      </c>
      <c r="J108" s="5">
        <v>19255032402</v>
      </c>
    </row>
    <row r="109" spans="3:14" ht="15.5" x14ac:dyDescent="0.35">
      <c r="C109" t="s">
        <v>126</v>
      </c>
      <c r="D109" s="5">
        <v>21512260048</v>
      </c>
      <c r="E109" s="5">
        <v>54025767574</v>
      </c>
      <c r="F109" s="5">
        <v>13068423328</v>
      </c>
      <c r="G109" s="5">
        <v>14750156001</v>
      </c>
      <c r="I109" s="5">
        <v>54025767574</v>
      </c>
      <c r="J109" s="5">
        <v>86638892595</v>
      </c>
      <c r="K109" s="5">
        <v>4776890535</v>
      </c>
      <c r="L109" s="5">
        <v>8615896937</v>
      </c>
      <c r="M109" s="5">
        <v>13262041839</v>
      </c>
      <c r="N109" s="5">
        <v>21482458986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58369364400</v>
      </c>
      <c r="E111" s="5">
        <v>58369364400</v>
      </c>
      <c r="F111" s="5">
        <v>58369364400</v>
      </c>
      <c r="G111" s="5">
        <v>58369364400</v>
      </c>
      <c r="I111" s="5">
        <v>58369364400</v>
      </c>
      <c r="J111" s="5">
        <v>58369364400</v>
      </c>
      <c r="K111" s="5">
        <v>58368000000</v>
      </c>
      <c r="L111" s="5">
        <v>13000000000</v>
      </c>
      <c r="M111" s="5">
        <v>2000000000</v>
      </c>
      <c r="N111" s="5">
        <v>2000000000</v>
      </c>
    </row>
    <row r="112" spans="3:14" ht="15.5" x14ac:dyDescent="0.35">
      <c r="C112" t="s">
        <v>129</v>
      </c>
      <c r="D112" s="5">
        <v>15442634828</v>
      </c>
      <c r="E112" s="5">
        <v>15442634828</v>
      </c>
      <c r="F112" s="5">
        <v>15442634828</v>
      </c>
      <c r="G112" s="5">
        <v>15442634828</v>
      </c>
      <c r="I112" s="5">
        <v>15442634828</v>
      </c>
      <c r="J112" s="5">
        <v>15442634828</v>
      </c>
      <c r="K112" s="5">
        <v>15436836128</v>
      </c>
      <c r="L112" s="5">
        <v>22344908640</v>
      </c>
    </row>
    <row r="113" spans="2:14" ht="15.5" x14ac:dyDescent="0.35">
      <c r="C113" t="s">
        <v>130</v>
      </c>
      <c r="D113" s="5">
        <v>31633626967</v>
      </c>
      <c r="E113" s="5">
        <v>30019948484</v>
      </c>
      <c r="F113" s="5">
        <v>18100686295</v>
      </c>
      <c r="G113" s="5">
        <v>17218575104</v>
      </c>
      <c r="I113" s="5">
        <v>30019948484</v>
      </c>
      <c r="J113" s="5">
        <v>14091833093</v>
      </c>
      <c r="K113" s="5">
        <v>11434442540</v>
      </c>
      <c r="L113" s="5">
        <v>9956280393</v>
      </c>
      <c r="M113" s="5">
        <v>3681347484</v>
      </c>
      <c r="N113" s="5">
        <v>2008071218</v>
      </c>
    </row>
    <row r="114" spans="2:14" ht="15.5" x14ac:dyDescent="0.35">
      <c r="C114" t="s">
        <v>131</v>
      </c>
      <c r="D114" s="5">
        <v>1000000000</v>
      </c>
      <c r="E114" s="5">
        <v>1000000000</v>
      </c>
      <c r="F114" s="5">
        <v>1000000000</v>
      </c>
      <c r="G114" s="5">
        <v>1000000000</v>
      </c>
      <c r="I114" s="5">
        <v>1000000000</v>
      </c>
      <c r="J114" s="5">
        <v>1000000000</v>
      </c>
      <c r="K114" s="5">
        <v>1000000000</v>
      </c>
    </row>
    <row r="115" spans="2:14" ht="15.5" x14ac:dyDescent="0.35">
      <c r="C115" t="s">
        <v>132</v>
      </c>
      <c r="D115" s="5">
        <v>30633626967</v>
      </c>
      <c r="E115" s="5">
        <v>29019948484</v>
      </c>
      <c r="F115" s="5">
        <v>17100686295</v>
      </c>
      <c r="G115" s="5">
        <v>16218575104</v>
      </c>
      <c r="I115" s="5">
        <v>29019948484</v>
      </c>
      <c r="J115" s="5">
        <v>13091833093</v>
      </c>
      <c r="K115" s="5">
        <v>10434442540</v>
      </c>
      <c r="L115" s="5">
        <v>9956280393</v>
      </c>
      <c r="M115" s="5">
        <v>3681347484</v>
      </c>
      <c r="N115" s="5">
        <v>2008071218</v>
      </c>
    </row>
    <row r="116" spans="2:14" ht="15.5" x14ac:dyDescent="0.35">
      <c r="C116" t="s">
        <v>133</v>
      </c>
      <c r="D116" s="5">
        <v>31633626967</v>
      </c>
      <c r="E116" s="5">
        <v>30019948484</v>
      </c>
      <c r="F116" s="5">
        <v>18100686295</v>
      </c>
      <c r="G116" s="5">
        <v>17218575104</v>
      </c>
      <c r="I116" s="5">
        <v>30019948484</v>
      </c>
      <c r="J116" s="5">
        <v>14091833093</v>
      </c>
      <c r="K116" s="5">
        <v>11434442540</v>
      </c>
      <c r="L116" s="5">
        <v>9956280393</v>
      </c>
      <c r="M116" s="5">
        <v>3681347484</v>
      </c>
      <c r="N116" s="5">
        <v>2008071218</v>
      </c>
    </row>
    <row r="117" spans="2:14" ht="15.5" x14ac:dyDescent="0.35">
      <c r="C117" t="s">
        <v>134</v>
      </c>
      <c r="D117" s="5">
        <v>122593131</v>
      </c>
      <c r="E117" s="5">
        <v>119381950</v>
      </c>
      <c r="F117" s="5">
        <v>89204731</v>
      </c>
      <c r="G117" s="5">
        <v>93874534</v>
      </c>
      <c r="I117" s="5">
        <v>119381950</v>
      </c>
      <c r="J117" s="5">
        <v>97010792</v>
      </c>
      <c r="K117" s="5">
        <v>83372984</v>
      </c>
    </row>
    <row r="118" spans="2:14" ht="15.5" x14ac:dyDescent="0.35">
      <c r="C118" t="s">
        <v>9</v>
      </c>
      <c r="D118" s="5">
        <v>105518663274</v>
      </c>
      <c r="E118" s="5">
        <v>103901773610</v>
      </c>
      <c r="F118" s="5">
        <v>92074257462</v>
      </c>
      <c r="G118" s="5">
        <v>91196816074</v>
      </c>
      <c r="I118" s="5">
        <v>103901773610</v>
      </c>
      <c r="J118" s="5">
        <v>88073210321</v>
      </c>
      <c r="K118" s="5">
        <v>85461619171</v>
      </c>
      <c r="L118" s="5">
        <v>45292850053</v>
      </c>
      <c r="M118" s="5">
        <v>5675997464</v>
      </c>
      <c r="N118" s="5">
        <v>4002784378</v>
      </c>
    </row>
    <row r="119" spans="2:14" ht="15.5" x14ac:dyDescent="0.35">
      <c r="C119" t="s">
        <v>135</v>
      </c>
      <c r="D119" s="5">
        <v>127030923322</v>
      </c>
      <c r="E119" s="5">
        <v>157927541184</v>
      </c>
      <c r="F119" s="5">
        <v>105142680790</v>
      </c>
      <c r="G119" s="5">
        <v>105946972075</v>
      </c>
      <c r="I119" s="5">
        <v>157927541184</v>
      </c>
      <c r="J119" s="5">
        <v>174712102916</v>
      </c>
      <c r="K119" s="5">
        <v>90238509706</v>
      </c>
      <c r="L119" s="5">
        <v>53908746990</v>
      </c>
      <c r="M119" s="5">
        <v>18938039303</v>
      </c>
      <c r="N119" s="5">
        <v>25485243364</v>
      </c>
    </row>
    <row r="120" spans="2:14" ht="15.5" x14ac:dyDescent="0.35">
      <c r="C120" t="s">
        <v>136</v>
      </c>
      <c r="D120" s="5">
        <v>1459234110</v>
      </c>
      <c r="E120" s="5">
        <v>1459234110</v>
      </c>
      <c r="F120" s="5">
        <v>1459234110</v>
      </c>
      <c r="G120" s="5">
        <v>1459234110</v>
      </c>
      <c r="I120" s="5">
        <v>1459234110</v>
      </c>
      <c r="J120" s="5">
        <v>1459234110</v>
      </c>
      <c r="K120" s="5">
        <v>1459200000</v>
      </c>
      <c r="L120" s="5">
        <v>650000</v>
      </c>
      <c r="M120" s="5">
        <v>2000</v>
      </c>
      <c r="N120" s="5">
        <v>2000</v>
      </c>
    </row>
    <row r="122" spans="2:14" ht="15.5" x14ac:dyDescent="0.35">
      <c r="B122" t="s">
        <v>137</v>
      </c>
      <c r="C122" t="s">
        <v>138</v>
      </c>
      <c r="D122" s="5">
        <v>9613979618</v>
      </c>
      <c r="E122" s="5">
        <v>31922835051</v>
      </c>
      <c r="F122" s="5">
        <v>-11378105155</v>
      </c>
      <c r="G122" s="5">
        <v>-385526058</v>
      </c>
      <c r="I122" s="5">
        <v>49874567486</v>
      </c>
      <c r="J122" s="5">
        <v>-42098493523</v>
      </c>
      <c r="K122" s="5">
        <v>-32120813071</v>
      </c>
      <c r="L122" s="5">
        <v>10875211134</v>
      </c>
      <c r="M122" s="5">
        <v>5680607924</v>
      </c>
      <c r="N122" s="5">
        <v>-1148433593</v>
      </c>
    </row>
    <row r="123" spans="2:14" ht="15.5" x14ac:dyDescent="0.35">
      <c r="C123" t="s">
        <v>139</v>
      </c>
      <c r="D123" s="5">
        <v>71538802404</v>
      </c>
      <c r="E123" s="5">
        <v>77717317138</v>
      </c>
      <c r="F123" s="5">
        <v>24473638540</v>
      </c>
      <c r="G123" s="5">
        <v>23201364564</v>
      </c>
      <c r="I123" s="5">
        <v>258419847543</v>
      </c>
      <c r="J123" s="5">
        <v>83534711924</v>
      </c>
      <c r="K123" s="5">
        <v>77926582573</v>
      </c>
      <c r="L123" s="5">
        <v>72198837009</v>
      </c>
      <c r="M123" s="5">
        <v>51499699898</v>
      </c>
      <c r="N123" s="5">
        <v>31061060395</v>
      </c>
    </row>
    <row r="124" spans="2:14" ht="15.5" x14ac:dyDescent="0.35">
      <c r="C124" t="s">
        <v>598</v>
      </c>
      <c r="D124" s="5">
        <v>-60941709770</v>
      </c>
      <c r="E124" s="5">
        <v>-43732230678</v>
      </c>
      <c r="F124" s="5">
        <v>-35178585603</v>
      </c>
      <c r="G124" s="5">
        <v>-22669748266</v>
      </c>
      <c r="I124" s="5">
        <v>-204179594655</v>
      </c>
      <c r="J124" s="5">
        <v>-123496458602</v>
      </c>
      <c r="K124" s="5">
        <v>-105755483373</v>
      </c>
      <c r="L124" s="5">
        <v>-60234613169</v>
      </c>
      <c r="M124" s="5">
        <v>-45845884960</v>
      </c>
      <c r="N124" s="5">
        <v>-31617371155</v>
      </c>
    </row>
    <row r="125" spans="2:14" ht="15.5" x14ac:dyDescent="0.35">
      <c r="C125" t="s">
        <v>282</v>
      </c>
      <c r="D125" s="5">
        <v>36452993</v>
      </c>
      <c r="E125" s="5">
        <v>27986904</v>
      </c>
      <c r="F125" s="5">
        <v>36861701</v>
      </c>
      <c r="G125" s="5">
        <v>45714969</v>
      </c>
      <c r="I125" s="5">
        <v>129259187</v>
      </c>
      <c r="J125" s="5">
        <v>93377350</v>
      </c>
      <c r="K125" s="5">
        <v>88641334</v>
      </c>
      <c r="L125" s="5">
        <v>31011654</v>
      </c>
      <c r="M125" s="5">
        <v>41806059</v>
      </c>
      <c r="N125" s="5">
        <v>43271942</v>
      </c>
    </row>
    <row r="126" spans="2:14" ht="15.5" x14ac:dyDescent="0.35">
      <c r="C126" t="s">
        <v>1180</v>
      </c>
    </row>
    <row r="127" spans="2:14" ht="15.5" x14ac:dyDescent="0.35">
      <c r="C127" t="s">
        <v>284</v>
      </c>
      <c r="D127" s="5">
        <v>-1019566009</v>
      </c>
      <c r="E127" s="5">
        <v>-2090238313</v>
      </c>
      <c r="F127" s="5">
        <v>-710019793</v>
      </c>
      <c r="G127" s="5">
        <v>-962857325</v>
      </c>
      <c r="I127" s="5">
        <v>-4494944589</v>
      </c>
      <c r="J127" s="5">
        <v>-2230124195</v>
      </c>
      <c r="K127" s="5">
        <v>-4380553605</v>
      </c>
      <c r="L127" s="5">
        <v>-1120024360</v>
      </c>
      <c r="M127" s="5">
        <v>-15013073</v>
      </c>
      <c r="N127" s="5">
        <v>-635394775</v>
      </c>
    </row>
    <row r="128" spans="2:14" ht="15.5" x14ac:dyDescent="0.35">
      <c r="C128" t="s">
        <v>411</v>
      </c>
    </row>
    <row r="129" spans="3:14" ht="15.5" x14ac:dyDescent="0.35">
      <c r="C129" t="s">
        <v>145</v>
      </c>
      <c r="D129" s="5">
        <v>-7037449026</v>
      </c>
      <c r="E129" s="5">
        <v>-1012838929</v>
      </c>
      <c r="F129" s="5">
        <v>-2552803110</v>
      </c>
      <c r="G129" s="5">
        <v>-863198965</v>
      </c>
      <c r="I129" s="5">
        <v>-11950064844</v>
      </c>
      <c r="J129" s="5">
        <v>30578958002</v>
      </c>
      <c r="K129" s="5">
        <v>62195376575</v>
      </c>
      <c r="L129" s="5">
        <v>3900000000</v>
      </c>
      <c r="M129" s="5">
        <v>-11098900003</v>
      </c>
      <c r="N129" s="5">
        <v>8684578547</v>
      </c>
    </row>
    <row r="130" spans="3:14" ht="15.5" x14ac:dyDescent="0.35">
      <c r="C130" t="s">
        <v>146</v>
      </c>
      <c r="D130" s="5">
        <v>-228017524</v>
      </c>
      <c r="E130" s="5">
        <v>-3828585285</v>
      </c>
      <c r="F130" s="5">
        <v>1393258527</v>
      </c>
      <c r="G130" s="5">
        <v>-472513969</v>
      </c>
      <c r="I130" s="5">
        <v>-2709593315</v>
      </c>
      <c r="J130" s="5">
        <v>-2330371903</v>
      </c>
      <c r="K130" s="5">
        <v>-24473592126</v>
      </c>
      <c r="L130" s="5">
        <v>-1247308396</v>
      </c>
      <c r="M130" s="5">
        <v>-80176500</v>
      </c>
      <c r="N130" s="5">
        <v>-1901789182</v>
      </c>
    </row>
    <row r="131" spans="3:14" ht="15.5" x14ac:dyDescent="0.35">
      <c r="C131" t="s">
        <v>148</v>
      </c>
      <c r="D131" s="5">
        <v>-228017524</v>
      </c>
      <c r="E131" s="5">
        <v>-1343785449</v>
      </c>
      <c r="F131" s="5">
        <v>-679181728</v>
      </c>
      <c r="G131" s="5">
        <v>-637649104</v>
      </c>
      <c r="I131" s="5">
        <v>-2462368869</v>
      </c>
      <c r="J131" s="5">
        <v>-2332122744</v>
      </c>
      <c r="K131" s="5">
        <v>-7508633938</v>
      </c>
      <c r="L131" s="5">
        <v>-1230515241</v>
      </c>
      <c r="M131" s="5">
        <v>-80176500</v>
      </c>
      <c r="N131" s="5">
        <v>-1901789182</v>
      </c>
    </row>
    <row r="132" spans="3:14" ht="15.5" x14ac:dyDescent="0.35">
      <c r="C132" t="s">
        <v>415</v>
      </c>
      <c r="E132" s="5">
        <v>2702703</v>
      </c>
      <c r="G132" s="5">
        <v>135135135</v>
      </c>
      <c r="I132" s="5">
        <v>137837838</v>
      </c>
    </row>
    <row r="133" spans="3:14" ht="15.5" x14ac:dyDescent="0.35">
      <c r="C133" t="s">
        <v>583</v>
      </c>
      <c r="E133" s="5">
        <v>412900000</v>
      </c>
      <c r="F133" s="5">
        <v>-412900000</v>
      </c>
      <c r="K133" s="5">
        <v>-7335000000</v>
      </c>
    </row>
    <row r="134" spans="3:14" ht="15.5" x14ac:dyDescent="0.35">
      <c r="C134" t="s">
        <v>865</v>
      </c>
      <c r="F134" s="5">
        <v>-85900000</v>
      </c>
      <c r="G134" s="5">
        <v>30000000</v>
      </c>
      <c r="I134" s="5">
        <v>-55900000</v>
      </c>
      <c r="J134" s="5">
        <v>-15000502</v>
      </c>
      <c r="K134" s="5">
        <v>-9630000000</v>
      </c>
    </row>
    <row r="135" spans="3:14" ht="15.5" x14ac:dyDescent="0.35">
      <c r="C135" t="s">
        <v>1181</v>
      </c>
      <c r="J135" s="5">
        <v>16751343</v>
      </c>
      <c r="K135" s="5">
        <v>41812</v>
      </c>
    </row>
    <row r="136" spans="3:14" ht="15.5" x14ac:dyDescent="0.35">
      <c r="C136" t="s">
        <v>570</v>
      </c>
      <c r="L136" s="5">
        <v>-16793155</v>
      </c>
    </row>
    <row r="137" spans="3:14" ht="15.5" x14ac:dyDescent="0.35">
      <c r="C137" t="s">
        <v>825</v>
      </c>
      <c r="E137" s="5">
        <v>4171049</v>
      </c>
      <c r="F137" s="5">
        <v>-333333333</v>
      </c>
      <c r="I137" s="5">
        <v>-329162284</v>
      </c>
    </row>
    <row r="138" spans="3:14" ht="15.5" x14ac:dyDescent="0.35">
      <c r="C138" t="s">
        <v>1182</v>
      </c>
      <c r="E138" s="5">
        <v>-2904573588</v>
      </c>
      <c r="F138" s="5">
        <v>2904573588</v>
      </c>
    </row>
    <row r="139" spans="3:14" ht="15.5" x14ac:dyDescent="0.35">
      <c r="C139" t="s">
        <v>846</v>
      </c>
    </row>
    <row r="140" spans="3:14" ht="15.5" x14ac:dyDescent="0.35">
      <c r="C140" t="s">
        <v>149</v>
      </c>
      <c r="D140" s="5">
        <v>-7037449026</v>
      </c>
      <c r="E140" s="5">
        <v>-1012838929</v>
      </c>
      <c r="F140" s="5">
        <v>-2552803110</v>
      </c>
      <c r="G140" s="5">
        <v>-863198965</v>
      </c>
      <c r="I140" s="5">
        <v>-11950064844</v>
      </c>
      <c r="J140" s="5">
        <v>30578958002</v>
      </c>
      <c r="K140" s="5">
        <v>62195376575</v>
      </c>
      <c r="L140" s="5">
        <v>3900000000</v>
      </c>
      <c r="M140" s="5">
        <v>-11098900003</v>
      </c>
      <c r="N140" s="5">
        <v>8684578547</v>
      </c>
    </row>
    <row r="141" spans="3:14" ht="15.5" x14ac:dyDescent="0.35">
      <c r="C141" t="s">
        <v>1173</v>
      </c>
      <c r="K141" s="5">
        <v>27000000000</v>
      </c>
      <c r="L141" s="5">
        <v>11000000000</v>
      </c>
    </row>
    <row r="142" spans="3:14" ht="15.5" x14ac:dyDescent="0.35">
      <c r="C142" t="s">
        <v>1183</v>
      </c>
      <c r="K142" s="5">
        <v>-4908623425</v>
      </c>
    </row>
    <row r="143" spans="3:14" ht="15.5" x14ac:dyDescent="0.35">
      <c r="C143" t="s">
        <v>1184</v>
      </c>
      <c r="K143" s="5">
        <v>40104000000</v>
      </c>
    </row>
    <row r="144" spans="3:14" ht="15.5" x14ac:dyDescent="0.35">
      <c r="C144" t="s">
        <v>360</v>
      </c>
      <c r="J144" s="5">
        <v>7163100</v>
      </c>
    </row>
    <row r="145" spans="2:14" ht="15.5" x14ac:dyDescent="0.35">
      <c r="C145" t="s">
        <v>741</v>
      </c>
      <c r="E145" s="5">
        <v>-30000000</v>
      </c>
      <c r="F145" s="5">
        <v>30000000</v>
      </c>
    </row>
    <row r="146" spans="2:14" ht="15.5" x14ac:dyDescent="0.35">
      <c r="C146" t="s">
        <v>396</v>
      </c>
      <c r="J146" s="5">
        <v>19255032402</v>
      </c>
    </row>
    <row r="147" spans="2:14" ht="15.5" x14ac:dyDescent="0.35">
      <c r="C147" t="s">
        <v>397</v>
      </c>
      <c r="D147" s="5">
        <v>-6973200152</v>
      </c>
      <c r="E147" s="5">
        <v>12933759630</v>
      </c>
      <c r="F147" s="5">
        <v>-1082803110</v>
      </c>
      <c r="G147" s="5">
        <v>-4466393465</v>
      </c>
      <c r="I147" s="5">
        <v>-533466285</v>
      </c>
    </row>
    <row r="148" spans="2:14" ht="15.5" x14ac:dyDescent="0.35">
      <c r="C148" t="s">
        <v>504</v>
      </c>
      <c r="D148" s="5">
        <v>-64248874</v>
      </c>
      <c r="E148" s="5">
        <v>-2500000000</v>
      </c>
      <c r="F148" s="5">
        <v>2500000000</v>
      </c>
      <c r="G148" s="5">
        <v>-396805500</v>
      </c>
      <c r="J148" s="5">
        <v>11316762500</v>
      </c>
      <c r="N148" s="5">
        <v>8684578547</v>
      </c>
    </row>
    <row r="149" spans="2:14" ht="15.5" x14ac:dyDescent="0.35">
      <c r="C149" t="s">
        <v>1185</v>
      </c>
      <c r="E149" s="5">
        <v>-11416598559</v>
      </c>
      <c r="F149" s="5">
        <v>-4000000000</v>
      </c>
      <c r="G149" s="5">
        <v>4000000000</v>
      </c>
      <c r="I149" s="5">
        <v>-11416598559</v>
      </c>
      <c r="L149" s="5">
        <v>-7100000000</v>
      </c>
      <c r="M149" s="5">
        <v>-11098900003</v>
      </c>
    </row>
    <row r="150" spans="2:14" ht="15.5" x14ac:dyDescent="0.35">
      <c r="C150" t="s">
        <v>164</v>
      </c>
      <c r="D150" s="5">
        <v>2348513068</v>
      </c>
      <c r="E150" s="5">
        <v>27081410837</v>
      </c>
      <c r="F150" s="5">
        <v>-12537649738</v>
      </c>
      <c r="G150" s="5">
        <v>-1721238992</v>
      </c>
      <c r="I150" s="5">
        <v>35214909327</v>
      </c>
      <c r="J150" s="5">
        <v>-13849907424</v>
      </c>
      <c r="K150" s="5">
        <v>5600971378</v>
      </c>
      <c r="L150" s="5">
        <v>13527902738</v>
      </c>
      <c r="M150" s="5">
        <v>-5498468579</v>
      </c>
      <c r="N150" s="5">
        <v>5634355772</v>
      </c>
    </row>
    <row r="151" spans="2:14" ht="15.5" x14ac:dyDescent="0.35">
      <c r="C151" t="s">
        <v>315</v>
      </c>
    </row>
    <row r="152" spans="2:14" ht="15.5" x14ac:dyDescent="0.35">
      <c r="C152" t="s">
        <v>165</v>
      </c>
      <c r="D152" s="5">
        <v>44769811909</v>
      </c>
      <c r="I152" s="5">
        <v>9554902582</v>
      </c>
      <c r="J152" s="5">
        <v>23404810006</v>
      </c>
      <c r="K152" s="5">
        <v>17803838628</v>
      </c>
      <c r="L152" s="5">
        <v>4275935890</v>
      </c>
      <c r="M152" s="5">
        <v>8263465104</v>
      </c>
      <c r="N152" s="5">
        <v>2629109332</v>
      </c>
    </row>
    <row r="153" spans="2:14" ht="15.5" x14ac:dyDescent="0.35">
      <c r="C153" t="s">
        <v>166</v>
      </c>
      <c r="D153" s="5">
        <v>47118324977</v>
      </c>
      <c r="E153" s="5">
        <v>27081410837</v>
      </c>
      <c r="F153" s="5">
        <v>-12537649738</v>
      </c>
      <c r="G153" s="5">
        <v>-1721238992</v>
      </c>
      <c r="I153" s="5">
        <v>44769811909</v>
      </c>
      <c r="J153" s="5">
        <v>9554902582</v>
      </c>
      <c r="K153" s="5">
        <v>23404810006</v>
      </c>
      <c r="L153" s="5">
        <v>17803838628</v>
      </c>
      <c r="M153" s="5">
        <v>2764996525</v>
      </c>
      <c r="N153" s="5">
        <v>8263465104</v>
      </c>
    </row>
    <row r="155" spans="2:14" ht="15.5" x14ac:dyDescent="0.35">
      <c r="B155" t="s">
        <v>167</v>
      </c>
      <c r="C155" t="s">
        <v>11</v>
      </c>
      <c r="D155" s="5">
        <v>1460000000</v>
      </c>
      <c r="E155" s="5">
        <v>1460000000</v>
      </c>
      <c r="F155" s="5">
        <v>1460000000</v>
      </c>
      <c r="G155" s="5">
        <v>1460000000</v>
      </c>
      <c r="I155" s="5">
        <v>1460000000</v>
      </c>
      <c r="J155" s="5">
        <v>1460000000</v>
      </c>
      <c r="K155" s="5">
        <v>1460000000</v>
      </c>
      <c r="L155" s="5">
        <v>0</v>
      </c>
      <c r="M155" s="5">
        <v>0</v>
      </c>
      <c r="N155" s="5">
        <v>0</v>
      </c>
    </row>
    <row r="156" spans="2:14" ht="15.5" x14ac:dyDescent="0.35">
      <c r="C156" t="s">
        <v>168</v>
      </c>
      <c r="D156" s="6">
        <v>1.1100000000000001</v>
      </c>
      <c r="E156" s="6">
        <v>8.17</v>
      </c>
      <c r="F156" s="6">
        <v>0.6</v>
      </c>
      <c r="G156" s="6">
        <v>0.78</v>
      </c>
    </row>
    <row r="157" spans="2:14" ht="15.5" x14ac:dyDescent="0.35">
      <c r="C157" t="s">
        <v>169</v>
      </c>
      <c r="D157" s="6">
        <v>84.68</v>
      </c>
      <c r="E157" s="6">
        <v>12.36</v>
      </c>
      <c r="F157" s="5">
        <v>170</v>
      </c>
      <c r="G157" s="6">
        <v>146.15</v>
      </c>
    </row>
    <row r="158" spans="2:14" ht="15.5" x14ac:dyDescent="0.35">
      <c r="C158" t="s">
        <v>60</v>
      </c>
      <c r="D158" s="6">
        <v>4.5599999999999996</v>
      </c>
      <c r="E158" s="6">
        <v>1.51</v>
      </c>
      <c r="F158" s="6">
        <v>5.32</v>
      </c>
      <c r="G158" s="6">
        <v>6.66</v>
      </c>
    </row>
    <row r="159" spans="2:14" ht="15.5" x14ac:dyDescent="0.35">
      <c r="C159" t="s">
        <v>170</v>
      </c>
      <c r="D159" s="5">
        <v>3560000000</v>
      </c>
      <c r="E159" s="5">
        <v>14750000000</v>
      </c>
      <c r="F159" s="5">
        <v>3580000000</v>
      </c>
      <c r="G159" s="5">
        <v>2850000000</v>
      </c>
    </row>
    <row r="160" spans="2:14" ht="15.5" x14ac:dyDescent="0.35">
      <c r="C160" t="s">
        <v>171</v>
      </c>
      <c r="D160" s="6">
        <v>1.2699999999999999E-2</v>
      </c>
      <c r="E160" s="6">
        <v>7.5499999999999998E-2</v>
      </c>
      <c r="F160" s="6">
        <v>8.3999999999999995E-3</v>
      </c>
      <c r="G160" s="6">
        <v>1.0700000000000001E-2</v>
      </c>
    </row>
    <row r="161" spans="3:7" ht="15.5" x14ac:dyDescent="0.35">
      <c r="C161" t="s">
        <v>172</v>
      </c>
      <c r="D161" s="6">
        <v>1.5300000000000001E-2</v>
      </c>
      <c r="E161" s="6">
        <v>0.1148</v>
      </c>
      <c r="F161" s="6">
        <v>9.5999999999999992E-3</v>
      </c>
      <c r="G161" s="6">
        <v>1.2500000000000001E-2</v>
      </c>
    </row>
    <row r="162" spans="3:7" ht="15.5" x14ac:dyDescent="0.35">
      <c r="C162" t="s">
        <v>173</v>
      </c>
      <c r="D162" s="6">
        <v>2.58E-2</v>
      </c>
      <c r="E162" s="6">
        <v>0.1363</v>
      </c>
      <c r="F162" s="6">
        <v>2.8999999999999998E-2</v>
      </c>
      <c r="G162" s="6">
        <v>2.1499999999999998E-2</v>
      </c>
    </row>
    <row r="163" spans="3:7" ht="15.5" x14ac:dyDescent="0.35">
      <c r="C163" t="s">
        <v>174</v>
      </c>
    </row>
    <row r="164" spans="3:7" ht="15.5" x14ac:dyDescent="0.35">
      <c r="C164" t="s">
        <v>175</v>
      </c>
      <c r="D164" s="5">
        <v>106000000000</v>
      </c>
      <c r="E164" s="5">
        <v>104000000000</v>
      </c>
      <c r="F164" s="5">
        <v>92000000000</v>
      </c>
      <c r="G164" s="5">
        <v>91000000000</v>
      </c>
    </row>
    <row r="165" spans="3:7" ht="15.5" x14ac:dyDescent="0.35">
      <c r="C165" t="s">
        <v>176</v>
      </c>
      <c r="D165" s="6">
        <v>1.3</v>
      </c>
      <c r="E165" s="6">
        <v>1.42</v>
      </c>
      <c r="F165" s="6">
        <v>1.62</v>
      </c>
      <c r="G165" s="6">
        <v>1.83</v>
      </c>
    </row>
    <row r="166" spans="3:7" ht="15.5" x14ac:dyDescent="0.35">
      <c r="C166" t="s">
        <v>177</v>
      </c>
      <c r="D166" s="6">
        <v>72.23</v>
      </c>
      <c r="E166" s="6">
        <v>71.12</v>
      </c>
      <c r="F166" s="6">
        <v>63.04</v>
      </c>
      <c r="G166" s="6">
        <v>62.43</v>
      </c>
    </row>
    <row r="167" spans="3:7" ht="15.5" x14ac:dyDescent="0.35">
      <c r="C167" t="s">
        <v>178</v>
      </c>
      <c r="D167" s="6">
        <v>1.43</v>
      </c>
      <c r="E167" s="6">
        <v>1.57</v>
      </c>
      <c r="F167" s="6">
        <v>1.82</v>
      </c>
      <c r="G167" s="6">
        <v>2.06</v>
      </c>
    </row>
    <row r="168" spans="3:7" ht="15.5" x14ac:dyDescent="0.35">
      <c r="C168" t="s">
        <v>179</v>
      </c>
      <c r="D168" s="6">
        <v>65.77</v>
      </c>
      <c r="E168" s="6">
        <v>64.459999999999994</v>
      </c>
      <c r="F168" s="6">
        <v>56.17</v>
      </c>
      <c r="G168" s="6">
        <v>55.39</v>
      </c>
    </row>
    <row r="169" spans="3:7" ht="15.5" x14ac:dyDescent="0.35">
      <c r="C169" t="s">
        <v>180</v>
      </c>
      <c r="D169" s="5">
        <v>12000000000</v>
      </c>
      <c r="E169" s="5">
        <v>19000000000</v>
      </c>
      <c r="F169" s="5">
        <v>6000000000</v>
      </c>
      <c r="G169" s="5">
        <v>7000000000</v>
      </c>
    </row>
    <row r="170" spans="3:7" ht="15.5" x14ac:dyDescent="0.35">
      <c r="C170" t="s">
        <v>181</v>
      </c>
      <c r="D170" s="5">
        <v>0</v>
      </c>
      <c r="E170" s="5">
        <v>0</v>
      </c>
      <c r="F170" s="5">
        <v>6000000000</v>
      </c>
      <c r="G170" s="5">
        <v>7000000000</v>
      </c>
    </row>
    <row r="171" spans="3:7" ht="15.5" x14ac:dyDescent="0.35">
      <c r="C171" t="s">
        <v>182</v>
      </c>
      <c r="D171" s="5">
        <v>105000000000</v>
      </c>
      <c r="E171" s="5">
        <v>104000000000</v>
      </c>
      <c r="F171" s="5">
        <v>92000000000</v>
      </c>
      <c r="G171" s="5">
        <v>91000000000</v>
      </c>
    </row>
    <row r="172" spans="3:7" ht="15.5" x14ac:dyDescent="0.35">
      <c r="C172" t="s">
        <v>23</v>
      </c>
      <c r="D172" s="5">
        <v>12000000000</v>
      </c>
      <c r="E172" s="5">
        <v>19000000000</v>
      </c>
      <c r="F172" s="5">
        <v>12000000000</v>
      </c>
      <c r="G172" s="5">
        <v>14000000000</v>
      </c>
    </row>
    <row r="173" spans="3:7" ht="15.5" x14ac:dyDescent="0.35">
      <c r="C173" t="s">
        <v>20</v>
      </c>
      <c r="D173" s="5">
        <v>-35000000000</v>
      </c>
      <c r="E173" s="5">
        <v>-26000000000</v>
      </c>
      <c r="F173" s="5">
        <v>-6000000000</v>
      </c>
      <c r="G173" s="5">
        <v>-16000000000</v>
      </c>
    </row>
    <row r="174" spans="3:7" ht="15.5" x14ac:dyDescent="0.35">
      <c r="C174" t="s">
        <v>183</v>
      </c>
      <c r="D174" s="5">
        <v>78000000000</v>
      </c>
      <c r="E174" s="5">
        <v>75000000000</v>
      </c>
      <c r="F174" s="5">
        <v>69000000000</v>
      </c>
      <c r="G174" s="5">
        <v>70000000000</v>
      </c>
    </row>
    <row r="175" spans="3:7" ht="15.5" x14ac:dyDescent="0.35">
      <c r="C175" t="s">
        <v>184</v>
      </c>
      <c r="D175" s="5">
        <v>10000000000</v>
      </c>
      <c r="E175" s="5">
        <v>32000000000</v>
      </c>
      <c r="F175" s="5">
        <v>-11000000000</v>
      </c>
      <c r="G175" s="5">
        <v>0</v>
      </c>
    </row>
    <row r="176" spans="3:7" ht="15.5" x14ac:dyDescent="0.35">
      <c r="C176" t="s">
        <v>185</v>
      </c>
      <c r="D176" s="5">
        <v>0</v>
      </c>
      <c r="E176" s="5">
        <v>-1000000000</v>
      </c>
      <c r="F176" s="5">
        <v>-1000000000</v>
      </c>
      <c r="G176" s="5">
        <v>-1000000000</v>
      </c>
    </row>
    <row r="177" spans="3:14" ht="15.5" x14ac:dyDescent="0.35">
      <c r="C177" t="s">
        <v>12</v>
      </c>
      <c r="D177" s="5">
        <v>9000000000</v>
      </c>
      <c r="E177" s="5">
        <v>31000000000</v>
      </c>
      <c r="F177" s="5">
        <v>-12000000000</v>
      </c>
      <c r="G177" s="5">
        <v>-1000000000</v>
      </c>
    </row>
    <row r="178" spans="3:14" ht="15.5" x14ac:dyDescent="0.35">
      <c r="C178" t="s">
        <v>15</v>
      </c>
      <c r="D178" s="6">
        <v>6.43</v>
      </c>
      <c r="E178" s="6">
        <v>20.96</v>
      </c>
      <c r="F178" s="6">
        <v>-8.26</v>
      </c>
      <c r="G178" s="6">
        <v>-0.7</v>
      </c>
    </row>
    <row r="179" spans="3:14" ht="15.5" x14ac:dyDescent="0.35">
      <c r="C179" t="s">
        <v>45</v>
      </c>
      <c r="I179" s="6">
        <v>10.92</v>
      </c>
      <c r="J179" s="6">
        <v>1.82</v>
      </c>
      <c r="K179" s="6">
        <v>4.4400000000000004</v>
      </c>
      <c r="L179" s="6">
        <v>9653.74</v>
      </c>
      <c r="M179" s="6">
        <v>836638.13</v>
      </c>
      <c r="N179" s="6">
        <v>825839.87</v>
      </c>
    </row>
    <row r="180" spans="3:14" ht="15.5" x14ac:dyDescent="0.35">
      <c r="C180" t="s">
        <v>59</v>
      </c>
      <c r="I180" s="6">
        <v>9.25</v>
      </c>
      <c r="J180" s="6">
        <v>52.2</v>
      </c>
      <c r="K180" s="6">
        <v>20.72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62</v>
      </c>
      <c r="I181" s="6">
        <v>0.54</v>
      </c>
      <c r="J181" s="6">
        <v>1.91</v>
      </c>
      <c r="K181" s="6">
        <v>2.08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186</v>
      </c>
      <c r="I182" s="5">
        <v>26600000000</v>
      </c>
      <c r="J182" s="5">
        <v>9750000000</v>
      </c>
      <c r="K182" s="5">
        <v>10070000000</v>
      </c>
      <c r="L182" s="5">
        <v>9520000000</v>
      </c>
      <c r="N182" s="6">
        <v>4110000000.0000005</v>
      </c>
    </row>
    <row r="183" spans="3:14" ht="15.5" x14ac:dyDescent="0.35">
      <c r="C183" t="s">
        <v>187</v>
      </c>
      <c r="I183" s="6">
        <v>0.1009</v>
      </c>
      <c r="J183" s="6">
        <v>1.52E-2</v>
      </c>
      <c r="K183" s="6">
        <v>7.1800000000000003E-2</v>
      </c>
      <c r="L183" s="6">
        <v>0.1164</v>
      </c>
      <c r="M183" s="6">
        <v>8.8399999999999992E-2</v>
      </c>
      <c r="N183" s="6">
        <v>6.480000000000001E-2</v>
      </c>
    </row>
    <row r="184" spans="3:14" ht="15.5" x14ac:dyDescent="0.35">
      <c r="C184" t="s">
        <v>188</v>
      </c>
      <c r="I184" s="6">
        <v>0.1535</v>
      </c>
      <c r="J184" s="6">
        <v>3.0200000000000001E-2</v>
      </c>
      <c r="K184" s="6">
        <v>7.5899999999999995E-2</v>
      </c>
      <c r="L184" s="6">
        <v>0.13849999999999998</v>
      </c>
      <c r="M184" s="6">
        <v>0.29480000000000001</v>
      </c>
      <c r="N184" s="6">
        <v>0.41259999999999997</v>
      </c>
    </row>
    <row r="185" spans="3:14" ht="15.5" x14ac:dyDescent="0.35">
      <c r="C185" t="s">
        <v>189</v>
      </c>
      <c r="I185" s="6">
        <v>0.22140000000000001</v>
      </c>
      <c r="J185" s="6">
        <v>7.2900000000000006E-2</v>
      </c>
      <c r="K185" s="6">
        <v>0.13339999999999999</v>
      </c>
      <c r="L185" s="6">
        <v>0.34380000000000005</v>
      </c>
      <c r="M185" s="6">
        <v>1.1821999999999999</v>
      </c>
      <c r="N185" s="6">
        <v>1.9528000000000001</v>
      </c>
    </row>
    <row r="186" spans="3:14" ht="15.5" x14ac:dyDescent="0.35">
      <c r="C186" t="s">
        <v>190</v>
      </c>
    </row>
    <row r="187" spans="3:14" ht="15.5" x14ac:dyDescent="0.35">
      <c r="C187" t="s">
        <v>56</v>
      </c>
      <c r="I187" s="6">
        <v>1.42</v>
      </c>
      <c r="J187" s="6">
        <v>1.58</v>
      </c>
      <c r="K187" s="6">
        <v>1.57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53</v>
      </c>
      <c r="I188" s="6">
        <v>71.12</v>
      </c>
      <c r="J188" s="6">
        <v>60.29</v>
      </c>
      <c r="K188" s="6">
        <v>58.51</v>
      </c>
      <c r="L188" s="6">
        <v>69681.31</v>
      </c>
      <c r="M188" s="6">
        <v>2837998.73</v>
      </c>
      <c r="N188" s="6">
        <v>2001392.19</v>
      </c>
    </row>
    <row r="189" spans="3:14" ht="15.5" x14ac:dyDescent="0.35">
      <c r="C189" t="s">
        <v>191</v>
      </c>
      <c r="I189" s="6">
        <v>1.57</v>
      </c>
      <c r="J189" s="6">
        <v>1.8</v>
      </c>
      <c r="K189" s="6">
        <v>1.83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192</v>
      </c>
      <c r="I190" s="6">
        <v>64.459999999999994</v>
      </c>
      <c r="J190" s="6">
        <v>52.84</v>
      </c>
      <c r="K190" s="6">
        <v>50.24</v>
      </c>
      <c r="L190" s="6">
        <v>69681.31</v>
      </c>
      <c r="M190" s="6">
        <v>2837998.73</v>
      </c>
      <c r="N190" s="6">
        <v>2001392.19</v>
      </c>
    </row>
    <row r="191" spans="3:14" ht="15.5" x14ac:dyDescent="0.35">
      <c r="C191" t="s">
        <v>193</v>
      </c>
      <c r="I191" s="5">
        <v>19000000000</v>
      </c>
      <c r="J191" s="5">
        <v>19000000000</v>
      </c>
    </row>
    <row r="192" spans="3:14" ht="15.5" x14ac:dyDescent="0.35">
      <c r="C192" t="s">
        <v>194</v>
      </c>
      <c r="I192" s="5">
        <v>0</v>
      </c>
      <c r="J192" s="5">
        <v>19000000000</v>
      </c>
    </row>
    <row r="193" spans="2:14" ht="15.5" x14ac:dyDescent="0.35">
      <c r="C193" t="s">
        <v>25</v>
      </c>
      <c r="I193" s="5">
        <v>19000000000</v>
      </c>
      <c r="J193" s="5">
        <v>39000000000</v>
      </c>
    </row>
    <row r="194" spans="2:14" ht="15.5" x14ac:dyDescent="0.35">
      <c r="C194" t="s">
        <v>22</v>
      </c>
      <c r="I194" s="5">
        <v>-26000000000</v>
      </c>
      <c r="J194" s="5">
        <v>29000000000</v>
      </c>
      <c r="K194" s="5">
        <v>-23000000000</v>
      </c>
      <c r="L194" s="5">
        <v>-18000000000</v>
      </c>
      <c r="M194" s="5">
        <v>-3000000000</v>
      </c>
      <c r="N194" s="5">
        <v>-8000000000</v>
      </c>
    </row>
    <row r="195" spans="2:14" ht="15.5" x14ac:dyDescent="0.35">
      <c r="C195" t="s">
        <v>195</v>
      </c>
      <c r="I195" s="5">
        <v>75000000000</v>
      </c>
      <c r="J195" s="5">
        <v>78000000000</v>
      </c>
      <c r="K195" s="5">
        <v>63000000000</v>
      </c>
      <c r="L195" s="5">
        <v>41000000000</v>
      </c>
      <c r="M195" s="5">
        <v>3000000000</v>
      </c>
      <c r="N195" s="5">
        <v>1000000000</v>
      </c>
    </row>
    <row r="196" spans="2:14" ht="15.5" x14ac:dyDescent="0.35">
      <c r="C196" t="s">
        <v>196</v>
      </c>
      <c r="I196" s="5">
        <v>50000000000</v>
      </c>
      <c r="J196" s="5">
        <v>-42000000000</v>
      </c>
      <c r="K196" s="5">
        <v>-32000000000</v>
      </c>
      <c r="L196" s="5">
        <v>11000000000</v>
      </c>
      <c r="M196" s="5">
        <v>6000000000</v>
      </c>
      <c r="N196" s="5">
        <v>-1000000000</v>
      </c>
    </row>
    <row r="197" spans="2:14" ht="15.5" x14ac:dyDescent="0.35">
      <c r="C197" t="s">
        <v>197</v>
      </c>
      <c r="I197" s="5">
        <v>-2000000000</v>
      </c>
      <c r="J197" s="5">
        <v>-2000000000</v>
      </c>
      <c r="K197" s="5">
        <v>-8000000000</v>
      </c>
      <c r="L197" s="5">
        <v>-1000000000</v>
      </c>
      <c r="M197" s="5">
        <v>0</v>
      </c>
      <c r="N197" s="5">
        <v>-2000000000</v>
      </c>
    </row>
    <row r="198" spans="2:14" ht="15.5" x14ac:dyDescent="0.35">
      <c r="C198" t="s">
        <v>14</v>
      </c>
      <c r="I198" s="5">
        <v>47000000000</v>
      </c>
      <c r="J198" s="5">
        <v>-44000000000</v>
      </c>
      <c r="K198" s="5">
        <v>-40000000000</v>
      </c>
      <c r="L198" s="5">
        <v>10000000000</v>
      </c>
      <c r="M198" s="5">
        <v>6000000000</v>
      </c>
      <c r="N198" s="5">
        <v>-3000000000</v>
      </c>
    </row>
    <row r="199" spans="2:14" ht="15.5" x14ac:dyDescent="0.35">
      <c r="C199" t="s">
        <v>16</v>
      </c>
      <c r="I199" s="6">
        <v>32.49</v>
      </c>
      <c r="J199" s="6">
        <v>-30.45</v>
      </c>
      <c r="K199" s="6">
        <v>-27.16</v>
      </c>
      <c r="L199" s="6">
        <v>14837.99</v>
      </c>
      <c r="M199" s="6">
        <v>2800215.71</v>
      </c>
      <c r="N199" s="6">
        <v>-1525111.39</v>
      </c>
    </row>
    <row r="201" spans="2:14" ht="15.5" x14ac:dyDescent="0.35">
      <c r="B201" t="s">
        <v>198</v>
      </c>
      <c r="C201" t="s">
        <v>199</v>
      </c>
      <c r="D201" s="5">
        <v>2000000000</v>
      </c>
      <c r="E201" s="5">
        <v>12000000000</v>
      </c>
      <c r="F201" s="5">
        <v>882000000</v>
      </c>
      <c r="G201" s="5">
        <v>1000000000</v>
      </c>
      <c r="H201" s="5">
        <v>6000000000</v>
      </c>
      <c r="I201" s="5">
        <v>16000000000</v>
      </c>
      <c r="J201" s="5">
        <v>3000000000</v>
      </c>
      <c r="K201" s="5">
        <v>6000000000</v>
      </c>
      <c r="L201" s="5">
        <v>6000000000</v>
      </c>
      <c r="M201" s="5">
        <v>2000000000</v>
      </c>
      <c r="N201" s="5">
        <v>2000000000</v>
      </c>
    </row>
    <row r="202" spans="2:14" ht="15.5" x14ac:dyDescent="0.35">
      <c r="C202" t="s">
        <v>317</v>
      </c>
      <c r="H202" s="5">
        <v>16000000000</v>
      </c>
      <c r="I202" s="5">
        <v>16000000000</v>
      </c>
      <c r="J202" s="5">
        <v>3000000000</v>
      </c>
    </row>
    <row r="203" spans="2:14" ht="15.5" x14ac:dyDescent="0.35">
      <c r="C203" t="s">
        <v>200</v>
      </c>
      <c r="H203" s="6">
        <v>1.1000000000000001</v>
      </c>
      <c r="I203" s="6">
        <v>1.1000000000000001</v>
      </c>
    </row>
    <row r="204" spans="2:14" ht="15.5" x14ac:dyDescent="0.35">
      <c r="C204" t="s">
        <v>64</v>
      </c>
      <c r="H204" s="6">
        <v>0.2487</v>
      </c>
      <c r="I204" s="6">
        <v>0.1008</v>
      </c>
    </row>
    <row r="205" spans="2:14" ht="15.5" x14ac:dyDescent="0.35">
      <c r="C205" t="s">
        <v>201</v>
      </c>
      <c r="H205" s="6">
        <v>6.0999999999999995E-3</v>
      </c>
    </row>
    <row r="206" spans="2:14" ht="15.5" x14ac:dyDescent="0.35">
      <c r="C206" t="s">
        <v>44</v>
      </c>
      <c r="D206" s="6">
        <v>1.1100000000000001</v>
      </c>
      <c r="E206" s="6">
        <v>8.17</v>
      </c>
      <c r="F206" s="6">
        <v>0.6</v>
      </c>
      <c r="G206" s="6">
        <v>0.78</v>
      </c>
      <c r="H206" s="6">
        <v>4.42</v>
      </c>
      <c r="I206" s="6">
        <v>10.92</v>
      </c>
      <c r="J206" s="6">
        <v>1.82</v>
      </c>
      <c r="K206" s="6">
        <v>4.4400000000000004</v>
      </c>
      <c r="L206" s="6">
        <v>4.3</v>
      </c>
      <c r="M206" s="6">
        <v>1.1499999999999999</v>
      </c>
      <c r="N206" s="6">
        <v>1.1299999999999999</v>
      </c>
    </row>
    <row r="207" spans="2:14" ht="15.5" x14ac:dyDescent="0.35">
      <c r="C207" t="s">
        <v>318</v>
      </c>
      <c r="H207" s="6">
        <v>10.66</v>
      </c>
      <c r="I207" s="6">
        <v>10.92</v>
      </c>
      <c r="J207" s="6">
        <v>1.82</v>
      </c>
    </row>
    <row r="208" spans="2:14" ht="15.5" x14ac:dyDescent="0.35">
      <c r="C208" t="s">
        <v>66</v>
      </c>
      <c r="H208" s="6">
        <v>1.1000000000000001</v>
      </c>
      <c r="I208" s="6">
        <v>1.1000000000000001</v>
      </c>
    </row>
    <row r="209" spans="3:14" ht="15.5" x14ac:dyDescent="0.35">
      <c r="C209" t="s">
        <v>202</v>
      </c>
      <c r="H209" s="6">
        <v>0.2487</v>
      </c>
      <c r="I209" s="6">
        <v>0.1008</v>
      </c>
    </row>
    <row r="210" spans="3:14" ht="15.5" x14ac:dyDescent="0.35">
      <c r="C210" t="s">
        <v>203</v>
      </c>
      <c r="H210" s="6">
        <v>6.0999999999999995E-3</v>
      </c>
    </row>
    <row r="211" spans="3:14" ht="15.5" x14ac:dyDescent="0.35">
      <c r="C211" t="s">
        <v>204</v>
      </c>
      <c r="D211" s="5">
        <v>30000000000</v>
      </c>
      <c r="E211" s="5">
        <v>97000000000</v>
      </c>
      <c r="F211" s="5">
        <v>28000000000</v>
      </c>
      <c r="G211" s="5">
        <v>25000000000</v>
      </c>
      <c r="H211" s="5">
        <v>120000000000</v>
      </c>
      <c r="I211" s="5">
        <v>273000000000</v>
      </c>
      <c r="J211" s="5">
        <v>73000000000</v>
      </c>
      <c r="K211" s="5">
        <v>64000000000</v>
      </c>
      <c r="L211" s="5">
        <v>66000000000</v>
      </c>
      <c r="M211" s="5">
        <v>41000000000</v>
      </c>
      <c r="N211" s="5">
        <v>37000000000</v>
      </c>
    </row>
    <row r="212" spans="3:14" ht="15.5" x14ac:dyDescent="0.35">
      <c r="C212" t="s">
        <v>319</v>
      </c>
      <c r="H212" s="5">
        <v>180000000000</v>
      </c>
      <c r="I212" s="5">
        <v>273000000000</v>
      </c>
      <c r="J212" s="5">
        <v>73000000000</v>
      </c>
    </row>
    <row r="213" spans="3:14" ht="15.5" x14ac:dyDescent="0.35">
      <c r="C213" t="s">
        <v>205</v>
      </c>
      <c r="H213" s="6">
        <v>1.1000000000000001</v>
      </c>
      <c r="I213" s="6">
        <v>1.1000000000000001</v>
      </c>
    </row>
    <row r="214" spans="3:14" ht="15.5" x14ac:dyDescent="0.35">
      <c r="C214" t="s">
        <v>206</v>
      </c>
      <c r="H214" s="6">
        <v>0.2487</v>
      </c>
      <c r="I214" s="6">
        <v>0.1008</v>
      </c>
    </row>
    <row r="215" spans="3:14" ht="15.5" x14ac:dyDescent="0.35">
      <c r="C215" t="s">
        <v>207</v>
      </c>
      <c r="H215" s="6">
        <v>6.0999999999999995E-3</v>
      </c>
    </row>
    <row r="216" spans="3:14" ht="15.5" x14ac:dyDescent="0.35">
      <c r="C216" t="s">
        <v>208</v>
      </c>
      <c r="I216" s="6">
        <v>40.92</v>
      </c>
    </row>
    <row r="217" spans="3:14" ht="15.5" x14ac:dyDescent="0.35">
      <c r="C217" t="s">
        <v>320</v>
      </c>
      <c r="I217" s="6">
        <v>16.98</v>
      </c>
    </row>
    <row r="218" spans="3:14" ht="15.5" x14ac:dyDescent="0.35">
      <c r="C218" t="s">
        <v>209</v>
      </c>
      <c r="I218" s="6">
        <v>7.42</v>
      </c>
    </row>
    <row r="219" spans="3:14" ht="15.5" x14ac:dyDescent="0.35">
      <c r="C219" t="s">
        <v>321</v>
      </c>
      <c r="I219" s="6">
        <v>5.8899999999999994E-2</v>
      </c>
    </row>
    <row r="220" spans="3:14" ht="15.5" x14ac:dyDescent="0.35">
      <c r="C220" t="s">
        <v>322</v>
      </c>
      <c r="I220" s="6">
        <v>1.46</v>
      </c>
    </row>
    <row r="221" spans="3:14" ht="15.5" x14ac:dyDescent="0.35">
      <c r="C221" t="s">
        <v>210</v>
      </c>
      <c r="I221" s="6">
        <v>2.5099999999999998</v>
      </c>
    </row>
    <row r="222" spans="3:14" ht="15.5" x14ac:dyDescent="0.35">
      <c r="C222" t="s">
        <v>323</v>
      </c>
      <c r="I222" s="6">
        <v>8.8699999999999992</v>
      </c>
    </row>
    <row r="223" spans="3:14" ht="15.5" x14ac:dyDescent="0.35">
      <c r="C223" t="s">
        <v>324</v>
      </c>
      <c r="I223" s="6">
        <v>9.82</v>
      </c>
    </row>
    <row r="224" spans="3:14" ht="15.5" x14ac:dyDescent="0.35">
      <c r="C224" t="s">
        <v>325</v>
      </c>
      <c r="I224" s="6">
        <v>10.55</v>
      </c>
    </row>
    <row r="225" spans="3:9" ht="15.5" x14ac:dyDescent="0.35">
      <c r="C225" t="s">
        <v>326</v>
      </c>
      <c r="I225" s="6">
        <v>9.26</v>
      </c>
    </row>
    <row r="226" spans="3:9" ht="15.5" x14ac:dyDescent="0.35">
      <c r="C226" t="s">
        <v>327</v>
      </c>
      <c r="I226" s="6">
        <v>0.03</v>
      </c>
    </row>
    <row r="227" spans="3:9" ht="15.5" x14ac:dyDescent="0.35">
      <c r="C227" t="s">
        <v>328</v>
      </c>
      <c r="I227" s="6">
        <v>-0.19</v>
      </c>
    </row>
    <row r="228" spans="3:9" ht="15.5" x14ac:dyDescent="0.35">
      <c r="C228" t="s">
        <v>329</v>
      </c>
      <c r="I228" s="6">
        <v>10.66</v>
      </c>
    </row>
    <row r="229" spans="3:9" ht="15.5" x14ac:dyDescent="0.35">
      <c r="C229" t="s">
        <v>211</v>
      </c>
      <c r="I229" s="6">
        <v>4.42</v>
      </c>
    </row>
    <row r="230" spans="3:9" ht="15.5" x14ac:dyDescent="0.35">
      <c r="C230" t="s">
        <v>330</v>
      </c>
      <c r="I230" s="6">
        <v>123.57</v>
      </c>
    </row>
    <row r="231" spans="3:9" ht="15.5" x14ac:dyDescent="0.35">
      <c r="C231" t="s">
        <v>212</v>
      </c>
      <c r="D231" s="6">
        <v>32.29</v>
      </c>
    </row>
    <row r="232" spans="3:9" ht="15.5" x14ac:dyDescent="0.35">
      <c r="C232" t="s">
        <v>213</v>
      </c>
      <c r="I232" s="6">
        <v>72.23</v>
      </c>
    </row>
    <row r="233" spans="3:9" ht="15.5" x14ac:dyDescent="0.35">
      <c r="C233" t="s">
        <v>331</v>
      </c>
      <c r="I233" s="6">
        <v>18.420000000000002</v>
      </c>
    </row>
    <row r="234" spans="3:9" ht="15.5" x14ac:dyDescent="0.35">
      <c r="C234" t="s">
        <v>214</v>
      </c>
      <c r="D234" s="6">
        <v>4.91</v>
      </c>
    </row>
    <row r="235" spans="3:9" ht="15.5" x14ac:dyDescent="0.35">
      <c r="C235" t="s">
        <v>215</v>
      </c>
      <c r="D235" s="6">
        <v>4.1399999999999997</v>
      </c>
    </row>
    <row r="236" spans="3:9" ht="15.5" x14ac:dyDescent="0.35">
      <c r="C236" t="s">
        <v>216</v>
      </c>
      <c r="D236" s="6">
        <v>0.11</v>
      </c>
    </row>
    <row r="237" spans="3:9" ht="15.5" x14ac:dyDescent="0.35">
      <c r="C237" t="s">
        <v>217</v>
      </c>
      <c r="D237" s="6">
        <v>0.2</v>
      </c>
    </row>
    <row r="238" spans="3:9" ht="15.5" x14ac:dyDescent="0.35">
      <c r="C238" t="s">
        <v>218</v>
      </c>
      <c r="D238" s="6">
        <v>0.09</v>
      </c>
    </row>
    <row r="239" spans="3:9" ht="15.5" x14ac:dyDescent="0.35">
      <c r="C239" t="s">
        <v>219</v>
      </c>
      <c r="D239" s="6">
        <v>1.21</v>
      </c>
    </row>
    <row r="240" spans="3:9" ht="15.5" x14ac:dyDescent="0.35">
      <c r="C240" t="s">
        <v>12</v>
      </c>
      <c r="D240" s="5">
        <v>9000000000</v>
      </c>
    </row>
    <row r="241" spans="3:9" ht="15.5" x14ac:dyDescent="0.35">
      <c r="C241" t="s">
        <v>220</v>
      </c>
      <c r="I241" s="6">
        <v>11.11</v>
      </c>
    </row>
    <row r="242" spans="3:9" ht="15.5" x14ac:dyDescent="0.35">
      <c r="C242" t="s">
        <v>221</v>
      </c>
      <c r="I242" s="6">
        <v>0.12240000000000001</v>
      </c>
    </row>
    <row r="243" spans="3:9" ht="15.5" x14ac:dyDescent="0.35">
      <c r="C243" t="s">
        <v>222</v>
      </c>
      <c r="I243" s="6">
        <v>0.14760000000000001</v>
      </c>
    </row>
    <row r="244" spans="3:9" ht="15.5" x14ac:dyDescent="0.35">
      <c r="C244" t="s">
        <v>223</v>
      </c>
      <c r="I244" s="6">
        <v>0.2041</v>
      </c>
    </row>
    <row r="245" spans="3:9" ht="15.5" x14ac:dyDescent="0.35">
      <c r="C245" t="s">
        <v>334</v>
      </c>
      <c r="I245" s="6">
        <v>0.13699999999999998</v>
      </c>
    </row>
    <row r="246" spans="3:9" ht="15.5" x14ac:dyDescent="0.35">
      <c r="C246" t="s">
        <v>224</v>
      </c>
      <c r="D246" s="6">
        <v>108.72</v>
      </c>
    </row>
    <row r="247" spans="3:9" ht="15.5" x14ac:dyDescent="0.35">
      <c r="C247" t="s">
        <v>225</v>
      </c>
      <c r="D247" s="6">
        <v>65.66</v>
      </c>
    </row>
    <row r="248" spans="3:9" ht="15.5" x14ac:dyDescent="0.35">
      <c r="C248" t="s">
        <v>226</v>
      </c>
      <c r="D248" s="6">
        <v>79.319999999999993</v>
      </c>
    </row>
    <row r="249" spans="3:9" ht="15.5" x14ac:dyDescent="0.35">
      <c r="C249" t="s">
        <v>227</v>
      </c>
      <c r="D249" s="6">
        <v>95.06</v>
      </c>
    </row>
    <row r="250" spans="3:9" ht="15.5" x14ac:dyDescent="0.35">
      <c r="C250" t="s">
        <v>228</v>
      </c>
      <c r="D250" s="6">
        <v>0.84</v>
      </c>
    </row>
    <row r="251" spans="3:9" ht="15.5" x14ac:dyDescent="0.35">
      <c r="C251" t="s">
        <v>335</v>
      </c>
      <c r="I251" s="6">
        <v>1.27</v>
      </c>
    </row>
    <row r="252" spans="3:9" ht="15.5" x14ac:dyDescent="0.35">
      <c r="C252" t="s">
        <v>336</v>
      </c>
      <c r="I252" s="6">
        <v>8.9700000000000006</v>
      </c>
    </row>
    <row r="253" spans="3:9" ht="15.5" x14ac:dyDescent="0.35">
      <c r="C253" t="s">
        <v>40</v>
      </c>
      <c r="I253" s="5">
        <v>264000000000</v>
      </c>
    </row>
    <row r="254" spans="3:9" ht="15.5" x14ac:dyDescent="0.35">
      <c r="C254" t="s">
        <v>229</v>
      </c>
      <c r="I254" s="5">
        <v>229000000000</v>
      </c>
    </row>
    <row r="255" spans="3:9" ht="15.5" x14ac:dyDescent="0.35">
      <c r="C255" t="s">
        <v>230</v>
      </c>
      <c r="I255" s="5">
        <v>1460000000</v>
      </c>
    </row>
    <row r="256" spans="3:9" ht="15.5" x14ac:dyDescent="0.35">
      <c r="C256" t="s">
        <v>231</v>
      </c>
      <c r="I256" s="6">
        <v>0.22899999999999998</v>
      </c>
    </row>
    <row r="257" spans="3:9" ht="15.5" x14ac:dyDescent="0.35">
      <c r="C257" t="s">
        <v>232</v>
      </c>
      <c r="D257" s="6">
        <v>0.2828</v>
      </c>
    </row>
    <row r="258" spans="3:9" ht="15.5" x14ac:dyDescent="0.35">
      <c r="C258" t="s">
        <v>233</v>
      </c>
      <c r="D258" s="6">
        <v>9.1199999999999989E-2</v>
      </c>
    </row>
    <row r="259" spans="3:9" ht="15.5" x14ac:dyDescent="0.35">
      <c r="C259" t="s">
        <v>234</v>
      </c>
      <c r="D259" s="6">
        <v>5.3600000000000002E-2</v>
      </c>
    </row>
    <row r="260" spans="3:9" ht="15.5" x14ac:dyDescent="0.35">
      <c r="C260" t="s">
        <v>235</v>
      </c>
      <c r="D260" s="6">
        <v>-0.754</v>
      </c>
    </row>
    <row r="261" spans="3:9" ht="15.5" x14ac:dyDescent="0.35">
      <c r="C261" t="s">
        <v>236</v>
      </c>
      <c r="D261" s="6">
        <v>-0.20379999999999998</v>
      </c>
    </row>
    <row r="262" spans="3:9" ht="15.5" x14ac:dyDescent="0.35">
      <c r="C262" t="s">
        <v>237</v>
      </c>
      <c r="D262" s="6">
        <v>-0.1888</v>
      </c>
    </row>
    <row r="263" spans="3:9" ht="15.5" x14ac:dyDescent="0.35">
      <c r="C263" t="s">
        <v>238</v>
      </c>
      <c r="I263" s="6">
        <v>1.1000000000000001</v>
      </c>
    </row>
    <row r="264" spans="3:9" ht="15.5" x14ac:dyDescent="0.35">
      <c r="C264" t="s">
        <v>239</v>
      </c>
      <c r="I264" s="6">
        <v>1.1000000000000001</v>
      </c>
    </row>
    <row r="265" spans="3:9" ht="15.5" x14ac:dyDescent="0.35">
      <c r="C265" t="s">
        <v>240</v>
      </c>
      <c r="I265" s="6">
        <v>0.2487</v>
      </c>
    </row>
    <row r="266" spans="3:9" ht="15.5" x14ac:dyDescent="0.35">
      <c r="C266" t="s">
        <v>241</v>
      </c>
      <c r="I266" s="6">
        <v>6.0999999999999995E-3</v>
      </c>
    </row>
    <row r="267" spans="3:9" ht="15.5" x14ac:dyDescent="0.35">
      <c r="C267" t="s">
        <v>242</v>
      </c>
      <c r="I267" t="s">
        <v>623</v>
      </c>
    </row>
    <row r="268" spans="3:9" ht="15.5" x14ac:dyDescent="0.35">
      <c r="C268" t="s">
        <v>244</v>
      </c>
      <c r="I268" s="5">
        <v>8</v>
      </c>
    </row>
    <row r="269" spans="3:9" ht="15.5" x14ac:dyDescent="0.35">
      <c r="C269" t="s">
        <v>245</v>
      </c>
      <c r="I269" s="6">
        <v>0.95</v>
      </c>
    </row>
    <row r="270" spans="3:9" ht="15.5" x14ac:dyDescent="0.35">
      <c r="C270" t="s">
        <v>246</v>
      </c>
      <c r="I270" s="6">
        <v>0.25</v>
      </c>
    </row>
    <row r="271" spans="3:9" ht="15.5" x14ac:dyDescent="0.35">
      <c r="C271" t="s">
        <v>247</v>
      </c>
      <c r="I271" s="6">
        <v>0.44</v>
      </c>
    </row>
    <row r="272" spans="3:9" ht="15.5" x14ac:dyDescent="0.35">
      <c r="C272" t="s">
        <v>249</v>
      </c>
      <c r="I272" s="6">
        <v>0.48</v>
      </c>
    </row>
    <row r="273" spans="3:9" ht="15.5" x14ac:dyDescent="0.35">
      <c r="C273" t="s">
        <v>250</v>
      </c>
      <c r="I273" s="6">
        <v>0.25</v>
      </c>
    </row>
    <row r="274" spans="3:9" ht="15.5" x14ac:dyDescent="0.35">
      <c r="C274" t="s">
        <v>251</v>
      </c>
      <c r="I274" s="6">
        <v>0.88</v>
      </c>
    </row>
    <row r="275" spans="3:9" ht="15.5" x14ac:dyDescent="0.35">
      <c r="C275" t="s">
        <v>337</v>
      </c>
      <c r="I275" s="5">
        <v>180000000000</v>
      </c>
    </row>
    <row r="276" spans="3:9" ht="15.5" x14ac:dyDescent="0.35">
      <c r="C276" t="s">
        <v>338</v>
      </c>
      <c r="I276" s="5">
        <v>41000000000</v>
      </c>
    </row>
    <row r="277" spans="3:9" ht="15.5" x14ac:dyDescent="0.35">
      <c r="C277" t="s">
        <v>339</v>
      </c>
      <c r="I277" s="5">
        <v>25000000000</v>
      </c>
    </row>
    <row r="278" spans="3:9" ht="15.5" x14ac:dyDescent="0.35">
      <c r="C278" t="s">
        <v>340</v>
      </c>
      <c r="I278" s="5">
        <v>16000000000</v>
      </c>
    </row>
    <row r="279" spans="3:9" ht="15.5" x14ac:dyDescent="0.35">
      <c r="C279" t="s">
        <v>252</v>
      </c>
      <c r="D279" s="5">
        <v>47000000000</v>
      </c>
    </row>
    <row r="280" spans="3:9" ht="15.5" x14ac:dyDescent="0.35">
      <c r="C280" t="s">
        <v>253</v>
      </c>
      <c r="D280" s="5">
        <v>127000000000</v>
      </c>
    </row>
    <row r="281" spans="3:9" ht="15.5" x14ac:dyDescent="0.35">
      <c r="C281" t="s">
        <v>254</v>
      </c>
      <c r="D281" s="5">
        <v>22000000000</v>
      </c>
    </row>
    <row r="282" spans="3:9" ht="15.5" x14ac:dyDescent="0.35">
      <c r="C282" t="s">
        <v>183</v>
      </c>
      <c r="D282" s="5">
        <v>78000000000</v>
      </c>
    </row>
    <row r="283" spans="3:9" ht="15.5" x14ac:dyDescent="0.35">
      <c r="C283" t="s">
        <v>182</v>
      </c>
      <c r="I283" s="5">
        <v>105000000000</v>
      </c>
    </row>
    <row r="284" spans="3:9" ht="15.5" x14ac:dyDescent="0.35">
      <c r="C284" t="s">
        <v>181</v>
      </c>
      <c r="D284" s="5">
        <v>0</v>
      </c>
    </row>
    <row r="285" spans="3:9" ht="15.5" x14ac:dyDescent="0.35">
      <c r="C285" t="s">
        <v>180</v>
      </c>
      <c r="D285" s="5">
        <v>12000000000</v>
      </c>
    </row>
    <row r="286" spans="3:9" ht="15.5" x14ac:dyDescent="0.35">
      <c r="C286" t="s">
        <v>23</v>
      </c>
      <c r="D286" s="5">
        <v>12000000000</v>
      </c>
    </row>
    <row r="287" spans="3:9" ht="15.5" x14ac:dyDescent="0.35">
      <c r="C287" t="s">
        <v>20</v>
      </c>
      <c r="D287" s="5">
        <v>-35000000000</v>
      </c>
    </row>
    <row r="288" spans="3:9" ht="15.5" x14ac:dyDescent="0.35">
      <c r="C288" t="s">
        <v>255</v>
      </c>
      <c r="I288" s="5">
        <v>106000000000</v>
      </c>
    </row>
    <row r="289" spans="3:9" ht="15.5" x14ac:dyDescent="0.35">
      <c r="C289" t="s">
        <v>341</v>
      </c>
      <c r="I289" s="5">
        <v>30000000000</v>
      </c>
    </row>
    <row r="290" spans="3:9" ht="15.5" x14ac:dyDescent="0.35">
      <c r="C290" t="s">
        <v>342</v>
      </c>
      <c r="I290" s="5">
        <v>-3000000000</v>
      </c>
    </row>
    <row r="291" spans="3:9" ht="15.5" x14ac:dyDescent="0.35">
      <c r="C291" t="s">
        <v>343</v>
      </c>
      <c r="I291" s="5">
        <v>-11000000000</v>
      </c>
    </row>
    <row r="292" spans="3:9" ht="15.5" x14ac:dyDescent="0.35">
      <c r="C292" t="s">
        <v>344</v>
      </c>
      <c r="I292" s="5">
        <v>-3000000000</v>
      </c>
    </row>
    <row r="293" spans="3:9" ht="15.5" x14ac:dyDescent="0.35">
      <c r="C293" t="s">
        <v>345</v>
      </c>
      <c r="I293" s="5">
        <v>27000000000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2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1187</v>
      </c>
      <c r="D2" s="2" vm="157">
        <f ca="1">IFERROR(_xlfn.STOCKHISTORY("XIDX:" &amp; $C$1, D3, , 0, 0, 1), "Libur")</f>
        <v>1370</v>
      </c>
      <c r="H2" s="2" vm="157">
        <f ca="1">IFERROR(INDEX(D2:G2,COUNT(D2:G2)),"")</f>
        <v>1370</v>
      </c>
      <c r="I2" s="2" vm="158">
        <f t="shared" ref="I2:N2" ca="1" si="0">IFERROR(_xlfn.STOCKHISTORY("XIDX:" &amp; $C$1, I1, , 0, 0, 1), "Libur")</f>
        <v>1550</v>
      </c>
      <c r="J2" s="2" vm="159">
        <f t="shared" ca="1" si="0"/>
        <v>1685</v>
      </c>
      <c r="K2" s="2" vm="160">
        <f t="shared" ca="1" si="0"/>
        <v>1400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1095972132331</v>
      </c>
      <c r="H4" s="2">
        <f>IFERROR(SUM(D4:G4)*(4/MAX(1,COUNT(D4:G4))),"")</f>
        <v>4383888529324</v>
      </c>
      <c r="I4" s="2">
        <f t="shared" ref="I4:N4" si="1">IFERROR(INDEX(I51:I500,MATCH($C$4,$C$51:$C$500,0)),"")</f>
        <v>5454701713395</v>
      </c>
      <c r="J4" s="2">
        <f t="shared" si="1"/>
        <v>5361539704335</v>
      </c>
      <c r="K4" s="2">
        <f t="shared" si="1"/>
        <v>4200927016758</v>
      </c>
      <c r="L4" s="2">
        <f t="shared" si="1"/>
        <v>3510262247585</v>
      </c>
      <c r="M4" s="2">
        <f t="shared" si="1"/>
        <v>3114124365614</v>
      </c>
      <c r="N4" s="2">
        <f t="shared" si="1"/>
        <v>2897470576811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110600413317</v>
      </c>
      <c r="H5" s="2">
        <f>IFERROR(SUM(D5:G5)*(4/MAX(1,COUNT(D5:G5))),"")</f>
        <v>442401653268</v>
      </c>
      <c r="I5" s="2">
        <f t="shared" ref="I5:N5" si="2">IFERROR(INDEX(I51:I500,MATCH($C$5,$C$51:$C$500,0)),"")</f>
        <v>551130157678</v>
      </c>
      <c r="J5" s="2">
        <f t="shared" si="2"/>
        <v>528145040800</v>
      </c>
      <c r="K5" s="2">
        <f t="shared" si="2"/>
        <v>442758228455</v>
      </c>
      <c r="L5" s="2">
        <f t="shared" si="2"/>
        <v>394929925631</v>
      </c>
      <c r="M5" s="2">
        <f t="shared" si="2"/>
        <v>336836109285</v>
      </c>
      <c r="N5" s="2">
        <f t="shared" si="2"/>
        <v>308938808143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2402046101744</v>
      </c>
      <c r="H6" s="2">
        <f>IFERROR(INDEX(D6:G6,COUNT(D6:G6)),"")</f>
        <v>2402046101744</v>
      </c>
      <c r="I6" s="2">
        <f t="shared" ref="I6:N6" si="3">IFERROR(INDEX(I51:I500,MATCH($C$6,$C$51:$C$500,0)),"")</f>
        <v>2291445688427</v>
      </c>
      <c r="J6" s="2">
        <f t="shared" si="3"/>
        <v>2160997301549</v>
      </c>
      <c r="K6" s="2">
        <f t="shared" si="3"/>
        <v>1945354175773</v>
      </c>
      <c r="L6" s="2">
        <f t="shared" si="3"/>
        <v>1237392831467</v>
      </c>
      <c r="M6" s="2">
        <f t="shared" si="3"/>
        <v>1007462905836</v>
      </c>
      <c r="N6" s="2">
        <f t="shared" si="3"/>
        <v>1070626796551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3.14</v>
      </c>
      <c r="H7" s="3">
        <f>IFERROR(INDEX(D7:G7,COUNT(D7:G7)),"")</f>
        <v>3.14</v>
      </c>
      <c r="I7" s="3">
        <f t="shared" ref="I7:N7" si="4">IFERROR(INDEX(I51:I500,MATCH($C$7,$C$51:$C$500,0))/1000000000,"")</f>
        <v>3.14</v>
      </c>
      <c r="J7" s="3">
        <f t="shared" si="4"/>
        <v>3.14</v>
      </c>
      <c r="K7" s="3">
        <f t="shared" si="4"/>
        <v>3.14</v>
      </c>
      <c r="L7" s="3">
        <f t="shared" si="4"/>
        <v>1.33</v>
      </c>
      <c r="M7" s="3">
        <f t="shared" si="4"/>
        <v>1.33</v>
      </c>
      <c r="N7" s="3">
        <f t="shared" si="4"/>
        <v>1.33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-136000000000</v>
      </c>
      <c r="H8" s="2">
        <f>IFERROR(INDEX(D8:G8,COUNT(D8:G8)),"")</f>
        <v>-136000000000</v>
      </c>
      <c r="I8" s="2">
        <f t="shared" ref="I8:N8" si="5">IFERROR(INDEX(I51:I500,MATCH($C$8,$C$51:$C$500,0)),"")</f>
        <v>666000000000</v>
      </c>
      <c r="J8" s="2">
        <f t="shared" si="5"/>
        <v>875000000000</v>
      </c>
      <c r="K8" s="2">
        <f t="shared" si="5"/>
        <v>213000000000</v>
      </c>
      <c r="L8" s="2">
        <f t="shared" si="5"/>
        <v>92000000000</v>
      </c>
      <c r="M8" s="2">
        <f t="shared" si="5"/>
        <v>228000000000</v>
      </c>
      <c r="N8" s="2">
        <f t="shared" si="5"/>
        <v>331000000000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-43.36</v>
      </c>
      <c r="H9" s="3">
        <f>IFERROR(INDEX(D9:G9,COUNT(D9:G9)),"")</f>
        <v>-43.36</v>
      </c>
      <c r="I9" s="3">
        <f t="shared" ref="I9:N9" si="6">IFERROR(INDEX(I51:I500,MATCH($C$9,$C$51:$C$500,0)),"")</f>
        <v>212.07</v>
      </c>
      <c r="J9" s="3">
        <f t="shared" si="6"/>
        <v>278.57</v>
      </c>
      <c r="K9" s="3">
        <f t="shared" si="6"/>
        <v>67.930000000000007</v>
      </c>
      <c r="L9" s="3">
        <f t="shared" si="6"/>
        <v>69</v>
      </c>
      <c r="M9" s="3">
        <f t="shared" si="6"/>
        <v>171.04</v>
      </c>
      <c r="N9" s="3">
        <f t="shared" si="6"/>
        <v>248.48</v>
      </c>
    </row>
    <row r="10" spans="1:14" ht="15.5" x14ac:dyDescent="0.35">
      <c r="C10" t="s">
        <v>17</v>
      </c>
      <c r="D10" s="3">
        <f ca="1">IFERROR(IF(D9=0,"",D2/D9),"")</f>
        <v>-31.595940959409596</v>
      </c>
      <c r="I10" s="3">
        <f t="shared" ref="I10:N10" ca="1" si="7">IFERROR(IF(I9=0,"",I2/I9),"")</f>
        <v>7.3089074362238886</v>
      </c>
      <c r="J10" s="3">
        <f t="shared" ca="1" si="7"/>
        <v>6.0487489679434256</v>
      </c>
      <c r="K10" s="3">
        <f t="shared" ca="1" si="7"/>
        <v>20.609450905343735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1499157049830</v>
      </c>
      <c r="H11" s="2">
        <f>IFERROR(INDEX(D11:G11,COUNT(D11:G11)),"")</f>
        <v>1499157049830</v>
      </c>
      <c r="I11" s="2">
        <f t="shared" ref="I11:N11" si="8">IFERROR(INDEX(I51:I500,MATCH($C$11,$C$51:$C$500,0)),"")</f>
        <v>1627326133404</v>
      </c>
      <c r="J11" s="2">
        <f t="shared" si="8"/>
        <v>1421264097521</v>
      </c>
      <c r="K11" s="2">
        <f t="shared" si="8"/>
        <v>1002076616127</v>
      </c>
      <c r="L11" s="2">
        <f t="shared" si="8"/>
        <v>430689535341</v>
      </c>
      <c r="M11" s="2">
        <f t="shared" si="8"/>
        <v>631820764741</v>
      </c>
      <c r="N11" s="2">
        <f t="shared" si="8"/>
        <v>785393399793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-1483000000000</v>
      </c>
      <c r="H12" s="2">
        <f>IFERROR(INDEX(D12:G12,COUNT(D12:G12)),"")</f>
        <v>-1483000000000</v>
      </c>
      <c r="I12" s="2">
        <f t="shared" ref="I12:N12" si="9">IFERROR(INDEX(I51:I500,MATCH($C$12,$C$51:$C$500,0)),"")</f>
        <v>-1610000000000</v>
      </c>
      <c r="J12" s="2">
        <f t="shared" si="9"/>
        <v>-1363000000000</v>
      </c>
      <c r="K12" s="2">
        <f t="shared" si="9"/>
        <v>-804000000000</v>
      </c>
      <c r="L12" s="2">
        <f t="shared" si="9"/>
        <v>-348000000000</v>
      </c>
      <c r="M12" s="2">
        <f t="shared" si="9"/>
        <v>-482000000000</v>
      </c>
      <c r="N12" s="2">
        <f t="shared" si="9"/>
        <v>-659000000000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</v>
      </c>
      <c r="H13" s="2">
        <f>IFERROR(INDEX(D13:G13,COUNT(D13:G13)),"")</f>
        <v>16000000000</v>
      </c>
      <c r="I13" s="2">
        <f t="shared" ref="I13:N13" si="10">IFERROR(INDEX(I51:I500,MATCH($C$13,$C$51:$C$500,0)),"")</f>
        <v>18000000000</v>
      </c>
      <c r="J13" s="2">
        <f t="shared" si="10"/>
        <v>59000000000</v>
      </c>
      <c r="K13" s="2">
        <f t="shared" si="10"/>
        <v>198000000000</v>
      </c>
      <c r="L13" s="2">
        <f t="shared" si="10"/>
        <v>83000000000</v>
      </c>
      <c r="M13" s="2">
        <f t="shared" si="10"/>
        <v>150000000000</v>
      </c>
      <c r="N13" s="2">
        <f t="shared" si="10"/>
        <v>126000000000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-32288652125</v>
      </c>
      <c r="H15" s="2">
        <f>IFERROR(SUM(D15:G15)*(4/MAX(1,COUNT(D15:G15))),"")</f>
        <v>-129154608500</v>
      </c>
      <c r="I15" s="2">
        <f t="shared" ref="I15:N15" si="12">IFERROR(INDEX(I51:I500,MATCH($C$15,$C$51:$C$500,0)),"")</f>
        <v>-153510590403</v>
      </c>
      <c r="J15" s="2">
        <f t="shared" si="12"/>
        <v>-154358332845</v>
      </c>
      <c r="K15" s="2">
        <f t="shared" si="12"/>
        <v>-129057533707</v>
      </c>
      <c r="L15" s="2">
        <f t="shared" si="12"/>
        <v>-117672812818</v>
      </c>
      <c r="M15" s="2">
        <f t="shared" si="12"/>
        <v>-93843195248</v>
      </c>
      <c r="N15" s="2">
        <f t="shared" si="12"/>
        <v>-89926979862</v>
      </c>
    </row>
    <row r="16" spans="1:14" ht="15.5" x14ac:dyDescent="0.35">
      <c r="C16" t="s">
        <v>28</v>
      </c>
      <c r="D16" s="2">
        <f>IFERROR(INDEX(D51:D500,MATCH($C$16,$C$51:$C$500,0)),"")</f>
        <v>138902173241</v>
      </c>
      <c r="H16" s="2">
        <f>IFERROR(SUM(D16:G16)*(4/MAX(1,COUNT(D16:G16))),"")</f>
        <v>555608692964</v>
      </c>
      <c r="I16" s="2">
        <f t="shared" ref="I16:N16" si="13">IFERROR(INDEX(I51:I500,MATCH($C$16,$C$51:$C$500,0)),"")</f>
        <v>702591832538</v>
      </c>
      <c r="J16" s="2">
        <f t="shared" si="13"/>
        <v>684732534929</v>
      </c>
      <c r="K16" s="2">
        <f t="shared" si="13"/>
        <v>576783275594</v>
      </c>
      <c r="L16" s="2">
        <f t="shared" si="13"/>
        <v>516614844586</v>
      </c>
      <c r="M16" s="2">
        <f t="shared" si="13"/>
        <v>420771349865</v>
      </c>
      <c r="N16" s="2">
        <f t="shared" si="13"/>
        <v>402737296348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4301800000000</v>
      </c>
      <c r="H20" s="2">
        <f t="shared" ref="H20:N20" ca="1" si="14">IFERROR(H21*H2,"")</f>
        <v>4301800000000</v>
      </c>
      <c r="I20" s="2">
        <f t="shared" ca="1" si="14"/>
        <v>4867000000000</v>
      </c>
      <c r="J20" s="2">
        <f t="shared" ca="1" si="14"/>
        <v>5290900000000</v>
      </c>
      <c r="K20" s="2">
        <f t="shared" ca="1" si="14"/>
        <v>4396000000000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3140000000</v>
      </c>
      <c r="H21" s="2">
        <f>IFERROR(INDEX(D21:G21,COUNT(D21:G21)),"")</f>
        <v>3140000000</v>
      </c>
      <c r="I21" s="2">
        <f t="shared" ref="I21:N21" si="15">IFERROR(INDEX(I51:I500,MATCH($C$7,$C$51:$C$500,0)),"")</f>
        <v>3140000000</v>
      </c>
      <c r="J21" s="2">
        <f t="shared" si="15"/>
        <v>3140000000</v>
      </c>
      <c r="K21" s="2">
        <f t="shared" si="15"/>
        <v>3140000000</v>
      </c>
      <c r="L21" s="2">
        <f t="shared" si="15"/>
        <v>1330000000</v>
      </c>
      <c r="M21" s="2">
        <f t="shared" si="15"/>
        <v>1330000000</v>
      </c>
      <c r="N21" s="2">
        <f t="shared" si="15"/>
        <v>1330000000</v>
      </c>
    </row>
    <row r="23" spans="1:14" ht="15.5" x14ac:dyDescent="0.35">
      <c r="B23" t="s">
        <v>41</v>
      </c>
      <c r="C23" t="s">
        <v>42</v>
      </c>
      <c r="D23" s="3">
        <f>IFERROR(D5/D6*100,"")</f>
        <v>4.6044250872911565</v>
      </c>
      <c r="H23" s="3">
        <f t="shared" ref="H23:N23" si="16">IFERROR(H5/H6*100,"")</f>
        <v>18.417700349164626</v>
      </c>
      <c r="I23" s="3">
        <f t="shared" si="16"/>
        <v>24.051635195261042</v>
      </c>
      <c r="J23" s="3">
        <f t="shared" si="16"/>
        <v>24.439875071635971</v>
      </c>
      <c r="K23" s="3">
        <f t="shared" si="16"/>
        <v>22.759774747910207</v>
      </c>
      <c r="L23" s="3">
        <f t="shared" si="16"/>
        <v>31.916293321562883</v>
      </c>
      <c r="M23" s="3">
        <f t="shared" si="16"/>
        <v>33.434095422648937</v>
      </c>
      <c r="N23" s="3">
        <f t="shared" si="16"/>
        <v>28.855882286735152</v>
      </c>
    </row>
    <row r="24" spans="1:14" ht="15.5" x14ac:dyDescent="0.35">
      <c r="C24" t="s">
        <v>43</v>
      </c>
      <c r="D24" s="4">
        <f>IFERROR(_xlfn.RRI(5,I23,D23),"")</f>
        <v>-0.28153409946246943</v>
      </c>
      <c r="H24" s="4">
        <f t="shared" ref="H24:N24" si="17">IFERROR(_xlfn.RRI(5,M23,H23),"")</f>
        <v>-0.11241661269993042</v>
      </c>
      <c r="I24" s="4">
        <f t="shared" si="17"/>
        <v>-3.5766868261141505E-2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33.96</v>
      </c>
      <c r="H25" s="3">
        <f>IFERROR(INDEX(D25:G25,COUNT(D25:G25)),"")</f>
        <v>33.96</v>
      </c>
      <c r="I25" s="3">
        <f t="shared" ref="I25:N25" si="18">IFERROR(INDEX(I51:I500,MATCH($C$25,$C$51:$C$500,0)),"")</f>
        <v>174.9</v>
      </c>
      <c r="J25" s="3">
        <f t="shared" si="18"/>
        <v>168.94</v>
      </c>
      <c r="K25" s="3">
        <f t="shared" si="18"/>
        <v>142.63999999999999</v>
      </c>
      <c r="L25" s="3">
        <f t="shared" si="18"/>
        <v>299.06</v>
      </c>
      <c r="M25" s="3">
        <f t="shared" si="18"/>
        <v>245.07</v>
      </c>
      <c r="N25" s="3">
        <f t="shared" si="18"/>
        <v>234.49</v>
      </c>
    </row>
    <row r="26" spans="1:14" ht="15.5" x14ac:dyDescent="0.35">
      <c r="C26" t="s">
        <v>46</v>
      </c>
      <c r="D26" s="4">
        <f>IFERROR(_xlfn.RRI(5,I25,D25),"")</f>
        <v>-0.27949736337854225</v>
      </c>
      <c r="H26" s="4">
        <f t="shared" ref="H26:N26" si="19">IFERROR(_xlfn.RRI(5,M25,H25),"")</f>
        <v>-0.32650324719431612</v>
      </c>
      <c r="I26" s="4">
        <f t="shared" si="19"/>
        <v>-5.6953523908055637E-2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349.03571093343947</v>
      </c>
      <c r="H27" s="3">
        <f t="shared" ref="H27:N27" si="20">IFERROR(H4/H21,"")</f>
        <v>1396.1428437337579</v>
      </c>
      <c r="I27" s="3">
        <f t="shared" si="20"/>
        <v>1737.1661507627389</v>
      </c>
      <c r="J27" s="3">
        <f t="shared" si="20"/>
        <v>1707.4967211257963</v>
      </c>
      <c r="K27" s="3">
        <f t="shared" si="20"/>
        <v>1337.874846101274</v>
      </c>
      <c r="L27" s="3">
        <f t="shared" si="20"/>
        <v>2639.2949229962405</v>
      </c>
      <c r="M27" s="3">
        <f t="shared" si="20"/>
        <v>2341.4468914390977</v>
      </c>
      <c r="N27" s="3">
        <f t="shared" si="20"/>
        <v>2178.5493058729321</v>
      </c>
    </row>
    <row r="28" spans="1:14" ht="15.5" x14ac:dyDescent="0.35">
      <c r="C28" t="s">
        <v>48</v>
      </c>
      <c r="D28" s="4">
        <f>IFERROR(_xlfn.RRI(5,I27,D27),"")</f>
        <v>-0.27455298012356888</v>
      </c>
      <c r="H28" s="4">
        <f t="shared" ref="H28:N28" si="21">IFERROR(_xlfn.RRI(5,M27,H27),"")</f>
        <v>-9.8243858929567773E-2</v>
      </c>
      <c r="I28" s="4">
        <f t="shared" si="21"/>
        <v>-4.4270936561730756E-2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-0.80583190394511151</v>
      </c>
      <c r="I29" s="4">
        <f t="shared" si="22"/>
        <v>3.5278797206108728E-2</v>
      </c>
      <c r="J29" s="4">
        <f t="shared" si="22"/>
        <v>0.18438025799214816</v>
      </c>
      <c r="K29" s="4">
        <f t="shared" si="22"/>
        <v>-0.52303885507924841</v>
      </c>
      <c r="L29" s="4">
        <f t="shared" si="22"/>
        <v>0.22030440282368308</v>
      </c>
      <c r="M29" s="4">
        <f t="shared" si="22"/>
        <v>4.5119194848394321E-2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-0.19631012662735087</v>
      </c>
      <c r="I30" s="4">
        <f t="shared" si="23"/>
        <v>1.7375980445444594E-2</v>
      </c>
      <c r="J30" s="4">
        <f t="shared" si="23"/>
        <v>0.27627537516057221</v>
      </c>
      <c r="K30" s="4">
        <f t="shared" si="23"/>
        <v>-0.49309384319109695</v>
      </c>
      <c r="L30" s="4">
        <f t="shared" si="23"/>
        <v>0.12720682781494982</v>
      </c>
      <c r="M30" s="4">
        <f t="shared" si="23"/>
        <v>7.4773421527356027E-2</v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765.13</v>
      </c>
      <c r="H32" s="3">
        <f>IFERROR(INDEX(D32:G32,COUNT(D32:G32)),"")</f>
        <v>765.13</v>
      </c>
      <c r="I32" s="3">
        <f t="shared" ref="I32:N32" si="24">IFERROR(INDEX(I51:I500,MATCH($C$32,$C$51:$C$500,0)),"")</f>
        <v>729.9</v>
      </c>
      <c r="J32" s="3">
        <f t="shared" si="24"/>
        <v>688.34</v>
      </c>
      <c r="K32" s="3">
        <f t="shared" si="24"/>
        <v>619.77</v>
      </c>
      <c r="L32" s="3">
        <f t="shared" si="24"/>
        <v>927.58</v>
      </c>
      <c r="M32" s="3">
        <f t="shared" si="24"/>
        <v>755.22</v>
      </c>
      <c r="N32" s="3">
        <f t="shared" si="24"/>
        <v>802.57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</v>
      </c>
      <c r="H33" s="3">
        <f>IFERROR(INDEX(D33:G33,COUNT(D33:G33)),"")</f>
        <v>1.8</v>
      </c>
      <c r="I33" s="3">
        <f t="shared" ref="I33:N33" si="25">IFERROR(INDEX(I51:I500,MATCH($C$33,$C$51:$C$500,0)),"")</f>
        <v>2.12</v>
      </c>
      <c r="J33" s="3">
        <f t="shared" si="25"/>
        <v>2.4500000000000002</v>
      </c>
      <c r="K33" s="3">
        <f t="shared" si="25"/>
        <v>2.2599999999999998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40.49</v>
      </c>
      <c r="H34" s="3">
        <f>IFERROR(INDEX(D34:G34,COUNT(D34:G34)),"")</f>
        <v>40.49</v>
      </c>
      <c r="I34" s="3">
        <f t="shared" ref="I34:N34" si="26">IFERROR(INDEX(I51:I500,MATCH($C$34,$C$51:$C$500,0)),"")</f>
        <v>8.86</v>
      </c>
      <c r="J34" s="3">
        <f t="shared" si="26"/>
        <v>9.9700000000000006</v>
      </c>
      <c r="K34" s="3">
        <f t="shared" si="26"/>
        <v>9.81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3.94</v>
      </c>
      <c r="H35" s="3">
        <f>IFERROR(INDEX(D35:G35,COUNT(D35:G35)),"")</f>
        <v>3.94</v>
      </c>
      <c r="I35" s="3">
        <f t="shared" ref="I35:N35" si="27">IFERROR(INDEX(I51:I500,MATCH($C$35,$C$51:$C$500,0)),"")</f>
        <v>0.89</v>
      </c>
      <c r="J35" s="3">
        <f t="shared" si="27"/>
        <v>0.99</v>
      </c>
      <c r="K35" s="3">
        <f t="shared" si="27"/>
        <v>1.05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0.89810000000000001</v>
      </c>
      <c r="I36" s="4">
        <f t="shared" si="28"/>
        <v>0.69750000000000001</v>
      </c>
      <c r="J36" s="4">
        <f t="shared" si="28"/>
        <v>0.6984999999999999</v>
      </c>
      <c r="K36" s="4">
        <f t="shared" si="28"/>
        <v>0.70010000000000006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122</v>
      </c>
      <c r="I37" s="3">
        <f t="shared" si="29"/>
        <v>122</v>
      </c>
      <c r="J37" s="3">
        <f t="shared" si="29"/>
        <v>118</v>
      </c>
      <c r="K37" s="3">
        <f t="shared" si="29"/>
        <v>99.84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1095972132331</v>
      </c>
      <c r="E51" s="5">
        <v>2190931549697</v>
      </c>
      <c r="F51" s="5">
        <v>1192765207876</v>
      </c>
      <c r="G51" s="5">
        <v>879334190290</v>
      </c>
      <c r="I51" s="5">
        <v>5454701713395</v>
      </c>
      <c r="J51" s="5">
        <v>5361539704335</v>
      </c>
      <c r="K51" s="5">
        <v>4200927016758</v>
      </c>
      <c r="L51" s="5">
        <v>3510262247585</v>
      </c>
      <c r="M51" s="5">
        <v>3114124365614</v>
      </c>
      <c r="N51" s="5">
        <v>2897470576811</v>
      </c>
    </row>
    <row r="52" spans="2:14" ht="15.5" x14ac:dyDescent="0.35">
      <c r="C52" t="s">
        <v>73</v>
      </c>
      <c r="D52" s="5">
        <v>-891892568647</v>
      </c>
      <c r="E52" s="5">
        <v>-1814444981080</v>
      </c>
      <c r="F52" s="5">
        <v>-969174941421</v>
      </c>
      <c r="G52" s="5">
        <v>-722428434878</v>
      </c>
      <c r="I52" s="5">
        <v>-4470742992581</v>
      </c>
      <c r="J52" s="5">
        <v>-4397188946394</v>
      </c>
      <c r="K52" s="5">
        <v>-3328934898210</v>
      </c>
      <c r="L52" s="5">
        <v>-2738461369024</v>
      </c>
      <c r="M52" s="5">
        <v>-2507165194832</v>
      </c>
      <c r="N52" s="5">
        <v>-2327071717220</v>
      </c>
    </row>
    <row r="53" spans="2:14" ht="15.5" x14ac:dyDescent="0.35">
      <c r="C53" t="s">
        <v>74</v>
      </c>
      <c r="D53" s="5">
        <v>204079563684</v>
      </c>
      <c r="E53" s="5">
        <v>376486568617</v>
      </c>
      <c r="F53" s="5">
        <v>223590266455</v>
      </c>
      <c r="G53" s="5">
        <v>156905755412</v>
      </c>
      <c r="I53" s="5">
        <v>983958720814</v>
      </c>
      <c r="J53" s="5">
        <v>964350757941</v>
      </c>
      <c r="K53" s="5">
        <v>871992118548</v>
      </c>
      <c r="L53" s="5">
        <v>771800878561</v>
      </c>
      <c r="M53" s="5">
        <v>606959170782</v>
      </c>
      <c r="N53" s="5">
        <v>570398859591</v>
      </c>
    </row>
    <row r="54" spans="2:14" ht="15.5" x14ac:dyDescent="0.35">
      <c r="C54" t="s">
        <v>75</v>
      </c>
      <c r="D54" s="5">
        <v>-87152391444</v>
      </c>
      <c r="E54" s="5">
        <v>-77444139129</v>
      </c>
      <c r="F54" s="5">
        <v>-77729947415</v>
      </c>
      <c r="G54" s="5">
        <v>-73151531022</v>
      </c>
      <c r="I54" s="5">
        <v>-319889088065</v>
      </c>
      <c r="J54" s="5">
        <v>-318649573458</v>
      </c>
      <c r="K54" s="5">
        <v>-289937084567</v>
      </c>
      <c r="L54" s="5">
        <v>-232695568273</v>
      </c>
      <c r="M54" s="5">
        <v>-182526922705</v>
      </c>
      <c r="N54" s="5">
        <v>-188851552749</v>
      </c>
    </row>
    <row r="55" spans="2:14" ht="15.5" x14ac:dyDescent="0.35">
      <c r="C55" t="s">
        <v>76</v>
      </c>
      <c r="D55" s="5">
        <v>-3648082699</v>
      </c>
      <c r="E55" s="5">
        <v>-5276125203</v>
      </c>
      <c r="F55" s="5">
        <v>-5230094622</v>
      </c>
      <c r="G55" s="5">
        <v>-4918788618</v>
      </c>
      <c r="I55" s="5">
        <v>-19318822866</v>
      </c>
      <c r="J55" s="5">
        <v>-19311899189</v>
      </c>
      <c r="K55" s="5">
        <v>-17394721241</v>
      </c>
      <c r="L55" s="5">
        <v>-11050095570</v>
      </c>
      <c r="M55" s="5">
        <v>-5440376016</v>
      </c>
      <c r="N55" s="5">
        <v>-4124969818</v>
      </c>
    </row>
    <row r="56" spans="2:14" ht="15.5" x14ac:dyDescent="0.35">
      <c r="C56" t="s">
        <v>77</v>
      </c>
      <c r="D56" s="5">
        <v>-83504308745</v>
      </c>
      <c r="E56" s="5">
        <v>-72168013926</v>
      </c>
      <c r="F56" s="5">
        <v>-72499852793</v>
      </c>
      <c r="G56" s="5">
        <v>-68232742404</v>
      </c>
      <c r="I56" s="5">
        <v>-300570265199</v>
      </c>
      <c r="J56" s="5">
        <v>-299337674269</v>
      </c>
      <c r="K56" s="5">
        <v>-272542363326</v>
      </c>
      <c r="L56" s="5">
        <v>-221645472703</v>
      </c>
      <c r="M56" s="5">
        <v>-177086546689</v>
      </c>
      <c r="N56" s="5">
        <v>-184726582931</v>
      </c>
    </row>
    <row r="57" spans="2:14" ht="15.5" x14ac:dyDescent="0.35">
      <c r="C57" t="s">
        <v>78</v>
      </c>
      <c r="D57" s="5">
        <v>116927172240</v>
      </c>
      <c r="E57" s="5">
        <v>299042429488</v>
      </c>
      <c r="F57" s="5">
        <v>145860319040</v>
      </c>
      <c r="G57" s="5">
        <v>83754224390</v>
      </c>
      <c r="I57" s="5">
        <v>664069632749</v>
      </c>
      <c r="J57" s="5">
        <v>645701184483</v>
      </c>
      <c r="K57" s="5">
        <v>582055033981</v>
      </c>
      <c r="L57" s="5">
        <v>539105310288</v>
      </c>
      <c r="M57" s="5">
        <v>424432248077</v>
      </c>
      <c r="N57" s="5">
        <v>381547306842</v>
      </c>
    </row>
    <row r="58" spans="2:14" ht="15.5" x14ac:dyDescent="0.35">
      <c r="C58" t="s">
        <v>79</v>
      </c>
      <c r="D58" s="5">
        <v>21975001001</v>
      </c>
      <c r="E58" s="5">
        <v>12145425617</v>
      </c>
      <c r="F58" s="5">
        <v>2838466052</v>
      </c>
      <c r="G58" s="5">
        <v>6962475897</v>
      </c>
      <c r="I58" s="5">
        <v>38522199789</v>
      </c>
      <c r="J58" s="5">
        <v>39031350446</v>
      </c>
      <c r="K58" s="5">
        <v>-5271758387</v>
      </c>
      <c r="L58" s="5">
        <v>-22490465702</v>
      </c>
      <c r="M58" s="5">
        <v>-3660898212</v>
      </c>
      <c r="N58" s="5">
        <v>21189989506</v>
      </c>
    </row>
    <row r="59" spans="2:14" ht="15.5" x14ac:dyDescent="0.35">
      <c r="C59" t="s">
        <v>263</v>
      </c>
      <c r="D59" s="5">
        <v>949871689</v>
      </c>
      <c r="E59" s="5">
        <v>-68826555</v>
      </c>
      <c r="F59" s="5">
        <v>1195260228</v>
      </c>
      <c r="G59" s="5">
        <v>-946542291</v>
      </c>
      <c r="I59" s="5">
        <v>1062452376</v>
      </c>
      <c r="J59" s="5">
        <v>-2222715891</v>
      </c>
      <c r="K59" s="5">
        <v>1641972136</v>
      </c>
      <c r="L59" s="5">
        <v>-14892841861</v>
      </c>
      <c r="M59" s="5">
        <v>1857027132</v>
      </c>
      <c r="N59" s="5">
        <v>22251279404</v>
      </c>
    </row>
    <row r="60" spans="2:14" ht="15.5" x14ac:dyDescent="0.35">
      <c r="C60" t="s">
        <v>261</v>
      </c>
      <c r="D60" s="5">
        <v>11601658784</v>
      </c>
      <c r="E60" s="5">
        <v>6252455591</v>
      </c>
      <c r="F60" s="5">
        <v>4356569286</v>
      </c>
      <c r="G60" s="5">
        <v>8588440869</v>
      </c>
      <c r="I60" s="5">
        <v>29651212683</v>
      </c>
      <c r="J60" s="5">
        <v>19545266573</v>
      </c>
      <c r="K60" s="5">
        <v>6649997875</v>
      </c>
      <c r="L60" s="5">
        <v>3525661626</v>
      </c>
      <c r="M60" s="5">
        <v>5533546242</v>
      </c>
      <c r="N60" s="5">
        <v>6958559373</v>
      </c>
    </row>
    <row r="61" spans="2:14" ht="15.5" x14ac:dyDescent="0.35">
      <c r="C61" t="s">
        <v>80</v>
      </c>
    </row>
    <row r="62" spans="2:14" ht="15.5" x14ac:dyDescent="0.35">
      <c r="C62" t="s">
        <v>81</v>
      </c>
      <c r="D62" s="5">
        <v>21975001001</v>
      </c>
      <c r="E62" s="5">
        <v>12145425617</v>
      </c>
      <c r="F62" s="5">
        <v>2838466052</v>
      </c>
      <c r="G62" s="5">
        <v>6962475897</v>
      </c>
      <c r="I62" s="5">
        <v>38522199789</v>
      </c>
      <c r="J62" s="5">
        <v>39031350446</v>
      </c>
      <c r="K62" s="5">
        <v>-5271758387</v>
      </c>
      <c r="L62" s="5">
        <v>-22490465702</v>
      </c>
      <c r="M62" s="5">
        <v>-3660898212</v>
      </c>
      <c r="N62" s="5">
        <v>21189989506</v>
      </c>
    </row>
    <row r="63" spans="2:14" ht="15.5" x14ac:dyDescent="0.35">
      <c r="C63" t="s">
        <v>28</v>
      </c>
      <c r="D63" s="5">
        <v>138902173241</v>
      </c>
      <c r="E63" s="5">
        <v>311187855105</v>
      </c>
      <c r="F63" s="5">
        <v>148698785092</v>
      </c>
      <c r="G63" s="5">
        <v>90716700287</v>
      </c>
      <c r="I63" s="5">
        <v>702591832538</v>
      </c>
      <c r="J63" s="5">
        <v>684732534929</v>
      </c>
      <c r="K63" s="5">
        <v>576783275594</v>
      </c>
      <c r="L63" s="5">
        <v>516614844586</v>
      </c>
      <c r="M63" s="5">
        <v>420771349865</v>
      </c>
      <c r="N63" s="5">
        <v>402737296348</v>
      </c>
    </row>
    <row r="64" spans="2:14" ht="15.5" x14ac:dyDescent="0.35">
      <c r="C64" t="s">
        <v>27</v>
      </c>
      <c r="D64" s="5">
        <v>-32288652125</v>
      </c>
      <c r="E64" s="5">
        <v>-72443810457</v>
      </c>
      <c r="F64" s="5">
        <v>-35159377220</v>
      </c>
      <c r="G64" s="5">
        <v>-9222981756</v>
      </c>
      <c r="I64" s="5">
        <v>-153510590403</v>
      </c>
      <c r="J64" s="5">
        <v>-154358332845</v>
      </c>
      <c r="K64" s="5">
        <v>-129057533707</v>
      </c>
      <c r="L64" s="5">
        <v>-117672812818</v>
      </c>
      <c r="M64" s="5">
        <v>-93843195248</v>
      </c>
      <c r="N64" s="5">
        <v>-89926979862</v>
      </c>
    </row>
    <row r="65" spans="2:14" ht="15.5" x14ac:dyDescent="0.35">
      <c r="C65" t="s">
        <v>85</v>
      </c>
      <c r="D65" s="5">
        <v>106613521116</v>
      </c>
      <c r="E65" s="5">
        <v>238744044648</v>
      </c>
      <c r="F65" s="5">
        <v>113539407872</v>
      </c>
      <c r="G65" s="5">
        <v>81493718531</v>
      </c>
      <c r="I65" s="5">
        <v>549081242135</v>
      </c>
      <c r="J65" s="5">
        <v>530374202084</v>
      </c>
      <c r="K65" s="5">
        <v>447725741887</v>
      </c>
      <c r="L65" s="5">
        <v>398942031768</v>
      </c>
      <c r="M65" s="5">
        <v>326928154617</v>
      </c>
      <c r="N65" s="5">
        <v>312810316486</v>
      </c>
    </row>
    <row r="66" spans="2:14" ht="15.5" x14ac:dyDescent="0.35">
      <c r="C66" t="s">
        <v>86</v>
      </c>
      <c r="D66" s="5">
        <v>3986892201</v>
      </c>
      <c r="E66" s="5">
        <v>-3062246835</v>
      </c>
      <c r="F66" s="5">
        <v>686827249</v>
      </c>
      <c r="G66" s="5">
        <v>4537208693</v>
      </c>
      <c r="I66" s="5">
        <v>2048915543</v>
      </c>
      <c r="J66" s="5">
        <v>-2229161284</v>
      </c>
      <c r="K66" s="5">
        <v>-4967513432</v>
      </c>
      <c r="L66" s="5">
        <v>-4012106137</v>
      </c>
      <c r="M66" s="5">
        <v>9907954668</v>
      </c>
      <c r="N66" s="5">
        <v>-3871508343</v>
      </c>
    </row>
    <row r="67" spans="2:14" ht="15.5" x14ac:dyDescent="0.35">
      <c r="C67" t="s">
        <v>87</v>
      </c>
      <c r="D67" s="5">
        <v>3986892201</v>
      </c>
      <c r="E67" s="5">
        <v>-3062246835</v>
      </c>
      <c r="F67" s="5">
        <v>686827249</v>
      </c>
      <c r="G67" s="5">
        <v>4537208693</v>
      </c>
      <c r="I67" s="5">
        <v>2048915543</v>
      </c>
      <c r="J67" s="5">
        <v>-2229161284</v>
      </c>
      <c r="K67" s="5">
        <v>-4967513432</v>
      </c>
      <c r="L67" s="5">
        <v>-4012106137</v>
      </c>
      <c r="M67" s="5">
        <v>9907954668</v>
      </c>
      <c r="N67" s="5">
        <v>-3871508343</v>
      </c>
    </row>
    <row r="68" spans="2:14" ht="15.5" x14ac:dyDescent="0.35">
      <c r="C68" t="s">
        <v>88</v>
      </c>
      <c r="D68" s="5">
        <v>110600413317</v>
      </c>
      <c r="E68" s="5">
        <v>235681797813</v>
      </c>
      <c r="F68" s="5">
        <v>114226235121</v>
      </c>
      <c r="G68" s="5">
        <v>86030927224</v>
      </c>
      <c r="I68" s="5">
        <v>551130157678</v>
      </c>
      <c r="J68" s="5">
        <v>528145040800</v>
      </c>
      <c r="K68" s="5">
        <v>442758228455</v>
      </c>
      <c r="L68" s="5">
        <v>394929925631</v>
      </c>
      <c r="M68" s="5">
        <v>336836109285</v>
      </c>
      <c r="N68" s="5">
        <v>308938808143</v>
      </c>
    </row>
    <row r="69" spans="2:14" ht="15.5" x14ac:dyDescent="0.35">
      <c r="C69" t="s">
        <v>89</v>
      </c>
      <c r="D69" s="5">
        <v>106613521116</v>
      </c>
      <c r="E69" s="5">
        <v>238744044648</v>
      </c>
      <c r="F69" s="5">
        <v>113539407872</v>
      </c>
      <c r="G69" s="5">
        <v>81493718531</v>
      </c>
      <c r="I69" s="5">
        <v>549081242135</v>
      </c>
      <c r="J69" s="5">
        <v>530374202084</v>
      </c>
      <c r="K69" s="5">
        <v>447725741887</v>
      </c>
      <c r="L69" s="5">
        <v>398942031768</v>
      </c>
      <c r="M69" s="5">
        <v>326928154617</v>
      </c>
      <c r="N69" s="5">
        <v>312810316486</v>
      </c>
    </row>
    <row r="70" spans="2:14" ht="15.5" x14ac:dyDescent="0.35">
      <c r="C70" t="s">
        <v>7</v>
      </c>
      <c r="D70" s="5">
        <v>110600413317</v>
      </c>
      <c r="E70" s="5">
        <v>235681797813</v>
      </c>
      <c r="F70" s="5">
        <v>114226235121</v>
      </c>
      <c r="G70" s="5">
        <v>86030927224</v>
      </c>
      <c r="I70" s="5">
        <v>551130157678</v>
      </c>
      <c r="J70" s="5">
        <v>528145040800</v>
      </c>
      <c r="K70" s="5">
        <v>442758228455</v>
      </c>
      <c r="L70" s="5">
        <v>394929925631</v>
      </c>
      <c r="M70" s="5">
        <v>336836109285</v>
      </c>
      <c r="N70" s="5">
        <v>308938808143</v>
      </c>
    </row>
    <row r="71" spans="2:14" ht="15.5" x14ac:dyDescent="0.35">
      <c r="C71" t="s">
        <v>90</v>
      </c>
      <c r="D71" s="5">
        <v>106613521116</v>
      </c>
      <c r="E71" s="5">
        <v>238744044648</v>
      </c>
      <c r="F71" s="5">
        <v>113539407872</v>
      </c>
      <c r="G71" s="5">
        <v>81493718531</v>
      </c>
      <c r="I71" s="5">
        <v>549081242135</v>
      </c>
      <c r="J71" s="5">
        <v>530374202084</v>
      </c>
      <c r="K71" s="5">
        <v>447725741887</v>
      </c>
      <c r="L71" s="5">
        <v>398942031768</v>
      </c>
      <c r="M71" s="5">
        <v>326928154617</v>
      </c>
      <c r="N71" s="5">
        <v>312810316486</v>
      </c>
    </row>
    <row r="72" spans="2:14" ht="15.5" x14ac:dyDescent="0.35">
      <c r="C72" t="s">
        <v>91</v>
      </c>
      <c r="D72" s="5">
        <v>110600413317</v>
      </c>
      <c r="E72" s="5">
        <v>235681797813</v>
      </c>
      <c r="F72" s="5">
        <v>114226235121</v>
      </c>
      <c r="G72" s="5">
        <v>86030927224</v>
      </c>
      <c r="I72" s="5">
        <v>551130157678</v>
      </c>
      <c r="J72" s="5">
        <v>528145040800</v>
      </c>
      <c r="K72" s="5">
        <v>442758228455</v>
      </c>
      <c r="L72" s="5">
        <v>394929925631</v>
      </c>
      <c r="M72" s="5">
        <v>336836109285</v>
      </c>
      <c r="N72" s="5">
        <v>308938808143</v>
      </c>
    </row>
    <row r="73" spans="2:14" ht="15.5" x14ac:dyDescent="0.35">
      <c r="C73" t="s">
        <v>92</v>
      </c>
      <c r="D73" s="5">
        <v>110600413317</v>
      </c>
      <c r="E73" s="5">
        <v>235681797813</v>
      </c>
      <c r="F73" s="5">
        <v>114226235121</v>
      </c>
      <c r="G73" s="5">
        <v>86030927224</v>
      </c>
      <c r="I73" s="5">
        <v>551130157678</v>
      </c>
      <c r="J73" s="5">
        <v>528145040800</v>
      </c>
      <c r="K73" s="5">
        <v>442758228455</v>
      </c>
      <c r="L73" s="5">
        <v>394929925631</v>
      </c>
      <c r="M73" s="5">
        <v>336836109285</v>
      </c>
      <c r="N73" s="5">
        <v>308938808143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1499157049830</v>
      </c>
      <c r="E77" s="5">
        <v>1627326133404</v>
      </c>
      <c r="F77" s="5">
        <v>621059625136</v>
      </c>
      <c r="G77" s="5">
        <v>656617309689</v>
      </c>
      <c r="I77" s="5">
        <v>1627326133404</v>
      </c>
      <c r="J77" s="5">
        <v>1421264097521</v>
      </c>
      <c r="K77" s="5">
        <v>1002076616127</v>
      </c>
      <c r="L77" s="5">
        <v>430689535341</v>
      </c>
      <c r="M77" s="5">
        <v>631820764741</v>
      </c>
      <c r="N77" s="5">
        <v>785393399793</v>
      </c>
    </row>
    <row r="78" spans="2:14" ht="15.5" x14ac:dyDescent="0.35">
      <c r="C78" t="s">
        <v>96</v>
      </c>
      <c r="D78" s="5">
        <v>893235403323</v>
      </c>
      <c r="E78" s="5">
        <v>788637128851</v>
      </c>
      <c r="F78" s="5">
        <v>760844357020</v>
      </c>
      <c r="G78" s="5">
        <v>652864198070</v>
      </c>
      <c r="I78" s="5">
        <v>788637128851</v>
      </c>
      <c r="J78" s="5">
        <v>574690567846</v>
      </c>
      <c r="K78" s="5">
        <v>777971447960</v>
      </c>
      <c r="L78" s="5">
        <v>907006426326</v>
      </c>
      <c r="M78" s="5">
        <v>623912899546</v>
      </c>
      <c r="N78" s="5">
        <v>496350411898</v>
      </c>
    </row>
    <row r="79" spans="2:14" ht="15.5" x14ac:dyDescent="0.35">
      <c r="C79" t="s">
        <v>270</v>
      </c>
      <c r="M79" s="5">
        <v>504694940</v>
      </c>
    </row>
    <row r="80" spans="2:14" ht="15.5" x14ac:dyDescent="0.35">
      <c r="C80" t="s">
        <v>97</v>
      </c>
      <c r="D80" s="5">
        <v>7914060863</v>
      </c>
      <c r="E80" s="5">
        <v>10428634937</v>
      </c>
      <c r="F80" s="5">
        <v>3174345953</v>
      </c>
      <c r="G80" s="5">
        <v>2500650166</v>
      </c>
      <c r="I80" s="5">
        <v>10428634937</v>
      </c>
      <c r="J80" s="5">
        <v>3944831214</v>
      </c>
      <c r="K80" s="5">
        <v>4994345258</v>
      </c>
      <c r="L80" s="5">
        <v>2259664288</v>
      </c>
      <c r="M80" s="5">
        <v>6006718395</v>
      </c>
      <c r="N80" s="5">
        <v>4749995635</v>
      </c>
    </row>
    <row r="81" spans="3:14" ht="15.5" x14ac:dyDescent="0.35">
      <c r="C81" t="s">
        <v>98</v>
      </c>
      <c r="D81" s="5">
        <v>893235403323</v>
      </c>
      <c r="E81" s="5">
        <v>788637128851</v>
      </c>
      <c r="F81" s="5">
        <v>760844357020</v>
      </c>
      <c r="G81" s="5">
        <v>652864198070</v>
      </c>
      <c r="I81" s="5">
        <v>788637128851</v>
      </c>
      <c r="J81" s="5">
        <v>574690567846</v>
      </c>
      <c r="K81" s="5">
        <v>777971447960</v>
      </c>
      <c r="L81" s="5">
        <v>907006426326</v>
      </c>
      <c r="M81" s="5">
        <v>623912899546</v>
      </c>
      <c r="N81" s="5">
        <v>496350411898</v>
      </c>
    </row>
    <row r="82" spans="3:14" ht="15.5" x14ac:dyDescent="0.35">
      <c r="C82" t="s">
        <v>99</v>
      </c>
      <c r="D82" s="5">
        <v>2749777984</v>
      </c>
      <c r="E82" s="5">
        <v>2535347526</v>
      </c>
      <c r="F82" s="5">
        <v>3698340373</v>
      </c>
      <c r="G82" s="5">
        <v>1735342369</v>
      </c>
      <c r="I82" s="5">
        <v>2535347526</v>
      </c>
      <c r="J82" s="5">
        <v>1883490638</v>
      </c>
      <c r="K82" s="5">
        <v>2375581845</v>
      </c>
      <c r="L82" s="5">
        <v>1783297862</v>
      </c>
      <c r="M82" s="5">
        <v>5785823295</v>
      </c>
      <c r="N82" s="5">
        <v>4367291807</v>
      </c>
    </row>
    <row r="83" spans="3:14" ht="15.5" x14ac:dyDescent="0.35">
      <c r="C83" t="s">
        <v>100</v>
      </c>
      <c r="D83" s="5">
        <v>2749777984</v>
      </c>
      <c r="E83" s="5">
        <v>2535347526</v>
      </c>
      <c r="F83" s="5">
        <v>3698340373</v>
      </c>
      <c r="G83" s="5">
        <v>1735342369</v>
      </c>
      <c r="I83" s="5">
        <v>2535347526</v>
      </c>
      <c r="J83" s="5">
        <v>1883490638</v>
      </c>
      <c r="K83" s="5">
        <v>2375581845</v>
      </c>
      <c r="L83" s="5">
        <v>1783297862</v>
      </c>
      <c r="M83" s="5">
        <v>5785823295</v>
      </c>
      <c r="N83" s="5">
        <v>4367291807</v>
      </c>
    </row>
    <row r="84" spans="3:14" ht="15.5" x14ac:dyDescent="0.35">
      <c r="C84" t="s">
        <v>101</v>
      </c>
      <c r="D84" s="5">
        <v>477238972731</v>
      </c>
      <c r="E84" s="5">
        <v>517752499115</v>
      </c>
      <c r="F84" s="5">
        <v>935381763826</v>
      </c>
      <c r="G84" s="5">
        <v>834666764447</v>
      </c>
      <c r="I84" s="5">
        <v>517752499115</v>
      </c>
      <c r="J84" s="5">
        <v>615707715535</v>
      </c>
      <c r="K84" s="5">
        <v>753719603528</v>
      </c>
      <c r="L84" s="5">
        <v>448747757638</v>
      </c>
      <c r="M84" s="5">
        <v>235599989707</v>
      </c>
      <c r="N84" s="5">
        <v>210719038488</v>
      </c>
    </row>
    <row r="85" spans="3:14" ht="15.5" x14ac:dyDescent="0.35">
      <c r="C85" t="s">
        <v>80</v>
      </c>
      <c r="D85" s="5">
        <v>15694118000</v>
      </c>
      <c r="E85" s="5">
        <v>15694118000</v>
      </c>
      <c r="F85" s="5">
        <v>15694118000</v>
      </c>
      <c r="G85" s="5">
        <v>15694118000</v>
      </c>
      <c r="I85" s="5">
        <v>15694118000</v>
      </c>
      <c r="J85" s="5">
        <v>15694118000</v>
      </c>
      <c r="K85" s="5">
        <v>13340000000</v>
      </c>
      <c r="L85" s="5">
        <v>13340000000</v>
      </c>
      <c r="M85" s="5">
        <v>13340000000</v>
      </c>
      <c r="N85" s="5">
        <v>13340000000</v>
      </c>
    </row>
    <row r="86" spans="3:14" ht="15.5" x14ac:dyDescent="0.35">
      <c r="C86" t="s">
        <v>102</v>
      </c>
      <c r="D86" s="5">
        <v>3137505078161</v>
      </c>
      <c r="E86" s="5">
        <v>3185215264895</v>
      </c>
      <c r="F86" s="5">
        <v>2709556372754</v>
      </c>
      <c r="G86" s="5">
        <v>2501764291981</v>
      </c>
      <c r="I86" s="5">
        <v>3185215264895</v>
      </c>
      <c r="J86" s="5">
        <v>2872820231720</v>
      </c>
      <c r="K86" s="5">
        <v>2858828818009</v>
      </c>
      <c r="L86" s="5">
        <v>2102593810572</v>
      </c>
      <c r="M86" s="5">
        <v>1715117492309</v>
      </c>
      <c r="N86" s="5">
        <v>1665252454550</v>
      </c>
    </row>
    <row r="87" spans="3:14" ht="15.5" x14ac:dyDescent="0.35">
      <c r="C87" t="s">
        <v>103</v>
      </c>
    </row>
    <row r="88" spans="3:14" ht="15.5" x14ac:dyDescent="0.35">
      <c r="C88" t="s">
        <v>105</v>
      </c>
      <c r="D88" s="5">
        <v>12064302139</v>
      </c>
      <c r="E88" s="5">
        <v>12178279701</v>
      </c>
      <c r="F88" s="5">
        <v>15067226653</v>
      </c>
      <c r="G88" s="5">
        <v>13867616759</v>
      </c>
      <c r="I88" s="5">
        <v>12178279701</v>
      </c>
      <c r="J88" s="5">
        <v>14249923940</v>
      </c>
      <c r="K88" s="5">
        <v>11587293328</v>
      </c>
      <c r="L88" s="5">
        <v>7947717444</v>
      </c>
      <c r="M88" s="5">
        <v>6375658402</v>
      </c>
      <c r="N88" s="5">
        <v>10791357026</v>
      </c>
    </row>
    <row r="89" spans="3:14" ht="15.5" x14ac:dyDescent="0.35">
      <c r="C89" t="s">
        <v>104</v>
      </c>
      <c r="D89" s="5">
        <v>220412331388</v>
      </c>
      <c r="E89" s="5">
        <v>219394830175</v>
      </c>
      <c r="F89" s="5">
        <v>215909919902</v>
      </c>
      <c r="G89" s="5">
        <v>226108083675</v>
      </c>
      <c r="I89" s="5">
        <v>219394830175</v>
      </c>
      <c r="J89" s="5">
        <v>195701735024</v>
      </c>
      <c r="K89" s="5">
        <v>181082322324</v>
      </c>
      <c r="L89" s="5">
        <v>197549778353</v>
      </c>
      <c r="M89" s="5">
        <v>174673785563</v>
      </c>
      <c r="N89" s="5">
        <v>176906757737</v>
      </c>
    </row>
    <row r="90" spans="3:14" ht="15.5" x14ac:dyDescent="0.35">
      <c r="C90" t="s">
        <v>106</v>
      </c>
      <c r="D90" s="5">
        <v>272984344135</v>
      </c>
      <c r="E90" s="5">
        <v>276428137987</v>
      </c>
      <c r="F90" s="5">
        <v>269857612467</v>
      </c>
      <c r="G90" s="5">
        <v>277325777790</v>
      </c>
      <c r="I90" s="5">
        <v>276428137987</v>
      </c>
      <c r="J90" s="5">
        <v>239159137456</v>
      </c>
      <c r="K90" s="5">
        <v>224298081489</v>
      </c>
      <c r="L90" s="5">
        <v>229736697060</v>
      </c>
      <c r="M90" s="5">
        <v>207021767773</v>
      </c>
      <c r="N90" s="5">
        <v>215112858464</v>
      </c>
    </row>
    <row r="91" spans="3:14" ht="15.5" x14ac:dyDescent="0.35">
      <c r="C91" t="s">
        <v>107</v>
      </c>
      <c r="D91" s="5">
        <v>3410489422296</v>
      </c>
      <c r="E91" s="5">
        <v>3461643402882</v>
      </c>
      <c r="F91" s="5">
        <v>2979413985221</v>
      </c>
      <c r="G91" s="5">
        <v>2779090069771</v>
      </c>
      <c r="I91" s="5">
        <v>3461643402882</v>
      </c>
      <c r="J91" s="5">
        <v>3111979369176</v>
      </c>
      <c r="K91" s="5">
        <v>3083126899498</v>
      </c>
      <c r="L91" s="5">
        <v>2332330507632</v>
      </c>
      <c r="M91" s="5">
        <v>1922139260082</v>
      </c>
      <c r="N91" s="5">
        <v>1880365313014</v>
      </c>
    </row>
    <row r="92" spans="3:14" ht="15.5" x14ac:dyDescent="0.35">
      <c r="C92" t="s">
        <v>108</v>
      </c>
    </row>
    <row r="93" spans="3:14" ht="15.5" x14ac:dyDescent="0.35">
      <c r="C93" t="s">
        <v>109</v>
      </c>
    </row>
    <row r="94" spans="3:14" ht="15.5" x14ac:dyDescent="0.35">
      <c r="C94" t="s">
        <v>110</v>
      </c>
      <c r="D94" s="5">
        <v>873565246413</v>
      </c>
      <c r="E94" s="5">
        <v>1027376519198</v>
      </c>
      <c r="F94" s="5">
        <v>713088566118</v>
      </c>
      <c r="G94" s="5">
        <v>657272188712</v>
      </c>
      <c r="I94" s="5">
        <v>1027376519198</v>
      </c>
      <c r="J94" s="5">
        <v>824501367290</v>
      </c>
      <c r="K94" s="5">
        <v>1038493886480</v>
      </c>
      <c r="L94" s="5">
        <v>1020353268994</v>
      </c>
      <c r="M94" s="5">
        <v>849719353514</v>
      </c>
      <c r="N94" s="5">
        <v>717563667628</v>
      </c>
    </row>
    <row r="95" spans="3:14" ht="15.5" x14ac:dyDescent="0.35">
      <c r="C95" t="s">
        <v>273</v>
      </c>
      <c r="D95" s="5">
        <v>7291266675</v>
      </c>
      <c r="E95" s="5">
        <v>7291266675</v>
      </c>
      <c r="I95" s="5">
        <v>7291266675</v>
      </c>
      <c r="J95" s="5">
        <v>39615197266</v>
      </c>
      <c r="K95" s="5">
        <v>171073906367</v>
      </c>
      <c r="L95" s="5">
        <v>82825481828</v>
      </c>
      <c r="M95" s="5">
        <v>147237049425</v>
      </c>
      <c r="N95" s="5">
        <v>119835578101</v>
      </c>
    </row>
    <row r="96" spans="3:14" ht="15.5" x14ac:dyDescent="0.35">
      <c r="C96" t="s">
        <v>111</v>
      </c>
    </row>
    <row r="97" spans="3:14" ht="15.5" x14ac:dyDescent="0.35">
      <c r="C97" t="s">
        <v>112</v>
      </c>
      <c r="D97" s="5">
        <v>607933050557</v>
      </c>
      <c r="E97" s="5">
        <v>733005383246</v>
      </c>
      <c r="F97" s="5">
        <v>542132061447</v>
      </c>
      <c r="G97" s="5">
        <v>408434192101</v>
      </c>
      <c r="I97" s="5">
        <v>733005383246</v>
      </c>
      <c r="J97" s="5">
        <v>519340106484</v>
      </c>
      <c r="K97" s="5">
        <v>677097671107</v>
      </c>
      <c r="L97" s="5">
        <v>689084904541</v>
      </c>
      <c r="M97" s="5">
        <v>476252291294</v>
      </c>
      <c r="N97" s="5">
        <v>378293335955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D99" s="5">
        <v>7914060863</v>
      </c>
      <c r="E99" s="5">
        <v>10428634937</v>
      </c>
      <c r="F99" s="5">
        <v>3174345953</v>
      </c>
      <c r="G99" s="5">
        <v>2500650166</v>
      </c>
      <c r="I99" s="5">
        <v>10428634937</v>
      </c>
      <c r="J99" s="5">
        <v>3944831214</v>
      </c>
      <c r="K99" s="5">
        <v>4994345258</v>
      </c>
      <c r="L99" s="5">
        <v>2259664288</v>
      </c>
      <c r="M99" s="5">
        <v>6006718395</v>
      </c>
      <c r="N99" s="5">
        <v>4749995635</v>
      </c>
    </row>
    <row r="100" spans="3:14" ht="15.5" x14ac:dyDescent="0.35">
      <c r="C100" t="s">
        <v>115</v>
      </c>
      <c r="D100" s="5">
        <v>72258599758</v>
      </c>
      <c r="E100" s="5">
        <v>56219055976</v>
      </c>
      <c r="F100" s="5">
        <v>17188938660</v>
      </c>
      <c r="G100" s="5">
        <v>24234172137</v>
      </c>
      <c r="I100" s="5">
        <v>56219055976</v>
      </c>
      <c r="J100" s="5">
        <v>54591717104</v>
      </c>
      <c r="K100" s="5">
        <v>22953390642</v>
      </c>
      <c r="L100" s="5">
        <v>12134353559</v>
      </c>
      <c r="M100" s="5">
        <v>12404622063</v>
      </c>
      <c r="N100" s="5">
        <v>25695347388</v>
      </c>
    </row>
    <row r="101" spans="3:14" ht="15.5" x14ac:dyDescent="0.35">
      <c r="C101" t="s">
        <v>116</v>
      </c>
      <c r="D101" s="5">
        <v>78238884551</v>
      </c>
      <c r="E101" s="5">
        <v>66185488809</v>
      </c>
      <c r="F101" s="5">
        <v>43247708033</v>
      </c>
      <c r="G101" s="5">
        <v>35048075356</v>
      </c>
      <c r="I101" s="5">
        <v>66185488809</v>
      </c>
      <c r="J101" s="5">
        <v>61810774781</v>
      </c>
      <c r="K101" s="5">
        <v>47206054281</v>
      </c>
      <c r="L101" s="5">
        <v>45712531954</v>
      </c>
      <c r="M101" s="5">
        <v>35551030939</v>
      </c>
      <c r="N101" s="5">
        <v>25201482695</v>
      </c>
    </row>
    <row r="102" spans="3:14" ht="15.5" x14ac:dyDescent="0.35">
      <c r="C102" t="s">
        <v>118</v>
      </c>
    </row>
    <row r="103" spans="3:14" ht="15.5" x14ac:dyDescent="0.35">
      <c r="C103" t="s">
        <v>442</v>
      </c>
      <c r="D103" s="5">
        <v>5592960636</v>
      </c>
      <c r="E103" s="5">
        <v>6292080715</v>
      </c>
      <c r="F103" s="5">
        <v>6991200796</v>
      </c>
      <c r="G103" s="5">
        <v>7690320875</v>
      </c>
      <c r="I103" s="5">
        <v>6292080715</v>
      </c>
      <c r="J103" s="5">
        <v>10267295004</v>
      </c>
      <c r="K103" s="5">
        <v>18938783361</v>
      </c>
      <c r="N103" s="5">
        <v>2444444460</v>
      </c>
    </row>
    <row r="104" spans="3:14" ht="15.5" x14ac:dyDescent="0.35">
      <c r="C104" t="s">
        <v>120</v>
      </c>
      <c r="D104" s="5">
        <v>24354221729</v>
      </c>
      <c r="E104" s="5">
        <v>25716005137</v>
      </c>
      <c r="F104" s="5">
        <v>27616868824</v>
      </c>
      <c r="G104" s="5">
        <v>23577543748</v>
      </c>
      <c r="I104" s="5">
        <v>25716005137</v>
      </c>
      <c r="J104" s="5">
        <v>23373224544</v>
      </c>
      <c r="K104" s="5">
        <v>20369265463</v>
      </c>
      <c r="L104" s="5">
        <v>14164108221</v>
      </c>
      <c r="M104" s="5">
        <v>51002761357</v>
      </c>
      <c r="N104" s="5">
        <v>14200219213</v>
      </c>
    </row>
    <row r="105" spans="3:14" ht="15.5" x14ac:dyDescent="0.35">
      <c r="C105" t="s">
        <v>121</v>
      </c>
      <c r="D105" s="5">
        <v>134878074139</v>
      </c>
      <c r="E105" s="5">
        <v>142821195257</v>
      </c>
      <c r="F105" s="5">
        <v>160330869289</v>
      </c>
      <c r="G105" s="5">
        <v>130049566366</v>
      </c>
      <c r="I105" s="5">
        <v>142821195257</v>
      </c>
      <c r="J105" s="5">
        <v>126480700337</v>
      </c>
      <c r="K105" s="5">
        <v>99278837245</v>
      </c>
      <c r="L105" s="5">
        <v>74584407171</v>
      </c>
      <c r="M105" s="5">
        <v>64957000732</v>
      </c>
      <c r="N105" s="5">
        <v>92174848835</v>
      </c>
    </row>
    <row r="106" spans="3:14" ht="15.5" x14ac:dyDescent="0.35">
      <c r="C106" t="s">
        <v>122</v>
      </c>
      <c r="D106" s="5">
        <v>134878074139</v>
      </c>
      <c r="E106" s="5">
        <v>142821195257</v>
      </c>
      <c r="F106" s="5">
        <v>160330869289</v>
      </c>
      <c r="G106" s="5">
        <v>130049566366</v>
      </c>
      <c r="I106" s="5">
        <v>142821195257</v>
      </c>
      <c r="J106" s="5">
        <v>126480700337</v>
      </c>
      <c r="K106" s="5">
        <v>99278837245</v>
      </c>
      <c r="L106" s="5">
        <v>74584407171</v>
      </c>
      <c r="M106" s="5">
        <v>64957000732</v>
      </c>
      <c r="N106" s="5">
        <v>92174848835</v>
      </c>
    </row>
    <row r="107" spans="3:14" ht="15.5" x14ac:dyDescent="0.35">
      <c r="C107" t="s">
        <v>124</v>
      </c>
    </row>
    <row r="108" spans="3:14" ht="15.5" x14ac:dyDescent="0.35">
      <c r="C108" t="s">
        <v>125</v>
      </c>
      <c r="D108" s="5">
        <v>60239957870</v>
      </c>
      <c r="E108" s="5">
        <v>66507633734</v>
      </c>
      <c r="F108" s="5">
        <v>72501866775</v>
      </c>
      <c r="G108" s="5">
        <v>44947466363</v>
      </c>
      <c r="I108" s="5">
        <v>66507633734</v>
      </c>
      <c r="J108" s="5">
        <v>38890070699</v>
      </c>
      <c r="K108" s="5">
        <v>28864781310</v>
      </c>
      <c r="L108" s="5">
        <v>21961620372</v>
      </c>
      <c r="M108" s="5">
        <v>16787703104</v>
      </c>
      <c r="N108" s="5">
        <v>26103475910</v>
      </c>
    </row>
    <row r="109" spans="3:14" ht="15.5" x14ac:dyDescent="0.35">
      <c r="C109" t="s">
        <v>126</v>
      </c>
      <c r="D109" s="5">
        <v>1008443320552</v>
      </c>
      <c r="E109" s="5">
        <v>1170197714455</v>
      </c>
      <c r="F109" s="5">
        <v>873419435407</v>
      </c>
      <c r="G109" s="5">
        <v>787321755078</v>
      </c>
      <c r="I109" s="5">
        <v>1170197714455</v>
      </c>
      <c r="J109" s="5">
        <v>950982067627</v>
      </c>
      <c r="K109" s="5">
        <v>1137772723725</v>
      </c>
      <c r="L109" s="5">
        <v>1094937676165</v>
      </c>
      <c r="M109" s="5">
        <v>914676354246</v>
      </c>
      <c r="N109" s="5">
        <v>809738516463</v>
      </c>
    </row>
    <row r="110" spans="3:14" ht="15.5" x14ac:dyDescent="0.35">
      <c r="C110" t="s">
        <v>127</v>
      </c>
    </row>
    <row r="111" spans="3:14" ht="15.5" x14ac:dyDescent="0.35">
      <c r="C111" t="s">
        <v>128</v>
      </c>
      <c r="D111" s="5">
        <v>78485405000</v>
      </c>
      <c r="E111" s="5">
        <v>78485405000</v>
      </c>
      <c r="F111" s="5">
        <v>78485405000</v>
      </c>
      <c r="G111" s="5">
        <v>78485405000</v>
      </c>
      <c r="I111" s="5">
        <v>78485405000</v>
      </c>
      <c r="J111" s="5">
        <v>78485405000</v>
      </c>
      <c r="K111" s="5">
        <v>78470590000</v>
      </c>
      <c r="L111" s="5">
        <v>66700000000</v>
      </c>
      <c r="M111" s="5">
        <v>66700000000</v>
      </c>
      <c r="N111" s="5">
        <v>66700000000</v>
      </c>
    </row>
    <row r="112" spans="3:14" ht="15.5" x14ac:dyDescent="0.35">
      <c r="C112" t="s">
        <v>129</v>
      </c>
      <c r="D112" s="5">
        <v>605210944051</v>
      </c>
      <c r="E112" s="5">
        <v>605210944051</v>
      </c>
      <c r="F112" s="5">
        <v>605210944051</v>
      </c>
      <c r="G112" s="5">
        <v>605210944051</v>
      </c>
      <c r="I112" s="5">
        <v>605210944051</v>
      </c>
      <c r="J112" s="5">
        <v>605210944051</v>
      </c>
      <c r="K112" s="5">
        <v>604347525851</v>
      </c>
      <c r="L112" s="5">
        <v>915000000</v>
      </c>
      <c r="M112" s="5">
        <v>915000000</v>
      </c>
      <c r="N112" s="5">
        <v>915000000</v>
      </c>
    </row>
    <row r="113" spans="2:14" ht="15.5" x14ac:dyDescent="0.35">
      <c r="C113" t="s">
        <v>130</v>
      </c>
      <c r="D113" s="5">
        <v>1718349752693</v>
      </c>
      <c r="E113" s="5">
        <v>1607749339376</v>
      </c>
      <c r="F113" s="5">
        <v>1422298200763</v>
      </c>
      <c r="G113" s="5">
        <v>1308071965642</v>
      </c>
      <c r="I113" s="5">
        <v>1607749339376</v>
      </c>
      <c r="J113" s="5">
        <v>1477300952498</v>
      </c>
      <c r="K113" s="5">
        <v>1262536059922</v>
      </c>
      <c r="L113" s="5">
        <v>1169777831467</v>
      </c>
      <c r="M113" s="5">
        <v>939847905836</v>
      </c>
      <c r="N113" s="5">
        <v>1003011796551</v>
      </c>
    </row>
    <row r="114" spans="2:14" ht="15.5" x14ac:dyDescent="0.35">
      <c r="C114" t="s">
        <v>132</v>
      </c>
      <c r="D114" s="5">
        <v>1702655634693</v>
      </c>
      <c r="E114" s="5">
        <v>1592055221376</v>
      </c>
      <c r="F114" s="5">
        <v>1406604082763</v>
      </c>
      <c r="G114" s="5">
        <v>1292377847642</v>
      </c>
      <c r="I114" s="5">
        <v>1592055221376</v>
      </c>
      <c r="J114" s="5">
        <v>1461606834498</v>
      </c>
      <c r="K114" s="5">
        <v>1249196059922</v>
      </c>
      <c r="L114" s="5">
        <v>1156437831467</v>
      </c>
      <c r="M114" s="5">
        <v>926507905836</v>
      </c>
      <c r="N114" s="5">
        <v>989671796551</v>
      </c>
    </row>
    <row r="115" spans="2:14" ht="15.5" x14ac:dyDescent="0.35">
      <c r="C115" t="s">
        <v>133</v>
      </c>
      <c r="D115" s="5">
        <v>1718349752693</v>
      </c>
      <c r="E115" s="5">
        <v>1607749339376</v>
      </c>
      <c r="F115" s="5">
        <v>1422298200763</v>
      </c>
      <c r="G115" s="5">
        <v>1308071965642</v>
      </c>
      <c r="I115" s="5">
        <v>1607749339376</v>
      </c>
      <c r="J115" s="5">
        <v>1477300952498</v>
      </c>
      <c r="K115" s="5">
        <v>1262536059922</v>
      </c>
      <c r="L115" s="5">
        <v>1169777831467</v>
      </c>
      <c r="M115" s="5">
        <v>939847905836</v>
      </c>
      <c r="N115" s="5">
        <v>1003011796551</v>
      </c>
    </row>
    <row r="116" spans="2:14" ht="15.5" x14ac:dyDescent="0.35">
      <c r="C116" t="s">
        <v>134</v>
      </c>
    </row>
    <row r="117" spans="2:14" ht="15.5" x14ac:dyDescent="0.35">
      <c r="C117" t="s">
        <v>9</v>
      </c>
      <c r="D117" s="5">
        <v>2402046101744</v>
      </c>
      <c r="E117" s="5">
        <v>2291445688427</v>
      </c>
      <c r="F117" s="5">
        <v>2105994549814</v>
      </c>
      <c r="G117" s="5">
        <v>1991768314693</v>
      </c>
      <c r="I117" s="5">
        <v>2291445688427</v>
      </c>
      <c r="J117" s="5">
        <v>2160997301549</v>
      </c>
      <c r="K117" s="5">
        <v>1945354175773</v>
      </c>
      <c r="L117" s="5">
        <v>1237392831467</v>
      </c>
      <c r="M117" s="5">
        <v>1007462905836</v>
      </c>
      <c r="N117" s="5">
        <v>1070626796551</v>
      </c>
    </row>
    <row r="118" spans="2:14" ht="15.5" x14ac:dyDescent="0.35">
      <c r="C118" t="s">
        <v>135</v>
      </c>
      <c r="D118" s="5">
        <v>3410489422296</v>
      </c>
      <c r="E118" s="5">
        <v>3461643402882</v>
      </c>
      <c r="F118" s="5">
        <v>2979413985221</v>
      </c>
      <c r="G118" s="5">
        <v>2779090069771</v>
      </c>
      <c r="I118" s="5">
        <v>3461643402882</v>
      </c>
      <c r="J118" s="5">
        <v>3111979369176</v>
      </c>
      <c r="K118" s="5">
        <v>3083126899498</v>
      </c>
      <c r="L118" s="5">
        <v>2332330507632</v>
      </c>
      <c r="M118" s="5">
        <v>1922139260082</v>
      </c>
      <c r="N118" s="5">
        <v>1880365313014</v>
      </c>
    </row>
    <row r="119" spans="2:14" ht="15.5" x14ac:dyDescent="0.35">
      <c r="C119" t="s">
        <v>136</v>
      </c>
      <c r="D119" s="5">
        <v>3139416200</v>
      </c>
      <c r="E119" s="5">
        <v>3139416200</v>
      </c>
      <c r="F119" s="5">
        <v>3139416200</v>
      </c>
      <c r="G119" s="5">
        <v>3139416200</v>
      </c>
      <c r="I119" s="5">
        <v>3139416200</v>
      </c>
      <c r="J119" s="5">
        <v>3139416200</v>
      </c>
      <c r="K119" s="5">
        <v>3138823600</v>
      </c>
      <c r="L119" s="5">
        <v>1334000000</v>
      </c>
      <c r="M119" s="5">
        <v>1334000000</v>
      </c>
      <c r="N119" s="5">
        <v>1334000000</v>
      </c>
    </row>
    <row r="121" spans="2:14" ht="15.5" x14ac:dyDescent="0.35">
      <c r="B121" t="s">
        <v>137</v>
      </c>
      <c r="C121" t="s">
        <v>138</v>
      </c>
      <c r="D121" s="5">
        <v>-126369381385</v>
      </c>
      <c r="E121" s="5">
        <v>1050416000677</v>
      </c>
      <c r="F121" s="5">
        <v>-56856335151</v>
      </c>
      <c r="G121" s="5">
        <v>-360236525730</v>
      </c>
      <c r="I121" s="5">
        <v>696893658645</v>
      </c>
      <c r="J121" s="5">
        <v>905319959651</v>
      </c>
      <c r="K121" s="5">
        <v>243105742033</v>
      </c>
      <c r="L121" s="5">
        <v>129091255036</v>
      </c>
      <c r="M121" s="5">
        <v>230579546096</v>
      </c>
      <c r="N121" s="5">
        <v>350696108042</v>
      </c>
    </row>
    <row r="122" spans="2:14" ht="15.5" x14ac:dyDescent="0.35">
      <c r="C122" t="s">
        <v>139</v>
      </c>
      <c r="D122" s="5">
        <v>937575743502</v>
      </c>
      <c r="E122" s="5">
        <v>2213400138049</v>
      </c>
      <c r="F122" s="5">
        <v>1000252874932</v>
      </c>
      <c r="G122" s="5">
        <v>1009886283870</v>
      </c>
      <c r="I122" s="5">
        <v>5246282277656</v>
      </c>
      <c r="J122" s="5">
        <v>5590518950164</v>
      </c>
      <c r="K122" s="5">
        <v>4248727402185</v>
      </c>
      <c r="L122" s="5">
        <v>3280076065367</v>
      </c>
      <c r="M122" s="5">
        <v>2958239049366</v>
      </c>
      <c r="N122" s="5">
        <v>2892425029980</v>
      </c>
    </row>
    <row r="123" spans="2:14" ht="15.5" x14ac:dyDescent="0.35">
      <c r="C123" t="s">
        <v>140</v>
      </c>
      <c r="D123" s="5">
        <v>-925136066853</v>
      </c>
      <c r="E123" s="5">
        <v>-1109054227162</v>
      </c>
      <c r="F123" s="5">
        <v>-922641688655</v>
      </c>
      <c r="G123" s="5">
        <v>-1196633930103</v>
      </c>
      <c r="I123" s="5">
        <v>-4021959377467</v>
      </c>
      <c r="J123" s="5">
        <v>-4299752233542</v>
      </c>
      <c r="K123" s="5">
        <v>-3491049970001</v>
      </c>
      <c r="L123" s="5">
        <v>-2669911937893</v>
      </c>
      <c r="M123" s="5">
        <v>-2387129579765</v>
      </c>
      <c r="N123" s="5">
        <v>-2225475110668</v>
      </c>
    </row>
    <row r="124" spans="2:14" ht="15.5" x14ac:dyDescent="0.35">
      <c r="C124" t="s">
        <v>626</v>
      </c>
      <c r="D124" s="5">
        <v>-13919864457</v>
      </c>
      <c r="E124" s="5">
        <v>-6240904825</v>
      </c>
      <c r="F124" s="5">
        <v>-29283359271</v>
      </c>
      <c r="G124" s="5">
        <v>-9384245640</v>
      </c>
      <c r="I124" s="5">
        <v>-63629463866</v>
      </c>
      <c r="J124" s="5">
        <v>-66918924882</v>
      </c>
      <c r="K124" s="5">
        <v>-76221883859</v>
      </c>
      <c r="L124" s="5">
        <v>-47992786206</v>
      </c>
      <c r="M124" s="5">
        <v>-65367328826</v>
      </c>
      <c r="N124" s="5">
        <v>-68693762264</v>
      </c>
    </row>
    <row r="125" spans="2:14" ht="15.5" x14ac:dyDescent="0.35">
      <c r="C125" t="s">
        <v>142</v>
      </c>
      <c r="D125" s="5">
        <v>-86141399280</v>
      </c>
      <c r="E125" s="5">
        <v>-142445300618</v>
      </c>
      <c r="F125" s="5">
        <v>-40242009689</v>
      </c>
      <c r="G125" s="5">
        <v>-72917770972</v>
      </c>
      <c r="I125" s="5">
        <v>-342456563334</v>
      </c>
      <c r="J125" s="5">
        <v>-312571985618</v>
      </c>
      <c r="K125" s="5">
        <v>-277586939218</v>
      </c>
      <c r="L125" s="5">
        <v>-210902676752</v>
      </c>
      <c r="M125" s="5">
        <v>-176150891783</v>
      </c>
      <c r="N125" s="5">
        <v>-160696856201</v>
      </c>
    </row>
    <row r="126" spans="2:14" ht="15.5" x14ac:dyDescent="0.35">
      <c r="C126" t="s">
        <v>411</v>
      </c>
      <c r="D126" s="5">
        <v>-15608708113</v>
      </c>
      <c r="E126" s="5">
        <v>-5092147908</v>
      </c>
      <c r="F126" s="5">
        <v>-47087976990</v>
      </c>
      <c r="G126" s="5">
        <v>-25831977577</v>
      </c>
      <c r="I126" s="5">
        <v>-97189917202</v>
      </c>
      <c r="J126" s="5">
        <v>-80535282056</v>
      </c>
      <c r="K126" s="5">
        <v>-111377904277</v>
      </c>
      <c r="L126" s="5">
        <v>-178620504236</v>
      </c>
      <c r="M126" s="5">
        <v>-36104850624</v>
      </c>
      <c r="N126" s="5">
        <v>-9210018523</v>
      </c>
    </row>
    <row r="127" spans="2:14" ht="15.5" x14ac:dyDescent="0.35">
      <c r="C127" t="s">
        <v>144</v>
      </c>
      <c r="D127" s="5">
        <v>-23139086184</v>
      </c>
      <c r="E127" s="5">
        <v>-30797983005</v>
      </c>
      <c r="F127" s="5">
        <v>-17854175478</v>
      </c>
      <c r="G127" s="5">
        <v>-65354885308</v>
      </c>
      <c r="I127" s="5">
        <v>-154799723288</v>
      </c>
      <c r="J127" s="5">
        <v>-121370129012</v>
      </c>
      <c r="K127" s="5">
        <v>-123923463685</v>
      </c>
      <c r="L127" s="5">
        <v>-93854152211</v>
      </c>
      <c r="M127" s="5">
        <v>-86663745013</v>
      </c>
      <c r="N127" s="5">
        <v>-77653174282</v>
      </c>
    </row>
    <row r="128" spans="2:14" ht="15.5" x14ac:dyDescent="0.35">
      <c r="C128" t="s">
        <v>563</v>
      </c>
      <c r="E128" s="5">
        <v>130646426146</v>
      </c>
      <c r="I128" s="5">
        <v>130646426146</v>
      </c>
      <c r="J128" s="5">
        <v>195949564597</v>
      </c>
      <c r="K128" s="5">
        <v>74538500888</v>
      </c>
      <c r="L128" s="5">
        <v>50297246967</v>
      </c>
      <c r="M128" s="5">
        <v>23756892741</v>
      </c>
    </row>
    <row r="129" spans="3:14" ht="15.5" x14ac:dyDescent="0.35">
      <c r="C129" t="s">
        <v>145</v>
      </c>
      <c r="D129" s="5">
        <v>-9724751621</v>
      </c>
      <c r="E129" s="5">
        <v>-41704368427</v>
      </c>
      <c r="F129" s="5">
        <v>-10919141135</v>
      </c>
      <c r="G129" s="5">
        <v>-378346110489</v>
      </c>
      <c r="I129" s="5">
        <v>-478660357782</v>
      </c>
      <c r="J129" s="5">
        <v>-471137802535</v>
      </c>
      <c r="K129" s="5">
        <v>349013659695</v>
      </c>
      <c r="L129" s="5">
        <v>-309949080879</v>
      </c>
      <c r="M129" s="5">
        <v>-393625410240</v>
      </c>
      <c r="N129" s="5">
        <v>-141996856707</v>
      </c>
    </row>
    <row r="130" spans="3:14" ht="15.5" x14ac:dyDescent="0.35">
      <c r="C130" t="s">
        <v>146</v>
      </c>
      <c r="D130" s="5">
        <v>1859342167</v>
      </c>
      <c r="E130" s="5">
        <v>10689895487</v>
      </c>
      <c r="F130" s="5">
        <v>32349130046</v>
      </c>
      <c r="G130" s="5">
        <v>188048788</v>
      </c>
      <c r="I130" s="5">
        <v>-936585988</v>
      </c>
      <c r="J130" s="5">
        <v>-9845346993</v>
      </c>
      <c r="K130" s="5">
        <v>-20593172704</v>
      </c>
      <c r="L130" s="5">
        <v>-31013710474</v>
      </c>
      <c r="M130" s="5">
        <v>3158567186</v>
      </c>
      <c r="N130" s="5">
        <v>-12268117919</v>
      </c>
    </row>
    <row r="131" spans="3:14" ht="15.5" x14ac:dyDescent="0.35">
      <c r="C131" t="s">
        <v>1188</v>
      </c>
      <c r="J131" s="5">
        <v>1225000000</v>
      </c>
      <c r="K131" s="5">
        <v>2450000000</v>
      </c>
      <c r="L131" s="5">
        <v>1960000000</v>
      </c>
    </row>
    <row r="132" spans="3:14" ht="15.5" x14ac:dyDescent="0.35">
      <c r="C132" t="s">
        <v>447</v>
      </c>
      <c r="D132" s="5">
        <v>25225225</v>
      </c>
      <c r="E132" s="5">
        <v>400180181</v>
      </c>
      <c r="F132" s="5">
        <v>132882882</v>
      </c>
      <c r="I132" s="5">
        <v>533063063</v>
      </c>
      <c r="J132" s="5">
        <v>152702702</v>
      </c>
      <c r="K132" s="5">
        <v>190990991</v>
      </c>
      <c r="L132" s="5">
        <v>545045046</v>
      </c>
      <c r="M132" s="5">
        <v>40909091</v>
      </c>
      <c r="N132" s="5">
        <v>821023</v>
      </c>
    </row>
    <row r="133" spans="3:14" ht="15.5" x14ac:dyDescent="0.35">
      <c r="C133" t="s">
        <v>148</v>
      </c>
      <c r="D133" s="5">
        <v>-9767541842</v>
      </c>
      <c r="E133" s="5">
        <v>4037259715</v>
      </c>
      <c r="F133" s="5">
        <v>27859677878</v>
      </c>
      <c r="G133" s="5">
        <v>-8400392081</v>
      </c>
      <c r="I133" s="5">
        <v>-31120861734</v>
      </c>
      <c r="J133" s="5">
        <v>-30768316268</v>
      </c>
      <c r="K133" s="5">
        <v>-29884161570</v>
      </c>
      <c r="L133" s="5">
        <v>-37044417146</v>
      </c>
      <c r="M133" s="5">
        <v>-2415888147</v>
      </c>
      <c r="N133" s="5">
        <v>-19227498315</v>
      </c>
    </row>
    <row r="134" spans="3:14" ht="15.5" x14ac:dyDescent="0.35">
      <c r="C134" t="s">
        <v>282</v>
      </c>
      <c r="D134" s="5">
        <v>11601658784</v>
      </c>
      <c r="E134" s="5">
        <v>6252455591</v>
      </c>
      <c r="F134" s="5">
        <v>4356569286</v>
      </c>
      <c r="G134" s="5">
        <v>8588440869</v>
      </c>
      <c r="I134" s="5">
        <v>29651212683</v>
      </c>
      <c r="J134" s="5">
        <v>19545266573</v>
      </c>
      <c r="K134" s="5">
        <v>6649997875</v>
      </c>
      <c r="L134" s="5">
        <v>3525661626</v>
      </c>
      <c r="M134" s="5">
        <v>5533546242</v>
      </c>
      <c r="N134" s="5">
        <v>6958559373</v>
      </c>
    </row>
    <row r="135" spans="3:14" ht="15.5" x14ac:dyDescent="0.35">
      <c r="C135" t="s">
        <v>149</v>
      </c>
      <c r="D135" s="5">
        <v>-9724751621</v>
      </c>
      <c r="E135" s="5">
        <v>-41704368427</v>
      </c>
      <c r="F135" s="5">
        <v>-10919141135</v>
      </c>
      <c r="G135" s="5">
        <v>-378346110489</v>
      </c>
      <c r="I135" s="5">
        <v>-478660357782</v>
      </c>
      <c r="J135" s="5">
        <v>-471137802535</v>
      </c>
      <c r="K135" s="5">
        <v>349013659695</v>
      </c>
      <c r="L135" s="5">
        <v>-309949080879</v>
      </c>
      <c r="M135" s="5">
        <v>-393625410240</v>
      </c>
      <c r="N135" s="5">
        <v>-141996856707</v>
      </c>
    </row>
    <row r="136" spans="3:14" ht="15.5" x14ac:dyDescent="0.35">
      <c r="C136" t="s">
        <v>712</v>
      </c>
      <c r="J136" s="5">
        <v>878233200</v>
      </c>
    </row>
    <row r="137" spans="3:14" ht="15.5" x14ac:dyDescent="0.35">
      <c r="C137" t="s">
        <v>312</v>
      </c>
      <c r="K137" s="5">
        <v>-20392275452</v>
      </c>
    </row>
    <row r="138" spans="3:14" ht="15.5" x14ac:dyDescent="0.35">
      <c r="C138" t="s">
        <v>725</v>
      </c>
      <c r="K138" s="5">
        <v>31466087591</v>
      </c>
    </row>
    <row r="139" spans="3:14" ht="15.5" x14ac:dyDescent="0.35">
      <c r="C139" t="s">
        <v>1189</v>
      </c>
      <c r="D139" s="5">
        <v>-1877854050</v>
      </c>
      <c r="E139" s="5">
        <v>-1877854050</v>
      </c>
      <c r="F139" s="5">
        <v>-2264544770</v>
      </c>
      <c r="G139" s="5">
        <v>-2264544768</v>
      </c>
      <c r="I139" s="5">
        <v>-8671488357</v>
      </c>
      <c r="J139" s="5">
        <v>-8359058997</v>
      </c>
      <c r="K139" s="5">
        <v>-4168245233</v>
      </c>
      <c r="L139" s="5">
        <v>-2444444460</v>
      </c>
      <c r="M139" s="5">
        <v>-3666666660</v>
      </c>
      <c r="N139" s="5">
        <v>-3666666660</v>
      </c>
    </row>
    <row r="140" spans="3:14" ht="15.5" x14ac:dyDescent="0.35">
      <c r="C140" t="s">
        <v>1190</v>
      </c>
      <c r="N140" s="5">
        <v>-12571211852</v>
      </c>
    </row>
    <row r="141" spans="3:14" ht="15.5" x14ac:dyDescent="0.35">
      <c r="C141" t="s">
        <v>1191</v>
      </c>
      <c r="D141" s="5">
        <v>-5751605222</v>
      </c>
      <c r="E141" s="5">
        <v>5227681930</v>
      </c>
      <c r="F141" s="5">
        <v>-6226922404</v>
      </c>
      <c r="G141" s="5">
        <v>-4321176714</v>
      </c>
      <c r="I141" s="5">
        <v>-9354513412</v>
      </c>
      <c r="J141" s="5">
        <v>-9157904502</v>
      </c>
      <c r="K141" s="5">
        <v>-14189524178</v>
      </c>
      <c r="L141" s="5">
        <v>-65871976460</v>
      </c>
      <c r="M141" s="5">
        <v>-4807244123</v>
      </c>
      <c r="N141" s="5">
        <v>-7934475530</v>
      </c>
    </row>
    <row r="142" spans="3:14" ht="15.5" x14ac:dyDescent="0.35">
      <c r="C142" t="s">
        <v>458</v>
      </c>
      <c r="E142" s="5">
        <v>-50230659200</v>
      </c>
      <c r="G142" s="5">
        <v>-370451111600</v>
      </c>
      <c r="I142" s="5">
        <v>-420681770800</v>
      </c>
      <c r="J142" s="5">
        <v>-313380148224</v>
      </c>
      <c r="K142" s="5">
        <v>-350000000000</v>
      </c>
      <c r="L142" s="5">
        <v>-165000000000</v>
      </c>
      <c r="M142" s="5">
        <v>-400000000000</v>
      </c>
      <c r="N142" s="5">
        <v>-86500000000</v>
      </c>
    </row>
    <row r="143" spans="3:14" ht="15.5" x14ac:dyDescent="0.35">
      <c r="C143" t="s">
        <v>287</v>
      </c>
      <c r="D143" s="5">
        <v>-2095292349</v>
      </c>
      <c r="E143" s="5">
        <v>-2114803782</v>
      </c>
      <c r="F143" s="5">
        <v>-2427673961</v>
      </c>
      <c r="G143" s="5">
        <v>-1309277407</v>
      </c>
      <c r="I143" s="5">
        <v>-7628654622</v>
      </c>
      <c r="J143" s="5">
        <v>-9660214911</v>
      </c>
      <c r="K143" s="5">
        <v>-19916785572</v>
      </c>
      <c r="L143" s="5">
        <v>-12221092362</v>
      </c>
      <c r="M143" s="5">
        <v>-12552970781</v>
      </c>
      <c r="N143" s="5">
        <v>-6282291249</v>
      </c>
    </row>
    <row r="144" spans="3:14" ht="15.5" x14ac:dyDescent="0.35">
      <c r="C144" t="s">
        <v>164</v>
      </c>
      <c r="D144" s="5">
        <v>-134234790839</v>
      </c>
      <c r="E144" s="5">
        <v>1019401527737</v>
      </c>
      <c r="F144" s="5">
        <v>-35426346240</v>
      </c>
      <c r="G144" s="5">
        <v>-738394587431</v>
      </c>
      <c r="I144" s="5">
        <v>217296714875</v>
      </c>
      <c r="J144" s="5">
        <v>424336810123</v>
      </c>
      <c r="K144" s="5">
        <v>571526229024</v>
      </c>
      <c r="L144" s="5">
        <v>-211871536317</v>
      </c>
      <c r="M144" s="5">
        <v>-159887296958</v>
      </c>
      <c r="N144" s="5">
        <v>196431133416</v>
      </c>
    </row>
    <row r="145" spans="2:14" ht="15.5" x14ac:dyDescent="0.35">
      <c r="C145" t="s">
        <v>165</v>
      </c>
      <c r="D145" s="5">
        <v>1627326133404</v>
      </c>
      <c r="I145" s="5">
        <v>1421264097521</v>
      </c>
      <c r="J145" s="5">
        <v>1002076616127</v>
      </c>
      <c r="K145" s="5">
        <v>430689535341</v>
      </c>
      <c r="L145" s="5">
        <v>631820764741</v>
      </c>
      <c r="M145" s="5">
        <v>785393399793</v>
      </c>
      <c r="N145" s="5">
        <v>590923909145</v>
      </c>
    </row>
    <row r="146" spans="2:14" ht="15.5" x14ac:dyDescent="0.35">
      <c r="C146" t="s">
        <v>1192</v>
      </c>
      <c r="D146" s="5">
        <v>4341317503</v>
      </c>
      <c r="E146" s="5">
        <v>-16414041110</v>
      </c>
      <c r="F146" s="5">
        <v>-1326598541</v>
      </c>
      <c r="G146" s="5">
        <v>-1268656979</v>
      </c>
      <c r="I146" s="5">
        <v>-15644979564</v>
      </c>
      <c r="J146" s="5">
        <v>-9924079170</v>
      </c>
      <c r="K146" s="5">
        <v>1266510506</v>
      </c>
      <c r="L146" s="5">
        <v>927409643</v>
      </c>
      <c r="M146" s="5">
        <v>4955805125</v>
      </c>
      <c r="N146" s="5">
        <v>-3197951218</v>
      </c>
    </row>
    <row r="147" spans="2:14" ht="15.5" x14ac:dyDescent="0.35">
      <c r="C147" t="s">
        <v>1193</v>
      </c>
      <c r="D147" s="5">
        <v>1724389762</v>
      </c>
      <c r="E147" s="5">
        <v>3279021641</v>
      </c>
      <c r="F147" s="5">
        <v>1195260228</v>
      </c>
      <c r="G147" s="5">
        <v>-946542291</v>
      </c>
      <c r="I147" s="5">
        <v>4410300572</v>
      </c>
      <c r="J147" s="5">
        <v>4774750441</v>
      </c>
      <c r="K147" s="5">
        <v>-1405658744</v>
      </c>
      <c r="L147" s="5">
        <v>9812897274</v>
      </c>
      <c r="M147" s="5">
        <v>1358856781</v>
      </c>
      <c r="N147" s="5">
        <v>1236308450</v>
      </c>
    </row>
    <row r="148" spans="2:14" ht="15.5" x14ac:dyDescent="0.35">
      <c r="C148" t="s">
        <v>166</v>
      </c>
      <c r="D148" s="5">
        <v>1499157049830</v>
      </c>
      <c r="E148" s="5">
        <v>1006266508268</v>
      </c>
      <c r="F148" s="5">
        <v>-35557684553</v>
      </c>
      <c r="G148" s="5">
        <v>-740609786701</v>
      </c>
      <c r="I148" s="5">
        <v>1627326133404</v>
      </c>
      <c r="J148" s="5">
        <v>1421264097521</v>
      </c>
      <c r="K148" s="5">
        <v>1002076616127</v>
      </c>
      <c r="L148" s="5">
        <v>430689535341</v>
      </c>
      <c r="M148" s="5">
        <v>631820764741</v>
      </c>
      <c r="N148" s="5">
        <v>785393399793</v>
      </c>
    </row>
    <row r="150" spans="2:14" ht="15.5" x14ac:dyDescent="0.35">
      <c r="B150" t="s">
        <v>167</v>
      </c>
      <c r="C150" t="s">
        <v>11</v>
      </c>
      <c r="D150" s="5">
        <v>3140000000</v>
      </c>
      <c r="E150" s="5">
        <v>3140000000</v>
      </c>
      <c r="F150" s="5">
        <v>3140000000</v>
      </c>
      <c r="G150" s="5">
        <v>3140000000</v>
      </c>
      <c r="I150" s="5">
        <v>3140000000</v>
      </c>
      <c r="J150" s="5">
        <v>3140000000</v>
      </c>
      <c r="K150" s="5">
        <v>3140000000</v>
      </c>
      <c r="L150" s="5">
        <v>1330000000</v>
      </c>
      <c r="M150" s="5">
        <v>1330000000</v>
      </c>
      <c r="N150" s="5">
        <v>1330000000</v>
      </c>
    </row>
    <row r="151" spans="2:14" ht="15.5" x14ac:dyDescent="0.35">
      <c r="C151" t="s">
        <v>168</v>
      </c>
      <c r="D151" s="6">
        <v>33.96</v>
      </c>
      <c r="E151" s="6">
        <v>76.05</v>
      </c>
      <c r="F151" s="6">
        <v>36.17</v>
      </c>
      <c r="G151" s="6">
        <v>25.96</v>
      </c>
    </row>
    <row r="152" spans="2:14" ht="15.5" x14ac:dyDescent="0.35">
      <c r="C152" t="s">
        <v>169</v>
      </c>
      <c r="D152" s="6">
        <v>40.49</v>
      </c>
      <c r="E152" s="6">
        <v>20.38</v>
      </c>
      <c r="F152" s="6">
        <v>43.27</v>
      </c>
      <c r="G152" s="6">
        <v>52.2</v>
      </c>
    </row>
    <row r="153" spans="2:14" ht="15.5" x14ac:dyDescent="0.35">
      <c r="C153" t="s">
        <v>60</v>
      </c>
      <c r="D153" s="6">
        <v>3.94</v>
      </c>
      <c r="E153" s="6">
        <v>2.2200000000000002</v>
      </c>
      <c r="F153" s="6">
        <v>4.12</v>
      </c>
      <c r="G153" s="6">
        <v>4.84</v>
      </c>
    </row>
    <row r="154" spans="2:14" ht="15.5" x14ac:dyDescent="0.35">
      <c r="C154" t="s">
        <v>170</v>
      </c>
      <c r="D154" s="6">
        <v>134169999999.99998</v>
      </c>
      <c r="E154" s="5">
        <v>318850000000</v>
      </c>
      <c r="F154" s="5">
        <v>161110000000</v>
      </c>
      <c r="G154" s="5">
        <v>105140000000</v>
      </c>
    </row>
    <row r="155" spans="2:14" ht="15.5" x14ac:dyDescent="0.35">
      <c r="C155" t="s">
        <v>171</v>
      </c>
      <c r="D155" s="6">
        <v>3.1300000000000001E-2</v>
      </c>
      <c r="E155" s="6">
        <v>6.9000000000000006E-2</v>
      </c>
      <c r="F155" s="6">
        <v>3.8100000000000002E-2</v>
      </c>
      <c r="G155" s="6">
        <v>2.9300000000000003E-2</v>
      </c>
    </row>
    <row r="156" spans="2:14" ht="15.5" x14ac:dyDescent="0.35">
      <c r="C156" t="s">
        <v>172</v>
      </c>
      <c r="D156" s="6">
        <v>4.4400000000000002E-2</v>
      </c>
      <c r="E156" s="6">
        <v>0.1042</v>
      </c>
      <c r="F156" s="6">
        <v>5.3899999999999997E-2</v>
      </c>
      <c r="G156" s="6">
        <v>4.0899999999999999E-2</v>
      </c>
    </row>
    <row r="157" spans="2:14" ht="15.5" x14ac:dyDescent="0.35">
      <c r="C157" t="s">
        <v>173</v>
      </c>
      <c r="D157" s="6">
        <v>4.7E-2</v>
      </c>
      <c r="E157" s="6">
        <v>0.12720000000000001</v>
      </c>
      <c r="F157" s="6">
        <v>6.6500000000000004E-2</v>
      </c>
      <c r="G157" s="6">
        <v>3.7000000000000005E-2</v>
      </c>
    </row>
    <row r="158" spans="2:14" ht="15.5" x14ac:dyDescent="0.35">
      <c r="C158" t="s">
        <v>174</v>
      </c>
    </row>
    <row r="159" spans="2:14" ht="15.5" x14ac:dyDescent="0.35">
      <c r="C159" t="s">
        <v>175</v>
      </c>
      <c r="D159" s="5">
        <v>2402000000000</v>
      </c>
      <c r="E159" s="5">
        <v>2291000000000</v>
      </c>
      <c r="F159" s="5">
        <v>2106000000000</v>
      </c>
      <c r="G159" s="5">
        <v>1992000000000</v>
      </c>
    </row>
    <row r="160" spans="2:14" ht="15.5" x14ac:dyDescent="0.35">
      <c r="C160" t="s">
        <v>176</v>
      </c>
      <c r="D160" s="6">
        <v>1.8</v>
      </c>
      <c r="E160" s="6">
        <v>2.12</v>
      </c>
      <c r="F160" s="6">
        <v>2.33</v>
      </c>
      <c r="G160" s="6">
        <v>2.14</v>
      </c>
    </row>
    <row r="161" spans="3:14" ht="15.5" x14ac:dyDescent="0.35">
      <c r="C161" t="s">
        <v>177</v>
      </c>
      <c r="D161" s="6">
        <v>765.13</v>
      </c>
      <c r="E161" s="6">
        <v>729.9</v>
      </c>
      <c r="F161" s="6">
        <v>670.82</v>
      </c>
      <c r="G161" s="6">
        <v>634.44000000000005</v>
      </c>
    </row>
    <row r="162" spans="3:14" ht="15.5" x14ac:dyDescent="0.35">
      <c r="C162" t="s">
        <v>178</v>
      </c>
      <c r="D162" s="6">
        <v>1.8</v>
      </c>
      <c r="E162" s="6">
        <v>2.12</v>
      </c>
      <c r="F162" s="6">
        <v>2.33</v>
      </c>
      <c r="G162" s="6">
        <v>2.14</v>
      </c>
    </row>
    <row r="163" spans="3:14" ht="15.5" x14ac:dyDescent="0.35">
      <c r="C163" t="s">
        <v>179</v>
      </c>
      <c r="D163" s="6">
        <v>765.13</v>
      </c>
      <c r="E163" s="6">
        <v>729.9</v>
      </c>
      <c r="F163" s="6">
        <v>670.82</v>
      </c>
      <c r="G163" s="6">
        <v>634.44000000000005</v>
      </c>
    </row>
    <row r="164" spans="3:14" ht="15.5" x14ac:dyDescent="0.35">
      <c r="C164" t="s">
        <v>180</v>
      </c>
      <c r="D164" s="5">
        <v>10000000000</v>
      </c>
      <c r="E164" s="5">
        <v>11000000000</v>
      </c>
      <c r="F164" s="5">
        <v>5000000000</v>
      </c>
      <c r="G164" s="5">
        <v>7000000000</v>
      </c>
    </row>
    <row r="165" spans="3:14" ht="15.5" x14ac:dyDescent="0.35">
      <c r="C165" t="s">
        <v>181</v>
      </c>
      <c r="D165" s="5">
        <v>6000000000</v>
      </c>
      <c r="E165" s="5">
        <v>6000000000</v>
      </c>
      <c r="F165" s="5">
        <v>7000000000</v>
      </c>
      <c r="G165" s="5">
        <v>8000000000</v>
      </c>
    </row>
    <row r="166" spans="3:14" ht="15.5" x14ac:dyDescent="0.35">
      <c r="C166" t="s">
        <v>182</v>
      </c>
      <c r="D166" s="5">
        <v>2402000000000</v>
      </c>
      <c r="E166" s="5">
        <v>2291000000000</v>
      </c>
      <c r="F166" s="5">
        <v>2106000000000</v>
      </c>
      <c r="G166" s="5">
        <v>1992000000000</v>
      </c>
    </row>
    <row r="167" spans="3:14" ht="15.5" x14ac:dyDescent="0.35">
      <c r="C167" t="s">
        <v>23</v>
      </c>
      <c r="D167" s="5">
        <v>16000000000</v>
      </c>
      <c r="E167" s="5">
        <v>18000000000</v>
      </c>
      <c r="F167" s="5">
        <v>12000000000</v>
      </c>
      <c r="G167" s="5">
        <v>14000000000</v>
      </c>
    </row>
    <row r="168" spans="3:14" ht="15.5" x14ac:dyDescent="0.35">
      <c r="C168" t="s">
        <v>20</v>
      </c>
      <c r="D168" s="5">
        <v>-1483000000000</v>
      </c>
      <c r="E168" s="5">
        <v>-1610000000000</v>
      </c>
      <c r="F168" s="5">
        <v>-609000000000</v>
      </c>
      <c r="G168" s="5">
        <v>-642000000000</v>
      </c>
    </row>
    <row r="169" spans="3:14" ht="15.5" x14ac:dyDescent="0.35">
      <c r="C169" t="s">
        <v>183</v>
      </c>
      <c r="D169" s="5">
        <v>2264000000000</v>
      </c>
      <c r="E169" s="5">
        <v>2158000000000</v>
      </c>
      <c r="F169" s="5">
        <v>1996000000000</v>
      </c>
      <c r="G169" s="5">
        <v>1844000000000</v>
      </c>
    </row>
    <row r="170" spans="3:14" ht="15.5" x14ac:dyDescent="0.35">
      <c r="C170" t="s">
        <v>184</v>
      </c>
      <c r="D170" s="5">
        <v>-126000000000</v>
      </c>
      <c r="E170" s="5">
        <v>1050000000000</v>
      </c>
      <c r="F170" s="5">
        <v>-57000000000</v>
      </c>
      <c r="G170" s="5">
        <v>-360000000000</v>
      </c>
    </row>
    <row r="171" spans="3:14" ht="15.5" x14ac:dyDescent="0.35">
      <c r="C171" t="s">
        <v>185</v>
      </c>
      <c r="D171" s="5">
        <v>-10000000000</v>
      </c>
      <c r="E171" s="5">
        <v>4000000000</v>
      </c>
      <c r="F171" s="5">
        <v>28000000000</v>
      </c>
      <c r="G171" s="5">
        <v>-8000000000</v>
      </c>
    </row>
    <row r="172" spans="3:14" ht="15.5" x14ac:dyDescent="0.35">
      <c r="C172" t="s">
        <v>12</v>
      </c>
      <c r="D172" s="5">
        <v>-136000000000</v>
      </c>
      <c r="E172" s="5">
        <v>1054000000000</v>
      </c>
      <c r="F172" s="5">
        <v>-29000000000</v>
      </c>
      <c r="G172" s="5">
        <v>-369000000000</v>
      </c>
    </row>
    <row r="173" spans="3:14" ht="15.5" x14ac:dyDescent="0.35">
      <c r="C173" t="s">
        <v>15</v>
      </c>
      <c r="D173" s="6">
        <v>-43.36</v>
      </c>
      <c r="E173" s="6">
        <v>335.88</v>
      </c>
      <c r="F173" s="6">
        <v>-9.24</v>
      </c>
      <c r="G173" s="6">
        <v>-117.42</v>
      </c>
    </row>
    <row r="174" spans="3:14" ht="15.5" x14ac:dyDescent="0.35">
      <c r="C174" t="s">
        <v>45</v>
      </c>
      <c r="I174" s="6">
        <v>174.9</v>
      </c>
      <c r="J174" s="6">
        <v>168.94</v>
      </c>
      <c r="K174" s="6">
        <v>142.63999999999999</v>
      </c>
      <c r="L174" s="6">
        <v>299.06</v>
      </c>
      <c r="M174" s="6">
        <v>245.07</v>
      </c>
      <c r="N174" s="6">
        <v>234.49</v>
      </c>
    </row>
    <row r="175" spans="3:14" ht="15.5" x14ac:dyDescent="0.35">
      <c r="C175" t="s">
        <v>59</v>
      </c>
      <c r="I175" s="6">
        <v>8.86</v>
      </c>
      <c r="J175" s="6">
        <v>9.9700000000000006</v>
      </c>
      <c r="K175" s="6">
        <v>9.81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62</v>
      </c>
      <c r="I176" s="6">
        <v>0.89</v>
      </c>
      <c r="J176" s="6">
        <v>0.99</v>
      </c>
      <c r="K176" s="6">
        <v>1.05</v>
      </c>
      <c r="L176" s="5">
        <v>0</v>
      </c>
      <c r="M176" s="5">
        <v>0</v>
      </c>
      <c r="N176" s="5">
        <v>0</v>
      </c>
    </row>
    <row r="177" spans="3:14" ht="15.5" x14ac:dyDescent="0.35">
      <c r="C177" t="s">
        <v>186</v>
      </c>
      <c r="I177" s="5">
        <v>739140000000</v>
      </c>
      <c r="J177" s="5">
        <v>701480000000</v>
      </c>
      <c r="K177" s="5">
        <v>641490000000</v>
      </c>
      <c r="L177" s="5">
        <v>576570000000</v>
      </c>
      <c r="M177" s="5">
        <v>464080000000</v>
      </c>
      <c r="N177" s="5">
        <v>431670000000</v>
      </c>
    </row>
    <row r="178" spans="3:14" ht="15.5" x14ac:dyDescent="0.35">
      <c r="C178" t="s">
        <v>187</v>
      </c>
      <c r="I178" s="6">
        <v>0.15859999999999999</v>
      </c>
      <c r="J178" s="6">
        <v>0.1704</v>
      </c>
      <c r="K178" s="6">
        <v>0.1452</v>
      </c>
      <c r="L178" s="6">
        <v>0.17100000000000001</v>
      </c>
      <c r="M178" s="6">
        <v>0.17010000000000003</v>
      </c>
      <c r="N178" s="6">
        <v>0.16639999999999999</v>
      </c>
    </row>
    <row r="179" spans="3:14" ht="15.5" x14ac:dyDescent="0.35">
      <c r="C179" t="s">
        <v>188</v>
      </c>
      <c r="I179" s="6">
        <v>0.23960000000000001</v>
      </c>
      <c r="J179" s="6">
        <v>0.24539999999999998</v>
      </c>
      <c r="K179" s="6">
        <v>0.23019999999999999</v>
      </c>
      <c r="L179" s="6">
        <v>0.32240000000000002</v>
      </c>
      <c r="M179" s="6">
        <v>0.32450000000000001</v>
      </c>
      <c r="N179" s="6">
        <v>0.29220000000000002</v>
      </c>
    </row>
    <row r="180" spans="3:14" ht="15.5" x14ac:dyDescent="0.35">
      <c r="C180" t="s">
        <v>189</v>
      </c>
      <c r="I180" s="6">
        <v>0.28129999999999999</v>
      </c>
      <c r="J180" s="6">
        <v>0.29809999999999998</v>
      </c>
      <c r="K180" s="6">
        <v>0.3468</v>
      </c>
      <c r="L180" s="6">
        <v>0.45219999999999999</v>
      </c>
      <c r="M180" s="6">
        <v>0.37979999999999997</v>
      </c>
      <c r="N180" s="6">
        <v>0.65629999999999999</v>
      </c>
    </row>
    <row r="181" spans="3:14" ht="15.5" x14ac:dyDescent="0.35">
      <c r="C181" t="s">
        <v>190</v>
      </c>
    </row>
    <row r="182" spans="3:14" ht="15.5" x14ac:dyDescent="0.35">
      <c r="C182" t="s">
        <v>56</v>
      </c>
      <c r="I182" s="6">
        <v>2.12</v>
      </c>
      <c r="J182" s="6">
        <v>2.4500000000000002</v>
      </c>
      <c r="K182" s="6">
        <v>2.2599999999999998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53</v>
      </c>
      <c r="I183" s="6">
        <v>729.9</v>
      </c>
      <c r="J183" s="6">
        <v>688.34</v>
      </c>
      <c r="K183" s="6">
        <v>619.77</v>
      </c>
      <c r="L183" s="6">
        <v>927.58</v>
      </c>
      <c r="M183" s="6">
        <v>755.22</v>
      </c>
      <c r="N183" s="6">
        <v>802.57</v>
      </c>
    </row>
    <row r="184" spans="3:14" ht="15.5" x14ac:dyDescent="0.35">
      <c r="C184" t="s">
        <v>191</v>
      </c>
      <c r="I184" s="6">
        <v>2.12</v>
      </c>
      <c r="J184" s="6">
        <v>2.4500000000000002</v>
      </c>
      <c r="K184" s="6">
        <v>2.2599999999999998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192</v>
      </c>
      <c r="I185" s="6">
        <v>729.9</v>
      </c>
      <c r="J185" s="6">
        <v>688.34</v>
      </c>
      <c r="K185" s="6">
        <v>619.77</v>
      </c>
      <c r="L185" s="6">
        <v>927.58</v>
      </c>
      <c r="M185" s="6">
        <v>755.22</v>
      </c>
      <c r="N185" s="6">
        <v>802.57</v>
      </c>
    </row>
    <row r="186" spans="3:14" ht="15.5" x14ac:dyDescent="0.35">
      <c r="C186" t="s">
        <v>193</v>
      </c>
      <c r="I186" s="5">
        <v>11000000000</v>
      </c>
      <c r="J186" s="5">
        <v>48000000000</v>
      </c>
      <c r="K186" s="5">
        <v>179000000000</v>
      </c>
      <c r="L186" s="5">
        <v>83000000000</v>
      </c>
      <c r="M186" s="5">
        <v>150000000000</v>
      </c>
      <c r="N186" s="5">
        <v>124000000000</v>
      </c>
    </row>
    <row r="187" spans="3:14" ht="15.5" x14ac:dyDescent="0.35">
      <c r="C187" t="s">
        <v>194</v>
      </c>
      <c r="I187" s="5">
        <v>6000000000</v>
      </c>
      <c r="J187" s="5">
        <v>10000000000</v>
      </c>
      <c r="K187" s="5">
        <v>19000000000</v>
      </c>
      <c r="N187" s="5">
        <v>2000000000</v>
      </c>
    </row>
    <row r="188" spans="3:14" ht="15.5" x14ac:dyDescent="0.35">
      <c r="C188" t="s">
        <v>25</v>
      </c>
      <c r="I188" s="5">
        <v>18000000000</v>
      </c>
      <c r="J188" s="5">
        <v>59000000000</v>
      </c>
      <c r="K188" s="5">
        <v>198000000000</v>
      </c>
      <c r="L188" s="5">
        <v>83000000000</v>
      </c>
      <c r="M188" s="5">
        <v>150000000000</v>
      </c>
      <c r="N188" s="5">
        <v>126000000000</v>
      </c>
    </row>
    <row r="189" spans="3:14" ht="15.5" x14ac:dyDescent="0.35">
      <c r="C189" t="s">
        <v>22</v>
      </c>
      <c r="I189" s="5">
        <v>-1610000000000</v>
      </c>
      <c r="J189" s="5">
        <v>-1363000000000</v>
      </c>
      <c r="K189" s="5">
        <v>-804000000000</v>
      </c>
      <c r="L189" s="5">
        <v>-348000000000</v>
      </c>
      <c r="M189" s="5">
        <v>-482000000000</v>
      </c>
      <c r="N189" s="5">
        <v>-659000000000</v>
      </c>
    </row>
    <row r="190" spans="3:14" ht="15.5" x14ac:dyDescent="0.35">
      <c r="C190" t="s">
        <v>195</v>
      </c>
      <c r="I190" s="5">
        <v>2158000000000</v>
      </c>
      <c r="J190" s="5">
        <v>2048000000000</v>
      </c>
      <c r="K190" s="5">
        <v>1820000000000</v>
      </c>
      <c r="L190" s="5">
        <v>1082000000000</v>
      </c>
      <c r="M190" s="5">
        <v>865000000000</v>
      </c>
      <c r="N190" s="5">
        <v>948000000000</v>
      </c>
    </row>
    <row r="191" spans="3:14" ht="15.5" x14ac:dyDescent="0.35">
      <c r="C191" t="s">
        <v>196</v>
      </c>
      <c r="I191" s="5">
        <v>697000000000</v>
      </c>
      <c r="J191" s="5">
        <v>905000000000</v>
      </c>
      <c r="K191" s="5">
        <v>243000000000</v>
      </c>
      <c r="L191" s="5">
        <v>129000000000</v>
      </c>
      <c r="M191" s="5">
        <v>231000000000</v>
      </c>
      <c r="N191" s="5">
        <v>351000000000</v>
      </c>
    </row>
    <row r="192" spans="3:14" ht="15.5" x14ac:dyDescent="0.35">
      <c r="C192" t="s">
        <v>197</v>
      </c>
      <c r="I192" s="5">
        <v>-31000000000</v>
      </c>
      <c r="J192" s="5">
        <v>-31000000000</v>
      </c>
      <c r="K192" s="5">
        <v>-30000000000</v>
      </c>
      <c r="L192" s="5">
        <v>-37000000000</v>
      </c>
      <c r="M192" s="5">
        <v>-2000000000</v>
      </c>
      <c r="N192" s="5">
        <v>-19000000000</v>
      </c>
    </row>
    <row r="193" spans="2:14" ht="15.5" x14ac:dyDescent="0.35">
      <c r="C193" t="s">
        <v>14</v>
      </c>
      <c r="I193" s="5">
        <v>666000000000</v>
      </c>
      <c r="J193" s="5">
        <v>875000000000</v>
      </c>
      <c r="K193" s="5">
        <v>213000000000</v>
      </c>
      <c r="L193" s="5">
        <v>92000000000</v>
      </c>
      <c r="M193" s="5">
        <v>228000000000</v>
      </c>
      <c r="N193" s="5">
        <v>331000000000</v>
      </c>
    </row>
    <row r="194" spans="2:14" ht="15.5" x14ac:dyDescent="0.35">
      <c r="C194" t="s">
        <v>16</v>
      </c>
      <c r="I194" s="6">
        <v>212.07</v>
      </c>
      <c r="J194" s="6">
        <v>278.57</v>
      </c>
      <c r="K194" s="6">
        <v>67.930000000000007</v>
      </c>
      <c r="L194" s="5">
        <v>69</v>
      </c>
      <c r="M194" s="6">
        <v>171.04</v>
      </c>
      <c r="N194" s="6">
        <v>248.48</v>
      </c>
    </row>
    <row r="196" spans="2:14" ht="15.5" x14ac:dyDescent="0.35">
      <c r="B196" t="s">
        <v>198</v>
      </c>
      <c r="C196" t="s">
        <v>199</v>
      </c>
      <c r="D196" s="5">
        <v>107000000000</v>
      </c>
      <c r="E196" s="5">
        <v>239000000000</v>
      </c>
      <c r="F196" s="5">
        <v>114000000000</v>
      </c>
      <c r="G196" s="5">
        <v>81000000000</v>
      </c>
      <c r="H196" s="5">
        <v>426000000000</v>
      </c>
      <c r="I196" s="5">
        <v>549000000000</v>
      </c>
      <c r="J196" s="5">
        <v>530000000000</v>
      </c>
      <c r="K196" s="5">
        <v>448000000000</v>
      </c>
      <c r="L196" s="5">
        <v>399000000000</v>
      </c>
      <c r="M196" s="5">
        <v>327000000000</v>
      </c>
      <c r="N196" s="5">
        <v>313000000000</v>
      </c>
    </row>
    <row r="197" spans="2:14" ht="15.5" x14ac:dyDescent="0.35">
      <c r="C197" t="s">
        <v>317</v>
      </c>
      <c r="H197" s="5">
        <v>540000000000</v>
      </c>
      <c r="I197" s="5">
        <v>549000000000</v>
      </c>
      <c r="J197" s="5">
        <v>530000000000</v>
      </c>
      <c r="K197" s="5">
        <v>448000000000</v>
      </c>
    </row>
    <row r="198" spans="2:14" ht="15.5" x14ac:dyDescent="0.35">
      <c r="C198" t="s">
        <v>200</v>
      </c>
      <c r="H198" s="5">
        <v>122</v>
      </c>
      <c r="I198" s="5">
        <v>122</v>
      </c>
      <c r="J198" s="5">
        <v>118</v>
      </c>
      <c r="K198" s="6">
        <v>99.84</v>
      </c>
    </row>
    <row r="199" spans="2:14" ht="15.5" x14ac:dyDescent="0.35">
      <c r="C199" t="s">
        <v>64</v>
      </c>
      <c r="H199" s="6">
        <v>0.89810000000000001</v>
      </c>
      <c r="I199" s="6">
        <v>0.69750000000000001</v>
      </c>
      <c r="J199" s="6">
        <v>0.6984999999999999</v>
      </c>
      <c r="K199" s="6">
        <v>0.70010000000000006</v>
      </c>
    </row>
    <row r="200" spans="2:14" ht="15.5" x14ac:dyDescent="0.35">
      <c r="C200" t="s">
        <v>201</v>
      </c>
      <c r="H200" s="6">
        <v>0.1017</v>
      </c>
      <c r="I200" s="6">
        <v>8.5900000000000004E-2</v>
      </c>
      <c r="J200" s="6">
        <v>8.0299999999999996E-2</v>
      </c>
      <c r="K200" s="6">
        <v>6.5000000000000002E-2</v>
      </c>
    </row>
    <row r="201" spans="2:14" ht="15.5" x14ac:dyDescent="0.35">
      <c r="C201" t="s">
        <v>44</v>
      </c>
      <c r="D201" s="6">
        <v>33.96</v>
      </c>
      <c r="E201" s="6">
        <v>76.05</v>
      </c>
      <c r="F201" s="6">
        <v>36.17</v>
      </c>
      <c r="G201" s="6">
        <v>25.96</v>
      </c>
      <c r="H201" s="6">
        <v>135.84</v>
      </c>
      <c r="I201" s="6">
        <v>174.9</v>
      </c>
      <c r="J201" s="6">
        <v>168.94</v>
      </c>
      <c r="K201" s="6">
        <v>142.61000000000001</v>
      </c>
      <c r="L201" s="6">
        <v>127.08</v>
      </c>
      <c r="M201" s="6">
        <v>104.14</v>
      </c>
      <c r="N201" s="6">
        <v>99.64</v>
      </c>
    </row>
    <row r="202" spans="2:14" ht="15.5" x14ac:dyDescent="0.35">
      <c r="C202" t="s">
        <v>318</v>
      </c>
      <c r="H202" s="6">
        <v>172.13</v>
      </c>
      <c r="I202" s="6">
        <v>174.9</v>
      </c>
      <c r="J202" s="6">
        <v>168.94</v>
      </c>
      <c r="K202" s="6">
        <v>142.61000000000001</v>
      </c>
    </row>
    <row r="203" spans="2:14" ht="15.5" x14ac:dyDescent="0.35">
      <c r="C203" t="s">
        <v>66</v>
      </c>
      <c r="H203" s="5">
        <v>122</v>
      </c>
      <c r="I203" s="5">
        <v>122</v>
      </c>
      <c r="J203" s="5">
        <v>118</v>
      </c>
      <c r="K203" s="6">
        <v>99.84</v>
      </c>
    </row>
    <row r="204" spans="2:14" ht="15.5" x14ac:dyDescent="0.35">
      <c r="C204" t="s">
        <v>202</v>
      </c>
      <c r="H204" s="6">
        <v>0.89810000000000001</v>
      </c>
      <c r="I204" s="6">
        <v>0.69750000000000001</v>
      </c>
      <c r="J204" s="6">
        <v>0.6984999999999999</v>
      </c>
      <c r="K204" s="6">
        <v>0.70010000000000006</v>
      </c>
    </row>
    <row r="205" spans="2:14" ht="15.5" x14ac:dyDescent="0.35">
      <c r="C205" t="s">
        <v>203</v>
      </c>
      <c r="H205" s="6">
        <v>0.1017</v>
      </c>
      <c r="I205" s="6">
        <v>8.5900000000000004E-2</v>
      </c>
      <c r="J205" s="6">
        <v>8.0299999999999996E-2</v>
      </c>
      <c r="K205" s="6">
        <v>6.5000000000000002E-2</v>
      </c>
    </row>
    <row r="206" spans="2:14" ht="15.5" x14ac:dyDescent="0.35">
      <c r="C206" t="s">
        <v>204</v>
      </c>
      <c r="D206" s="5">
        <v>1096000000000</v>
      </c>
      <c r="E206" s="5">
        <v>2191000000000</v>
      </c>
      <c r="F206" s="5">
        <v>1193000000000</v>
      </c>
      <c r="G206" s="5">
        <v>879000000000</v>
      </c>
      <c r="H206" s="5">
        <v>4384000000000</v>
      </c>
      <c r="I206" s="5">
        <v>5455000000000</v>
      </c>
      <c r="J206" s="5">
        <v>5362000000000</v>
      </c>
      <c r="K206" s="5">
        <v>4201000000000</v>
      </c>
      <c r="L206" s="5">
        <v>3510000000000</v>
      </c>
      <c r="M206" s="5">
        <v>3114000000000</v>
      </c>
      <c r="N206" s="5">
        <v>2897000000000</v>
      </c>
    </row>
    <row r="207" spans="2:14" ht="15.5" x14ac:dyDescent="0.35">
      <c r="C207" t="s">
        <v>319</v>
      </c>
      <c r="H207" s="5">
        <v>5359000000000</v>
      </c>
      <c r="I207" s="5">
        <v>5455000000000</v>
      </c>
      <c r="J207" s="5">
        <v>5362000000000</v>
      </c>
      <c r="K207" s="5">
        <v>4201000000000</v>
      </c>
    </row>
    <row r="208" spans="2:14" ht="15.5" x14ac:dyDescent="0.35">
      <c r="C208" t="s">
        <v>205</v>
      </c>
      <c r="H208" s="5">
        <v>122</v>
      </c>
      <c r="I208" s="5">
        <v>122</v>
      </c>
      <c r="J208" s="5">
        <v>118</v>
      </c>
      <c r="K208" s="6">
        <v>99.84</v>
      </c>
    </row>
    <row r="209" spans="3:11" ht="15.5" x14ac:dyDescent="0.35">
      <c r="C209" t="s">
        <v>206</v>
      </c>
      <c r="H209" s="6">
        <v>0.89810000000000001</v>
      </c>
      <c r="I209" s="6">
        <v>0.69750000000000001</v>
      </c>
      <c r="J209" s="6">
        <v>0.6984999999999999</v>
      </c>
      <c r="K209" s="6">
        <v>0.70010000000000006</v>
      </c>
    </row>
    <row r="210" spans="3:11" ht="15.5" x14ac:dyDescent="0.35">
      <c r="C210" t="s">
        <v>207</v>
      </c>
      <c r="H210" s="6">
        <v>0.1017</v>
      </c>
      <c r="I210" s="6">
        <v>8.5900000000000004E-2</v>
      </c>
      <c r="J210" s="6">
        <v>8.0299999999999996E-2</v>
      </c>
      <c r="K210" s="6">
        <v>6.5000000000000002E-2</v>
      </c>
    </row>
    <row r="211" spans="3:11" ht="15.5" x14ac:dyDescent="0.35">
      <c r="C211" t="s">
        <v>208</v>
      </c>
      <c r="I211" s="6">
        <v>8.83</v>
      </c>
    </row>
    <row r="212" spans="3:11" ht="15.5" x14ac:dyDescent="0.35">
      <c r="C212" t="s">
        <v>320</v>
      </c>
      <c r="I212" s="6">
        <v>6.97</v>
      </c>
    </row>
    <row r="213" spans="3:11" ht="15.5" x14ac:dyDescent="0.35">
      <c r="C213" t="s">
        <v>401</v>
      </c>
      <c r="I213" s="6">
        <v>5.87</v>
      </c>
    </row>
    <row r="214" spans="3:11" ht="15.5" x14ac:dyDescent="0.35">
      <c r="C214" t="s">
        <v>209</v>
      </c>
      <c r="I214" s="6">
        <v>7.42</v>
      </c>
    </row>
    <row r="215" spans="3:11" ht="15.5" x14ac:dyDescent="0.35">
      <c r="C215" t="s">
        <v>321</v>
      </c>
      <c r="I215" s="6">
        <v>0.1434</v>
      </c>
    </row>
    <row r="216" spans="3:11" ht="15.5" x14ac:dyDescent="0.35">
      <c r="C216" t="s">
        <v>322</v>
      </c>
      <c r="I216" s="6">
        <v>0.7</v>
      </c>
    </row>
    <row r="217" spans="3:11" ht="15.5" x14ac:dyDescent="0.35">
      <c r="C217" t="s">
        <v>210</v>
      </c>
      <c r="I217" s="6">
        <v>1.57</v>
      </c>
    </row>
    <row r="218" spans="3:11" ht="15.5" x14ac:dyDescent="0.35">
      <c r="C218" t="s">
        <v>323</v>
      </c>
      <c r="I218" s="6">
        <v>7.43</v>
      </c>
    </row>
    <row r="219" spans="3:11" ht="15.5" x14ac:dyDescent="0.35">
      <c r="C219" t="s">
        <v>324</v>
      </c>
      <c r="I219" s="6">
        <v>7.24</v>
      </c>
    </row>
    <row r="220" spans="3:11" ht="15.5" x14ac:dyDescent="0.35">
      <c r="C220" t="s">
        <v>325</v>
      </c>
      <c r="I220" s="6">
        <v>3.54</v>
      </c>
    </row>
    <row r="221" spans="3:11" ht="15.5" x14ac:dyDescent="0.35">
      <c r="C221" t="s">
        <v>326</v>
      </c>
      <c r="I221" s="6">
        <v>3.18</v>
      </c>
    </row>
    <row r="222" spans="3:11" ht="15.5" x14ac:dyDescent="0.35">
      <c r="C222" t="s">
        <v>327</v>
      </c>
      <c r="I222" s="6">
        <v>1.97</v>
      </c>
    </row>
    <row r="223" spans="3:11" ht="15.5" x14ac:dyDescent="0.35">
      <c r="C223" t="s">
        <v>328</v>
      </c>
      <c r="I223" s="6">
        <v>-0.43</v>
      </c>
    </row>
    <row r="224" spans="3:11" ht="15.5" x14ac:dyDescent="0.35">
      <c r="C224" t="s">
        <v>402</v>
      </c>
      <c r="I224" s="6">
        <v>-7.0000000000000007E-2</v>
      </c>
    </row>
    <row r="225" spans="3:9" ht="15.5" x14ac:dyDescent="0.35">
      <c r="C225" t="s">
        <v>329</v>
      </c>
      <c r="I225" s="6">
        <v>172.13</v>
      </c>
    </row>
    <row r="226" spans="3:9" ht="15.5" x14ac:dyDescent="0.35">
      <c r="C226" t="s">
        <v>211</v>
      </c>
      <c r="I226" s="6">
        <v>135.84</v>
      </c>
    </row>
    <row r="227" spans="3:9" ht="15.5" x14ac:dyDescent="0.35">
      <c r="C227" t="s">
        <v>330</v>
      </c>
      <c r="I227" s="6">
        <v>1707.01</v>
      </c>
    </row>
    <row r="228" spans="3:9" ht="15.5" x14ac:dyDescent="0.35">
      <c r="C228" t="s">
        <v>212</v>
      </c>
      <c r="D228" s="6">
        <v>477.53</v>
      </c>
    </row>
    <row r="229" spans="3:9" ht="15.5" x14ac:dyDescent="0.35">
      <c r="C229" t="s">
        <v>213</v>
      </c>
      <c r="I229" s="6">
        <v>765.13</v>
      </c>
    </row>
    <row r="230" spans="3:9" ht="15.5" x14ac:dyDescent="0.35">
      <c r="C230" t="s">
        <v>331</v>
      </c>
      <c r="I230" s="6">
        <v>165.85</v>
      </c>
    </row>
    <row r="231" spans="3:9" ht="15.5" x14ac:dyDescent="0.35">
      <c r="C231" t="s">
        <v>214</v>
      </c>
      <c r="D231" s="6">
        <v>3.59</v>
      </c>
    </row>
    <row r="232" spans="3:9" ht="15.5" x14ac:dyDescent="0.35">
      <c r="C232" t="s">
        <v>215</v>
      </c>
      <c r="D232" s="6">
        <v>3.05</v>
      </c>
    </row>
    <row r="233" spans="3:9" ht="15.5" x14ac:dyDescent="0.35">
      <c r="C233" t="s">
        <v>216</v>
      </c>
      <c r="D233" s="6">
        <v>0.01</v>
      </c>
    </row>
    <row r="234" spans="3:9" ht="15.5" x14ac:dyDescent="0.35">
      <c r="C234" t="s">
        <v>217</v>
      </c>
      <c r="D234" s="6">
        <v>0.42</v>
      </c>
    </row>
    <row r="235" spans="3:9" ht="15.5" x14ac:dyDescent="0.35">
      <c r="C235" t="s">
        <v>219</v>
      </c>
      <c r="D235" s="6">
        <v>1.42</v>
      </c>
    </row>
    <row r="236" spans="3:9" ht="15.5" x14ac:dyDescent="0.35">
      <c r="C236" t="s">
        <v>12</v>
      </c>
      <c r="D236" s="5">
        <v>-136000000000</v>
      </c>
    </row>
    <row r="237" spans="3:9" ht="15.5" x14ac:dyDescent="0.35">
      <c r="C237" t="s">
        <v>220</v>
      </c>
      <c r="I237" s="6">
        <v>9.77</v>
      </c>
    </row>
    <row r="238" spans="3:9" ht="15.5" x14ac:dyDescent="0.35">
      <c r="C238" t="s">
        <v>221</v>
      </c>
      <c r="I238" s="6">
        <v>0.15839999999999999</v>
      </c>
    </row>
    <row r="239" spans="3:9" ht="15.5" x14ac:dyDescent="0.35">
      <c r="C239" t="s">
        <v>222</v>
      </c>
      <c r="I239" s="6">
        <v>0.22500000000000001</v>
      </c>
    </row>
    <row r="240" spans="3:9" ht="15.5" x14ac:dyDescent="0.35">
      <c r="C240" t="s">
        <v>223</v>
      </c>
      <c r="I240" s="6">
        <v>0.25969999999999999</v>
      </c>
    </row>
    <row r="241" spans="3:9" ht="15.5" x14ac:dyDescent="0.35">
      <c r="C241" t="s">
        <v>334</v>
      </c>
      <c r="I241" s="6">
        <v>0.21410000000000001</v>
      </c>
    </row>
    <row r="242" spans="3:9" ht="15.5" x14ac:dyDescent="0.35">
      <c r="C242" t="s">
        <v>224</v>
      </c>
      <c r="D242" s="6">
        <v>69.819999999999993</v>
      </c>
    </row>
    <row r="243" spans="3:9" ht="15.5" x14ac:dyDescent="0.35">
      <c r="C243" t="s">
        <v>225</v>
      </c>
      <c r="D243" s="6">
        <v>50.76</v>
      </c>
    </row>
    <row r="244" spans="3:9" ht="15.5" x14ac:dyDescent="0.35">
      <c r="C244" t="s">
        <v>226</v>
      </c>
      <c r="D244" s="6">
        <v>68.41</v>
      </c>
    </row>
    <row r="245" spans="3:9" ht="15.5" x14ac:dyDescent="0.35">
      <c r="C245" t="s">
        <v>227</v>
      </c>
      <c r="D245" s="6">
        <v>52.17</v>
      </c>
    </row>
    <row r="246" spans="3:9" ht="15.5" x14ac:dyDescent="0.35">
      <c r="C246" t="s">
        <v>228</v>
      </c>
      <c r="D246" s="6">
        <v>1.3</v>
      </c>
    </row>
    <row r="247" spans="3:9" ht="15.5" x14ac:dyDescent="0.35">
      <c r="C247" t="s">
        <v>335</v>
      </c>
      <c r="I247" s="6">
        <v>1.56</v>
      </c>
    </row>
    <row r="248" spans="3:9" ht="15.5" x14ac:dyDescent="0.35">
      <c r="C248" t="s">
        <v>336</v>
      </c>
      <c r="I248" s="6">
        <v>8.84</v>
      </c>
    </row>
    <row r="249" spans="3:9" ht="15.5" x14ac:dyDescent="0.35">
      <c r="C249" t="s">
        <v>40</v>
      </c>
      <c r="I249" s="5">
        <v>3767000000000</v>
      </c>
    </row>
    <row r="250" spans="3:9" ht="15.5" x14ac:dyDescent="0.35">
      <c r="C250" t="s">
        <v>229</v>
      </c>
      <c r="I250" s="5">
        <v>2284000000000</v>
      </c>
    </row>
    <row r="251" spans="3:9" ht="15.5" x14ac:dyDescent="0.35">
      <c r="C251" t="s">
        <v>230</v>
      </c>
      <c r="I251" s="5">
        <v>3140000000</v>
      </c>
    </row>
    <row r="252" spans="3:9" ht="15.5" x14ac:dyDescent="0.35">
      <c r="C252" t="s">
        <v>231</v>
      </c>
      <c r="I252" s="6">
        <v>0.14169999999999999</v>
      </c>
    </row>
    <row r="253" spans="3:9" ht="15.5" x14ac:dyDescent="0.35">
      <c r="C253" t="s">
        <v>232</v>
      </c>
      <c r="D253" s="6">
        <v>0.1862</v>
      </c>
    </row>
    <row r="254" spans="3:9" ht="15.5" x14ac:dyDescent="0.35">
      <c r="C254" t="s">
        <v>233</v>
      </c>
      <c r="D254" s="6">
        <v>0.1067</v>
      </c>
    </row>
    <row r="255" spans="3:9" ht="15.5" x14ac:dyDescent="0.35">
      <c r="C255" t="s">
        <v>234</v>
      </c>
      <c r="D255" s="6">
        <v>9.7299999999999998E-2</v>
      </c>
    </row>
    <row r="256" spans="3:9" ht="15.5" x14ac:dyDescent="0.35">
      <c r="C256" t="s">
        <v>235</v>
      </c>
      <c r="D256" s="6">
        <v>-8.0299999999999996E-2</v>
      </c>
    </row>
    <row r="257" spans="3:9" ht="15.5" x14ac:dyDescent="0.35">
      <c r="C257" t="s">
        <v>236</v>
      </c>
      <c r="D257" s="6">
        <v>-0.1009</v>
      </c>
    </row>
    <row r="258" spans="3:9" ht="15.5" x14ac:dyDescent="0.35">
      <c r="C258" t="s">
        <v>237</v>
      </c>
      <c r="D258" s="6">
        <v>-7.5399999999999995E-2</v>
      </c>
    </row>
    <row r="259" spans="3:9" ht="15.5" x14ac:dyDescent="0.35">
      <c r="C259" t="s">
        <v>238</v>
      </c>
      <c r="I259" s="5">
        <v>106</v>
      </c>
    </row>
    <row r="260" spans="3:9" ht="15.5" x14ac:dyDescent="0.35">
      <c r="C260" t="s">
        <v>239</v>
      </c>
      <c r="I260" s="5">
        <v>122</v>
      </c>
    </row>
    <row r="261" spans="3:9" ht="15.5" x14ac:dyDescent="0.35">
      <c r="C261" t="s">
        <v>240</v>
      </c>
      <c r="I261" s="6">
        <v>0.89810000000000001</v>
      </c>
    </row>
    <row r="262" spans="3:9" ht="15.5" x14ac:dyDescent="0.35">
      <c r="C262" t="s">
        <v>241</v>
      </c>
      <c r="I262" s="6">
        <v>0.1017</v>
      </c>
    </row>
    <row r="263" spans="3:9" ht="15.5" x14ac:dyDescent="0.35">
      <c r="C263" t="s">
        <v>242</v>
      </c>
      <c r="I263" t="s">
        <v>1194</v>
      </c>
    </row>
    <row r="264" spans="3:9" ht="15.5" x14ac:dyDescent="0.35">
      <c r="C264" t="s">
        <v>244</v>
      </c>
      <c r="I264" s="5">
        <v>5</v>
      </c>
    </row>
    <row r="265" spans="3:9" ht="15.5" x14ac:dyDescent="0.35">
      <c r="C265" t="s">
        <v>245</v>
      </c>
      <c r="I265" s="6">
        <v>0.35</v>
      </c>
    </row>
    <row r="266" spans="3:9" ht="15.5" x14ac:dyDescent="0.35">
      <c r="C266" t="s">
        <v>246</v>
      </c>
      <c r="I266" s="6">
        <v>0.74</v>
      </c>
    </row>
    <row r="267" spans="3:9" ht="15.5" x14ac:dyDescent="0.35">
      <c r="C267" t="s">
        <v>247</v>
      </c>
      <c r="I267" s="6">
        <v>0.8</v>
      </c>
    </row>
    <row r="268" spans="3:9" ht="15.5" x14ac:dyDescent="0.35">
      <c r="C268" t="s">
        <v>249</v>
      </c>
      <c r="I268" s="6">
        <v>0.67</v>
      </c>
    </row>
    <row r="269" spans="3:9" ht="15.5" x14ac:dyDescent="0.35">
      <c r="C269" t="s">
        <v>250</v>
      </c>
      <c r="I269" s="6">
        <v>0.39</v>
      </c>
    </row>
    <row r="270" spans="3:9" ht="15.5" x14ac:dyDescent="0.35">
      <c r="C270" t="s">
        <v>251</v>
      </c>
      <c r="I270" s="6">
        <v>0.69</v>
      </c>
    </row>
    <row r="271" spans="3:9" ht="15.5" x14ac:dyDescent="0.35">
      <c r="C271" t="s">
        <v>337</v>
      </c>
      <c r="I271" s="5">
        <v>5359000000000</v>
      </c>
    </row>
    <row r="272" spans="3:9" ht="15.5" x14ac:dyDescent="0.35">
      <c r="C272" t="s">
        <v>338</v>
      </c>
      <c r="I272" s="5">
        <v>961000000000</v>
      </c>
    </row>
    <row r="273" spans="3:9" ht="15.5" x14ac:dyDescent="0.35">
      <c r="C273" t="s">
        <v>339</v>
      </c>
      <c r="I273" s="5">
        <v>719000000000</v>
      </c>
    </row>
    <row r="274" spans="3:9" ht="15.5" x14ac:dyDescent="0.35">
      <c r="C274" t="s">
        <v>340</v>
      </c>
      <c r="I274" s="5">
        <v>540000000000</v>
      </c>
    </row>
    <row r="275" spans="3:9" ht="15.5" x14ac:dyDescent="0.35">
      <c r="C275" t="s">
        <v>252</v>
      </c>
      <c r="D275" s="5">
        <v>1499000000000</v>
      </c>
    </row>
    <row r="276" spans="3:9" ht="15.5" x14ac:dyDescent="0.35">
      <c r="C276" t="s">
        <v>253</v>
      </c>
      <c r="D276" s="5">
        <v>3410000000000</v>
      </c>
    </row>
    <row r="277" spans="3:9" ht="15.5" x14ac:dyDescent="0.35">
      <c r="C277" t="s">
        <v>254</v>
      </c>
      <c r="D277" s="5">
        <v>1008000000000</v>
      </c>
    </row>
    <row r="278" spans="3:9" ht="15.5" x14ac:dyDescent="0.35">
      <c r="C278" t="s">
        <v>183</v>
      </c>
      <c r="D278" s="5">
        <v>2264000000000</v>
      </c>
    </row>
    <row r="279" spans="3:9" ht="15.5" x14ac:dyDescent="0.35">
      <c r="C279" t="s">
        <v>182</v>
      </c>
      <c r="I279" s="5">
        <v>2402000000000</v>
      </c>
    </row>
    <row r="280" spans="3:9" ht="15.5" x14ac:dyDescent="0.35">
      <c r="C280" t="s">
        <v>181</v>
      </c>
      <c r="D280" s="5">
        <v>6000000000</v>
      </c>
    </row>
    <row r="281" spans="3:9" ht="15.5" x14ac:dyDescent="0.35">
      <c r="C281" t="s">
        <v>180</v>
      </c>
      <c r="D281" s="5">
        <v>10000000000</v>
      </c>
    </row>
    <row r="282" spans="3:9" ht="15.5" x14ac:dyDescent="0.35">
      <c r="C282" t="s">
        <v>23</v>
      </c>
      <c r="D282" s="5">
        <v>16000000000</v>
      </c>
    </row>
    <row r="283" spans="3:9" ht="15.5" x14ac:dyDescent="0.35">
      <c r="C283" t="s">
        <v>20</v>
      </c>
      <c r="D283" s="5">
        <v>-1483000000000</v>
      </c>
    </row>
    <row r="284" spans="3:9" ht="15.5" x14ac:dyDescent="0.35">
      <c r="C284" t="s">
        <v>255</v>
      </c>
      <c r="I284" s="5">
        <v>2402000000000</v>
      </c>
    </row>
    <row r="285" spans="3:9" ht="15.5" x14ac:dyDescent="0.35">
      <c r="C285" t="s">
        <v>341</v>
      </c>
      <c r="I285" s="5">
        <v>507000000000</v>
      </c>
    </row>
    <row r="286" spans="3:9" ht="15.5" x14ac:dyDescent="0.35">
      <c r="C286" t="s">
        <v>342</v>
      </c>
      <c r="I286" s="5">
        <v>45000000000</v>
      </c>
    </row>
    <row r="287" spans="3:9" ht="15.5" x14ac:dyDescent="0.35">
      <c r="C287" t="s">
        <v>343</v>
      </c>
      <c r="I287" s="5">
        <v>-441000000000</v>
      </c>
    </row>
    <row r="288" spans="3:9" ht="15.5" x14ac:dyDescent="0.35">
      <c r="C288" t="s">
        <v>344</v>
      </c>
      <c r="I288" s="5">
        <v>14000000000</v>
      </c>
    </row>
    <row r="289" spans="3:9" ht="15.5" x14ac:dyDescent="0.35">
      <c r="C289" t="s">
        <v>345</v>
      </c>
      <c r="I289" s="5">
        <v>521000000000</v>
      </c>
    </row>
  </sheetData>
  <pageMargins left="0.7" right="0.7" top="0.75" bottom="0.75" header="0.3" footer="0.3"/>
  <ignoredErrors>
    <ignoredError sqref="A1:N290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1195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1196</v>
      </c>
      <c r="D2" s="2" vm="161">
        <f ca="1">IFERROR(_xlfn.STOCKHISTORY("XIDX:" &amp; $C$1, D3, , 0, 0, 1), "Libur")</f>
        <v>214</v>
      </c>
      <c r="H2" s="2" vm="161">
        <f ca="1">IFERROR(INDEX(D2:G2,COUNT(D2:G2)),"")</f>
        <v>214</v>
      </c>
      <c r="I2" s="2" vm="162">
        <f t="shared" ref="I2:N2" ca="1" si="0">IFERROR(_xlfn.STOCKHISTORY("XIDX:" &amp; $C$1, I1, , 0, 0, 1), "Libur")</f>
        <v>224</v>
      </c>
      <c r="J2" s="2" vm="163">
        <f t="shared" ca="1" si="0"/>
        <v>244</v>
      </c>
      <c r="K2" s="2" vm="29">
        <f t="shared" ca="1" si="0"/>
        <v>202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103843218838</v>
      </c>
      <c r="H4" s="2">
        <f>IFERROR(SUM(D4:G4)*(4/MAX(1,COUNT(D4:G4))),"")</f>
        <v>415372875352</v>
      </c>
      <c r="I4" s="2">
        <f t="shared" ref="I4:N4" si="1">IFERROR(INDEX(I51:I500,MATCH($C$4,$C$51:$C$500,0)),"")</f>
        <v>363565142222</v>
      </c>
      <c r="J4" s="2">
        <f t="shared" si="1"/>
        <v>412069281686</v>
      </c>
      <c r="K4" s="2">
        <f t="shared" si="1"/>
        <v>441136955186</v>
      </c>
      <c r="L4" s="2">
        <f t="shared" si="1"/>
        <v>398734563525</v>
      </c>
      <c r="M4" s="2">
        <f t="shared" si="1"/>
        <v>380917396523</v>
      </c>
      <c r="N4" s="2">
        <f t="shared" si="1"/>
        <v>715801139611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877412299</v>
      </c>
      <c r="H5" s="2">
        <f>IFERROR(SUM(D5:G5)*(4/MAX(1,COUNT(D5:G5))),"")</f>
        <v>3509649196</v>
      </c>
      <c r="I5" s="2">
        <f t="shared" ref="I5:N5" si="2">IFERROR(INDEX(I51:I500,MATCH($C$5,$C$51:$C$500,0)),"")</f>
        <v>-27388699024</v>
      </c>
      <c r="J5" s="2">
        <f t="shared" si="2"/>
        <v>5203702502</v>
      </c>
      <c r="K5" s="2">
        <f t="shared" si="2"/>
        <v>15580985276</v>
      </c>
      <c r="L5" s="2">
        <f t="shared" si="2"/>
        <v>16593644314</v>
      </c>
      <c r="M5" s="2">
        <f t="shared" si="2"/>
        <v>11054343888</v>
      </c>
      <c r="N5" s="2">
        <f t="shared" si="2"/>
        <v>5093226164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219613599459</v>
      </c>
      <c r="H6" s="2">
        <f>IFERROR(INDEX(D6:G6,COUNT(D6:G6)),"")</f>
        <v>219613599459</v>
      </c>
      <c r="I6" s="2">
        <f t="shared" ref="I6:N6" si="3">IFERROR(INDEX(I51:I500,MATCH($C$6,$C$51:$C$500,0)),"")</f>
        <v>218736187160</v>
      </c>
      <c r="J6" s="2">
        <f t="shared" si="3"/>
        <v>246124886184</v>
      </c>
      <c r="K6" s="2">
        <f t="shared" si="3"/>
        <v>244711674307</v>
      </c>
      <c r="L6" s="2">
        <f t="shared" si="3"/>
        <v>176698385854</v>
      </c>
      <c r="M6" s="2">
        <f t="shared" si="3"/>
        <v>195715741540</v>
      </c>
      <c r="N6" s="2">
        <f t="shared" si="3"/>
        <v>259746263467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1.68</v>
      </c>
      <c r="H7" s="3">
        <f>IFERROR(INDEX(D7:G7,COUNT(D7:G7)),"")</f>
        <v>1.68</v>
      </c>
      <c r="I7" s="3">
        <f t="shared" ref="I7:N7" si="4">IFERROR(INDEX(I51:I500,MATCH($C$7,$C$51:$C$500,0))/1000000000,"")</f>
        <v>1.68</v>
      </c>
      <c r="J7" s="3">
        <f t="shared" si="4"/>
        <v>1.68</v>
      </c>
      <c r="K7" s="3">
        <f t="shared" si="4"/>
        <v>1.68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24000000000</v>
      </c>
      <c r="J8" s="2">
        <f t="shared" si="5"/>
        <v>-38000000000</v>
      </c>
      <c r="K8" s="2">
        <f t="shared" si="5"/>
        <v>-24000000000</v>
      </c>
      <c r="L8" s="2">
        <f t="shared" si="5"/>
        <v>-7000000000</v>
      </c>
      <c r="M8" s="2">
        <f t="shared" si="5"/>
        <v>76000000000</v>
      </c>
      <c r="N8" s="2">
        <f t="shared" si="5"/>
        <v>7000000000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-1.1100000000000001</v>
      </c>
      <c r="H9" s="3">
        <f>IFERROR(INDEX(D9:G9,COUNT(D9:G9)),"")</f>
        <v>-1.1100000000000001</v>
      </c>
      <c r="I9" s="3">
        <f t="shared" ref="I9:N9" si="6">IFERROR(INDEX(I51:I500,MATCH($C$9,$C$51:$C$500,0)),"")</f>
        <v>14.07</v>
      </c>
      <c r="J9" s="3">
        <f t="shared" si="6"/>
        <v>-22.3</v>
      </c>
      <c r="K9" s="3">
        <f t="shared" si="6"/>
        <v>-14.09</v>
      </c>
      <c r="L9" s="3">
        <f t="shared" si="6"/>
        <v>-70466.86</v>
      </c>
      <c r="M9" s="3">
        <f t="shared" si="6"/>
        <v>763959.96</v>
      </c>
      <c r="N9" s="3">
        <f t="shared" si="6"/>
        <v>71593.7</v>
      </c>
    </row>
    <row r="10" spans="1:14" ht="15.5" x14ac:dyDescent="0.35">
      <c r="C10" t="s">
        <v>17</v>
      </c>
      <c r="D10" s="3">
        <f ca="1">IFERROR(IF(D9=0,"",D2/D9),"")</f>
        <v>-192.79279279279277</v>
      </c>
      <c r="I10" s="3">
        <f t="shared" ref="I10:N10" ca="1" si="7">IFERROR(IF(I9=0,"",I2/I9),"")</f>
        <v>15.920398009950249</v>
      </c>
      <c r="J10" s="3">
        <f t="shared" ca="1" si="7"/>
        <v>-10.941704035874439</v>
      </c>
      <c r="K10" s="3">
        <f t="shared" ca="1" si="7"/>
        <v>-14.336408800567778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43484142341</v>
      </c>
      <c r="H11" s="2">
        <f>IFERROR(INDEX(D11:G11,COUNT(D11:G11)),"")</f>
        <v>43484142341</v>
      </c>
      <c r="I11" s="2">
        <f t="shared" ref="I11:N11" si="8">IFERROR(INDEX(I51:I500,MATCH($C$11,$C$51:$C$500,0)),"")</f>
        <v>47018022061</v>
      </c>
      <c r="J11" s="2">
        <f t="shared" si="8"/>
        <v>23829969714</v>
      </c>
      <c r="K11" s="2">
        <f t="shared" si="8"/>
        <v>44293553960</v>
      </c>
      <c r="L11" s="2">
        <f t="shared" si="8"/>
        <v>10883116905</v>
      </c>
      <c r="M11" s="2">
        <f t="shared" si="8"/>
        <v>14308735007</v>
      </c>
      <c r="N11" s="2">
        <f t="shared" si="8"/>
        <v>20822856211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127000000000</v>
      </c>
      <c r="H12" s="2">
        <f>IFERROR(INDEX(D12:G12,COUNT(D12:G12)),"")</f>
        <v>127000000000</v>
      </c>
      <c r="I12" s="2">
        <f t="shared" ref="I12:N12" si="9">IFERROR(INDEX(I51:I500,MATCH($C$12,$C$51:$C$500,0)),"")</f>
        <v>124000000000</v>
      </c>
      <c r="J12" s="2">
        <f t="shared" si="9"/>
        <v>147000000000</v>
      </c>
      <c r="K12" s="2">
        <f t="shared" si="9"/>
        <v>105000000000</v>
      </c>
      <c r="L12" s="2">
        <f t="shared" si="9"/>
        <v>133000000000</v>
      </c>
      <c r="M12" s="2">
        <f t="shared" si="9"/>
        <v>124000000000</v>
      </c>
      <c r="N12" s="2">
        <f t="shared" si="9"/>
        <v>225000000000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171000000000</v>
      </c>
      <c r="H13" s="2">
        <f>IFERROR(INDEX(D13:G13,COUNT(D13:G13)),"")</f>
        <v>171000000000</v>
      </c>
      <c r="I13" s="2">
        <f t="shared" ref="I13:N13" si="10">IFERROR(INDEX(I51:I500,MATCH($C$13,$C$51:$C$500,0)),"")</f>
        <v>171000000000</v>
      </c>
      <c r="J13" s="2">
        <f t="shared" si="10"/>
        <v>171000000000</v>
      </c>
      <c r="K13" s="2">
        <f t="shared" si="10"/>
        <v>149000000000</v>
      </c>
      <c r="L13" s="2">
        <f t="shared" si="10"/>
        <v>144000000000</v>
      </c>
      <c r="M13" s="2">
        <f t="shared" si="10"/>
        <v>139000000000</v>
      </c>
      <c r="N13" s="2">
        <f t="shared" si="10"/>
        <v>245000000000</v>
      </c>
    </row>
    <row r="14" spans="1:14" ht="15.5" x14ac:dyDescent="0.35">
      <c r="C14" t="s">
        <v>26</v>
      </c>
      <c r="D14" s="2">
        <f>IFERROR(INDEX(D51:D500,MATCH($C$14,$C$51:$C$500,0)),"")</f>
        <v>-3032894913</v>
      </c>
      <c r="H14" s="2">
        <f>IFERROR(SUM(D14:G14)*(4/MAX(1,COUNT(D14:G14))),"")</f>
        <v>-12131579652</v>
      </c>
      <c r="I14" s="2">
        <f t="shared" ref="I14:N14" si="11">IFERROR(INDEX(I51:I500,MATCH($C$14,$C$51:$C$500,0)),"")</f>
        <v>-12340233487</v>
      </c>
      <c r="J14" s="2">
        <f t="shared" si="11"/>
        <v>-10777756885</v>
      </c>
      <c r="K14" s="2">
        <f t="shared" si="11"/>
        <v>-11285828317</v>
      </c>
      <c r="L14" s="2">
        <f t="shared" si="11"/>
        <v>-11610601261</v>
      </c>
      <c r="M14" s="2">
        <f t="shared" si="11"/>
        <v>-12349175240</v>
      </c>
      <c r="N14" s="2">
        <f t="shared" si="11"/>
        <v>-22852651205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6711331877</v>
      </c>
      <c r="J15" s="2">
        <f t="shared" si="12"/>
        <v>-3019688367</v>
      </c>
      <c r="K15" s="2">
        <f t="shared" si="12"/>
        <v>-5447009608</v>
      </c>
      <c r="L15" s="2">
        <f t="shared" si="12"/>
        <v>-6143210480</v>
      </c>
      <c r="M15" s="2">
        <f t="shared" si="12"/>
        <v>-3985849340</v>
      </c>
      <c r="N15" s="2">
        <f t="shared" si="12"/>
        <v>-6144563886</v>
      </c>
    </row>
    <row r="16" spans="1:14" ht="15.5" x14ac:dyDescent="0.35">
      <c r="C16" t="s">
        <v>28</v>
      </c>
      <c r="D16" s="2">
        <f>IFERROR(INDEX(D51:D500,MATCH($C$16,$C$51:$C$500,0)),"")</f>
        <v>877412299</v>
      </c>
      <c r="H16" s="2">
        <f>IFERROR(SUM(D16:G16)*(4/MAX(1,COUNT(D16:G16))),"")</f>
        <v>3509649196</v>
      </c>
      <c r="I16" s="2">
        <f t="shared" ref="I16:N16" si="13">IFERROR(INDEX(I51:I500,MATCH($C$16,$C$51:$C$500,0)),"")</f>
        <v>-35495993001</v>
      </c>
      <c r="J16" s="2">
        <f t="shared" si="13"/>
        <v>8034637889</v>
      </c>
      <c r="K16" s="2">
        <f t="shared" si="13"/>
        <v>20784566244</v>
      </c>
      <c r="L16" s="2">
        <f t="shared" si="13"/>
        <v>22720711134</v>
      </c>
      <c r="M16" s="2">
        <f t="shared" si="13"/>
        <v>12111148148</v>
      </c>
      <c r="N16" s="2">
        <f t="shared" si="13"/>
        <v>10772756390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359520000000</v>
      </c>
      <c r="H20" s="2">
        <f t="shared" ref="H20:N20" ca="1" si="14">IFERROR(H21*H2,"")</f>
        <v>359520000000</v>
      </c>
      <c r="I20" s="2">
        <f t="shared" ca="1" si="14"/>
        <v>376320000000</v>
      </c>
      <c r="J20" s="2">
        <f t="shared" ca="1" si="14"/>
        <v>409920000000</v>
      </c>
      <c r="K20" s="2">
        <f t="shared" ca="1" si="14"/>
        <v>339360000000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1680000000</v>
      </c>
      <c r="H21" s="2">
        <f>IFERROR(INDEX(D21:G21,COUNT(D21:G21)),"")</f>
        <v>1680000000</v>
      </c>
      <c r="I21" s="2">
        <f t="shared" ref="I21:N21" si="15">IFERROR(INDEX(I51:I500,MATCH($C$7,$C$51:$C$500,0)),"")</f>
        <v>1680000000</v>
      </c>
      <c r="J21" s="2">
        <f t="shared" si="15"/>
        <v>1680000000</v>
      </c>
      <c r="K21" s="2">
        <f t="shared" si="15"/>
        <v>1680000000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0.39952548528935955</v>
      </c>
      <c r="H23" s="3">
        <f t="shared" ref="H23:N23" si="16">IFERROR(H5/H6*100,"")</f>
        <v>1.5981019411574382</v>
      </c>
      <c r="I23" s="3">
        <f t="shared" si="16"/>
        <v>-12.521338777824568</v>
      </c>
      <c r="J23" s="3">
        <f t="shared" si="16"/>
        <v>2.1142528830301925</v>
      </c>
      <c r="K23" s="3">
        <f t="shared" si="16"/>
        <v>6.367078857240406</v>
      </c>
      <c r="L23" s="3">
        <f t="shared" si="16"/>
        <v>9.3909427829809253</v>
      </c>
      <c r="M23" s="3">
        <f t="shared" si="16"/>
        <v>5.648162892273402</v>
      </c>
      <c r="N23" s="3">
        <f t="shared" si="16"/>
        <v>1.9608467494459567</v>
      </c>
    </row>
    <row r="24" spans="1:14" ht="15.5" x14ac:dyDescent="0.35">
      <c r="C24" t="s">
        <v>43</v>
      </c>
      <c r="D24" s="4" t="str">
        <f>IFERROR(_xlfn.RRI(5,I23,D23),"")</f>
        <v/>
      </c>
      <c r="H24" s="4">
        <f t="shared" ref="H24:N24" si="17">IFERROR(_xlfn.RRI(5,M23,H23),"")</f>
        <v>-0.22314591608576761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0.52</v>
      </c>
      <c r="H25" s="3">
        <f>IFERROR(INDEX(D25:G25,COUNT(D25:G25)),"")</f>
        <v>0.52</v>
      </c>
      <c r="I25" s="3">
        <f t="shared" ref="I25:N25" si="18">IFERROR(INDEX(I51:I500,MATCH($C$25,$C$51:$C$500,0)),"")</f>
        <v>-17.09</v>
      </c>
      <c r="J25" s="3">
        <f t="shared" si="18"/>
        <v>2.98</v>
      </c>
      <c r="K25" s="3">
        <f t="shared" si="18"/>
        <v>9.1</v>
      </c>
      <c r="L25" s="3">
        <f t="shared" si="18"/>
        <v>165775.01</v>
      </c>
      <c r="M25" s="3">
        <f t="shared" si="18"/>
        <v>81252.990000000005</v>
      </c>
      <c r="N25" s="3">
        <f t="shared" si="18"/>
        <v>46281.93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-0.90853966275270837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61.811439784523813</v>
      </c>
      <c r="H27" s="3">
        <f t="shared" ref="H27:N27" si="20">IFERROR(H4/H21,"")</f>
        <v>247.24575913809525</v>
      </c>
      <c r="I27" s="3">
        <f t="shared" si="20"/>
        <v>216.40782275119048</v>
      </c>
      <c r="J27" s="3">
        <f t="shared" si="20"/>
        <v>245.27933433690475</v>
      </c>
      <c r="K27" s="3">
        <f t="shared" si="20"/>
        <v>262.58152094404761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-0.22167822498106393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-1.0304271503803393</v>
      </c>
      <c r="I29" s="4">
        <f t="shared" si="22"/>
        <v>-6.7348993288590604</v>
      </c>
      <c r="J29" s="4">
        <f t="shared" si="22"/>
        <v>-0.67252747252747247</v>
      </c>
      <c r="K29" s="4">
        <f t="shared" si="22"/>
        <v>-0.99994510632211686</v>
      </c>
      <c r="L29" s="4">
        <f t="shared" si="22"/>
        <v>1.040232734819974</v>
      </c>
      <c r="M29" s="4">
        <f t="shared" si="22"/>
        <v>0.75560937065502676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0.14249917583783431</v>
      </c>
      <c r="I30" s="4">
        <f t="shared" si="23"/>
        <v>-0.11770870001651934</v>
      </c>
      <c r="J30" s="4">
        <f t="shared" si="23"/>
        <v>-6.5892628487096427E-2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130.36000000000001</v>
      </c>
      <c r="H32" s="3">
        <f>IFERROR(INDEX(D32:G32,COUNT(D32:G32)),"")</f>
        <v>130.36000000000001</v>
      </c>
      <c r="I32" s="3">
        <f t="shared" ref="I32:N32" si="24">IFERROR(INDEX(I51:I500,MATCH($C$32,$C$51:$C$500,0)),"")</f>
        <v>129.84</v>
      </c>
      <c r="J32" s="3">
        <f t="shared" si="24"/>
        <v>146.1</v>
      </c>
      <c r="K32" s="3">
        <f t="shared" si="24"/>
        <v>145.26</v>
      </c>
      <c r="L32" s="3">
        <f t="shared" si="24"/>
        <v>1766983.86</v>
      </c>
      <c r="M32" s="3">
        <f t="shared" si="24"/>
        <v>1957157.42</v>
      </c>
      <c r="N32" s="3">
        <f t="shared" si="24"/>
        <v>2579776.5499999998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1.61</v>
      </c>
      <c r="H33" s="3">
        <f>IFERROR(INDEX(D33:G33,COUNT(D33:G33)),"")</f>
        <v>1.61</v>
      </c>
      <c r="I33" s="3">
        <f t="shared" ref="I33:N33" si="25">IFERROR(INDEX(I51:I500,MATCH($C$33,$C$51:$C$500,0)),"")</f>
        <v>1.73</v>
      </c>
      <c r="J33" s="3">
        <f t="shared" si="25"/>
        <v>1.67</v>
      </c>
      <c r="K33" s="3">
        <f t="shared" si="25"/>
        <v>1.39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403.85</v>
      </c>
      <c r="H34" s="3">
        <f>IFERROR(INDEX(D34:G34,COUNT(D34:G34)),"")</f>
        <v>403.85</v>
      </c>
      <c r="I34" s="3">
        <f t="shared" ref="I34:N34" si="26">IFERROR(INDEX(I51:I500,MATCH($C$34,$C$51:$C$500,0)),"")</f>
        <v>-13.11</v>
      </c>
      <c r="J34" s="3">
        <f t="shared" si="26"/>
        <v>81.88</v>
      </c>
      <c r="K34" s="3">
        <f t="shared" si="26"/>
        <v>22.2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3.41</v>
      </c>
      <c r="H35" s="3">
        <f>IFERROR(INDEX(D35:G35,COUNT(D35:G35)),"")</f>
        <v>3.41</v>
      </c>
      <c r="I35" s="3">
        <f t="shared" ref="I35:N35" si="27">IFERROR(INDEX(I51:I500,MATCH($C$35,$C$51:$C$500,0)),"")</f>
        <v>1.04</v>
      </c>
      <c r="J35" s="3">
        <f t="shared" si="27"/>
        <v>1</v>
      </c>
      <c r="K35" s="3">
        <f t="shared" si="27"/>
        <v>0.77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</v>
      </c>
      <c r="I36" s="4">
        <f t="shared" si="28"/>
        <v>0.75580000000000003</v>
      </c>
      <c r="J36" s="4">
        <f t="shared" si="28"/>
        <v>0</v>
      </c>
      <c r="K36" s="4">
        <f t="shared" si="28"/>
        <v>0.24710000000000001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</v>
      </c>
      <c r="I37" s="3">
        <f t="shared" si="29"/>
        <v>0</v>
      </c>
      <c r="J37" s="3">
        <f t="shared" si="29"/>
        <v>0</v>
      </c>
      <c r="K37" s="3">
        <f t="shared" si="29"/>
        <v>2.25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103843218838</v>
      </c>
      <c r="E51" s="5">
        <v>106466147297</v>
      </c>
      <c r="F51" s="5">
        <v>81652342783</v>
      </c>
      <c r="G51" s="5">
        <v>85140064525</v>
      </c>
      <c r="I51" s="5">
        <v>363565142222</v>
      </c>
      <c r="J51" s="5">
        <v>412069281686</v>
      </c>
      <c r="K51" s="5">
        <v>441136955186</v>
      </c>
      <c r="L51" s="5">
        <v>398734563525</v>
      </c>
      <c r="M51" s="5">
        <v>380917396523</v>
      </c>
      <c r="N51" s="5">
        <v>715801139611</v>
      </c>
    </row>
    <row r="52" spans="2:14" ht="15.5" x14ac:dyDescent="0.35">
      <c r="C52" t="s">
        <v>73</v>
      </c>
      <c r="D52" s="5">
        <v>-55870196712</v>
      </c>
      <c r="E52" s="5">
        <v>-62950881233</v>
      </c>
      <c r="F52" s="5">
        <v>-50264951279</v>
      </c>
      <c r="G52" s="5">
        <v>-48579579661</v>
      </c>
      <c r="I52" s="5">
        <v>-213861363137</v>
      </c>
      <c r="J52" s="5">
        <v>-225112392333</v>
      </c>
      <c r="K52" s="5">
        <v>-251135849466</v>
      </c>
      <c r="L52" s="5">
        <v>-216979619172</v>
      </c>
      <c r="M52" s="5">
        <v>-202764214283</v>
      </c>
      <c r="N52" s="5">
        <v>-451259714014</v>
      </c>
    </row>
    <row r="53" spans="2:14" ht="15.5" x14ac:dyDescent="0.35">
      <c r="C53" t="s">
        <v>74</v>
      </c>
      <c r="D53" s="5">
        <v>47973022126</v>
      </c>
      <c r="E53" s="5">
        <v>43515266064</v>
      </c>
      <c r="F53" s="5">
        <v>31387391504</v>
      </c>
      <c r="G53" s="5">
        <v>36560484864</v>
      </c>
      <c r="I53" s="5">
        <v>149703779085</v>
      </c>
      <c r="J53" s="5">
        <v>186956889353</v>
      </c>
      <c r="K53" s="5">
        <v>190001105720</v>
      </c>
      <c r="L53" s="5">
        <v>181754944353</v>
      </c>
      <c r="M53" s="5">
        <v>178153182240</v>
      </c>
      <c r="N53" s="5">
        <v>264541425597</v>
      </c>
    </row>
    <row r="54" spans="2:14" ht="15.5" x14ac:dyDescent="0.35">
      <c r="C54" t="s">
        <v>75</v>
      </c>
      <c r="D54" s="5">
        <v>-44815196904</v>
      </c>
      <c r="E54" s="5">
        <v>-45286834240</v>
      </c>
      <c r="F54" s="5">
        <v>-51446185145</v>
      </c>
      <c r="G54" s="5">
        <v>-41120717214</v>
      </c>
      <c r="I54" s="5">
        <v>-174901771923</v>
      </c>
      <c r="J54" s="5">
        <v>-169341984038</v>
      </c>
      <c r="K54" s="5">
        <v>-158290648530</v>
      </c>
      <c r="L54" s="5">
        <v>-148529537112</v>
      </c>
      <c r="M54" s="5">
        <v>-155579510196</v>
      </c>
      <c r="N54" s="5">
        <v>-233326658576</v>
      </c>
    </row>
    <row r="55" spans="2:14" ht="15.5" x14ac:dyDescent="0.35">
      <c r="C55" t="s">
        <v>77</v>
      </c>
      <c r="D55" s="5">
        <v>-10692083168</v>
      </c>
      <c r="E55" s="5">
        <v>-11465645581</v>
      </c>
      <c r="F55" s="5">
        <v>-13486053507</v>
      </c>
      <c r="G55" s="5">
        <v>-14157992488</v>
      </c>
      <c r="I55" s="5">
        <v>-50300837976</v>
      </c>
      <c r="J55" s="5">
        <v>-50288223568</v>
      </c>
      <c r="K55" s="5">
        <v>-49405860078</v>
      </c>
      <c r="L55" s="5">
        <v>-46449274541</v>
      </c>
      <c r="M55" s="5">
        <v>-47896559087</v>
      </c>
      <c r="N55" s="5">
        <v>-81633528726</v>
      </c>
    </row>
    <row r="56" spans="2:14" ht="15.5" x14ac:dyDescent="0.35">
      <c r="C56" t="s">
        <v>76</v>
      </c>
      <c r="D56" s="5">
        <v>-34123113736</v>
      </c>
      <c r="E56" s="5">
        <v>-33821188659</v>
      </c>
      <c r="F56" s="5">
        <v>-37960131638</v>
      </c>
      <c r="G56" s="5">
        <v>-26962724726</v>
      </c>
      <c r="I56" s="5">
        <v>-124600933947</v>
      </c>
      <c r="J56" s="5">
        <v>-119053760470</v>
      </c>
      <c r="K56" s="5">
        <v>-108884788452</v>
      </c>
      <c r="L56" s="5">
        <v>-102393695290</v>
      </c>
      <c r="M56" s="5">
        <v>-105251716971</v>
      </c>
      <c r="N56" s="5">
        <v>-151693129850</v>
      </c>
    </row>
    <row r="57" spans="2:14" ht="15.5" x14ac:dyDescent="0.35">
      <c r="C57" t="s">
        <v>80</v>
      </c>
      <c r="D57" s="5">
        <v>663554285</v>
      </c>
      <c r="E57" s="5">
        <v>1142396177</v>
      </c>
      <c r="F57" s="5">
        <v>412915442</v>
      </c>
      <c r="G57" s="5">
        <v>116006349</v>
      </c>
      <c r="I57" s="5">
        <v>1970001162</v>
      </c>
      <c r="J57" s="5">
        <v>1168624267</v>
      </c>
      <c r="K57" s="5">
        <v>331516337</v>
      </c>
      <c r="L57" s="5">
        <v>1089085219</v>
      </c>
      <c r="M57" s="5">
        <v>1855194609</v>
      </c>
      <c r="N57" s="5">
        <v>2384124405</v>
      </c>
    </row>
    <row r="58" spans="2:14" ht="15.5" x14ac:dyDescent="0.35">
      <c r="C58" t="s">
        <v>78</v>
      </c>
      <c r="D58" s="5">
        <v>3157825222</v>
      </c>
      <c r="E58" s="5">
        <v>-1771568176</v>
      </c>
      <c r="F58" s="5">
        <v>-20058793641</v>
      </c>
      <c r="G58" s="5">
        <v>-4560232350</v>
      </c>
      <c r="I58" s="5">
        <v>-25197992838</v>
      </c>
      <c r="J58" s="5">
        <v>17614905315</v>
      </c>
      <c r="K58" s="5">
        <v>31710457190</v>
      </c>
      <c r="L58" s="5">
        <v>33225407241</v>
      </c>
      <c r="M58" s="5">
        <v>22573672044</v>
      </c>
      <c r="N58" s="5">
        <v>31214767021</v>
      </c>
    </row>
    <row r="59" spans="2:14" ht="15.5" x14ac:dyDescent="0.35">
      <c r="C59" t="s">
        <v>79</v>
      </c>
      <c r="D59" s="5">
        <v>-2280412923</v>
      </c>
      <c r="E59" s="5">
        <v>-1770283933</v>
      </c>
      <c r="F59" s="5">
        <v>-2755473628</v>
      </c>
      <c r="G59" s="5">
        <v>-3159969022</v>
      </c>
      <c r="I59" s="5">
        <v>-10298000163</v>
      </c>
      <c r="J59" s="5">
        <v>-9580267426</v>
      </c>
      <c r="K59" s="5">
        <v>-10925890946</v>
      </c>
      <c r="L59" s="5">
        <v>-10504696107</v>
      </c>
      <c r="M59" s="5">
        <v>-10462523896</v>
      </c>
      <c r="N59" s="5">
        <v>-20442010631</v>
      </c>
    </row>
    <row r="60" spans="2:14" ht="15.5" x14ac:dyDescent="0.35">
      <c r="C60" t="s">
        <v>261</v>
      </c>
      <c r="D60" s="5">
        <v>88927705</v>
      </c>
      <c r="E60" s="5">
        <v>72232162</v>
      </c>
      <c r="F60" s="5">
        <v>-10566842</v>
      </c>
      <c r="G60" s="5">
        <v>4599089</v>
      </c>
      <c r="I60" s="5">
        <v>72232162</v>
      </c>
      <c r="J60" s="5">
        <v>28865192</v>
      </c>
      <c r="K60" s="5">
        <v>28421034</v>
      </c>
      <c r="L60" s="5">
        <v>16819935</v>
      </c>
      <c r="M60" s="5">
        <v>31456735</v>
      </c>
      <c r="N60" s="5">
        <v>26516169</v>
      </c>
    </row>
    <row r="61" spans="2:14" ht="15.5" x14ac:dyDescent="0.35">
      <c r="C61" t="s">
        <v>26</v>
      </c>
      <c r="D61" s="5">
        <v>-3032894913</v>
      </c>
      <c r="E61" s="5">
        <v>-2984912272</v>
      </c>
      <c r="F61" s="5">
        <v>-3157822228</v>
      </c>
      <c r="G61" s="5">
        <v>-3280574460</v>
      </c>
      <c r="I61" s="5">
        <v>-12340233487</v>
      </c>
      <c r="J61" s="5">
        <v>-10777756885</v>
      </c>
      <c r="K61" s="5">
        <v>-11285828317</v>
      </c>
      <c r="L61" s="5">
        <v>-11610601261</v>
      </c>
      <c r="M61" s="5">
        <v>-12349175240</v>
      </c>
      <c r="N61" s="5">
        <v>-22852651205</v>
      </c>
    </row>
    <row r="62" spans="2:14" ht="15.5" x14ac:dyDescent="0.35">
      <c r="C62" t="s">
        <v>81</v>
      </c>
      <c r="D62" s="5">
        <v>-2280412923</v>
      </c>
      <c r="E62" s="5">
        <v>-1770283933</v>
      </c>
      <c r="F62" s="5">
        <v>-2755473628</v>
      </c>
      <c r="G62" s="5">
        <v>-3159969022</v>
      </c>
      <c r="I62" s="5">
        <v>-10298000163</v>
      </c>
      <c r="J62" s="5">
        <v>-9580267426</v>
      </c>
      <c r="K62" s="5">
        <v>-10925890946</v>
      </c>
      <c r="L62" s="5">
        <v>-10504696107</v>
      </c>
      <c r="M62" s="5">
        <v>-10462523896</v>
      </c>
      <c r="N62" s="5">
        <v>-20442010631</v>
      </c>
    </row>
    <row r="63" spans="2:14" ht="15.5" x14ac:dyDescent="0.35">
      <c r="C63" t="s">
        <v>28</v>
      </c>
      <c r="D63" s="5">
        <v>877412299</v>
      </c>
      <c r="E63" s="5">
        <v>-3541852109</v>
      </c>
      <c r="F63" s="5">
        <v>-22814267269</v>
      </c>
      <c r="G63" s="5">
        <v>-7720201372</v>
      </c>
      <c r="I63" s="5">
        <v>-35495993001</v>
      </c>
      <c r="J63" s="5">
        <v>8034637889</v>
      </c>
      <c r="K63" s="5">
        <v>20784566244</v>
      </c>
      <c r="L63" s="5">
        <v>22720711134</v>
      </c>
      <c r="M63" s="5">
        <v>12111148148</v>
      </c>
      <c r="N63" s="5">
        <v>10772756390</v>
      </c>
    </row>
    <row r="64" spans="2:14" ht="15.5" x14ac:dyDescent="0.35">
      <c r="C64" t="s">
        <v>27</v>
      </c>
      <c r="E64" s="5">
        <v>6711331877</v>
      </c>
      <c r="I64" s="5">
        <v>6711331877</v>
      </c>
      <c r="J64" s="5">
        <v>-3019688367</v>
      </c>
      <c r="K64" s="5">
        <v>-5447009608</v>
      </c>
      <c r="L64" s="5">
        <v>-6143210480</v>
      </c>
      <c r="M64" s="5">
        <v>-3985849340</v>
      </c>
      <c r="N64" s="5">
        <v>-6144563886</v>
      </c>
    </row>
    <row r="65" spans="2:14" ht="15.5" x14ac:dyDescent="0.35">
      <c r="C65" t="s">
        <v>82</v>
      </c>
      <c r="E65" s="5">
        <v>6711331877</v>
      </c>
      <c r="I65" s="5">
        <v>6711331877</v>
      </c>
      <c r="J65" s="5">
        <v>-3019688367</v>
      </c>
      <c r="K65" s="5">
        <v>-5447009608</v>
      </c>
      <c r="L65" s="5">
        <v>-6143210480</v>
      </c>
      <c r="M65" s="5">
        <v>-3985849340</v>
      </c>
      <c r="N65" s="5">
        <v>-6144563886</v>
      </c>
    </row>
    <row r="66" spans="2:14" ht="15.5" x14ac:dyDescent="0.35">
      <c r="C66" t="s">
        <v>83</v>
      </c>
    </row>
    <row r="67" spans="2:14" ht="15.5" x14ac:dyDescent="0.35">
      <c r="C67" t="s">
        <v>84</v>
      </c>
      <c r="E67" s="5">
        <v>6711331877</v>
      </c>
      <c r="I67" s="5">
        <v>6711331877</v>
      </c>
      <c r="J67" s="5">
        <v>-3019688367</v>
      </c>
      <c r="K67" s="5">
        <v>-5447009608</v>
      </c>
      <c r="L67" s="5">
        <v>-6143210480</v>
      </c>
      <c r="M67" s="5">
        <v>-3985849340</v>
      </c>
      <c r="N67" s="5">
        <v>-6144563886</v>
      </c>
    </row>
    <row r="68" spans="2:14" ht="15.5" x14ac:dyDescent="0.35">
      <c r="C68" t="s">
        <v>85</v>
      </c>
      <c r="D68" s="5">
        <v>877412299</v>
      </c>
      <c r="E68" s="5">
        <v>3169479768</v>
      </c>
      <c r="F68" s="5">
        <v>-22814267269</v>
      </c>
      <c r="G68" s="5">
        <v>-7720201372</v>
      </c>
      <c r="I68" s="5">
        <v>-28784661124</v>
      </c>
      <c r="J68" s="5">
        <v>5014949522</v>
      </c>
      <c r="K68" s="5">
        <v>15337556636</v>
      </c>
      <c r="L68" s="5">
        <v>16577500654</v>
      </c>
      <c r="M68" s="5">
        <v>8125298808</v>
      </c>
      <c r="N68" s="5">
        <v>4628192504</v>
      </c>
    </row>
    <row r="69" spans="2:14" ht="15.5" x14ac:dyDescent="0.35">
      <c r="C69" t="s">
        <v>86</v>
      </c>
      <c r="E69" s="5">
        <v>1395962100</v>
      </c>
      <c r="I69" s="5">
        <v>1395962100</v>
      </c>
      <c r="J69" s="5">
        <v>188752980</v>
      </c>
      <c r="K69" s="5">
        <v>243428640</v>
      </c>
      <c r="L69" s="5">
        <v>16143660</v>
      </c>
      <c r="M69" s="5">
        <v>2929045080</v>
      </c>
      <c r="N69" s="5">
        <v>465033660</v>
      </c>
    </row>
    <row r="70" spans="2:14" ht="15.5" x14ac:dyDescent="0.35">
      <c r="C70" t="s">
        <v>88</v>
      </c>
      <c r="D70" s="5">
        <v>877412299</v>
      </c>
      <c r="E70" s="5">
        <v>4565441868</v>
      </c>
      <c r="F70" s="5">
        <v>-22814267269</v>
      </c>
      <c r="G70" s="5">
        <v>-7720201372</v>
      </c>
      <c r="I70" s="5">
        <v>-27388699024</v>
      </c>
      <c r="J70" s="5">
        <v>5203702502</v>
      </c>
      <c r="K70" s="5">
        <v>15580985276</v>
      </c>
      <c r="L70" s="5">
        <v>16593644314</v>
      </c>
      <c r="M70" s="5">
        <v>11054343888</v>
      </c>
      <c r="N70" s="5">
        <v>5093226164</v>
      </c>
    </row>
    <row r="71" spans="2:14" ht="15.5" x14ac:dyDescent="0.35">
      <c r="C71" t="s">
        <v>89</v>
      </c>
      <c r="D71" s="5">
        <v>877412299</v>
      </c>
      <c r="E71" s="5">
        <v>3169479768</v>
      </c>
      <c r="F71" s="5">
        <v>-22814267269</v>
      </c>
      <c r="G71" s="5">
        <v>-7720201372</v>
      </c>
      <c r="I71" s="5">
        <v>-28784661124</v>
      </c>
      <c r="J71" s="5">
        <v>5014949522</v>
      </c>
      <c r="K71" s="5">
        <v>15337556636</v>
      </c>
      <c r="L71" s="5">
        <v>16577500654</v>
      </c>
      <c r="M71" s="5">
        <v>8125298808</v>
      </c>
      <c r="N71" s="5">
        <v>4628192504</v>
      </c>
    </row>
    <row r="72" spans="2:14" ht="15.5" x14ac:dyDescent="0.35">
      <c r="C72" t="s">
        <v>7</v>
      </c>
      <c r="D72" s="5">
        <v>877412299</v>
      </c>
      <c r="E72" s="5">
        <v>4565441868</v>
      </c>
      <c r="F72" s="5">
        <v>-22814267269</v>
      </c>
      <c r="G72" s="5">
        <v>-7720201372</v>
      </c>
      <c r="I72" s="5">
        <v>-27388699024</v>
      </c>
      <c r="J72" s="5">
        <v>5203702502</v>
      </c>
      <c r="K72" s="5">
        <v>15580985276</v>
      </c>
      <c r="L72" s="5">
        <v>16593644314</v>
      </c>
      <c r="M72" s="5">
        <v>11054343888</v>
      </c>
      <c r="N72" s="5">
        <v>5093226164</v>
      </c>
    </row>
    <row r="73" spans="2:14" ht="15.5" x14ac:dyDescent="0.35">
      <c r="C73" t="s">
        <v>267</v>
      </c>
    </row>
    <row r="74" spans="2:14" ht="15.5" x14ac:dyDescent="0.35">
      <c r="C74" t="s">
        <v>90</v>
      </c>
      <c r="D74" s="5">
        <v>877412299</v>
      </c>
      <c r="E74" s="5">
        <v>3169479768</v>
      </c>
      <c r="F74" s="5">
        <v>-22814267269</v>
      </c>
      <c r="G74" s="5">
        <v>-7720201372</v>
      </c>
      <c r="I74" s="5">
        <v>-28784661124</v>
      </c>
      <c r="J74" s="5">
        <v>5014949522</v>
      </c>
      <c r="K74" s="5">
        <v>15337556636</v>
      </c>
      <c r="L74" s="5">
        <v>16577500654</v>
      </c>
      <c r="M74" s="5">
        <v>8125298808</v>
      </c>
      <c r="N74" s="5">
        <v>4628192504</v>
      </c>
    </row>
    <row r="75" spans="2:14" ht="15.5" x14ac:dyDescent="0.35">
      <c r="C75" t="s">
        <v>91</v>
      </c>
      <c r="D75" s="5">
        <v>877412299</v>
      </c>
      <c r="E75" s="5">
        <v>4565441868</v>
      </c>
      <c r="F75" s="5">
        <v>-22814267269</v>
      </c>
      <c r="G75" s="5">
        <v>-7720201372</v>
      </c>
      <c r="I75" s="5">
        <v>-27388699024</v>
      </c>
      <c r="J75" s="5">
        <v>5203702502</v>
      </c>
      <c r="K75" s="5">
        <v>15580985276</v>
      </c>
      <c r="L75" s="5">
        <v>16593644314</v>
      </c>
      <c r="M75" s="5">
        <v>11054343888</v>
      </c>
      <c r="N75" s="5">
        <v>5093226164</v>
      </c>
    </row>
    <row r="76" spans="2:14" ht="15.5" x14ac:dyDescent="0.35">
      <c r="C76" t="s">
        <v>92</v>
      </c>
      <c r="D76" s="5">
        <v>877412299</v>
      </c>
      <c r="E76" s="5">
        <v>4565441868</v>
      </c>
      <c r="F76" s="5">
        <v>-22814267269</v>
      </c>
      <c r="G76" s="5">
        <v>-7720201372</v>
      </c>
      <c r="I76" s="5">
        <v>-27388699024</v>
      </c>
      <c r="J76" s="5">
        <v>5203702502</v>
      </c>
      <c r="K76" s="5">
        <v>15580985276</v>
      </c>
      <c r="L76" s="5">
        <v>16593644314</v>
      </c>
      <c r="M76" s="5">
        <v>11054343888</v>
      </c>
      <c r="N76" s="5">
        <v>5093226164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43484142341</v>
      </c>
      <c r="E80" s="5">
        <v>47018022061</v>
      </c>
      <c r="F80" s="5">
        <v>30295559372</v>
      </c>
      <c r="G80" s="5">
        <v>19085470092</v>
      </c>
      <c r="I80" s="5">
        <v>47018022061</v>
      </c>
      <c r="J80" s="5">
        <v>23829969714</v>
      </c>
      <c r="K80" s="5">
        <v>44293553960</v>
      </c>
      <c r="L80" s="5">
        <v>10883116905</v>
      </c>
      <c r="M80" s="5">
        <v>14308735007</v>
      </c>
      <c r="N80" s="5">
        <v>20822856211</v>
      </c>
    </row>
    <row r="81" spans="3:14" ht="15.5" x14ac:dyDescent="0.35">
      <c r="C81" t="s">
        <v>269</v>
      </c>
    </row>
    <row r="82" spans="3:14" ht="15.5" x14ac:dyDescent="0.35">
      <c r="C82" t="s">
        <v>96</v>
      </c>
      <c r="D82" s="5">
        <v>199448432859</v>
      </c>
      <c r="E82" s="5">
        <v>192745972655</v>
      </c>
      <c r="F82" s="5">
        <v>199246977579</v>
      </c>
      <c r="G82" s="5">
        <v>237621696714</v>
      </c>
      <c r="I82" s="5">
        <v>192745972655</v>
      </c>
      <c r="J82" s="5">
        <v>256357708974</v>
      </c>
      <c r="K82" s="5">
        <v>200363701988</v>
      </c>
      <c r="L82" s="5">
        <v>170734674761</v>
      </c>
      <c r="M82" s="5">
        <v>150394479443</v>
      </c>
      <c r="N82" s="5">
        <v>179047904648</v>
      </c>
    </row>
    <row r="83" spans="3:14" ht="15.5" x14ac:dyDescent="0.35">
      <c r="C83" t="s">
        <v>270</v>
      </c>
    </row>
    <row r="84" spans="3:14" ht="15.5" x14ac:dyDescent="0.35">
      <c r="C84" t="s">
        <v>97</v>
      </c>
      <c r="D84" s="5">
        <v>680235326</v>
      </c>
      <c r="E84" s="5">
        <v>803602800</v>
      </c>
      <c r="F84" s="5">
        <v>1619485947</v>
      </c>
      <c r="G84" s="5">
        <v>1242107167</v>
      </c>
      <c r="I84" s="5">
        <v>803602800</v>
      </c>
      <c r="J84" s="5">
        <v>1189932148</v>
      </c>
      <c r="K84" s="5">
        <v>851287132</v>
      </c>
      <c r="L84" s="5">
        <v>693718251</v>
      </c>
      <c r="M84" s="5">
        <v>928533760</v>
      </c>
      <c r="N84" s="5">
        <v>238811084</v>
      </c>
    </row>
    <row r="85" spans="3:14" ht="15.5" x14ac:dyDescent="0.35">
      <c r="C85" t="s">
        <v>98</v>
      </c>
      <c r="D85" s="5">
        <v>199448432859</v>
      </c>
      <c r="E85" s="5">
        <v>192745972655</v>
      </c>
      <c r="F85" s="5">
        <v>199246977579</v>
      </c>
      <c r="G85" s="5">
        <v>237621696714</v>
      </c>
      <c r="I85" s="5">
        <v>192745972655</v>
      </c>
      <c r="J85" s="5">
        <v>256357708974</v>
      </c>
      <c r="K85" s="5">
        <v>200363701988</v>
      </c>
      <c r="L85" s="5">
        <v>170734674761</v>
      </c>
      <c r="M85" s="5">
        <v>150394479443</v>
      </c>
      <c r="N85" s="5">
        <v>179047904648</v>
      </c>
    </row>
    <row r="86" spans="3:14" ht="15.5" x14ac:dyDescent="0.35">
      <c r="C86" t="s">
        <v>99</v>
      </c>
    </row>
    <row r="87" spans="3:14" ht="15.5" x14ac:dyDescent="0.35">
      <c r="C87" t="s">
        <v>100</v>
      </c>
    </row>
    <row r="88" spans="3:14" ht="15.5" x14ac:dyDescent="0.35">
      <c r="C88" t="s">
        <v>101</v>
      </c>
      <c r="D88" s="5">
        <v>57398068896</v>
      </c>
      <c r="E88" s="5">
        <v>56302987930</v>
      </c>
      <c r="F88" s="5">
        <v>57514956372</v>
      </c>
      <c r="G88" s="5">
        <v>54594208192</v>
      </c>
      <c r="I88" s="5">
        <v>56302987930</v>
      </c>
      <c r="J88" s="5">
        <v>51762919535</v>
      </c>
      <c r="K88" s="5">
        <v>56009407139</v>
      </c>
      <c r="L88" s="5">
        <v>79284048514</v>
      </c>
      <c r="M88" s="5">
        <v>53758613267</v>
      </c>
      <c r="N88" s="5">
        <v>174959506700</v>
      </c>
    </row>
    <row r="89" spans="3:14" ht="15.5" x14ac:dyDescent="0.35">
      <c r="C89" t="s">
        <v>80</v>
      </c>
      <c r="D89" s="5">
        <v>14378384003</v>
      </c>
      <c r="E89" s="5">
        <v>14378384003</v>
      </c>
      <c r="F89" s="5">
        <v>12982421903</v>
      </c>
      <c r="G89" s="5">
        <v>12982421903</v>
      </c>
      <c r="I89" s="5">
        <v>14378384003</v>
      </c>
      <c r="J89" s="5">
        <v>12982421903</v>
      </c>
      <c r="K89" s="5">
        <v>12793668923</v>
      </c>
      <c r="L89" s="5">
        <v>12550240283</v>
      </c>
      <c r="M89" s="5">
        <v>12534096623</v>
      </c>
      <c r="N89" s="5">
        <v>10052418335</v>
      </c>
    </row>
    <row r="90" spans="3:14" ht="15.5" x14ac:dyDescent="0.35">
      <c r="C90" t="s">
        <v>102</v>
      </c>
      <c r="D90" s="5">
        <v>310219651842</v>
      </c>
      <c r="E90" s="5">
        <v>301612244294</v>
      </c>
      <c r="F90" s="5">
        <v>293807922284</v>
      </c>
      <c r="G90" s="5">
        <v>320792479419</v>
      </c>
      <c r="I90" s="5">
        <v>301612244294</v>
      </c>
      <c r="J90" s="5">
        <v>337203713030</v>
      </c>
      <c r="K90" s="5">
        <v>308206573425</v>
      </c>
      <c r="L90" s="5">
        <v>268799494234</v>
      </c>
      <c r="M90" s="5">
        <v>227507847193</v>
      </c>
      <c r="N90" s="5">
        <v>409313946819</v>
      </c>
    </row>
    <row r="91" spans="3:14" ht="15.5" x14ac:dyDescent="0.35">
      <c r="C91" t="s">
        <v>103</v>
      </c>
    </row>
    <row r="92" spans="3:14" ht="15.5" x14ac:dyDescent="0.35">
      <c r="C92" t="s">
        <v>104</v>
      </c>
      <c r="D92" s="5">
        <v>105788307379</v>
      </c>
      <c r="E92" s="5">
        <v>107575241657</v>
      </c>
      <c r="F92" s="5">
        <v>108918301261</v>
      </c>
      <c r="G92" s="5">
        <v>109376931195</v>
      </c>
      <c r="I92" s="5">
        <v>107575241657</v>
      </c>
      <c r="J92" s="5">
        <v>108923362860</v>
      </c>
      <c r="K92" s="5">
        <v>113502223075</v>
      </c>
      <c r="L92" s="5">
        <v>78214493777</v>
      </c>
      <c r="M92" s="5">
        <v>82296215152</v>
      </c>
      <c r="N92" s="5">
        <v>139775788064</v>
      </c>
    </row>
    <row r="93" spans="3:14" ht="15.5" x14ac:dyDescent="0.35">
      <c r="C93" t="s">
        <v>733</v>
      </c>
      <c r="D93" s="5">
        <v>22156000000</v>
      </c>
      <c r="E93" s="5">
        <v>22156000000</v>
      </c>
      <c r="F93" s="5">
        <v>22156000000</v>
      </c>
      <c r="G93" s="5">
        <v>22156000000</v>
      </c>
      <c r="I93" s="5">
        <v>22156000000</v>
      </c>
      <c r="J93" s="5">
        <v>22156000000</v>
      </c>
      <c r="K93" s="5">
        <v>22156000000</v>
      </c>
      <c r="L93" s="5">
        <v>22156000000</v>
      </c>
      <c r="M93" s="5">
        <v>57568765862</v>
      </c>
    </row>
    <row r="94" spans="3:14" ht="15.5" x14ac:dyDescent="0.35">
      <c r="C94" t="s">
        <v>105</v>
      </c>
      <c r="D94" s="5">
        <v>11745108365</v>
      </c>
      <c r="E94" s="5">
        <v>11745108365</v>
      </c>
      <c r="F94" s="5">
        <v>5427509389</v>
      </c>
      <c r="G94" s="5">
        <v>5427509388</v>
      </c>
      <c r="I94" s="5">
        <v>11745108365</v>
      </c>
      <c r="J94" s="5">
        <v>5427509388</v>
      </c>
      <c r="K94" s="5">
        <v>4962608955</v>
      </c>
      <c r="L94" s="5">
        <v>3827769443</v>
      </c>
      <c r="M94" s="5">
        <v>3443391823</v>
      </c>
      <c r="N94" s="5">
        <v>6162675370</v>
      </c>
    </row>
    <row r="95" spans="3:14" ht="15.5" x14ac:dyDescent="0.35">
      <c r="C95" t="s">
        <v>106</v>
      </c>
      <c r="D95" s="5">
        <v>162675879766</v>
      </c>
      <c r="E95" s="5">
        <v>162383900967</v>
      </c>
      <c r="F95" s="5">
        <v>156093966258</v>
      </c>
      <c r="G95" s="5">
        <v>156100179107</v>
      </c>
      <c r="I95" s="5">
        <v>162383900967</v>
      </c>
      <c r="J95" s="5">
        <v>154174310371</v>
      </c>
      <c r="K95" s="5">
        <v>155170401743</v>
      </c>
      <c r="L95" s="5">
        <v>118753522103</v>
      </c>
      <c r="M95" s="5">
        <v>157545515487</v>
      </c>
      <c r="N95" s="5">
        <v>167730289438</v>
      </c>
    </row>
    <row r="96" spans="3:14" ht="15.5" x14ac:dyDescent="0.35">
      <c r="C96" t="s">
        <v>107</v>
      </c>
      <c r="D96" s="5">
        <v>472895531608</v>
      </c>
      <c r="E96" s="5">
        <v>463996145261</v>
      </c>
      <c r="F96" s="5">
        <v>449901888542</v>
      </c>
      <c r="G96" s="5">
        <v>476892658526</v>
      </c>
      <c r="I96" s="5">
        <v>463996145261</v>
      </c>
      <c r="J96" s="5">
        <v>491378023401</v>
      </c>
      <c r="K96" s="5">
        <v>463376975168</v>
      </c>
      <c r="L96" s="5">
        <v>387553016337</v>
      </c>
      <c r="M96" s="5">
        <v>385053362680</v>
      </c>
      <c r="N96" s="5">
        <v>577044236257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226288928149</v>
      </c>
      <c r="E99" s="5">
        <v>219516954101</v>
      </c>
      <c r="F99" s="5">
        <v>207507207182</v>
      </c>
      <c r="G99" s="5">
        <v>212933709897</v>
      </c>
      <c r="I99" s="5">
        <v>219516954101</v>
      </c>
      <c r="J99" s="5">
        <v>220756404217</v>
      </c>
      <c r="K99" s="5">
        <v>196174262861</v>
      </c>
      <c r="L99" s="5">
        <v>193455678483</v>
      </c>
      <c r="M99" s="5">
        <v>173260840045</v>
      </c>
      <c r="N99" s="5">
        <v>287935643925</v>
      </c>
    </row>
    <row r="100" spans="3:14" ht="15.5" x14ac:dyDescent="0.35">
      <c r="C100" t="s">
        <v>111</v>
      </c>
    </row>
    <row r="101" spans="3:14" ht="15.5" x14ac:dyDescent="0.35">
      <c r="C101" t="s">
        <v>112</v>
      </c>
      <c r="D101" s="5">
        <v>49129999454</v>
      </c>
      <c r="E101" s="5">
        <v>40656692595</v>
      </c>
      <c r="F101" s="5">
        <v>30452883222</v>
      </c>
      <c r="G101" s="5">
        <v>34766458832</v>
      </c>
      <c r="I101" s="5">
        <v>40656692595</v>
      </c>
      <c r="J101" s="5">
        <v>41527924046</v>
      </c>
      <c r="K101" s="5">
        <v>36853330142</v>
      </c>
      <c r="L101" s="5">
        <v>42495111479</v>
      </c>
      <c r="M101" s="5">
        <v>27825898177</v>
      </c>
      <c r="N101" s="5">
        <v>33677003894</v>
      </c>
    </row>
    <row r="102" spans="3:14" ht="15.5" x14ac:dyDescent="0.35">
      <c r="C102" t="s">
        <v>113</v>
      </c>
    </row>
    <row r="103" spans="3:14" ht="15.5" x14ac:dyDescent="0.35">
      <c r="C103" t="s">
        <v>114</v>
      </c>
    </row>
    <row r="104" spans="3:14" ht="15.5" x14ac:dyDescent="0.35">
      <c r="C104" t="s">
        <v>115</v>
      </c>
      <c r="D104" s="5">
        <v>4742777346</v>
      </c>
      <c r="E104" s="5">
        <v>4348810476</v>
      </c>
      <c r="F104" s="5">
        <v>2593127136</v>
      </c>
      <c r="G104" s="5">
        <v>4370093212</v>
      </c>
      <c r="I104" s="5">
        <v>4348810476</v>
      </c>
      <c r="J104" s="5">
        <v>5184409539</v>
      </c>
      <c r="K104" s="5">
        <v>5346369473</v>
      </c>
      <c r="L104" s="5">
        <v>2214992536</v>
      </c>
      <c r="M104" s="5">
        <v>3432424553</v>
      </c>
      <c r="N104" s="5">
        <v>4891681940</v>
      </c>
    </row>
    <row r="105" spans="3:14" ht="15.5" x14ac:dyDescent="0.35">
      <c r="C105" t="s">
        <v>116</v>
      </c>
      <c r="D105" s="5">
        <v>773601297</v>
      </c>
      <c r="E105" s="5">
        <v>2785334103</v>
      </c>
      <c r="F105" s="5">
        <v>1850874996</v>
      </c>
      <c r="G105" s="5">
        <v>1564865250</v>
      </c>
      <c r="I105" s="5">
        <v>2785334103</v>
      </c>
      <c r="J105" s="5">
        <v>1865272353</v>
      </c>
      <c r="K105" s="5">
        <v>3722976149</v>
      </c>
      <c r="L105" s="5">
        <v>3624644879</v>
      </c>
      <c r="M105" s="5">
        <v>2725724241</v>
      </c>
      <c r="N105" s="5">
        <v>6218652118</v>
      </c>
    </row>
    <row r="106" spans="3:14" ht="15.5" x14ac:dyDescent="0.35">
      <c r="C106" t="s">
        <v>273</v>
      </c>
      <c r="D106" s="5">
        <v>170962314726</v>
      </c>
      <c r="E106" s="5">
        <v>170922514127</v>
      </c>
      <c r="F106" s="5">
        <v>170990835881</v>
      </c>
      <c r="G106" s="5">
        <v>170990185436</v>
      </c>
      <c r="I106" s="5">
        <v>170922514127</v>
      </c>
      <c r="J106" s="5">
        <v>170988866131</v>
      </c>
      <c r="K106" s="5">
        <v>149400299965</v>
      </c>
      <c r="L106" s="5">
        <v>143808719943</v>
      </c>
      <c r="M106" s="5">
        <v>136000000000</v>
      </c>
      <c r="N106" s="5">
        <v>238090919841</v>
      </c>
    </row>
    <row r="107" spans="3:14" ht="15.5" x14ac:dyDescent="0.35">
      <c r="C107" t="s">
        <v>118</v>
      </c>
    </row>
    <row r="108" spans="3:14" ht="15.5" x14ac:dyDescent="0.35">
      <c r="C108" t="s">
        <v>119</v>
      </c>
    </row>
    <row r="109" spans="3:14" ht="15.5" x14ac:dyDescent="0.35">
      <c r="C109" t="s">
        <v>276</v>
      </c>
      <c r="M109" s="5">
        <v>425000095</v>
      </c>
      <c r="N109" s="5">
        <v>2773259408</v>
      </c>
    </row>
    <row r="110" spans="3:14" ht="15.5" x14ac:dyDescent="0.35">
      <c r="C110" t="s">
        <v>120</v>
      </c>
      <c r="L110" s="5">
        <v>425000095</v>
      </c>
      <c r="M110" s="5">
        <v>2348259314</v>
      </c>
      <c r="N110" s="5">
        <v>4748575048</v>
      </c>
    </row>
    <row r="111" spans="3:14" ht="15.5" x14ac:dyDescent="0.35">
      <c r="C111" t="s">
        <v>121</v>
      </c>
      <c r="D111" s="5">
        <v>26993004000</v>
      </c>
      <c r="E111" s="5">
        <v>25743004000</v>
      </c>
      <c r="F111" s="5">
        <v>28246733000</v>
      </c>
      <c r="G111" s="5">
        <v>26996733000</v>
      </c>
      <c r="I111" s="5">
        <v>25743004000</v>
      </c>
      <c r="J111" s="5">
        <v>24496733000</v>
      </c>
      <c r="K111" s="5">
        <v>22491038000</v>
      </c>
      <c r="L111" s="5">
        <v>17398952000</v>
      </c>
      <c r="M111" s="5">
        <v>16076781095</v>
      </c>
      <c r="N111" s="5">
        <v>29362328865</v>
      </c>
    </row>
    <row r="112" spans="3:14" ht="15.5" x14ac:dyDescent="0.35">
      <c r="C112" t="s">
        <v>122</v>
      </c>
      <c r="D112" s="5">
        <v>26993004000</v>
      </c>
      <c r="E112" s="5">
        <v>25743004000</v>
      </c>
      <c r="F112" s="5">
        <v>28246733000</v>
      </c>
      <c r="G112" s="5">
        <v>26996733000</v>
      </c>
      <c r="I112" s="5">
        <v>25743004000</v>
      </c>
      <c r="J112" s="5">
        <v>24496733000</v>
      </c>
      <c r="K112" s="5">
        <v>22491038000</v>
      </c>
      <c r="L112" s="5">
        <v>17398952000</v>
      </c>
      <c r="M112" s="5">
        <v>16076781095</v>
      </c>
      <c r="N112" s="5">
        <v>29362328865</v>
      </c>
    </row>
    <row r="113" spans="3:14" ht="15.5" x14ac:dyDescent="0.35">
      <c r="C113" t="s">
        <v>124</v>
      </c>
    </row>
    <row r="114" spans="3:14" ht="15.5" x14ac:dyDescent="0.35">
      <c r="C114" t="s">
        <v>125</v>
      </c>
      <c r="M114" s="5">
        <v>425000095</v>
      </c>
      <c r="N114" s="5">
        <v>3238718865</v>
      </c>
    </row>
    <row r="115" spans="3:14" ht="15.5" x14ac:dyDescent="0.35">
      <c r="C115" t="s">
        <v>123</v>
      </c>
    </row>
    <row r="116" spans="3:14" ht="15.5" x14ac:dyDescent="0.35">
      <c r="C116" t="s">
        <v>126</v>
      </c>
      <c r="D116" s="5">
        <v>253281932149</v>
      </c>
      <c r="E116" s="5">
        <v>245259958101</v>
      </c>
      <c r="F116" s="5">
        <v>235753940182</v>
      </c>
      <c r="G116" s="5">
        <v>239930442897</v>
      </c>
      <c r="I116" s="5">
        <v>245259958101</v>
      </c>
      <c r="J116" s="5">
        <v>245253137217</v>
      </c>
      <c r="K116" s="5">
        <v>218665300861</v>
      </c>
      <c r="L116" s="5">
        <v>210854630483</v>
      </c>
      <c r="M116" s="5">
        <v>189337621140</v>
      </c>
      <c r="N116" s="5">
        <v>317297972790</v>
      </c>
    </row>
    <row r="117" spans="3:14" ht="15.5" x14ac:dyDescent="0.35">
      <c r="C117" t="s">
        <v>127</v>
      </c>
    </row>
    <row r="118" spans="3:14" ht="15.5" x14ac:dyDescent="0.35">
      <c r="C118" t="s">
        <v>128</v>
      </c>
      <c r="D118" s="5">
        <v>168466250000</v>
      </c>
      <c r="E118" s="5">
        <v>168466250000</v>
      </c>
      <c r="F118" s="5">
        <v>168466250000</v>
      </c>
      <c r="G118" s="5">
        <v>168466250000</v>
      </c>
      <c r="I118" s="5">
        <v>168466250000</v>
      </c>
      <c r="J118" s="5">
        <v>168466250000</v>
      </c>
      <c r="K118" s="5">
        <v>168466250000</v>
      </c>
      <c r="L118" s="5">
        <v>100000000000</v>
      </c>
      <c r="M118" s="5">
        <v>100000000000</v>
      </c>
      <c r="N118" s="5">
        <v>100000000000</v>
      </c>
    </row>
    <row r="119" spans="3:14" ht="15.5" x14ac:dyDescent="0.35">
      <c r="C119" t="s">
        <v>129</v>
      </c>
      <c r="D119" s="5">
        <v>19089053177</v>
      </c>
      <c r="E119" s="5">
        <v>19089053177</v>
      </c>
      <c r="F119" s="5">
        <v>19066256245</v>
      </c>
      <c r="G119" s="5">
        <v>19066256245</v>
      </c>
      <c r="I119" s="5">
        <v>19089053177</v>
      </c>
      <c r="J119" s="5">
        <v>19089053177</v>
      </c>
      <c r="K119" s="5">
        <v>19089053177</v>
      </c>
      <c r="L119" s="5">
        <v>350000000</v>
      </c>
      <c r="M119" s="5">
        <v>350000000</v>
      </c>
      <c r="N119" s="5">
        <v>3538215722</v>
      </c>
    </row>
    <row r="120" spans="3:14" ht="15.5" x14ac:dyDescent="0.35">
      <c r="C120" t="s">
        <v>130</v>
      </c>
      <c r="D120" s="5">
        <v>17679912279</v>
      </c>
      <c r="E120" s="5">
        <v>16802499980</v>
      </c>
      <c r="F120" s="5">
        <v>13633020212</v>
      </c>
      <c r="G120" s="5">
        <v>36447287481</v>
      </c>
      <c r="I120" s="5">
        <v>16802499980</v>
      </c>
      <c r="J120" s="5">
        <v>45587161104</v>
      </c>
      <c r="K120" s="5">
        <v>44362702207</v>
      </c>
      <c r="L120" s="5">
        <v>63798145571</v>
      </c>
      <c r="M120" s="5">
        <v>82831644917</v>
      </c>
      <c r="N120" s="5">
        <v>144387020933</v>
      </c>
    </row>
    <row r="121" spans="3:14" ht="15.5" x14ac:dyDescent="0.35">
      <c r="C121" t="s">
        <v>131</v>
      </c>
      <c r="D121" s="5">
        <v>9000000000</v>
      </c>
      <c r="E121" s="5">
        <v>9000000000</v>
      </c>
      <c r="F121" s="5">
        <v>9000000000</v>
      </c>
      <c r="G121" s="5">
        <v>9000000000</v>
      </c>
      <c r="I121" s="5">
        <v>9000000000</v>
      </c>
      <c r="J121" s="5">
        <v>7000000000</v>
      </c>
      <c r="K121" s="5">
        <v>5000000000</v>
      </c>
    </row>
    <row r="122" spans="3:14" ht="15.5" x14ac:dyDescent="0.35">
      <c r="C122" t="s">
        <v>132</v>
      </c>
      <c r="D122" s="5">
        <v>8679912279</v>
      </c>
      <c r="E122" s="5">
        <v>7802499980</v>
      </c>
      <c r="F122" s="5">
        <v>4633020212</v>
      </c>
      <c r="G122" s="5">
        <v>27447287481</v>
      </c>
      <c r="I122" s="5">
        <v>7802499980</v>
      </c>
      <c r="J122" s="5">
        <v>38587161104</v>
      </c>
      <c r="K122" s="5">
        <v>39362702207</v>
      </c>
      <c r="L122" s="5">
        <v>63798145571</v>
      </c>
      <c r="M122" s="5">
        <v>82831644917</v>
      </c>
      <c r="N122" s="5">
        <v>144387020933</v>
      </c>
    </row>
    <row r="123" spans="3:14" ht="15.5" x14ac:dyDescent="0.35">
      <c r="C123" t="s">
        <v>133</v>
      </c>
      <c r="D123" s="5">
        <v>17679912279</v>
      </c>
      <c r="E123" s="5">
        <v>16802499980</v>
      </c>
      <c r="F123" s="5">
        <v>13633020212</v>
      </c>
      <c r="G123" s="5">
        <v>36447287481</v>
      </c>
      <c r="I123" s="5">
        <v>16802499980</v>
      </c>
      <c r="J123" s="5">
        <v>45587161104</v>
      </c>
      <c r="K123" s="5">
        <v>44362702207</v>
      </c>
      <c r="L123" s="5">
        <v>63798145571</v>
      </c>
      <c r="M123" s="5">
        <v>82831644917</v>
      </c>
      <c r="N123" s="5">
        <v>144387020933</v>
      </c>
    </row>
    <row r="124" spans="3:14" ht="15.5" x14ac:dyDescent="0.35">
      <c r="C124" t="s">
        <v>134</v>
      </c>
      <c r="N124" s="5">
        <v>1768608477</v>
      </c>
    </row>
    <row r="125" spans="3:14" ht="15.5" x14ac:dyDescent="0.35">
      <c r="C125" t="s">
        <v>9</v>
      </c>
      <c r="D125" s="5">
        <v>219613599459</v>
      </c>
      <c r="E125" s="5">
        <v>218736187160</v>
      </c>
      <c r="F125" s="5">
        <v>214147948360</v>
      </c>
      <c r="G125" s="5">
        <v>236962215629</v>
      </c>
      <c r="I125" s="5">
        <v>218736187160</v>
      </c>
      <c r="J125" s="5">
        <v>246124886184</v>
      </c>
      <c r="K125" s="5">
        <v>244711674307</v>
      </c>
      <c r="L125" s="5">
        <v>176698385854</v>
      </c>
      <c r="M125" s="5">
        <v>195715741540</v>
      </c>
      <c r="N125" s="5">
        <v>259746263467</v>
      </c>
    </row>
    <row r="126" spans="3:14" ht="15.5" x14ac:dyDescent="0.35">
      <c r="C126" t="s">
        <v>135</v>
      </c>
      <c r="D126" s="5">
        <v>472895531608</v>
      </c>
      <c r="E126" s="5">
        <v>463996145261</v>
      </c>
      <c r="F126" s="5">
        <v>449901888542</v>
      </c>
      <c r="G126" s="5">
        <v>476892658526</v>
      </c>
      <c r="I126" s="5">
        <v>463996145261</v>
      </c>
      <c r="J126" s="5">
        <v>491378023401</v>
      </c>
      <c r="K126" s="5">
        <v>463376975168</v>
      </c>
      <c r="L126" s="5">
        <v>387553016337</v>
      </c>
      <c r="M126" s="5">
        <v>385053362680</v>
      </c>
      <c r="N126" s="5">
        <v>577044236257</v>
      </c>
    </row>
    <row r="127" spans="3:14" ht="15.5" x14ac:dyDescent="0.35">
      <c r="C127" t="s">
        <v>136</v>
      </c>
      <c r="D127" s="5">
        <v>1684662500</v>
      </c>
      <c r="E127" s="5">
        <v>1684662500</v>
      </c>
      <c r="F127" s="5">
        <v>1684662500</v>
      </c>
      <c r="G127" s="5">
        <v>1684662500</v>
      </c>
      <c r="I127" s="5">
        <v>1684662500</v>
      </c>
      <c r="J127" s="5">
        <v>1684662500</v>
      </c>
      <c r="K127" s="5">
        <v>1684662500</v>
      </c>
      <c r="L127" s="5">
        <v>100000</v>
      </c>
      <c r="M127" s="5">
        <v>100000</v>
      </c>
      <c r="N127" s="5">
        <v>100000</v>
      </c>
    </row>
    <row r="129" spans="2:14" ht="15.5" x14ac:dyDescent="0.35">
      <c r="B129" t="s">
        <v>137</v>
      </c>
      <c r="C129" t="s">
        <v>138</v>
      </c>
      <c r="D129" s="5">
        <v>-1864918975</v>
      </c>
      <c r="E129" s="5">
        <v>15996193793</v>
      </c>
      <c r="F129" s="5">
        <v>13713107550</v>
      </c>
      <c r="G129" s="5">
        <v>9701482773</v>
      </c>
      <c r="I129" s="5">
        <v>28568510099</v>
      </c>
      <c r="J129" s="5">
        <v>-35270442493</v>
      </c>
      <c r="K129" s="5">
        <v>20349593715</v>
      </c>
      <c r="L129" s="5">
        <v>-4056572172</v>
      </c>
      <c r="M129" s="5">
        <v>78463071318</v>
      </c>
      <c r="N129" s="5">
        <v>14574771812</v>
      </c>
    </row>
    <row r="130" spans="2:14" ht="15.5" x14ac:dyDescent="0.35">
      <c r="C130" t="s">
        <v>139</v>
      </c>
      <c r="D130" s="5">
        <v>97140758678</v>
      </c>
      <c r="E130" s="5">
        <v>112967152014</v>
      </c>
      <c r="F130" s="5">
        <v>120027062125</v>
      </c>
      <c r="G130" s="5">
        <v>109447590447</v>
      </c>
      <c r="I130" s="5">
        <v>427176878541</v>
      </c>
      <c r="J130" s="5">
        <v>356075274700</v>
      </c>
      <c r="K130" s="5">
        <v>411314436659</v>
      </c>
      <c r="L130" s="5">
        <v>378394368207</v>
      </c>
      <c r="M130" s="5">
        <v>435900170819</v>
      </c>
      <c r="N130" s="5">
        <v>1061844001385</v>
      </c>
    </row>
    <row r="131" spans="2:14" ht="15.5" x14ac:dyDescent="0.35">
      <c r="C131" t="s">
        <v>140</v>
      </c>
      <c r="D131" s="5">
        <v>-47396889853</v>
      </c>
      <c r="E131" s="5">
        <v>-57708098050</v>
      </c>
      <c r="F131" s="5">
        <v>-54578526888</v>
      </c>
      <c r="G131" s="5">
        <v>-64839913249</v>
      </c>
      <c r="I131" s="5">
        <v>-219693620777</v>
      </c>
      <c r="J131" s="5">
        <v>-177052444427</v>
      </c>
      <c r="K131" s="5">
        <v>-234086952796</v>
      </c>
      <c r="L131" s="5">
        <v>-202310405870</v>
      </c>
      <c r="M131" s="5">
        <v>-197504312386</v>
      </c>
      <c r="N131" s="5">
        <v>-812453658670</v>
      </c>
    </row>
    <row r="132" spans="2:14" ht="15.5" x14ac:dyDescent="0.35">
      <c r="C132" t="s">
        <v>142</v>
      </c>
      <c r="D132" s="5">
        <v>-26290636224</v>
      </c>
      <c r="E132" s="5">
        <v>-31680264571</v>
      </c>
      <c r="F132" s="5">
        <v>-25403032897</v>
      </c>
      <c r="G132" s="5">
        <v>-26679783865</v>
      </c>
      <c r="I132" s="5">
        <v>-109337425238</v>
      </c>
      <c r="J132" s="5">
        <v>-108818158837</v>
      </c>
      <c r="K132" s="5">
        <v>-104487738665</v>
      </c>
      <c r="L132" s="5">
        <v>-26148554217</v>
      </c>
      <c r="M132" s="5">
        <v>-32551754954</v>
      </c>
      <c r="N132" s="5">
        <v>-50509776345</v>
      </c>
    </row>
    <row r="133" spans="2:14" ht="15.5" x14ac:dyDescent="0.35">
      <c r="C133" t="s">
        <v>834</v>
      </c>
      <c r="D133" s="5">
        <v>-20100642727</v>
      </c>
      <c r="E133" s="5">
        <v>-6865730465</v>
      </c>
      <c r="F133" s="5">
        <v>-21216608062</v>
      </c>
      <c r="G133" s="5">
        <v>-2539426839</v>
      </c>
      <c r="I133" s="5">
        <v>-53033963761</v>
      </c>
      <c r="J133" s="5">
        <v>-89929982024</v>
      </c>
      <c r="K133" s="5">
        <v>-34699353742</v>
      </c>
      <c r="L133" s="5">
        <v>-134537601725</v>
      </c>
      <c r="M133" s="5">
        <v>-110241129575</v>
      </c>
      <c r="N133" s="5">
        <v>-158115445024</v>
      </c>
    </row>
    <row r="134" spans="2:14" ht="15.5" x14ac:dyDescent="0.35">
      <c r="C134" t="s">
        <v>1002</v>
      </c>
    </row>
    <row r="135" spans="2:14" ht="15.5" x14ac:dyDescent="0.35">
      <c r="C135" t="s">
        <v>616</v>
      </c>
      <c r="D135" s="5">
        <v>-3032894914</v>
      </c>
      <c r="E135" s="5">
        <v>-2984912276</v>
      </c>
      <c r="F135" s="5">
        <v>-3157822224</v>
      </c>
      <c r="G135" s="5">
        <v>-3280574460</v>
      </c>
      <c r="I135" s="5">
        <v>-12340233487</v>
      </c>
      <c r="J135" s="5">
        <v>-10777756885</v>
      </c>
      <c r="K135" s="5">
        <v>-11285828317</v>
      </c>
      <c r="L135" s="5">
        <v>-11610601261</v>
      </c>
      <c r="M135" s="5">
        <v>-12349175240</v>
      </c>
      <c r="N135" s="5">
        <v>-22852651205</v>
      </c>
    </row>
    <row r="136" spans="2:14" ht="15.5" x14ac:dyDescent="0.35">
      <c r="C136" t="s">
        <v>614</v>
      </c>
      <c r="E136" s="5">
        <v>72232162</v>
      </c>
      <c r="I136" s="5">
        <v>72232162</v>
      </c>
      <c r="J136" s="5">
        <v>28865192</v>
      </c>
      <c r="K136" s="5">
        <v>28421034</v>
      </c>
      <c r="L136" s="5">
        <v>16819935</v>
      </c>
      <c r="M136" s="5">
        <v>31456735</v>
      </c>
      <c r="N136" s="5">
        <v>26516169</v>
      </c>
    </row>
    <row r="137" spans="2:14" ht="15.5" x14ac:dyDescent="0.35">
      <c r="C137" t="s">
        <v>458</v>
      </c>
    </row>
    <row r="138" spans="2:14" ht="15.5" x14ac:dyDescent="0.35">
      <c r="C138" t="s">
        <v>1197</v>
      </c>
      <c r="J138" s="5">
        <v>1361377993</v>
      </c>
      <c r="N138" s="5">
        <v>757420568</v>
      </c>
    </row>
    <row r="139" spans="2:14" ht="15.5" x14ac:dyDescent="0.35">
      <c r="C139" t="s">
        <v>144</v>
      </c>
      <c r="D139" s="5">
        <v>-2184613935</v>
      </c>
      <c r="E139" s="5">
        <v>2195814979</v>
      </c>
      <c r="F139" s="5">
        <v>-1957964504</v>
      </c>
      <c r="G139" s="5">
        <v>-2406409261</v>
      </c>
      <c r="I139" s="5">
        <v>-4275357341</v>
      </c>
      <c r="J139" s="5">
        <v>-6157618205</v>
      </c>
      <c r="K139" s="5">
        <v>-6433390458</v>
      </c>
      <c r="L139" s="5">
        <v>-7860597241</v>
      </c>
      <c r="M139" s="5">
        <v>-4822184081</v>
      </c>
      <c r="N139" s="5">
        <v>-4121635066</v>
      </c>
    </row>
    <row r="140" spans="2:14" ht="15.5" x14ac:dyDescent="0.35">
      <c r="C140" t="s">
        <v>145</v>
      </c>
      <c r="D140" s="5">
        <v>-83566876</v>
      </c>
      <c r="E140" s="5">
        <v>-499841488</v>
      </c>
      <c r="F140" s="5">
        <v>649617675</v>
      </c>
      <c r="G140" s="5">
        <v>141845440</v>
      </c>
      <c r="J140" s="5">
        <v>16209509375</v>
      </c>
      <c r="K140" s="5">
        <v>52007303082</v>
      </c>
      <c r="L140" s="5">
        <v>-2348259314</v>
      </c>
      <c r="M140" s="5">
        <v>-70046881140</v>
      </c>
      <c r="N140" s="5">
        <v>4591953430</v>
      </c>
    </row>
    <row r="141" spans="2:14" ht="15.5" x14ac:dyDescent="0.35">
      <c r="C141" t="s">
        <v>146</v>
      </c>
      <c r="D141" s="5">
        <v>-1585393869</v>
      </c>
      <c r="E141" s="5">
        <v>1292462388</v>
      </c>
      <c r="F141" s="5">
        <v>-3152635947</v>
      </c>
      <c r="G141" s="5">
        <v>-3366168227</v>
      </c>
      <c r="I141" s="5">
        <v>-5314105748</v>
      </c>
      <c r="J141" s="5">
        <v>-2991217294</v>
      </c>
      <c r="K141" s="5">
        <v>-44538039764</v>
      </c>
      <c r="L141" s="5">
        <v>-4829506559</v>
      </c>
      <c r="M141" s="5">
        <v>-1419721357</v>
      </c>
      <c r="N141" s="5">
        <v>-14454316808</v>
      </c>
    </row>
    <row r="142" spans="2:14" ht="15.5" x14ac:dyDescent="0.35">
      <c r="C142" t="s">
        <v>148</v>
      </c>
      <c r="D142" s="5">
        <v>-7025768</v>
      </c>
      <c r="E142" s="5">
        <v>1412519395</v>
      </c>
      <c r="F142" s="5">
        <v>-3294866846</v>
      </c>
      <c r="G142" s="5">
        <v>-2704052147</v>
      </c>
      <c r="I142" s="5">
        <v>-4863437158</v>
      </c>
      <c r="J142" s="5">
        <v>-2291954832</v>
      </c>
      <c r="K142" s="5">
        <v>-44093012316</v>
      </c>
      <c r="L142" s="5">
        <v>-2990114198</v>
      </c>
      <c r="M142" s="5">
        <v>-2067075108</v>
      </c>
      <c r="N142" s="5">
        <v>-7415402002</v>
      </c>
    </row>
    <row r="143" spans="2:14" ht="15.5" x14ac:dyDescent="0.35">
      <c r="C143" t="s">
        <v>290</v>
      </c>
      <c r="D143" s="5">
        <v>-1716500149</v>
      </c>
      <c r="E143" s="5">
        <v>-415029616</v>
      </c>
      <c r="G143" s="5">
        <v>-736990326</v>
      </c>
      <c r="I143" s="5">
        <v>-1152019942</v>
      </c>
      <c r="J143" s="5">
        <v>-1359532731</v>
      </c>
      <c r="K143" s="5">
        <v>-1088495917</v>
      </c>
      <c r="L143" s="5">
        <v>-1869392361</v>
      </c>
      <c r="M143" s="5">
        <v>-765977157</v>
      </c>
      <c r="N143" s="5">
        <v>-10088514802</v>
      </c>
    </row>
    <row r="144" spans="2:14" ht="15.5" x14ac:dyDescent="0.35">
      <c r="C144" t="s">
        <v>1149</v>
      </c>
    </row>
    <row r="145" spans="3:14" ht="15.5" x14ac:dyDescent="0.35">
      <c r="C145" t="s">
        <v>415</v>
      </c>
      <c r="D145" s="5">
        <v>138132048</v>
      </c>
      <c r="E145" s="5">
        <v>294972609</v>
      </c>
      <c r="F145" s="5">
        <v>142230899</v>
      </c>
      <c r="G145" s="5">
        <v>74874246</v>
      </c>
      <c r="I145" s="5">
        <v>701351352</v>
      </c>
      <c r="J145" s="5">
        <v>660270269</v>
      </c>
      <c r="K145" s="5">
        <v>643468469</v>
      </c>
      <c r="L145" s="5">
        <v>30000000</v>
      </c>
      <c r="M145" s="5">
        <v>1413330908</v>
      </c>
      <c r="N145" s="5">
        <v>3049599996</v>
      </c>
    </row>
    <row r="146" spans="3:14" ht="15.5" x14ac:dyDescent="0.35">
      <c r="C146" t="s">
        <v>298</v>
      </c>
    </row>
    <row r="147" spans="3:14" ht="15.5" x14ac:dyDescent="0.35">
      <c r="C147" t="s">
        <v>1198</v>
      </c>
    </row>
    <row r="148" spans="3:14" ht="15.5" x14ac:dyDescent="0.35">
      <c r="C148" t="s">
        <v>1199</v>
      </c>
    </row>
    <row r="149" spans="3:14" ht="15.5" x14ac:dyDescent="0.35">
      <c r="C149" t="s">
        <v>149</v>
      </c>
      <c r="D149" s="5">
        <v>-83566876</v>
      </c>
      <c r="E149" s="5">
        <v>-499841488</v>
      </c>
      <c r="F149" s="5">
        <v>649617675</v>
      </c>
      <c r="G149" s="5">
        <v>141845440</v>
      </c>
      <c r="J149" s="5">
        <v>16209509375</v>
      </c>
      <c r="K149" s="5">
        <v>52007303082</v>
      </c>
      <c r="L149" s="5">
        <v>-2348259314</v>
      </c>
      <c r="M149" s="5">
        <v>-70046881140</v>
      </c>
      <c r="N149" s="5">
        <v>4591953430</v>
      </c>
    </row>
    <row r="150" spans="3:14" ht="15.5" x14ac:dyDescent="0.35">
      <c r="C150" t="s">
        <v>420</v>
      </c>
    </row>
    <row r="151" spans="3:14" ht="15.5" x14ac:dyDescent="0.35">
      <c r="C151" t="s">
        <v>636</v>
      </c>
      <c r="F151" s="5">
        <v>126979255</v>
      </c>
      <c r="G151" s="5">
        <v>-126979255</v>
      </c>
    </row>
    <row r="152" spans="3:14" ht="15.5" x14ac:dyDescent="0.35">
      <c r="C152" t="s">
        <v>635</v>
      </c>
      <c r="D152" s="5">
        <v>39800599</v>
      </c>
      <c r="G152" s="5">
        <v>291621627</v>
      </c>
      <c r="K152" s="5">
        <v>-425000095</v>
      </c>
      <c r="L152" s="5">
        <v>-2348259314</v>
      </c>
      <c r="M152" s="5">
        <v>-4583281161</v>
      </c>
      <c r="N152" s="5">
        <v>-4690502424</v>
      </c>
    </row>
    <row r="153" spans="3:14" ht="15.5" x14ac:dyDescent="0.35">
      <c r="C153" t="s">
        <v>685</v>
      </c>
    </row>
    <row r="154" spans="3:14" ht="15.5" x14ac:dyDescent="0.35">
      <c r="C154" t="s">
        <v>1200</v>
      </c>
    </row>
    <row r="155" spans="3:14" ht="15.5" x14ac:dyDescent="0.35">
      <c r="C155" t="s">
        <v>150</v>
      </c>
    </row>
    <row r="156" spans="3:14" ht="15.5" x14ac:dyDescent="0.35">
      <c r="C156" t="s">
        <v>1148</v>
      </c>
      <c r="E156" s="5">
        <v>-106930000</v>
      </c>
      <c r="F156" s="5">
        <v>106930000</v>
      </c>
    </row>
    <row r="157" spans="3:14" ht="15.5" x14ac:dyDescent="0.35">
      <c r="C157" t="s">
        <v>395</v>
      </c>
      <c r="J157" s="5">
        <v>-3790490625</v>
      </c>
      <c r="M157" s="5">
        <v>-62000000000</v>
      </c>
    </row>
    <row r="158" spans="3:14" ht="15.5" x14ac:dyDescent="0.35">
      <c r="C158" t="s">
        <v>155</v>
      </c>
      <c r="N158" s="5">
        <v>-28586515</v>
      </c>
    </row>
    <row r="159" spans="3:14" ht="15.5" x14ac:dyDescent="0.35">
      <c r="C159" t="s">
        <v>467</v>
      </c>
      <c r="E159" s="5">
        <v>22796932</v>
      </c>
      <c r="F159" s="5">
        <v>-22796932</v>
      </c>
      <c r="K159" s="5">
        <v>-3161559323</v>
      </c>
    </row>
    <row r="160" spans="3:14" ht="15.5" x14ac:dyDescent="0.35">
      <c r="C160" t="s">
        <v>795</v>
      </c>
    </row>
    <row r="161" spans="2:14" ht="15.5" x14ac:dyDescent="0.35">
      <c r="C161" t="s">
        <v>1201</v>
      </c>
      <c r="F161" s="5">
        <v>22796932</v>
      </c>
      <c r="G161" s="5">
        <v>-22796932</v>
      </c>
      <c r="K161" s="5">
        <v>55593862500</v>
      </c>
    </row>
    <row r="162" spans="2:14" ht="15.5" x14ac:dyDescent="0.35">
      <c r="C162" t="s">
        <v>268</v>
      </c>
      <c r="D162" s="5">
        <v>-123367475</v>
      </c>
    </row>
    <row r="163" spans="2:14" ht="15.5" x14ac:dyDescent="0.35">
      <c r="C163" t="s">
        <v>164</v>
      </c>
      <c r="D163" s="5">
        <v>-3533879720</v>
      </c>
      <c r="E163" s="5">
        <v>16788814693</v>
      </c>
      <c r="F163" s="5">
        <v>11210089278</v>
      </c>
      <c r="G163" s="5">
        <v>6477159986</v>
      </c>
      <c r="I163" s="5">
        <v>23254404351</v>
      </c>
      <c r="J163" s="5">
        <v>-22052150412</v>
      </c>
      <c r="K163" s="5">
        <v>27818857033</v>
      </c>
      <c r="L163" s="5">
        <v>-11234338045</v>
      </c>
      <c r="M163" s="5">
        <v>6996468821</v>
      </c>
      <c r="N163" s="5">
        <v>4712408434</v>
      </c>
    </row>
    <row r="164" spans="2:14" ht="15.5" x14ac:dyDescent="0.35">
      <c r="C164" t="s">
        <v>1202</v>
      </c>
      <c r="E164" s="5">
        <v>-66352004</v>
      </c>
      <c r="I164" s="5">
        <v>-66352004</v>
      </c>
      <c r="J164" s="5">
        <v>1588566166</v>
      </c>
      <c r="K164" s="5">
        <v>5591580022</v>
      </c>
      <c r="L164" s="5">
        <v>7808719943</v>
      </c>
      <c r="M164" s="5">
        <v>-11067317809</v>
      </c>
      <c r="N164" s="5">
        <v>11067317809</v>
      </c>
    </row>
    <row r="165" spans="2:14" ht="15.5" x14ac:dyDescent="0.35">
      <c r="C165" t="s">
        <v>1203</v>
      </c>
      <c r="M165" s="5">
        <v>-2443272216</v>
      </c>
    </row>
    <row r="166" spans="2:14" ht="15.5" x14ac:dyDescent="0.35">
      <c r="C166" t="s">
        <v>165</v>
      </c>
      <c r="D166" s="5">
        <v>47018022060</v>
      </c>
      <c r="F166" s="5">
        <v>2</v>
      </c>
      <c r="G166" s="5">
        <v>-2</v>
      </c>
      <c r="I166" s="5">
        <v>23829969714</v>
      </c>
      <c r="J166" s="5">
        <v>44293553960</v>
      </c>
      <c r="K166" s="5">
        <v>10883116905</v>
      </c>
      <c r="L166" s="5">
        <v>14308735007</v>
      </c>
      <c r="M166" s="5">
        <v>20822856211</v>
      </c>
      <c r="N166" s="5">
        <v>5043129968</v>
      </c>
    </row>
    <row r="167" spans="2:14" ht="15.5" x14ac:dyDescent="0.35">
      <c r="C167" t="s">
        <v>166</v>
      </c>
      <c r="D167" s="5">
        <v>43484142340</v>
      </c>
      <c r="E167" s="5">
        <v>16722462689</v>
      </c>
      <c r="F167" s="5">
        <v>11210089280</v>
      </c>
      <c r="G167" s="5">
        <v>6477159984</v>
      </c>
      <c r="I167" s="5">
        <v>47018022061</v>
      </c>
      <c r="J167" s="5">
        <v>23829969714</v>
      </c>
      <c r="K167" s="5">
        <v>44293553960</v>
      </c>
      <c r="L167" s="5">
        <v>10883116905</v>
      </c>
      <c r="M167" s="5">
        <v>14308735007</v>
      </c>
      <c r="N167" s="5">
        <v>20822856211</v>
      </c>
    </row>
    <row r="169" spans="2:14" ht="15.5" x14ac:dyDescent="0.35">
      <c r="B169" t="s">
        <v>167</v>
      </c>
      <c r="C169" t="s">
        <v>11</v>
      </c>
      <c r="D169" s="5">
        <v>1680000000</v>
      </c>
      <c r="E169" s="5">
        <v>1680000000</v>
      </c>
      <c r="F169" s="5">
        <v>1680000000</v>
      </c>
      <c r="G169" s="5">
        <v>1680000000</v>
      </c>
      <c r="I169" s="5">
        <v>1680000000</v>
      </c>
      <c r="J169" s="5">
        <v>1680000000</v>
      </c>
      <c r="K169" s="5">
        <v>1680000000</v>
      </c>
      <c r="L169" s="5">
        <v>0</v>
      </c>
      <c r="M169" s="5">
        <v>0</v>
      </c>
      <c r="N169" s="5">
        <v>0</v>
      </c>
    </row>
    <row r="170" spans="2:14" ht="15.5" x14ac:dyDescent="0.35">
      <c r="C170" t="s">
        <v>168</v>
      </c>
      <c r="D170" s="6">
        <v>0.52</v>
      </c>
      <c r="E170" s="6">
        <v>1.88</v>
      </c>
      <c r="F170" s="6">
        <v>-13.54</v>
      </c>
      <c r="G170" s="6">
        <v>-4.58</v>
      </c>
    </row>
    <row r="171" spans="2:14" ht="15.5" x14ac:dyDescent="0.35">
      <c r="C171" t="s">
        <v>169</v>
      </c>
      <c r="D171" s="6">
        <v>403.85</v>
      </c>
      <c r="E171" s="6">
        <v>119.15</v>
      </c>
      <c r="F171" s="6">
        <v>-16.690000000000001</v>
      </c>
      <c r="G171" s="6">
        <v>-45.85</v>
      </c>
    </row>
    <row r="172" spans="2:14" ht="15.5" x14ac:dyDescent="0.35">
      <c r="C172" t="s">
        <v>60</v>
      </c>
      <c r="D172" s="6">
        <v>3.41</v>
      </c>
      <c r="E172" s="6">
        <v>3.54</v>
      </c>
      <c r="F172" s="6">
        <v>4.66</v>
      </c>
      <c r="G172" s="6">
        <v>4.16</v>
      </c>
    </row>
    <row r="173" spans="2:14" ht="15.5" x14ac:dyDescent="0.35">
      <c r="C173" t="s">
        <v>170</v>
      </c>
      <c r="D173" s="5">
        <v>5720000000</v>
      </c>
      <c r="E173" s="5">
        <v>340000000</v>
      </c>
      <c r="F173" s="5">
        <v>-17880000000</v>
      </c>
      <c r="G173" s="5">
        <v>-2560000000</v>
      </c>
    </row>
    <row r="174" spans="2:14" ht="15.5" x14ac:dyDescent="0.35">
      <c r="C174" t="s">
        <v>171</v>
      </c>
      <c r="D174" s="6">
        <v>1.9E-3</v>
      </c>
      <c r="E174" s="6">
        <v>6.8000000000000005E-3</v>
      </c>
      <c r="F174" s="6">
        <v>-5.0700000000000002E-2</v>
      </c>
      <c r="G174" s="6">
        <v>-1.6200000000000003E-2</v>
      </c>
    </row>
    <row r="175" spans="2:14" ht="15.5" x14ac:dyDescent="0.35">
      <c r="C175" t="s">
        <v>172</v>
      </c>
      <c r="D175" s="6">
        <v>4.0000000000000001E-3</v>
      </c>
      <c r="E175" s="6">
        <v>1.4499999999999999E-2</v>
      </c>
      <c r="F175" s="6">
        <v>-0.1065</v>
      </c>
      <c r="G175" s="6">
        <v>-3.2599999999999997E-2</v>
      </c>
    </row>
    <row r="176" spans="2:14" ht="15.5" x14ac:dyDescent="0.35">
      <c r="C176" t="s">
        <v>173</v>
      </c>
      <c r="D176" s="6">
        <v>1.29E-2</v>
      </c>
      <c r="E176" s="6">
        <v>-7.3000000000000001E-3</v>
      </c>
      <c r="F176" s="6">
        <v>-7.9199999999999993E-2</v>
      </c>
      <c r="G176" s="6">
        <v>-1.7100000000000001E-2</v>
      </c>
    </row>
    <row r="177" spans="3:7" ht="15.5" x14ac:dyDescent="0.35">
      <c r="C177" t="s">
        <v>174</v>
      </c>
      <c r="D177" s="6">
        <v>1.04</v>
      </c>
      <c r="E177" s="6">
        <v>-0.59</v>
      </c>
      <c r="F177" s="6">
        <v>-6.35</v>
      </c>
      <c r="G177" s="6">
        <v>-1.39</v>
      </c>
    </row>
    <row r="178" spans="3:7" ht="15.5" x14ac:dyDescent="0.35">
      <c r="C178" t="s">
        <v>175</v>
      </c>
      <c r="D178" s="5">
        <v>220000000000</v>
      </c>
      <c r="E178" s="5">
        <v>219000000000</v>
      </c>
      <c r="F178" s="5">
        <v>214000000000</v>
      </c>
      <c r="G178" s="5">
        <v>237000000000</v>
      </c>
    </row>
    <row r="179" spans="3:7" ht="15.5" x14ac:dyDescent="0.35">
      <c r="C179" t="s">
        <v>176</v>
      </c>
      <c r="D179" s="6">
        <v>1.61</v>
      </c>
      <c r="E179" s="6">
        <v>1.73</v>
      </c>
      <c r="F179" s="6">
        <v>1.78</v>
      </c>
      <c r="G179" s="6">
        <v>1.49</v>
      </c>
    </row>
    <row r="180" spans="3:7" ht="15.5" x14ac:dyDescent="0.35">
      <c r="C180" t="s">
        <v>177</v>
      </c>
      <c r="D180" s="6">
        <v>130.36000000000001</v>
      </c>
      <c r="E180" s="6">
        <v>129.84</v>
      </c>
      <c r="F180" s="6">
        <v>127.12</v>
      </c>
      <c r="G180" s="6">
        <v>140.66</v>
      </c>
    </row>
    <row r="181" spans="3:7" ht="15.5" x14ac:dyDescent="0.35">
      <c r="C181" t="s">
        <v>178</v>
      </c>
      <c r="D181" s="6">
        <v>1.61</v>
      </c>
      <c r="E181" s="6">
        <v>1.73</v>
      </c>
      <c r="F181" s="6">
        <v>1.78</v>
      </c>
      <c r="G181" s="6">
        <v>1.49</v>
      </c>
    </row>
    <row r="182" spans="3:7" ht="15.5" x14ac:dyDescent="0.35">
      <c r="C182" t="s">
        <v>179</v>
      </c>
      <c r="D182" s="6">
        <v>130.36000000000001</v>
      </c>
      <c r="E182" s="6">
        <v>129.84</v>
      </c>
      <c r="F182" s="6">
        <v>127.12</v>
      </c>
      <c r="G182" s="6">
        <v>140.66</v>
      </c>
    </row>
    <row r="183" spans="3:7" ht="15.5" x14ac:dyDescent="0.35">
      <c r="C183" t="s">
        <v>180</v>
      </c>
      <c r="D183" s="5">
        <v>171000000000</v>
      </c>
      <c r="E183" s="5">
        <v>171000000000</v>
      </c>
      <c r="F183" s="5">
        <v>171000000000</v>
      </c>
      <c r="G183" s="5">
        <v>171000000000</v>
      </c>
    </row>
    <row r="184" spans="3:7" ht="15.5" x14ac:dyDescent="0.35">
      <c r="C184" t="s">
        <v>181</v>
      </c>
    </row>
    <row r="185" spans="3:7" ht="15.5" x14ac:dyDescent="0.35">
      <c r="C185" t="s">
        <v>182</v>
      </c>
      <c r="D185" s="5">
        <v>220000000000</v>
      </c>
      <c r="E185" s="5">
        <v>219000000000</v>
      </c>
      <c r="F185" s="5">
        <v>214000000000</v>
      </c>
      <c r="G185" s="5">
        <v>237000000000</v>
      </c>
    </row>
    <row r="186" spans="3:7" ht="15.5" x14ac:dyDescent="0.35">
      <c r="C186" t="s">
        <v>23</v>
      </c>
      <c r="D186" s="5">
        <v>171000000000</v>
      </c>
      <c r="E186" s="5">
        <v>171000000000</v>
      </c>
      <c r="F186" s="5">
        <v>171000000000</v>
      </c>
      <c r="G186" s="5">
        <v>171000000000</v>
      </c>
    </row>
    <row r="187" spans="3:7" ht="15.5" x14ac:dyDescent="0.35">
      <c r="C187" t="s">
        <v>20</v>
      </c>
      <c r="D187" s="5">
        <v>127000000000</v>
      </c>
      <c r="E187" s="5">
        <v>124000000000</v>
      </c>
      <c r="F187" s="5">
        <v>141000000000</v>
      </c>
      <c r="G187" s="5">
        <v>152000000000</v>
      </c>
    </row>
    <row r="188" spans="3:7" ht="15.5" x14ac:dyDescent="0.35">
      <c r="C188" t="s">
        <v>183</v>
      </c>
      <c r="D188" s="5">
        <v>84000000000</v>
      </c>
      <c r="E188" s="5">
        <v>82000000000</v>
      </c>
      <c r="F188" s="5">
        <v>86000000000</v>
      </c>
      <c r="G188" s="5">
        <v>108000000000</v>
      </c>
    </row>
    <row r="189" spans="3:7" ht="15.5" x14ac:dyDescent="0.35">
      <c r="C189" t="s">
        <v>184</v>
      </c>
      <c r="D189" s="5">
        <v>-2000000000</v>
      </c>
      <c r="E189" s="5">
        <v>16000000000</v>
      </c>
      <c r="F189" s="5">
        <v>14000000000</v>
      </c>
      <c r="G189" s="5">
        <v>10000000000</v>
      </c>
    </row>
    <row r="190" spans="3:7" ht="15.5" x14ac:dyDescent="0.35">
      <c r="C190" t="s">
        <v>185</v>
      </c>
      <c r="D190" s="5">
        <v>0</v>
      </c>
      <c r="E190" s="5">
        <v>1000000000</v>
      </c>
      <c r="F190" s="5">
        <v>-3000000000</v>
      </c>
      <c r="G190" s="5">
        <v>-3000000000</v>
      </c>
    </row>
    <row r="191" spans="3:7" ht="15.5" x14ac:dyDescent="0.35">
      <c r="C191" t="s">
        <v>12</v>
      </c>
      <c r="D191" s="5">
        <v>-2000000000</v>
      </c>
      <c r="E191" s="5">
        <v>17000000000</v>
      </c>
      <c r="F191" s="5">
        <v>10000000000</v>
      </c>
      <c r="G191" s="5">
        <v>7000000000</v>
      </c>
    </row>
    <row r="192" spans="3:7" ht="15.5" x14ac:dyDescent="0.35">
      <c r="C192" t="s">
        <v>15</v>
      </c>
      <c r="D192" s="6">
        <v>-1.1100000000000001</v>
      </c>
      <c r="E192" s="6">
        <v>10.33</v>
      </c>
      <c r="F192" s="6">
        <v>6.18</v>
      </c>
      <c r="G192" s="6">
        <v>4.1500000000000004</v>
      </c>
    </row>
    <row r="193" spans="3:14" ht="15.5" x14ac:dyDescent="0.35">
      <c r="C193" t="s">
        <v>45</v>
      </c>
      <c r="I193" s="6">
        <v>-17.09</v>
      </c>
      <c r="J193" s="6">
        <v>2.98</v>
      </c>
      <c r="K193" s="6">
        <v>9.1</v>
      </c>
      <c r="L193" s="6">
        <v>165775.01</v>
      </c>
      <c r="M193" s="6">
        <v>81252.990000000005</v>
      </c>
      <c r="N193" s="6">
        <v>46281.93</v>
      </c>
    </row>
    <row r="194" spans="3:14" ht="15.5" x14ac:dyDescent="0.35">
      <c r="C194" t="s">
        <v>59</v>
      </c>
      <c r="I194" s="6">
        <v>-13.11</v>
      </c>
      <c r="J194" s="6">
        <v>81.88</v>
      </c>
      <c r="K194" s="6">
        <v>22.2</v>
      </c>
      <c r="L194" s="5">
        <v>0</v>
      </c>
      <c r="M194" s="5">
        <v>0</v>
      </c>
      <c r="N194" s="5">
        <v>0</v>
      </c>
    </row>
    <row r="195" spans="3:14" ht="15.5" x14ac:dyDescent="0.35">
      <c r="C195" t="s">
        <v>62</v>
      </c>
      <c r="I195" s="6">
        <v>1.04</v>
      </c>
      <c r="J195" s="5">
        <v>1</v>
      </c>
      <c r="K195" s="6">
        <v>0.77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186</v>
      </c>
      <c r="I196" s="5">
        <v>-16610000000</v>
      </c>
      <c r="J196" s="5">
        <v>26070000000</v>
      </c>
      <c r="K196" s="5">
        <v>42270000000</v>
      </c>
      <c r="L196" s="5">
        <v>43250000000</v>
      </c>
      <c r="M196" s="5">
        <v>34380000000</v>
      </c>
      <c r="N196" s="5">
        <v>44590000000</v>
      </c>
    </row>
    <row r="197" spans="3:14" ht="15.5" x14ac:dyDescent="0.35">
      <c r="C197" t="s">
        <v>187</v>
      </c>
      <c r="I197" s="6">
        <v>-6.2E-2</v>
      </c>
      <c r="J197" s="6">
        <v>1.0200000000000001E-2</v>
      </c>
      <c r="K197" s="6">
        <v>3.3099999999999997E-2</v>
      </c>
      <c r="L197" s="6">
        <v>4.2800000000000005E-2</v>
      </c>
      <c r="M197" s="6">
        <v>2.1099999999999997E-2</v>
      </c>
      <c r="N197" s="6">
        <v>8.0000000000000002E-3</v>
      </c>
    </row>
    <row r="198" spans="3:14" ht="15.5" x14ac:dyDescent="0.35">
      <c r="C198" t="s">
        <v>188</v>
      </c>
      <c r="I198" s="6">
        <v>-0.13159999999999999</v>
      </c>
      <c r="J198" s="6">
        <v>2.0400000000000001E-2</v>
      </c>
      <c r="K198" s="6">
        <v>6.2699999999999992E-2</v>
      </c>
      <c r="L198" s="6">
        <v>9.3800000000000008E-2</v>
      </c>
      <c r="M198" s="6">
        <v>4.1500000000000002E-2</v>
      </c>
      <c r="N198" s="6">
        <v>1.7899999999999999E-2</v>
      </c>
    </row>
    <row r="199" spans="3:14" ht="15.5" x14ac:dyDescent="0.35">
      <c r="C199" t="s">
        <v>189</v>
      </c>
      <c r="I199" s="6">
        <v>-9.7799999999999998E-2</v>
      </c>
      <c r="J199" s="6">
        <v>6.5500000000000003E-2</v>
      </c>
      <c r="K199" s="6">
        <v>0.13750000000000001</v>
      </c>
      <c r="L199" s="6">
        <v>0.16370000000000001</v>
      </c>
      <c r="M199" s="6">
        <v>9.01E-2</v>
      </c>
      <c r="N199" s="6">
        <v>0.21590000000000001</v>
      </c>
    </row>
    <row r="200" spans="3:14" ht="15.5" x14ac:dyDescent="0.35">
      <c r="C200" t="s">
        <v>190</v>
      </c>
      <c r="I200" s="6">
        <v>-2.04</v>
      </c>
      <c r="J200" s="6">
        <v>1.63</v>
      </c>
      <c r="K200" s="6">
        <v>2.81</v>
      </c>
      <c r="L200" s="6">
        <v>2.86</v>
      </c>
      <c r="M200" s="6">
        <v>1.83</v>
      </c>
      <c r="N200" s="6">
        <v>1.37</v>
      </c>
    </row>
    <row r="201" spans="3:14" ht="15.5" x14ac:dyDescent="0.35">
      <c r="C201" t="s">
        <v>56</v>
      </c>
      <c r="I201" s="6">
        <v>1.73</v>
      </c>
      <c r="J201" s="6">
        <v>1.67</v>
      </c>
      <c r="K201" s="6">
        <v>1.39</v>
      </c>
      <c r="L201" s="5">
        <v>0</v>
      </c>
      <c r="M201" s="5">
        <v>0</v>
      </c>
      <c r="N201" s="5">
        <v>0</v>
      </c>
    </row>
    <row r="202" spans="3:14" ht="15.5" x14ac:dyDescent="0.35">
      <c r="C202" t="s">
        <v>53</v>
      </c>
      <c r="I202" s="6">
        <v>129.84</v>
      </c>
      <c r="J202" s="6">
        <v>146.1</v>
      </c>
      <c r="K202" s="6">
        <v>145.26</v>
      </c>
      <c r="L202" s="6">
        <v>1766983.86</v>
      </c>
      <c r="M202" s="6">
        <v>1957157.42</v>
      </c>
      <c r="N202" s="6">
        <v>2579776.5499999998</v>
      </c>
    </row>
    <row r="203" spans="3:14" ht="15.5" x14ac:dyDescent="0.35">
      <c r="C203" t="s">
        <v>191</v>
      </c>
      <c r="I203" s="6">
        <v>1.73</v>
      </c>
      <c r="J203" s="6">
        <v>1.67</v>
      </c>
      <c r="K203" s="6">
        <v>1.39</v>
      </c>
      <c r="L203" s="5">
        <v>0</v>
      </c>
      <c r="M203" s="5">
        <v>0</v>
      </c>
      <c r="N203" s="5">
        <v>0</v>
      </c>
    </row>
    <row r="204" spans="3:14" ht="15.5" x14ac:dyDescent="0.35">
      <c r="C204" t="s">
        <v>192</v>
      </c>
      <c r="I204" s="6">
        <v>129.84</v>
      </c>
      <c r="J204" s="6">
        <v>146.1</v>
      </c>
      <c r="K204" s="6">
        <v>145.26</v>
      </c>
      <c r="L204" s="6">
        <v>1766983.86</v>
      </c>
      <c r="M204" s="6">
        <v>1957157.42</v>
      </c>
      <c r="N204" s="6">
        <v>2579776.5499999998</v>
      </c>
    </row>
    <row r="205" spans="3:14" ht="15.5" x14ac:dyDescent="0.35">
      <c r="C205" t="s">
        <v>193</v>
      </c>
      <c r="I205" s="5">
        <v>171000000000</v>
      </c>
      <c r="J205" s="5">
        <v>171000000000</v>
      </c>
      <c r="K205" s="5">
        <v>149000000000</v>
      </c>
      <c r="L205" s="5">
        <v>144000000000</v>
      </c>
      <c r="M205" s="5">
        <v>138000000000</v>
      </c>
      <c r="N205" s="5">
        <v>243000000000</v>
      </c>
    </row>
    <row r="206" spans="3:14" ht="15.5" x14ac:dyDescent="0.35">
      <c r="C206" t="s">
        <v>194</v>
      </c>
      <c r="M206" s="5">
        <v>0</v>
      </c>
      <c r="N206" s="5">
        <v>3000000000</v>
      </c>
    </row>
    <row r="207" spans="3:14" ht="15.5" x14ac:dyDescent="0.35">
      <c r="C207" t="s">
        <v>25</v>
      </c>
      <c r="I207" s="5">
        <v>171000000000</v>
      </c>
      <c r="J207" s="5">
        <v>171000000000</v>
      </c>
      <c r="K207" s="5">
        <v>149000000000</v>
      </c>
      <c r="L207" s="5">
        <v>144000000000</v>
      </c>
      <c r="M207" s="5">
        <v>139000000000</v>
      </c>
      <c r="N207" s="5">
        <v>245000000000</v>
      </c>
    </row>
    <row r="208" spans="3:14" ht="15.5" x14ac:dyDescent="0.35">
      <c r="C208" t="s">
        <v>22</v>
      </c>
      <c r="I208" s="5">
        <v>124000000000</v>
      </c>
      <c r="J208" s="5">
        <v>147000000000</v>
      </c>
      <c r="K208" s="5">
        <v>105000000000</v>
      </c>
      <c r="L208" s="5">
        <v>133000000000</v>
      </c>
      <c r="M208" s="5">
        <v>124000000000</v>
      </c>
      <c r="N208" s="5">
        <v>225000000000</v>
      </c>
    </row>
    <row r="209" spans="2:14" ht="15.5" x14ac:dyDescent="0.35">
      <c r="C209" t="s">
        <v>195</v>
      </c>
      <c r="I209" s="5">
        <v>82000000000</v>
      </c>
      <c r="J209" s="5">
        <v>116000000000</v>
      </c>
      <c r="K209" s="5">
        <v>112000000000</v>
      </c>
      <c r="L209" s="5">
        <v>75000000000</v>
      </c>
      <c r="M209" s="5">
        <v>54000000000</v>
      </c>
      <c r="N209" s="5">
        <v>121000000000</v>
      </c>
    </row>
    <row r="210" spans="2:14" ht="15.5" x14ac:dyDescent="0.35">
      <c r="C210" t="s">
        <v>196</v>
      </c>
      <c r="I210" s="5">
        <v>29000000000</v>
      </c>
      <c r="J210" s="5">
        <v>-35000000000</v>
      </c>
      <c r="K210" s="5">
        <v>20000000000</v>
      </c>
      <c r="L210" s="5">
        <v>-4000000000</v>
      </c>
      <c r="M210" s="5">
        <v>78000000000</v>
      </c>
      <c r="N210" s="5">
        <v>15000000000</v>
      </c>
    </row>
    <row r="211" spans="2:14" ht="15.5" x14ac:dyDescent="0.35">
      <c r="C211" t="s">
        <v>197</v>
      </c>
      <c r="I211" s="5">
        <v>-5000000000</v>
      </c>
      <c r="J211" s="5">
        <v>-2000000000</v>
      </c>
      <c r="K211" s="5">
        <v>-44000000000</v>
      </c>
      <c r="L211" s="5">
        <v>-3000000000</v>
      </c>
      <c r="M211" s="5">
        <v>-2000000000</v>
      </c>
      <c r="N211" s="5">
        <v>-7000000000</v>
      </c>
    </row>
    <row r="212" spans="2:14" ht="15.5" x14ac:dyDescent="0.35">
      <c r="C212" t="s">
        <v>14</v>
      </c>
      <c r="I212" s="5">
        <v>24000000000</v>
      </c>
      <c r="J212" s="5">
        <v>-38000000000</v>
      </c>
      <c r="K212" s="5">
        <v>-24000000000</v>
      </c>
      <c r="L212" s="5">
        <v>-7000000000</v>
      </c>
      <c r="M212" s="5">
        <v>76000000000</v>
      </c>
      <c r="N212" s="5">
        <v>7000000000</v>
      </c>
    </row>
    <row r="213" spans="2:14" ht="15.5" x14ac:dyDescent="0.35">
      <c r="C213" t="s">
        <v>16</v>
      </c>
      <c r="I213" s="6">
        <v>14.07</v>
      </c>
      <c r="J213" s="6">
        <v>-22.3</v>
      </c>
      <c r="K213" s="6">
        <v>-14.09</v>
      </c>
      <c r="L213" s="6">
        <v>-70466.86</v>
      </c>
      <c r="M213" s="6">
        <v>763959.96</v>
      </c>
      <c r="N213" s="6">
        <v>71593.7</v>
      </c>
    </row>
    <row r="215" spans="2:14" ht="15.5" x14ac:dyDescent="0.35">
      <c r="B215" t="s">
        <v>198</v>
      </c>
      <c r="C215" t="s">
        <v>199</v>
      </c>
      <c r="D215" s="5">
        <v>877000000</v>
      </c>
      <c r="E215" s="5">
        <v>3000000000</v>
      </c>
      <c r="F215" s="5">
        <v>-23000000000</v>
      </c>
      <c r="G215" s="5">
        <v>-8000000000</v>
      </c>
      <c r="H215" s="5">
        <v>4000000000</v>
      </c>
      <c r="I215" s="5">
        <v>-29000000000</v>
      </c>
      <c r="J215" s="5">
        <v>5000000000</v>
      </c>
      <c r="K215" s="5">
        <v>15000000000</v>
      </c>
      <c r="L215" s="5">
        <v>17000000000</v>
      </c>
      <c r="M215" s="5">
        <v>8000000000</v>
      </c>
      <c r="N215" s="5">
        <v>5000000000</v>
      </c>
    </row>
    <row r="216" spans="2:14" ht="15.5" x14ac:dyDescent="0.35">
      <c r="C216" t="s">
        <v>317</v>
      </c>
      <c r="H216" s="5">
        <v>-26000000000</v>
      </c>
      <c r="I216" s="5">
        <v>-29000000000</v>
      </c>
      <c r="J216" s="5">
        <v>5000000000</v>
      </c>
      <c r="K216" s="5">
        <v>15000000000</v>
      </c>
    </row>
    <row r="217" spans="2:14" ht="15.5" x14ac:dyDescent="0.35">
      <c r="C217" t="s">
        <v>200</v>
      </c>
      <c r="K217" s="6">
        <v>2.25</v>
      </c>
    </row>
    <row r="218" spans="2:14" ht="15.5" x14ac:dyDescent="0.35">
      <c r="C218" t="s">
        <v>64</v>
      </c>
      <c r="I218" s="6">
        <v>0.75580000000000003</v>
      </c>
      <c r="K218" s="6">
        <v>0.24710000000000001</v>
      </c>
    </row>
    <row r="219" spans="2:14" ht="15.5" x14ac:dyDescent="0.35">
      <c r="C219" t="s">
        <v>201</v>
      </c>
      <c r="I219" s="6">
        <v>9.8999999999999991E-3</v>
      </c>
      <c r="K219" s="6">
        <v>9.8999999999999991E-3</v>
      </c>
    </row>
    <row r="220" spans="2:14" ht="15.5" x14ac:dyDescent="0.35">
      <c r="C220" t="s">
        <v>44</v>
      </c>
      <c r="D220" s="6">
        <v>0.52</v>
      </c>
      <c r="E220" s="6">
        <v>1.88</v>
      </c>
      <c r="F220" s="6">
        <v>-13.54</v>
      </c>
      <c r="G220" s="6">
        <v>-4.58</v>
      </c>
      <c r="H220" s="6">
        <v>2.08</v>
      </c>
      <c r="I220" s="6">
        <v>-17.09</v>
      </c>
      <c r="J220" s="6">
        <v>2.98</v>
      </c>
      <c r="K220" s="6">
        <v>9.1</v>
      </c>
      <c r="L220" s="6">
        <v>9.84</v>
      </c>
      <c r="M220" s="6">
        <v>4.82</v>
      </c>
      <c r="N220" s="6">
        <v>2.75</v>
      </c>
    </row>
    <row r="221" spans="2:14" ht="15.5" x14ac:dyDescent="0.35">
      <c r="C221" t="s">
        <v>318</v>
      </c>
      <c r="H221" s="6">
        <v>-15.72</v>
      </c>
      <c r="I221" s="6">
        <v>-17.09</v>
      </c>
      <c r="J221" s="6">
        <v>2.98</v>
      </c>
      <c r="K221" s="6">
        <v>9.1</v>
      </c>
    </row>
    <row r="222" spans="2:14" ht="15.5" x14ac:dyDescent="0.35">
      <c r="C222" t="s">
        <v>66</v>
      </c>
      <c r="K222" s="6">
        <v>2.25</v>
      </c>
    </row>
    <row r="223" spans="2:14" ht="15.5" x14ac:dyDescent="0.35">
      <c r="C223" t="s">
        <v>202</v>
      </c>
      <c r="I223" s="6">
        <v>0.75580000000000003</v>
      </c>
      <c r="K223" s="6">
        <v>0.24710000000000001</v>
      </c>
    </row>
    <row r="224" spans="2:14" ht="15.5" x14ac:dyDescent="0.35">
      <c r="C224" t="s">
        <v>203</v>
      </c>
      <c r="I224" s="6">
        <v>9.8999999999999991E-3</v>
      </c>
      <c r="K224" s="6">
        <v>9.8999999999999991E-3</v>
      </c>
    </row>
    <row r="225" spans="3:14" ht="15.5" x14ac:dyDescent="0.35">
      <c r="C225" t="s">
        <v>204</v>
      </c>
      <c r="D225" s="5">
        <v>104000000000</v>
      </c>
      <c r="E225" s="5">
        <v>106000000000</v>
      </c>
      <c r="F225" s="5">
        <v>82000000000</v>
      </c>
      <c r="G225" s="5">
        <v>85000000000</v>
      </c>
      <c r="H225" s="5">
        <v>415000000000</v>
      </c>
      <c r="I225" s="5">
        <v>364000000000</v>
      </c>
      <c r="J225" s="5">
        <v>412000000000</v>
      </c>
      <c r="K225" s="5">
        <v>441000000000</v>
      </c>
      <c r="L225" s="5">
        <v>399000000000</v>
      </c>
      <c r="M225" s="5">
        <v>381000000000</v>
      </c>
      <c r="N225" s="5">
        <v>716000000000</v>
      </c>
    </row>
    <row r="226" spans="3:14" ht="15.5" x14ac:dyDescent="0.35">
      <c r="C226" t="s">
        <v>319</v>
      </c>
      <c r="H226" s="5">
        <v>377000000000</v>
      </c>
      <c r="I226" s="5">
        <v>364000000000</v>
      </c>
      <c r="J226" s="5">
        <v>412000000000</v>
      </c>
      <c r="K226" s="5">
        <v>441000000000</v>
      </c>
    </row>
    <row r="227" spans="3:14" ht="15.5" x14ac:dyDescent="0.35">
      <c r="C227" t="s">
        <v>205</v>
      </c>
      <c r="K227" s="6">
        <v>2.25</v>
      </c>
    </row>
    <row r="228" spans="3:14" ht="15.5" x14ac:dyDescent="0.35">
      <c r="C228" t="s">
        <v>206</v>
      </c>
      <c r="I228" s="6">
        <v>0.75580000000000003</v>
      </c>
      <c r="K228" s="6">
        <v>0.24710000000000001</v>
      </c>
    </row>
    <row r="229" spans="3:14" ht="15.5" x14ac:dyDescent="0.35">
      <c r="C229" t="s">
        <v>207</v>
      </c>
      <c r="I229" s="6">
        <v>9.8999999999999991E-3</v>
      </c>
      <c r="K229" s="6">
        <v>9.8999999999999991E-3</v>
      </c>
    </row>
    <row r="230" spans="3:14" ht="15.5" x14ac:dyDescent="0.35">
      <c r="C230" t="s">
        <v>208</v>
      </c>
      <c r="I230" s="6">
        <v>91.2</v>
      </c>
    </row>
    <row r="231" spans="3:14" ht="15.5" x14ac:dyDescent="0.35">
      <c r="C231" t="s">
        <v>320</v>
      </c>
      <c r="I231" s="6">
        <v>-12.08</v>
      </c>
    </row>
    <row r="232" spans="3:14" ht="15.5" x14ac:dyDescent="0.35">
      <c r="C232" t="s">
        <v>209</v>
      </c>
      <c r="I232" s="6">
        <v>7.42</v>
      </c>
    </row>
    <row r="233" spans="3:14" ht="15.5" x14ac:dyDescent="0.35">
      <c r="C233" t="s">
        <v>321</v>
      </c>
      <c r="I233" s="6">
        <v>-8.2799999999999999E-2</v>
      </c>
    </row>
    <row r="234" spans="3:14" ht="15.5" x14ac:dyDescent="0.35">
      <c r="C234" t="s">
        <v>322</v>
      </c>
      <c r="I234" s="6">
        <v>0.85</v>
      </c>
    </row>
    <row r="235" spans="3:14" ht="15.5" x14ac:dyDescent="0.35">
      <c r="C235" t="s">
        <v>210</v>
      </c>
      <c r="I235" s="6">
        <v>1.46</v>
      </c>
    </row>
    <row r="236" spans="3:14" ht="15.5" x14ac:dyDescent="0.35">
      <c r="C236" t="s">
        <v>323</v>
      </c>
      <c r="I236" s="6">
        <v>8.5299999999999994</v>
      </c>
    </row>
    <row r="237" spans="3:14" ht="15.5" x14ac:dyDescent="0.35">
      <c r="C237" t="s">
        <v>324</v>
      </c>
      <c r="I237" s="6">
        <v>9.7100000000000009</v>
      </c>
    </row>
    <row r="238" spans="3:14" ht="15.5" x14ac:dyDescent="0.35">
      <c r="C238" t="s">
        <v>325</v>
      </c>
      <c r="I238" s="6">
        <v>-19.260000000000002</v>
      </c>
    </row>
    <row r="239" spans="3:14" ht="15.5" x14ac:dyDescent="0.35">
      <c r="C239" t="s">
        <v>326</v>
      </c>
      <c r="I239" s="6">
        <v>-31.11</v>
      </c>
    </row>
    <row r="240" spans="3:14" ht="15.5" x14ac:dyDescent="0.35">
      <c r="C240" t="s">
        <v>329</v>
      </c>
      <c r="I240" s="6">
        <v>-15.72</v>
      </c>
    </row>
    <row r="241" spans="3:9" ht="15.5" x14ac:dyDescent="0.35">
      <c r="C241" t="s">
        <v>211</v>
      </c>
      <c r="I241" s="6">
        <v>2.08</v>
      </c>
    </row>
    <row r="242" spans="3:9" ht="15.5" x14ac:dyDescent="0.35">
      <c r="C242" t="s">
        <v>330</v>
      </c>
      <c r="I242" s="6">
        <v>223.84</v>
      </c>
    </row>
    <row r="243" spans="3:9" ht="15.5" x14ac:dyDescent="0.35">
      <c r="C243" t="s">
        <v>212</v>
      </c>
      <c r="D243" s="6">
        <v>25.81</v>
      </c>
    </row>
    <row r="244" spans="3:9" ht="15.5" x14ac:dyDescent="0.35">
      <c r="C244" t="s">
        <v>213</v>
      </c>
      <c r="I244" s="6">
        <v>130.36000000000001</v>
      </c>
    </row>
    <row r="245" spans="3:9" ht="15.5" x14ac:dyDescent="0.35">
      <c r="C245" t="s">
        <v>331</v>
      </c>
      <c r="I245" s="6">
        <v>19.559999999999999</v>
      </c>
    </row>
    <row r="246" spans="3:9" ht="15.5" x14ac:dyDescent="0.35">
      <c r="C246" t="s">
        <v>214</v>
      </c>
      <c r="D246" s="6">
        <v>1.37</v>
      </c>
    </row>
    <row r="247" spans="3:9" ht="15.5" x14ac:dyDescent="0.35">
      <c r="C247" t="s">
        <v>215</v>
      </c>
      <c r="D247" s="6">
        <v>1.1200000000000001</v>
      </c>
    </row>
    <row r="248" spans="3:9" ht="15.5" x14ac:dyDescent="0.35">
      <c r="C248" t="s">
        <v>216</v>
      </c>
      <c r="D248" s="6">
        <v>0.78</v>
      </c>
    </row>
    <row r="249" spans="3:9" ht="15.5" x14ac:dyDescent="0.35">
      <c r="C249" t="s">
        <v>217</v>
      </c>
      <c r="D249" s="6">
        <v>1.1499999999999999</v>
      </c>
    </row>
    <row r="250" spans="3:9" ht="15.5" x14ac:dyDescent="0.35">
      <c r="C250" t="s">
        <v>218</v>
      </c>
      <c r="D250" s="6">
        <v>0.36</v>
      </c>
    </row>
    <row r="251" spans="3:9" ht="15.5" x14ac:dyDescent="0.35">
      <c r="C251" t="s">
        <v>219</v>
      </c>
      <c r="D251" s="6">
        <v>2.15</v>
      </c>
    </row>
    <row r="252" spans="3:9" ht="15.5" x14ac:dyDescent="0.35">
      <c r="C252" t="s">
        <v>333</v>
      </c>
      <c r="I252" s="6">
        <v>-1.87</v>
      </c>
    </row>
    <row r="253" spans="3:9" ht="15.5" x14ac:dyDescent="0.35">
      <c r="C253" t="s">
        <v>12</v>
      </c>
      <c r="D253" s="5">
        <v>-2000000000</v>
      </c>
    </row>
    <row r="254" spans="3:9" ht="15.5" x14ac:dyDescent="0.35">
      <c r="C254" t="s">
        <v>220</v>
      </c>
      <c r="I254" s="6">
        <v>1.87</v>
      </c>
    </row>
    <row r="255" spans="3:9" ht="15.5" x14ac:dyDescent="0.35">
      <c r="C255" t="s">
        <v>221</v>
      </c>
      <c r="I255" s="6">
        <v>-5.5999999999999994E-2</v>
      </c>
    </row>
    <row r="256" spans="3:9" ht="15.5" x14ac:dyDescent="0.35">
      <c r="C256" t="s">
        <v>222</v>
      </c>
      <c r="I256" s="6">
        <v>-0.1206</v>
      </c>
    </row>
    <row r="257" spans="3:9" ht="15.5" x14ac:dyDescent="0.35">
      <c r="C257" t="s">
        <v>223</v>
      </c>
      <c r="I257" s="6">
        <v>-9.4600000000000004E-2</v>
      </c>
    </row>
    <row r="258" spans="3:9" ht="15.5" x14ac:dyDescent="0.35">
      <c r="C258" t="s">
        <v>334</v>
      </c>
      <c r="I258" s="6">
        <v>-7.1599999999999997E-2</v>
      </c>
    </row>
    <row r="259" spans="3:9" ht="15.5" x14ac:dyDescent="0.35">
      <c r="C259" t="s">
        <v>224</v>
      </c>
      <c r="D259" s="6">
        <v>171.84</v>
      </c>
    </row>
    <row r="260" spans="3:9" ht="15.5" x14ac:dyDescent="0.35">
      <c r="C260" t="s">
        <v>225</v>
      </c>
      <c r="D260" s="6">
        <v>92.6</v>
      </c>
    </row>
    <row r="261" spans="3:9" ht="15.5" x14ac:dyDescent="0.35">
      <c r="C261" t="s">
        <v>226</v>
      </c>
      <c r="D261" s="6">
        <v>73.12</v>
      </c>
    </row>
    <row r="262" spans="3:9" ht="15.5" x14ac:dyDescent="0.35">
      <c r="C262" t="s">
        <v>227</v>
      </c>
      <c r="D262" s="6">
        <v>191.32</v>
      </c>
    </row>
    <row r="263" spans="3:9" ht="15.5" x14ac:dyDescent="0.35">
      <c r="C263" t="s">
        <v>228</v>
      </c>
      <c r="D263" s="6">
        <v>0.53</v>
      </c>
    </row>
    <row r="264" spans="3:9" ht="15.5" x14ac:dyDescent="0.35">
      <c r="C264" t="s">
        <v>335</v>
      </c>
      <c r="I264" s="6">
        <v>0.81</v>
      </c>
    </row>
    <row r="265" spans="3:9" ht="15.5" x14ac:dyDescent="0.35">
      <c r="C265" t="s">
        <v>336</v>
      </c>
      <c r="I265" s="6">
        <v>3.83</v>
      </c>
    </row>
    <row r="266" spans="3:9" ht="15.5" x14ac:dyDescent="0.35">
      <c r="C266" t="s">
        <v>40</v>
      </c>
      <c r="I266" s="5">
        <v>320000000000</v>
      </c>
    </row>
    <row r="267" spans="3:9" ht="15.5" x14ac:dyDescent="0.35">
      <c r="C267" t="s">
        <v>229</v>
      </c>
      <c r="I267" s="5">
        <v>448000000000</v>
      </c>
    </row>
    <row r="268" spans="3:9" ht="15.5" x14ac:dyDescent="0.35">
      <c r="C268" t="s">
        <v>230</v>
      </c>
      <c r="I268" s="5">
        <v>1680000000</v>
      </c>
    </row>
    <row r="269" spans="3:9" ht="15.5" x14ac:dyDescent="0.35">
      <c r="C269" t="s">
        <v>231</v>
      </c>
      <c r="I269" s="6">
        <v>0.2</v>
      </c>
    </row>
    <row r="270" spans="3:9" ht="15.5" x14ac:dyDescent="0.35">
      <c r="C270" t="s">
        <v>232</v>
      </c>
      <c r="D270" s="6">
        <v>0.46200000000000002</v>
      </c>
    </row>
    <row r="271" spans="3:9" ht="15.5" x14ac:dyDescent="0.35">
      <c r="C271" t="s">
        <v>233</v>
      </c>
      <c r="D271" s="6">
        <v>3.04E-2</v>
      </c>
    </row>
    <row r="272" spans="3:9" ht="15.5" x14ac:dyDescent="0.35">
      <c r="C272" t="s">
        <v>234</v>
      </c>
      <c r="D272" s="6">
        <v>8.3999999999999995E-3</v>
      </c>
    </row>
    <row r="273" spans="3:9" ht="15.5" x14ac:dyDescent="0.35">
      <c r="C273" t="s">
        <v>235</v>
      </c>
      <c r="D273" s="6">
        <v>0.14990000000000001</v>
      </c>
    </row>
    <row r="274" spans="3:9" ht="15.5" x14ac:dyDescent="0.35">
      <c r="C274" t="s">
        <v>236</v>
      </c>
      <c r="D274" s="6">
        <v>0.2545</v>
      </c>
    </row>
    <row r="275" spans="3:9" ht="15.5" x14ac:dyDescent="0.35">
      <c r="C275" t="s">
        <v>237</v>
      </c>
      <c r="D275" s="6">
        <v>1.6180000000000001</v>
      </c>
    </row>
    <row r="276" spans="3:9" ht="15.5" x14ac:dyDescent="0.35">
      <c r="C276" t="s">
        <v>238</v>
      </c>
      <c r="I276" s="6">
        <v>2.25</v>
      </c>
    </row>
    <row r="277" spans="3:9" ht="15.5" x14ac:dyDescent="0.35">
      <c r="C277" t="s">
        <v>242</v>
      </c>
      <c r="I277" t="s">
        <v>1204</v>
      </c>
    </row>
    <row r="278" spans="3:9" ht="15.5" x14ac:dyDescent="0.35">
      <c r="C278" t="s">
        <v>244</v>
      </c>
      <c r="I278" s="5">
        <v>4</v>
      </c>
    </row>
    <row r="279" spans="3:9" ht="15.5" x14ac:dyDescent="0.35">
      <c r="C279" t="s">
        <v>245</v>
      </c>
      <c r="I279" s="6">
        <v>0.4</v>
      </c>
    </row>
    <row r="280" spans="3:9" ht="15.5" x14ac:dyDescent="0.35">
      <c r="C280" t="s">
        <v>246</v>
      </c>
      <c r="I280" s="6">
        <v>0.28999999999999998</v>
      </c>
    </row>
    <row r="281" spans="3:9" ht="15.5" x14ac:dyDescent="0.35">
      <c r="C281" t="s">
        <v>247</v>
      </c>
      <c r="I281" s="6">
        <v>0.03</v>
      </c>
    </row>
    <row r="282" spans="3:9" ht="15.5" x14ac:dyDescent="0.35">
      <c r="C282" t="s">
        <v>249</v>
      </c>
      <c r="I282" s="6">
        <v>0.62</v>
      </c>
    </row>
    <row r="283" spans="3:9" ht="15.5" x14ac:dyDescent="0.35">
      <c r="C283" t="s">
        <v>250</v>
      </c>
      <c r="I283" s="6">
        <v>0.43</v>
      </c>
    </row>
    <row r="284" spans="3:9" ht="15.5" x14ac:dyDescent="0.35">
      <c r="C284" t="s">
        <v>251</v>
      </c>
      <c r="I284" s="6">
        <v>0.5</v>
      </c>
    </row>
    <row r="285" spans="3:9" ht="15.5" x14ac:dyDescent="0.35">
      <c r="C285" t="s">
        <v>337</v>
      </c>
      <c r="I285" s="5">
        <v>377000000000</v>
      </c>
    </row>
    <row r="286" spans="3:9" ht="15.5" x14ac:dyDescent="0.35">
      <c r="C286" t="s">
        <v>338</v>
      </c>
      <c r="I286" s="5">
        <v>159000000000</v>
      </c>
    </row>
    <row r="287" spans="3:9" ht="15.5" x14ac:dyDescent="0.35">
      <c r="C287" t="s">
        <v>339</v>
      </c>
      <c r="I287" s="5">
        <v>-14000000000</v>
      </c>
    </row>
    <row r="288" spans="3:9" ht="15.5" x14ac:dyDescent="0.35">
      <c r="C288" t="s">
        <v>340</v>
      </c>
      <c r="I288" s="5">
        <v>-26000000000</v>
      </c>
    </row>
    <row r="289" spans="3:9" ht="15.5" x14ac:dyDescent="0.35">
      <c r="C289" t="s">
        <v>252</v>
      </c>
      <c r="D289" s="5">
        <v>43000000000</v>
      </c>
    </row>
    <row r="290" spans="3:9" ht="15.5" x14ac:dyDescent="0.35">
      <c r="C290" t="s">
        <v>253</v>
      </c>
      <c r="D290" s="5">
        <v>473000000000</v>
      </c>
    </row>
    <row r="291" spans="3:9" ht="15.5" x14ac:dyDescent="0.35">
      <c r="C291" t="s">
        <v>254</v>
      </c>
      <c r="D291" s="5">
        <v>253000000000</v>
      </c>
    </row>
    <row r="292" spans="3:9" ht="15.5" x14ac:dyDescent="0.35">
      <c r="C292" t="s">
        <v>183</v>
      </c>
      <c r="D292" s="5">
        <v>84000000000</v>
      </c>
    </row>
    <row r="293" spans="3:9" ht="15.5" x14ac:dyDescent="0.35">
      <c r="C293" t="s">
        <v>182</v>
      </c>
      <c r="I293" s="5">
        <v>220000000000</v>
      </c>
    </row>
    <row r="294" spans="3:9" ht="15.5" x14ac:dyDescent="0.35">
      <c r="C294" t="s">
        <v>180</v>
      </c>
      <c r="D294" s="5">
        <v>171000000000</v>
      </c>
    </row>
    <row r="295" spans="3:9" ht="15.5" x14ac:dyDescent="0.35">
      <c r="C295" t="s">
        <v>23</v>
      </c>
      <c r="D295" s="5">
        <v>171000000000</v>
      </c>
    </row>
    <row r="296" spans="3:9" ht="15.5" x14ac:dyDescent="0.35">
      <c r="C296" t="s">
        <v>20</v>
      </c>
      <c r="D296" s="5">
        <v>127000000000</v>
      </c>
    </row>
    <row r="297" spans="3:9" ht="15.5" x14ac:dyDescent="0.35">
      <c r="C297" t="s">
        <v>255</v>
      </c>
      <c r="I297" s="5">
        <v>220000000000</v>
      </c>
    </row>
    <row r="298" spans="3:9" ht="15.5" x14ac:dyDescent="0.35">
      <c r="C298" t="s">
        <v>341</v>
      </c>
      <c r="I298" s="5">
        <v>38000000000</v>
      </c>
    </row>
    <row r="299" spans="3:9" ht="15.5" x14ac:dyDescent="0.35">
      <c r="C299" t="s">
        <v>342</v>
      </c>
      <c r="I299" s="5">
        <v>-7000000000</v>
      </c>
    </row>
    <row r="300" spans="3:9" ht="15.5" x14ac:dyDescent="0.35">
      <c r="C300" t="s">
        <v>343</v>
      </c>
      <c r="I300" s="5">
        <v>0</v>
      </c>
    </row>
    <row r="301" spans="3:9" ht="15.5" x14ac:dyDescent="0.35">
      <c r="C301" t="s">
        <v>344</v>
      </c>
      <c r="I301" s="5">
        <v>-5000000000</v>
      </c>
    </row>
    <row r="302" spans="3:9" ht="15.5" x14ac:dyDescent="0.35">
      <c r="C302" t="s">
        <v>345</v>
      </c>
      <c r="I302" s="5">
        <v>33000000000</v>
      </c>
    </row>
  </sheetData>
  <pageMargins left="0.7" right="0.7" top="0.75" bottom="0.75" header="0.3" footer="0.3"/>
  <ignoredErrors>
    <ignoredError sqref="A1:N303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1205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1206</v>
      </c>
      <c r="D2" s="2" vm="111">
        <f ca="1">IFERROR(_xlfn.STOCKHISTORY("XIDX:" &amp; $C$1, D3, , 0, 0, 1), "Libur")</f>
        <v>300</v>
      </c>
      <c r="H2" s="2" vm="111">
        <f ca="1">IFERROR(INDEX(D2:G2,COUNT(D2:G2)),"")</f>
        <v>300</v>
      </c>
      <c r="I2" s="2" vm="164">
        <f t="shared" ref="I2:N2" ca="1" si="0">IFERROR(_xlfn.STOCKHISTORY("XIDX:" &amp; $C$1, I1, , 0, 0, 1), "Libur")</f>
        <v>432</v>
      </c>
      <c r="J2" s="2" vm="124">
        <f t="shared" ca="1" si="0"/>
        <v>133</v>
      </c>
      <c r="K2" s="2" vm="120">
        <f t="shared" ca="1" si="0"/>
        <v>110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56393715459</v>
      </c>
      <c r="H4" s="2">
        <f>IFERROR(SUM(D4:G4)*(4/MAX(1,COUNT(D4:G4))),"")</f>
        <v>225574861836</v>
      </c>
      <c r="I4" s="2">
        <f t="shared" ref="I4:N4" si="1">IFERROR(INDEX(I51:I500,MATCH($C$4,$C$51:$C$500,0)),"")</f>
        <v>267063247239</v>
      </c>
      <c r="J4" s="2">
        <f t="shared" si="1"/>
        <v>361344059586</v>
      </c>
      <c r="K4" s="2">
        <f t="shared" si="1"/>
        <v>352261975649</v>
      </c>
      <c r="L4" s="2">
        <f t="shared" si="1"/>
        <v>395627919197</v>
      </c>
      <c r="M4" s="2">
        <f t="shared" si="1"/>
        <v>428547098628</v>
      </c>
      <c r="N4" s="2">
        <f t="shared" si="1"/>
        <v>478274933849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5307487265</v>
      </c>
      <c r="H5" s="2">
        <f>IFERROR(SUM(D5:G5)*(4/MAX(1,COUNT(D5:G5))),"")</f>
        <v>21229949060</v>
      </c>
      <c r="I5" s="2">
        <f t="shared" ref="I5:N5" si="2">IFERROR(INDEX(I51:I500,MATCH($C$5,$C$51:$C$500,0)),"")</f>
        <v>1045268751</v>
      </c>
      <c r="J5" s="2">
        <f t="shared" si="2"/>
        <v>7001882908</v>
      </c>
      <c r="K5" s="2">
        <f t="shared" si="2"/>
        <v>10054561753</v>
      </c>
      <c r="L5" s="2">
        <f t="shared" si="2"/>
        <v>12145245491</v>
      </c>
      <c r="M5" s="2">
        <f t="shared" si="2"/>
        <v>61053045033</v>
      </c>
      <c r="N5" s="2">
        <f t="shared" si="2"/>
        <v>1466876078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214103014548</v>
      </c>
      <c r="H6" s="2">
        <f>IFERROR(INDEX(D6:G6,COUNT(D6:G6)),"")</f>
        <v>214103014548</v>
      </c>
      <c r="I6" s="2">
        <f t="shared" ref="I6:N6" si="3">IFERROR(INDEX(I51:I500,MATCH($C$6,$C$51:$C$500,0)),"")</f>
        <v>208795527283</v>
      </c>
      <c r="J6" s="2">
        <f t="shared" si="3"/>
        <v>207750258532</v>
      </c>
      <c r="K6" s="2">
        <f t="shared" si="3"/>
        <v>200748375624</v>
      </c>
      <c r="L6" s="2">
        <f t="shared" si="3"/>
        <v>114974818768</v>
      </c>
      <c r="M6" s="2">
        <f t="shared" si="3"/>
        <v>78829573277</v>
      </c>
      <c r="N6" s="2">
        <f t="shared" si="3"/>
        <v>17776528244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</v>
      </c>
      <c r="H7" s="3">
        <f>IFERROR(INDEX(D7:G7,COUNT(D7:G7)),"")</f>
        <v>4</v>
      </c>
      <c r="I7" s="3">
        <f t="shared" ref="I7:N7" si="4">IFERROR(INDEX(I51:I500,MATCH($C$7,$C$51:$C$500,0))/1000000000,"")</f>
        <v>4</v>
      </c>
      <c r="J7" s="3">
        <f t="shared" si="4"/>
        <v>4</v>
      </c>
      <c r="K7" s="3">
        <f t="shared" si="4"/>
        <v>4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3000000000</v>
      </c>
      <c r="J8" s="2">
        <f t="shared" si="5"/>
        <v>-29000000000</v>
      </c>
      <c r="K8" s="2">
        <f t="shared" si="5"/>
        <v>-205000000000</v>
      </c>
      <c r="L8" s="2">
        <f t="shared" si="5"/>
        <v>2000000000</v>
      </c>
      <c r="M8" s="2">
        <f t="shared" si="5"/>
        <v>12000000000</v>
      </c>
      <c r="N8" s="2">
        <f t="shared" si="5"/>
        <v>32000000000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0.84</v>
      </c>
      <c r="H9" s="3">
        <f>IFERROR(INDEX(D9:G9,COUNT(D9:G9)),"")</f>
        <v>0.84</v>
      </c>
      <c r="I9" s="3">
        <f t="shared" ref="I9:N9" si="6">IFERROR(INDEX(I51:I500,MATCH($C$9,$C$51:$C$500,0)),"")</f>
        <v>0.75</v>
      </c>
      <c r="J9" s="3">
        <f t="shared" si="6"/>
        <v>-7.36</v>
      </c>
      <c r="K9" s="3">
        <f t="shared" si="6"/>
        <v>-51.21</v>
      </c>
      <c r="L9" s="3">
        <f t="shared" si="6"/>
        <v>12001.24</v>
      </c>
      <c r="M9" s="3">
        <f t="shared" si="6"/>
        <v>6100076.0300000003</v>
      </c>
      <c r="N9" s="3">
        <f t="shared" si="6"/>
        <v>15947660.18</v>
      </c>
    </row>
    <row r="10" spans="1:14" ht="15.5" x14ac:dyDescent="0.35">
      <c r="C10" t="s">
        <v>17</v>
      </c>
      <c r="D10" s="3">
        <f ca="1">IFERROR(IF(D9=0,"",D2/D9),"")</f>
        <v>357.14285714285717</v>
      </c>
      <c r="I10" s="3">
        <f t="shared" ref="I10:N10" ca="1" si="7">IFERROR(IF(I9=0,"",I2/I9),"")</f>
        <v>576</v>
      </c>
      <c r="J10" s="3">
        <f t="shared" ca="1" si="7"/>
        <v>-18.070652173913043</v>
      </c>
      <c r="K10" s="3">
        <f t="shared" ca="1" si="7"/>
        <v>-2.1480179652411637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2762341762</v>
      </c>
      <c r="H11" s="2">
        <f>IFERROR(INDEX(D11:G11,COUNT(D11:G11)),"")</f>
        <v>2762341762</v>
      </c>
      <c r="I11" s="2">
        <f t="shared" ref="I11:N11" si="8">IFERROR(INDEX(I51:I500,MATCH($C$11,$C$51:$C$500,0)),"")</f>
        <v>2128767432</v>
      </c>
      <c r="J11" s="2">
        <f t="shared" si="8"/>
        <v>3308328305</v>
      </c>
      <c r="K11" s="2">
        <f t="shared" si="8"/>
        <v>10914502128</v>
      </c>
      <c r="L11" s="2">
        <f t="shared" si="8"/>
        <v>10233835622</v>
      </c>
      <c r="M11" s="2">
        <f t="shared" si="8"/>
        <v>15041903299</v>
      </c>
      <c r="N11" s="2">
        <f t="shared" si="8"/>
        <v>12508939666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37000000000</v>
      </c>
      <c r="H12" s="2">
        <f>IFERROR(INDEX(D12:G12,COUNT(D12:G12)),"")</f>
        <v>37000000000</v>
      </c>
      <c r="I12" s="2">
        <f t="shared" ref="I12:N12" si="9">IFERROR(INDEX(I51:I500,MATCH($C$12,$C$51:$C$500,0)),"")</f>
        <v>40000000000</v>
      </c>
      <c r="J12" s="2">
        <f t="shared" si="9"/>
        <v>44000000000</v>
      </c>
      <c r="K12" s="2">
        <f t="shared" si="9"/>
        <v>14000000000</v>
      </c>
      <c r="L12" s="2">
        <f t="shared" si="9"/>
        <v>6000000000</v>
      </c>
      <c r="M12" s="2">
        <f t="shared" si="9"/>
        <v>0</v>
      </c>
      <c r="N12" s="2">
        <f t="shared" si="9"/>
        <v>57000000000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40000000000</v>
      </c>
      <c r="H13" s="2">
        <f>IFERROR(INDEX(D13:G13,COUNT(D13:G13)),"")</f>
        <v>40000000000</v>
      </c>
      <c r="I13" s="2">
        <f t="shared" ref="I13:N13" si="10">IFERROR(INDEX(I51:I500,MATCH($C$13,$C$51:$C$500,0)),"")</f>
        <v>42000000000</v>
      </c>
      <c r="J13" s="2">
        <f t="shared" si="10"/>
        <v>47000000000</v>
      </c>
      <c r="K13" s="2">
        <f t="shared" si="10"/>
        <v>25000000000</v>
      </c>
      <c r="L13" s="2">
        <f t="shared" si="10"/>
        <v>17000000000</v>
      </c>
      <c r="M13" s="2">
        <f t="shared" si="10"/>
        <v>15000000000</v>
      </c>
      <c r="N13" s="2">
        <f t="shared" si="10"/>
        <v>69000000000</v>
      </c>
    </row>
    <row r="14" spans="1:14" ht="15.5" x14ac:dyDescent="0.35">
      <c r="C14" t="s">
        <v>26</v>
      </c>
      <c r="D14" s="2">
        <f>IFERROR(INDEX(D51:D500,MATCH($C$14,$C$51:$C$500,0)),"")</f>
        <v>-990463480</v>
      </c>
      <c r="H14" s="2">
        <f>IFERROR(SUM(D14:G14)*(4/MAX(1,COUNT(D14:G14))),"")</f>
        <v>-3961853920</v>
      </c>
      <c r="I14" s="2">
        <f t="shared" ref="I14:N14" si="11">IFERROR(INDEX(I51:I500,MATCH($C$14,$C$51:$C$500,0)),"")</f>
        <v>-4442196062</v>
      </c>
      <c r="J14" s="2">
        <f t="shared" si="11"/>
        <v>-3478449100</v>
      </c>
      <c r="K14" s="2">
        <f t="shared" si="11"/>
        <v>-1976266008</v>
      </c>
      <c r="L14" s="2">
        <f t="shared" si="11"/>
        <v>-1606602198</v>
      </c>
      <c r="M14" s="2">
        <f t="shared" si="11"/>
        <v>-5139538017</v>
      </c>
      <c r="N14" s="2">
        <f t="shared" si="11"/>
        <v>-7554546931</v>
      </c>
    </row>
    <row r="15" spans="1:14" ht="15.5" x14ac:dyDescent="0.35">
      <c r="C15" t="s">
        <v>27</v>
      </c>
      <c r="D15" s="2">
        <f>IFERROR(INDEX(D51:D500,MATCH($C$15,$C$51:$C$500,0)),"")</f>
        <v>-1496587253</v>
      </c>
      <c r="H15" s="2">
        <f>IFERROR(SUM(D15:G15)*(4/MAX(1,COUNT(D15:G15))),"")</f>
        <v>-5986349012</v>
      </c>
      <c r="I15" s="2">
        <f t="shared" ref="I15:N15" si="12">IFERROR(INDEX(I51:I500,MATCH($C$15,$C$51:$C$500,0)),"")</f>
        <v>54513582</v>
      </c>
      <c r="J15" s="2">
        <f t="shared" si="12"/>
        <v>-2829221114</v>
      </c>
      <c r="K15" s="2">
        <f t="shared" si="12"/>
        <v>-2742621830</v>
      </c>
      <c r="L15" s="2">
        <f t="shared" si="12"/>
        <v>-3164565342</v>
      </c>
      <c r="M15" s="2">
        <f t="shared" si="12"/>
        <v>-2256667939</v>
      </c>
      <c r="N15" s="2">
        <f t="shared" si="12"/>
        <v>-879122597</v>
      </c>
    </row>
    <row r="16" spans="1:14" ht="15.5" x14ac:dyDescent="0.35">
      <c r="C16" t="s">
        <v>28</v>
      </c>
      <c r="D16" s="2">
        <f>IFERROR(INDEX(D51:D500,MATCH($C$16,$C$51:$C$500,0)),"")</f>
        <v>6804074518</v>
      </c>
      <c r="H16" s="2">
        <f>IFERROR(SUM(D16:G16)*(4/MAX(1,COUNT(D16:G16))),"")</f>
        <v>27216298072</v>
      </c>
      <c r="I16" s="2">
        <f t="shared" ref="I16:N16" si="13">IFERROR(INDEX(I51:I500,MATCH($C$16,$C$51:$C$500,0)),"")</f>
        <v>20904281</v>
      </c>
      <c r="J16" s="2">
        <f t="shared" si="13"/>
        <v>10558041439</v>
      </c>
      <c r="K16" s="2">
        <f t="shared" si="13"/>
        <v>12376692038</v>
      </c>
      <c r="L16" s="2">
        <f t="shared" si="13"/>
        <v>15623687630</v>
      </c>
      <c r="M16" s="2">
        <f t="shared" si="13"/>
        <v>62837082910</v>
      </c>
      <c r="N16" s="2">
        <f t="shared" si="13"/>
        <v>2809951185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1200000000000</v>
      </c>
      <c r="H20" s="2">
        <f t="shared" ref="H20:N20" ca="1" si="14">IFERROR(H21*H2,"")</f>
        <v>1200000000000</v>
      </c>
      <c r="I20" s="2">
        <f t="shared" ca="1" si="14"/>
        <v>1728000000000</v>
      </c>
      <c r="J20" s="2">
        <f t="shared" ca="1" si="14"/>
        <v>532000000000</v>
      </c>
      <c r="K20" s="2">
        <f t="shared" ca="1" si="14"/>
        <v>440000000000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4000000000</v>
      </c>
      <c r="H21" s="2">
        <f>IFERROR(INDEX(D21:G21,COUNT(D21:G21)),"")</f>
        <v>4000000000</v>
      </c>
      <c r="I21" s="2">
        <f t="shared" ref="I21:N21" si="15">IFERROR(INDEX(I51:I500,MATCH($C$7,$C$51:$C$500,0)),"")</f>
        <v>4000000000</v>
      </c>
      <c r="J21" s="2">
        <f t="shared" si="15"/>
        <v>4000000000</v>
      </c>
      <c r="K21" s="2">
        <f t="shared" si="15"/>
        <v>4000000000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2.4789409323380212</v>
      </c>
      <c r="H23" s="3">
        <f t="shared" ref="H23:N23" si="16">IFERROR(H5/H6*100,"")</f>
        <v>9.9157637293520846</v>
      </c>
      <c r="I23" s="3">
        <f t="shared" si="16"/>
        <v>0.50061836314302366</v>
      </c>
      <c r="J23" s="3">
        <f t="shared" si="16"/>
        <v>3.3703365557648595</v>
      </c>
      <c r="K23" s="3">
        <f t="shared" si="16"/>
        <v>5.0085395320120094</v>
      </c>
      <c r="L23" s="3">
        <f t="shared" si="16"/>
        <v>10.563396073280254</v>
      </c>
      <c r="M23" s="3">
        <f t="shared" si="16"/>
        <v>77.449417134943914</v>
      </c>
      <c r="N23" s="3">
        <f t="shared" si="16"/>
        <v>8.251757924076685</v>
      </c>
    </row>
    <row r="24" spans="1:14" ht="15.5" x14ac:dyDescent="0.35">
      <c r="C24" t="s">
        <v>43</v>
      </c>
      <c r="D24" s="4">
        <f>IFERROR(_xlfn.RRI(5,I23,D23),"")</f>
        <v>0.37705688372659218</v>
      </c>
      <c r="H24" s="4">
        <f t="shared" ref="H24:N24" si="17">IFERROR(_xlfn.RRI(5,M23,H23),"")</f>
        <v>-0.33707926493138141</v>
      </c>
      <c r="I24" s="4">
        <f t="shared" si="17"/>
        <v>-0.4290579114362375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1.33</v>
      </c>
      <c r="H25" s="3">
        <f>IFERROR(INDEX(D25:G25,COUNT(D25:G25)),"")</f>
        <v>1.33</v>
      </c>
      <c r="I25" s="3">
        <f t="shared" ref="I25:N25" si="18">IFERROR(INDEX(I51:I500,MATCH($C$25,$C$51:$C$500,0)),"")</f>
        <v>0.02</v>
      </c>
      <c r="J25" s="3">
        <f t="shared" si="18"/>
        <v>1.93</v>
      </c>
      <c r="K25" s="3">
        <f t="shared" si="18"/>
        <v>2.41</v>
      </c>
      <c r="L25" s="3">
        <f t="shared" si="18"/>
        <v>77869.509999999995</v>
      </c>
      <c r="M25" s="3">
        <f t="shared" si="18"/>
        <v>30290207.489999998</v>
      </c>
      <c r="N25" s="3">
        <f t="shared" si="18"/>
        <v>965414.29</v>
      </c>
    </row>
    <row r="26" spans="1:14" ht="15.5" x14ac:dyDescent="0.35">
      <c r="C26" t="s">
        <v>46</v>
      </c>
      <c r="D26" s="4">
        <f>IFERROR(_xlfn.RRI(5,I25,D25),"")</f>
        <v>1.3150710762075755</v>
      </c>
      <c r="H26" s="4">
        <f t="shared" ref="H26:N26" si="19">IFERROR(_xlfn.RRI(5,M25,H25),"")</f>
        <v>-0.96623164704389053</v>
      </c>
      <c r="I26" s="4">
        <f t="shared" si="19"/>
        <v>-0.97094216492121399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14.09842886475</v>
      </c>
      <c r="H27" s="3">
        <f t="shared" ref="H27:N27" si="20">IFERROR(H4/H21,"")</f>
        <v>56.393715458999999</v>
      </c>
      <c r="I27" s="3">
        <f t="shared" si="20"/>
        <v>66.765811809750005</v>
      </c>
      <c r="J27" s="3">
        <f t="shared" si="20"/>
        <v>90.336014896500004</v>
      </c>
      <c r="K27" s="3">
        <f t="shared" si="20"/>
        <v>88.065493912250005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-0.26730485017200045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65.5</v>
      </c>
      <c r="I29" s="4">
        <f t="shared" si="22"/>
        <v>-0.98963730569948183</v>
      </c>
      <c r="J29" s="4">
        <f t="shared" si="22"/>
        <v>-0.19917012448132787</v>
      </c>
      <c r="K29" s="4">
        <f t="shared" si="22"/>
        <v>-0.99996905078765741</v>
      </c>
      <c r="L29" s="4">
        <f t="shared" si="22"/>
        <v>-0.9974292183364637</v>
      </c>
      <c r="M29" s="4">
        <f t="shared" si="22"/>
        <v>30.37534611177135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-0.15535041167934002</v>
      </c>
      <c r="I30" s="4">
        <f t="shared" si="23"/>
        <v>-0.26091701204392187</v>
      </c>
      <c r="J30" s="4">
        <f t="shared" si="23"/>
        <v>2.5782186454462914E-2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53.53</v>
      </c>
      <c r="H32" s="3">
        <f>IFERROR(INDEX(D32:G32,COUNT(D32:G32)),"")</f>
        <v>53.53</v>
      </c>
      <c r="I32" s="3">
        <f t="shared" ref="I32:N32" si="24">IFERROR(INDEX(I51:I500,MATCH($C$32,$C$51:$C$500,0)),"")</f>
        <v>52.2</v>
      </c>
      <c r="J32" s="3">
        <f t="shared" si="24"/>
        <v>51.94</v>
      </c>
      <c r="K32" s="3">
        <f t="shared" si="24"/>
        <v>50.19</v>
      </c>
      <c r="L32" s="3">
        <f t="shared" si="24"/>
        <v>718592.62</v>
      </c>
      <c r="M32" s="3">
        <f t="shared" si="24"/>
        <v>39414786.640000001</v>
      </c>
      <c r="N32" s="3">
        <f t="shared" si="24"/>
        <v>8888264.1199999992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5.49</v>
      </c>
      <c r="H33" s="3">
        <f>IFERROR(INDEX(D33:G33,COUNT(D33:G33)),"")</f>
        <v>5.49</v>
      </c>
      <c r="I33" s="3">
        <f t="shared" ref="I33:N33" si="25">IFERROR(INDEX(I51:I500,MATCH($C$33,$C$51:$C$500,0)),"")</f>
        <v>8.2799999999999994</v>
      </c>
      <c r="J33" s="3">
        <f t="shared" si="25"/>
        <v>2.56</v>
      </c>
      <c r="K33" s="3">
        <f t="shared" si="25"/>
        <v>2.19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221.05</v>
      </c>
      <c r="H34" s="3">
        <f>IFERROR(INDEX(D34:G34,COUNT(D34:G34)),"")</f>
        <v>221.05</v>
      </c>
      <c r="I34" s="3">
        <f t="shared" ref="I34:N34" si="26">IFERROR(INDEX(I51:I500,MATCH($C$34,$C$51:$C$500,0)),"")</f>
        <v>21600</v>
      </c>
      <c r="J34" s="3">
        <f t="shared" si="26"/>
        <v>68.91</v>
      </c>
      <c r="K34" s="3">
        <f t="shared" si="26"/>
        <v>45.64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20.85</v>
      </c>
      <c r="H35" s="3">
        <f>IFERROR(INDEX(D35:G35,COUNT(D35:G35)),"")</f>
        <v>20.85</v>
      </c>
      <c r="I35" s="3">
        <f t="shared" ref="I35:N35" si="27">IFERROR(INDEX(I51:I500,MATCH($C$35,$C$51:$C$500,0)),"")</f>
        <v>6.47</v>
      </c>
      <c r="J35" s="3">
        <f t="shared" si="27"/>
        <v>1.47</v>
      </c>
      <c r="K35" s="3">
        <f t="shared" si="27"/>
        <v>1.25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56393715459</v>
      </c>
      <c r="E51" s="5">
        <v>41643732656</v>
      </c>
      <c r="F51" s="5">
        <v>41119305073</v>
      </c>
      <c r="G51" s="5">
        <v>79494723610</v>
      </c>
      <c r="I51" s="5">
        <v>267063247239</v>
      </c>
      <c r="J51" s="5">
        <v>361344059586</v>
      </c>
      <c r="K51" s="5">
        <v>352261975649</v>
      </c>
      <c r="L51" s="5">
        <v>395627919197</v>
      </c>
      <c r="M51" s="5">
        <v>428547098628</v>
      </c>
      <c r="N51" s="5">
        <v>478274933849</v>
      </c>
    </row>
    <row r="52" spans="2:14" ht="15.5" x14ac:dyDescent="0.35">
      <c r="C52" t="s">
        <v>73</v>
      </c>
      <c r="D52" s="5">
        <v>-47008307215</v>
      </c>
      <c r="E52" s="5">
        <v>-24254516085</v>
      </c>
      <c r="F52" s="5">
        <v>-56592196904</v>
      </c>
      <c r="G52" s="5">
        <v>-79446431034</v>
      </c>
      <c r="I52" s="5">
        <v>-258198819085</v>
      </c>
      <c r="J52" s="5">
        <v>-340844774382</v>
      </c>
      <c r="K52" s="5">
        <v>-328156747417</v>
      </c>
      <c r="L52" s="5">
        <v>-366069512511</v>
      </c>
      <c r="M52" s="5">
        <v>-399697495988</v>
      </c>
      <c r="N52" s="5">
        <v>-451498906148</v>
      </c>
    </row>
    <row r="53" spans="2:14" ht="15.5" x14ac:dyDescent="0.35">
      <c r="C53" t="s">
        <v>74</v>
      </c>
      <c r="D53" s="5">
        <v>9385408244</v>
      </c>
      <c r="E53" s="5">
        <v>17389216571</v>
      </c>
      <c r="F53" s="5">
        <v>-15472891831</v>
      </c>
      <c r="G53" s="5">
        <v>48292576</v>
      </c>
      <c r="I53" s="5">
        <v>8864428154</v>
      </c>
      <c r="J53" s="5">
        <v>20499285204</v>
      </c>
      <c r="K53" s="5">
        <v>24105228232</v>
      </c>
      <c r="L53" s="5">
        <v>29558406686</v>
      </c>
      <c r="M53" s="5">
        <v>28849602640</v>
      </c>
      <c r="N53" s="5">
        <v>26776027701</v>
      </c>
    </row>
    <row r="54" spans="2:14" ht="15.5" x14ac:dyDescent="0.35">
      <c r="C54" t="s">
        <v>75</v>
      </c>
      <c r="D54" s="5">
        <v>-3727948914</v>
      </c>
      <c r="E54" s="5">
        <v>-2733718901</v>
      </c>
      <c r="F54" s="5">
        <v>-1739165524</v>
      </c>
      <c r="G54" s="5">
        <v>-4630883007</v>
      </c>
      <c r="I54" s="5">
        <v>-12912736372</v>
      </c>
      <c r="J54" s="5">
        <v>-13454453419</v>
      </c>
      <c r="K54" s="5">
        <v>-17958566975</v>
      </c>
      <c r="L54" s="5">
        <v>-19787364456</v>
      </c>
      <c r="M54" s="5">
        <v>-19156779243</v>
      </c>
      <c r="N54" s="5">
        <v>-18141368612</v>
      </c>
    </row>
    <row r="55" spans="2:14" ht="15.5" x14ac:dyDescent="0.35">
      <c r="C55" t="s">
        <v>424</v>
      </c>
    </row>
    <row r="56" spans="2:14" ht="15.5" x14ac:dyDescent="0.35">
      <c r="C56" t="s">
        <v>76</v>
      </c>
      <c r="D56" s="5">
        <v>-988526091</v>
      </c>
      <c r="E56" s="5">
        <v>-583993600</v>
      </c>
      <c r="F56" s="5">
        <v>-385717718</v>
      </c>
      <c r="G56" s="5">
        <v>-697463848</v>
      </c>
      <c r="I56" s="5">
        <v>-2554965528</v>
      </c>
      <c r="J56" s="5">
        <v>-2670492305</v>
      </c>
      <c r="K56" s="5">
        <v>-3407146021</v>
      </c>
      <c r="L56" s="5">
        <v>-3621471422</v>
      </c>
      <c r="M56" s="5">
        <v>-3552875510</v>
      </c>
      <c r="N56" s="5">
        <v>-4078236052</v>
      </c>
    </row>
    <row r="57" spans="2:14" ht="15.5" x14ac:dyDescent="0.35">
      <c r="C57" t="s">
        <v>77</v>
      </c>
      <c r="D57" s="5">
        <v>-2739422823</v>
      </c>
      <c r="E57" s="5">
        <v>-2149725301</v>
      </c>
      <c r="F57" s="5">
        <v>-1353447806</v>
      </c>
      <c r="G57" s="5">
        <v>-3933419159</v>
      </c>
      <c r="I57" s="5">
        <v>-10357770844</v>
      </c>
      <c r="J57" s="5">
        <v>-10783961114</v>
      </c>
      <c r="K57" s="5">
        <v>-14551420954</v>
      </c>
      <c r="L57" s="5">
        <v>-16165893034</v>
      </c>
      <c r="M57" s="5">
        <v>-15603903733</v>
      </c>
      <c r="N57" s="5">
        <v>-14063132560</v>
      </c>
    </row>
    <row r="58" spans="2:14" ht="15.5" x14ac:dyDescent="0.35">
      <c r="C58" t="s">
        <v>1095</v>
      </c>
    </row>
    <row r="59" spans="2:14" ht="15.5" x14ac:dyDescent="0.35">
      <c r="C59" t="s">
        <v>78</v>
      </c>
      <c r="D59" s="5">
        <v>5657459330</v>
      </c>
      <c r="E59" s="5">
        <v>14655497670</v>
      </c>
      <c r="F59" s="5">
        <v>-17212057355</v>
      </c>
      <c r="G59" s="5">
        <v>-4582590431</v>
      </c>
      <c r="I59" s="5">
        <v>-4048308218</v>
      </c>
      <c r="J59" s="5">
        <v>7044831785</v>
      </c>
      <c r="K59" s="5">
        <v>6146661257</v>
      </c>
      <c r="L59" s="5">
        <v>9771042230</v>
      </c>
      <c r="M59" s="5">
        <v>9692823397</v>
      </c>
      <c r="N59" s="5">
        <v>8634659089</v>
      </c>
    </row>
    <row r="60" spans="2:14" ht="15.5" x14ac:dyDescent="0.35">
      <c r="C60" t="s">
        <v>79</v>
      </c>
      <c r="D60" s="5">
        <v>1146615188</v>
      </c>
      <c r="E60" s="5">
        <v>2149105072</v>
      </c>
      <c r="F60" s="5">
        <v>-900895395</v>
      </c>
      <c r="G60" s="5">
        <v>1573063984</v>
      </c>
      <c r="I60" s="5">
        <v>4069212499</v>
      </c>
      <c r="J60" s="5">
        <v>3513209654</v>
      </c>
      <c r="K60" s="5">
        <v>6230030781</v>
      </c>
      <c r="L60" s="5">
        <v>5852645400</v>
      </c>
      <c r="M60" s="5">
        <v>53144259513</v>
      </c>
      <c r="N60" s="5">
        <v>-5824707904</v>
      </c>
    </row>
    <row r="61" spans="2:14" ht="15.5" x14ac:dyDescent="0.35">
      <c r="C61" t="s">
        <v>26</v>
      </c>
      <c r="D61" s="5">
        <v>-990463480</v>
      </c>
      <c r="E61" s="5">
        <v>-592638486</v>
      </c>
      <c r="F61" s="5">
        <v>-1605560387</v>
      </c>
      <c r="G61" s="5">
        <v>-1168423389</v>
      </c>
      <c r="I61" s="5">
        <v>-4442196062</v>
      </c>
      <c r="J61" s="5">
        <v>-3478449100</v>
      </c>
      <c r="K61" s="5">
        <v>-1976266008</v>
      </c>
      <c r="L61" s="5">
        <v>-1606602198</v>
      </c>
      <c r="M61" s="5">
        <v>-5139538017</v>
      </c>
      <c r="N61" s="5">
        <v>-7554546931</v>
      </c>
    </row>
    <row r="62" spans="2:14" ht="15.5" x14ac:dyDescent="0.35">
      <c r="C62" t="s">
        <v>264</v>
      </c>
      <c r="D62" s="5">
        <v>314131683</v>
      </c>
      <c r="E62" s="5">
        <v>742105915</v>
      </c>
      <c r="F62" s="5">
        <v>-439391255</v>
      </c>
      <c r="G62" s="5">
        <v>608850838</v>
      </c>
      <c r="I62" s="5">
        <v>1473987509</v>
      </c>
      <c r="J62" s="5">
        <v>-1338226502</v>
      </c>
      <c r="K62" s="5">
        <v>475728200</v>
      </c>
      <c r="L62" s="5">
        <v>2073483683</v>
      </c>
      <c r="M62" s="5">
        <v>1339414168</v>
      </c>
      <c r="N62" s="5">
        <v>-88757799</v>
      </c>
    </row>
    <row r="63" spans="2:14" ht="15.5" x14ac:dyDescent="0.35">
      <c r="C63" t="s">
        <v>80</v>
      </c>
    </row>
    <row r="64" spans="2:14" ht="15.5" x14ac:dyDescent="0.35">
      <c r="C64" t="s">
        <v>81</v>
      </c>
      <c r="D64" s="5">
        <v>1146615188</v>
      </c>
      <c r="E64" s="5">
        <v>2149105072</v>
      </c>
      <c r="F64" s="5">
        <v>-900895395</v>
      </c>
      <c r="G64" s="5">
        <v>1573063984</v>
      </c>
      <c r="I64" s="5">
        <v>4069212499</v>
      </c>
      <c r="J64" s="5">
        <v>3513209654</v>
      </c>
      <c r="K64" s="5">
        <v>6230030781</v>
      </c>
      <c r="L64" s="5">
        <v>5852645400</v>
      </c>
      <c r="M64" s="5">
        <v>53144259513</v>
      </c>
      <c r="N64" s="5">
        <v>-5824707904</v>
      </c>
    </row>
    <row r="65" spans="2:14" ht="15.5" x14ac:dyDescent="0.35">
      <c r="C65" t="s">
        <v>28</v>
      </c>
      <c r="D65" s="5">
        <v>6804074518</v>
      </c>
      <c r="E65" s="5">
        <v>16804602742</v>
      </c>
      <c r="F65" s="5">
        <v>-18112952750</v>
      </c>
      <c r="G65" s="5">
        <v>-3009526447</v>
      </c>
      <c r="I65" s="5">
        <v>20904281</v>
      </c>
      <c r="J65" s="5">
        <v>10558041439</v>
      </c>
      <c r="K65" s="5">
        <v>12376692038</v>
      </c>
      <c r="L65" s="5">
        <v>15623687630</v>
      </c>
      <c r="M65" s="5">
        <v>62837082910</v>
      </c>
      <c r="N65" s="5">
        <v>2809951185</v>
      </c>
    </row>
    <row r="66" spans="2:14" ht="15.5" x14ac:dyDescent="0.35">
      <c r="C66" t="s">
        <v>27</v>
      </c>
      <c r="D66" s="5">
        <v>-1496587253</v>
      </c>
      <c r="E66" s="5">
        <v>14793704</v>
      </c>
      <c r="F66" s="5">
        <v>207877149</v>
      </c>
      <c r="G66" s="5">
        <v>711281026</v>
      </c>
      <c r="I66" s="5">
        <v>54513582</v>
      </c>
      <c r="J66" s="5">
        <v>-2829221114</v>
      </c>
      <c r="K66" s="5">
        <v>-2742621830</v>
      </c>
      <c r="L66" s="5">
        <v>-3164565342</v>
      </c>
      <c r="M66" s="5">
        <v>-2256667939</v>
      </c>
      <c r="N66" s="5">
        <v>-879122597</v>
      </c>
    </row>
    <row r="67" spans="2:14" ht="15.5" x14ac:dyDescent="0.35">
      <c r="C67" t="s">
        <v>82</v>
      </c>
      <c r="D67" s="5">
        <v>-1530268601</v>
      </c>
      <c r="E67" s="5">
        <v>-161274224</v>
      </c>
      <c r="F67" s="5">
        <v>296231795</v>
      </c>
      <c r="G67" s="5">
        <v>647243764</v>
      </c>
      <c r="I67" s="5">
        <v>-161274224</v>
      </c>
      <c r="J67" s="5">
        <v>-3144188315</v>
      </c>
      <c r="K67" s="5">
        <v>-2922845685</v>
      </c>
      <c r="L67" s="5">
        <v>-3221764260</v>
      </c>
      <c r="M67" s="5">
        <v>-2368912448</v>
      </c>
      <c r="N67" s="5">
        <v>-979463389</v>
      </c>
    </row>
    <row r="68" spans="2:14" ht="15.5" x14ac:dyDescent="0.35">
      <c r="C68" t="s">
        <v>83</v>
      </c>
      <c r="D68" s="5">
        <v>33681348</v>
      </c>
      <c r="E68" s="5">
        <v>176067928</v>
      </c>
      <c r="F68" s="5">
        <v>-88354646</v>
      </c>
      <c r="G68" s="5">
        <v>64037262</v>
      </c>
      <c r="I68" s="5">
        <v>215787806</v>
      </c>
      <c r="J68" s="5">
        <v>314967201</v>
      </c>
      <c r="K68" s="5">
        <v>180223855</v>
      </c>
      <c r="L68" s="5">
        <v>57198918</v>
      </c>
      <c r="M68" s="5">
        <v>112244509</v>
      </c>
      <c r="N68" s="5">
        <v>100340792</v>
      </c>
    </row>
    <row r="69" spans="2:14" ht="15.5" x14ac:dyDescent="0.35">
      <c r="C69" t="s">
        <v>84</v>
      </c>
      <c r="D69" s="5">
        <v>-1496587253</v>
      </c>
      <c r="E69" s="5">
        <v>14793704</v>
      </c>
      <c r="F69" s="5">
        <v>207877149</v>
      </c>
      <c r="G69" s="5">
        <v>711281026</v>
      </c>
      <c r="I69" s="5">
        <v>54513582</v>
      </c>
      <c r="J69" s="5">
        <v>-2829221114</v>
      </c>
      <c r="K69" s="5">
        <v>-2742621830</v>
      </c>
      <c r="L69" s="5">
        <v>-3164565342</v>
      </c>
      <c r="M69" s="5">
        <v>-2256667939</v>
      </c>
      <c r="N69" s="5">
        <v>-879122597</v>
      </c>
    </row>
    <row r="70" spans="2:14" ht="15.5" x14ac:dyDescent="0.35">
      <c r="C70" t="s">
        <v>85</v>
      </c>
      <c r="D70" s="5">
        <v>5307487265</v>
      </c>
      <c r="E70" s="5">
        <v>16819396446</v>
      </c>
      <c r="F70" s="5">
        <v>-17905075601</v>
      </c>
      <c r="G70" s="5">
        <v>-2298245421</v>
      </c>
      <c r="I70" s="5">
        <v>75417863</v>
      </c>
      <c r="J70" s="5">
        <v>7728820325</v>
      </c>
      <c r="K70" s="5">
        <v>9634070208</v>
      </c>
      <c r="L70" s="5">
        <v>12459122288</v>
      </c>
      <c r="M70" s="5">
        <v>60580414971</v>
      </c>
      <c r="N70" s="5">
        <v>1930828588</v>
      </c>
    </row>
    <row r="71" spans="2:14" ht="15.5" x14ac:dyDescent="0.35">
      <c r="C71" t="s">
        <v>86</v>
      </c>
      <c r="E71" s="5">
        <v>969850888</v>
      </c>
      <c r="I71" s="5">
        <v>969850888</v>
      </c>
      <c r="J71" s="5">
        <v>-726937417</v>
      </c>
      <c r="K71" s="5">
        <v>420491545</v>
      </c>
      <c r="L71" s="5">
        <v>-313876797</v>
      </c>
      <c r="M71" s="5">
        <v>472630062</v>
      </c>
      <c r="N71" s="5">
        <v>-463952510</v>
      </c>
    </row>
    <row r="72" spans="2:14" ht="15.5" x14ac:dyDescent="0.35">
      <c r="C72" t="s">
        <v>87</v>
      </c>
      <c r="E72" s="5">
        <v>969850888</v>
      </c>
      <c r="I72" s="5">
        <v>969850888</v>
      </c>
      <c r="J72" s="5">
        <v>-726937417</v>
      </c>
      <c r="K72" s="5">
        <v>420491545</v>
      </c>
      <c r="L72" s="5">
        <v>-313876797</v>
      </c>
      <c r="M72" s="5">
        <v>472630062</v>
      </c>
      <c r="N72" s="5">
        <v>-463952510</v>
      </c>
    </row>
    <row r="73" spans="2:14" ht="15.5" x14ac:dyDescent="0.35">
      <c r="C73" t="s">
        <v>88</v>
      </c>
      <c r="D73" s="5">
        <v>5307487265</v>
      </c>
      <c r="E73" s="5">
        <v>17789247334</v>
      </c>
      <c r="F73" s="5">
        <v>-17905075601</v>
      </c>
      <c r="G73" s="5">
        <v>-2298245421</v>
      </c>
      <c r="I73" s="5">
        <v>1045268751</v>
      </c>
      <c r="J73" s="5">
        <v>7001882908</v>
      </c>
      <c r="K73" s="5">
        <v>10054561753</v>
      </c>
      <c r="L73" s="5">
        <v>12145245491</v>
      </c>
      <c r="M73" s="5">
        <v>61053045033</v>
      </c>
      <c r="N73" s="5">
        <v>1466876078</v>
      </c>
    </row>
    <row r="74" spans="2:14" ht="15.5" x14ac:dyDescent="0.35">
      <c r="C74" t="s">
        <v>89</v>
      </c>
      <c r="D74" s="5">
        <v>5307487265</v>
      </c>
      <c r="E74" s="5">
        <v>16819396446</v>
      </c>
      <c r="F74" s="5">
        <v>-17905075601</v>
      </c>
      <c r="G74" s="5">
        <v>-2298245421</v>
      </c>
      <c r="I74" s="5">
        <v>75417863</v>
      </c>
      <c r="J74" s="5">
        <v>7728820325</v>
      </c>
      <c r="K74" s="5">
        <v>9634070208</v>
      </c>
      <c r="L74" s="5">
        <v>12459122288</v>
      </c>
      <c r="M74" s="5">
        <v>60580414971</v>
      </c>
      <c r="N74" s="5">
        <v>1930828588</v>
      </c>
    </row>
    <row r="75" spans="2:14" ht="15.5" x14ac:dyDescent="0.35">
      <c r="C75" t="s">
        <v>7</v>
      </c>
      <c r="D75" s="5">
        <v>5307487265</v>
      </c>
      <c r="E75" s="5">
        <v>17789247334</v>
      </c>
      <c r="F75" s="5">
        <v>-17905075601</v>
      </c>
      <c r="G75" s="5">
        <v>-2298245421</v>
      </c>
      <c r="I75" s="5">
        <v>1045268751</v>
      </c>
      <c r="J75" s="5">
        <v>7001882908</v>
      </c>
      <c r="K75" s="5">
        <v>10054561753</v>
      </c>
      <c r="L75" s="5">
        <v>12145245491</v>
      </c>
      <c r="M75" s="5">
        <v>61053045033</v>
      </c>
      <c r="N75" s="5">
        <v>1466876078</v>
      </c>
    </row>
    <row r="76" spans="2:14" ht="15.5" x14ac:dyDescent="0.35">
      <c r="C76" t="s">
        <v>90</v>
      </c>
      <c r="D76" s="5">
        <v>5307487265</v>
      </c>
      <c r="E76" s="5">
        <v>16819396446</v>
      </c>
      <c r="F76" s="5">
        <v>-17905075601</v>
      </c>
      <c r="G76" s="5">
        <v>-2298245421</v>
      </c>
      <c r="I76" s="5">
        <v>75417863</v>
      </c>
      <c r="J76" s="5">
        <v>7728820325</v>
      </c>
      <c r="K76" s="5">
        <v>9634070208</v>
      </c>
      <c r="L76" s="5">
        <v>12459122288</v>
      </c>
      <c r="M76" s="5">
        <v>60580414971</v>
      </c>
      <c r="N76" s="5">
        <v>1930828588</v>
      </c>
    </row>
    <row r="77" spans="2:14" ht="15.5" x14ac:dyDescent="0.35">
      <c r="C77" t="s">
        <v>91</v>
      </c>
      <c r="D77" s="5">
        <v>5307487265</v>
      </c>
      <c r="E77" s="5">
        <v>17789247334</v>
      </c>
      <c r="F77" s="5">
        <v>-17905075601</v>
      </c>
      <c r="G77" s="5">
        <v>-2298245421</v>
      </c>
      <c r="I77" s="5">
        <v>1045268751</v>
      </c>
      <c r="J77" s="5">
        <v>7001882908</v>
      </c>
      <c r="K77" s="5">
        <v>10054561753</v>
      </c>
      <c r="L77" s="5">
        <v>12145245491</v>
      </c>
      <c r="M77" s="5">
        <v>61053045033</v>
      </c>
      <c r="N77" s="5">
        <v>1466876078</v>
      </c>
    </row>
    <row r="78" spans="2:14" ht="15.5" x14ac:dyDescent="0.35">
      <c r="C78" t="s">
        <v>92</v>
      </c>
      <c r="D78" s="5">
        <v>5307487265</v>
      </c>
      <c r="E78" s="5">
        <v>17789247334</v>
      </c>
      <c r="F78" s="5">
        <v>-17905075601</v>
      </c>
      <c r="G78" s="5">
        <v>-2298245421</v>
      </c>
      <c r="I78" s="5">
        <v>1045268751</v>
      </c>
      <c r="J78" s="5">
        <v>7001882908</v>
      </c>
      <c r="K78" s="5">
        <v>10054561753</v>
      </c>
      <c r="L78" s="5">
        <v>12145245491</v>
      </c>
      <c r="M78" s="5">
        <v>61053045033</v>
      </c>
      <c r="N78" s="5">
        <v>1466876078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2762341762</v>
      </c>
      <c r="E82" s="5">
        <v>2128767432</v>
      </c>
      <c r="F82" s="5">
        <v>2495207466</v>
      </c>
      <c r="G82" s="5">
        <v>2489107410</v>
      </c>
      <c r="I82" s="5">
        <v>2128767432</v>
      </c>
      <c r="J82" s="5">
        <v>3308328305</v>
      </c>
      <c r="K82" s="5">
        <v>10914502128</v>
      </c>
      <c r="L82" s="5">
        <v>10233835622</v>
      </c>
      <c r="M82" s="5">
        <v>15041903299</v>
      </c>
      <c r="N82" s="5">
        <v>12508939666</v>
      </c>
    </row>
    <row r="83" spans="3:14" ht="15.5" x14ac:dyDescent="0.35">
      <c r="C83" t="s">
        <v>96</v>
      </c>
      <c r="D83" s="5">
        <v>2907401975</v>
      </c>
      <c r="E83" s="5">
        <v>2546536328</v>
      </c>
      <c r="F83" s="5">
        <v>2735826917</v>
      </c>
      <c r="G83" s="5">
        <v>3702083682</v>
      </c>
      <c r="I83" s="5">
        <v>2546536328</v>
      </c>
      <c r="J83" s="5">
        <v>2564430143</v>
      </c>
      <c r="K83" s="5">
        <v>6275199936</v>
      </c>
      <c r="L83" s="5">
        <v>3762288369</v>
      </c>
      <c r="M83" s="5">
        <v>4174899607</v>
      </c>
      <c r="N83" s="5">
        <v>11987672353</v>
      </c>
    </row>
    <row r="84" spans="3:14" ht="15.5" x14ac:dyDescent="0.35">
      <c r="C84" t="s">
        <v>97</v>
      </c>
    </row>
    <row r="85" spans="3:14" ht="15.5" x14ac:dyDescent="0.35">
      <c r="C85" t="s">
        <v>270</v>
      </c>
      <c r="M85" s="5">
        <v>1400000000</v>
      </c>
    </row>
    <row r="86" spans="3:14" ht="15.5" x14ac:dyDescent="0.35">
      <c r="C86" t="s">
        <v>98</v>
      </c>
      <c r="D86" s="5">
        <v>2907401975</v>
      </c>
      <c r="E86" s="5">
        <v>2546536328</v>
      </c>
      <c r="F86" s="5">
        <v>2735826917</v>
      </c>
      <c r="G86" s="5">
        <v>3702083682</v>
      </c>
      <c r="I86" s="5">
        <v>2546536328</v>
      </c>
      <c r="J86" s="5">
        <v>2564430143</v>
      </c>
      <c r="K86" s="5">
        <v>6275199936</v>
      </c>
      <c r="L86" s="5">
        <v>3762288369</v>
      </c>
      <c r="M86" s="5">
        <v>4174899607</v>
      </c>
      <c r="N86" s="5">
        <v>11987672353</v>
      </c>
    </row>
    <row r="87" spans="3:14" ht="15.5" x14ac:dyDescent="0.35">
      <c r="C87" t="s">
        <v>101</v>
      </c>
      <c r="D87" s="5">
        <v>5122084112</v>
      </c>
      <c r="E87" s="5">
        <v>2699398782</v>
      </c>
      <c r="F87" s="5">
        <v>2816572906</v>
      </c>
      <c r="G87" s="5">
        <v>44090592769</v>
      </c>
      <c r="I87" s="5">
        <v>2699398782</v>
      </c>
      <c r="J87" s="5">
        <v>49366483455</v>
      </c>
      <c r="K87" s="5">
        <v>25939027283</v>
      </c>
      <c r="L87" s="5">
        <v>8393702000</v>
      </c>
      <c r="M87" s="5">
        <v>18595148398</v>
      </c>
      <c r="N87" s="5">
        <v>17378202243</v>
      </c>
    </row>
    <row r="88" spans="3:14" ht="15.5" x14ac:dyDescent="0.35">
      <c r="C88" t="s">
        <v>80</v>
      </c>
      <c r="D88" s="5">
        <v>358205771</v>
      </c>
      <c r="E88" s="5">
        <v>358205771</v>
      </c>
      <c r="F88" s="5">
        <v>-611645117</v>
      </c>
      <c r="G88" s="5">
        <v>-611645117</v>
      </c>
      <c r="I88" s="5">
        <v>358205771</v>
      </c>
      <c r="J88" s="5">
        <v>-611645117</v>
      </c>
      <c r="K88" s="5">
        <v>115292300</v>
      </c>
      <c r="L88" s="5">
        <v>-305199245</v>
      </c>
      <c r="M88" s="5">
        <v>8677552</v>
      </c>
      <c r="N88" s="5">
        <v>-463952510</v>
      </c>
    </row>
    <row r="89" spans="3:14" ht="15.5" x14ac:dyDescent="0.35">
      <c r="C89" t="s">
        <v>102</v>
      </c>
      <c r="D89" s="5">
        <v>285373391787</v>
      </c>
      <c r="E89" s="5">
        <v>275411996343</v>
      </c>
      <c r="F89" s="5">
        <v>242382191743</v>
      </c>
      <c r="G89" s="5">
        <v>253143275122</v>
      </c>
      <c r="I89" s="5">
        <v>275411996343</v>
      </c>
      <c r="J89" s="5">
        <v>229565296215</v>
      </c>
      <c r="K89" s="5">
        <v>112172204006</v>
      </c>
      <c r="L89" s="5">
        <v>54948492204</v>
      </c>
      <c r="M89" s="5">
        <v>62056550004</v>
      </c>
      <c r="N89" s="5">
        <v>56135337492</v>
      </c>
    </row>
    <row r="90" spans="3:14" ht="15.5" x14ac:dyDescent="0.35">
      <c r="C90" t="s">
        <v>103</v>
      </c>
    </row>
    <row r="91" spans="3:14" ht="15.5" x14ac:dyDescent="0.35">
      <c r="C91" t="s">
        <v>99</v>
      </c>
      <c r="L91" s="5">
        <v>121155237390</v>
      </c>
      <c r="M91" s="5">
        <v>90258784578</v>
      </c>
      <c r="N91" s="5">
        <v>71938665455</v>
      </c>
    </row>
    <row r="92" spans="3:14" ht="15.5" x14ac:dyDescent="0.35">
      <c r="C92" t="s">
        <v>100</v>
      </c>
      <c r="L92" s="5">
        <v>121155237390</v>
      </c>
      <c r="M92" s="5">
        <v>90258784578</v>
      </c>
      <c r="N92" s="5">
        <v>71938665455</v>
      </c>
    </row>
    <row r="93" spans="3:14" ht="15.5" x14ac:dyDescent="0.35">
      <c r="C93" t="s">
        <v>271</v>
      </c>
      <c r="D93" s="5">
        <v>13239760942</v>
      </c>
      <c r="E93" s="5">
        <v>12925629259</v>
      </c>
      <c r="F93" s="5">
        <v>12183523344</v>
      </c>
      <c r="G93" s="5">
        <v>12622914599</v>
      </c>
      <c r="I93" s="5">
        <v>12925629259</v>
      </c>
      <c r="J93" s="5">
        <v>11451641750</v>
      </c>
      <c r="K93" s="5">
        <v>12789868252</v>
      </c>
      <c r="L93" s="5">
        <v>12314140052</v>
      </c>
      <c r="M93" s="5">
        <v>10240656369</v>
      </c>
      <c r="N93" s="5">
        <v>8901242201</v>
      </c>
    </row>
    <row r="94" spans="3:14" ht="15.5" x14ac:dyDescent="0.35">
      <c r="C94" t="s">
        <v>105</v>
      </c>
      <c r="D94" s="5">
        <v>1846704449</v>
      </c>
      <c r="E94" s="5">
        <v>1813023101</v>
      </c>
      <c r="F94" s="5">
        <v>1910502859</v>
      </c>
      <c r="G94" s="5">
        <v>1998857505</v>
      </c>
      <c r="I94" s="5">
        <v>1813023101</v>
      </c>
      <c r="J94" s="5">
        <v>1870782981</v>
      </c>
      <c r="K94" s="5">
        <v>1350782149</v>
      </c>
      <c r="L94" s="5">
        <v>1289158473</v>
      </c>
      <c r="M94" s="5">
        <v>1143430202</v>
      </c>
      <c r="N94" s="5">
        <v>1164491608</v>
      </c>
    </row>
    <row r="95" spans="3:14" ht="15.5" x14ac:dyDescent="0.35">
      <c r="C95" t="s">
        <v>104</v>
      </c>
      <c r="D95" s="5">
        <v>45382733754</v>
      </c>
      <c r="E95" s="5">
        <v>45754017154</v>
      </c>
      <c r="F95" s="5">
        <v>47138236257</v>
      </c>
      <c r="G95" s="5">
        <v>48703328215</v>
      </c>
      <c r="I95" s="5">
        <v>45754017154</v>
      </c>
      <c r="J95" s="5">
        <v>50335173699</v>
      </c>
      <c r="K95" s="5">
        <v>54848633414</v>
      </c>
      <c r="L95" s="5">
        <v>62393194708</v>
      </c>
      <c r="M95" s="5">
        <v>62076074316</v>
      </c>
      <c r="N95" s="5">
        <v>79250777060</v>
      </c>
    </row>
    <row r="96" spans="3:14" ht="15.5" x14ac:dyDescent="0.35">
      <c r="C96" t="s">
        <v>106</v>
      </c>
      <c r="D96" s="5">
        <v>235066749145</v>
      </c>
      <c r="E96" s="5">
        <v>235090219514</v>
      </c>
      <c r="F96" s="5">
        <v>235829812460</v>
      </c>
      <c r="G96" s="5">
        <v>237922650319</v>
      </c>
      <c r="I96" s="5">
        <v>235090219514</v>
      </c>
      <c r="J96" s="5">
        <v>238255148430</v>
      </c>
      <c r="K96" s="5">
        <v>243586833815</v>
      </c>
      <c r="L96" s="5">
        <v>206891630623</v>
      </c>
      <c r="M96" s="5">
        <v>163718945465</v>
      </c>
      <c r="N96" s="5">
        <v>161255176324</v>
      </c>
    </row>
    <row r="97" spans="3:14" ht="15.5" x14ac:dyDescent="0.35">
      <c r="C97" t="s">
        <v>107</v>
      </c>
      <c r="D97" s="5">
        <v>520440140932</v>
      </c>
      <c r="E97" s="5">
        <v>510502215857</v>
      </c>
      <c r="F97" s="5">
        <v>478212004203</v>
      </c>
      <c r="G97" s="5">
        <v>491065925441</v>
      </c>
      <c r="I97" s="5">
        <v>510502215857</v>
      </c>
      <c r="J97" s="5">
        <v>467820444645</v>
      </c>
      <c r="K97" s="5">
        <v>355759037821</v>
      </c>
      <c r="L97" s="5">
        <v>261840122827</v>
      </c>
      <c r="M97" s="5">
        <v>225775495469</v>
      </c>
      <c r="N97" s="5">
        <v>217390513816</v>
      </c>
    </row>
    <row r="98" spans="3:14" ht="15.5" x14ac:dyDescent="0.35">
      <c r="C98" t="s">
        <v>108</v>
      </c>
    </row>
    <row r="99" spans="3:14" ht="15.5" x14ac:dyDescent="0.35">
      <c r="C99" t="s">
        <v>109</v>
      </c>
    </row>
    <row r="100" spans="3:14" ht="15.5" x14ac:dyDescent="0.35">
      <c r="C100" t="s">
        <v>110</v>
      </c>
      <c r="D100" s="5">
        <v>286723050527</v>
      </c>
      <c r="E100" s="5">
        <v>281015959754</v>
      </c>
      <c r="F100" s="5">
        <v>264288924839</v>
      </c>
      <c r="G100" s="5">
        <v>257606408449</v>
      </c>
      <c r="I100" s="5">
        <v>281015959754</v>
      </c>
      <c r="J100" s="5">
        <v>233644681605</v>
      </c>
      <c r="K100" s="5">
        <v>144009919896</v>
      </c>
      <c r="L100" s="5">
        <v>130711352348</v>
      </c>
      <c r="M100" s="5">
        <v>131703242098</v>
      </c>
      <c r="N100" s="5">
        <v>166086052537</v>
      </c>
    </row>
    <row r="101" spans="3:14" ht="15.5" x14ac:dyDescent="0.35">
      <c r="C101" t="s">
        <v>273</v>
      </c>
      <c r="D101" s="5">
        <v>22430000000</v>
      </c>
      <c r="E101" s="5">
        <v>23922000000</v>
      </c>
      <c r="F101" s="5">
        <v>24403000000</v>
      </c>
      <c r="G101" s="5">
        <v>24199000000</v>
      </c>
      <c r="I101" s="5">
        <v>23922000000</v>
      </c>
      <c r="J101" s="5">
        <v>23605000000</v>
      </c>
      <c r="K101" s="5">
        <v>14821000000</v>
      </c>
      <c r="N101" s="5">
        <v>35186764578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  <c r="D103" s="5">
        <v>247696812997</v>
      </c>
      <c r="E103" s="5">
        <v>242013171998</v>
      </c>
      <c r="F103" s="5">
        <v>224749565364</v>
      </c>
      <c r="G103" s="5">
        <v>218026554927</v>
      </c>
      <c r="I103" s="5">
        <v>242013171998</v>
      </c>
      <c r="J103" s="5">
        <v>194191926612</v>
      </c>
      <c r="K103" s="5">
        <v>111935832330</v>
      </c>
      <c r="L103" s="5">
        <v>112345339634</v>
      </c>
      <c r="M103" s="5">
        <v>116377194825</v>
      </c>
      <c r="N103" s="5">
        <v>123800857181</v>
      </c>
    </row>
    <row r="104" spans="3:14" ht="15.5" x14ac:dyDescent="0.35">
      <c r="C104" t="s">
        <v>113</v>
      </c>
    </row>
    <row r="105" spans="3:14" ht="15.5" x14ac:dyDescent="0.35">
      <c r="C105" t="s">
        <v>114</v>
      </c>
      <c r="M105" s="5">
        <v>1400000000</v>
      </c>
    </row>
    <row r="106" spans="3:14" ht="15.5" x14ac:dyDescent="0.35">
      <c r="C106" t="s">
        <v>115</v>
      </c>
      <c r="D106" s="5">
        <v>11677237538</v>
      </c>
      <c r="E106" s="5">
        <v>10161787764</v>
      </c>
      <c r="F106" s="5">
        <v>10217359483</v>
      </c>
      <c r="G106" s="5">
        <v>10457026428</v>
      </c>
      <c r="I106" s="5">
        <v>10161787764</v>
      </c>
      <c r="J106" s="5">
        <v>10827424757</v>
      </c>
      <c r="K106" s="5">
        <v>11866540088</v>
      </c>
      <c r="L106" s="5">
        <v>12194260017</v>
      </c>
      <c r="M106" s="5">
        <v>9268952879</v>
      </c>
      <c r="N106" s="5">
        <v>1142402841</v>
      </c>
    </row>
    <row r="107" spans="3:14" ht="15.5" x14ac:dyDescent="0.35">
      <c r="C107" t="s">
        <v>118</v>
      </c>
    </row>
    <row r="108" spans="3:14" ht="15.5" x14ac:dyDescent="0.35">
      <c r="C108" t="s">
        <v>442</v>
      </c>
      <c r="D108" s="5">
        <v>12302500020</v>
      </c>
      <c r="E108" s="5">
        <v>13532250018</v>
      </c>
      <c r="F108" s="5">
        <v>14762000016</v>
      </c>
      <c r="G108" s="5">
        <v>15991750014</v>
      </c>
      <c r="I108" s="5">
        <v>13532250018</v>
      </c>
      <c r="J108" s="5">
        <v>18451250010</v>
      </c>
      <c r="K108" s="5">
        <v>4949343676</v>
      </c>
      <c r="L108" s="5">
        <v>9990764437</v>
      </c>
      <c r="M108" s="5">
        <v>9655180832</v>
      </c>
      <c r="N108" s="5">
        <v>27933093869</v>
      </c>
    </row>
    <row r="109" spans="3:14" ht="15.5" x14ac:dyDescent="0.35">
      <c r="C109" t="s">
        <v>378</v>
      </c>
      <c r="K109" s="5">
        <v>101330244</v>
      </c>
      <c r="L109" s="5">
        <v>446456959</v>
      </c>
      <c r="M109" s="5">
        <v>481088612</v>
      </c>
      <c r="N109" s="5">
        <v>351012874</v>
      </c>
    </row>
    <row r="110" spans="3:14" ht="15.5" x14ac:dyDescent="0.35">
      <c r="C110" t="s">
        <v>120</v>
      </c>
      <c r="D110" s="5">
        <v>4918999992</v>
      </c>
      <c r="E110" s="5">
        <v>4918999992</v>
      </c>
      <c r="F110" s="5">
        <v>4918999992</v>
      </c>
      <c r="G110" s="5">
        <v>4923827094</v>
      </c>
      <c r="I110" s="5">
        <v>4918999992</v>
      </c>
      <c r="J110" s="5">
        <v>5020330236</v>
      </c>
      <c r="K110" s="5">
        <v>5386547478</v>
      </c>
      <c r="L110" s="5">
        <v>6171752697</v>
      </c>
      <c r="M110" s="5">
        <v>4657094394</v>
      </c>
      <c r="N110" s="5">
        <v>5956027937</v>
      </c>
    </row>
    <row r="111" spans="3:14" ht="15.5" x14ac:dyDescent="0.35">
      <c r="C111" t="s">
        <v>121</v>
      </c>
      <c r="D111" s="5">
        <v>19614075857</v>
      </c>
      <c r="E111" s="5">
        <v>20690728820</v>
      </c>
      <c r="F111" s="5">
        <v>22916799415</v>
      </c>
      <c r="G111" s="5">
        <v>24548161442</v>
      </c>
      <c r="I111" s="5">
        <v>20690728820</v>
      </c>
      <c r="J111" s="5">
        <v>26425504508</v>
      </c>
      <c r="K111" s="5">
        <v>11000742301</v>
      </c>
      <c r="L111" s="5">
        <v>16153951711</v>
      </c>
      <c r="M111" s="5">
        <v>15242680094</v>
      </c>
      <c r="N111" s="5">
        <v>33527933035</v>
      </c>
    </row>
    <row r="112" spans="3:14" ht="15.5" x14ac:dyDescent="0.35">
      <c r="C112" t="s">
        <v>122</v>
      </c>
      <c r="D112" s="5">
        <v>19614075857</v>
      </c>
      <c r="E112" s="5">
        <v>20690728820</v>
      </c>
      <c r="F112" s="5">
        <v>22916799415</v>
      </c>
      <c r="G112" s="5">
        <v>24548161442</v>
      </c>
      <c r="I112" s="5">
        <v>20690728820</v>
      </c>
      <c r="J112" s="5">
        <v>26425504508</v>
      </c>
      <c r="K112" s="5">
        <v>11000742301</v>
      </c>
      <c r="L112" s="5">
        <v>16153951711</v>
      </c>
      <c r="M112" s="5">
        <v>15242680094</v>
      </c>
      <c r="N112" s="5">
        <v>33527933035</v>
      </c>
    </row>
    <row r="113" spans="2:14" ht="15.5" x14ac:dyDescent="0.35">
      <c r="C113" t="s">
        <v>124</v>
      </c>
    </row>
    <row r="114" spans="2:14" ht="15.5" x14ac:dyDescent="0.35">
      <c r="C114" t="s">
        <v>125</v>
      </c>
      <c r="D114" s="5">
        <v>12302500020</v>
      </c>
      <c r="E114" s="5">
        <v>13532250018</v>
      </c>
      <c r="F114" s="5">
        <v>14762000016</v>
      </c>
      <c r="G114" s="5">
        <v>15991750014</v>
      </c>
      <c r="I114" s="5">
        <v>13532250018</v>
      </c>
      <c r="J114" s="5">
        <v>18451250010</v>
      </c>
      <c r="K114" s="5">
        <v>5050673920</v>
      </c>
      <c r="L114" s="5">
        <v>10437221396</v>
      </c>
      <c r="M114" s="5">
        <v>10136269444</v>
      </c>
      <c r="N114" s="5">
        <v>28284106743</v>
      </c>
    </row>
    <row r="115" spans="2:14" ht="15.5" x14ac:dyDescent="0.35">
      <c r="C115" t="s">
        <v>126</v>
      </c>
      <c r="D115" s="5">
        <v>306337126384</v>
      </c>
      <c r="E115" s="5">
        <v>301706688574</v>
      </c>
      <c r="F115" s="5">
        <v>287205724254</v>
      </c>
      <c r="G115" s="5">
        <v>282154569891</v>
      </c>
      <c r="I115" s="5">
        <v>301706688574</v>
      </c>
      <c r="J115" s="5">
        <v>260070186113</v>
      </c>
      <c r="K115" s="5">
        <v>155010662197</v>
      </c>
      <c r="L115" s="5">
        <v>146865304059</v>
      </c>
      <c r="M115" s="5">
        <v>146945922192</v>
      </c>
      <c r="N115" s="5">
        <v>199613985572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100000000000</v>
      </c>
      <c r="E117" s="5">
        <v>100000000000</v>
      </c>
      <c r="F117" s="5">
        <v>100000000000</v>
      </c>
      <c r="G117" s="5">
        <v>100000000000</v>
      </c>
      <c r="I117" s="5">
        <v>100000000000</v>
      </c>
      <c r="J117" s="5">
        <v>100000000000</v>
      </c>
      <c r="K117" s="5">
        <v>100000000000</v>
      </c>
      <c r="L117" s="5">
        <v>80000000000</v>
      </c>
      <c r="M117" s="5">
        <v>1000000000</v>
      </c>
      <c r="N117" s="5">
        <v>1000000000</v>
      </c>
    </row>
    <row r="118" spans="2:14" ht="15.5" x14ac:dyDescent="0.35">
      <c r="C118" t="s">
        <v>129</v>
      </c>
      <c r="D118" s="5">
        <v>55718995103</v>
      </c>
      <c r="E118" s="5">
        <v>55718995103</v>
      </c>
      <c r="F118" s="5">
        <v>55718995103</v>
      </c>
      <c r="G118" s="5">
        <v>55718995103</v>
      </c>
      <c r="I118" s="5">
        <v>55718995103</v>
      </c>
      <c r="J118" s="5">
        <v>55718995103</v>
      </c>
      <c r="K118" s="5">
        <v>55718995103</v>
      </c>
    </row>
    <row r="119" spans="2:14" ht="15.5" x14ac:dyDescent="0.35">
      <c r="C119" t="s">
        <v>130</v>
      </c>
      <c r="D119" s="5">
        <v>58025813674</v>
      </c>
      <c r="E119" s="5">
        <v>52718326409</v>
      </c>
      <c r="F119" s="5">
        <v>35898929963</v>
      </c>
      <c r="G119" s="5">
        <v>53804005564</v>
      </c>
      <c r="I119" s="5">
        <v>52718326409</v>
      </c>
      <c r="J119" s="5">
        <v>52642908546</v>
      </c>
      <c r="K119" s="5">
        <v>44914088221</v>
      </c>
      <c r="L119" s="5">
        <v>35280018013</v>
      </c>
      <c r="M119" s="5">
        <v>77820895725</v>
      </c>
      <c r="N119" s="5">
        <v>17240480754</v>
      </c>
    </row>
    <row r="120" spans="2:14" ht="15.5" x14ac:dyDescent="0.35">
      <c r="C120" t="s">
        <v>131</v>
      </c>
      <c r="D120" s="5">
        <v>2000000000</v>
      </c>
      <c r="E120" s="5">
        <v>2000000000</v>
      </c>
      <c r="F120" s="5">
        <v>2000000000</v>
      </c>
      <c r="G120" s="5">
        <v>2000000000</v>
      </c>
      <c r="I120" s="5">
        <v>2000000000</v>
      </c>
      <c r="J120" s="5">
        <v>2000000000</v>
      </c>
      <c r="K120" s="5">
        <v>2000000000</v>
      </c>
      <c r="L120" s="5">
        <v>2000000000</v>
      </c>
    </row>
    <row r="121" spans="2:14" ht="15.5" x14ac:dyDescent="0.35">
      <c r="C121" t="s">
        <v>132</v>
      </c>
      <c r="D121" s="5">
        <v>56025813674</v>
      </c>
      <c r="E121" s="5">
        <v>50718326409</v>
      </c>
      <c r="F121" s="5">
        <v>33898929963</v>
      </c>
      <c r="G121" s="5">
        <v>51804005564</v>
      </c>
      <c r="I121" s="5">
        <v>50718326409</v>
      </c>
      <c r="J121" s="5">
        <v>50642908546</v>
      </c>
      <c r="K121" s="5">
        <v>42914088221</v>
      </c>
      <c r="L121" s="5">
        <v>33280018013</v>
      </c>
      <c r="M121" s="5">
        <v>77820895725</v>
      </c>
      <c r="N121" s="5">
        <v>17240480754</v>
      </c>
    </row>
    <row r="122" spans="2:14" ht="15.5" x14ac:dyDescent="0.35">
      <c r="C122" t="s">
        <v>133</v>
      </c>
      <c r="D122" s="5">
        <v>58025813674</v>
      </c>
      <c r="E122" s="5">
        <v>52718326409</v>
      </c>
      <c r="F122" s="5">
        <v>35898929963</v>
      </c>
      <c r="G122" s="5">
        <v>53804005564</v>
      </c>
      <c r="I122" s="5">
        <v>52718326409</v>
      </c>
      <c r="J122" s="5">
        <v>52642908546</v>
      </c>
      <c r="K122" s="5">
        <v>44914088221</v>
      </c>
      <c r="L122" s="5">
        <v>35280018013</v>
      </c>
      <c r="M122" s="5">
        <v>77820895725</v>
      </c>
      <c r="N122" s="5">
        <v>17240480754</v>
      </c>
    </row>
    <row r="123" spans="2:14" ht="15.5" x14ac:dyDescent="0.35">
      <c r="C123" t="s">
        <v>134</v>
      </c>
    </row>
    <row r="124" spans="2:14" ht="15.5" x14ac:dyDescent="0.35">
      <c r="C124" t="s">
        <v>9</v>
      </c>
      <c r="D124" s="5">
        <v>214103014548</v>
      </c>
      <c r="E124" s="5">
        <v>208795527283</v>
      </c>
      <c r="F124" s="5">
        <v>191006279949</v>
      </c>
      <c r="G124" s="5">
        <v>208911355550</v>
      </c>
      <c r="I124" s="5">
        <v>208795527283</v>
      </c>
      <c r="J124" s="5">
        <v>207750258532</v>
      </c>
      <c r="K124" s="5">
        <v>200748375624</v>
      </c>
      <c r="L124" s="5">
        <v>114974818768</v>
      </c>
      <c r="M124" s="5">
        <v>78829573277</v>
      </c>
      <c r="N124" s="5">
        <v>17776528244</v>
      </c>
    </row>
    <row r="125" spans="2:14" ht="15.5" x14ac:dyDescent="0.35">
      <c r="C125" t="s">
        <v>135</v>
      </c>
      <c r="D125" s="5">
        <v>520440140932</v>
      </c>
      <c r="E125" s="5">
        <v>510502215857</v>
      </c>
      <c r="F125" s="5">
        <v>478212004203</v>
      </c>
      <c r="G125" s="5">
        <v>491065925441</v>
      </c>
      <c r="I125" s="5">
        <v>510502215857</v>
      </c>
      <c r="J125" s="5">
        <v>467820444645</v>
      </c>
      <c r="K125" s="5">
        <v>355759037821</v>
      </c>
      <c r="L125" s="5">
        <v>261840122827</v>
      </c>
      <c r="M125" s="5">
        <v>225775495469</v>
      </c>
      <c r="N125" s="5">
        <v>217390513816</v>
      </c>
    </row>
    <row r="126" spans="2:14" ht="15.5" x14ac:dyDescent="0.35">
      <c r="C126" t="s">
        <v>136</v>
      </c>
      <c r="D126" s="5">
        <v>4000000000</v>
      </c>
      <c r="E126" s="5">
        <v>4000000000</v>
      </c>
      <c r="F126" s="5">
        <v>4000000000</v>
      </c>
      <c r="G126" s="5">
        <v>4000000000</v>
      </c>
      <c r="I126" s="5">
        <v>4000000000</v>
      </c>
      <c r="J126" s="5">
        <v>4000000000</v>
      </c>
      <c r="K126" s="5">
        <v>4000000000</v>
      </c>
      <c r="L126" s="5">
        <v>160000</v>
      </c>
      <c r="M126" s="5">
        <v>2000</v>
      </c>
      <c r="N126" s="5">
        <v>2000</v>
      </c>
    </row>
    <row r="128" spans="2:14" ht="15.5" x14ac:dyDescent="0.35">
      <c r="B128" t="s">
        <v>137</v>
      </c>
      <c r="C128" t="s">
        <v>138</v>
      </c>
      <c r="D128" s="5">
        <v>4460253328</v>
      </c>
      <c r="E128" s="5">
        <v>1447158344</v>
      </c>
      <c r="F128" s="5">
        <v>863677156</v>
      </c>
      <c r="G128" s="5">
        <v>2046405044</v>
      </c>
      <c r="I128" s="5">
        <v>4672405304</v>
      </c>
      <c r="J128" s="5">
        <v>-26434860640</v>
      </c>
      <c r="K128" s="5">
        <v>-29223759542</v>
      </c>
      <c r="L128" s="5">
        <v>19743414194</v>
      </c>
      <c r="M128" s="5">
        <v>13702834463</v>
      </c>
      <c r="N128" s="5">
        <v>46693304746</v>
      </c>
    </row>
    <row r="129" spans="3:14" ht="15.5" x14ac:dyDescent="0.35">
      <c r="C129" t="s">
        <v>279</v>
      </c>
      <c r="D129" s="5">
        <v>57855796797</v>
      </c>
      <c r="E129" s="5">
        <v>43815959846</v>
      </c>
      <c r="F129" s="5">
        <v>43153874335</v>
      </c>
      <c r="G129" s="5">
        <v>83073717893</v>
      </c>
      <c r="I129" s="5">
        <v>273874217314</v>
      </c>
      <c r="J129" s="5">
        <v>373384714635</v>
      </c>
      <c r="K129" s="5">
        <v>357464262082</v>
      </c>
      <c r="L129" s="5">
        <v>401397468961</v>
      </c>
      <c r="M129" s="5">
        <v>441158622795</v>
      </c>
      <c r="N129" s="5">
        <v>473520269784</v>
      </c>
    </row>
    <row r="130" spans="3:14" ht="15.5" x14ac:dyDescent="0.35">
      <c r="C130" t="s">
        <v>280</v>
      </c>
      <c r="D130" s="5">
        <v>-46108611869</v>
      </c>
      <c r="E130" s="5">
        <v>-36888267365</v>
      </c>
      <c r="F130" s="5">
        <v>-35697633662</v>
      </c>
      <c r="G130" s="5">
        <v>-74114864939</v>
      </c>
      <c r="I130" s="5">
        <v>-240961550198</v>
      </c>
      <c r="J130" s="5">
        <v>-368952621696</v>
      </c>
      <c r="K130" s="5">
        <v>-351439517697</v>
      </c>
      <c r="L130" s="5">
        <v>-353152635122</v>
      </c>
      <c r="M130" s="5">
        <v>-403153052172</v>
      </c>
      <c r="N130" s="5">
        <v>-397366027158</v>
      </c>
    </row>
    <row r="131" spans="3:14" ht="15.5" x14ac:dyDescent="0.35">
      <c r="C131" t="s">
        <v>142</v>
      </c>
      <c r="D131" s="5">
        <v>-4126568298</v>
      </c>
      <c r="E131" s="5">
        <v>-3189451377</v>
      </c>
      <c r="F131" s="5">
        <v>-4473638316</v>
      </c>
      <c r="G131" s="5">
        <v>-3928086171</v>
      </c>
      <c r="I131" s="5">
        <v>-16984346051</v>
      </c>
      <c r="J131" s="5">
        <v>-16636135732</v>
      </c>
      <c r="K131" s="5">
        <v>-17098955130</v>
      </c>
      <c r="L131" s="5">
        <v>-18314408952</v>
      </c>
      <c r="M131" s="5">
        <v>-16624679618</v>
      </c>
      <c r="N131" s="5">
        <v>-13819510789</v>
      </c>
    </row>
    <row r="132" spans="3:14" ht="15.5" x14ac:dyDescent="0.35">
      <c r="C132" t="s">
        <v>288</v>
      </c>
      <c r="D132" s="5">
        <v>-2169899822</v>
      </c>
      <c r="E132" s="5">
        <v>-1157250410</v>
      </c>
      <c r="F132" s="5">
        <v>-879414028</v>
      </c>
      <c r="G132" s="5">
        <v>-1690502090</v>
      </c>
      <c r="I132" s="5">
        <v>-5971944925</v>
      </c>
      <c r="J132" s="5">
        <v>-6569653701</v>
      </c>
      <c r="K132" s="5">
        <v>-12922717175</v>
      </c>
      <c r="L132" s="5">
        <v>-8120132916</v>
      </c>
      <c r="M132" s="5">
        <v>-2075122466</v>
      </c>
      <c r="N132" s="5">
        <v>-7674240240</v>
      </c>
    </row>
    <row r="133" spans="3:14" ht="15.5" x14ac:dyDescent="0.35">
      <c r="C133" t="s">
        <v>287</v>
      </c>
      <c r="D133" s="5">
        <v>-990463480</v>
      </c>
      <c r="E133" s="5">
        <v>-592638486</v>
      </c>
      <c r="F133" s="5">
        <v>-1605560387</v>
      </c>
      <c r="G133" s="5">
        <v>-1168423389</v>
      </c>
      <c r="I133" s="5">
        <v>-4442196062</v>
      </c>
      <c r="J133" s="5">
        <v>-3478449100</v>
      </c>
      <c r="K133" s="5">
        <v>-1976266008</v>
      </c>
      <c r="L133" s="5">
        <v>-1606602198</v>
      </c>
      <c r="M133" s="5">
        <v>-5139538017</v>
      </c>
      <c r="N133" s="5">
        <v>-7554546931</v>
      </c>
    </row>
    <row r="134" spans="3:14" ht="15.5" x14ac:dyDescent="0.35">
      <c r="C134" t="s">
        <v>282</v>
      </c>
    </row>
    <row r="135" spans="3:14" ht="15.5" x14ac:dyDescent="0.35">
      <c r="C135" t="s">
        <v>665</v>
      </c>
      <c r="E135" s="5">
        <v>-541193864</v>
      </c>
      <c r="F135" s="5">
        <v>366049214</v>
      </c>
      <c r="G135" s="5">
        <v>-125436260</v>
      </c>
      <c r="I135" s="5">
        <v>-841774774</v>
      </c>
      <c r="J135" s="5">
        <v>-4182715046</v>
      </c>
      <c r="K135" s="5">
        <v>-3250565614</v>
      </c>
      <c r="L135" s="5">
        <v>-460275579</v>
      </c>
      <c r="M135" s="5">
        <v>-463396059</v>
      </c>
      <c r="N135" s="5">
        <v>-412639920</v>
      </c>
    </row>
    <row r="136" spans="3:14" ht="15.5" x14ac:dyDescent="0.35">
      <c r="C136" t="s">
        <v>145</v>
      </c>
      <c r="D136" s="5">
        <v>-2721749998</v>
      </c>
      <c r="E136" s="5">
        <v>-1710749998</v>
      </c>
      <c r="F136" s="5">
        <v>-1030577100</v>
      </c>
      <c r="G136" s="5">
        <v>-2565848276</v>
      </c>
      <c r="I136" s="5">
        <v>-4703330236</v>
      </c>
      <c r="J136" s="5">
        <v>21818358848</v>
      </c>
      <c r="K136" s="5">
        <v>84368242408</v>
      </c>
      <c r="L136" s="5">
        <v>24036187319</v>
      </c>
      <c r="M136" s="5">
        <v>-18589441085</v>
      </c>
      <c r="N136" s="5">
        <v>-4576336834</v>
      </c>
    </row>
    <row r="137" spans="3:14" ht="15.5" x14ac:dyDescent="0.35">
      <c r="C137" t="s">
        <v>146</v>
      </c>
      <c r="D137" s="5">
        <v>-1104929000</v>
      </c>
      <c r="E137" s="5">
        <v>-102848380</v>
      </c>
      <c r="F137" s="5">
        <v>173000000</v>
      </c>
      <c r="G137" s="5">
        <v>-1185927561</v>
      </c>
      <c r="I137" s="5">
        <v>-1148635941</v>
      </c>
      <c r="J137" s="5">
        <v>-2989672031</v>
      </c>
      <c r="K137" s="5">
        <v>-54463816360</v>
      </c>
      <c r="L137" s="5">
        <v>-48587669190</v>
      </c>
      <c r="M137" s="5">
        <v>42606334833</v>
      </c>
      <c r="N137" s="5">
        <v>-31944613505</v>
      </c>
    </row>
    <row r="138" spans="3:14" ht="15.5" x14ac:dyDescent="0.35">
      <c r="C138" t="s">
        <v>580</v>
      </c>
    </row>
    <row r="139" spans="3:14" ht="15.5" x14ac:dyDescent="0.35">
      <c r="C139" t="s">
        <v>270</v>
      </c>
      <c r="L139" s="5">
        <v>-30896452812</v>
      </c>
      <c r="M139" s="5">
        <v>-18320119123</v>
      </c>
      <c r="N139" s="5">
        <v>-17181629111</v>
      </c>
    </row>
    <row r="140" spans="3:14" ht="15.5" x14ac:dyDescent="0.35">
      <c r="C140" t="s">
        <v>539</v>
      </c>
      <c r="K140" s="5">
        <v>121155237390</v>
      </c>
    </row>
    <row r="141" spans="3:14" ht="15.5" x14ac:dyDescent="0.35">
      <c r="C141" t="s">
        <v>581</v>
      </c>
    </row>
    <row r="142" spans="3:14" ht="15.5" x14ac:dyDescent="0.35">
      <c r="C142" t="s">
        <v>764</v>
      </c>
      <c r="L142" s="5">
        <v>-30896452812</v>
      </c>
      <c r="M142" s="5">
        <v>-18320119123</v>
      </c>
      <c r="N142" s="5">
        <v>-17181629111</v>
      </c>
    </row>
    <row r="143" spans="3:14" ht="15.5" x14ac:dyDescent="0.35">
      <c r="C143" t="s">
        <v>147</v>
      </c>
      <c r="K143" s="5">
        <v>-175619053750</v>
      </c>
      <c r="L143" s="5">
        <v>-9739900000</v>
      </c>
    </row>
    <row r="144" spans="3:14" ht="15.5" x14ac:dyDescent="0.35">
      <c r="C144" t="s">
        <v>148</v>
      </c>
      <c r="D144" s="5">
        <v>-1104929000</v>
      </c>
      <c r="E144" s="5">
        <v>-117748380</v>
      </c>
      <c r="G144" s="5">
        <v>-1525927561</v>
      </c>
      <c r="I144" s="5">
        <v>-1676535941</v>
      </c>
      <c r="J144" s="5">
        <v>-2989672031</v>
      </c>
      <c r="L144" s="5">
        <v>-8083316378</v>
      </c>
      <c r="M144" s="5">
        <v>-1502682407</v>
      </c>
      <c r="N144" s="5">
        <v>-14797984394</v>
      </c>
    </row>
    <row r="145" spans="2:14" ht="15.5" x14ac:dyDescent="0.35">
      <c r="C145" t="s">
        <v>447</v>
      </c>
      <c r="E145" s="5">
        <v>14900000</v>
      </c>
      <c r="F145" s="5">
        <v>173000000</v>
      </c>
      <c r="G145" s="5">
        <v>340000000</v>
      </c>
      <c r="I145" s="5">
        <v>527900000</v>
      </c>
      <c r="L145" s="5">
        <v>132000000</v>
      </c>
      <c r="M145" s="5">
        <v>62429136363</v>
      </c>
      <c r="N145" s="5">
        <v>35000000</v>
      </c>
    </row>
    <row r="146" spans="2:14" ht="15.5" x14ac:dyDescent="0.35">
      <c r="C146" t="s">
        <v>149</v>
      </c>
      <c r="D146" s="5">
        <v>-2721749998</v>
      </c>
      <c r="E146" s="5">
        <v>-1710749998</v>
      </c>
      <c r="F146" s="5">
        <v>-1030577100</v>
      </c>
      <c r="G146" s="5">
        <v>-2565848276</v>
      </c>
      <c r="I146" s="5">
        <v>-4703330236</v>
      </c>
      <c r="J146" s="5">
        <v>21818358848</v>
      </c>
      <c r="K146" s="5">
        <v>84368242408</v>
      </c>
      <c r="L146" s="5">
        <v>24036187319</v>
      </c>
      <c r="M146" s="5">
        <v>-18589441085</v>
      </c>
      <c r="N146" s="5">
        <v>-4576336834</v>
      </c>
    </row>
    <row r="147" spans="2:14" ht="15.5" x14ac:dyDescent="0.35">
      <c r="C147" t="s">
        <v>584</v>
      </c>
    </row>
    <row r="148" spans="2:14" ht="15.5" x14ac:dyDescent="0.35">
      <c r="C148" t="s">
        <v>465</v>
      </c>
      <c r="K148" s="5">
        <v>20000000000</v>
      </c>
      <c r="L148" s="5">
        <v>24000000000</v>
      </c>
    </row>
    <row r="149" spans="2:14" ht="15.5" x14ac:dyDescent="0.35">
      <c r="C149" t="s">
        <v>1207</v>
      </c>
      <c r="K149" s="5">
        <v>55718995103</v>
      </c>
    </row>
    <row r="150" spans="2:14" ht="15.5" x14ac:dyDescent="0.35">
      <c r="C150" t="s">
        <v>276</v>
      </c>
      <c r="D150" s="5">
        <v>-3980749998</v>
      </c>
      <c r="E150" s="5">
        <v>-8434749998</v>
      </c>
      <c r="F150" s="5">
        <v>-13759749998</v>
      </c>
      <c r="G150" s="5">
        <v>-11204833332</v>
      </c>
      <c r="I150" s="5">
        <v>-42473999992</v>
      </c>
      <c r="J150" s="5">
        <v>-33125114434</v>
      </c>
      <c r="K150" s="5">
        <v>-10839416493</v>
      </c>
      <c r="L150" s="5">
        <v>-4614623276</v>
      </c>
      <c r="M150" s="5">
        <v>-19281202508</v>
      </c>
      <c r="N150" s="5">
        <v>-18079672297</v>
      </c>
    </row>
    <row r="151" spans="2:14" ht="15.5" x14ac:dyDescent="0.35">
      <c r="C151" t="s">
        <v>587</v>
      </c>
      <c r="L151" s="5">
        <v>-1400000000</v>
      </c>
    </row>
    <row r="152" spans="2:14" ht="15.5" x14ac:dyDescent="0.35">
      <c r="C152" t="s">
        <v>589</v>
      </c>
      <c r="D152" s="5">
        <v>1259000000</v>
      </c>
      <c r="E152" s="5">
        <v>6724000000</v>
      </c>
      <c r="F152" s="5">
        <v>12734000000</v>
      </c>
      <c r="G152" s="5">
        <v>8669000000</v>
      </c>
      <c r="I152" s="5">
        <v>37872000000</v>
      </c>
      <c r="J152" s="5">
        <v>55288600000</v>
      </c>
      <c r="K152" s="5">
        <v>95539995103</v>
      </c>
      <c r="L152" s="5">
        <v>30500000000</v>
      </c>
      <c r="M152" s="5">
        <v>1400000000</v>
      </c>
      <c r="N152" s="5">
        <v>14071323395</v>
      </c>
    </row>
    <row r="153" spans="2:14" ht="15.5" x14ac:dyDescent="0.35">
      <c r="C153" t="s">
        <v>590</v>
      </c>
    </row>
    <row r="154" spans="2:14" ht="15.5" x14ac:dyDescent="0.35">
      <c r="C154" t="s">
        <v>591</v>
      </c>
      <c r="F154" s="5">
        <v>-4827102</v>
      </c>
      <c r="G154" s="5">
        <v>-30014944</v>
      </c>
      <c r="I154" s="5">
        <v>-101330244</v>
      </c>
      <c r="J154" s="5">
        <v>-345126718</v>
      </c>
      <c r="K154" s="5">
        <v>-332336202</v>
      </c>
      <c r="L154" s="5">
        <v>-449189405</v>
      </c>
      <c r="M154" s="5">
        <v>-708238577</v>
      </c>
      <c r="N154" s="5">
        <v>-567987932</v>
      </c>
    </row>
    <row r="155" spans="2:14" ht="15.5" x14ac:dyDescent="0.35">
      <c r="C155" t="s">
        <v>592</v>
      </c>
      <c r="D155" s="5">
        <v>-3980749998</v>
      </c>
      <c r="E155" s="5">
        <v>-8434749998</v>
      </c>
      <c r="F155" s="5">
        <v>-13764577100</v>
      </c>
      <c r="G155" s="5">
        <v>-11234848276</v>
      </c>
      <c r="I155" s="5">
        <v>-42575330236</v>
      </c>
      <c r="J155" s="5">
        <v>-33470241152</v>
      </c>
      <c r="K155" s="5">
        <v>-11171752695</v>
      </c>
      <c r="L155" s="5">
        <v>-6463812681</v>
      </c>
      <c r="M155" s="5">
        <v>-19989441085</v>
      </c>
      <c r="N155" s="5">
        <v>-18647660229</v>
      </c>
    </row>
    <row r="156" spans="2:14" ht="15.5" x14ac:dyDescent="0.35">
      <c r="C156" t="s">
        <v>164</v>
      </c>
      <c r="D156" s="5">
        <v>633574330</v>
      </c>
      <c r="E156" s="5">
        <v>-366440034</v>
      </c>
      <c r="F156" s="5">
        <v>6100056</v>
      </c>
      <c r="G156" s="5">
        <v>-1705370793</v>
      </c>
      <c r="I156" s="5">
        <v>-1179560873</v>
      </c>
      <c r="J156" s="5">
        <v>-7606173823</v>
      </c>
      <c r="K156" s="5">
        <v>680666506</v>
      </c>
      <c r="L156" s="5">
        <v>-4808067677</v>
      </c>
      <c r="M156" s="5">
        <v>37719728211</v>
      </c>
      <c r="N156" s="5">
        <v>10172354407</v>
      </c>
    </row>
    <row r="157" spans="2:14" ht="15.5" x14ac:dyDescent="0.35">
      <c r="C157" t="s">
        <v>165</v>
      </c>
      <c r="D157" s="5">
        <v>2128767432</v>
      </c>
      <c r="I157" s="5">
        <v>3308328305</v>
      </c>
      <c r="J157" s="5">
        <v>10914502128</v>
      </c>
      <c r="K157" s="5">
        <v>10233835622</v>
      </c>
      <c r="L157" s="5">
        <v>15041903299</v>
      </c>
      <c r="M157" s="5">
        <v>-22677824912</v>
      </c>
      <c r="N157" s="5">
        <v>-32850179319</v>
      </c>
    </row>
    <row r="158" spans="2:14" ht="15.5" x14ac:dyDescent="0.35">
      <c r="C158" t="s">
        <v>166</v>
      </c>
      <c r="D158" s="5">
        <v>2762341762</v>
      </c>
      <c r="E158" s="5">
        <v>-366440034</v>
      </c>
      <c r="F158" s="5">
        <v>6100056</v>
      </c>
      <c r="G158" s="5">
        <v>-1705370793</v>
      </c>
      <c r="I158" s="5">
        <v>2128767432</v>
      </c>
      <c r="J158" s="5">
        <v>3308328305</v>
      </c>
      <c r="K158" s="5">
        <v>10914502128</v>
      </c>
      <c r="L158" s="5">
        <v>10233835622</v>
      </c>
      <c r="M158" s="5">
        <v>15041903299</v>
      </c>
      <c r="N158" s="5">
        <v>-22677824912</v>
      </c>
    </row>
    <row r="160" spans="2:14" ht="15.5" x14ac:dyDescent="0.35">
      <c r="B160" t="s">
        <v>167</v>
      </c>
      <c r="C160" t="s">
        <v>11</v>
      </c>
      <c r="D160" s="5">
        <v>4000000000</v>
      </c>
      <c r="E160" s="5">
        <v>4000000000</v>
      </c>
      <c r="F160" s="5">
        <v>4000000000</v>
      </c>
      <c r="G160" s="5">
        <v>4000000000</v>
      </c>
      <c r="I160" s="5">
        <v>4000000000</v>
      </c>
      <c r="J160" s="5">
        <v>4000000000</v>
      </c>
      <c r="K160" s="5">
        <v>4000000000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168</v>
      </c>
      <c r="D161" s="6">
        <v>1.33</v>
      </c>
      <c r="E161" s="6">
        <v>4.2</v>
      </c>
      <c r="F161" s="6">
        <v>-4.4800000000000004</v>
      </c>
      <c r="G161" s="6">
        <v>-0.56999999999999995</v>
      </c>
    </row>
    <row r="162" spans="3:7" ht="15.5" x14ac:dyDescent="0.35">
      <c r="C162" t="s">
        <v>169</v>
      </c>
      <c r="D162" s="6">
        <v>221.05</v>
      </c>
      <c r="E162" s="6">
        <v>102.86</v>
      </c>
      <c r="F162" s="6">
        <v>-39.29</v>
      </c>
      <c r="G162" s="6">
        <v>-284.20999999999998</v>
      </c>
    </row>
    <row r="163" spans="3:7" ht="15.5" x14ac:dyDescent="0.35">
      <c r="C163" t="s">
        <v>60</v>
      </c>
      <c r="D163" s="6">
        <v>20.85</v>
      </c>
      <c r="E163" s="6">
        <v>41.49</v>
      </c>
      <c r="F163" s="6">
        <v>17.12</v>
      </c>
      <c r="G163" s="6">
        <v>8.15</v>
      </c>
    </row>
    <row r="164" spans="3:7" ht="15.5" x14ac:dyDescent="0.35">
      <c r="C164" t="s">
        <v>170</v>
      </c>
      <c r="D164" s="5">
        <v>7130000000</v>
      </c>
      <c r="E164" s="5">
        <v>16160000000</v>
      </c>
      <c r="F164" s="5">
        <v>-15740000000</v>
      </c>
      <c r="G164" s="5">
        <v>-3290000000</v>
      </c>
    </row>
    <row r="165" spans="3:7" ht="15.5" x14ac:dyDescent="0.35">
      <c r="C165" t="s">
        <v>171</v>
      </c>
      <c r="D165" s="6">
        <v>1.0200000000000001E-2</v>
      </c>
      <c r="E165" s="6">
        <v>3.2899999999999999E-2</v>
      </c>
      <c r="F165" s="6">
        <v>-3.7400000000000003E-2</v>
      </c>
      <c r="G165" s="6">
        <v>-4.6999999999999993E-3</v>
      </c>
    </row>
    <row r="166" spans="3:7" ht="15.5" x14ac:dyDescent="0.35">
      <c r="C166" t="s">
        <v>172</v>
      </c>
      <c r="D166" s="6">
        <v>2.4799999999999999E-2</v>
      </c>
      <c r="E166" s="6">
        <v>8.0600000000000005E-2</v>
      </c>
      <c r="F166" s="6">
        <v>-9.3699999999999992E-2</v>
      </c>
      <c r="G166" s="6">
        <v>-1.1000000000000001E-2</v>
      </c>
    </row>
    <row r="167" spans="3:7" ht="15.5" x14ac:dyDescent="0.35">
      <c r="C167" t="s">
        <v>173</v>
      </c>
      <c r="D167" s="6">
        <v>2.4399999999999998E-2</v>
      </c>
      <c r="E167" s="6">
        <v>6.6100000000000006E-2</v>
      </c>
      <c r="F167" s="6">
        <v>-7.690000000000001E-2</v>
      </c>
      <c r="G167" s="6">
        <v>-1.95E-2</v>
      </c>
    </row>
    <row r="168" spans="3:7" ht="15.5" x14ac:dyDescent="0.35">
      <c r="C168" t="s">
        <v>174</v>
      </c>
      <c r="D168" s="6">
        <v>5.71</v>
      </c>
      <c r="E168" s="6">
        <v>24.73</v>
      </c>
      <c r="F168" s="6">
        <v>-10.72</v>
      </c>
      <c r="G168" s="6">
        <v>-3.92</v>
      </c>
    </row>
    <row r="169" spans="3:7" ht="15.5" x14ac:dyDescent="0.35">
      <c r="C169" t="s">
        <v>175</v>
      </c>
      <c r="D169" s="5">
        <v>214000000000</v>
      </c>
      <c r="E169" s="5">
        <v>209000000000</v>
      </c>
      <c r="F169" s="5">
        <v>191000000000</v>
      </c>
      <c r="G169" s="5">
        <v>209000000000</v>
      </c>
    </row>
    <row r="170" spans="3:7" ht="15.5" x14ac:dyDescent="0.35">
      <c r="C170" t="s">
        <v>176</v>
      </c>
      <c r="D170" s="6">
        <v>5.49</v>
      </c>
      <c r="E170" s="6">
        <v>8.2799999999999994</v>
      </c>
      <c r="F170" s="6">
        <v>3.69</v>
      </c>
      <c r="G170" s="6">
        <v>3.1</v>
      </c>
    </row>
    <row r="171" spans="3:7" ht="15.5" x14ac:dyDescent="0.35">
      <c r="C171" t="s">
        <v>177</v>
      </c>
      <c r="D171" s="6">
        <v>53.53</v>
      </c>
      <c r="E171" s="6">
        <v>52.2</v>
      </c>
      <c r="F171" s="6">
        <v>47.75</v>
      </c>
      <c r="G171" s="6">
        <v>52.23</v>
      </c>
    </row>
    <row r="172" spans="3:7" ht="15.5" x14ac:dyDescent="0.35">
      <c r="C172" t="s">
        <v>178</v>
      </c>
      <c r="D172" s="6">
        <v>5.49</v>
      </c>
      <c r="E172" s="6">
        <v>8.2799999999999994</v>
      </c>
      <c r="F172" s="6">
        <v>3.69</v>
      </c>
      <c r="G172" s="6">
        <v>3.1</v>
      </c>
    </row>
    <row r="173" spans="3:7" ht="15.5" x14ac:dyDescent="0.35">
      <c r="C173" t="s">
        <v>179</v>
      </c>
      <c r="D173" s="6">
        <v>53.53</v>
      </c>
      <c r="E173" s="6">
        <v>52.2</v>
      </c>
      <c r="F173" s="6">
        <v>47.75</v>
      </c>
      <c r="G173" s="6">
        <v>52.23</v>
      </c>
    </row>
    <row r="174" spans="3:7" ht="15.5" x14ac:dyDescent="0.35">
      <c r="C174" t="s">
        <v>180</v>
      </c>
      <c r="D174" s="5">
        <v>27000000000</v>
      </c>
      <c r="E174" s="5">
        <v>29000000000</v>
      </c>
      <c r="F174" s="5">
        <v>29000000000</v>
      </c>
      <c r="G174" s="5">
        <v>29000000000</v>
      </c>
    </row>
    <row r="175" spans="3:7" ht="15.5" x14ac:dyDescent="0.35">
      <c r="C175" t="s">
        <v>181</v>
      </c>
      <c r="D175" s="5">
        <v>12000000000</v>
      </c>
      <c r="E175" s="5">
        <v>14000000000</v>
      </c>
      <c r="F175" s="5">
        <v>15000000000</v>
      </c>
      <c r="G175" s="5">
        <v>16000000000</v>
      </c>
    </row>
    <row r="176" spans="3:7" ht="15.5" x14ac:dyDescent="0.35">
      <c r="C176" t="s">
        <v>182</v>
      </c>
      <c r="D176" s="5">
        <v>214000000000</v>
      </c>
      <c r="E176" s="5">
        <v>209000000000</v>
      </c>
      <c r="F176" s="5">
        <v>191000000000</v>
      </c>
      <c r="G176" s="5">
        <v>209000000000</v>
      </c>
    </row>
    <row r="177" spans="3:14" ht="15.5" x14ac:dyDescent="0.35">
      <c r="C177" t="s">
        <v>23</v>
      </c>
      <c r="D177" s="5">
        <v>40000000000</v>
      </c>
      <c r="E177" s="5">
        <v>42000000000</v>
      </c>
      <c r="F177" s="5">
        <v>44000000000</v>
      </c>
      <c r="G177" s="5">
        <v>45000000000</v>
      </c>
    </row>
    <row r="178" spans="3:14" ht="15.5" x14ac:dyDescent="0.35">
      <c r="C178" t="s">
        <v>20</v>
      </c>
      <c r="D178" s="5">
        <v>37000000000</v>
      </c>
      <c r="E178" s="5">
        <v>40000000000</v>
      </c>
      <c r="F178" s="5">
        <v>42000000000</v>
      </c>
      <c r="G178" s="5">
        <v>43000000000</v>
      </c>
    </row>
    <row r="179" spans="3:14" ht="15.5" x14ac:dyDescent="0.35">
      <c r="C179" t="s">
        <v>183</v>
      </c>
      <c r="D179" s="5">
        <v>-1000000000</v>
      </c>
      <c r="E179" s="5">
        <v>-6000000000</v>
      </c>
      <c r="F179" s="5">
        <v>-22000000000</v>
      </c>
      <c r="G179" s="5">
        <v>-4000000000</v>
      </c>
    </row>
    <row r="180" spans="3:14" ht="15.5" x14ac:dyDescent="0.35">
      <c r="C180" t="s">
        <v>184</v>
      </c>
      <c r="D180" s="5">
        <v>4000000000</v>
      </c>
      <c r="E180" s="5">
        <v>1000000000</v>
      </c>
      <c r="F180" s="5">
        <v>1000000000</v>
      </c>
      <c r="G180" s="5">
        <v>2000000000</v>
      </c>
    </row>
    <row r="181" spans="3:14" ht="15.5" x14ac:dyDescent="0.35">
      <c r="C181" t="s">
        <v>185</v>
      </c>
      <c r="D181" s="5">
        <v>-1000000000</v>
      </c>
      <c r="E181" s="5">
        <v>0</v>
      </c>
      <c r="G181" s="5">
        <v>-2000000000</v>
      </c>
    </row>
    <row r="182" spans="3:14" ht="15.5" x14ac:dyDescent="0.35">
      <c r="C182" t="s">
        <v>12</v>
      </c>
      <c r="D182" s="5">
        <v>3000000000</v>
      </c>
      <c r="E182" s="5">
        <v>1000000000</v>
      </c>
      <c r="F182" s="5">
        <v>1000000000</v>
      </c>
      <c r="G182" s="5">
        <v>1000000000</v>
      </c>
    </row>
    <row r="183" spans="3:14" ht="15.5" x14ac:dyDescent="0.35">
      <c r="C183" t="s">
        <v>15</v>
      </c>
      <c r="D183" s="6">
        <v>0.84</v>
      </c>
      <c r="E183" s="6">
        <v>0.33</v>
      </c>
      <c r="F183" s="6">
        <v>0.22</v>
      </c>
      <c r="G183" s="6">
        <v>0.13</v>
      </c>
    </row>
    <row r="184" spans="3:14" ht="15.5" x14ac:dyDescent="0.35">
      <c r="C184" t="s">
        <v>45</v>
      </c>
      <c r="I184" s="6">
        <v>0.02</v>
      </c>
      <c r="J184" s="6">
        <v>1.93</v>
      </c>
      <c r="K184" s="6">
        <v>2.41</v>
      </c>
      <c r="L184" s="6">
        <v>77869.509999999995</v>
      </c>
      <c r="M184" s="6">
        <v>30290207.489999998</v>
      </c>
      <c r="N184" s="6">
        <v>965414.29</v>
      </c>
    </row>
    <row r="185" spans="3:14" ht="15.5" x14ac:dyDescent="0.35">
      <c r="C185" t="s">
        <v>59</v>
      </c>
      <c r="I185" s="5">
        <v>21600</v>
      </c>
      <c r="J185" s="6">
        <v>68.91</v>
      </c>
      <c r="K185" s="6">
        <v>45.64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62</v>
      </c>
      <c r="I186" s="6">
        <v>6.47</v>
      </c>
      <c r="J186" s="6">
        <v>1.47</v>
      </c>
      <c r="K186" s="6">
        <v>1.25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186</v>
      </c>
      <c r="I187" s="5">
        <v>1930000000</v>
      </c>
      <c r="J187" s="5">
        <v>14550000000</v>
      </c>
      <c r="K187" s="5">
        <v>17540000000</v>
      </c>
      <c r="L187" s="5">
        <v>17840000000</v>
      </c>
      <c r="M187" s="5">
        <v>18630000000</v>
      </c>
      <c r="N187" s="5">
        <v>19380000000</v>
      </c>
    </row>
    <row r="188" spans="3:14" ht="15.5" x14ac:dyDescent="0.35">
      <c r="C188" t="s">
        <v>187</v>
      </c>
      <c r="I188" s="6">
        <v>1E-4</v>
      </c>
      <c r="J188" s="6">
        <v>1.6500000000000001E-2</v>
      </c>
      <c r="K188" s="6">
        <v>2.7099999999999999E-2</v>
      </c>
      <c r="L188" s="6">
        <v>4.7599999999999996E-2</v>
      </c>
      <c r="M188" s="6">
        <v>0.26829999999999998</v>
      </c>
      <c r="N188" s="6">
        <v>8.8999999999999999E-3</v>
      </c>
    </row>
    <row r="189" spans="3:14" ht="15.5" x14ac:dyDescent="0.35">
      <c r="C189" t="s">
        <v>188</v>
      </c>
      <c r="I189" s="6">
        <v>4.0000000000000002E-4</v>
      </c>
      <c r="J189" s="6">
        <v>3.7200000000000004E-2</v>
      </c>
      <c r="K189" s="6">
        <v>4.8000000000000001E-2</v>
      </c>
      <c r="L189" s="6">
        <v>0.1084</v>
      </c>
      <c r="M189" s="6">
        <v>0.76849999999999996</v>
      </c>
      <c r="N189" s="6">
        <v>0.10859999999999999</v>
      </c>
    </row>
    <row r="190" spans="3:14" ht="15.5" x14ac:dyDescent="0.35">
      <c r="C190" t="s">
        <v>189</v>
      </c>
      <c r="I190" s="6">
        <v>-1.7500000000000002E-2</v>
      </c>
      <c r="J190" s="6">
        <v>3.1600000000000003E-2</v>
      </c>
      <c r="K190" s="6">
        <v>3.5900000000000001E-2</v>
      </c>
      <c r="L190" s="6">
        <v>8.6800000000000002E-2</v>
      </c>
      <c r="M190" s="6">
        <v>0.1333</v>
      </c>
      <c r="N190" s="6">
        <v>0.33659999999999995</v>
      </c>
    </row>
    <row r="191" spans="3:14" ht="15.5" x14ac:dyDescent="0.35">
      <c r="C191" t="s">
        <v>190</v>
      </c>
      <c r="I191" s="6">
        <v>-0.91</v>
      </c>
      <c r="J191" s="6">
        <v>2.0299999999999998</v>
      </c>
      <c r="K191" s="6">
        <v>3.11</v>
      </c>
      <c r="L191" s="6">
        <v>6.08</v>
      </c>
      <c r="M191" s="6">
        <v>1.89</v>
      </c>
      <c r="N191" s="6">
        <v>1.1399999999999999</v>
      </c>
    </row>
    <row r="192" spans="3:14" ht="15.5" x14ac:dyDescent="0.35">
      <c r="C192" t="s">
        <v>56</v>
      </c>
      <c r="I192" s="6">
        <v>8.2799999999999994</v>
      </c>
      <c r="J192" s="6">
        <v>2.56</v>
      </c>
      <c r="K192" s="6">
        <v>2.19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53</v>
      </c>
      <c r="I193" s="6">
        <v>52.2</v>
      </c>
      <c r="J193" s="6">
        <v>51.94</v>
      </c>
      <c r="K193" s="6">
        <v>50.19</v>
      </c>
      <c r="L193" s="6">
        <v>718592.62</v>
      </c>
      <c r="M193" s="6">
        <v>39414786.640000001</v>
      </c>
      <c r="N193" s="6">
        <v>8888264.1199999992</v>
      </c>
    </row>
    <row r="194" spans="2:14" ht="15.5" x14ac:dyDescent="0.35">
      <c r="C194" t="s">
        <v>191</v>
      </c>
      <c r="I194" s="6">
        <v>8.2799999999999994</v>
      </c>
      <c r="J194" s="6">
        <v>2.56</v>
      </c>
      <c r="K194" s="6">
        <v>2.19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192</v>
      </c>
      <c r="I195" s="6">
        <v>52.2</v>
      </c>
      <c r="J195" s="6">
        <v>51.94</v>
      </c>
      <c r="K195" s="6">
        <v>50.19</v>
      </c>
      <c r="L195" s="6">
        <v>718592.62</v>
      </c>
      <c r="M195" s="6">
        <v>39414786.640000001</v>
      </c>
      <c r="N195" s="6">
        <v>8888264.1199999992</v>
      </c>
    </row>
    <row r="196" spans="2:14" ht="15.5" x14ac:dyDescent="0.35">
      <c r="C196" t="s">
        <v>193</v>
      </c>
      <c r="I196" s="5">
        <v>29000000000</v>
      </c>
      <c r="J196" s="5">
        <v>29000000000</v>
      </c>
      <c r="K196" s="5">
        <v>20000000000</v>
      </c>
      <c r="L196" s="5">
        <v>6000000000</v>
      </c>
      <c r="M196" s="5">
        <v>5000000000</v>
      </c>
      <c r="N196" s="5">
        <v>41000000000</v>
      </c>
    </row>
    <row r="197" spans="2:14" ht="15.5" x14ac:dyDescent="0.35">
      <c r="C197" t="s">
        <v>194</v>
      </c>
      <c r="I197" s="5">
        <v>14000000000</v>
      </c>
      <c r="J197" s="5">
        <v>18000000000</v>
      </c>
      <c r="K197" s="5">
        <v>5000000000</v>
      </c>
      <c r="L197" s="5">
        <v>10000000000</v>
      </c>
      <c r="M197" s="5">
        <v>10000000000</v>
      </c>
      <c r="N197" s="5">
        <v>28000000000</v>
      </c>
    </row>
    <row r="198" spans="2:14" ht="15.5" x14ac:dyDescent="0.35">
      <c r="C198" t="s">
        <v>25</v>
      </c>
      <c r="I198" s="5">
        <v>42000000000</v>
      </c>
      <c r="J198" s="5">
        <v>47000000000</v>
      </c>
      <c r="K198" s="5">
        <v>25000000000</v>
      </c>
      <c r="L198" s="5">
        <v>17000000000</v>
      </c>
      <c r="M198" s="5">
        <v>15000000000</v>
      </c>
      <c r="N198" s="5">
        <v>69000000000</v>
      </c>
    </row>
    <row r="199" spans="2:14" ht="15.5" x14ac:dyDescent="0.35">
      <c r="C199" t="s">
        <v>22</v>
      </c>
      <c r="I199" s="5">
        <v>40000000000</v>
      </c>
      <c r="J199" s="5">
        <v>44000000000</v>
      </c>
      <c r="K199" s="5">
        <v>14000000000</v>
      </c>
      <c r="L199" s="5">
        <v>6000000000</v>
      </c>
      <c r="M199" s="5">
        <v>0</v>
      </c>
      <c r="N199" s="5">
        <v>57000000000</v>
      </c>
    </row>
    <row r="200" spans="2:14" ht="15.5" x14ac:dyDescent="0.35">
      <c r="C200" t="s">
        <v>195</v>
      </c>
      <c r="I200" s="5">
        <v>-6000000000</v>
      </c>
      <c r="J200" s="5">
        <v>-4000000000</v>
      </c>
      <c r="K200" s="5">
        <v>-32000000000</v>
      </c>
      <c r="L200" s="5">
        <v>-76000000000</v>
      </c>
      <c r="M200" s="5">
        <v>-70000000000</v>
      </c>
      <c r="N200" s="5">
        <v>-110000000000</v>
      </c>
    </row>
    <row r="201" spans="2:14" ht="15.5" x14ac:dyDescent="0.35">
      <c r="C201" t="s">
        <v>196</v>
      </c>
      <c r="I201" s="5">
        <v>5000000000</v>
      </c>
      <c r="J201" s="5">
        <v>-26000000000</v>
      </c>
      <c r="K201" s="5">
        <v>-29000000000</v>
      </c>
      <c r="L201" s="5">
        <v>20000000000</v>
      </c>
      <c r="M201" s="5">
        <v>14000000000</v>
      </c>
      <c r="N201" s="5">
        <v>47000000000</v>
      </c>
    </row>
    <row r="202" spans="2:14" ht="15.5" x14ac:dyDescent="0.35">
      <c r="C202" t="s">
        <v>197</v>
      </c>
      <c r="I202" s="5">
        <v>-2000000000</v>
      </c>
      <c r="J202" s="5">
        <v>-3000000000</v>
      </c>
      <c r="K202" s="5">
        <v>-176000000000</v>
      </c>
      <c r="L202" s="5">
        <v>-18000000000</v>
      </c>
      <c r="M202" s="5">
        <v>-2000000000</v>
      </c>
      <c r="N202" s="5">
        <v>-15000000000</v>
      </c>
    </row>
    <row r="203" spans="2:14" ht="15.5" x14ac:dyDescent="0.35">
      <c r="C203" t="s">
        <v>14</v>
      </c>
      <c r="I203" s="5">
        <v>3000000000</v>
      </c>
      <c r="J203" s="5">
        <v>-29000000000</v>
      </c>
      <c r="K203" s="5">
        <v>-205000000000</v>
      </c>
      <c r="L203" s="5">
        <v>2000000000</v>
      </c>
      <c r="M203" s="5">
        <v>12000000000</v>
      </c>
      <c r="N203" s="5">
        <v>32000000000</v>
      </c>
    </row>
    <row r="204" spans="2:14" ht="15.5" x14ac:dyDescent="0.35">
      <c r="C204" t="s">
        <v>16</v>
      </c>
      <c r="I204" s="6">
        <v>0.75</v>
      </c>
      <c r="J204" s="6">
        <v>-7.36</v>
      </c>
      <c r="K204" s="6">
        <v>-51.21</v>
      </c>
      <c r="L204" s="6">
        <v>12001.24</v>
      </c>
      <c r="M204" s="6">
        <v>6100076.0300000003</v>
      </c>
      <c r="N204" s="6">
        <v>15947660.18</v>
      </c>
    </row>
    <row r="206" spans="2:14" ht="15.5" x14ac:dyDescent="0.35">
      <c r="B206" t="s">
        <v>198</v>
      </c>
      <c r="C206" t="s">
        <v>199</v>
      </c>
      <c r="D206" s="5">
        <v>5000000000</v>
      </c>
      <c r="E206" s="5">
        <v>17000000000</v>
      </c>
      <c r="F206" s="5">
        <v>-18000000000</v>
      </c>
      <c r="G206" s="5">
        <v>-2000000000</v>
      </c>
      <c r="H206" s="5">
        <v>21000000000</v>
      </c>
      <c r="I206" s="5">
        <v>75000000</v>
      </c>
      <c r="J206" s="5">
        <v>8000000000</v>
      </c>
      <c r="K206" s="5">
        <v>10000000000</v>
      </c>
      <c r="L206" s="5">
        <v>12000000000</v>
      </c>
      <c r="M206" s="5">
        <v>61000000000</v>
      </c>
      <c r="N206" s="5">
        <v>2000000000</v>
      </c>
    </row>
    <row r="207" spans="2:14" ht="15.5" x14ac:dyDescent="0.35">
      <c r="C207" t="s">
        <v>317</v>
      </c>
      <c r="H207" s="5">
        <v>2000000000</v>
      </c>
      <c r="I207" s="5">
        <v>75000000</v>
      </c>
      <c r="J207" s="5">
        <v>8000000000</v>
      </c>
      <c r="K207" s="5">
        <v>10000000000</v>
      </c>
    </row>
    <row r="208" spans="2:14" ht="15.5" x14ac:dyDescent="0.35">
      <c r="C208" t="s">
        <v>44</v>
      </c>
      <c r="D208" s="6">
        <v>1.33</v>
      </c>
      <c r="E208" s="6">
        <v>4.2</v>
      </c>
      <c r="F208" s="6">
        <v>-4.4800000000000004</v>
      </c>
      <c r="G208" s="6">
        <v>-0.56999999999999995</v>
      </c>
      <c r="H208" s="6">
        <v>5.31</v>
      </c>
      <c r="I208" s="6">
        <v>0.02</v>
      </c>
      <c r="J208" s="6">
        <v>1.93</v>
      </c>
      <c r="K208" s="6">
        <v>2.41</v>
      </c>
      <c r="L208" s="6">
        <v>3.11</v>
      </c>
      <c r="M208" s="6">
        <v>15.15</v>
      </c>
      <c r="N208" s="6">
        <v>0.48</v>
      </c>
    </row>
    <row r="209" spans="3:14" ht="15.5" x14ac:dyDescent="0.35">
      <c r="C209" t="s">
        <v>318</v>
      </c>
      <c r="H209" s="6">
        <v>0.48</v>
      </c>
      <c r="I209" s="6">
        <v>0.02</v>
      </c>
      <c r="J209" s="6">
        <v>1.93</v>
      </c>
      <c r="K209" s="6">
        <v>2.41</v>
      </c>
    </row>
    <row r="210" spans="3:14" ht="15.5" x14ac:dyDescent="0.35">
      <c r="C210" t="s">
        <v>204</v>
      </c>
      <c r="D210" s="5">
        <v>56000000000</v>
      </c>
      <c r="E210" s="5">
        <v>42000000000</v>
      </c>
      <c r="F210" s="5">
        <v>41000000000</v>
      </c>
      <c r="G210" s="5">
        <v>79000000000</v>
      </c>
      <c r="H210" s="5">
        <v>226000000000</v>
      </c>
      <c r="I210" s="5">
        <v>267000000000</v>
      </c>
      <c r="J210" s="5">
        <v>361000000000</v>
      </c>
      <c r="K210" s="5">
        <v>352000000000</v>
      </c>
      <c r="L210" s="5">
        <v>396000000000</v>
      </c>
      <c r="M210" s="5">
        <v>429000000000</v>
      </c>
      <c r="N210" s="5">
        <v>478000000000</v>
      </c>
    </row>
    <row r="211" spans="3:14" ht="15.5" x14ac:dyDescent="0.35">
      <c r="C211" t="s">
        <v>319</v>
      </c>
      <c r="H211" s="5">
        <v>219000000000</v>
      </c>
      <c r="I211" s="5">
        <v>267000000000</v>
      </c>
      <c r="J211" s="5">
        <v>361000000000</v>
      </c>
      <c r="K211" s="5">
        <v>352000000000</v>
      </c>
    </row>
    <row r="212" spans="3:14" ht="15.5" x14ac:dyDescent="0.35">
      <c r="C212" t="s">
        <v>208</v>
      </c>
      <c r="I212" s="6">
        <v>64.81</v>
      </c>
    </row>
    <row r="213" spans="3:14" ht="15.5" x14ac:dyDescent="0.35">
      <c r="C213" t="s">
        <v>320</v>
      </c>
      <c r="I213" s="6">
        <v>715.34</v>
      </c>
    </row>
    <row r="214" spans="3:14" ht="15.5" x14ac:dyDescent="0.35">
      <c r="C214" t="s">
        <v>209</v>
      </c>
      <c r="I214" s="6">
        <v>7.42</v>
      </c>
    </row>
    <row r="215" spans="3:14" ht="15.5" x14ac:dyDescent="0.35">
      <c r="C215" t="s">
        <v>321</v>
      </c>
      <c r="I215" s="6">
        <v>1.4000000000000002E-3</v>
      </c>
    </row>
    <row r="216" spans="3:14" ht="15.5" x14ac:dyDescent="0.35">
      <c r="C216" t="s">
        <v>322</v>
      </c>
      <c r="I216" s="6">
        <v>6.29</v>
      </c>
    </row>
    <row r="217" spans="3:14" ht="15.5" x14ac:dyDescent="0.35">
      <c r="C217" t="s">
        <v>210</v>
      </c>
      <c r="I217" s="6">
        <v>6.43</v>
      </c>
    </row>
    <row r="218" spans="3:14" ht="15.5" x14ac:dyDescent="0.35">
      <c r="C218" t="s">
        <v>323</v>
      </c>
      <c r="I218" s="6">
        <v>156.05000000000001</v>
      </c>
    </row>
    <row r="219" spans="3:14" ht="15.5" x14ac:dyDescent="0.35">
      <c r="C219" t="s">
        <v>324</v>
      </c>
      <c r="I219" s="6">
        <v>226.73</v>
      </c>
    </row>
    <row r="220" spans="3:14" ht="15.5" x14ac:dyDescent="0.35">
      <c r="C220" t="s">
        <v>325</v>
      </c>
      <c r="I220" s="6">
        <v>-953.57</v>
      </c>
    </row>
    <row r="221" spans="3:14" ht="15.5" x14ac:dyDescent="0.35">
      <c r="C221" t="s">
        <v>326</v>
      </c>
      <c r="I221" s="6">
        <v>331.85</v>
      </c>
    </row>
    <row r="222" spans="3:14" ht="15.5" x14ac:dyDescent="0.35">
      <c r="C222" t="s">
        <v>327</v>
      </c>
      <c r="I222" s="6">
        <v>-7.23</v>
      </c>
    </row>
    <row r="223" spans="3:14" ht="15.5" x14ac:dyDescent="0.35">
      <c r="C223" t="s">
        <v>328</v>
      </c>
      <c r="I223" s="6">
        <v>-7.15</v>
      </c>
    </row>
    <row r="224" spans="3:14" ht="15.5" x14ac:dyDescent="0.35">
      <c r="C224" t="s">
        <v>329</v>
      </c>
      <c r="I224" s="6">
        <v>0.48</v>
      </c>
    </row>
    <row r="225" spans="3:9" ht="15.5" x14ac:dyDescent="0.35">
      <c r="C225" t="s">
        <v>211</v>
      </c>
      <c r="I225" s="6">
        <v>5.31</v>
      </c>
    </row>
    <row r="226" spans="3:9" ht="15.5" x14ac:dyDescent="0.35">
      <c r="C226" t="s">
        <v>330</v>
      </c>
      <c r="I226" s="6">
        <v>54.66</v>
      </c>
    </row>
    <row r="227" spans="3:9" ht="15.5" x14ac:dyDescent="0.35">
      <c r="C227" t="s">
        <v>212</v>
      </c>
      <c r="D227" s="6">
        <v>0.69</v>
      </c>
    </row>
    <row r="228" spans="3:9" ht="15.5" x14ac:dyDescent="0.35">
      <c r="C228" t="s">
        <v>213</v>
      </c>
      <c r="I228" s="6">
        <v>53.53</v>
      </c>
    </row>
    <row r="229" spans="3:9" ht="15.5" x14ac:dyDescent="0.35">
      <c r="C229" t="s">
        <v>331</v>
      </c>
      <c r="I229" s="6">
        <v>1.52</v>
      </c>
    </row>
    <row r="230" spans="3:9" ht="15.5" x14ac:dyDescent="0.35">
      <c r="C230" t="s">
        <v>214</v>
      </c>
      <c r="D230" s="5">
        <v>1</v>
      </c>
    </row>
    <row r="231" spans="3:9" ht="15.5" x14ac:dyDescent="0.35">
      <c r="C231" t="s">
        <v>215</v>
      </c>
      <c r="D231" s="6">
        <v>0.98</v>
      </c>
    </row>
    <row r="232" spans="3:9" ht="15.5" x14ac:dyDescent="0.35">
      <c r="C232" t="s">
        <v>216</v>
      </c>
      <c r="D232" s="6">
        <v>0.19</v>
      </c>
    </row>
    <row r="233" spans="3:9" ht="15.5" x14ac:dyDescent="0.35">
      <c r="C233" t="s">
        <v>332</v>
      </c>
      <c r="D233" s="6">
        <v>0.06</v>
      </c>
    </row>
    <row r="234" spans="3:9" ht="15.5" x14ac:dyDescent="0.35">
      <c r="C234" t="s">
        <v>217</v>
      </c>
      <c r="D234" s="6">
        <v>1.43</v>
      </c>
    </row>
    <row r="235" spans="3:9" ht="15.5" x14ac:dyDescent="0.35">
      <c r="C235" t="s">
        <v>218</v>
      </c>
      <c r="D235" s="6">
        <v>0.08</v>
      </c>
    </row>
    <row r="236" spans="3:9" ht="15.5" x14ac:dyDescent="0.35">
      <c r="C236" t="s">
        <v>219</v>
      </c>
      <c r="D236" s="6">
        <v>2.4300000000000002</v>
      </c>
    </row>
    <row r="237" spans="3:9" ht="15.5" x14ac:dyDescent="0.35">
      <c r="C237" t="s">
        <v>333</v>
      </c>
      <c r="I237" s="6">
        <v>-0.34</v>
      </c>
    </row>
    <row r="238" spans="3:9" ht="15.5" x14ac:dyDescent="0.35">
      <c r="C238" t="s">
        <v>12</v>
      </c>
      <c r="D238" s="5">
        <v>3000000000</v>
      </c>
    </row>
    <row r="239" spans="3:9" ht="15.5" x14ac:dyDescent="0.35">
      <c r="C239" t="s">
        <v>220</v>
      </c>
      <c r="I239" s="6">
        <v>1.06</v>
      </c>
    </row>
    <row r="240" spans="3:9" ht="15.5" x14ac:dyDescent="0.35">
      <c r="C240" t="s">
        <v>221</v>
      </c>
      <c r="I240" s="6">
        <v>3.7000000000000002E-3</v>
      </c>
    </row>
    <row r="241" spans="3:9" ht="15.5" x14ac:dyDescent="0.35">
      <c r="C241" t="s">
        <v>222</v>
      </c>
      <c r="I241" s="6">
        <v>9.0000000000000011E-3</v>
      </c>
    </row>
    <row r="242" spans="3:9" ht="15.5" x14ac:dyDescent="0.35">
      <c r="C242" t="s">
        <v>223</v>
      </c>
      <c r="I242" s="6">
        <v>-6.4000000000000003E-3</v>
      </c>
    </row>
    <row r="243" spans="3:9" ht="15.5" x14ac:dyDescent="0.35">
      <c r="C243" t="s">
        <v>334</v>
      </c>
      <c r="I243" s="6">
        <v>-4.5000000000000005E-3</v>
      </c>
    </row>
    <row r="244" spans="3:9" ht="15.5" x14ac:dyDescent="0.35">
      <c r="C244" t="s">
        <v>224</v>
      </c>
      <c r="D244" s="6">
        <v>4.4000000000000004</v>
      </c>
    </row>
    <row r="245" spans="3:9" ht="15.5" x14ac:dyDescent="0.35">
      <c r="C245" t="s">
        <v>225</v>
      </c>
      <c r="D245" s="6">
        <v>7.57</v>
      </c>
    </row>
    <row r="246" spans="3:9" ht="15.5" x14ac:dyDescent="0.35">
      <c r="C246" t="s">
        <v>226</v>
      </c>
      <c r="D246" s="5">
        <v>474</v>
      </c>
    </row>
    <row r="247" spans="3:9" ht="15.5" x14ac:dyDescent="0.35">
      <c r="C247" t="s">
        <v>227</v>
      </c>
      <c r="D247" s="6">
        <v>-462.03</v>
      </c>
    </row>
    <row r="248" spans="3:9" ht="15.5" x14ac:dyDescent="0.35">
      <c r="C248" t="s">
        <v>228</v>
      </c>
      <c r="D248" s="6">
        <v>20.68</v>
      </c>
    </row>
    <row r="249" spans="3:9" ht="15.5" x14ac:dyDescent="0.35">
      <c r="C249" t="s">
        <v>335</v>
      </c>
      <c r="I249" s="6">
        <v>0.42</v>
      </c>
    </row>
    <row r="250" spans="3:9" ht="15.5" x14ac:dyDescent="0.35">
      <c r="C250" t="s">
        <v>336</v>
      </c>
      <c r="I250" s="6">
        <v>53.01</v>
      </c>
    </row>
    <row r="251" spans="3:9" ht="15.5" x14ac:dyDescent="0.35">
      <c r="C251" t="s">
        <v>40</v>
      </c>
      <c r="I251" s="5">
        <v>1376000000000</v>
      </c>
    </row>
    <row r="252" spans="3:9" ht="15.5" x14ac:dyDescent="0.35">
      <c r="C252" t="s">
        <v>229</v>
      </c>
      <c r="I252" s="5">
        <v>1413000000000</v>
      </c>
    </row>
    <row r="253" spans="3:9" ht="15.5" x14ac:dyDescent="0.35">
      <c r="C253" t="s">
        <v>230</v>
      </c>
      <c r="I253" s="5">
        <v>4000000000</v>
      </c>
    </row>
    <row r="254" spans="3:9" ht="15.5" x14ac:dyDescent="0.35">
      <c r="C254" t="s">
        <v>231</v>
      </c>
      <c r="I254" s="6">
        <v>0.23469999999999999</v>
      </c>
    </row>
    <row r="255" spans="3:9" ht="15.5" x14ac:dyDescent="0.35">
      <c r="C255" t="s">
        <v>232</v>
      </c>
      <c r="D255" s="6">
        <v>0.16639999999999999</v>
      </c>
    </row>
    <row r="256" spans="3:9" ht="15.5" x14ac:dyDescent="0.35">
      <c r="C256" t="s">
        <v>233</v>
      </c>
      <c r="D256" s="6">
        <v>0.1003</v>
      </c>
    </row>
    <row r="257" spans="3:9" ht="15.5" x14ac:dyDescent="0.35">
      <c r="C257" t="s">
        <v>234</v>
      </c>
      <c r="D257" s="6">
        <v>9.4100000000000003E-2</v>
      </c>
    </row>
    <row r="258" spans="3:9" ht="15.5" x14ac:dyDescent="0.35">
      <c r="C258" t="s">
        <v>235</v>
      </c>
      <c r="D258" s="6">
        <v>-0.46189999999999998</v>
      </c>
    </row>
    <row r="259" spans="3:9" ht="15.5" x14ac:dyDescent="0.35">
      <c r="C259" t="s">
        <v>236</v>
      </c>
      <c r="D259" s="6">
        <v>0.36020000000000002</v>
      </c>
    </row>
    <row r="260" spans="3:9" ht="15.5" x14ac:dyDescent="0.35">
      <c r="C260" t="s">
        <v>237</v>
      </c>
      <c r="D260" s="6">
        <v>0.53420000000000001</v>
      </c>
    </row>
    <row r="261" spans="3:9" ht="15.5" x14ac:dyDescent="0.35">
      <c r="C261" t="s">
        <v>244</v>
      </c>
      <c r="I261" s="5">
        <v>5</v>
      </c>
    </row>
    <row r="262" spans="3:9" ht="15.5" x14ac:dyDescent="0.35">
      <c r="C262" t="s">
        <v>245</v>
      </c>
      <c r="I262" s="6">
        <v>0.89</v>
      </c>
    </row>
    <row r="263" spans="3:9" ht="15.5" x14ac:dyDescent="0.35">
      <c r="C263" t="s">
        <v>246</v>
      </c>
      <c r="I263" s="6">
        <v>0.56999999999999995</v>
      </c>
    </row>
    <row r="264" spans="3:9" ht="15.5" x14ac:dyDescent="0.35">
      <c r="C264" t="s">
        <v>247</v>
      </c>
      <c r="I264" s="6">
        <v>0.02</v>
      </c>
    </row>
    <row r="265" spans="3:9" ht="15.5" x14ac:dyDescent="0.35">
      <c r="C265" t="s">
        <v>249</v>
      </c>
      <c r="I265" s="6">
        <v>0.2</v>
      </c>
    </row>
    <row r="266" spans="3:9" ht="15.5" x14ac:dyDescent="0.35">
      <c r="C266" t="s">
        <v>250</v>
      </c>
      <c r="I266" s="6">
        <v>0.1</v>
      </c>
    </row>
    <row r="267" spans="3:9" ht="15.5" x14ac:dyDescent="0.35">
      <c r="C267" t="s">
        <v>251</v>
      </c>
      <c r="I267" s="6">
        <v>0.66</v>
      </c>
    </row>
    <row r="268" spans="3:9" ht="15.5" x14ac:dyDescent="0.35">
      <c r="C268" t="s">
        <v>337</v>
      </c>
      <c r="I268" s="5">
        <v>219000000000</v>
      </c>
    </row>
    <row r="269" spans="3:9" ht="15.5" x14ac:dyDescent="0.35">
      <c r="C269" t="s">
        <v>338</v>
      </c>
      <c r="I269" s="5">
        <v>11000000000</v>
      </c>
    </row>
    <row r="270" spans="3:9" ht="15.5" x14ac:dyDescent="0.35">
      <c r="C270" t="s">
        <v>339</v>
      </c>
      <c r="I270" s="5">
        <v>4000000000</v>
      </c>
    </row>
    <row r="271" spans="3:9" ht="15.5" x14ac:dyDescent="0.35">
      <c r="C271" t="s">
        <v>340</v>
      </c>
      <c r="I271" s="5">
        <v>2000000000</v>
      </c>
    </row>
    <row r="272" spans="3:9" ht="15.5" x14ac:dyDescent="0.35">
      <c r="C272" t="s">
        <v>252</v>
      </c>
      <c r="D272" s="5">
        <v>3000000000</v>
      </c>
    </row>
    <row r="273" spans="3:9" ht="15.5" x14ac:dyDescent="0.35">
      <c r="C273" t="s">
        <v>253</v>
      </c>
      <c r="D273" s="5">
        <v>520000000000</v>
      </c>
    </row>
    <row r="274" spans="3:9" ht="15.5" x14ac:dyDescent="0.35">
      <c r="C274" t="s">
        <v>254</v>
      </c>
      <c r="D274" s="5">
        <v>306000000000</v>
      </c>
    </row>
    <row r="275" spans="3:9" ht="15.5" x14ac:dyDescent="0.35">
      <c r="C275" t="s">
        <v>183</v>
      </c>
      <c r="D275" s="5">
        <v>-1000000000</v>
      </c>
    </row>
    <row r="276" spans="3:9" ht="15.5" x14ac:dyDescent="0.35">
      <c r="C276" t="s">
        <v>182</v>
      </c>
      <c r="I276" s="5">
        <v>214000000000</v>
      </c>
    </row>
    <row r="277" spans="3:9" ht="15.5" x14ac:dyDescent="0.35">
      <c r="C277" t="s">
        <v>181</v>
      </c>
      <c r="D277" s="5">
        <v>12000000000</v>
      </c>
    </row>
    <row r="278" spans="3:9" ht="15.5" x14ac:dyDescent="0.35">
      <c r="C278" t="s">
        <v>180</v>
      </c>
      <c r="D278" s="5">
        <v>27000000000</v>
      </c>
    </row>
    <row r="279" spans="3:9" ht="15.5" x14ac:dyDescent="0.35">
      <c r="C279" t="s">
        <v>23</v>
      </c>
      <c r="D279" s="5">
        <v>40000000000</v>
      </c>
    </row>
    <row r="280" spans="3:9" ht="15.5" x14ac:dyDescent="0.35">
      <c r="C280" t="s">
        <v>20</v>
      </c>
      <c r="D280" s="5">
        <v>37000000000</v>
      </c>
    </row>
    <row r="281" spans="3:9" ht="15.5" x14ac:dyDescent="0.35">
      <c r="C281" t="s">
        <v>255</v>
      </c>
      <c r="I281" s="5">
        <v>214000000000</v>
      </c>
    </row>
    <row r="282" spans="3:9" ht="15.5" x14ac:dyDescent="0.35">
      <c r="C282" t="s">
        <v>341</v>
      </c>
      <c r="I282" s="5">
        <v>9000000000</v>
      </c>
    </row>
    <row r="283" spans="3:9" ht="15.5" x14ac:dyDescent="0.35">
      <c r="C283" t="s">
        <v>342</v>
      </c>
      <c r="I283" s="5">
        <v>-2000000000</v>
      </c>
    </row>
    <row r="284" spans="3:9" ht="15.5" x14ac:dyDescent="0.35">
      <c r="C284" t="s">
        <v>343</v>
      </c>
      <c r="I284" s="5">
        <v>-8000000000</v>
      </c>
    </row>
    <row r="285" spans="3:9" ht="15.5" x14ac:dyDescent="0.35">
      <c r="C285" t="s">
        <v>344</v>
      </c>
      <c r="I285" s="5">
        <v>-3000000000</v>
      </c>
    </row>
    <row r="286" spans="3:9" ht="15.5" x14ac:dyDescent="0.35">
      <c r="C286" t="s">
        <v>345</v>
      </c>
      <c r="I286" s="5">
        <v>6000000000</v>
      </c>
    </row>
  </sheetData>
  <pageMargins left="0.7" right="0.7" top="0.75" bottom="0.75" header="0.3" footer="0.3"/>
  <ignoredErrors>
    <ignoredError sqref="A1:N287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1208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1209</v>
      </c>
      <c r="D2" s="2" vm="133">
        <f ca="1">IFERROR(_xlfn.STOCKHISTORY("XIDX:" &amp; $C$1, D3, , 0, 0, 1), "Libur")</f>
        <v>59</v>
      </c>
      <c r="H2" s="2" vm="133">
        <f ca="1">IFERROR(INDEX(D2:G2,COUNT(D2:G2)),"")</f>
        <v>59</v>
      </c>
      <c r="I2" s="2" vm="87">
        <f t="shared" ref="I2:N2" ca="1" si="0">IFERROR(_xlfn.STOCKHISTORY("XIDX:" &amp; $C$1, I1, , 0, 0, 1), "Libur")</f>
        <v>91</v>
      </c>
      <c r="J2" s="2" vm="66">
        <f t="shared" ca="1" si="0"/>
        <v>53</v>
      </c>
      <c r="K2" s="2" vm="165">
        <f t="shared" ca="1" si="0"/>
        <v>164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36000067512</v>
      </c>
      <c r="H4" s="2">
        <f>IFERROR(SUM(D4:G4)*(4/MAX(1,COUNT(D4:G4))),"")</f>
        <v>144000270048</v>
      </c>
      <c r="I4" s="2">
        <f t="shared" ref="I4:N4" si="1">IFERROR(INDEX(I51:I500,MATCH($C$4,$C$51:$C$500,0)),"")</f>
        <v>150238100225</v>
      </c>
      <c r="J4" s="2">
        <f t="shared" si="1"/>
        <v>116670413489</v>
      </c>
      <c r="K4" s="2">
        <f t="shared" si="1"/>
        <v>81718159248</v>
      </c>
      <c r="L4" s="2">
        <f t="shared" si="1"/>
        <v>93326935271</v>
      </c>
      <c r="M4" s="2">
        <f t="shared" si="1"/>
        <v>338126621753</v>
      </c>
      <c r="N4" s="2">
        <f t="shared" si="1"/>
        <v>313373089475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3619169027</v>
      </c>
      <c r="H5" s="2">
        <f>IFERROR(SUM(D5:G5)*(4/MAX(1,COUNT(D5:G5))),"")</f>
        <v>14476676108</v>
      </c>
      <c r="I5" s="2">
        <f t="shared" ref="I5:N5" si="2">IFERROR(INDEX(I51:I500,MATCH($C$5,$C$51:$C$500,0)),"")</f>
        <v>-2711503910</v>
      </c>
      <c r="J5" s="2">
        <f t="shared" si="2"/>
        <v>-3404121749</v>
      </c>
      <c r="K5" s="2">
        <f t="shared" si="2"/>
        <v>5690522879</v>
      </c>
      <c r="L5" s="2">
        <f t="shared" si="2"/>
        <v>10186116172</v>
      </c>
      <c r="M5" s="2">
        <f t="shared" si="2"/>
        <v>26449978884</v>
      </c>
      <c r="N5" s="2">
        <f t="shared" si="2"/>
        <v>28379731614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344076343867</v>
      </c>
      <c r="H6" s="2">
        <f>IFERROR(INDEX(D6:G6,COUNT(D6:G6)),"")</f>
        <v>344076343867</v>
      </c>
      <c r="I6" s="2">
        <f t="shared" ref="I6:N6" si="3">IFERROR(INDEX(I51:I500,MATCH($C$6,$C$51:$C$500,0)),"")</f>
        <v>340457174840</v>
      </c>
      <c r="J6" s="2">
        <f t="shared" si="3"/>
        <v>343168678750</v>
      </c>
      <c r="K6" s="2">
        <f t="shared" si="3"/>
        <v>346572800499</v>
      </c>
      <c r="L6" s="2">
        <f t="shared" si="3"/>
        <v>103442973857</v>
      </c>
      <c r="M6" s="2">
        <f t="shared" si="3"/>
        <v>93256857685</v>
      </c>
      <c r="N6" s="2">
        <f t="shared" si="3"/>
        <v>66806878801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6.33</v>
      </c>
      <c r="H7" s="3">
        <f>IFERROR(INDEX(D7:G7,COUNT(D7:G7)),"")</f>
        <v>6.33</v>
      </c>
      <c r="I7" s="3">
        <f t="shared" ref="I7:N7" si="4">IFERROR(INDEX(I51:I500,MATCH($C$7,$C$51:$C$500,0))/1000000000,"")</f>
        <v>6.33</v>
      </c>
      <c r="J7" s="3">
        <f t="shared" si="4"/>
        <v>6.33</v>
      </c>
      <c r="K7" s="3">
        <f t="shared" si="4"/>
        <v>6.33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N8" si="5">IFERROR(INDEX(I51:I500,MATCH($C$8,$C$51:$C$500,0)),"")</f>
        <v>0</v>
      </c>
      <c r="J8" s="2">
        <f t="shared" si="5"/>
        <v>-69000000000</v>
      </c>
      <c r="K8" s="2">
        <f t="shared" si="5"/>
        <v>-139000000000</v>
      </c>
      <c r="L8" s="2">
        <f t="shared" si="5"/>
        <v>7000000000</v>
      </c>
      <c r="M8" s="2">
        <f t="shared" si="5"/>
        <v>-9000000000</v>
      </c>
      <c r="N8" s="2">
        <f t="shared" si="5"/>
        <v>9000000000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0.68</v>
      </c>
      <c r="H9" s="3">
        <f>IFERROR(INDEX(D9:G9,COUNT(D9:G9)),"")</f>
        <v>0.68</v>
      </c>
      <c r="I9" s="3">
        <f t="shared" ref="I9:N9" si="6">IFERROR(INDEX(I51:I500,MATCH($C$9,$C$51:$C$500,0)),"")</f>
        <v>0.02</v>
      </c>
      <c r="J9" s="3">
        <f t="shared" si="6"/>
        <v>-10.85</v>
      </c>
      <c r="K9" s="3">
        <f t="shared" si="6"/>
        <v>-22.02</v>
      </c>
      <c r="L9" s="3">
        <f t="shared" si="6"/>
        <v>200978.23</v>
      </c>
      <c r="M9" s="3">
        <f t="shared" si="6"/>
        <v>-246289.89</v>
      </c>
      <c r="N9" s="3">
        <f t="shared" si="6"/>
        <v>259273.11</v>
      </c>
    </row>
    <row r="10" spans="1:14" ht="15.5" x14ac:dyDescent="0.35">
      <c r="C10" t="s">
        <v>17</v>
      </c>
      <c r="D10" s="3">
        <f ca="1">IFERROR(IF(D9=0,"",D2/D9),"")</f>
        <v>86.764705882352942</v>
      </c>
      <c r="I10" s="3">
        <f t="shared" ref="I10:N10" ca="1" si="7">IFERROR(IF(I9=0,"",I2/I9),"")</f>
        <v>4550</v>
      </c>
      <c r="J10" s="3">
        <f t="shared" ca="1" si="7"/>
        <v>-4.8847926267281103</v>
      </c>
      <c r="K10" s="3">
        <f t="shared" ca="1" si="7"/>
        <v>-7.4477747502270661</v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4813743709</v>
      </c>
      <c r="H11" s="2">
        <f>IFERROR(INDEX(D11:G11,COUNT(D11:G11)),"")</f>
        <v>4813743709</v>
      </c>
      <c r="I11" s="2">
        <f t="shared" ref="I11:N11" si="8">IFERROR(INDEX(I51:I500,MATCH($C$11,$C$51:$C$500,0)),"")</f>
        <v>672686332</v>
      </c>
      <c r="J11" s="2">
        <f t="shared" si="8"/>
        <v>1264483202</v>
      </c>
      <c r="K11" s="2">
        <f t="shared" si="8"/>
        <v>69917711394</v>
      </c>
      <c r="L11" s="2">
        <f t="shared" si="8"/>
        <v>292151566</v>
      </c>
      <c r="M11" s="2">
        <f t="shared" si="8"/>
        <v>237211589</v>
      </c>
      <c r="N11" s="2">
        <f t="shared" si="8"/>
        <v>54255893211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-4000000000</v>
      </c>
      <c r="H12" s="2">
        <f>IFERROR(INDEX(D12:G12,COUNT(D12:G12)),"")</f>
        <v>-4000000000</v>
      </c>
      <c r="I12" s="2">
        <f t="shared" ref="I12:N12" si="9">IFERROR(INDEX(I51:I500,MATCH($C$12,$C$51:$C$500,0)),"")</f>
        <v>0</v>
      </c>
      <c r="J12" s="2">
        <f t="shared" si="9"/>
        <v>-1000000000</v>
      </c>
      <c r="K12" s="2">
        <f t="shared" si="9"/>
        <v>-70000000000</v>
      </c>
      <c r="L12" s="2">
        <f t="shared" si="9"/>
        <v>0</v>
      </c>
      <c r="M12" s="2">
        <f t="shared" si="9"/>
        <v>7000000000</v>
      </c>
      <c r="N12" s="2">
        <f t="shared" si="9"/>
        <v>-33000000000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7000000000</v>
      </c>
      <c r="N13" s="2">
        <f t="shared" si="10"/>
        <v>21000000000</v>
      </c>
    </row>
    <row r="14" spans="1:14" ht="15.5" x14ac:dyDescent="0.35">
      <c r="C14" t="s">
        <v>26</v>
      </c>
      <c r="D14" s="2">
        <f>IFERROR(INDEX(D51:D500,MATCH($C$14,$C$51:$C$500,0)),"")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-1031509600</v>
      </c>
      <c r="H15" s="2">
        <f>IFERROR(SUM(D15:G15)*(4/MAX(1,COUNT(D15:G15))),"")</f>
        <v>-4126038400</v>
      </c>
      <c r="I15" s="2">
        <f t="shared" ref="I15:N15" si="12">IFERROR(INDEX(I51:I500,MATCH($C$15,$C$51:$C$500,0)),"")</f>
        <v>864789547</v>
      </c>
      <c r="J15" s="2">
        <f t="shared" si="12"/>
        <v>100415948</v>
      </c>
      <c r="K15" s="2">
        <f t="shared" si="12"/>
        <v>-1917641004</v>
      </c>
      <c r="L15" s="2">
        <f t="shared" si="12"/>
        <v>-2985389581</v>
      </c>
      <c r="M15" s="2">
        <f t="shared" si="12"/>
        <v>-7599272286</v>
      </c>
      <c r="N15" s="2">
        <f t="shared" si="12"/>
        <v>-8152720077</v>
      </c>
    </row>
    <row r="16" spans="1:14" ht="15.5" x14ac:dyDescent="0.35">
      <c r="C16" t="s">
        <v>28</v>
      </c>
      <c r="D16" s="2">
        <f>IFERROR(INDEX(D51:D500,MATCH($C$16,$C$51:$C$500,0)),"")</f>
        <v>4650678627</v>
      </c>
      <c r="H16" s="2">
        <f>IFERROR(SUM(D16:G16)*(4/MAX(1,COUNT(D16:G16))),"")</f>
        <v>18602714508</v>
      </c>
      <c r="I16" s="2">
        <f t="shared" ref="I16:N16" si="13">IFERROR(INDEX(I51:I500,MATCH($C$16,$C$51:$C$500,0)),"")</f>
        <v>-4243856325</v>
      </c>
      <c r="J16" s="2">
        <f t="shared" si="13"/>
        <v>-3973930587</v>
      </c>
      <c r="K16" s="2">
        <f t="shared" si="13"/>
        <v>7386004219</v>
      </c>
      <c r="L16" s="2">
        <f t="shared" si="13"/>
        <v>13211608605</v>
      </c>
      <c r="M16" s="2">
        <f t="shared" si="13"/>
        <v>34025960549</v>
      </c>
      <c r="N16" s="2">
        <f t="shared" si="13"/>
        <v>36976300073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373470000000</v>
      </c>
      <c r="H20" s="2">
        <f t="shared" ref="H20:N20" ca="1" si="14">IFERROR(H21*H2,"")</f>
        <v>373470000000</v>
      </c>
      <c r="I20" s="2">
        <f t="shared" ca="1" si="14"/>
        <v>576030000000</v>
      </c>
      <c r="J20" s="2">
        <f t="shared" ca="1" si="14"/>
        <v>335490000000</v>
      </c>
      <c r="K20" s="2">
        <f t="shared" ca="1" si="14"/>
        <v>1038120000000</v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6330000000</v>
      </c>
      <c r="H21" s="2">
        <f>IFERROR(INDEX(D21:G21,COUNT(D21:G21)),"")</f>
        <v>6330000000</v>
      </c>
      <c r="I21" s="2">
        <f t="shared" ref="I21:N21" si="15">IFERROR(INDEX(I51:I500,MATCH($C$7,$C$51:$C$500,0)),"")</f>
        <v>6330000000</v>
      </c>
      <c r="J21" s="2">
        <f t="shared" si="15"/>
        <v>6330000000</v>
      </c>
      <c r="K21" s="2">
        <f t="shared" si="15"/>
        <v>6330000000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1.0518505824390418</v>
      </c>
      <c r="H23" s="3">
        <f t="shared" ref="H23:N23" si="16">IFERROR(H5/H6*100,"")</f>
        <v>4.2074023297561673</v>
      </c>
      <c r="I23" s="3">
        <f t="shared" si="16"/>
        <v>-0.7964302445011735</v>
      </c>
      <c r="J23" s="3">
        <f t="shared" si="16"/>
        <v>-0.99196749580981392</v>
      </c>
      <c r="K23" s="3">
        <f t="shared" si="16"/>
        <v>1.6419415692191401</v>
      </c>
      <c r="L23" s="3">
        <f t="shared" si="16"/>
        <v>9.8470836560454362</v>
      </c>
      <c r="M23" s="3">
        <f t="shared" si="16"/>
        <v>28.362502812760304</v>
      </c>
      <c r="N23" s="3">
        <f t="shared" si="16"/>
        <v>42.480253715393147</v>
      </c>
    </row>
    <row r="24" spans="1:14" ht="15.5" x14ac:dyDescent="0.35">
      <c r="C24" t="s">
        <v>43</v>
      </c>
      <c r="D24" s="4" t="str">
        <f>IFERROR(_xlfn.RRI(5,I23,D23),"")</f>
        <v/>
      </c>
      <c r="H24" s="4">
        <f t="shared" ref="H24:N24" si="17">IFERROR(_xlfn.RRI(5,M23,H23),"")</f>
        <v>-0.31726227883294211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0.56999999999999995</v>
      </c>
      <c r="H25" s="3">
        <f>IFERROR(INDEX(D25:G25,COUNT(D25:G25)),"")</f>
        <v>0.56999999999999995</v>
      </c>
      <c r="I25" s="3">
        <f t="shared" ref="I25:N25" si="18">IFERROR(INDEX(I51:I500,MATCH($C$25,$C$51:$C$500,0)),"")</f>
        <v>-0.53</v>
      </c>
      <c r="J25" s="3">
        <f t="shared" si="18"/>
        <v>-0.61</v>
      </c>
      <c r="K25" s="3">
        <f t="shared" si="18"/>
        <v>0.86</v>
      </c>
      <c r="L25" s="3">
        <f t="shared" si="18"/>
        <v>294110.40999999997</v>
      </c>
      <c r="M25" s="3">
        <f t="shared" si="18"/>
        <v>760042.8</v>
      </c>
      <c r="N25" s="3">
        <f t="shared" si="18"/>
        <v>828978.43</v>
      </c>
    </row>
    <row r="26" spans="1:14" ht="15.5" x14ac:dyDescent="0.35">
      <c r="C26" t="s">
        <v>46</v>
      </c>
      <c r="D26" s="4" t="str">
        <f>IFERROR(_xlfn.RRI(5,I25,D25),"")</f>
        <v/>
      </c>
      <c r="H26" s="4">
        <f t="shared" ref="H26:N26" si="19">IFERROR(_xlfn.RRI(5,M25,H25),"")</f>
        <v>-0.94043277599158204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5.687214456872038</v>
      </c>
      <c r="H27" s="3">
        <f t="shared" ref="H27:N27" si="20">IFERROR(H4/H21,"")</f>
        <v>22.748857827488152</v>
      </c>
      <c r="I27" s="3">
        <f t="shared" si="20"/>
        <v>23.734297033965245</v>
      </c>
      <c r="J27" s="3">
        <f t="shared" si="20"/>
        <v>18.431344942969986</v>
      </c>
      <c r="K27" s="3">
        <f t="shared" si="20"/>
        <v>12.909661808530805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-0.24854211403903625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-2.0754716981132075</v>
      </c>
      <c r="I29" s="4">
        <f t="shared" si="22"/>
        <v>-0.13114754098360648</v>
      </c>
      <c r="J29" s="4">
        <f t="shared" si="22"/>
        <v>-1.7093023255813953</v>
      </c>
      <c r="K29" s="4">
        <f t="shared" si="22"/>
        <v>-0.99999707592805032</v>
      </c>
      <c r="L29" s="4">
        <f t="shared" si="22"/>
        <v>-0.61303441069371367</v>
      </c>
      <c r="M29" s="4">
        <f t="shared" si="22"/>
        <v>-8.3157326542259977E-2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-4.1519628960017999E-2</v>
      </c>
      <c r="I30" s="4">
        <f t="shared" si="23"/>
        <v>0.28771378905899597</v>
      </c>
      <c r="J30" s="4">
        <f t="shared" si="23"/>
        <v>0.4277171018368901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54.32</v>
      </c>
      <c r="H32" s="3">
        <f>IFERROR(INDEX(D32:G32,COUNT(D32:G32)),"")</f>
        <v>54.32</v>
      </c>
      <c r="I32" s="3">
        <f t="shared" ref="I32:N32" si="24">IFERROR(INDEX(I51:I500,MATCH($C$32,$C$51:$C$500,0)),"")</f>
        <v>53.75</v>
      </c>
      <c r="J32" s="3">
        <f t="shared" si="24"/>
        <v>54.18</v>
      </c>
      <c r="K32" s="3">
        <f t="shared" si="24"/>
        <v>54.71</v>
      </c>
      <c r="L32" s="3">
        <f t="shared" si="24"/>
        <v>2975063.96</v>
      </c>
      <c r="M32" s="3">
        <f t="shared" si="24"/>
        <v>2682106.92</v>
      </c>
      <c r="N32" s="3">
        <f t="shared" si="24"/>
        <v>1921394.27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N33" si="25">IFERROR(INDEX(I51:I500,MATCH($C$33,$C$51:$C$500,0)),"")</f>
        <v>1.69</v>
      </c>
      <c r="J33" s="3">
        <f t="shared" si="25"/>
        <v>0.98</v>
      </c>
      <c r="K33" s="3">
        <f t="shared" si="25"/>
        <v>3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117.54</v>
      </c>
      <c r="H34" s="3">
        <f>IFERROR(INDEX(D34:G34,COUNT(D34:G34)),"")</f>
        <v>117.54</v>
      </c>
      <c r="I34" s="3">
        <f t="shared" ref="I34:N34" si="26">IFERROR(INDEX(I51:I500,MATCH($C$34,$C$51:$C$500,0)),"")</f>
        <v>-171.7</v>
      </c>
      <c r="J34" s="3">
        <f t="shared" si="26"/>
        <v>-86.89</v>
      </c>
      <c r="K34" s="3">
        <f t="shared" si="26"/>
        <v>190.7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11.79</v>
      </c>
      <c r="H35" s="3">
        <f>IFERROR(INDEX(D35:G35,COUNT(D35:G35)),"")</f>
        <v>11.79</v>
      </c>
      <c r="I35" s="3">
        <f t="shared" ref="I35:N35" si="27">IFERROR(INDEX(I51:I500,MATCH($C$35,$C$51:$C$500,0)),"")</f>
        <v>3.84</v>
      </c>
      <c r="J35" s="3">
        <f t="shared" si="27"/>
        <v>2.88</v>
      </c>
      <c r="K35" s="3">
        <f t="shared" si="27"/>
        <v>12.71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36000067512</v>
      </c>
      <c r="E51" s="5">
        <v>37189243190</v>
      </c>
      <c r="F51" s="5">
        <v>42769473808</v>
      </c>
      <c r="G51" s="5">
        <v>36218191360</v>
      </c>
      <c r="I51" s="5">
        <v>150238100225</v>
      </c>
      <c r="J51" s="5">
        <v>116670413489</v>
      </c>
      <c r="K51" s="5">
        <v>81718159248</v>
      </c>
      <c r="L51" s="5">
        <v>93326935271</v>
      </c>
      <c r="M51" s="5">
        <v>338126621753</v>
      </c>
      <c r="N51" s="5">
        <v>313373089475</v>
      </c>
    </row>
    <row r="52" spans="2:14" ht="15.5" x14ac:dyDescent="0.35">
      <c r="C52" t="s">
        <v>73</v>
      </c>
      <c r="D52" s="5">
        <v>-27922577477</v>
      </c>
      <c r="E52" s="5">
        <v>-33339742617</v>
      </c>
      <c r="F52" s="5">
        <v>-46382348244</v>
      </c>
      <c r="G52" s="5">
        <v>-31733130026</v>
      </c>
      <c r="I52" s="5">
        <v>-142186306701</v>
      </c>
      <c r="J52" s="5">
        <v>-106201767164</v>
      </c>
      <c r="K52" s="5">
        <v>-66783701107</v>
      </c>
      <c r="L52" s="5">
        <v>-77965819594</v>
      </c>
      <c r="M52" s="5">
        <v>-282495461168</v>
      </c>
      <c r="N52" s="5">
        <v>-261096770622</v>
      </c>
    </row>
    <row r="53" spans="2:14" ht="15.5" x14ac:dyDescent="0.35">
      <c r="C53" t="s">
        <v>74</v>
      </c>
      <c r="D53" s="5">
        <v>8077490035</v>
      </c>
      <c r="E53" s="5">
        <v>3849500573</v>
      </c>
      <c r="F53" s="5">
        <v>-3612874436</v>
      </c>
      <c r="G53" s="5">
        <v>4485061334</v>
      </c>
      <c r="I53" s="5">
        <v>8051793524</v>
      </c>
      <c r="J53" s="5">
        <v>10468646325</v>
      </c>
      <c r="K53" s="5">
        <v>14934458141</v>
      </c>
      <c r="L53" s="5">
        <v>15361115677</v>
      </c>
      <c r="M53" s="5">
        <v>55631160585</v>
      </c>
      <c r="N53" s="5">
        <v>52276318853</v>
      </c>
    </row>
    <row r="54" spans="2:14" ht="15.5" x14ac:dyDescent="0.35">
      <c r="C54" t="s">
        <v>75</v>
      </c>
      <c r="D54" s="5">
        <v>-3404971487</v>
      </c>
      <c r="E54" s="5">
        <v>-2817622937</v>
      </c>
      <c r="F54" s="5">
        <v>-3843272426</v>
      </c>
      <c r="G54" s="5">
        <v>-3410084962</v>
      </c>
      <c r="I54" s="5">
        <v>-12807321557</v>
      </c>
      <c r="J54" s="5">
        <v>-14330350668</v>
      </c>
      <c r="K54" s="5">
        <v>-14189819558</v>
      </c>
      <c r="L54" s="5">
        <v>-14162630415</v>
      </c>
      <c r="M54" s="5">
        <v>-23391733612</v>
      </c>
      <c r="N54" s="5">
        <v>-18562544460</v>
      </c>
    </row>
    <row r="55" spans="2:14" ht="15.5" x14ac:dyDescent="0.35">
      <c r="C55" t="s">
        <v>424</v>
      </c>
    </row>
    <row r="56" spans="2:14" ht="15.5" x14ac:dyDescent="0.35">
      <c r="C56" t="s">
        <v>76</v>
      </c>
      <c r="D56" s="5">
        <v>-787183044</v>
      </c>
      <c r="E56" s="5">
        <v>-444779219</v>
      </c>
      <c r="F56" s="5">
        <v>-900375133</v>
      </c>
      <c r="G56" s="5">
        <v>-466401936</v>
      </c>
      <c r="I56" s="5">
        <v>-2379323483</v>
      </c>
      <c r="J56" s="5">
        <v>-2395542687</v>
      </c>
      <c r="K56" s="5">
        <v>-1320911432</v>
      </c>
      <c r="L56" s="5">
        <v>-1929230390</v>
      </c>
      <c r="M56" s="5">
        <v>-11164011579</v>
      </c>
      <c r="N56" s="5">
        <v>-8902164982</v>
      </c>
    </row>
    <row r="57" spans="2:14" ht="15.5" x14ac:dyDescent="0.35">
      <c r="C57" t="s">
        <v>77</v>
      </c>
      <c r="D57" s="5">
        <v>-2617788443</v>
      </c>
      <c r="E57" s="5">
        <v>-2372843718</v>
      </c>
      <c r="F57" s="5">
        <v>-2942897293</v>
      </c>
      <c r="G57" s="5">
        <v>-2943683026</v>
      </c>
      <c r="I57" s="5">
        <v>-10427998074</v>
      </c>
      <c r="J57" s="5">
        <v>-11934807981</v>
      </c>
      <c r="K57" s="5">
        <v>-12868908126</v>
      </c>
      <c r="L57" s="5">
        <v>-12233400025</v>
      </c>
      <c r="M57" s="5">
        <v>-12227722033</v>
      </c>
      <c r="N57" s="5">
        <v>-9660379478</v>
      </c>
    </row>
    <row r="58" spans="2:14" ht="15.5" x14ac:dyDescent="0.35">
      <c r="C58" t="s">
        <v>78</v>
      </c>
      <c r="D58" s="5">
        <v>4672518548</v>
      </c>
      <c r="E58" s="5">
        <v>1031877636</v>
      </c>
      <c r="F58" s="5">
        <v>-7456146862</v>
      </c>
      <c r="G58" s="5">
        <v>1074976372</v>
      </c>
      <c r="I58" s="5">
        <v>-4755528033</v>
      </c>
      <c r="J58" s="5">
        <v>-3861704343</v>
      </c>
      <c r="K58" s="5">
        <v>744638583</v>
      </c>
      <c r="L58" s="5">
        <v>1198485262</v>
      </c>
      <c r="M58" s="5">
        <v>32239426973</v>
      </c>
      <c r="N58" s="5">
        <v>33713774393</v>
      </c>
    </row>
    <row r="59" spans="2:14" ht="15.5" x14ac:dyDescent="0.35">
      <c r="C59" t="s">
        <v>79</v>
      </c>
      <c r="D59" s="5">
        <v>-21839921</v>
      </c>
      <c r="E59" s="5">
        <v>474100763</v>
      </c>
      <c r="F59" s="5">
        <v>-87127987</v>
      </c>
      <c r="G59" s="5">
        <v>166718731</v>
      </c>
      <c r="I59" s="5">
        <v>511671708</v>
      </c>
      <c r="J59" s="5">
        <v>-112226244</v>
      </c>
      <c r="K59" s="5">
        <v>6641365636</v>
      </c>
      <c r="L59" s="5">
        <v>12013123343</v>
      </c>
      <c r="M59" s="5">
        <v>1786533576</v>
      </c>
      <c r="N59" s="5">
        <v>3262525680</v>
      </c>
    </row>
    <row r="60" spans="2:14" ht="15.5" x14ac:dyDescent="0.35">
      <c r="C60" t="s">
        <v>263</v>
      </c>
    </row>
    <row r="61" spans="2:14" ht="15.5" x14ac:dyDescent="0.35">
      <c r="C61" t="s">
        <v>26</v>
      </c>
    </row>
    <row r="62" spans="2:14" ht="15.5" x14ac:dyDescent="0.35">
      <c r="C62" t="s">
        <v>261</v>
      </c>
      <c r="D62" s="5">
        <v>988776</v>
      </c>
      <c r="E62" s="5">
        <v>1275323</v>
      </c>
      <c r="F62" s="5">
        <v>1820923</v>
      </c>
      <c r="G62" s="5">
        <v>1794068</v>
      </c>
      <c r="I62" s="5">
        <v>6571112</v>
      </c>
      <c r="J62" s="5">
        <v>6830077</v>
      </c>
      <c r="K62" s="5">
        <v>13633271</v>
      </c>
      <c r="L62" s="5">
        <v>1288487</v>
      </c>
      <c r="M62" s="5">
        <v>207195479</v>
      </c>
      <c r="N62" s="5">
        <v>162644336</v>
      </c>
    </row>
    <row r="63" spans="2:14" ht="15.5" x14ac:dyDescent="0.35">
      <c r="C63" t="s">
        <v>262</v>
      </c>
    </row>
    <row r="64" spans="2:14" ht="15.5" x14ac:dyDescent="0.35">
      <c r="C64" t="s">
        <v>268</v>
      </c>
    </row>
    <row r="65" spans="3:14" ht="15.5" x14ac:dyDescent="0.35">
      <c r="C65" t="s">
        <v>80</v>
      </c>
      <c r="E65" s="5">
        <v>315518201</v>
      </c>
      <c r="F65" s="5">
        <v>352044667</v>
      </c>
      <c r="I65" s="5">
        <v>667562868</v>
      </c>
      <c r="J65" s="5">
        <v>469392890</v>
      </c>
      <c r="K65" s="5">
        <v>222159664</v>
      </c>
      <c r="L65" s="5">
        <v>-40102852</v>
      </c>
      <c r="M65" s="5">
        <v>23290621</v>
      </c>
      <c r="N65" s="5">
        <v>-443848382</v>
      </c>
    </row>
    <row r="66" spans="3:14" ht="15.5" x14ac:dyDescent="0.35">
      <c r="C66" t="s">
        <v>81</v>
      </c>
      <c r="D66" s="5">
        <v>-21839921</v>
      </c>
      <c r="E66" s="5">
        <v>474100763</v>
      </c>
      <c r="F66" s="5">
        <v>-87127987</v>
      </c>
      <c r="G66" s="5">
        <v>166718731</v>
      </c>
      <c r="I66" s="5">
        <v>511671708</v>
      </c>
      <c r="J66" s="5">
        <v>-112226244</v>
      </c>
      <c r="K66" s="5">
        <v>6641365636</v>
      </c>
      <c r="L66" s="5">
        <v>12013123343</v>
      </c>
      <c r="M66" s="5">
        <v>1786533576</v>
      </c>
      <c r="N66" s="5">
        <v>3262525680</v>
      </c>
    </row>
    <row r="67" spans="3:14" ht="15.5" x14ac:dyDescent="0.35">
      <c r="C67" t="s">
        <v>28</v>
      </c>
      <c r="D67" s="5">
        <v>4650678627</v>
      </c>
      <c r="E67" s="5">
        <v>1505978399</v>
      </c>
      <c r="F67" s="5">
        <v>-7543274849</v>
      </c>
      <c r="G67" s="5">
        <v>1241695103</v>
      </c>
      <c r="I67" s="5">
        <v>-4243856325</v>
      </c>
      <c r="J67" s="5">
        <v>-3973930587</v>
      </c>
      <c r="K67" s="5">
        <v>7386004219</v>
      </c>
      <c r="L67" s="5">
        <v>13211608605</v>
      </c>
      <c r="M67" s="5">
        <v>34025960549</v>
      </c>
      <c r="N67" s="5">
        <v>36976300073</v>
      </c>
    </row>
    <row r="68" spans="3:14" ht="15.5" x14ac:dyDescent="0.35">
      <c r="C68" t="s">
        <v>27</v>
      </c>
      <c r="D68" s="5">
        <v>-1031509600</v>
      </c>
      <c r="E68" s="5">
        <v>553313407</v>
      </c>
      <c r="F68" s="5">
        <v>725298560</v>
      </c>
      <c r="G68" s="5">
        <v>-282397720</v>
      </c>
      <c r="I68" s="5">
        <v>864789547</v>
      </c>
      <c r="J68" s="5">
        <v>100415948</v>
      </c>
      <c r="K68" s="5">
        <v>-1917641004</v>
      </c>
      <c r="L68" s="5">
        <v>-2985389581</v>
      </c>
      <c r="M68" s="5">
        <v>-7599272286</v>
      </c>
      <c r="N68" s="5">
        <v>-8152720077</v>
      </c>
    </row>
    <row r="69" spans="3:14" ht="15.5" x14ac:dyDescent="0.35">
      <c r="C69" t="s">
        <v>83</v>
      </c>
      <c r="E69" s="5">
        <v>553313407</v>
      </c>
      <c r="F69" s="5">
        <v>311476140</v>
      </c>
      <c r="I69" s="5">
        <v>864789547</v>
      </c>
      <c r="J69" s="5">
        <v>691944248</v>
      </c>
      <c r="K69" s="5">
        <v>-1486619204</v>
      </c>
      <c r="L69" s="5">
        <v>1566274019</v>
      </c>
      <c r="M69" s="5">
        <v>-543834446</v>
      </c>
      <c r="N69" s="5">
        <v>226200143</v>
      </c>
    </row>
    <row r="70" spans="3:14" ht="15.5" x14ac:dyDescent="0.35">
      <c r="C70" t="s">
        <v>82</v>
      </c>
      <c r="D70" s="5">
        <v>-1031509600</v>
      </c>
      <c r="F70" s="5">
        <v>413822420</v>
      </c>
      <c r="G70" s="5">
        <v>-282397720</v>
      </c>
      <c r="J70" s="5">
        <v>-591528300</v>
      </c>
      <c r="K70" s="5">
        <v>-431021800</v>
      </c>
      <c r="L70" s="5">
        <v>-4551663600</v>
      </c>
      <c r="M70" s="5">
        <v>-7055437840</v>
      </c>
      <c r="N70" s="5">
        <v>-8378920220</v>
      </c>
    </row>
    <row r="71" spans="3:14" ht="15.5" x14ac:dyDescent="0.35">
      <c r="C71" t="s">
        <v>84</v>
      </c>
      <c r="D71" s="5">
        <v>-1031509600</v>
      </c>
      <c r="E71" s="5">
        <v>553313407</v>
      </c>
      <c r="F71" s="5">
        <v>725298560</v>
      </c>
      <c r="G71" s="5">
        <v>-282397720</v>
      </c>
      <c r="I71" s="5">
        <v>864789547</v>
      </c>
      <c r="J71" s="5">
        <v>100415948</v>
      </c>
      <c r="K71" s="5">
        <v>-1917641004</v>
      </c>
      <c r="L71" s="5">
        <v>-2985389581</v>
      </c>
      <c r="M71" s="5">
        <v>-7599272286</v>
      </c>
      <c r="N71" s="5">
        <v>-8152720077</v>
      </c>
    </row>
    <row r="72" spans="3:14" ht="15.5" x14ac:dyDescent="0.35">
      <c r="C72" t="s">
        <v>85</v>
      </c>
      <c r="D72" s="5">
        <v>3619169027</v>
      </c>
      <c r="E72" s="5">
        <v>2059291806</v>
      </c>
      <c r="F72" s="5">
        <v>-6817976289</v>
      </c>
      <c r="G72" s="5">
        <v>959297383</v>
      </c>
      <c r="I72" s="5">
        <v>-3379066778</v>
      </c>
      <c r="J72" s="5">
        <v>-3873514639</v>
      </c>
      <c r="K72" s="5">
        <v>5468363215</v>
      </c>
      <c r="L72" s="5">
        <v>10226219024</v>
      </c>
      <c r="M72" s="5">
        <v>26426688263</v>
      </c>
      <c r="N72" s="5">
        <v>28823579996</v>
      </c>
    </row>
    <row r="73" spans="3:14" ht="15.5" x14ac:dyDescent="0.35">
      <c r="C73" t="s">
        <v>86</v>
      </c>
      <c r="E73" s="5">
        <v>315518201</v>
      </c>
      <c r="F73" s="5">
        <v>352044667</v>
      </c>
      <c r="I73" s="5">
        <v>667562868</v>
      </c>
      <c r="J73" s="5">
        <v>469392890</v>
      </c>
      <c r="K73" s="5">
        <v>222159664</v>
      </c>
      <c r="L73" s="5">
        <v>-40102852</v>
      </c>
      <c r="M73" s="5">
        <v>23290621</v>
      </c>
      <c r="N73" s="5">
        <v>-443848382</v>
      </c>
    </row>
    <row r="74" spans="3:14" ht="15.5" x14ac:dyDescent="0.35">
      <c r="C74" t="s">
        <v>87</v>
      </c>
      <c r="E74" s="5">
        <v>315518201</v>
      </c>
      <c r="F74" s="5">
        <v>352044667</v>
      </c>
      <c r="I74" s="5">
        <v>667562868</v>
      </c>
      <c r="J74" s="5">
        <v>469392890</v>
      </c>
      <c r="K74" s="5">
        <v>222159664</v>
      </c>
      <c r="L74" s="5">
        <v>-40102852</v>
      </c>
      <c r="M74" s="5">
        <v>23290621</v>
      </c>
      <c r="N74" s="5">
        <v>-443848382</v>
      </c>
    </row>
    <row r="75" spans="3:14" ht="15.5" x14ac:dyDescent="0.35">
      <c r="C75" t="s">
        <v>88</v>
      </c>
      <c r="D75" s="5">
        <v>3619169027</v>
      </c>
      <c r="E75" s="5">
        <v>2374810007</v>
      </c>
      <c r="F75" s="5">
        <v>-6465931622</v>
      </c>
      <c r="G75" s="5">
        <v>959297383</v>
      </c>
      <c r="I75" s="5">
        <v>-2711503910</v>
      </c>
      <c r="J75" s="5">
        <v>-3404121749</v>
      </c>
      <c r="K75" s="5">
        <v>5690522879</v>
      </c>
      <c r="L75" s="5">
        <v>10186116172</v>
      </c>
      <c r="M75" s="5">
        <v>26449978884</v>
      </c>
      <c r="N75" s="5">
        <v>28379731614</v>
      </c>
    </row>
    <row r="76" spans="3:14" ht="15.5" x14ac:dyDescent="0.35">
      <c r="C76" t="s">
        <v>89</v>
      </c>
      <c r="D76" s="5">
        <v>3619169027</v>
      </c>
      <c r="E76" s="5">
        <v>2059291806</v>
      </c>
      <c r="F76" s="5">
        <v>-6817976289</v>
      </c>
      <c r="G76" s="5">
        <v>959297383</v>
      </c>
      <c r="I76" s="5">
        <v>-3379066778</v>
      </c>
      <c r="J76" s="5">
        <v>-3873514639</v>
      </c>
      <c r="K76" s="5">
        <v>5468363215</v>
      </c>
      <c r="L76" s="5">
        <v>10226219024</v>
      </c>
      <c r="M76" s="5">
        <v>26426688263</v>
      </c>
      <c r="N76" s="5">
        <v>28823579996</v>
      </c>
    </row>
    <row r="77" spans="3:14" ht="15.5" x14ac:dyDescent="0.35">
      <c r="C77" t="s">
        <v>7</v>
      </c>
      <c r="D77" s="5">
        <v>3619169027</v>
      </c>
      <c r="E77" s="5">
        <v>2374810007</v>
      </c>
      <c r="F77" s="5">
        <v>-6465931622</v>
      </c>
      <c r="G77" s="5">
        <v>959297383</v>
      </c>
      <c r="I77" s="5">
        <v>-2711503910</v>
      </c>
      <c r="J77" s="5">
        <v>-3404121749</v>
      </c>
      <c r="K77" s="5">
        <v>5690522879</v>
      </c>
      <c r="L77" s="5">
        <v>10186116172</v>
      </c>
      <c r="M77" s="5">
        <v>26449978884</v>
      </c>
      <c r="N77" s="5">
        <v>28379731614</v>
      </c>
    </row>
    <row r="78" spans="3:14" ht="15.5" x14ac:dyDescent="0.35">
      <c r="C78" t="s">
        <v>267</v>
      </c>
    </row>
    <row r="79" spans="3:14" ht="15.5" x14ac:dyDescent="0.35">
      <c r="C79" t="s">
        <v>90</v>
      </c>
      <c r="D79" s="5">
        <v>3619169027</v>
      </c>
      <c r="E79" s="5">
        <v>2059291806</v>
      </c>
      <c r="F79" s="5">
        <v>-6817976289</v>
      </c>
      <c r="G79" s="5">
        <v>959297383</v>
      </c>
      <c r="I79" s="5">
        <v>-3379066778</v>
      </c>
      <c r="J79" s="5">
        <v>-3873514639</v>
      </c>
      <c r="K79" s="5">
        <v>5468363215</v>
      </c>
      <c r="L79" s="5">
        <v>10226219024</v>
      </c>
      <c r="M79" s="5">
        <v>26426688263</v>
      </c>
      <c r="N79" s="5">
        <v>28823579996</v>
      </c>
    </row>
    <row r="80" spans="3:14" ht="15.5" x14ac:dyDescent="0.35">
      <c r="C80" t="s">
        <v>91</v>
      </c>
      <c r="D80" s="5">
        <v>3619169027</v>
      </c>
      <c r="E80" s="5">
        <v>2374810007</v>
      </c>
      <c r="F80" s="5">
        <v>-6465931622</v>
      </c>
      <c r="G80" s="5">
        <v>959297383</v>
      </c>
      <c r="I80" s="5">
        <v>-2711503910</v>
      </c>
      <c r="J80" s="5">
        <v>-3404121749</v>
      </c>
      <c r="K80" s="5">
        <v>5690522879</v>
      </c>
      <c r="L80" s="5">
        <v>10186116172</v>
      </c>
      <c r="M80" s="5">
        <v>26449978884</v>
      </c>
      <c r="N80" s="5">
        <v>28379731614</v>
      </c>
    </row>
    <row r="81" spans="2:14" ht="15.5" x14ac:dyDescent="0.35">
      <c r="C81" t="s">
        <v>92</v>
      </c>
      <c r="D81" s="5">
        <v>3619169027</v>
      </c>
      <c r="E81" s="5">
        <v>2374810007</v>
      </c>
      <c r="F81" s="5">
        <v>-6465931622</v>
      </c>
      <c r="G81" s="5">
        <v>959297383</v>
      </c>
      <c r="I81" s="5">
        <v>-2711503910</v>
      </c>
      <c r="J81" s="5">
        <v>-3404121749</v>
      </c>
      <c r="K81" s="5">
        <v>5690522879</v>
      </c>
      <c r="L81" s="5">
        <v>10186116172</v>
      </c>
      <c r="M81" s="5">
        <v>26449978884</v>
      </c>
      <c r="N81" s="5">
        <v>28379731614</v>
      </c>
    </row>
    <row r="83" spans="2:14" ht="15.5" x14ac:dyDescent="0.35">
      <c r="B83" t="s">
        <v>93</v>
      </c>
      <c r="C83" t="s">
        <v>94</v>
      </c>
    </row>
    <row r="84" spans="2:14" ht="15.5" x14ac:dyDescent="0.35">
      <c r="C84" t="s">
        <v>95</v>
      </c>
    </row>
    <row r="85" spans="2:14" ht="15.5" x14ac:dyDescent="0.35">
      <c r="C85" t="s">
        <v>19</v>
      </c>
      <c r="D85" s="5">
        <v>4813743709</v>
      </c>
      <c r="E85" s="5">
        <v>672686332</v>
      </c>
      <c r="F85" s="5">
        <v>2926101754</v>
      </c>
      <c r="G85" s="5">
        <v>1587418978</v>
      </c>
      <c r="I85" s="5">
        <v>672686332</v>
      </c>
      <c r="J85" s="5">
        <v>1264483202</v>
      </c>
      <c r="K85" s="5">
        <v>69917711394</v>
      </c>
      <c r="L85" s="5">
        <v>292151566</v>
      </c>
      <c r="M85" s="5">
        <v>237211589</v>
      </c>
      <c r="N85" s="5">
        <v>54255893211</v>
      </c>
    </row>
    <row r="86" spans="2:14" ht="15.5" x14ac:dyDescent="0.35">
      <c r="C86" t="s">
        <v>96</v>
      </c>
      <c r="D86" s="5">
        <v>47716001870</v>
      </c>
      <c r="E86" s="5">
        <v>44741169072</v>
      </c>
      <c r="F86" s="5">
        <v>33646254822</v>
      </c>
      <c r="G86" s="5">
        <v>30724199405</v>
      </c>
      <c r="I86" s="5">
        <v>44741169072</v>
      </c>
      <c r="J86" s="5">
        <v>37081017496</v>
      </c>
      <c r="K86" s="5">
        <v>44687386606</v>
      </c>
      <c r="L86" s="5">
        <v>24889333951</v>
      </c>
      <c r="M86" s="5">
        <v>69955948570</v>
      </c>
      <c r="N86" s="5">
        <v>61450115360</v>
      </c>
    </row>
    <row r="87" spans="2:14" ht="15.5" x14ac:dyDescent="0.35">
      <c r="C87" t="s">
        <v>97</v>
      </c>
    </row>
    <row r="88" spans="2:14" ht="15.5" x14ac:dyDescent="0.35">
      <c r="C88" t="s">
        <v>270</v>
      </c>
      <c r="G88" s="5">
        <v>400000000</v>
      </c>
      <c r="J88" s="5">
        <v>400000000</v>
      </c>
      <c r="K88" s="5">
        <v>416000000</v>
      </c>
      <c r="L88" s="5">
        <v>24631383302</v>
      </c>
      <c r="M88" s="5">
        <v>24482332808</v>
      </c>
      <c r="N88" s="5">
        <v>56000000000</v>
      </c>
    </row>
    <row r="89" spans="2:14" ht="15.5" x14ac:dyDescent="0.35">
      <c r="C89" t="s">
        <v>80</v>
      </c>
      <c r="D89" s="5">
        <v>898454809</v>
      </c>
      <c r="E89" s="5">
        <v>898454809</v>
      </c>
      <c r="F89" s="5">
        <v>582936608</v>
      </c>
      <c r="G89" s="5">
        <v>230891941</v>
      </c>
      <c r="I89" s="5">
        <v>898454809</v>
      </c>
      <c r="J89" s="5">
        <v>230891941</v>
      </c>
      <c r="K89" s="5">
        <v>-238500949</v>
      </c>
      <c r="L89" s="5">
        <v>-460660613</v>
      </c>
      <c r="M89" s="5">
        <v>-420557761</v>
      </c>
      <c r="N89" s="5">
        <v>-443848382</v>
      </c>
    </row>
    <row r="90" spans="2:14" ht="15.5" x14ac:dyDescent="0.35">
      <c r="C90" t="s">
        <v>98</v>
      </c>
      <c r="D90" s="5">
        <v>47716001870</v>
      </c>
      <c r="E90" s="5">
        <v>44741169072</v>
      </c>
      <c r="F90" s="5">
        <v>33646254822</v>
      </c>
      <c r="G90" s="5">
        <v>30724199405</v>
      </c>
      <c r="I90" s="5">
        <v>44741169072</v>
      </c>
      <c r="J90" s="5">
        <v>37081017496</v>
      </c>
      <c r="K90" s="5">
        <v>44687386606</v>
      </c>
      <c r="L90" s="5">
        <v>24889333951</v>
      </c>
      <c r="M90" s="5">
        <v>69955948570</v>
      </c>
      <c r="N90" s="5">
        <v>61450115360</v>
      </c>
    </row>
    <row r="91" spans="2:14" ht="15.5" x14ac:dyDescent="0.35">
      <c r="C91" t="s">
        <v>99</v>
      </c>
      <c r="D91" s="5">
        <v>533187562</v>
      </c>
      <c r="E91" s="5">
        <v>536562562</v>
      </c>
      <c r="F91" s="5">
        <v>543937562</v>
      </c>
      <c r="G91" s="5">
        <v>535187562</v>
      </c>
      <c r="I91" s="5">
        <v>536562562</v>
      </c>
      <c r="J91" s="5">
        <v>493187562</v>
      </c>
      <c r="K91" s="5">
        <v>999960000</v>
      </c>
      <c r="L91" s="5">
        <v>5043889342</v>
      </c>
      <c r="M91" s="5">
        <v>4833670000</v>
      </c>
    </row>
    <row r="92" spans="2:14" ht="15.5" x14ac:dyDescent="0.35">
      <c r="C92" t="s">
        <v>100</v>
      </c>
      <c r="D92" s="5">
        <v>533187562</v>
      </c>
      <c r="E92" s="5">
        <v>536562562</v>
      </c>
      <c r="F92" s="5">
        <v>543937562</v>
      </c>
      <c r="G92" s="5">
        <v>535187562</v>
      </c>
      <c r="I92" s="5">
        <v>536562562</v>
      </c>
      <c r="J92" s="5">
        <v>493187562</v>
      </c>
      <c r="K92" s="5">
        <v>999960000</v>
      </c>
      <c r="L92" s="5">
        <v>5043889342</v>
      </c>
      <c r="M92" s="5">
        <v>4833670000</v>
      </c>
    </row>
    <row r="93" spans="2:14" ht="15.5" x14ac:dyDescent="0.35">
      <c r="C93" t="s">
        <v>101</v>
      </c>
      <c r="D93" s="5">
        <v>56206993200</v>
      </c>
      <c r="E93" s="5">
        <v>54945030194</v>
      </c>
      <c r="F93" s="5">
        <v>57694264228</v>
      </c>
      <c r="G93" s="5">
        <v>64687333999</v>
      </c>
      <c r="I93" s="5">
        <v>54945030194</v>
      </c>
      <c r="J93" s="5">
        <v>63161844869</v>
      </c>
      <c r="K93" s="5">
        <v>66799486150</v>
      </c>
      <c r="L93" s="5">
        <v>70612327847</v>
      </c>
      <c r="M93" s="5">
        <v>51192587841</v>
      </c>
      <c r="N93" s="5">
        <v>24912195860</v>
      </c>
    </row>
    <row r="94" spans="2:14" ht="15.5" x14ac:dyDescent="0.35">
      <c r="C94" t="s">
        <v>102</v>
      </c>
      <c r="D94" s="5">
        <v>202644385711</v>
      </c>
      <c r="E94" s="5">
        <v>198368263349</v>
      </c>
      <c r="F94" s="5">
        <v>201503518296</v>
      </c>
      <c r="G94" s="5">
        <v>207335782121</v>
      </c>
      <c r="I94" s="5">
        <v>198368263349</v>
      </c>
      <c r="J94" s="5">
        <v>210300903901</v>
      </c>
      <c r="K94" s="5">
        <v>293484518204</v>
      </c>
      <c r="L94" s="5">
        <v>119461251659</v>
      </c>
      <c r="M94" s="5">
        <v>146649768991</v>
      </c>
      <c r="N94" s="5">
        <v>166067398958</v>
      </c>
    </row>
    <row r="95" spans="2:14" ht="15.5" x14ac:dyDescent="0.35">
      <c r="C95" t="s">
        <v>103</v>
      </c>
    </row>
    <row r="96" spans="2:14" ht="15.5" x14ac:dyDescent="0.35">
      <c r="C96" t="s">
        <v>104</v>
      </c>
      <c r="D96" s="5">
        <v>179450730167</v>
      </c>
      <c r="E96" s="5">
        <v>180192094319</v>
      </c>
      <c r="F96" s="5">
        <v>180582623853</v>
      </c>
      <c r="G96" s="5">
        <v>179855694122</v>
      </c>
      <c r="I96" s="5">
        <v>180192094319</v>
      </c>
      <c r="J96" s="5">
        <v>180874017422</v>
      </c>
      <c r="K96" s="5">
        <v>108496833363</v>
      </c>
      <c r="L96" s="5">
        <v>63832357906</v>
      </c>
      <c r="M96" s="5">
        <v>65428735808</v>
      </c>
      <c r="N96" s="5">
        <v>49239084621</v>
      </c>
    </row>
    <row r="97" spans="3:14" ht="15.5" x14ac:dyDescent="0.35">
      <c r="C97" t="s">
        <v>105</v>
      </c>
      <c r="D97" s="5">
        <v>2308176398</v>
      </c>
      <c r="E97" s="5">
        <v>2308176398</v>
      </c>
      <c r="F97" s="5">
        <v>1843855304</v>
      </c>
      <c r="G97" s="5">
        <v>1631673814</v>
      </c>
      <c r="I97" s="5">
        <v>2308176398</v>
      </c>
      <c r="J97" s="5">
        <v>1631673814</v>
      </c>
      <c r="K97" s="5">
        <v>1072122432</v>
      </c>
      <c r="L97" s="5">
        <v>2621402054</v>
      </c>
      <c r="M97" s="5">
        <v>1043816974</v>
      </c>
      <c r="N97" s="5">
        <v>1594220569</v>
      </c>
    </row>
    <row r="98" spans="3:14" ht="15.5" x14ac:dyDescent="0.35">
      <c r="C98" t="s">
        <v>349</v>
      </c>
      <c r="D98" s="5">
        <v>4100000000</v>
      </c>
      <c r="E98" s="5">
        <v>4100000000</v>
      </c>
      <c r="F98" s="5">
        <v>4100000000</v>
      </c>
      <c r="G98" s="5">
        <v>4100000000</v>
      </c>
      <c r="I98" s="5">
        <v>4100000000</v>
      </c>
      <c r="J98" s="5">
        <v>4100000000</v>
      </c>
      <c r="K98" s="5">
        <v>4100000000</v>
      </c>
    </row>
    <row r="99" spans="3:14" ht="15.5" x14ac:dyDescent="0.35">
      <c r="C99" t="s">
        <v>272</v>
      </c>
    </row>
    <row r="100" spans="3:14" ht="15.5" x14ac:dyDescent="0.35">
      <c r="C100" t="s">
        <v>271</v>
      </c>
    </row>
    <row r="101" spans="3:14" ht="15.5" x14ac:dyDescent="0.35">
      <c r="C101" t="s">
        <v>106</v>
      </c>
      <c r="D101" s="5">
        <v>186868720917</v>
      </c>
      <c r="E101" s="5">
        <v>188131932186</v>
      </c>
      <c r="F101" s="5">
        <v>187815876303</v>
      </c>
      <c r="G101" s="5">
        <v>187016556479</v>
      </c>
      <c r="I101" s="5">
        <v>188131932186</v>
      </c>
      <c r="J101" s="5">
        <v>188314462572</v>
      </c>
      <c r="K101" s="5">
        <v>114475205795</v>
      </c>
      <c r="L101" s="5">
        <v>68335009960</v>
      </c>
      <c r="M101" s="5">
        <v>69428802782</v>
      </c>
      <c r="N101" s="5">
        <v>54864555190</v>
      </c>
    </row>
    <row r="102" spans="3:14" ht="15.5" x14ac:dyDescent="0.35">
      <c r="C102" t="s">
        <v>107</v>
      </c>
      <c r="D102" s="5">
        <v>389513106628</v>
      </c>
      <c r="E102" s="5">
        <v>386500195535</v>
      </c>
      <c r="F102" s="5">
        <v>389319394599</v>
      </c>
      <c r="G102" s="5">
        <v>394352338600</v>
      </c>
      <c r="I102" s="5">
        <v>386500195535</v>
      </c>
      <c r="J102" s="5">
        <v>398615366473</v>
      </c>
      <c r="K102" s="5">
        <v>407959723999</v>
      </c>
      <c r="L102" s="5">
        <v>187796261619</v>
      </c>
      <c r="M102" s="5">
        <v>216078571773</v>
      </c>
      <c r="N102" s="5">
        <v>220931954148</v>
      </c>
    </row>
    <row r="103" spans="3:14" ht="15.5" x14ac:dyDescent="0.35">
      <c r="C103" t="s">
        <v>108</v>
      </c>
    </row>
    <row r="104" spans="3:14" ht="15.5" x14ac:dyDescent="0.35">
      <c r="C104" t="s">
        <v>109</v>
      </c>
    </row>
    <row r="105" spans="3:14" ht="15.5" x14ac:dyDescent="0.35">
      <c r="C105" t="s">
        <v>110</v>
      </c>
      <c r="D105" s="5">
        <v>40555684236</v>
      </c>
      <c r="E105" s="5">
        <v>41043973504</v>
      </c>
      <c r="F105" s="5">
        <v>45639060710</v>
      </c>
      <c r="G105" s="5">
        <v>44848350604</v>
      </c>
      <c r="I105" s="5">
        <v>41043973504</v>
      </c>
      <c r="J105" s="5">
        <v>50490996182</v>
      </c>
      <c r="K105" s="5">
        <v>56513639722</v>
      </c>
      <c r="L105" s="5">
        <v>78793664015</v>
      </c>
      <c r="M105" s="5">
        <v>118077091479</v>
      </c>
      <c r="N105" s="5">
        <v>139877891181</v>
      </c>
    </row>
    <row r="106" spans="3:14" ht="15.5" x14ac:dyDescent="0.35">
      <c r="C106" t="s">
        <v>111</v>
      </c>
    </row>
    <row r="107" spans="3:14" ht="15.5" x14ac:dyDescent="0.35">
      <c r="C107" t="s">
        <v>112</v>
      </c>
      <c r="D107" s="5">
        <v>24514254286</v>
      </c>
      <c r="E107" s="5">
        <v>26035488676</v>
      </c>
      <c r="F107" s="5">
        <v>33079726848</v>
      </c>
      <c r="G107" s="5">
        <v>29759018833</v>
      </c>
      <c r="I107" s="5">
        <v>26035488676</v>
      </c>
      <c r="J107" s="5">
        <v>33877919033</v>
      </c>
      <c r="K107" s="5">
        <v>25733372136</v>
      </c>
      <c r="L107" s="5">
        <v>35761686159</v>
      </c>
      <c r="M107" s="5">
        <v>41896008159</v>
      </c>
      <c r="N107" s="5">
        <v>36599986031</v>
      </c>
    </row>
    <row r="108" spans="3:14" ht="15.5" x14ac:dyDescent="0.35">
      <c r="C108" t="s">
        <v>113</v>
      </c>
    </row>
    <row r="109" spans="3:14" ht="15.5" x14ac:dyDescent="0.35">
      <c r="C109" t="s">
        <v>114</v>
      </c>
    </row>
    <row r="110" spans="3:14" ht="15.5" x14ac:dyDescent="0.35">
      <c r="C110" t="s">
        <v>273</v>
      </c>
    </row>
    <row r="111" spans="3:14" ht="15.5" x14ac:dyDescent="0.35">
      <c r="C111" t="s">
        <v>115</v>
      </c>
      <c r="D111" s="5">
        <v>3574670889</v>
      </c>
      <c r="E111" s="5">
        <v>3107594233</v>
      </c>
      <c r="F111" s="5">
        <v>3091660064</v>
      </c>
      <c r="G111" s="5">
        <v>3209027320</v>
      </c>
      <c r="I111" s="5">
        <v>3107594233</v>
      </c>
      <c r="J111" s="5">
        <v>3443712994</v>
      </c>
      <c r="K111" s="5">
        <v>1032815933</v>
      </c>
      <c r="L111" s="5">
        <v>15877466504</v>
      </c>
      <c r="M111" s="5">
        <v>15325433781</v>
      </c>
      <c r="N111" s="5">
        <v>8423552994</v>
      </c>
    </row>
    <row r="112" spans="3:14" ht="15.5" x14ac:dyDescent="0.35">
      <c r="C112" t="s">
        <v>116</v>
      </c>
      <c r="D112" s="5">
        <v>2070242967</v>
      </c>
      <c r="E112" s="5">
        <v>2083990310</v>
      </c>
      <c r="F112" s="5">
        <v>1948265884</v>
      </c>
      <c r="G112" s="5">
        <v>2579468460</v>
      </c>
      <c r="I112" s="5">
        <v>2083990310</v>
      </c>
      <c r="J112" s="5">
        <v>1740025970</v>
      </c>
      <c r="K112" s="5">
        <v>4666562735</v>
      </c>
      <c r="L112" s="5">
        <v>2523128050</v>
      </c>
      <c r="M112" s="5">
        <v>29291193267</v>
      </c>
      <c r="N112" s="5">
        <v>24835440662</v>
      </c>
    </row>
    <row r="113" spans="3:14" ht="15.5" x14ac:dyDescent="0.35">
      <c r="C113" t="s">
        <v>118</v>
      </c>
    </row>
    <row r="114" spans="3:14" ht="15.5" x14ac:dyDescent="0.35">
      <c r="C114" t="s">
        <v>442</v>
      </c>
      <c r="N114" s="5">
        <v>7000727033</v>
      </c>
    </row>
    <row r="115" spans="3:14" ht="15.5" x14ac:dyDescent="0.35">
      <c r="C115" t="s">
        <v>998</v>
      </c>
    </row>
    <row r="116" spans="3:14" ht="15.5" x14ac:dyDescent="0.35">
      <c r="C116" t="s">
        <v>350</v>
      </c>
      <c r="D116" s="5">
        <v>274888411</v>
      </c>
      <c r="E116" s="5">
        <v>392857077</v>
      </c>
      <c r="F116" s="5">
        <v>536709170</v>
      </c>
      <c r="I116" s="5">
        <v>392857077</v>
      </c>
    </row>
    <row r="117" spans="3:14" ht="15.5" x14ac:dyDescent="0.35">
      <c r="C117" t="s">
        <v>120</v>
      </c>
      <c r="D117" s="5">
        <v>1171742745</v>
      </c>
      <c r="E117" s="5">
        <v>1192126936</v>
      </c>
      <c r="F117" s="5">
        <v>1152856966</v>
      </c>
      <c r="G117" s="5">
        <v>1134230310</v>
      </c>
      <c r="I117" s="5">
        <v>1192126936</v>
      </c>
      <c r="J117" s="5">
        <v>1134230310</v>
      </c>
      <c r="M117" s="5">
        <v>7082123464</v>
      </c>
      <c r="N117" s="5">
        <v>14018911494</v>
      </c>
    </row>
    <row r="118" spans="3:14" ht="15.5" x14ac:dyDescent="0.35">
      <c r="C118" t="s">
        <v>268</v>
      </c>
    </row>
    <row r="119" spans="3:14" ht="15.5" x14ac:dyDescent="0.35">
      <c r="C119" t="s">
        <v>121</v>
      </c>
      <c r="D119" s="5">
        <v>4881078525</v>
      </c>
      <c r="E119" s="5">
        <v>4999047191</v>
      </c>
      <c r="F119" s="5">
        <v>5597969056</v>
      </c>
      <c r="G119" s="5">
        <v>4955691541</v>
      </c>
      <c r="I119" s="5">
        <v>4999047191</v>
      </c>
      <c r="J119" s="5">
        <v>4955691541</v>
      </c>
      <c r="K119" s="5">
        <v>4873283778</v>
      </c>
      <c r="L119" s="5">
        <v>5559623747</v>
      </c>
      <c r="M119" s="5">
        <v>4744622609</v>
      </c>
      <c r="N119" s="5">
        <v>14247184166</v>
      </c>
    </row>
    <row r="120" spans="3:14" ht="15.5" x14ac:dyDescent="0.35">
      <c r="C120" t="s">
        <v>122</v>
      </c>
      <c r="D120" s="5">
        <v>4881078525</v>
      </c>
      <c r="E120" s="5">
        <v>4999047191</v>
      </c>
      <c r="F120" s="5">
        <v>5597969056</v>
      </c>
      <c r="G120" s="5">
        <v>4955691541</v>
      </c>
      <c r="I120" s="5">
        <v>4999047191</v>
      </c>
      <c r="J120" s="5">
        <v>4955691541</v>
      </c>
      <c r="K120" s="5">
        <v>4873283778</v>
      </c>
      <c r="L120" s="5">
        <v>5559623747</v>
      </c>
      <c r="M120" s="5">
        <v>4744622609</v>
      </c>
      <c r="N120" s="5">
        <v>14247184166</v>
      </c>
    </row>
    <row r="121" spans="3:14" ht="15.5" x14ac:dyDescent="0.35">
      <c r="C121" t="s">
        <v>123</v>
      </c>
    </row>
    <row r="122" spans="3:14" ht="15.5" x14ac:dyDescent="0.35">
      <c r="C122" t="s">
        <v>124</v>
      </c>
    </row>
    <row r="123" spans="3:14" ht="15.5" x14ac:dyDescent="0.35">
      <c r="C123" t="s">
        <v>125</v>
      </c>
      <c r="D123" s="5">
        <v>274888411</v>
      </c>
      <c r="E123" s="5">
        <v>392857077</v>
      </c>
      <c r="F123" s="5">
        <v>536709170</v>
      </c>
      <c r="I123" s="5">
        <v>392857077</v>
      </c>
      <c r="N123" s="5">
        <v>7000727033</v>
      </c>
    </row>
    <row r="124" spans="3:14" ht="15.5" x14ac:dyDescent="0.35">
      <c r="C124" t="s">
        <v>126</v>
      </c>
      <c r="D124" s="5">
        <v>45436762761</v>
      </c>
      <c r="E124" s="5">
        <v>46043020695</v>
      </c>
      <c r="F124" s="5">
        <v>51237029766</v>
      </c>
      <c r="G124" s="5">
        <v>49804042145</v>
      </c>
      <c r="I124" s="5">
        <v>46043020695</v>
      </c>
      <c r="J124" s="5">
        <v>55446687723</v>
      </c>
      <c r="K124" s="5">
        <v>61386923500</v>
      </c>
      <c r="L124" s="5">
        <v>84353287762</v>
      </c>
      <c r="M124" s="5">
        <v>122821714088</v>
      </c>
      <c r="N124" s="5">
        <v>154125075347</v>
      </c>
    </row>
    <row r="125" spans="3:14" ht="15.5" x14ac:dyDescent="0.35">
      <c r="C125" t="s">
        <v>127</v>
      </c>
    </row>
    <row r="126" spans="3:14" ht="15.5" x14ac:dyDescent="0.35">
      <c r="C126" t="s">
        <v>128</v>
      </c>
      <c r="D126" s="5">
        <v>126687500000</v>
      </c>
      <c r="E126" s="5">
        <v>126687500000</v>
      </c>
      <c r="F126" s="5">
        <v>126687500000</v>
      </c>
      <c r="G126" s="5">
        <v>126687500000</v>
      </c>
      <c r="I126" s="5">
        <v>126687500000</v>
      </c>
      <c r="J126" s="5">
        <v>126687500000</v>
      </c>
      <c r="K126" s="5">
        <v>126687500000</v>
      </c>
      <c r="L126" s="5">
        <v>34770000000</v>
      </c>
      <c r="M126" s="5">
        <v>34770000000</v>
      </c>
      <c r="N126" s="5">
        <v>34770000000</v>
      </c>
    </row>
    <row r="127" spans="3:14" ht="15.5" x14ac:dyDescent="0.35">
      <c r="C127" t="s">
        <v>129</v>
      </c>
      <c r="D127" s="5">
        <v>187521803763</v>
      </c>
      <c r="E127" s="5">
        <v>187521803763</v>
      </c>
      <c r="F127" s="5">
        <v>187521803763</v>
      </c>
      <c r="G127" s="5">
        <v>187521803763</v>
      </c>
      <c r="I127" s="5">
        <v>187521803763</v>
      </c>
      <c r="J127" s="5">
        <v>187521803763</v>
      </c>
      <c r="K127" s="5">
        <v>187521803763</v>
      </c>
    </row>
    <row r="128" spans="3:14" ht="15.5" x14ac:dyDescent="0.35">
      <c r="C128" t="s">
        <v>130</v>
      </c>
      <c r="D128" s="5">
        <v>28968585295</v>
      </c>
      <c r="E128" s="5">
        <v>25349416268</v>
      </c>
      <c r="F128" s="5">
        <v>23290124462</v>
      </c>
      <c r="G128" s="5">
        <v>30108100751</v>
      </c>
      <c r="I128" s="5">
        <v>25349416268</v>
      </c>
      <c r="J128" s="5">
        <v>28728483046</v>
      </c>
      <c r="K128" s="5">
        <v>32601997685</v>
      </c>
      <c r="L128" s="5">
        <v>69133634470</v>
      </c>
      <c r="M128" s="5">
        <v>58907415446</v>
      </c>
      <c r="N128" s="5">
        <v>32480727183</v>
      </c>
    </row>
    <row r="129" spans="2:14" ht="15.5" x14ac:dyDescent="0.35">
      <c r="C129" t="s">
        <v>131</v>
      </c>
      <c r="D129" s="5">
        <v>21270000000</v>
      </c>
      <c r="E129" s="5">
        <v>21270000000</v>
      </c>
      <c r="F129" s="5">
        <v>21270000000</v>
      </c>
      <c r="G129" s="5">
        <v>21270000000</v>
      </c>
      <c r="I129" s="5">
        <v>21270000000</v>
      </c>
      <c r="J129" s="5">
        <v>21270000000</v>
      </c>
      <c r="K129" s="5">
        <v>20270000000</v>
      </c>
    </row>
    <row r="130" spans="2:14" ht="15.5" x14ac:dyDescent="0.35">
      <c r="C130" t="s">
        <v>132</v>
      </c>
      <c r="D130" s="5">
        <v>7698585295</v>
      </c>
      <c r="E130" s="5">
        <v>4079416268</v>
      </c>
      <c r="F130" s="5">
        <v>2020124462</v>
      </c>
      <c r="G130" s="5">
        <v>8838100751</v>
      </c>
      <c r="I130" s="5">
        <v>4079416268</v>
      </c>
      <c r="J130" s="5">
        <v>7458483046</v>
      </c>
      <c r="K130" s="5">
        <v>12331997685</v>
      </c>
      <c r="L130" s="5">
        <v>69133634470</v>
      </c>
      <c r="M130" s="5">
        <v>58907415446</v>
      </c>
      <c r="N130" s="5">
        <v>32480727183</v>
      </c>
    </row>
    <row r="131" spans="2:14" ht="15.5" x14ac:dyDescent="0.35">
      <c r="C131" t="s">
        <v>133</v>
      </c>
      <c r="D131" s="5">
        <v>28968585295</v>
      </c>
      <c r="E131" s="5">
        <v>25349416268</v>
      </c>
      <c r="F131" s="5">
        <v>23290124462</v>
      </c>
      <c r="G131" s="5">
        <v>30108100751</v>
      </c>
      <c r="I131" s="5">
        <v>25349416268</v>
      </c>
      <c r="J131" s="5">
        <v>28728483046</v>
      </c>
      <c r="K131" s="5">
        <v>32601997685</v>
      </c>
      <c r="L131" s="5">
        <v>69133634470</v>
      </c>
      <c r="M131" s="5">
        <v>58907415446</v>
      </c>
      <c r="N131" s="5">
        <v>32480727183</v>
      </c>
    </row>
    <row r="132" spans="2:14" ht="15.5" x14ac:dyDescent="0.35">
      <c r="C132" t="s">
        <v>134</v>
      </c>
    </row>
    <row r="133" spans="2:14" ht="15.5" x14ac:dyDescent="0.35">
      <c r="C133" t="s">
        <v>9</v>
      </c>
      <c r="D133" s="5">
        <v>344076343867</v>
      </c>
      <c r="E133" s="5">
        <v>340457174840</v>
      </c>
      <c r="F133" s="5">
        <v>338082364833</v>
      </c>
      <c r="G133" s="5">
        <v>344548296455</v>
      </c>
      <c r="I133" s="5">
        <v>340457174840</v>
      </c>
      <c r="J133" s="5">
        <v>343168678750</v>
      </c>
      <c r="K133" s="5">
        <v>346572800499</v>
      </c>
      <c r="L133" s="5">
        <v>103442973857</v>
      </c>
      <c r="M133" s="5">
        <v>93256857685</v>
      </c>
      <c r="N133" s="5">
        <v>66806878801</v>
      </c>
    </row>
    <row r="134" spans="2:14" ht="15.5" x14ac:dyDescent="0.35">
      <c r="C134" t="s">
        <v>135</v>
      </c>
      <c r="D134" s="5">
        <v>389513106628</v>
      </c>
      <c r="E134" s="5">
        <v>386500195535</v>
      </c>
      <c r="F134" s="5">
        <v>389319394599</v>
      </c>
      <c r="G134" s="5">
        <v>394352338600</v>
      </c>
      <c r="I134" s="5">
        <v>386500195535</v>
      </c>
      <c r="J134" s="5">
        <v>398615366473</v>
      </c>
      <c r="K134" s="5">
        <v>407959723999</v>
      </c>
      <c r="L134" s="5">
        <v>187796261619</v>
      </c>
      <c r="M134" s="5">
        <v>216078571773</v>
      </c>
      <c r="N134" s="5">
        <v>220931954148</v>
      </c>
    </row>
    <row r="135" spans="2:14" ht="15.5" x14ac:dyDescent="0.35">
      <c r="C135" t="s">
        <v>136</v>
      </c>
      <c r="D135" s="5">
        <v>6334375000</v>
      </c>
      <c r="E135" s="5">
        <v>6334375000</v>
      </c>
      <c r="F135" s="5">
        <v>6334375000</v>
      </c>
      <c r="G135" s="5">
        <v>6334375000</v>
      </c>
      <c r="I135" s="5">
        <v>6334375000</v>
      </c>
      <c r="J135" s="5">
        <v>6334375000</v>
      </c>
      <c r="K135" s="5">
        <v>6334375000</v>
      </c>
      <c r="L135" s="5">
        <v>34770</v>
      </c>
      <c r="M135" s="5">
        <v>34770</v>
      </c>
      <c r="N135" s="5">
        <v>34770</v>
      </c>
    </row>
    <row r="137" spans="2:14" ht="15.5" x14ac:dyDescent="0.35">
      <c r="B137" t="s">
        <v>137</v>
      </c>
      <c r="C137" t="s">
        <v>138</v>
      </c>
      <c r="D137" s="5">
        <v>4580713567</v>
      </c>
      <c r="E137" s="5">
        <v>-1564503007</v>
      </c>
      <c r="F137" s="5">
        <v>2296301891</v>
      </c>
      <c r="G137" s="5">
        <v>-312244397</v>
      </c>
      <c r="I137" s="5">
        <v>1054734660</v>
      </c>
      <c r="J137" s="5">
        <v>4644925942</v>
      </c>
      <c r="K137" s="5">
        <v>-93459020133</v>
      </c>
      <c r="L137" s="5">
        <v>7016327947</v>
      </c>
      <c r="M137" s="5">
        <v>9700759213</v>
      </c>
      <c r="N137" s="5">
        <v>11960588106</v>
      </c>
    </row>
    <row r="138" spans="2:14" ht="15.5" x14ac:dyDescent="0.35">
      <c r="C138" t="s">
        <v>279</v>
      </c>
      <c r="D138" s="5">
        <v>33625234752</v>
      </c>
      <c r="E138" s="5">
        <v>29062507135</v>
      </c>
      <c r="F138" s="5">
        <v>37069394457</v>
      </c>
      <c r="G138" s="5">
        <v>41519746821</v>
      </c>
      <c r="I138" s="5">
        <v>140639600716</v>
      </c>
      <c r="J138" s="5">
        <v>107201684479</v>
      </c>
      <c r="K138" s="5">
        <v>92940835645</v>
      </c>
      <c r="L138" s="5">
        <v>132037709756</v>
      </c>
      <c r="M138" s="5">
        <v>329620788543</v>
      </c>
      <c r="N138" s="5">
        <v>315843517529</v>
      </c>
    </row>
    <row r="139" spans="2:14" ht="15.5" x14ac:dyDescent="0.35">
      <c r="C139" t="s">
        <v>1032</v>
      </c>
    </row>
    <row r="140" spans="2:14" ht="15.5" x14ac:dyDescent="0.35">
      <c r="C140" t="s">
        <v>885</v>
      </c>
    </row>
    <row r="141" spans="2:14" ht="15.5" x14ac:dyDescent="0.35">
      <c r="C141" t="s">
        <v>282</v>
      </c>
      <c r="D141" s="5">
        <v>988776</v>
      </c>
      <c r="E141" s="5">
        <v>1275323</v>
      </c>
      <c r="F141" s="5">
        <v>1820924</v>
      </c>
      <c r="G141" s="5">
        <v>1794067</v>
      </c>
      <c r="I141" s="5">
        <v>6571112</v>
      </c>
      <c r="J141" s="5">
        <v>6830077</v>
      </c>
      <c r="K141" s="5">
        <v>13633271</v>
      </c>
      <c r="L141" s="5">
        <v>1288487</v>
      </c>
      <c r="M141" s="5">
        <v>207195479</v>
      </c>
      <c r="N141" s="5">
        <v>162644336</v>
      </c>
    </row>
    <row r="142" spans="2:14" ht="15.5" x14ac:dyDescent="0.35">
      <c r="C142" t="s">
        <v>1033</v>
      </c>
      <c r="L142" s="5">
        <v>-4192536911</v>
      </c>
    </row>
    <row r="143" spans="2:14" ht="15.5" x14ac:dyDescent="0.35">
      <c r="C143" t="s">
        <v>141</v>
      </c>
      <c r="D143" s="5">
        <v>-1901403273</v>
      </c>
      <c r="E143" s="5">
        <v>-1274037064</v>
      </c>
      <c r="F143" s="5">
        <v>-940918231</v>
      </c>
      <c r="G143" s="5">
        <v>-1041869661</v>
      </c>
      <c r="I143" s="5">
        <v>-6078994748</v>
      </c>
      <c r="J143" s="5">
        <v>-3173688056</v>
      </c>
      <c r="K143" s="5">
        <v>-2770074678</v>
      </c>
      <c r="L143" s="5">
        <v>-8920436472</v>
      </c>
      <c r="M143" s="5">
        <v>-15685454507</v>
      </c>
      <c r="N143" s="5">
        <v>-3565783492</v>
      </c>
    </row>
    <row r="144" spans="2:14" ht="15.5" x14ac:dyDescent="0.35">
      <c r="C144" t="s">
        <v>284</v>
      </c>
      <c r="E144" s="5">
        <v>-29068493</v>
      </c>
      <c r="F144" s="5">
        <v>170931507</v>
      </c>
      <c r="G144" s="5">
        <v>-631688637</v>
      </c>
      <c r="I144" s="5">
        <v>-460757130</v>
      </c>
      <c r="J144" s="5">
        <v>-539030970</v>
      </c>
      <c r="K144" s="5">
        <v>-13792309815</v>
      </c>
      <c r="L144" s="5">
        <v>-5315218125</v>
      </c>
      <c r="M144" s="5">
        <v>-425253540</v>
      </c>
      <c r="N144" s="5">
        <v>-494858422</v>
      </c>
    </row>
    <row r="145" spans="3:14" ht="15.5" x14ac:dyDescent="0.35">
      <c r="C145" t="s">
        <v>281</v>
      </c>
      <c r="D145" s="5">
        <v>-5956464697</v>
      </c>
      <c r="E145" s="5">
        <v>-5352685812</v>
      </c>
      <c r="F145" s="5">
        <v>-5803133118</v>
      </c>
      <c r="G145" s="5">
        <v>-4987924256</v>
      </c>
      <c r="I145" s="5">
        <v>-20648305844</v>
      </c>
      <c r="J145" s="5">
        <v>-19892210724</v>
      </c>
      <c r="K145" s="5">
        <v>-16750630416</v>
      </c>
      <c r="L145" s="5">
        <v>-28834737751</v>
      </c>
      <c r="M145" s="5">
        <v>-40111412148</v>
      </c>
      <c r="N145" s="5">
        <v>-36503765222</v>
      </c>
    </row>
    <row r="146" spans="3:14" ht="15.5" x14ac:dyDescent="0.35">
      <c r="C146" t="s">
        <v>280</v>
      </c>
      <c r="D146" s="5">
        <v>-21187641991</v>
      </c>
      <c r="E146" s="5">
        <v>-23972494096</v>
      </c>
      <c r="F146" s="5">
        <v>-28201793648</v>
      </c>
      <c r="G146" s="5">
        <v>-35172302731</v>
      </c>
      <c r="I146" s="5">
        <v>-112403379446</v>
      </c>
      <c r="J146" s="5">
        <v>-78958658864</v>
      </c>
      <c r="K146" s="5">
        <v>-153100474140</v>
      </c>
      <c r="L146" s="5">
        <v>-77759741037</v>
      </c>
      <c r="M146" s="5">
        <v>-263905104614</v>
      </c>
      <c r="N146" s="5">
        <v>-263481166623</v>
      </c>
    </row>
    <row r="147" spans="3:14" ht="15.5" x14ac:dyDescent="0.35">
      <c r="C147" t="s">
        <v>268</v>
      </c>
    </row>
    <row r="148" spans="3:14" ht="15.5" x14ac:dyDescent="0.35">
      <c r="C148" t="s">
        <v>145</v>
      </c>
      <c r="D148" s="5">
        <v>-150219000</v>
      </c>
      <c r="E148" s="5">
        <v>-54180310</v>
      </c>
      <c r="F148" s="5">
        <v>-650073000</v>
      </c>
      <c r="I148" s="5">
        <v>-704253310</v>
      </c>
      <c r="J148" s="5">
        <v>-16000000</v>
      </c>
      <c r="K148" s="5">
        <v>213223920461</v>
      </c>
      <c r="L148" s="5">
        <v>-6933072970</v>
      </c>
      <c r="M148" s="5">
        <v>-45455182255</v>
      </c>
      <c r="N148" s="5">
        <v>45094581634</v>
      </c>
    </row>
    <row r="149" spans="3:14" ht="15.5" x14ac:dyDescent="0.35">
      <c r="C149" t="s">
        <v>146</v>
      </c>
      <c r="D149" s="5">
        <v>-289437190</v>
      </c>
      <c r="E149" s="5">
        <v>-634732105</v>
      </c>
      <c r="F149" s="5">
        <v>-307546115</v>
      </c>
      <c r="I149" s="5">
        <v>-942278220</v>
      </c>
      <c r="J149" s="5">
        <v>-73282154134</v>
      </c>
      <c r="K149" s="5">
        <v>-50139340500</v>
      </c>
      <c r="L149" s="5">
        <v>-28315000</v>
      </c>
      <c r="M149" s="5">
        <v>-18264258580</v>
      </c>
      <c r="N149" s="5">
        <v>-2945662120</v>
      </c>
    </row>
    <row r="150" spans="3:14" ht="15.5" x14ac:dyDescent="0.35">
      <c r="C150" t="s">
        <v>148</v>
      </c>
      <c r="D150" s="5">
        <v>-289437190</v>
      </c>
      <c r="E150" s="5">
        <v>-634732105</v>
      </c>
      <c r="F150" s="5">
        <v>-307546115</v>
      </c>
      <c r="I150" s="5">
        <v>-942278220</v>
      </c>
      <c r="J150" s="5">
        <v>-73371654134</v>
      </c>
      <c r="K150" s="5">
        <v>-46039340500</v>
      </c>
      <c r="L150" s="5">
        <v>-28315000</v>
      </c>
      <c r="M150" s="5">
        <v>-18264258580</v>
      </c>
      <c r="N150" s="5">
        <v>-2945662120</v>
      </c>
    </row>
    <row r="151" spans="3:14" ht="15.5" x14ac:dyDescent="0.35">
      <c r="C151" t="s">
        <v>894</v>
      </c>
    </row>
    <row r="152" spans="3:14" ht="15.5" x14ac:dyDescent="0.35">
      <c r="C152" t="s">
        <v>1034</v>
      </c>
    </row>
    <row r="153" spans="3:14" ht="15.5" x14ac:dyDescent="0.35">
      <c r="C153" t="s">
        <v>357</v>
      </c>
      <c r="J153" s="5">
        <v>89500000</v>
      </c>
    </row>
    <row r="154" spans="3:14" ht="15.5" x14ac:dyDescent="0.35">
      <c r="C154" t="s">
        <v>1036</v>
      </c>
    </row>
    <row r="155" spans="3:14" ht="15.5" x14ac:dyDescent="0.35">
      <c r="C155" t="s">
        <v>290</v>
      </c>
      <c r="K155" s="5">
        <v>-4100000000</v>
      </c>
    </row>
    <row r="156" spans="3:14" ht="15.5" x14ac:dyDescent="0.35">
      <c r="C156" t="s">
        <v>1037</v>
      </c>
    </row>
    <row r="157" spans="3:14" ht="15.5" x14ac:dyDescent="0.35">
      <c r="C157" t="s">
        <v>302</v>
      </c>
    </row>
    <row r="158" spans="3:14" ht="15.5" x14ac:dyDescent="0.35">
      <c r="C158" t="s">
        <v>1038</v>
      </c>
    </row>
    <row r="159" spans="3:14" ht="15.5" x14ac:dyDescent="0.35">
      <c r="C159" t="s">
        <v>846</v>
      </c>
    </row>
    <row r="160" spans="3:14" ht="15.5" x14ac:dyDescent="0.35">
      <c r="C160" t="s">
        <v>678</v>
      </c>
    </row>
    <row r="161" spans="3:14" ht="15.5" x14ac:dyDescent="0.35">
      <c r="C161" t="s">
        <v>147</v>
      </c>
    </row>
    <row r="162" spans="3:14" ht="15.5" x14ac:dyDescent="0.35">
      <c r="C162" t="s">
        <v>149</v>
      </c>
      <c r="D162" s="5">
        <v>-150219000</v>
      </c>
      <c r="E162" s="5">
        <v>-54180310</v>
      </c>
      <c r="F162" s="5">
        <v>-650073000</v>
      </c>
      <c r="I162" s="5">
        <v>-704253310</v>
      </c>
      <c r="J162" s="5">
        <v>-16000000</v>
      </c>
      <c r="K162" s="5">
        <v>213223920461</v>
      </c>
      <c r="L162" s="5">
        <v>-6933072970</v>
      </c>
      <c r="M162" s="5">
        <v>-45455182255</v>
      </c>
      <c r="N162" s="5">
        <v>45094581634</v>
      </c>
    </row>
    <row r="163" spans="3:14" ht="15.5" x14ac:dyDescent="0.35">
      <c r="C163" t="s">
        <v>536</v>
      </c>
    </row>
    <row r="164" spans="3:14" ht="15.5" x14ac:dyDescent="0.35">
      <c r="C164" t="s">
        <v>397</v>
      </c>
    </row>
    <row r="165" spans="3:14" ht="15.5" x14ac:dyDescent="0.35">
      <c r="C165" t="s">
        <v>609</v>
      </c>
    </row>
    <row r="166" spans="3:14" ht="15.5" x14ac:dyDescent="0.35">
      <c r="C166" t="s">
        <v>635</v>
      </c>
      <c r="L166" s="5">
        <v>-7082123464</v>
      </c>
      <c r="M166" s="5">
        <v>-13937515063</v>
      </c>
      <c r="N166" s="5">
        <v>-10905418366</v>
      </c>
    </row>
    <row r="167" spans="3:14" ht="15.5" x14ac:dyDescent="0.35">
      <c r="C167" t="s">
        <v>578</v>
      </c>
    </row>
    <row r="168" spans="3:14" ht="15.5" x14ac:dyDescent="0.35">
      <c r="C168" t="s">
        <v>156</v>
      </c>
    </row>
    <row r="169" spans="3:14" ht="15.5" x14ac:dyDescent="0.35">
      <c r="C169" t="s">
        <v>163</v>
      </c>
    </row>
    <row r="170" spans="3:14" ht="15.5" x14ac:dyDescent="0.35">
      <c r="C170" t="s">
        <v>157</v>
      </c>
    </row>
    <row r="171" spans="3:14" ht="15.5" x14ac:dyDescent="0.35">
      <c r="C171" t="s">
        <v>437</v>
      </c>
    </row>
    <row r="172" spans="3:14" ht="15.5" x14ac:dyDescent="0.35">
      <c r="C172" t="s">
        <v>304</v>
      </c>
    </row>
    <row r="173" spans="3:14" ht="15.5" x14ac:dyDescent="0.35">
      <c r="C173" t="s">
        <v>713</v>
      </c>
      <c r="K173" s="5">
        <v>416000000</v>
      </c>
      <c r="L173" s="5">
        <v>149050494</v>
      </c>
      <c r="M173" s="5">
        <v>45551360172</v>
      </c>
      <c r="N173" s="5">
        <v>56000000000</v>
      </c>
    </row>
    <row r="174" spans="3:14" ht="15.5" x14ac:dyDescent="0.35">
      <c r="C174" t="s">
        <v>1041</v>
      </c>
      <c r="J174" s="5">
        <v>-16000000</v>
      </c>
      <c r="K174" s="5">
        <v>-76383302</v>
      </c>
      <c r="M174" s="5">
        <v>-77069027364</v>
      </c>
    </row>
    <row r="175" spans="3:14" ht="15.5" x14ac:dyDescent="0.35">
      <c r="C175" t="s">
        <v>314</v>
      </c>
      <c r="D175" s="5">
        <v>-150219000</v>
      </c>
      <c r="E175" s="5">
        <v>-119950000</v>
      </c>
      <c r="F175" s="5">
        <v>-50073000</v>
      </c>
      <c r="I175" s="5">
        <v>-170023000</v>
      </c>
    </row>
    <row r="176" spans="3:14" ht="15.5" x14ac:dyDescent="0.35">
      <c r="C176" t="s">
        <v>1042</v>
      </c>
    </row>
    <row r="177" spans="3:14" ht="15.5" x14ac:dyDescent="0.35">
      <c r="C177" t="s">
        <v>1043</v>
      </c>
    </row>
    <row r="178" spans="3:14" ht="15.5" x14ac:dyDescent="0.35">
      <c r="C178" t="s">
        <v>933</v>
      </c>
      <c r="E178" s="5">
        <v>65769690</v>
      </c>
      <c r="F178" s="5">
        <v>-600000000</v>
      </c>
      <c r="I178" s="5">
        <v>-534230310</v>
      </c>
    </row>
    <row r="179" spans="3:14" ht="15.5" x14ac:dyDescent="0.35">
      <c r="C179" t="s">
        <v>1044</v>
      </c>
      <c r="K179" s="5">
        <v>25362500000</v>
      </c>
    </row>
    <row r="180" spans="3:14" ht="15.5" x14ac:dyDescent="0.35">
      <c r="C180" t="s">
        <v>1045</v>
      </c>
    </row>
    <row r="181" spans="3:14" ht="15.5" x14ac:dyDescent="0.35">
      <c r="C181" t="s">
        <v>129</v>
      </c>
      <c r="K181" s="5">
        <v>190031250000</v>
      </c>
    </row>
    <row r="182" spans="3:14" ht="15.5" x14ac:dyDescent="0.35">
      <c r="C182" t="s">
        <v>458</v>
      </c>
    </row>
    <row r="183" spans="3:14" ht="15.5" x14ac:dyDescent="0.35">
      <c r="C183" t="s">
        <v>760</v>
      </c>
      <c r="K183" s="5">
        <v>-2509446237</v>
      </c>
    </row>
    <row r="184" spans="3:14" ht="15.5" x14ac:dyDescent="0.35">
      <c r="C184" t="s">
        <v>1046</v>
      </c>
    </row>
    <row r="185" spans="3:14" ht="15.5" x14ac:dyDescent="0.35">
      <c r="C185" t="s">
        <v>1047</v>
      </c>
    </row>
    <row r="186" spans="3:14" ht="15.5" x14ac:dyDescent="0.35">
      <c r="C186" t="s">
        <v>1048</v>
      </c>
    </row>
    <row r="187" spans="3:14" ht="15.5" x14ac:dyDescent="0.35">
      <c r="C187" t="s">
        <v>1049</v>
      </c>
    </row>
    <row r="188" spans="3:14" ht="15.5" x14ac:dyDescent="0.35">
      <c r="C188" t="s">
        <v>164</v>
      </c>
      <c r="D188" s="5">
        <v>4141057377</v>
      </c>
      <c r="E188" s="5">
        <v>-2253415422</v>
      </c>
      <c r="F188" s="5">
        <v>1338682776</v>
      </c>
      <c r="G188" s="5">
        <v>-312244397</v>
      </c>
      <c r="I188" s="5">
        <v>-591796870</v>
      </c>
      <c r="J188" s="5">
        <v>-68653228192</v>
      </c>
      <c r="K188" s="5">
        <v>69625559828</v>
      </c>
      <c r="L188" s="5">
        <v>54939977</v>
      </c>
      <c r="M188" s="5">
        <v>-54018681622</v>
      </c>
      <c r="N188" s="5">
        <v>54109507620</v>
      </c>
    </row>
    <row r="189" spans="3:14" ht="15.5" x14ac:dyDescent="0.35">
      <c r="C189" t="s">
        <v>165</v>
      </c>
      <c r="D189" s="5">
        <v>672686332</v>
      </c>
      <c r="I189" s="5">
        <v>1264483202</v>
      </c>
      <c r="J189" s="5">
        <v>69917711394</v>
      </c>
      <c r="K189" s="5">
        <v>292151566</v>
      </c>
      <c r="L189" s="5">
        <v>237211589</v>
      </c>
      <c r="M189" s="5">
        <v>54255893211</v>
      </c>
      <c r="N189" s="5">
        <v>146385591</v>
      </c>
    </row>
    <row r="190" spans="3:14" ht="15.5" x14ac:dyDescent="0.35">
      <c r="C190" t="s">
        <v>315</v>
      </c>
    </row>
    <row r="191" spans="3:14" ht="15.5" x14ac:dyDescent="0.35">
      <c r="C191" t="s">
        <v>166</v>
      </c>
      <c r="D191" s="5">
        <v>4813743709</v>
      </c>
      <c r="E191" s="5">
        <v>-2253415422</v>
      </c>
      <c r="F191" s="5">
        <v>1338682776</v>
      </c>
      <c r="G191" s="5">
        <v>-312244397</v>
      </c>
      <c r="I191" s="5">
        <v>672686332</v>
      </c>
      <c r="J191" s="5">
        <v>1264483202</v>
      </c>
      <c r="K191" s="5">
        <v>69917711394</v>
      </c>
      <c r="L191" s="5">
        <v>292151566</v>
      </c>
      <c r="M191" s="5">
        <v>237211589</v>
      </c>
      <c r="N191" s="5">
        <v>54255893211</v>
      </c>
    </row>
    <row r="193" spans="2:14" ht="15.5" x14ac:dyDescent="0.35">
      <c r="B193" t="s">
        <v>167</v>
      </c>
      <c r="C193" t="s">
        <v>11</v>
      </c>
      <c r="D193" s="5">
        <v>6330000000</v>
      </c>
      <c r="E193" s="5">
        <v>6330000000</v>
      </c>
      <c r="F193" s="5">
        <v>6330000000</v>
      </c>
      <c r="G193" s="5">
        <v>6330000000</v>
      </c>
      <c r="I193" s="5">
        <v>6330000000</v>
      </c>
      <c r="J193" s="5">
        <v>6330000000</v>
      </c>
      <c r="K193" s="5">
        <v>6330000000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168</v>
      </c>
      <c r="D194" s="6">
        <v>0.56999999999999995</v>
      </c>
      <c r="E194" s="6">
        <v>0.33</v>
      </c>
      <c r="F194" s="6">
        <v>-1.08</v>
      </c>
      <c r="G194" s="6">
        <v>0.15</v>
      </c>
    </row>
    <row r="195" spans="2:14" ht="15.5" x14ac:dyDescent="0.35">
      <c r="C195" t="s">
        <v>169</v>
      </c>
      <c r="D195" s="6">
        <v>117.54</v>
      </c>
      <c r="E195" s="6">
        <v>275.76</v>
      </c>
      <c r="F195" s="6">
        <v>-110.19</v>
      </c>
      <c r="G195" s="5">
        <v>560</v>
      </c>
    </row>
    <row r="196" spans="2:14" ht="15.5" x14ac:dyDescent="0.35">
      <c r="C196" t="s">
        <v>60</v>
      </c>
      <c r="D196" s="6">
        <v>11.79</v>
      </c>
      <c r="E196" s="6">
        <v>15.5</v>
      </c>
      <c r="F196" s="6">
        <v>17.62</v>
      </c>
      <c r="G196" s="6">
        <v>14.69</v>
      </c>
    </row>
    <row r="197" spans="2:14" ht="15.5" x14ac:dyDescent="0.35">
      <c r="C197" t="s">
        <v>170</v>
      </c>
      <c r="D197" s="5">
        <v>5840000000</v>
      </c>
      <c r="E197" s="5">
        <v>2200000000</v>
      </c>
      <c r="F197" s="5">
        <v>-6590000000</v>
      </c>
      <c r="G197" s="5">
        <v>1740000000</v>
      </c>
    </row>
    <row r="198" spans="2:14" ht="15.5" x14ac:dyDescent="0.35">
      <c r="C198" t="s">
        <v>171</v>
      </c>
      <c r="D198" s="6">
        <v>9.300000000000001E-3</v>
      </c>
      <c r="E198" s="6">
        <v>5.3E-3</v>
      </c>
      <c r="F198" s="6">
        <v>-1.7500000000000002E-2</v>
      </c>
      <c r="G198" s="6">
        <v>2.3999999999999998E-3</v>
      </c>
    </row>
    <row r="199" spans="2:14" ht="15.5" x14ac:dyDescent="0.35">
      <c r="C199" t="s">
        <v>172</v>
      </c>
      <c r="D199" s="6">
        <v>1.0500000000000001E-2</v>
      </c>
      <c r="E199" s="6">
        <v>6.0000000000000001E-3</v>
      </c>
      <c r="F199" s="6">
        <v>-2.0199999999999999E-2</v>
      </c>
      <c r="G199" s="6">
        <v>2.8000000000000004E-3</v>
      </c>
    </row>
    <row r="200" spans="2:14" ht="15.5" x14ac:dyDescent="0.35">
      <c r="C200" t="s">
        <v>173</v>
      </c>
      <c r="D200" s="6">
        <v>1.3500000000000002E-2</v>
      </c>
      <c r="E200" s="6">
        <v>3.0000000000000001E-3</v>
      </c>
      <c r="F200" s="6">
        <v>-2.1499999999999998E-2</v>
      </c>
      <c r="G200" s="6">
        <v>3.0999999999999999E-3</v>
      </c>
    </row>
    <row r="201" spans="2:14" ht="15.5" x14ac:dyDescent="0.35">
      <c r="C201" t="s">
        <v>174</v>
      </c>
    </row>
    <row r="202" spans="2:14" ht="15.5" x14ac:dyDescent="0.35">
      <c r="C202" t="s">
        <v>175</v>
      </c>
      <c r="D202" s="5">
        <v>344000000000</v>
      </c>
      <c r="E202" s="5">
        <v>340000000000</v>
      </c>
      <c r="F202" s="5">
        <v>338000000000</v>
      </c>
      <c r="G202" s="5">
        <v>345000000000</v>
      </c>
    </row>
    <row r="203" spans="2:14" ht="15.5" x14ac:dyDescent="0.35">
      <c r="C203" t="s">
        <v>176</v>
      </c>
      <c r="D203" s="6">
        <v>1.23</v>
      </c>
      <c r="E203" s="6">
        <v>1.69</v>
      </c>
      <c r="F203" s="6">
        <v>2.23</v>
      </c>
      <c r="G203" s="6">
        <v>1.54</v>
      </c>
    </row>
    <row r="204" spans="2:14" ht="15.5" x14ac:dyDescent="0.35">
      <c r="C204" t="s">
        <v>177</v>
      </c>
      <c r="D204" s="6">
        <v>54.32</v>
      </c>
      <c r="E204" s="6">
        <v>53.75</v>
      </c>
      <c r="F204" s="6">
        <v>53.37</v>
      </c>
      <c r="G204" s="6">
        <v>54.39</v>
      </c>
    </row>
    <row r="205" spans="2:14" ht="15.5" x14ac:dyDescent="0.35">
      <c r="C205" t="s">
        <v>178</v>
      </c>
      <c r="D205" s="6">
        <v>1.25</v>
      </c>
      <c r="E205" s="6">
        <v>1.71</v>
      </c>
      <c r="F205" s="6">
        <v>2.2599999999999998</v>
      </c>
      <c r="G205" s="6">
        <v>1.56</v>
      </c>
    </row>
    <row r="206" spans="2:14" ht="15.5" x14ac:dyDescent="0.35">
      <c r="C206" t="s">
        <v>179</v>
      </c>
      <c r="D206" s="6">
        <v>53.67</v>
      </c>
      <c r="E206" s="6">
        <v>53.1</v>
      </c>
      <c r="F206" s="6">
        <v>52.73</v>
      </c>
      <c r="G206" s="6">
        <v>53.75</v>
      </c>
    </row>
    <row r="207" spans="2:14" ht="15.5" x14ac:dyDescent="0.35">
      <c r="C207" t="s">
        <v>180</v>
      </c>
      <c r="D207" s="5">
        <v>1000000000</v>
      </c>
      <c r="E207" s="5">
        <v>1000000000</v>
      </c>
      <c r="F207" s="5">
        <v>1000000000</v>
      </c>
    </row>
    <row r="208" spans="2:14" ht="15.5" x14ac:dyDescent="0.35">
      <c r="C208" t="s">
        <v>181</v>
      </c>
      <c r="D208" s="5">
        <v>0</v>
      </c>
      <c r="E208" s="5">
        <v>0</v>
      </c>
      <c r="F208" s="5">
        <v>1000000000</v>
      </c>
    </row>
    <row r="209" spans="3:14" ht="15.5" x14ac:dyDescent="0.35">
      <c r="C209" t="s">
        <v>182</v>
      </c>
      <c r="D209" s="5">
        <v>344000000000</v>
      </c>
      <c r="E209" s="5">
        <v>340000000000</v>
      </c>
      <c r="F209" s="5">
        <v>338000000000</v>
      </c>
      <c r="G209" s="5">
        <v>345000000000</v>
      </c>
    </row>
    <row r="210" spans="3:14" ht="15.5" x14ac:dyDescent="0.35">
      <c r="C210" t="s">
        <v>23</v>
      </c>
      <c r="D210" s="5">
        <v>1000000000</v>
      </c>
      <c r="E210" s="5">
        <v>1000000000</v>
      </c>
      <c r="F210" s="5">
        <v>1000000000</v>
      </c>
    </row>
    <row r="211" spans="3:14" ht="15.5" x14ac:dyDescent="0.35">
      <c r="C211" t="s">
        <v>20</v>
      </c>
      <c r="D211" s="5">
        <v>-4000000000</v>
      </c>
      <c r="E211" s="5">
        <v>0</v>
      </c>
      <c r="F211" s="5">
        <v>-2000000000</v>
      </c>
      <c r="G211" s="5">
        <v>-2000000000</v>
      </c>
    </row>
    <row r="212" spans="3:14" ht="15.5" x14ac:dyDescent="0.35">
      <c r="C212" t="s">
        <v>183</v>
      </c>
      <c r="D212" s="5">
        <v>162000000000</v>
      </c>
      <c r="E212" s="5">
        <v>157000000000</v>
      </c>
      <c r="F212" s="5">
        <v>156000000000</v>
      </c>
      <c r="G212" s="5">
        <v>162000000000</v>
      </c>
    </row>
    <row r="213" spans="3:14" ht="15.5" x14ac:dyDescent="0.35">
      <c r="C213" t="s">
        <v>184</v>
      </c>
      <c r="D213" s="5">
        <v>5000000000</v>
      </c>
      <c r="E213" s="5">
        <v>-2000000000</v>
      </c>
      <c r="F213" s="5">
        <v>2000000000</v>
      </c>
      <c r="G213" s="5">
        <v>0</v>
      </c>
    </row>
    <row r="214" spans="3:14" ht="15.5" x14ac:dyDescent="0.35">
      <c r="C214" t="s">
        <v>185</v>
      </c>
      <c r="D214" s="5">
        <v>0</v>
      </c>
      <c r="E214" s="5">
        <v>-1000000000</v>
      </c>
      <c r="F214" s="5">
        <v>0</v>
      </c>
    </row>
    <row r="215" spans="3:14" ht="15.5" x14ac:dyDescent="0.35">
      <c r="C215" t="s">
        <v>12</v>
      </c>
      <c r="D215" s="5">
        <v>4000000000</v>
      </c>
      <c r="E215" s="5">
        <v>-2000000000</v>
      </c>
      <c r="F215" s="5">
        <v>2000000000</v>
      </c>
      <c r="G215" s="5">
        <v>0</v>
      </c>
    </row>
    <row r="216" spans="3:14" ht="15.5" x14ac:dyDescent="0.35">
      <c r="C216" t="s">
        <v>15</v>
      </c>
      <c r="D216" s="6">
        <v>0.68</v>
      </c>
      <c r="E216" s="6">
        <v>-0.35</v>
      </c>
      <c r="F216" s="6">
        <v>0.31</v>
      </c>
      <c r="G216" s="6">
        <v>-0.05</v>
      </c>
    </row>
    <row r="217" spans="3:14" ht="15.5" x14ac:dyDescent="0.35">
      <c r="C217" t="s">
        <v>45</v>
      </c>
      <c r="I217" s="6">
        <v>-0.53</v>
      </c>
      <c r="J217" s="6">
        <v>-0.61</v>
      </c>
      <c r="K217" s="6">
        <v>0.86</v>
      </c>
      <c r="L217" s="6">
        <v>294110.40999999997</v>
      </c>
      <c r="M217" s="6">
        <v>760042.8</v>
      </c>
      <c r="N217" s="6">
        <v>828978.43</v>
      </c>
    </row>
    <row r="218" spans="3:14" ht="15.5" x14ac:dyDescent="0.35">
      <c r="C218" t="s">
        <v>59</v>
      </c>
      <c r="I218" s="6">
        <v>-171.7</v>
      </c>
      <c r="J218" s="6">
        <v>-86.89</v>
      </c>
      <c r="K218" s="6">
        <v>190.7</v>
      </c>
      <c r="L218" s="5">
        <v>0</v>
      </c>
      <c r="M218" s="5">
        <v>0</v>
      </c>
      <c r="N218" s="5">
        <v>0</v>
      </c>
    </row>
    <row r="219" spans="3:14" ht="15.5" x14ac:dyDescent="0.35">
      <c r="C219" t="s">
        <v>62</v>
      </c>
      <c r="I219" s="6">
        <v>3.84</v>
      </c>
      <c r="J219" s="6">
        <v>2.88</v>
      </c>
      <c r="K219" s="6">
        <v>12.71</v>
      </c>
      <c r="L219" s="5">
        <v>0</v>
      </c>
      <c r="M219" s="5">
        <v>0</v>
      </c>
      <c r="N219" s="5">
        <v>0</v>
      </c>
    </row>
    <row r="220" spans="3:14" ht="15.5" x14ac:dyDescent="0.35">
      <c r="C220" t="s">
        <v>186</v>
      </c>
      <c r="I220" s="5">
        <v>-1430000000</v>
      </c>
      <c r="J220" s="5">
        <v>-1490000000</v>
      </c>
      <c r="K220" s="5">
        <v>3190000000</v>
      </c>
      <c r="L220" s="5">
        <v>3900000000</v>
      </c>
      <c r="M220" s="5">
        <v>35390000000</v>
      </c>
      <c r="N220" s="5">
        <v>35570000000</v>
      </c>
    </row>
    <row r="221" spans="3:14" ht="15.5" x14ac:dyDescent="0.35">
      <c r="C221" t="s">
        <v>187</v>
      </c>
      <c r="I221" s="6">
        <v>-8.6999999999999994E-3</v>
      </c>
      <c r="J221" s="6">
        <v>-9.7000000000000003E-3</v>
      </c>
      <c r="K221" s="6">
        <v>1.34E-2</v>
      </c>
      <c r="L221" s="6">
        <v>5.45E-2</v>
      </c>
      <c r="M221" s="6">
        <v>0.12230000000000001</v>
      </c>
      <c r="N221" s="6">
        <v>0.1305</v>
      </c>
    </row>
    <row r="222" spans="3:14" ht="15.5" x14ac:dyDescent="0.35">
      <c r="C222" t="s">
        <v>188</v>
      </c>
      <c r="I222" s="6">
        <v>-9.8999999999999991E-3</v>
      </c>
      <c r="J222" s="6">
        <v>-1.1299999999999999E-2</v>
      </c>
      <c r="K222" s="6">
        <v>1.5800000000000002E-2</v>
      </c>
      <c r="L222" s="6">
        <v>9.8900000000000002E-2</v>
      </c>
      <c r="M222" s="6">
        <v>0.28339999999999999</v>
      </c>
      <c r="N222" s="6">
        <v>0.43140000000000001</v>
      </c>
    </row>
    <row r="223" spans="3:14" ht="15.5" x14ac:dyDescent="0.35">
      <c r="C223" t="s">
        <v>189</v>
      </c>
      <c r="I223" s="6">
        <v>-1.37E-2</v>
      </c>
      <c r="J223" s="6">
        <v>-1.1000000000000001E-2</v>
      </c>
      <c r="K223" s="6">
        <v>3.2000000000000002E-3</v>
      </c>
      <c r="L223" s="6">
        <v>1.1599999999999999E-2</v>
      </c>
      <c r="M223" s="6">
        <v>0.36009999999999998</v>
      </c>
      <c r="N223" s="6">
        <v>0.83189999999999997</v>
      </c>
    </row>
    <row r="224" spans="3:14" ht="15.5" x14ac:dyDescent="0.35">
      <c r="C224" t="s">
        <v>190</v>
      </c>
    </row>
    <row r="225" spans="2:14" ht="15.5" x14ac:dyDescent="0.35">
      <c r="C225" t="s">
        <v>56</v>
      </c>
      <c r="I225" s="6">
        <v>1.69</v>
      </c>
      <c r="J225" s="6">
        <v>0.98</v>
      </c>
      <c r="K225" s="5">
        <v>3</v>
      </c>
      <c r="L225" s="5">
        <v>0</v>
      </c>
      <c r="M225" s="5">
        <v>0</v>
      </c>
      <c r="N225" s="5">
        <v>0</v>
      </c>
    </row>
    <row r="226" spans="2:14" ht="15.5" x14ac:dyDescent="0.35">
      <c r="C226" t="s">
        <v>53</v>
      </c>
      <c r="I226" s="6">
        <v>53.75</v>
      </c>
      <c r="J226" s="6">
        <v>54.18</v>
      </c>
      <c r="K226" s="6">
        <v>54.71</v>
      </c>
      <c r="L226" s="6">
        <v>2975063.96</v>
      </c>
      <c r="M226" s="6">
        <v>2682106.92</v>
      </c>
      <c r="N226" s="6">
        <v>1921394.27</v>
      </c>
    </row>
    <row r="227" spans="2:14" ht="15.5" x14ac:dyDescent="0.35">
      <c r="C227" t="s">
        <v>191</v>
      </c>
      <c r="I227" s="6">
        <v>1.71</v>
      </c>
      <c r="J227" s="6">
        <v>0.99</v>
      </c>
      <c r="K227" s="6">
        <v>3.03</v>
      </c>
      <c r="L227" s="5">
        <v>0</v>
      </c>
      <c r="M227" s="5">
        <v>0</v>
      </c>
      <c r="N227" s="5">
        <v>0</v>
      </c>
    </row>
    <row r="228" spans="2:14" ht="15.5" x14ac:dyDescent="0.35">
      <c r="C228" t="s">
        <v>192</v>
      </c>
      <c r="I228" s="6">
        <v>53.1</v>
      </c>
      <c r="J228" s="6">
        <v>53.53</v>
      </c>
      <c r="K228" s="6">
        <v>54.07</v>
      </c>
      <c r="L228" s="6">
        <v>2975063.96</v>
      </c>
      <c r="M228" s="6">
        <v>2682106.92</v>
      </c>
      <c r="N228" s="6">
        <v>1921394.27</v>
      </c>
    </row>
    <row r="229" spans="2:14" ht="15.5" x14ac:dyDescent="0.35">
      <c r="C229" t="s">
        <v>193</v>
      </c>
      <c r="I229" s="5">
        <v>1000000000</v>
      </c>
      <c r="M229" s="5">
        <v>7000000000</v>
      </c>
      <c r="N229" s="5">
        <v>14000000000</v>
      </c>
    </row>
    <row r="230" spans="2:14" ht="15.5" x14ac:dyDescent="0.35">
      <c r="C230" t="s">
        <v>194</v>
      </c>
      <c r="I230" s="5">
        <v>0</v>
      </c>
      <c r="N230" s="5">
        <v>7000000000</v>
      </c>
    </row>
    <row r="231" spans="2:14" ht="15.5" x14ac:dyDescent="0.35">
      <c r="C231" t="s">
        <v>25</v>
      </c>
      <c r="I231" s="5">
        <v>1000000000</v>
      </c>
      <c r="M231" s="5">
        <v>7000000000</v>
      </c>
      <c r="N231" s="5">
        <v>21000000000</v>
      </c>
    </row>
    <row r="232" spans="2:14" ht="15.5" x14ac:dyDescent="0.35">
      <c r="C232" t="s">
        <v>22</v>
      </c>
      <c r="I232" s="5">
        <v>0</v>
      </c>
      <c r="J232" s="5">
        <v>-1000000000</v>
      </c>
      <c r="K232" s="5">
        <v>-70000000000</v>
      </c>
      <c r="L232" s="5">
        <v>0</v>
      </c>
      <c r="M232" s="5">
        <v>7000000000</v>
      </c>
      <c r="N232" s="5">
        <v>-33000000000</v>
      </c>
    </row>
    <row r="233" spans="2:14" ht="15.5" x14ac:dyDescent="0.35">
      <c r="C233" t="s">
        <v>195</v>
      </c>
      <c r="I233" s="5">
        <v>157000000000</v>
      </c>
      <c r="J233" s="5">
        <v>160000000000</v>
      </c>
      <c r="K233" s="5">
        <v>237000000000</v>
      </c>
      <c r="L233" s="5">
        <v>41000000000</v>
      </c>
      <c r="M233" s="5">
        <v>29000000000</v>
      </c>
      <c r="N233" s="5">
        <v>26000000000</v>
      </c>
    </row>
    <row r="234" spans="2:14" ht="15.5" x14ac:dyDescent="0.35">
      <c r="C234" t="s">
        <v>196</v>
      </c>
      <c r="I234" s="5">
        <v>1000000000</v>
      </c>
      <c r="J234" s="5">
        <v>5000000000</v>
      </c>
      <c r="K234" s="5">
        <v>-93000000000</v>
      </c>
      <c r="L234" s="5">
        <v>7000000000</v>
      </c>
      <c r="M234" s="5">
        <v>10000000000</v>
      </c>
      <c r="N234" s="5">
        <v>12000000000</v>
      </c>
    </row>
    <row r="235" spans="2:14" ht="15.5" x14ac:dyDescent="0.35">
      <c r="C235" t="s">
        <v>197</v>
      </c>
      <c r="I235" s="5">
        <v>-1000000000</v>
      </c>
      <c r="J235" s="5">
        <v>-73000000000</v>
      </c>
      <c r="K235" s="5">
        <v>-46000000000</v>
      </c>
      <c r="L235" s="5">
        <v>0</v>
      </c>
      <c r="M235" s="5">
        <v>-18000000000</v>
      </c>
      <c r="N235" s="5">
        <v>-3000000000</v>
      </c>
    </row>
    <row r="236" spans="2:14" ht="15.5" x14ac:dyDescent="0.35">
      <c r="C236" t="s">
        <v>14</v>
      </c>
      <c r="I236" s="5">
        <v>0</v>
      </c>
      <c r="J236" s="5">
        <v>-69000000000</v>
      </c>
      <c r="K236" s="5">
        <v>-139000000000</v>
      </c>
      <c r="L236" s="5">
        <v>7000000000</v>
      </c>
      <c r="M236" s="5">
        <v>-9000000000</v>
      </c>
      <c r="N236" s="5">
        <v>9000000000</v>
      </c>
    </row>
    <row r="237" spans="2:14" ht="15.5" x14ac:dyDescent="0.35">
      <c r="C237" t="s">
        <v>16</v>
      </c>
      <c r="I237" s="6">
        <v>0.02</v>
      </c>
      <c r="J237" s="6">
        <v>-10.85</v>
      </c>
      <c r="K237" s="6">
        <v>-22.02</v>
      </c>
      <c r="L237" s="6">
        <v>200978.23</v>
      </c>
      <c r="M237" s="6">
        <v>-246289.89</v>
      </c>
      <c r="N237" s="6">
        <v>259273.11</v>
      </c>
    </row>
    <row r="239" spans="2:14" ht="15.5" x14ac:dyDescent="0.35">
      <c r="B239" t="s">
        <v>198</v>
      </c>
      <c r="C239" t="s">
        <v>199</v>
      </c>
      <c r="D239" s="5">
        <v>4000000000</v>
      </c>
      <c r="E239" s="5">
        <v>2000000000</v>
      </c>
      <c r="F239" s="5">
        <v>-7000000000</v>
      </c>
      <c r="G239" s="5">
        <v>959000000</v>
      </c>
      <c r="H239" s="5">
        <v>14000000000</v>
      </c>
      <c r="I239" s="5">
        <v>-3000000000</v>
      </c>
      <c r="J239" s="5">
        <v>-4000000000</v>
      </c>
      <c r="K239" s="5">
        <v>5000000000</v>
      </c>
      <c r="L239" s="5">
        <v>10000000000</v>
      </c>
      <c r="M239" s="5">
        <v>26000000000</v>
      </c>
      <c r="N239" s="5">
        <v>29000000000</v>
      </c>
    </row>
    <row r="240" spans="2:14" ht="15.5" x14ac:dyDescent="0.35">
      <c r="C240" t="s">
        <v>317</v>
      </c>
      <c r="H240" s="5">
        <v>-180000000</v>
      </c>
      <c r="I240" s="5">
        <v>-3000000000</v>
      </c>
      <c r="J240" s="5">
        <v>-4000000000</v>
      </c>
      <c r="K240" s="5">
        <v>5000000000</v>
      </c>
    </row>
    <row r="241" spans="3:14" ht="15.5" x14ac:dyDescent="0.35">
      <c r="C241" t="s">
        <v>44</v>
      </c>
      <c r="D241" s="6">
        <v>0.56999999999999995</v>
      </c>
      <c r="E241" s="6">
        <v>0.33</v>
      </c>
      <c r="F241" s="6">
        <v>-1.08</v>
      </c>
      <c r="G241" s="6">
        <v>0.15</v>
      </c>
      <c r="H241" s="6">
        <v>2.29</v>
      </c>
      <c r="I241" s="6">
        <v>-0.53</v>
      </c>
      <c r="J241" s="6">
        <v>-0.61</v>
      </c>
      <c r="K241" s="6">
        <v>0.86</v>
      </c>
      <c r="L241" s="6">
        <v>1.61</v>
      </c>
      <c r="M241" s="6">
        <v>4.17</v>
      </c>
      <c r="N241" s="6">
        <v>4.55</v>
      </c>
    </row>
    <row r="242" spans="3:14" ht="15.5" x14ac:dyDescent="0.35">
      <c r="C242" t="s">
        <v>318</v>
      </c>
      <c r="H242" s="6">
        <v>-0.03</v>
      </c>
      <c r="I242" s="6">
        <v>-0.53</v>
      </c>
      <c r="J242" s="6">
        <v>-0.61</v>
      </c>
      <c r="K242" s="6">
        <v>0.86</v>
      </c>
    </row>
    <row r="243" spans="3:14" ht="15.5" x14ac:dyDescent="0.35">
      <c r="C243" t="s">
        <v>204</v>
      </c>
      <c r="D243" s="5">
        <v>36000000000</v>
      </c>
      <c r="E243" s="5">
        <v>37000000000</v>
      </c>
      <c r="F243" s="5">
        <v>43000000000</v>
      </c>
      <c r="G243" s="5">
        <v>36000000000</v>
      </c>
      <c r="H243" s="5">
        <v>144000000000</v>
      </c>
      <c r="I243" s="5">
        <v>150000000000</v>
      </c>
      <c r="J243" s="5">
        <v>117000000000</v>
      </c>
      <c r="K243" s="5">
        <v>82000000000</v>
      </c>
      <c r="L243" s="5">
        <v>93000000000</v>
      </c>
      <c r="M243" s="5">
        <v>338000000000</v>
      </c>
      <c r="N243" s="5">
        <v>313000000000</v>
      </c>
    </row>
    <row r="244" spans="3:14" ht="15.5" x14ac:dyDescent="0.35">
      <c r="C244" t="s">
        <v>319</v>
      </c>
      <c r="H244" s="5">
        <v>152000000000</v>
      </c>
      <c r="I244" s="5">
        <v>150000000000</v>
      </c>
      <c r="J244" s="5">
        <v>117000000000</v>
      </c>
      <c r="K244" s="5">
        <v>82000000000</v>
      </c>
    </row>
    <row r="245" spans="3:14" ht="15.5" x14ac:dyDescent="0.35">
      <c r="C245" t="s">
        <v>208</v>
      </c>
      <c r="I245" s="5">
        <v>28</v>
      </c>
    </row>
    <row r="246" spans="3:14" ht="15.5" x14ac:dyDescent="0.35">
      <c r="C246" t="s">
        <v>320</v>
      </c>
      <c r="I246" s="6">
        <v>-2249.5</v>
      </c>
    </row>
    <row r="247" spans="3:14" ht="15.5" x14ac:dyDescent="0.35">
      <c r="C247" t="s">
        <v>209</v>
      </c>
      <c r="I247" s="6">
        <v>7.42</v>
      </c>
    </row>
    <row r="248" spans="3:14" ht="15.5" x14ac:dyDescent="0.35">
      <c r="C248" t="s">
        <v>321</v>
      </c>
      <c r="I248" s="6">
        <v>-4.0000000000000002E-4</v>
      </c>
    </row>
    <row r="249" spans="3:14" ht="15.5" x14ac:dyDescent="0.35">
      <c r="C249" t="s">
        <v>322</v>
      </c>
      <c r="I249" s="6">
        <v>2.66</v>
      </c>
    </row>
    <row r="250" spans="3:14" ht="15.5" x14ac:dyDescent="0.35">
      <c r="C250" t="s">
        <v>210</v>
      </c>
      <c r="I250" s="6">
        <v>1.18</v>
      </c>
    </row>
    <row r="251" spans="3:14" ht="15.5" x14ac:dyDescent="0.35">
      <c r="C251" t="s">
        <v>323</v>
      </c>
      <c r="I251" s="6">
        <v>81.08</v>
      </c>
    </row>
    <row r="252" spans="3:14" ht="15.5" x14ac:dyDescent="0.35">
      <c r="C252" t="s">
        <v>324</v>
      </c>
      <c r="I252" s="6">
        <v>107.57</v>
      </c>
    </row>
    <row r="253" spans="3:14" ht="15.5" x14ac:dyDescent="0.35">
      <c r="C253" t="s">
        <v>325</v>
      </c>
      <c r="I253" s="6">
        <v>-593.16</v>
      </c>
    </row>
    <row r="254" spans="3:14" ht="15.5" x14ac:dyDescent="0.35">
      <c r="C254" t="s">
        <v>326</v>
      </c>
      <c r="I254" s="6">
        <v>125.91</v>
      </c>
    </row>
    <row r="255" spans="3:14" ht="15.5" x14ac:dyDescent="0.35">
      <c r="C255" t="s">
        <v>327</v>
      </c>
      <c r="I255" s="6">
        <v>-171.59</v>
      </c>
    </row>
    <row r="256" spans="3:14" ht="15.5" x14ac:dyDescent="0.35">
      <c r="C256" t="s">
        <v>329</v>
      </c>
      <c r="I256" s="6">
        <v>-0.03</v>
      </c>
    </row>
    <row r="257" spans="3:9" ht="15.5" x14ac:dyDescent="0.35">
      <c r="C257" t="s">
        <v>211</v>
      </c>
      <c r="I257" s="6">
        <v>2.29</v>
      </c>
    </row>
    <row r="258" spans="3:9" ht="15.5" x14ac:dyDescent="0.35">
      <c r="C258" t="s">
        <v>330</v>
      </c>
      <c r="I258" s="6">
        <v>24.02</v>
      </c>
    </row>
    <row r="259" spans="3:9" ht="15.5" x14ac:dyDescent="0.35">
      <c r="C259" t="s">
        <v>212</v>
      </c>
      <c r="D259" s="6">
        <v>0.76</v>
      </c>
    </row>
    <row r="260" spans="3:9" ht="15.5" x14ac:dyDescent="0.35">
      <c r="C260" t="s">
        <v>213</v>
      </c>
      <c r="I260" s="6">
        <v>54.32</v>
      </c>
    </row>
    <row r="261" spans="3:9" ht="15.5" x14ac:dyDescent="0.35">
      <c r="C261" t="s">
        <v>331</v>
      </c>
      <c r="I261" s="6">
        <v>0.59</v>
      </c>
    </row>
    <row r="262" spans="3:9" ht="15.5" x14ac:dyDescent="0.35">
      <c r="C262" t="s">
        <v>214</v>
      </c>
      <c r="D262" s="5">
        <v>5</v>
      </c>
    </row>
    <row r="263" spans="3:9" ht="15.5" x14ac:dyDescent="0.35">
      <c r="C263" t="s">
        <v>215</v>
      </c>
      <c r="D263" s="6">
        <v>3.61</v>
      </c>
    </row>
    <row r="264" spans="3:9" ht="15.5" x14ac:dyDescent="0.35">
      <c r="C264" t="s">
        <v>217</v>
      </c>
      <c r="D264" s="6">
        <v>0.13</v>
      </c>
    </row>
    <row r="265" spans="3:9" ht="15.5" x14ac:dyDescent="0.35">
      <c r="C265" t="s">
        <v>219</v>
      </c>
      <c r="D265" s="6">
        <v>1.1299999999999999</v>
      </c>
    </row>
    <row r="266" spans="3:9" ht="15.5" x14ac:dyDescent="0.35">
      <c r="C266" t="s">
        <v>12</v>
      </c>
      <c r="D266" s="5">
        <v>4000000000</v>
      </c>
    </row>
    <row r="267" spans="3:9" ht="15.5" x14ac:dyDescent="0.35">
      <c r="C267" t="s">
        <v>220</v>
      </c>
      <c r="I267" s="6">
        <v>10.91</v>
      </c>
    </row>
    <row r="268" spans="3:9" ht="15.5" x14ac:dyDescent="0.35">
      <c r="C268" t="s">
        <v>221</v>
      </c>
      <c r="I268" s="6">
        <v>-5.0000000000000001E-4</v>
      </c>
    </row>
    <row r="269" spans="3:9" ht="15.5" x14ac:dyDescent="0.35">
      <c r="C269" t="s">
        <v>222</v>
      </c>
      <c r="I269" s="6">
        <v>-5.0000000000000001E-4</v>
      </c>
    </row>
    <row r="270" spans="3:9" ht="15.5" x14ac:dyDescent="0.35">
      <c r="C270" t="s">
        <v>223</v>
      </c>
      <c r="I270" s="6">
        <v>-1.9E-3</v>
      </c>
    </row>
    <row r="271" spans="3:9" ht="15.5" x14ac:dyDescent="0.35">
      <c r="C271" t="s">
        <v>334</v>
      </c>
      <c r="I271" s="6">
        <v>-1.5E-3</v>
      </c>
    </row>
    <row r="272" spans="3:9" ht="15.5" x14ac:dyDescent="0.35">
      <c r="C272" t="s">
        <v>224</v>
      </c>
      <c r="D272" s="6">
        <v>116.86</v>
      </c>
    </row>
    <row r="273" spans="3:9" ht="15.5" x14ac:dyDescent="0.35">
      <c r="C273" t="s">
        <v>225</v>
      </c>
      <c r="D273" s="6">
        <v>181.12</v>
      </c>
    </row>
    <row r="274" spans="3:9" ht="15.5" x14ac:dyDescent="0.35">
      <c r="C274" t="s">
        <v>226</v>
      </c>
      <c r="D274" s="6">
        <v>82.37</v>
      </c>
    </row>
    <row r="275" spans="3:9" ht="15.5" x14ac:dyDescent="0.35">
      <c r="C275" t="s">
        <v>227</v>
      </c>
      <c r="D275" s="6">
        <v>215.61</v>
      </c>
    </row>
    <row r="276" spans="3:9" ht="15.5" x14ac:dyDescent="0.35">
      <c r="C276" t="s">
        <v>228</v>
      </c>
      <c r="D276" s="6">
        <v>0.78</v>
      </c>
    </row>
    <row r="277" spans="3:9" ht="15.5" x14ac:dyDescent="0.35">
      <c r="C277" t="s">
        <v>335</v>
      </c>
      <c r="I277" s="6">
        <v>0.39</v>
      </c>
    </row>
    <row r="278" spans="3:9" ht="15.5" x14ac:dyDescent="0.35">
      <c r="C278" t="s">
        <v>336</v>
      </c>
      <c r="I278" s="6">
        <v>2.5099999999999998</v>
      </c>
    </row>
    <row r="279" spans="3:9" ht="15.5" x14ac:dyDescent="0.35">
      <c r="C279" t="s">
        <v>40</v>
      </c>
      <c r="I279" s="5">
        <v>405000000000</v>
      </c>
    </row>
    <row r="280" spans="3:9" ht="15.5" x14ac:dyDescent="0.35">
      <c r="C280" t="s">
        <v>229</v>
      </c>
      <c r="I280" s="5">
        <v>401000000000</v>
      </c>
    </row>
    <row r="281" spans="3:9" ht="15.5" x14ac:dyDescent="0.35">
      <c r="C281" t="s">
        <v>230</v>
      </c>
      <c r="I281" s="5">
        <v>6330000000</v>
      </c>
    </row>
    <row r="282" spans="3:9" ht="15.5" x14ac:dyDescent="0.35">
      <c r="C282" t="s">
        <v>231</v>
      </c>
      <c r="I282" s="6">
        <v>0.1459</v>
      </c>
    </row>
    <row r="283" spans="3:9" ht="15.5" x14ac:dyDescent="0.35">
      <c r="C283" t="s">
        <v>232</v>
      </c>
      <c r="D283" s="6">
        <v>0.22440000000000002</v>
      </c>
    </row>
    <row r="284" spans="3:9" ht="15.5" x14ac:dyDescent="0.35">
      <c r="C284" t="s">
        <v>233</v>
      </c>
      <c r="D284" s="6">
        <v>0.1298</v>
      </c>
    </row>
    <row r="285" spans="3:9" ht="15.5" x14ac:dyDescent="0.35">
      <c r="C285" t="s">
        <v>234</v>
      </c>
      <c r="D285" s="6">
        <v>0.10050000000000001</v>
      </c>
    </row>
    <row r="286" spans="3:9" ht="15.5" x14ac:dyDescent="0.35">
      <c r="C286" t="s">
        <v>235</v>
      </c>
      <c r="D286" s="6">
        <v>5.6900000000000006E-2</v>
      </c>
    </row>
    <row r="287" spans="3:9" ht="15.5" x14ac:dyDescent="0.35">
      <c r="C287" t="s">
        <v>236</v>
      </c>
      <c r="D287" s="6">
        <v>1.4256</v>
      </c>
    </row>
    <row r="288" spans="3:9" ht="15.5" x14ac:dyDescent="0.35">
      <c r="C288" t="s">
        <v>237</v>
      </c>
      <c r="D288" s="6">
        <v>7.6104999999999992</v>
      </c>
    </row>
    <row r="289" spans="3:9" ht="15.5" x14ac:dyDescent="0.35">
      <c r="C289" t="s">
        <v>244</v>
      </c>
      <c r="I289" s="5">
        <v>7</v>
      </c>
    </row>
    <row r="290" spans="3:9" ht="15.5" x14ac:dyDescent="0.35">
      <c r="C290" t="s">
        <v>245</v>
      </c>
      <c r="I290" s="6">
        <v>0.26</v>
      </c>
    </row>
    <row r="291" spans="3:9" ht="15.5" x14ac:dyDescent="0.35">
      <c r="C291" t="s">
        <v>246</v>
      </c>
      <c r="I291" s="6">
        <v>0.34</v>
      </c>
    </row>
    <row r="292" spans="3:9" ht="15.5" x14ac:dyDescent="0.35">
      <c r="C292" t="s">
        <v>247</v>
      </c>
      <c r="I292" s="6">
        <v>0.16</v>
      </c>
    </row>
    <row r="293" spans="3:9" ht="15.5" x14ac:dyDescent="0.35">
      <c r="C293" t="s">
        <v>249</v>
      </c>
      <c r="I293" s="6">
        <v>0.33</v>
      </c>
    </row>
    <row r="294" spans="3:9" ht="15.5" x14ac:dyDescent="0.35">
      <c r="C294" t="s">
        <v>250</v>
      </c>
      <c r="I294" s="6">
        <v>0.51</v>
      </c>
    </row>
    <row r="295" spans="3:9" ht="15.5" x14ac:dyDescent="0.35">
      <c r="C295" t="s">
        <v>251</v>
      </c>
      <c r="I295" s="6">
        <v>0.27</v>
      </c>
    </row>
    <row r="296" spans="3:9" ht="15.5" x14ac:dyDescent="0.35">
      <c r="C296" t="s">
        <v>337</v>
      </c>
      <c r="I296" s="5">
        <v>152000000000</v>
      </c>
    </row>
    <row r="297" spans="3:9" ht="15.5" x14ac:dyDescent="0.35">
      <c r="C297" t="s">
        <v>338</v>
      </c>
      <c r="I297" s="5">
        <v>13000000000</v>
      </c>
    </row>
    <row r="298" spans="3:9" ht="15.5" x14ac:dyDescent="0.35">
      <c r="C298" t="s">
        <v>339</v>
      </c>
      <c r="I298" s="5">
        <v>3000000000</v>
      </c>
    </row>
    <row r="299" spans="3:9" ht="15.5" x14ac:dyDescent="0.35">
      <c r="C299" t="s">
        <v>340</v>
      </c>
      <c r="I299" s="5">
        <v>0</v>
      </c>
    </row>
    <row r="300" spans="3:9" ht="15.5" x14ac:dyDescent="0.35">
      <c r="C300" t="s">
        <v>252</v>
      </c>
      <c r="D300" s="5">
        <v>5000000000</v>
      </c>
    </row>
    <row r="301" spans="3:9" ht="15.5" x14ac:dyDescent="0.35">
      <c r="C301" t="s">
        <v>253</v>
      </c>
      <c r="D301" s="5">
        <v>390000000000</v>
      </c>
    </row>
    <row r="302" spans="3:9" ht="15.5" x14ac:dyDescent="0.35">
      <c r="C302" t="s">
        <v>254</v>
      </c>
      <c r="D302" s="5">
        <v>45000000000</v>
      </c>
    </row>
    <row r="303" spans="3:9" ht="15.5" x14ac:dyDescent="0.35">
      <c r="C303" t="s">
        <v>183</v>
      </c>
      <c r="D303" s="5">
        <v>162000000000</v>
      </c>
    </row>
    <row r="304" spans="3:9" ht="15.5" x14ac:dyDescent="0.35">
      <c r="C304" t="s">
        <v>182</v>
      </c>
      <c r="I304" s="5">
        <v>344000000000</v>
      </c>
    </row>
    <row r="305" spans="3:9" ht="15.5" x14ac:dyDescent="0.35">
      <c r="C305" t="s">
        <v>181</v>
      </c>
      <c r="D305" s="5">
        <v>0</v>
      </c>
    </row>
    <row r="306" spans="3:9" ht="15.5" x14ac:dyDescent="0.35">
      <c r="C306" t="s">
        <v>180</v>
      </c>
      <c r="D306" s="5">
        <v>1000000000</v>
      </c>
    </row>
    <row r="307" spans="3:9" ht="15.5" x14ac:dyDescent="0.35">
      <c r="C307" t="s">
        <v>23</v>
      </c>
      <c r="D307" s="5">
        <v>1000000000</v>
      </c>
    </row>
    <row r="308" spans="3:9" ht="15.5" x14ac:dyDescent="0.35">
      <c r="C308" t="s">
        <v>20</v>
      </c>
      <c r="D308" s="5">
        <v>-4000000000</v>
      </c>
    </row>
    <row r="309" spans="3:9" ht="15.5" x14ac:dyDescent="0.35">
      <c r="C309" t="s">
        <v>255</v>
      </c>
      <c r="I309" s="5">
        <v>344000000000</v>
      </c>
    </row>
    <row r="310" spans="3:9" ht="15.5" x14ac:dyDescent="0.35">
      <c r="C310" t="s">
        <v>341</v>
      </c>
      <c r="I310" s="5">
        <v>5000000000</v>
      </c>
    </row>
    <row r="311" spans="3:9" ht="15.5" x14ac:dyDescent="0.35">
      <c r="C311" t="s">
        <v>342</v>
      </c>
      <c r="I311" s="5">
        <v>-1000000000</v>
      </c>
    </row>
    <row r="312" spans="3:9" ht="15.5" x14ac:dyDescent="0.35">
      <c r="C312" t="s">
        <v>343</v>
      </c>
      <c r="I312" s="5">
        <v>-1000000000</v>
      </c>
    </row>
    <row r="313" spans="3:9" ht="15.5" x14ac:dyDescent="0.35">
      <c r="C313" t="s">
        <v>344</v>
      </c>
      <c r="I313" s="5">
        <v>-1000000000</v>
      </c>
    </row>
    <row r="314" spans="3:9" ht="15.5" x14ac:dyDescent="0.35">
      <c r="C314" t="s">
        <v>345</v>
      </c>
      <c r="I314" s="5">
        <v>4000000000</v>
      </c>
    </row>
  </sheetData>
  <pageMargins left="0.7" right="0.7" top="0.75" bottom="0.75" header="0.3" footer="0.3"/>
  <ignoredErrors>
    <ignoredError sqref="A1:N315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1211</v>
      </c>
      <c r="D2" s="2" vm="166">
        <f ca="1">IFERROR(_xlfn.STOCKHISTORY("XIDX:" &amp; $C$1, D3, , 0, 0, 1), "Libur")</f>
        <v>302</v>
      </c>
      <c r="H2" s="2" vm="166">
        <f ca="1">IFERROR(INDEX(D2:G2,COUNT(D2:G2)),"")</f>
        <v>302</v>
      </c>
      <c r="I2" s="2" vm="25">
        <f t="shared" ref="I2:N2" ca="1" si="0">IFERROR(_xlfn.STOCKHISTORY("XIDX:" &amp; $C$1, I1, , 0, 0, 1), "Libur")</f>
        <v>520</v>
      </c>
      <c r="J2" s="2" vm="65">
        <f t="shared" ca="1" si="0"/>
        <v>51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19743693465</v>
      </c>
      <c r="H4" s="2">
        <f>IFERROR(SUM(D4:G4)*(4/MAX(1,COUNT(D4:G4))),"")</f>
        <v>78974773860</v>
      </c>
      <c r="I4" s="2">
        <f t="shared" ref="I4:N4" si="1">IFERROR(INDEX(I51:I500,MATCH($C$4,$C$51:$C$500,0)),"")</f>
        <v>115718634152</v>
      </c>
      <c r="J4" s="2">
        <f t="shared" si="1"/>
        <v>303181460020</v>
      </c>
      <c r="K4" s="2">
        <f t="shared" si="1"/>
        <v>173207625939</v>
      </c>
      <c r="L4" s="2">
        <f t="shared" si="1"/>
        <v>169312279435</v>
      </c>
      <c r="M4" s="2">
        <f t="shared" si="1"/>
        <v>111669960710</v>
      </c>
      <c r="N4" s="2">
        <f t="shared" si="1"/>
        <v>128993488498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-5062173498</v>
      </c>
      <c r="H5" s="2">
        <f>IFERROR(SUM(D5:G5)*(4/MAX(1,COUNT(D5:G5))),"")</f>
        <v>-20248693992</v>
      </c>
      <c r="I5" s="2">
        <f t="shared" ref="I5:N5" si="2">IFERROR(INDEX(I51:I500,MATCH($C$5,$C$51:$C$500,0)),"")</f>
        <v>-112413732969</v>
      </c>
      <c r="J5" s="2">
        <f t="shared" si="2"/>
        <v>13085279025</v>
      </c>
      <c r="K5" s="2">
        <f t="shared" si="2"/>
        <v>19291678131</v>
      </c>
      <c r="L5" s="2">
        <f t="shared" si="2"/>
        <v>17546515328</v>
      </c>
      <c r="M5" s="2">
        <f t="shared" si="2"/>
        <v>10069337905</v>
      </c>
      <c r="N5" s="2">
        <f t="shared" si="2"/>
        <v>10346580835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370332539408</v>
      </c>
      <c r="H6" s="2">
        <f>IFERROR(INDEX(D6:G6,COUNT(D6:G6)),"")</f>
        <v>370332539408</v>
      </c>
      <c r="I6" s="2">
        <f t="shared" ref="I6:N6" si="3">IFERROR(INDEX(I51:I500,MATCH($C$6,$C$51:$C$500,0)),"")</f>
        <v>375402227686</v>
      </c>
      <c r="J6" s="2">
        <f t="shared" si="3"/>
        <v>487857395959</v>
      </c>
      <c r="K6" s="2">
        <f t="shared" si="3"/>
        <v>354233561492</v>
      </c>
      <c r="L6" s="2">
        <f t="shared" si="3"/>
        <v>334915559165</v>
      </c>
      <c r="M6" s="2">
        <f t="shared" si="3"/>
        <v>69554970775</v>
      </c>
      <c r="N6" s="2">
        <f t="shared" si="3"/>
        <v>59485632871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6.25</v>
      </c>
      <c r="H7" s="3">
        <f>IFERROR(INDEX(D7:G7,COUNT(D7:G7)),"")</f>
        <v>6.25</v>
      </c>
      <c r="I7" s="3">
        <f t="shared" ref="I7:N7" si="4">IFERROR(INDEX(I51:I500,MATCH($C$7,$C$51:$C$500,0))/1000000000,"")</f>
        <v>6.25</v>
      </c>
      <c r="J7" s="3">
        <f t="shared" si="4"/>
        <v>6.25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 t="shared" ref="I8:N8" si="5">IFERROR(INDEX(I51:I500,MATCH($C$8,$C$51:$C$500,0)),"")</f>
        <v>-6000000000</v>
      </c>
      <c r="J8" s="2">
        <f t="shared" si="5"/>
        <v>-86000000000</v>
      </c>
      <c r="K8" s="2">
        <f t="shared" si="5"/>
        <v>-28000000000</v>
      </c>
      <c r="L8" s="2">
        <f t="shared" si="5"/>
        <v>-207000000000</v>
      </c>
      <c r="M8" s="2">
        <f t="shared" si="5"/>
        <v>19000000000</v>
      </c>
      <c r="N8" s="2">
        <f t="shared" si="5"/>
        <v>-2000000000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0.73</v>
      </c>
      <c r="H9" s="3">
        <f>IFERROR(INDEX(D9:G9,COUNT(D9:G9)),"")</f>
        <v>0.73</v>
      </c>
      <c r="I9" s="3">
        <f t="shared" ref="I9:N9" si="6">IFERROR(INDEX(I51:I500,MATCH($C$9,$C$51:$C$500,0)),"")</f>
        <v>-1.03</v>
      </c>
      <c r="J9" s="3">
        <f t="shared" si="6"/>
        <v>-13.73</v>
      </c>
      <c r="K9" s="3">
        <f t="shared" si="6"/>
        <v>-5.56</v>
      </c>
      <c r="L9" s="3">
        <f t="shared" si="6"/>
        <v>-828617.81</v>
      </c>
      <c r="M9" s="3">
        <f t="shared" si="6"/>
        <v>375490.17</v>
      </c>
      <c r="N9" s="3">
        <f t="shared" si="6"/>
        <v>-40684.699999999997</v>
      </c>
    </row>
    <row r="10" spans="1:14" ht="15.5" x14ac:dyDescent="0.35">
      <c r="C10" t="s">
        <v>17</v>
      </c>
      <c r="D10" s="3">
        <f ca="1">IFERROR(IF(D9=0,"",D2/D9),"")</f>
        <v>413.69863013698631</v>
      </c>
      <c r="I10" s="3">
        <f t="shared" ref="I10:N10" ca="1" si="7">IFERROR(IF(I9=0,"",I2/I9),"")</f>
        <v>-504.85436893203882</v>
      </c>
      <c r="J10" s="3">
        <f t="shared" ca="1" si="7"/>
        <v>-3.7144938091769846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5601562125</v>
      </c>
      <c r="H11" s="2">
        <f>IFERROR(INDEX(D11:G11,COUNT(D11:G11)),"")</f>
        <v>5601562125</v>
      </c>
      <c r="I11" s="2">
        <f t="shared" ref="I11:N11" si="8">IFERROR(INDEX(I51:I500,MATCH($C$11,$C$51:$C$500,0)),"")</f>
        <v>8030524930</v>
      </c>
      <c r="J11" s="2">
        <f t="shared" si="8"/>
        <v>47959487880</v>
      </c>
      <c r="K11" s="2">
        <f t="shared" si="8"/>
        <v>14926563020</v>
      </c>
      <c r="L11" s="2">
        <f t="shared" si="8"/>
        <v>35604115514</v>
      </c>
      <c r="M11" s="2">
        <f t="shared" si="8"/>
        <v>4557061999</v>
      </c>
      <c r="N11" s="2">
        <f t="shared" si="8"/>
        <v>7158170779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18000000000</v>
      </c>
      <c r="H12" s="2">
        <f>IFERROR(INDEX(D12:G12,COUNT(D12:G12)),"")</f>
        <v>18000000000</v>
      </c>
      <c r="I12" s="2">
        <f t="shared" ref="I12:N12" si="9">IFERROR(INDEX(I51:I500,MATCH($C$12,$C$51:$C$500,0)),"")</f>
        <v>23000000000</v>
      </c>
      <c r="J12" s="2">
        <f t="shared" si="9"/>
        <v>-2000000000</v>
      </c>
      <c r="K12" s="2">
        <f t="shared" si="9"/>
        <v>23000000000</v>
      </c>
      <c r="L12" s="2">
        <f t="shared" si="9"/>
        <v>-10000000000</v>
      </c>
      <c r="M12" s="2">
        <f t="shared" si="9"/>
        <v>21000000000</v>
      </c>
      <c r="N12" s="2">
        <f t="shared" si="9"/>
        <v>34000000000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24000000000</v>
      </c>
      <c r="H13" s="2">
        <f>IFERROR(INDEX(D13:G13,COUNT(D13:G13)),"")</f>
        <v>24000000000</v>
      </c>
      <c r="I13" s="2">
        <f t="shared" ref="I13:N13" si="10">IFERROR(INDEX(I51:I500,MATCH($C$13,$C$51:$C$500,0)),"")</f>
        <v>31000000000</v>
      </c>
      <c r="J13" s="2">
        <f t="shared" si="10"/>
        <v>46000000000</v>
      </c>
      <c r="K13" s="2">
        <f t="shared" si="10"/>
        <v>38000000000</v>
      </c>
      <c r="L13" s="2">
        <f t="shared" si="10"/>
        <v>26000000000</v>
      </c>
      <c r="M13" s="2">
        <f t="shared" si="10"/>
        <v>26000000000</v>
      </c>
      <c r="N13" s="2">
        <f t="shared" si="10"/>
        <v>41000000000</v>
      </c>
    </row>
    <row r="14" spans="1:14" ht="15.5" x14ac:dyDescent="0.35">
      <c r="C14" t="s">
        <v>26</v>
      </c>
      <c r="D14" s="2">
        <f>IFERROR(INDEX(D51:D500,MATCH($C$14,$C$51:$C$500,0)),"")</f>
        <v>-871034816</v>
      </c>
      <c r="H14" s="2">
        <f>IFERROR(SUM(D14:G14)*(4/MAX(1,COUNT(D14:G14))),"")</f>
        <v>-3484139264</v>
      </c>
      <c r="I14" s="2">
        <f t="shared" ref="I14:N14" si="11">IFERROR(INDEX(I51:I500,MATCH($C$14,$C$51:$C$500,0)),"")</f>
        <v>-6135252555</v>
      </c>
      <c r="J14" s="2">
        <f t="shared" si="11"/>
        <v>-7614622562</v>
      </c>
      <c r="K14" s="2">
        <f t="shared" si="11"/>
        <v>-4571600562</v>
      </c>
      <c r="L14" s="2">
        <f t="shared" si="11"/>
        <v>-4042033385</v>
      </c>
      <c r="M14" s="2">
        <f t="shared" si="11"/>
        <v>-5537624912</v>
      </c>
      <c r="N14" s="2">
        <f t="shared" si="11"/>
        <v>-6668125121</v>
      </c>
    </row>
    <row r="15" spans="1:14" ht="15.5" x14ac:dyDescent="0.35">
      <c r="C15" t="s">
        <v>27</v>
      </c>
      <c r="D15" s="2">
        <f>IFERROR(INDEX(D51:D500,MATCH($C$15,$C$51:$C$500,0)),"")</f>
        <v>-217071863</v>
      </c>
      <c r="H15" s="2">
        <f>IFERROR(SUM(D15:G15)*(4/MAX(1,COUNT(D15:G15))),"")</f>
        <v>-868287452</v>
      </c>
      <c r="I15" s="2">
        <f t="shared" ref="I15:N15" si="12">IFERROR(INDEX(I51:I500,MATCH($C$15,$C$51:$C$500,0)),"")</f>
        <v>-3632344702</v>
      </c>
      <c r="J15" s="2">
        <f t="shared" si="12"/>
        <v>-7402849630</v>
      </c>
      <c r="K15" s="2">
        <f t="shared" si="12"/>
        <v>-3421638363</v>
      </c>
      <c r="L15" s="2">
        <f t="shared" si="12"/>
        <v>-4520854482</v>
      </c>
      <c r="M15" s="2">
        <f t="shared" si="12"/>
        <v>-3337309139</v>
      </c>
      <c r="N15" s="2">
        <f t="shared" si="12"/>
        <v>-3794551400</v>
      </c>
    </row>
    <row r="16" spans="1:14" ht="15.5" x14ac:dyDescent="0.35">
      <c r="C16" t="s">
        <v>28</v>
      </c>
      <c r="D16" s="2">
        <f>IFERROR(INDEX(D51:D500,MATCH($C$16,$C$51:$C$500,0)),"")</f>
        <v>-4852616415</v>
      </c>
      <c r="H16" s="2">
        <f>IFERROR(SUM(D16:G16)*(4/MAX(1,COUNT(D16:G16))),"")</f>
        <v>-19410465660</v>
      </c>
      <c r="I16" s="2">
        <f t="shared" ref="I16:N16" si="13">IFERROR(INDEX(I51:I500,MATCH($C$16,$C$51:$C$500,0)),"")</f>
        <v>-108955846462</v>
      </c>
      <c r="J16" s="2">
        <f t="shared" si="13"/>
        <v>20481297925</v>
      </c>
      <c r="K16" s="2">
        <f t="shared" si="13"/>
        <v>22684964060</v>
      </c>
      <c r="L16" s="2">
        <f t="shared" si="13"/>
        <v>23470111257</v>
      </c>
      <c r="M16" s="2">
        <f t="shared" si="13"/>
        <v>13424977191</v>
      </c>
      <c r="N16" s="2">
        <f t="shared" si="13"/>
        <v>14842315539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1887500000000</v>
      </c>
      <c r="H20" s="2">
        <f t="shared" ref="H20:N20" ca="1" si="14">IFERROR(H21*H2,"")</f>
        <v>1887500000000</v>
      </c>
      <c r="I20" s="2">
        <f t="shared" ca="1" si="14"/>
        <v>3250000000000</v>
      </c>
      <c r="J20" s="2">
        <f t="shared" ca="1" si="14"/>
        <v>318750000000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6250000000</v>
      </c>
      <c r="H21" s="2">
        <f>IFERROR(INDEX(D21:G21,COUNT(D21:G21)),"")</f>
        <v>6250000000</v>
      </c>
      <c r="I21" s="2">
        <f t="shared" ref="I21:N21" si="15">IFERROR(INDEX(I51:I500,MATCH($C$7,$C$51:$C$500,0)),"")</f>
        <v>6250000000</v>
      </c>
      <c r="J21" s="2">
        <f t="shared" si="15"/>
        <v>6250000000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-1.366926467248113</v>
      </c>
      <c r="H23" s="3">
        <f t="shared" ref="H23:N23" si="16">IFERROR(H5/H6*100,"")</f>
        <v>-5.4677058689924518</v>
      </c>
      <c r="I23" s="3">
        <f t="shared" si="16"/>
        <v>-29.944876369520884</v>
      </c>
      <c r="J23" s="3">
        <f t="shared" si="16"/>
        <v>2.6821934305777542</v>
      </c>
      <c r="K23" s="3">
        <f t="shared" si="16"/>
        <v>5.4460334164118107</v>
      </c>
      <c r="L23" s="3">
        <f t="shared" si="16"/>
        <v>5.2390863451511098</v>
      </c>
      <c r="M23" s="3">
        <f t="shared" si="16"/>
        <v>14.476805601101914</v>
      </c>
      <c r="N23" s="3">
        <f t="shared" si="16"/>
        <v>17.393411376218356</v>
      </c>
    </row>
    <row r="24" spans="1:14" ht="15.5" x14ac:dyDescent="0.35">
      <c r="C24" t="s">
        <v>43</v>
      </c>
      <c r="D24" s="4">
        <f>IFERROR(_xlfn.RRI(5,I23,D23),"")</f>
        <v>-0.46063280863051759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-0.81</v>
      </c>
      <c r="H25" s="3">
        <f>IFERROR(INDEX(D25:G25,COUNT(D25:G25)),"")</f>
        <v>-0.81</v>
      </c>
      <c r="I25" s="3">
        <f t="shared" ref="I25:N25" si="18">IFERROR(INDEX(I51:I500,MATCH($C$25,$C$51:$C$500,0)),"")</f>
        <v>-18.010000000000002</v>
      </c>
      <c r="J25" s="3">
        <f t="shared" si="18"/>
        <v>2.09</v>
      </c>
      <c r="K25" s="3">
        <f t="shared" si="18"/>
        <v>3.85</v>
      </c>
      <c r="L25" s="3">
        <f t="shared" si="18"/>
        <v>70793.91</v>
      </c>
      <c r="M25" s="3">
        <f t="shared" si="18"/>
        <v>201753.36</v>
      </c>
      <c r="N25" s="3">
        <f t="shared" si="18"/>
        <v>220955.28</v>
      </c>
    </row>
    <row r="26" spans="1:14" ht="15.5" x14ac:dyDescent="0.35">
      <c r="C26" t="s">
        <v>46</v>
      </c>
      <c r="D26" s="4">
        <f>IFERROR(_xlfn.RRI(5,I25,D25),"")</f>
        <v>-0.46223286016436449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3.1589909544000001</v>
      </c>
      <c r="H27" s="3">
        <f t="shared" ref="H27:N27" si="20">IFERROR(H4/H21,"")</f>
        <v>12.6359638176</v>
      </c>
      <c r="I27" s="3">
        <f t="shared" si="20"/>
        <v>18.514981464320002</v>
      </c>
      <c r="J27" s="3">
        <f t="shared" si="20"/>
        <v>48.509033603200002</v>
      </c>
      <c r="K27" s="3">
        <f t="shared" si="20"/>
        <v>34.641525187799999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-0.29789022390212971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-0.95502498611882292</v>
      </c>
      <c r="I29" s="4">
        <f t="shared" si="22"/>
        <v>-9.6172248803827767</v>
      </c>
      <c r="J29" s="4">
        <f t="shared" si="22"/>
        <v>-0.45714285714285718</v>
      </c>
      <c r="K29" s="4">
        <f t="shared" si="22"/>
        <v>-0.99994561679104876</v>
      </c>
      <c r="L29" s="4">
        <f t="shared" si="22"/>
        <v>-0.6491066617180502</v>
      </c>
      <c r="M29" s="4">
        <f t="shared" si="22"/>
        <v>-8.690410113756962E-2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-0.31752760098892813</v>
      </c>
      <c r="I30" s="4">
        <f t="shared" si="23"/>
        <v>-0.61831889672816276</v>
      </c>
      <c r="J30" s="4">
        <f t="shared" si="23"/>
        <v>0.40031460336174346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59.25</v>
      </c>
      <c r="H32" s="3">
        <f>IFERROR(INDEX(D32:G32,COUNT(D32:G32)),"")</f>
        <v>59.25</v>
      </c>
      <c r="I32" s="3">
        <f t="shared" ref="I32:N32" si="24">IFERROR(INDEX(I51:I500,MATCH($C$32,$C$51:$C$500,0)),"")</f>
        <v>60.06</v>
      </c>
      <c r="J32" s="3">
        <f t="shared" si="24"/>
        <v>78.05</v>
      </c>
      <c r="K32" s="3">
        <f t="shared" si="24"/>
        <v>70.59</v>
      </c>
      <c r="L32" s="3">
        <f t="shared" si="24"/>
        <v>1328405.94</v>
      </c>
      <c r="M32" s="3">
        <f t="shared" si="24"/>
        <v>1391099.42</v>
      </c>
      <c r="N32" s="3">
        <f t="shared" si="24"/>
        <v>1189712.6599999999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5.0999999999999996</v>
      </c>
      <c r="H33" s="3">
        <f>IFERROR(INDEX(D33:G33,COUNT(D33:G33)),"")</f>
        <v>5.0999999999999996</v>
      </c>
      <c r="I33" s="3">
        <f t="shared" ref="I33:N33" si="25">IFERROR(INDEX(I51:I500,MATCH($C$33,$C$51:$C$500,0)),"")</f>
        <v>8.66</v>
      </c>
      <c r="J33" s="3">
        <f t="shared" si="25"/>
        <v>0.65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-372.84</v>
      </c>
      <c r="H34" s="3">
        <f>IFERROR(INDEX(D34:G34,COUNT(D34:G34)),"")</f>
        <v>-372.84</v>
      </c>
      <c r="I34" s="3">
        <f t="shared" ref="I34:N34" si="26">IFERROR(INDEX(I51:I500,MATCH($C$34,$C$51:$C$500,0)),"")</f>
        <v>-28.87</v>
      </c>
      <c r="J34" s="3">
        <f t="shared" si="26"/>
        <v>24.4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95.6</v>
      </c>
      <c r="H35" s="3">
        <f>IFERROR(INDEX(D35:G35,COUNT(D35:G35)),"")</f>
        <v>95.6</v>
      </c>
      <c r="I35" s="3">
        <f t="shared" ref="I35:N35" si="27">IFERROR(INDEX(I51:I500,MATCH($C$35,$C$51:$C$500,0)),"")</f>
        <v>28.09</v>
      </c>
      <c r="J35" s="3">
        <f t="shared" si="27"/>
        <v>1.05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19743693465</v>
      </c>
      <c r="E51" s="5">
        <v>-20770285389</v>
      </c>
      <c r="F51" s="5">
        <v>21465017680</v>
      </c>
      <c r="G51" s="5">
        <v>38336074466</v>
      </c>
      <c r="I51" s="5">
        <v>115718634152</v>
      </c>
      <c r="J51" s="5">
        <v>303181460020</v>
      </c>
      <c r="K51" s="5">
        <v>173207625939</v>
      </c>
      <c r="L51" s="5">
        <v>169312279435</v>
      </c>
      <c r="M51" s="5">
        <v>111669960710</v>
      </c>
      <c r="N51" s="5">
        <v>128993488498</v>
      </c>
    </row>
    <row r="52" spans="2:14" ht="15.5" x14ac:dyDescent="0.35">
      <c r="C52" t="s">
        <v>73</v>
      </c>
      <c r="D52" s="5">
        <v>-17720552196</v>
      </c>
      <c r="E52" s="5">
        <v>-40520633016</v>
      </c>
      <c r="F52" s="5">
        <v>-18545515567</v>
      </c>
      <c r="G52" s="5">
        <v>-39440370550</v>
      </c>
      <c r="I52" s="5">
        <v>-170007496101</v>
      </c>
      <c r="J52" s="5">
        <v>-234614001656</v>
      </c>
      <c r="K52" s="5">
        <v>-117833067145</v>
      </c>
      <c r="L52" s="5">
        <v>-114996185155</v>
      </c>
      <c r="M52" s="5">
        <v>-75975711657</v>
      </c>
      <c r="N52" s="5">
        <v>-87691614956</v>
      </c>
    </row>
    <row r="53" spans="2:14" ht="15.5" x14ac:dyDescent="0.35">
      <c r="C53" t="s">
        <v>74</v>
      </c>
      <c r="D53" s="5">
        <v>2023141269</v>
      </c>
      <c r="E53" s="5">
        <v>-61290918405</v>
      </c>
      <c r="F53" s="5">
        <v>2919502113</v>
      </c>
      <c r="G53" s="5">
        <v>-1104296084</v>
      </c>
      <c r="I53" s="5">
        <v>-54288861949</v>
      </c>
      <c r="J53" s="5">
        <v>68567458364</v>
      </c>
      <c r="K53" s="5">
        <v>55374558794</v>
      </c>
      <c r="L53" s="5">
        <v>54316094280</v>
      </c>
      <c r="M53" s="5">
        <v>35694249053</v>
      </c>
      <c r="N53" s="5">
        <v>41301873542</v>
      </c>
    </row>
    <row r="54" spans="2:14" ht="15.5" x14ac:dyDescent="0.35">
      <c r="C54" t="s">
        <v>75</v>
      </c>
      <c r="D54" s="5">
        <v>-5991089936</v>
      </c>
      <c r="E54" s="5">
        <v>-21350110197</v>
      </c>
      <c r="F54" s="5">
        <v>-8280070119</v>
      </c>
      <c r="G54" s="5">
        <v>-7742727500</v>
      </c>
      <c r="I54" s="5">
        <v>-48721707838</v>
      </c>
      <c r="J54" s="5">
        <v>-40069003879</v>
      </c>
      <c r="K54" s="5">
        <v>-27605983425</v>
      </c>
      <c r="L54" s="5">
        <v>-26032846946</v>
      </c>
      <c r="M54" s="5">
        <v>-16860231086</v>
      </c>
      <c r="N54" s="5">
        <v>-19636351990</v>
      </c>
    </row>
    <row r="55" spans="2:14" ht="15.5" x14ac:dyDescent="0.35">
      <c r="C55" t="s">
        <v>77</v>
      </c>
      <c r="D55" s="5">
        <v>-5991089936</v>
      </c>
      <c r="E55" s="5">
        <v>-21350110197</v>
      </c>
      <c r="F55" s="5">
        <v>-8280070119</v>
      </c>
      <c r="G55" s="5">
        <v>-7742727500</v>
      </c>
      <c r="I55" s="5">
        <v>-48721707838</v>
      </c>
      <c r="J55" s="5">
        <v>-40069003879</v>
      </c>
      <c r="K55" s="5">
        <v>-27605983425</v>
      </c>
      <c r="L55" s="5">
        <v>-26032846946</v>
      </c>
      <c r="M55" s="5">
        <v>-16860231086</v>
      </c>
      <c r="N55" s="5">
        <v>-19636351990</v>
      </c>
    </row>
    <row r="56" spans="2:14" ht="15.5" x14ac:dyDescent="0.35">
      <c r="C56" t="s">
        <v>78</v>
      </c>
      <c r="D56" s="5">
        <v>-3967948667</v>
      </c>
      <c r="E56" s="5">
        <v>-82641028602</v>
      </c>
      <c r="F56" s="5">
        <v>-5360568006</v>
      </c>
      <c r="G56" s="5">
        <v>-8847023584</v>
      </c>
      <c r="I56" s="5">
        <v>-103010569787</v>
      </c>
      <c r="J56" s="5">
        <v>28498454485</v>
      </c>
      <c r="K56" s="5">
        <v>27768575369</v>
      </c>
      <c r="L56" s="5">
        <v>28283247334</v>
      </c>
      <c r="M56" s="5">
        <v>18834017967</v>
      </c>
      <c r="N56" s="5">
        <v>21665521552</v>
      </c>
    </row>
    <row r="57" spans="2:14" ht="15.5" x14ac:dyDescent="0.35">
      <c r="C57" t="s">
        <v>79</v>
      </c>
      <c r="D57" s="5">
        <v>-884667748</v>
      </c>
      <c r="E57" s="5">
        <v>-2029546374</v>
      </c>
      <c r="F57" s="5">
        <v>-1231282338</v>
      </c>
      <c r="G57" s="5">
        <v>-1316414375</v>
      </c>
      <c r="I57" s="5">
        <v>-5945276675</v>
      </c>
      <c r="J57" s="5">
        <v>-8017156560</v>
      </c>
      <c r="K57" s="5">
        <v>-5083611309</v>
      </c>
      <c r="L57" s="5">
        <v>-4813136077</v>
      </c>
      <c r="M57" s="5">
        <v>-5409040776</v>
      </c>
      <c r="N57" s="5">
        <v>-6823206013</v>
      </c>
    </row>
    <row r="58" spans="2:14" ht="15.5" x14ac:dyDescent="0.35">
      <c r="C58" t="s">
        <v>26</v>
      </c>
      <c r="D58" s="5">
        <v>-871034816</v>
      </c>
      <c r="E58" s="5">
        <v>-2198358096</v>
      </c>
      <c r="F58" s="5">
        <v>-1172866178</v>
      </c>
      <c r="G58" s="5">
        <v>-1237214164</v>
      </c>
      <c r="I58" s="5">
        <v>-6135252555</v>
      </c>
      <c r="J58" s="5">
        <v>-7614622562</v>
      </c>
      <c r="K58" s="5">
        <v>-4571600562</v>
      </c>
      <c r="L58" s="5">
        <v>-4042033385</v>
      </c>
      <c r="M58" s="5">
        <v>-5537624912</v>
      </c>
      <c r="N58" s="5">
        <v>-6668125121</v>
      </c>
    </row>
    <row r="59" spans="2:14" ht="15.5" x14ac:dyDescent="0.35">
      <c r="C59" t="s">
        <v>80</v>
      </c>
      <c r="D59" s="5">
        <v>-7514780</v>
      </c>
      <c r="E59" s="5">
        <v>-3468764</v>
      </c>
      <c r="F59" s="5">
        <v>-1449354</v>
      </c>
      <c r="G59" s="5">
        <v>-6842588</v>
      </c>
      <c r="I59" s="5">
        <v>-41435304</v>
      </c>
      <c r="J59" s="5">
        <v>27378610</v>
      </c>
      <c r="K59" s="5">
        <v>26324196</v>
      </c>
      <c r="L59" s="5">
        <v>1250778974</v>
      </c>
    </row>
    <row r="60" spans="2:14" ht="15.5" x14ac:dyDescent="0.35">
      <c r="C60" t="s">
        <v>81</v>
      </c>
      <c r="D60" s="5">
        <v>-884667748</v>
      </c>
      <c r="E60" s="5">
        <v>-2029546374</v>
      </c>
      <c r="F60" s="5">
        <v>-1231282338</v>
      </c>
      <c r="G60" s="5">
        <v>-1316414375</v>
      </c>
      <c r="I60" s="5">
        <v>-5945276675</v>
      </c>
      <c r="J60" s="5">
        <v>-8017156560</v>
      </c>
      <c r="K60" s="5">
        <v>-5083611309</v>
      </c>
      <c r="L60" s="5">
        <v>-4813136077</v>
      </c>
      <c r="M60" s="5">
        <v>-5409040776</v>
      </c>
      <c r="N60" s="5">
        <v>-6823206013</v>
      </c>
    </row>
    <row r="61" spans="2:14" ht="15.5" x14ac:dyDescent="0.35">
      <c r="C61" t="s">
        <v>28</v>
      </c>
      <c r="D61" s="5">
        <v>-4852616415</v>
      </c>
      <c r="E61" s="5">
        <v>-84670574976</v>
      </c>
      <c r="F61" s="5">
        <v>-6591850344</v>
      </c>
      <c r="G61" s="5">
        <v>-10163437959</v>
      </c>
      <c r="I61" s="5">
        <v>-108955846462</v>
      </c>
      <c r="J61" s="5">
        <v>20481297925</v>
      </c>
      <c r="K61" s="5">
        <v>22684964060</v>
      </c>
      <c r="L61" s="5">
        <v>23470111257</v>
      </c>
      <c r="M61" s="5">
        <v>13424977191</v>
      </c>
      <c r="N61" s="5">
        <v>14842315539</v>
      </c>
    </row>
    <row r="62" spans="2:14" ht="15.5" x14ac:dyDescent="0.35">
      <c r="C62" t="s">
        <v>27</v>
      </c>
      <c r="D62" s="5">
        <v>-217071863</v>
      </c>
      <c r="E62" s="5">
        <v>-890921043</v>
      </c>
      <c r="F62" s="5">
        <v>-485128252</v>
      </c>
      <c r="G62" s="5">
        <v>-683264791</v>
      </c>
      <c r="I62" s="5">
        <v>-3632344702</v>
      </c>
      <c r="J62" s="5">
        <v>-7402849630</v>
      </c>
      <c r="K62" s="5">
        <v>-3421638363</v>
      </c>
      <c r="L62" s="5">
        <v>-4520854482</v>
      </c>
      <c r="M62" s="5">
        <v>-3337309139</v>
      </c>
      <c r="N62" s="5">
        <v>-3794551400</v>
      </c>
    </row>
    <row r="63" spans="2:14" ht="15.5" x14ac:dyDescent="0.35">
      <c r="C63" t="s">
        <v>82</v>
      </c>
      <c r="E63" s="5">
        <v>-3632344702</v>
      </c>
      <c r="I63" s="5">
        <v>-3632344702</v>
      </c>
      <c r="J63" s="5">
        <v>-7149022709</v>
      </c>
      <c r="K63" s="5">
        <v>-3346857407</v>
      </c>
      <c r="L63" s="5">
        <v>-4407066388</v>
      </c>
      <c r="M63" s="5">
        <v>-3300985677</v>
      </c>
      <c r="N63" s="5">
        <v>-3764133648</v>
      </c>
    </row>
    <row r="64" spans="2:14" ht="15.5" x14ac:dyDescent="0.35">
      <c r="C64" t="s">
        <v>83</v>
      </c>
      <c r="K64" s="5">
        <v>-166160107</v>
      </c>
      <c r="L64" s="5">
        <v>-244637631</v>
      </c>
      <c r="M64" s="5">
        <v>-18535195</v>
      </c>
      <c r="N64" s="5">
        <v>-79804250</v>
      </c>
    </row>
    <row r="65" spans="2:14" ht="15.5" x14ac:dyDescent="0.35">
      <c r="C65" t="s">
        <v>478</v>
      </c>
      <c r="D65" s="5">
        <v>-217071863</v>
      </c>
      <c r="E65" s="5">
        <v>2741423659</v>
      </c>
      <c r="F65" s="5">
        <v>-485128252</v>
      </c>
      <c r="G65" s="5">
        <v>-683264791</v>
      </c>
      <c r="J65" s="5">
        <v>-253826921</v>
      </c>
      <c r="K65" s="5">
        <v>91379151</v>
      </c>
      <c r="L65" s="5">
        <v>130849537</v>
      </c>
      <c r="M65" s="5">
        <v>-17788267</v>
      </c>
      <c r="N65" s="5">
        <v>49386498</v>
      </c>
    </row>
    <row r="66" spans="2:14" ht="15.5" x14ac:dyDescent="0.35">
      <c r="C66" t="s">
        <v>84</v>
      </c>
      <c r="D66" s="5">
        <v>-217071863</v>
      </c>
      <c r="E66" s="5">
        <v>-890921043</v>
      </c>
      <c r="F66" s="5">
        <v>-485128252</v>
      </c>
      <c r="G66" s="5">
        <v>-683264791</v>
      </c>
      <c r="I66" s="5">
        <v>-3632344702</v>
      </c>
      <c r="J66" s="5">
        <v>-7402849630</v>
      </c>
      <c r="K66" s="5">
        <v>-3421638363</v>
      </c>
      <c r="L66" s="5">
        <v>-4520854482</v>
      </c>
      <c r="M66" s="5">
        <v>-3337309139</v>
      </c>
      <c r="N66" s="5">
        <v>-3794551400</v>
      </c>
    </row>
    <row r="67" spans="2:14" ht="15.5" x14ac:dyDescent="0.35">
      <c r="C67" t="s">
        <v>85</v>
      </c>
      <c r="D67" s="5">
        <v>-5069688278</v>
      </c>
      <c r="E67" s="5">
        <v>-85561496019</v>
      </c>
      <c r="F67" s="5">
        <v>-7076978596</v>
      </c>
      <c r="G67" s="5">
        <v>-10846702750</v>
      </c>
      <c r="I67" s="5">
        <v>-112588191164</v>
      </c>
      <c r="J67" s="5">
        <v>13078448295</v>
      </c>
      <c r="K67" s="5">
        <v>19263325697</v>
      </c>
      <c r="L67" s="5">
        <v>18949256775</v>
      </c>
      <c r="M67" s="5">
        <v>10087668052</v>
      </c>
      <c r="N67" s="5">
        <v>11047764139</v>
      </c>
    </row>
    <row r="68" spans="2:14" ht="15.5" x14ac:dyDescent="0.35">
      <c r="C68" t="s">
        <v>86</v>
      </c>
      <c r="E68" s="5">
        <v>133022891</v>
      </c>
      <c r="I68" s="5">
        <v>133022891</v>
      </c>
      <c r="J68" s="5">
        <v>34209340</v>
      </c>
      <c r="K68" s="5">
        <v>54676630</v>
      </c>
      <c r="L68" s="5">
        <v>-151962472</v>
      </c>
      <c r="M68" s="5">
        <v>-18330147</v>
      </c>
      <c r="N68" s="5">
        <v>-701183303</v>
      </c>
    </row>
    <row r="69" spans="2:14" ht="15.5" x14ac:dyDescent="0.35">
      <c r="C69" t="s">
        <v>87</v>
      </c>
      <c r="E69" s="5">
        <v>133022891</v>
      </c>
      <c r="I69" s="5">
        <v>133022891</v>
      </c>
      <c r="J69" s="5">
        <v>34209340</v>
      </c>
      <c r="K69" s="5">
        <v>54676630</v>
      </c>
      <c r="L69" s="5">
        <v>-151962472</v>
      </c>
      <c r="M69" s="5">
        <v>-18330147</v>
      </c>
      <c r="N69" s="5">
        <v>-701183303</v>
      </c>
    </row>
    <row r="70" spans="2:14" ht="15.5" x14ac:dyDescent="0.35">
      <c r="C70" t="s">
        <v>88</v>
      </c>
      <c r="D70" s="5">
        <v>-5069688278</v>
      </c>
      <c r="E70" s="5">
        <v>-85428473128</v>
      </c>
      <c r="F70" s="5">
        <v>-7076978596</v>
      </c>
      <c r="G70" s="5">
        <v>-10846702750</v>
      </c>
      <c r="I70" s="5">
        <v>-112455168273</v>
      </c>
      <c r="J70" s="5">
        <v>13112657635</v>
      </c>
      <c r="K70" s="5">
        <v>19318002327</v>
      </c>
      <c r="L70" s="5">
        <v>18797294303</v>
      </c>
      <c r="M70" s="5">
        <v>10069337905</v>
      </c>
      <c r="N70" s="5">
        <v>10346580836</v>
      </c>
    </row>
    <row r="71" spans="2:14" ht="15.5" x14ac:dyDescent="0.35">
      <c r="C71" t="s">
        <v>89</v>
      </c>
      <c r="D71" s="5">
        <v>-5069688278</v>
      </c>
      <c r="E71" s="5">
        <v>-85561496019</v>
      </c>
      <c r="F71" s="5">
        <v>-7076978596</v>
      </c>
      <c r="G71" s="5">
        <v>-10846702750</v>
      </c>
      <c r="I71" s="5">
        <v>-112588191164</v>
      </c>
      <c r="J71" s="5">
        <v>13078448295</v>
      </c>
      <c r="K71" s="5">
        <v>19263325697</v>
      </c>
      <c r="L71" s="5">
        <v>18949256774</v>
      </c>
      <c r="M71" s="5">
        <v>10087668052</v>
      </c>
      <c r="N71" s="5">
        <v>11047764139</v>
      </c>
    </row>
    <row r="72" spans="2:14" ht="15.5" x14ac:dyDescent="0.35">
      <c r="C72" t="s">
        <v>7</v>
      </c>
      <c r="D72" s="5">
        <v>-5062173498</v>
      </c>
      <c r="E72" s="5">
        <v>-85425004364</v>
      </c>
      <c r="F72" s="5">
        <v>-7075529242</v>
      </c>
      <c r="G72" s="5">
        <v>-10839860162</v>
      </c>
      <c r="I72" s="5">
        <v>-112413732969</v>
      </c>
      <c r="J72" s="5">
        <v>13085279025</v>
      </c>
      <c r="K72" s="5">
        <v>19291678131</v>
      </c>
      <c r="L72" s="5">
        <v>17546515328</v>
      </c>
      <c r="M72" s="5">
        <v>10069337905</v>
      </c>
      <c r="N72" s="5">
        <v>10346580835</v>
      </c>
    </row>
    <row r="73" spans="2:14" ht="15.5" x14ac:dyDescent="0.35">
      <c r="C73" t="s">
        <v>90</v>
      </c>
      <c r="D73" s="5">
        <v>-5069688278</v>
      </c>
      <c r="E73" s="5">
        <v>-85561496019</v>
      </c>
      <c r="F73" s="5">
        <v>-7076978596</v>
      </c>
      <c r="G73" s="5">
        <v>-10846702750</v>
      </c>
      <c r="I73" s="5">
        <v>-112588191164</v>
      </c>
      <c r="J73" s="5">
        <v>13078448295</v>
      </c>
      <c r="K73" s="5">
        <v>19263325697</v>
      </c>
      <c r="L73" s="5">
        <v>18949256774</v>
      </c>
      <c r="M73" s="5">
        <v>10087668052</v>
      </c>
      <c r="N73" s="5">
        <v>11047764139</v>
      </c>
    </row>
    <row r="74" spans="2:14" ht="15.5" x14ac:dyDescent="0.35">
      <c r="C74" t="s">
        <v>91</v>
      </c>
      <c r="D74" s="5">
        <v>-5069688278</v>
      </c>
      <c r="E74" s="5">
        <v>-85428473128</v>
      </c>
      <c r="F74" s="5">
        <v>-7076978596</v>
      </c>
      <c r="G74" s="5">
        <v>-10846702750</v>
      </c>
      <c r="I74" s="5">
        <v>-112455168273</v>
      </c>
      <c r="J74" s="5">
        <v>13112657635</v>
      </c>
      <c r="K74" s="5">
        <v>19318002327</v>
      </c>
      <c r="L74" s="5">
        <v>18797294302</v>
      </c>
      <c r="M74" s="5">
        <v>10069337905</v>
      </c>
      <c r="N74" s="5">
        <v>10346580835</v>
      </c>
    </row>
    <row r="75" spans="2:14" ht="15.5" x14ac:dyDescent="0.35">
      <c r="C75" t="s">
        <v>92</v>
      </c>
      <c r="D75" s="5">
        <v>-5069688278</v>
      </c>
      <c r="E75" s="5">
        <v>-85428473128</v>
      </c>
      <c r="F75" s="5">
        <v>-7076978596</v>
      </c>
      <c r="G75" s="5">
        <v>-10846702750</v>
      </c>
      <c r="I75" s="5">
        <v>-112455168273</v>
      </c>
      <c r="J75" s="5">
        <v>13112657635</v>
      </c>
      <c r="K75" s="5">
        <v>19318002327</v>
      </c>
      <c r="L75" s="5">
        <v>18797294302</v>
      </c>
      <c r="M75" s="5">
        <v>10069337905</v>
      </c>
      <c r="N75" s="5">
        <v>10346580835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5601562125</v>
      </c>
      <c r="E79" s="5">
        <v>8030524930</v>
      </c>
      <c r="F79" s="5">
        <v>4471340870</v>
      </c>
      <c r="G79" s="5">
        <v>11520224933</v>
      </c>
      <c r="I79" s="5">
        <v>8030524930</v>
      </c>
      <c r="J79" s="5">
        <v>47959487880</v>
      </c>
      <c r="K79" s="5">
        <v>14926563020</v>
      </c>
      <c r="L79" s="5">
        <v>35604115514</v>
      </c>
      <c r="M79" s="5">
        <v>4557061999</v>
      </c>
      <c r="N79" s="5">
        <v>7158170779</v>
      </c>
    </row>
    <row r="80" spans="2:14" ht="15.5" x14ac:dyDescent="0.35">
      <c r="C80" t="s">
        <v>96</v>
      </c>
      <c r="D80" s="5">
        <v>18878361187</v>
      </c>
      <c r="E80" s="5">
        <v>14700491705</v>
      </c>
      <c r="F80" s="5">
        <v>8601355264</v>
      </c>
      <c r="G80" s="5">
        <v>9176909570</v>
      </c>
      <c r="I80" s="5">
        <v>14700491705</v>
      </c>
      <c r="J80" s="5">
        <v>14536968810</v>
      </c>
      <c r="K80" s="5">
        <v>23426971192</v>
      </c>
      <c r="L80" s="5">
        <v>9958933849</v>
      </c>
      <c r="M80" s="5">
        <v>9155680461</v>
      </c>
      <c r="N80" s="5">
        <v>21673484051</v>
      </c>
    </row>
    <row r="81" spans="3:14" ht="15.5" x14ac:dyDescent="0.35">
      <c r="C81" t="s">
        <v>97</v>
      </c>
      <c r="D81" s="5">
        <v>6966752948</v>
      </c>
      <c r="E81" s="5">
        <v>15524194631</v>
      </c>
      <c r="F81" s="5">
        <v>24746740109</v>
      </c>
      <c r="G81" s="5">
        <v>29330410880</v>
      </c>
      <c r="I81" s="5">
        <v>15524194631</v>
      </c>
      <c r="J81" s="5">
        <v>11530985175</v>
      </c>
      <c r="K81" s="5">
        <v>17216834362</v>
      </c>
      <c r="L81" s="5">
        <v>4299314686</v>
      </c>
      <c r="M81" s="5">
        <v>2491333242</v>
      </c>
      <c r="N81" s="5">
        <v>389616513</v>
      </c>
    </row>
    <row r="82" spans="3:14" ht="15.5" x14ac:dyDescent="0.35">
      <c r="C82" t="s">
        <v>270</v>
      </c>
    </row>
    <row r="83" spans="3:14" ht="15.5" x14ac:dyDescent="0.35">
      <c r="C83" t="s">
        <v>98</v>
      </c>
      <c r="D83" s="5">
        <v>18878361187</v>
      </c>
      <c r="E83" s="5">
        <v>14700491705</v>
      </c>
      <c r="F83" s="5">
        <v>8601355264</v>
      </c>
      <c r="G83" s="5">
        <v>9176909570</v>
      </c>
      <c r="I83" s="5">
        <v>14700491705</v>
      </c>
      <c r="J83" s="5">
        <v>14536968810</v>
      </c>
      <c r="K83" s="5">
        <v>23426971192</v>
      </c>
      <c r="L83" s="5">
        <v>9958933849</v>
      </c>
      <c r="M83" s="5">
        <v>9155680461</v>
      </c>
      <c r="N83" s="5">
        <v>21673484051</v>
      </c>
    </row>
    <row r="84" spans="3:14" ht="15.5" x14ac:dyDescent="0.35">
      <c r="C84" t="s">
        <v>441</v>
      </c>
      <c r="D84" s="5">
        <v>307601078</v>
      </c>
      <c r="E84" s="5">
        <v>363745705</v>
      </c>
      <c r="F84" s="5">
        <v>1114322440</v>
      </c>
      <c r="G84" s="5">
        <v>423947322</v>
      </c>
      <c r="I84" s="5">
        <v>363745705</v>
      </c>
      <c r="J84" s="5">
        <v>1715578864</v>
      </c>
      <c r="K84" s="5">
        <v>372357389</v>
      </c>
      <c r="L84" s="5">
        <v>57500000</v>
      </c>
      <c r="M84" s="5">
        <v>217465554</v>
      </c>
    </row>
    <row r="85" spans="3:14" ht="15.5" x14ac:dyDescent="0.35">
      <c r="C85" t="s">
        <v>1142</v>
      </c>
      <c r="D85" s="5">
        <v>307601078</v>
      </c>
      <c r="E85" s="5">
        <v>363745705</v>
      </c>
      <c r="F85" s="5">
        <v>1114322440</v>
      </c>
      <c r="G85" s="5">
        <v>423947322</v>
      </c>
      <c r="I85" s="5">
        <v>363745705</v>
      </c>
      <c r="J85" s="5">
        <v>1715578864</v>
      </c>
      <c r="K85" s="5">
        <v>372357389</v>
      </c>
      <c r="L85" s="5">
        <v>57500000</v>
      </c>
      <c r="M85" s="5">
        <v>217465554</v>
      </c>
    </row>
    <row r="86" spans="3:14" ht="15.5" x14ac:dyDescent="0.35">
      <c r="C86" t="s">
        <v>1212</v>
      </c>
      <c r="D86" s="5">
        <v>14375286423</v>
      </c>
      <c r="E86" s="5">
        <v>9244359349</v>
      </c>
      <c r="F86" s="5">
        <v>82138545378</v>
      </c>
      <c r="G86" s="5">
        <v>81328839666</v>
      </c>
      <c r="I86" s="5">
        <v>9244359349</v>
      </c>
      <c r="J86" s="5">
        <v>22627558062</v>
      </c>
      <c r="K86" s="5">
        <v>39847757525</v>
      </c>
      <c r="L86" s="5">
        <v>2362624505</v>
      </c>
      <c r="M86" s="5">
        <v>1437612314</v>
      </c>
      <c r="N86" s="5">
        <v>3333436216</v>
      </c>
    </row>
    <row r="87" spans="3:14" ht="15.5" x14ac:dyDescent="0.35">
      <c r="C87" t="s">
        <v>1213</v>
      </c>
      <c r="D87" s="5">
        <v>14375286423</v>
      </c>
      <c r="E87" s="5">
        <v>9244359349</v>
      </c>
      <c r="F87" s="5">
        <v>82138545378</v>
      </c>
      <c r="G87" s="5">
        <v>81328839666</v>
      </c>
      <c r="I87" s="5">
        <v>9244359349</v>
      </c>
      <c r="J87" s="5">
        <v>22627558062</v>
      </c>
      <c r="K87" s="5">
        <v>39847757525</v>
      </c>
      <c r="L87" s="5">
        <v>2362624505</v>
      </c>
      <c r="M87" s="5">
        <v>1437612314</v>
      </c>
      <c r="N87" s="5">
        <v>3333436216</v>
      </c>
    </row>
    <row r="88" spans="3:14" ht="15.5" x14ac:dyDescent="0.35">
      <c r="C88" t="s">
        <v>99</v>
      </c>
      <c r="L88" s="5">
        <v>6250000000</v>
      </c>
      <c r="M88" s="5">
        <v>5000000000</v>
      </c>
      <c r="N88" s="5">
        <v>5000000000</v>
      </c>
    </row>
    <row r="89" spans="3:14" ht="15.5" x14ac:dyDescent="0.35">
      <c r="C89" t="s">
        <v>101</v>
      </c>
      <c r="D89" s="5">
        <v>54038737632</v>
      </c>
      <c r="E89" s="5">
        <v>69479873047</v>
      </c>
      <c r="F89" s="5">
        <v>83285808370</v>
      </c>
      <c r="G89" s="5">
        <v>87002498829</v>
      </c>
      <c r="I89" s="5">
        <v>69479873047</v>
      </c>
      <c r="J89" s="5">
        <v>82973238984</v>
      </c>
      <c r="K89" s="5">
        <v>42244198205</v>
      </c>
      <c r="L89" s="5">
        <v>2906297739</v>
      </c>
      <c r="M89" s="5">
        <v>3294700360</v>
      </c>
      <c r="N89" s="5">
        <v>242111563</v>
      </c>
    </row>
    <row r="90" spans="3:14" ht="15.5" x14ac:dyDescent="0.35">
      <c r="C90" t="s">
        <v>80</v>
      </c>
      <c r="D90" s="5">
        <v>-649120306</v>
      </c>
      <c r="E90" s="5">
        <v>-649120306</v>
      </c>
      <c r="F90" s="5">
        <v>-782209457</v>
      </c>
      <c r="G90" s="5">
        <v>-782209457</v>
      </c>
      <c r="I90" s="5">
        <v>-649120306</v>
      </c>
      <c r="J90" s="5">
        <v>-782209457</v>
      </c>
      <c r="K90" s="5">
        <v>-816769018</v>
      </c>
      <c r="L90" s="5">
        <v>-871475922</v>
      </c>
      <c r="M90" s="5">
        <v>-719513450</v>
      </c>
      <c r="N90" s="5">
        <v>-701183303</v>
      </c>
    </row>
    <row r="91" spans="3:14" ht="15.5" x14ac:dyDescent="0.35">
      <c r="C91" t="s">
        <v>102</v>
      </c>
      <c r="D91" s="5">
        <v>99841915603</v>
      </c>
      <c r="E91" s="5">
        <v>112386839026</v>
      </c>
      <c r="F91" s="5">
        <v>233391991485</v>
      </c>
      <c r="G91" s="5">
        <v>244100984528</v>
      </c>
      <c r="I91" s="5">
        <v>112386839026</v>
      </c>
      <c r="J91" s="5">
        <v>220714821088</v>
      </c>
      <c r="K91" s="5">
        <v>155288194720</v>
      </c>
      <c r="L91" s="5">
        <v>180786220418</v>
      </c>
      <c r="M91" s="5">
        <v>18662520688</v>
      </c>
      <c r="N91" s="5">
        <v>32407202609</v>
      </c>
    </row>
    <row r="92" spans="3:14" ht="15.5" x14ac:dyDescent="0.35">
      <c r="C92" t="s">
        <v>103</v>
      </c>
    </row>
    <row r="93" spans="3:14" ht="15.5" x14ac:dyDescent="0.35">
      <c r="C93" t="s">
        <v>100</v>
      </c>
      <c r="L93" s="5">
        <v>6250000000</v>
      </c>
      <c r="M93" s="5">
        <v>5000000000</v>
      </c>
      <c r="N93" s="5">
        <v>5000000000</v>
      </c>
    </row>
    <row r="94" spans="3:14" ht="15.5" x14ac:dyDescent="0.35">
      <c r="C94" t="s">
        <v>105</v>
      </c>
      <c r="K94" s="5">
        <v>484206208</v>
      </c>
      <c r="L94" s="5">
        <v>408248670</v>
      </c>
      <c r="M94" s="5">
        <v>234537922</v>
      </c>
      <c r="N94" s="5">
        <v>247156148</v>
      </c>
    </row>
    <row r="95" spans="3:14" ht="15.5" x14ac:dyDescent="0.35">
      <c r="C95" t="s">
        <v>104</v>
      </c>
      <c r="D95" s="5">
        <v>302603331790</v>
      </c>
      <c r="E95" s="5">
        <v>310488953567</v>
      </c>
      <c r="F95" s="5">
        <v>267632878206</v>
      </c>
      <c r="G95" s="5">
        <v>276512509866</v>
      </c>
      <c r="I95" s="5">
        <v>310488953567</v>
      </c>
      <c r="J95" s="5">
        <v>294279917604</v>
      </c>
      <c r="K95" s="5">
        <v>258016186335</v>
      </c>
      <c r="L95" s="5">
        <v>179497385391</v>
      </c>
      <c r="M95" s="5">
        <v>75127444514</v>
      </c>
      <c r="N95" s="5">
        <v>65141107319</v>
      </c>
    </row>
    <row r="96" spans="3:14" ht="15.5" x14ac:dyDescent="0.35">
      <c r="C96" t="s">
        <v>106</v>
      </c>
      <c r="D96" s="5">
        <v>305803331790</v>
      </c>
      <c r="E96" s="5">
        <v>315488953567</v>
      </c>
      <c r="F96" s="5">
        <v>303132878206</v>
      </c>
      <c r="G96" s="5">
        <v>312012509866</v>
      </c>
      <c r="I96" s="5">
        <v>315488953567</v>
      </c>
      <c r="J96" s="5">
        <v>329779917604</v>
      </c>
      <c r="K96" s="5">
        <v>258500392543</v>
      </c>
      <c r="L96" s="5">
        <v>186155634061</v>
      </c>
      <c r="M96" s="5">
        <v>80361982436</v>
      </c>
      <c r="N96" s="5">
        <v>70388263467</v>
      </c>
    </row>
    <row r="97" spans="3:14" ht="15.5" x14ac:dyDescent="0.35">
      <c r="C97" t="s">
        <v>107</v>
      </c>
      <c r="D97" s="5">
        <v>405645247393</v>
      </c>
      <c r="E97" s="5">
        <v>427875792593</v>
      </c>
      <c r="F97" s="5">
        <v>536524869691</v>
      </c>
      <c r="G97" s="5">
        <v>556113494394</v>
      </c>
      <c r="I97" s="5">
        <v>427875792593</v>
      </c>
      <c r="J97" s="5">
        <v>550494738692</v>
      </c>
      <c r="K97" s="5">
        <v>413788587263</v>
      </c>
      <c r="L97" s="5">
        <v>366941854479</v>
      </c>
      <c r="M97" s="5">
        <v>99024503124</v>
      </c>
      <c r="N97" s="5">
        <v>102795466076</v>
      </c>
    </row>
    <row r="98" spans="3:14" ht="15.5" x14ac:dyDescent="0.35">
      <c r="C98" t="s">
        <v>108</v>
      </c>
    </row>
    <row r="99" spans="3:14" ht="15.5" x14ac:dyDescent="0.35">
      <c r="C99" t="s">
        <v>109</v>
      </c>
    </row>
    <row r="100" spans="3:14" ht="15.5" x14ac:dyDescent="0.35">
      <c r="C100" t="s">
        <v>110</v>
      </c>
      <c r="D100" s="5">
        <v>30058320197</v>
      </c>
      <c r="E100" s="5">
        <v>45493650282</v>
      </c>
      <c r="F100" s="5">
        <v>66386820316</v>
      </c>
      <c r="G100" s="5">
        <v>79839878123</v>
      </c>
      <c r="I100" s="5">
        <v>45493650282</v>
      </c>
      <c r="J100" s="5">
        <v>52790316087</v>
      </c>
      <c r="K100" s="5">
        <v>47804019952</v>
      </c>
      <c r="L100" s="5">
        <v>17588520332</v>
      </c>
      <c r="M100" s="5">
        <v>21945547652</v>
      </c>
      <c r="N100" s="5">
        <v>14639562712</v>
      </c>
    </row>
    <row r="101" spans="3:14" ht="15.5" x14ac:dyDescent="0.35">
      <c r="C101" t="s">
        <v>273</v>
      </c>
      <c r="D101" s="5">
        <v>10340706698</v>
      </c>
      <c r="E101" s="5">
        <v>15253236313</v>
      </c>
      <c r="F101" s="5">
        <v>25507064665</v>
      </c>
      <c r="G101" s="5">
        <v>35835400000</v>
      </c>
      <c r="I101" s="5">
        <v>15253236313</v>
      </c>
      <c r="J101" s="5">
        <v>27011831660</v>
      </c>
      <c r="K101" s="5">
        <v>19149500371</v>
      </c>
      <c r="L101" s="5">
        <v>7682125932</v>
      </c>
      <c r="M101" s="5">
        <v>8542600000</v>
      </c>
      <c r="N101" s="5">
        <v>7890000000</v>
      </c>
    </row>
    <row r="102" spans="3:14" ht="15.5" x14ac:dyDescent="0.35">
      <c r="C102" t="s">
        <v>111</v>
      </c>
    </row>
    <row r="103" spans="3:14" ht="15.5" x14ac:dyDescent="0.35">
      <c r="C103" t="s">
        <v>112</v>
      </c>
      <c r="D103" s="5">
        <v>6966752948</v>
      </c>
      <c r="E103" s="5">
        <v>15524194631</v>
      </c>
      <c r="F103" s="5">
        <v>24746740109</v>
      </c>
      <c r="G103" s="5">
        <v>29330410880</v>
      </c>
      <c r="I103" s="5">
        <v>15524194631</v>
      </c>
      <c r="J103" s="5">
        <v>11530985175</v>
      </c>
      <c r="K103" s="5">
        <v>17216834362</v>
      </c>
      <c r="L103" s="5">
        <v>4299314686</v>
      </c>
      <c r="M103" s="5">
        <v>2491333242</v>
      </c>
      <c r="N103" s="5">
        <v>389616513</v>
      </c>
    </row>
    <row r="104" spans="3:14" ht="15.5" x14ac:dyDescent="0.35">
      <c r="C104" t="s">
        <v>115</v>
      </c>
      <c r="D104" s="5">
        <v>2868927104</v>
      </c>
      <c r="E104" s="5">
        <v>4458707017</v>
      </c>
      <c r="F104" s="5">
        <v>5991854024</v>
      </c>
      <c r="G104" s="5">
        <v>4868007248</v>
      </c>
      <c r="I104" s="5">
        <v>4458707017</v>
      </c>
      <c r="J104" s="5">
        <v>3684977358</v>
      </c>
      <c r="K104" s="5">
        <v>2747287064</v>
      </c>
      <c r="L104" s="5">
        <v>944772410</v>
      </c>
      <c r="M104" s="5">
        <v>106406068</v>
      </c>
      <c r="N104" s="5">
        <v>920745517</v>
      </c>
    </row>
    <row r="105" spans="3:14" ht="15.5" x14ac:dyDescent="0.35">
      <c r="C105" t="s">
        <v>118</v>
      </c>
    </row>
    <row r="106" spans="3:14" ht="15.5" x14ac:dyDescent="0.35">
      <c r="C106" t="s">
        <v>442</v>
      </c>
      <c r="D106" s="5">
        <v>414100000</v>
      </c>
      <c r="E106" s="5">
        <v>621250000</v>
      </c>
      <c r="G106" s="5">
        <v>206950000</v>
      </c>
      <c r="I106" s="5">
        <v>621250000</v>
      </c>
      <c r="J106" s="5">
        <v>621250000</v>
      </c>
      <c r="K106" s="5">
        <v>5088039926</v>
      </c>
      <c r="L106" s="5">
        <v>4201633332</v>
      </c>
      <c r="M106" s="5">
        <v>3384383332</v>
      </c>
      <c r="N106" s="5">
        <v>10384799997</v>
      </c>
    </row>
    <row r="107" spans="3:14" ht="15.5" x14ac:dyDescent="0.35">
      <c r="C107" t="s">
        <v>378</v>
      </c>
      <c r="D107" s="5">
        <v>3207169879</v>
      </c>
      <c r="E107" s="5">
        <v>4725546716</v>
      </c>
      <c r="F107" s="5">
        <v>7844055330</v>
      </c>
      <c r="G107" s="5">
        <v>6695693631</v>
      </c>
      <c r="I107" s="5">
        <v>4725546716</v>
      </c>
      <c r="J107" s="5">
        <v>7762483416</v>
      </c>
      <c r="K107" s="5">
        <v>5220746155</v>
      </c>
      <c r="L107" s="5">
        <v>9105815602</v>
      </c>
      <c r="M107" s="5">
        <v>3178736097</v>
      </c>
      <c r="N107" s="5">
        <v>17266544186</v>
      </c>
    </row>
    <row r="108" spans="3:14" ht="15.5" x14ac:dyDescent="0.35">
      <c r="C108" t="s">
        <v>120</v>
      </c>
      <c r="D108" s="5">
        <v>9881933447</v>
      </c>
      <c r="E108" s="5">
        <v>10257512321</v>
      </c>
      <c r="F108" s="5">
        <v>10141161518</v>
      </c>
      <c r="G108" s="5">
        <v>9806059995</v>
      </c>
      <c r="I108" s="5">
        <v>10257512321</v>
      </c>
      <c r="J108" s="5">
        <v>10562521894</v>
      </c>
      <c r="K108" s="5">
        <v>8690398155</v>
      </c>
      <c r="L108" s="5">
        <v>4662307304</v>
      </c>
      <c r="M108" s="5">
        <v>10805208342</v>
      </c>
      <c r="N108" s="5">
        <v>5439200682</v>
      </c>
    </row>
    <row r="109" spans="3:14" ht="15.5" x14ac:dyDescent="0.35">
      <c r="C109" t="s">
        <v>121</v>
      </c>
      <c r="D109" s="5">
        <v>5254387788</v>
      </c>
      <c r="E109" s="5">
        <v>6979914625</v>
      </c>
      <c r="F109" s="5">
        <v>9307348560</v>
      </c>
      <c r="G109" s="5">
        <v>8365936861</v>
      </c>
      <c r="I109" s="5">
        <v>6979914625</v>
      </c>
      <c r="J109" s="5">
        <v>9847026646</v>
      </c>
      <c r="K109" s="5">
        <v>11751005819</v>
      </c>
      <c r="L109" s="5">
        <v>14437774983</v>
      </c>
      <c r="M109" s="5">
        <v>7523984696</v>
      </c>
      <c r="N109" s="5">
        <v>28670270494</v>
      </c>
    </row>
    <row r="110" spans="3:14" ht="15.5" x14ac:dyDescent="0.35">
      <c r="C110" t="s">
        <v>122</v>
      </c>
      <c r="D110" s="5">
        <v>5254387788</v>
      </c>
      <c r="E110" s="5">
        <v>6979914625</v>
      </c>
      <c r="F110" s="5">
        <v>9307348560</v>
      </c>
      <c r="G110" s="5">
        <v>8365936861</v>
      </c>
      <c r="I110" s="5">
        <v>6979914625</v>
      </c>
      <c r="J110" s="5">
        <v>9847026646</v>
      </c>
      <c r="K110" s="5">
        <v>11751005819</v>
      </c>
      <c r="L110" s="5">
        <v>14437774983</v>
      </c>
      <c r="M110" s="5">
        <v>7523984696</v>
      </c>
      <c r="N110" s="5">
        <v>28670270494</v>
      </c>
    </row>
    <row r="111" spans="3:14" ht="15.5" x14ac:dyDescent="0.35">
      <c r="C111" t="s">
        <v>124</v>
      </c>
    </row>
    <row r="112" spans="3:14" ht="15.5" x14ac:dyDescent="0.35">
      <c r="C112" t="s">
        <v>125</v>
      </c>
      <c r="D112" s="5">
        <v>3621269879</v>
      </c>
      <c r="E112" s="5">
        <v>5346796716</v>
      </c>
      <c r="F112" s="5">
        <v>7844055330</v>
      </c>
      <c r="G112" s="5">
        <v>6902643631</v>
      </c>
      <c r="I112" s="5">
        <v>5346796716</v>
      </c>
      <c r="J112" s="5">
        <v>8383733416</v>
      </c>
      <c r="K112" s="5">
        <v>10308786081</v>
      </c>
      <c r="L112" s="5">
        <v>13307448934</v>
      </c>
      <c r="M112" s="5">
        <v>6563119429</v>
      </c>
      <c r="N112" s="5">
        <v>27651344183</v>
      </c>
    </row>
    <row r="113" spans="2:14" ht="15.5" x14ac:dyDescent="0.35">
      <c r="C113" t="s">
        <v>126</v>
      </c>
      <c r="D113" s="5">
        <v>35312707985</v>
      </c>
      <c r="E113" s="5">
        <v>52473564907</v>
      </c>
      <c r="F113" s="5">
        <v>75694168876</v>
      </c>
      <c r="G113" s="5">
        <v>88205814984</v>
      </c>
      <c r="I113" s="5">
        <v>52473564907</v>
      </c>
      <c r="J113" s="5">
        <v>62637342733</v>
      </c>
      <c r="K113" s="5">
        <v>59555025771</v>
      </c>
      <c r="L113" s="5">
        <v>32026295315</v>
      </c>
      <c r="M113" s="5">
        <v>29469532348</v>
      </c>
      <c r="N113" s="5">
        <v>43309833206</v>
      </c>
    </row>
    <row r="114" spans="2:14" ht="15.5" x14ac:dyDescent="0.35">
      <c r="C114" t="s">
        <v>127</v>
      </c>
    </row>
    <row r="115" spans="2:14" ht="15.5" x14ac:dyDescent="0.35">
      <c r="C115" t="s">
        <v>128</v>
      </c>
      <c r="D115" s="5">
        <v>312500000000</v>
      </c>
      <c r="E115" s="5">
        <v>312500000000</v>
      </c>
      <c r="F115" s="5">
        <v>312500000000</v>
      </c>
      <c r="G115" s="5">
        <v>312500000000</v>
      </c>
      <c r="I115" s="5">
        <v>312500000000</v>
      </c>
      <c r="J115" s="5">
        <v>312500000000</v>
      </c>
      <c r="K115" s="5">
        <v>250000000000</v>
      </c>
      <c r="L115" s="5">
        <v>250000000000</v>
      </c>
      <c r="M115" s="5">
        <v>5000000000</v>
      </c>
      <c r="N115" s="5">
        <v>5000000000</v>
      </c>
    </row>
    <row r="116" spans="2:14" ht="15.5" x14ac:dyDescent="0.35">
      <c r="C116" t="s">
        <v>129</v>
      </c>
      <c r="D116" s="5">
        <v>58011176832</v>
      </c>
      <c r="E116" s="5">
        <v>58011176832</v>
      </c>
      <c r="F116" s="5">
        <v>58011176833</v>
      </c>
      <c r="G116" s="5">
        <v>58011176833</v>
      </c>
      <c r="I116" s="5">
        <v>58011176832</v>
      </c>
      <c r="J116" s="5">
        <v>58011176832</v>
      </c>
    </row>
    <row r="117" spans="2:14" ht="15.5" x14ac:dyDescent="0.35">
      <c r="C117" t="s">
        <v>130</v>
      </c>
      <c r="D117" s="5">
        <v>471377051</v>
      </c>
      <c r="E117" s="5">
        <v>5533550549</v>
      </c>
      <c r="F117" s="5">
        <v>91091644064</v>
      </c>
      <c r="G117" s="5">
        <v>98167173305</v>
      </c>
      <c r="I117" s="5">
        <v>5533550549</v>
      </c>
      <c r="J117" s="5">
        <v>118080372669</v>
      </c>
      <c r="K117" s="5">
        <v>103769893406</v>
      </c>
      <c r="L117" s="5">
        <v>82972962025</v>
      </c>
      <c r="M117" s="5">
        <v>65274484225</v>
      </c>
      <c r="N117" s="5">
        <v>55186816174</v>
      </c>
    </row>
    <row r="118" spans="2:14" ht="15.5" x14ac:dyDescent="0.35">
      <c r="C118" t="s">
        <v>131</v>
      </c>
      <c r="D118" s="5">
        <v>50000000000</v>
      </c>
      <c r="E118" s="5">
        <v>50000000000</v>
      </c>
      <c r="F118" s="5">
        <v>50000000000</v>
      </c>
      <c r="G118" s="5">
        <v>50000000000</v>
      </c>
      <c r="I118" s="5">
        <v>50000000000</v>
      </c>
      <c r="J118" s="5">
        <v>50000000000</v>
      </c>
      <c r="K118" s="5">
        <v>50000000000</v>
      </c>
      <c r="L118" s="5">
        <v>1000000000</v>
      </c>
    </row>
    <row r="119" spans="2:14" ht="15.5" x14ac:dyDescent="0.35">
      <c r="C119" t="s">
        <v>132</v>
      </c>
      <c r="D119" s="5">
        <v>-49528622949</v>
      </c>
      <c r="E119" s="5">
        <v>-44466449451</v>
      </c>
      <c r="F119" s="5">
        <v>41091644064</v>
      </c>
      <c r="G119" s="5">
        <v>48167173305</v>
      </c>
      <c r="I119" s="5">
        <v>-44466449451</v>
      </c>
      <c r="J119" s="5">
        <v>68080372669</v>
      </c>
      <c r="K119" s="5">
        <v>53769893406</v>
      </c>
      <c r="L119" s="5">
        <v>81972962025</v>
      </c>
      <c r="M119" s="5">
        <v>65274484225</v>
      </c>
      <c r="N119" s="5">
        <v>55186816174</v>
      </c>
    </row>
    <row r="120" spans="2:14" ht="15.5" x14ac:dyDescent="0.35">
      <c r="C120" t="s">
        <v>133</v>
      </c>
      <c r="D120" s="5">
        <v>471377051</v>
      </c>
      <c r="E120" s="5">
        <v>5533550549</v>
      </c>
      <c r="F120" s="5">
        <v>91091644064</v>
      </c>
      <c r="G120" s="5">
        <v>98167173305</v>
      </c>
      <c r="I120" s="5">
        <v>5533550549</v>
      </c>
      <c r="J120" s="5">
        <v>118080372669</v>
      </c>
      <c r="K120" s="5">
        <v>103769893406</v>
      </c>
      <c r="L120" s="5">
        <v>82972962025</v>
      </c>
      <c r="M120" s="5">
        <v>65274484225</v>
      </c>
      <c r="N120" s="5">
        <v>55186816174</v>
      </c>
    </row>
    <row r="121" spans="2:14" ht="15.5" x14ac:dyDescent="0.35">
      <c r="C121" t="s">
        <v>134</v>
      </c>
      <c r="D121" s="5">
        <v>-894169</v>
      </c>
      <c r="E121" s="5">
        <v>6620611</v>
      </c>
      <c r="F121" s="5">
        <v>10089375</v>
      </c>
      <c r="G121" s="5">
        <v>11538729</v>
      </c>
      <c r="I121" s="5">
        <v>6620611</v>
      </c>
      <c r="J121" s="5">
        <v>48055915</v>
      </c>
      <c r="K121" s="5">
        <v>1280437104</v>
      </c>
      <c r="L121" s="5">
        <v>2814073062</v>
      </c>
    </row>
    <row r="122" spans="2:14" ht="15.5" x14ac:dyDescent="0.35">
      <c r="C122" t="s">
        <v>9</v>
      </c>
      <c r="D122" s="5">
        <v>370332539408</v>
      </c>
      <c r="E122" s="5">
        <v>375402227686</v>
      </c>
      <c r="F122" s="5">
        <v>460830700815</v>
      </c>
      <c r="G122" s="5">
        <v>467907679410</v>
      </c>
      <c r="I122" s="5">
        <v>375402227686</v>
      </c>
      <c r="J122" s="5">
        <v>487857395959</v>
      </c>
      <c r="K122" s="5">
        <v>354233561492</v>
      </c>
      <c r="L122" s="5">
        <v>334915559165</v>
      </c>
      <c r="M122" s="5">
        <v>69554970775</v>
      </c>
      <c r="N122" s="5">
        <v>59485632871</v>
      </c>
    </row>
    <row r="123" spans="2:14" ht="15.5" x14ac:dyDescent="0.35">
      <c r="C123" t="s">
        <v>135</v>
      </c>
      <c r="D123" s="5">
        <v>405645247393</v>
      </c>
      <c r="E123" s="5">
        <v>427875792593</v>
      </c>
      <c r="F123" s="5">
        <v>536524869691</v>
      </c>
      <c r="G123" s="5">
        <v>556113494394</v>
      </c>
      <c r="I123" s="5">
        <v>427875792593</v>
      </c>
      <c r="J123" s="5">
        <v>550494738692</v>
      </c>
      <c r="K123" s="5">
        <v>413788587263</v>
      </c>
      <c r="L123" s="5">
        <v>366941854480</v>
      </c>
      <c r="M123" s="5">
        <v>99024503123</v>
      </c>
      <c r="N123" s="5">
        <v>102795466077</v>
      </c>
    </row>
    <row r="124" spans="2:14" ht="15.5" x14ac:dyDescent="0.35">
      <c r="C124" t="s">
        <v>136</v>
      </c>
      <c r="D124" s="5">
        <v>6250000000</v>
      </c>
      <c r="E124" s="5">
        <v>6250000000</v>
      </c>
      <c r="F124" s="5">
        <v>6250000000</v>
      </c>
      <c r="G124" s="5">
        <v>6250000000</v>
      </c>
      <c r="I124" s="5">
        <v>6250000000</v>
      </c>
      <c r="J124" s="5">
        <v>6250000000</v>
      </c>
      <c r="K124" s="5">
        <v>5000000000</v>
      </c>
      <c r="L124" s="5">
        <v>250000</v>
      </c>
      <c r="M124" s="5">
        <v>50000</v>
      </c>
      <c r="N124" s="5">
        <v>50000</v>
      </c>
    </row>
    <row r="126" spans="2:14" ht="15.5" x14ac:dyDescent="0.35">
      <c r="B126" t="s">
        <v>137</v>
      </c>
      <c r="C126" t="s">
        <v>138</v>
      </c>
      <c r="D126" s="5">
        <v>4584672521</v>
      </c>
      <c r="E126" s="5">
        <v>37638978717</v>
      </c>
      <c r="F126" s="5">
        <v>530359649</v>
      </c>
      <c r="G126" s="5">
        <v>2072262496</v>
      </c>
      <c r="I126" s="5">
        <v>-3044976615</v>
      </c>
      <c r="J126" s="5">
        <v>4799262815</v>
      </c>
      <c r="K126" s="5">
        <v>-9026667787</v>
      </c>
      <c r="L126" s="5">
        <v>40241785957</v>
      </c>
      <c r="M126" s="5">
        <v>31155187865</v>
      </c>
      <c r="N126" s="5">
        <v>20916098453</v>
      </c>
    </row>
    <row r="127" spans="2:14" ht="15.5" x14ac:dyDescent="0.35">
      <c r="C127" t="s">
        <v>279</v>
      </c>
      <c r="D127" s="5">
        <v>10491041536</v>
      </c>
      <c r="E127" s="5">
        <v>46775340934</v>
      </c>
      <c r="F127" s="5">
        <v>20540491156</v>
      </c>
      <c r="G127" s="5">
        <v>26862558707</v>
      </c>
      <c r="I127" s="5">
        <v>130290143129</v>
      </c>
      <c r="J127" s="5">
        <v>327948440392</v>
      </c>
      <c r="K127" s="5">
        <v>159739588596</v>
      </c>
      <c r="L127" s="5">
        <v>168364112934</v>
      </c>
      <c r="M127" s="5">
        <v>125866828122</v>
      </c>
      <c r="N127" s="5">
        <v>127949207688</v>
      </c>
    </row>
    <row r="128" spans="2:14" ht="15.5" x14ac:dyDescent="0.35">
      <c r="C128" t="s">
        <v>280</v>
      </c>
      <c r="D128" s="5">
        <v>-1820118332</v>
      </c>
      <c r="E128" s="5">
        <v>10963766762</v>
      </c>
      <c r="F128" s="5">
        <v>-20010131507</v>
      </c>
      <c r="G128" s="5">
        <v>-24790296211</v>
      </c>
      <c r="I128" s="5">
        <v>-82506502089</v>
      </c>
      <c r="J128" s="5">
        <v>-250426844779</v>
      </c>
      <c r="K128" s="5">
        <v>-137620424441</v>
      </c>
      <c r="L128" s="5">
        <v>-85255353090</v>
      </c>
      <c r="M128" s="5">
        <v>-53320656770</v>
      </c>
      <c r="N128" s="5">
        <v>-63376468644</v>
      </c>
    </row>
    <row r="129" spans="3:14" ht="15.5" x14ac:dyDescent="0.35">
      <c r="C129" t="s">
        <v>142</v>
      </c>
      <c r="D129" s="5">
        <v>-4086250683</v>
      </c>
      <c r="E129" s="5">
        <v>-20100128979</v>
      </c>
      <c r="I129" s="5">
        <v>-50828617655</v>
      </c>
      <c r="J129" s="5">
        <v>-72722332798</v>
      </c>
      <c r="K129" s="5">
        <v>-31145831942</v>
      </c>
      <c r="L129" s="5">
        <v>-42866973887</v>
      </c>
      <c r="M129" s="5">
        <v>-41390983487</v>
      </c>
      <c r="N129" s="5">
        <v>-43656640591</v>
      </c>
    </row>
    <row r="130" spans="3:14" ht="15.5" x14ac:dyDescent="0.35">
      <c r="C130" t="s">
        <v>1214</v>
      </c>
    </row>
    <row r="131" spans="3:14" ht="15.5" x14ac:dyDescent="0.35">
      <c r="C131" t="s">
        <v>145</v>
      </c>
      <c r="D131" s="5">
        <v>-7013635326</v>
      </c>
      <c r="E131" s="5">
        <v>-30968045097</v>
      </c>
      <c r="F131" s="5">
        <v>-7579243705</v>
      </c>
      <c r="G131" s="5">
        <v>-1585530204</v>
      </c>
      <c r="I131" s="5">
        <v>-33492878556</v>
      </c>
      <c r="J131" s="5">
        <v>117922906375</v>
      </c>
      <c r="K131" s="5">
        <v>3921951719</v>
      </c>
      <c r="L131" s="5">
        <v>238201506399</v>
      </c>
      <c r="M131" s="5">
        <v>-21375617094</v>
      </c>
      <c r="N131" s="5">
        <v>1134796836</v>
      </c>
    </row>
    <row r="132" spans="3:14" ht="15.5" x14ac:dyDescent="0.35">
      <c r="C132" t="s">
        <v>146</v>
      </c>
      <c r="E132" s="5">
        <v>-3111749560</v>
      </c>
      <c r="F132" s="5">
        <v>-7</v>
      </c>
      <c r="G132" s="5">
        <v>-9799993</v>
      </c>
      <c r="I132" s="5">
        <v>-3391107779</v>
      </c>
      <c r="J132" s="5">
        <v>-89689244330</v>
      </c>
      <c r="K132" s="5">
        <v>-15572836426</v>
      </c>
      <c r="L132" s="5">
        <v>-247396238841</v>
      </c>
      <c r="M132" s="5">
        <v>-12380679550</v>
      </c>
      <c r="N132" s="5">
        <v>-22950333313</v>
      </c>
    </row>
    <row r="133" spans="3:14" ht="15.5" x14ac:dyDescent="0.35">
      <c r="C133" t="s">
        <v>148</v>
      </c>
      <c r="E133" s="5">
        <v>-3111749560</v>
      </c>
      <c r="F133" s="5">
        <v>-7</v>
      </c>
      <c r="G133" s="5">
        <v>-9799993</v>
      </c>
      <c r="I133" s="5">
        <v>-3391107779</v>
      </c>
      <c r="J133" s="5">
        <v>-55141745991</v>
      </c>
      <c r="K133" s="5">
        <v>-18768448715</v>
      </c>
      <c r="L133" s="5">
        <v>-122396238841</v>
      </c>
      <c r="M133" s="5">
        <v>-12380679550</v>
      </c>
      <c r="N133" s="5">
        <v>-22950333313</v>
      </c>
    </row>
    <row r="134" spans="3:14" ht="15.5" x14ac:dyDescent="0.35">
      <c r="C134" t="s">
        <v>1215</v>
      </c>
      <c r="K134" s="5">
        <v>6250000000</v>
      </c>
    </row>
    <row r="135" spans="3:14" ht="15.5" x14ac:dyDescent="0.35">
      <c r="C135" t="s">
        <v>601</v>
      </c>
      <c r="K135" s="5">
        <v>-3054387711</v>
      </c>
    </row>
    <row r="136" spans="3:14" ht="15.5" x14ac:dyDescent="0.35">
      <c r="C136" t="s">
        <v>1216</v>
      </c>
      <c r="J136" s="5">
        <v>952501661</v>
      </c>
    </row>
    <row r="137" spans="3:14" ht="15.5" x14ac:dyDescent="0.35">
      <c r="C137" t="s">
        <v>147</v>
      </c>
      <c r="J137" s="5">
        <v>-35500000000</v>
      </c>
      <c r="L137" s="5">
        <v>-43000000000</v>
      </c>
    </row>
    <row r="138" spans="3:14" ht="15.5" x14ac:dyDescent="0.35">
      <c r="C138" t="s">
        <v>678</v>
      </c>
      <c r="L138" s="5">
        <v>-82000000000</v>
      </c>
    </row>
    <row r="139" spans="3:14" ht="15.5" x14ac:dyDescent="0.35">
      <c r="C139" t="s">
        <v>149</v>
      </c>
      <c r="D139" s="5">
        <v>-7013635326</v>
      </c>
      <c r="E139" s="5">
        <v>-30968045097</v>
      </c>
      <c r="F139" s="5">
        <v>-7579243705</v>
      </c>
      <c r="G139" s="5">
        <v>-1585530204</v>
      </c>
      <c r="I139" s="5">
        <v>-33492878556</v>
      </c>
      <c r="J139" s="5">
        <v>117922906375</v>
      </c>
      <c r="K139" s="5">
        <v>3921951719</v>
      </c>
      <c r="L139" s="5">
        <v>238201506399</v>
      </c>
      <c r="M139" s="5">
        <v>-21375617094</v>
      </c>
      <c r="N139" s="5">
        <v>1134796836</v>
      </c>
    </row>
    <row r="140" spans="3:14" ht="15.5" x14ac:dyDescent="0.35">
      <c r="C140" t="s">
        <v>129</v>
      </c>
      <c r="J140" s="5">
        <v>58011176833</v>
      </c>
    </row>
    <row r="141" spans="3:14" ht="15.5" x14ac:dyDescent="0.35">
      <c r="C141" t="s">
        <v>1217</v>
      </c>
      <c r="E141" s="5">
        <v>59028002</v>
      </c>
    </row>
    <row r="142" spans="3:14" ht="15.5" x14ac:dyDescent="0.35">
      <c r="C142" t="s">
        <v>473</v>
      </c>
    </row>
    <row r="143" spans="3:14" ht="15.5" x14ac:dyDescent="0.35">
      <c r="C143" t="s">
        <v>270</v>
      </c>
      <c r="L143" s="5">
        <v>-1250000000</v>
      </c>
    </row>
    <row r="144" spans="3:14" ht="15.5" x14ac:dyDescent="0.35">
      <c r="C144" t="s">
        <v>794</v>
      </c>
    </row>
    <row r="145" spans="2:14" ht="15.5" x14ac:dyDescent="0.35">
      <c r="C145" t="s">
        <v>893</v>
      </c>
    </row>
    <row r="146" spans="2:14" ht="15.5" x14ac:dyDescent="0.35">
      <c r="C146" t="s">
        <v>1218</v>
      </c>
      <c r="L146" s="5">
        <v>-1250000000</v>
      </c>
    </row>
    <row r="147" spans="2:14" ht="15.5" x14ac:dyDescent="0.35">
      <c r="C147" t="s">
        <v>1219</v>
      </c>
      <c r="D147" s="5">
        <v>-1893955711</v>
      </c>
      <c r="E147" s="5">
        <v>-8804151337</v>
      </c>
      <c r="F147" s="5">
        <v>-9115197017</v>
      </c>
      <c r="G147" s="5">
        <v>1317773693</v>
      </c>
      <c r="I147" s="5">
        <v>-18096093283</v>
      </c>
      <c r="J147" s="5">
        <v>-6653622220</v>
      </c>
      <c r="K147" s="5">
        <v>-7232681063</v>
      </c>
      <c r="L147" s="5">
        <v>-5134019534</v>
      </c>
      <c r="M147" s="5">
        <v>-15114467094</v>
      </c>
      <c r="N147" s="5">
        <v>-599003164</v>
      </c>
    </row>
    <row r="148" spans="2:14" ht="15.5" x14ac:dyDescent="0.35">
      <c r="C148" t="s">
        <v>636</v>
      </c>
      <c r="D148" s="5">
        <v>262535766</v>
      </c>
      <c r="E148" s="5">
        <v>828600000</v>
      </c>
      <c r="F148" s="5">
        <v>1300000060</v>
      </c>
      <c r="G148" s="5">
        <v>3400000000</v>
      </c>
      <c r="I148" s="5">
        <v>20777938628</v>
      </c>
      <c r="J148" s="5">
        <v>8532141688</v>
      </c>
      <c r="K148" s="5">
        <v>17288101101</v>
      </c>
      <c r="L148" s="5">
        <v>550000000</v>
      </c>
      <c r="M148" s="5">
        <v>652600000</v>
      </c>
      <c r="N148" s="5">
        <v>2010000000</v>
      </c>
    </row>
    <row r="149" spans="2:14" ht="15.5" x14ac:dyDescent="0.35">
      <c r="C149" t="s">
        <v>635</v>
      </c>
      <c r="D149" s="5">
        <v>-5382215381</v>
      </c>
      <c r="E149" s="5">
        <v>21454105623</v>
      </c>
      <c r="F149" s="5">
        <v>-11628335335</v>
      </c>
      <c r="G149" s="5">
        <v>-3786000060</v>
      </c>
    </row>
    <row r="150" spans="2:14" ht="15.5" x14ac:dyDescent="0.35">
      <c r="C150" t="s">
        <v>1220</v>
      </c>
      <c r="F150" s="5">
        <v>1472578348</v>
      </c>
      <c r="G150" s="5">
        <v>-1472578348</v>
      </c>
    </row>
    <row r="151" spans="2:14" ht="15.5" x14ac:dyDescent="0.35">
      <c r="C151" t="s">
        <v>1221</v>
      </c>
      <c r="E151" s="5">
        <v>-11466094187</v>
      </c>
      <c r="F151" s="5">
        <v>11466094187</v>
      </c>
    </row>
    <row r="152" spans="2:14" ht="15.5" x14ac:dyDescent="0.35">
      <c r="C152" t="s">
        <v>432</v>
      </c>
      <c r="K152" s="5">
        <v>-4434777778</v>
      </c>
    </row>
    <row r="153" spans="2:14" ht="15.5" x14ac:dyDescent="0.35">
      <c r="C153" t="s">
        <v>465</v>
      </c>
      <c r="J153" s="5">
        <v>62500000000</v>
      </c>
      <c r="L153" s="5">
        <v>245000000000</v>
      </c>
    </row>
    <row r="154" spans="2:14" ht="15.5" x14ac:dyDescent="0.35">
      <c r="C154" t="s">
        <v>164</v>
      </c>
      <c r="D154" s="5">
        <v>-2428962805</v>
      </c>
      <c r="E154" s="5">
        <v>3559184060</v>
      </c>
      <c r="F154" s="5">
        <v>-7048884063</v>
      </c>
      <c r="G154" s="5">
        <v>476932299</v>
      </c>
      <c r="I154" s="5">
        <v>-39928962950</v>
      </c>
      <c r="J154" s="5">
        <v>33032924860</v>
      </c>
      <c r="K154" s="5">
        <v>-20677552494</v>
      </c>
      <c r="L154" s="5">
        <v>31047053515</v>
      </c>
      <c r="M154" s="5">
        <v>-2601108779</v>
      </c>
      <c r="N154" s="5">
        <v>-899438024</v>
      </c>
    </row>
    <row r="155" spans="2:14" ht="15.5" x14ac:dyDescent="0.35">
      <c r="C155" t="s">
        <v>165</v>
      </c>
      <c r="D155" s="5">
        <v>8030524930</v>
      </c>
      <c r="I155" s="5">
        <v>47959487880</v>
      </c>
      <c r="J155" s="5">
        <v>14926563020</v>
      </c>
      <c r="K155" s="5">
        <v>35604115514</v>
      </c>
      <c r="L155" s="5">
        <v>4557061999</v>
      </c>
      <c r="M155" s="5">
        <v>7158170779</v>
      </c>
      <c r="N155" s="5">
        <v>8057608803</v>
      </c>
    </row>
    <row r="156" spans="2:14" ht="15.5" x14ac:dyDescent="0.35">
      <c r="C156" t="s">
        <v>166</v>
      </c>
      <c r="D156" s="5">
        <v>5601562125</v>
      </c>
      <c r="E156" s="5">
        <v>3559184060</v>
      </c>
      <c r="F156" s="5">
        <v>-7048884063</v>
      </c>
      <c r="G156" s="5">
        <v>476932299</v>
      </c>
      <c r="I156" s="5">
        <v>8030524930</v>
      </c>
      <c r="J156" s="5">
        <v>47959487880</v>
      </c>
      <c r="K156" s="5">
        <v>14926563020</v>
      </c>
      <c r="L156" s="5">
        <v>35604115514</v>
      </c>
      <c r="M156" s="5">
        <v>4557062000</v>
      </c>
      <c r="N156" s="5">
        <v>7158170779</v>
      </c>
    </row>
    <row r="158" spans="2:14" ht="15.5" x14ac:dyDescent="0.35">
      <c r="B158" t="s">
        <v>167</v>
      </c>
      <c r="C158" t="s">
        <v>11</v>
      </c>
      <c r="D158" s="5">
        <v>6250000000</v>
      </c>
      <c r="E158" s="5">
        <v>6250000000</v>
      </c>
      <c r="F158" s="5">
        <v>6250000000</v>
      </c>
      <c r="G158" s="5">
        <v>6250000000</v>
      </c>
      <c r="I158" s="5">
        <v>6250000000</v>
      </c>
      <c r="J158" s="5">
        <v>6250000000</v>
      </c>
      <c r="K158" s="5">
        <v>5000000000</v>
      </c>
      <c r="L158" s="5">
        <v>0</v>
      </c>
      <c r="M158" s="5">
        <v>0</v>
      </c>
      <c r="N158" s="5">
        <v>0</v>
      </c>
    </row>
    <row r="159" spans="2:14" ht="15.5" x14ac:dyDescent="0.35">
      <c r="C159" t="s">
        <v>168</v>
      </c>
      <c r="D159" s="6">
        <v>-0.81</v>
      </c>
      <c r="E159" s="6">
        <v>-13.69</v>
      </c>
      <c r="F159" s="6">
        <v>-1.1299999999999999</v>
      </c>
      <c r="G159" s="6">
        <v>-1.73</v>
      </c>
    </row>
    <row r="160" spans="2:14" ht="15.5" x14ac:dyDescent="0.35">
      <c r="C160" t="s">
        <v>169</v>
      </c>
      <c r="D160" s="6">
        <v>-372.84</v>
      </c>
      <c r="E160" s="6">
        <v>-37.979999999999997</v>
      </c>
      <c r="F160" s="6">
        <v>-59.29</v>
      </c>
      <c r="G160" s="6">
        <v>-28.9</v>
      </c>
    </row>
    <row r="161" spans="3:7" ht="15.5" x14ac:dyDescent="0.35">
      <c r="C161" t="s">
        <v>60</v>
      </c>
      <c r="D161" s="6">
        <v>95.6</v>
      </c>
      <c r="E161" s="6">
        <v>-156.47</v>
      </c>
      <c r="F161" s="6">
        <v>19.510000000000002</v>
      </c>
      <c r="G161" s="6">
        <v>8.15</v>
      </c>
    </row>
    <row r="162" spans="3:7" ht="15.5" x14ac:dyDescent="0.35">
      <c r="C162" t="s">
        <v>170</v>
      </c>
      <c r="D162" s="5">
        <v>5720000000</v>
      </c>
      <c r="E162" s="5">
        <v>-73230000000</v>
      </c>
      <c r="F162" s="5">
        <v>3360000000</v>
      </c>
      <c r="G162" s="5">
        <v>-60000000</v>
      </c>
    </row>
    <row r="163" spans="3:7" ht="15.5" x14ac:dyDescent="0.35">
      <c r="C163" t="s">
        <v>171</v>
      </c>
      <c r="D163" s="6">
        <v>-1.2500000000000001E-2</v>
      </c>
      <c r="E163" s="6">
        <v>-0.2</v>
      </c>
      <c r="F163" s="6">
        <v>-1.32E-2</v>
      </c>
      <c r="G163" s="6">
        <v>-1.95E-2</v>
      </c>
    </row>
    <row r="164" spans="3:7" ht="15.5" x14ac:dyDescent="0.35">
      <c r="C164" t="s">
        <v>172</v>
      </c>
      <c r="D164" s="6">
        <v>-1.37E-2</v>
      </c>
      <c r="E164" s="6">
        <v>-0.22789999999999999</v>
      </c>
      <c r="F164" s="6">
        <v>-1.54E-2</v>
      </c>
      <c r="G164" s="6">
        <v>-2.3199999999999998E-2</v>
      </c>
    </row>
    <row r="165" spans="3:7" ht="15.5" x14ac:dyDescent="0.35">
      <c r="C165" t="s">
        <v>173</v>
      </c>
      <c r="D165" s="6">
        <v>-1.0500000000000001E-2</v>
      </c>
      <c r="E165" s="6">
        <v>-0.19390000000000002</v>
      </c>
      <c r="F165" s="6">
        <v>-1.1299999999999999E-2</v>
      </c>
      <c r="G165" s="6">
        <v>-1.84E-2</v>
      </c>
    </row>
    <row r="166" spans="3:7" ht="15.5" x14ac:dyDescent="0.35">
      <c r="C166" t="s">
        <v>174</v>
      </c>
      <c r="D166" s="6">
        <v>-4.5599999999999996</v>
      </c>
      <c r="E166" s="6">
        <v>-37.590000000000003</v>
      </c>
      <c r="F166" s="6">
        <v>-4.57</v>
      </c>
      <c r="G166" s="6">
        <v>-7.15</v>
      </c>
    </row>
    <row r="167" spans="3:7" ht="15.5" x14ac:dyDescent="0.35">
      <c r="C167" t="s">
        <v>175</v>
      </c>
      <c r="D167" s="5">
        <v>370000000000</v>
      </c>
      <c r="E167" s="5">
        <v>375000000000</v>
      </c>
      <c r="F167" s="5">
        <v>461000000000</v>
      </c>
      <c r="G167" s="5">
        <v>468000000000</v>
      </c>
    </row>
    <row r="168" spans="3:7" ht="15.5" x14ac:dyDescent="0.35">
      <c r="C168" t="s">
        <v>176</v>
      </c>
      <c r="D168" s="6">
        <v>5.0999999999999996</v>
      </c>
      <c r="E168" s="6">
        <v>8.66</v>
      </c>
      <c r="F168" s="6">
        <v>0.91</v>
      </c>
      <c r="G168" s="6">
        <v>0.67</v>
      </c>
    </row>
    <row r="169" spans="3:7" ht="15.5" x14ac:dyDescent="0.35">
      <c r="C169" t="s">
        <v>177</v>
      </c>
      <c r="D169" s="6">
        <v>59.25</v>
      </c>
      <c r="E169" s="6">
        <v>60.06</v>
      </c>
      <c r="F169" s="6">
        <v>73.73</v>
      </c>
      <c r="G169" s="6">
        <v>74.86</v>
      </c>
    </row>
    <row r="170" spans="3:7" ht="15.5" x14ac:dyDescent="0.35">
      <c r="C170" t="s">
        <v>178</v>
      </c>
      <c r="D170" s="6">
        <v>5.0999999999999996</v>
      </c>
      <c r="E170" s="6">
        <v>8.66</v>
      </c>
      <c r="F170" s="6">
        <v>0.91</v>
      </c>
      <c r="G170" s="6">
        <v>0.67</v>
      </c>
    </row>
    <row r="171" spans="3:7" ht="15.5" x14ac:dyDescent="0.35">
      <c r="C171" t="s">
        <v>179</v>
      </c>
      <c r="D171" s="6">
        <v>59.25</v>
      </c>
      <c r="E171" s="6">
        <v>60.06</v>
      </c>
      <c r="F171" s="6">
        <v>73.73</v>
      </c>
      <c r="G171" s="6">
        <v>74.86</v>
      </c>
    </row>
    <row r="172" spans="3:7" ht="15.5" x14ac:dyDescent="0.35">
      <c r="C172" t="s">
        <v>180</v>
      </c>
      <c r="D172" s="5">
        <v>20000000000</v>
      </c>
      <c r="E172" s="5">
        <v>26000000000</v>
      </c>
      <c r="F172" s="5">
        <v>36000000000</v>
      </c>
      <c r="G172" s="5">
        <v>46000000000</v>
      </c>
    </row>
    <row r="173" spans="3:7" ht="15.5" x14ac:dyDescent="0.35">
      <c r="C173" t="s">
        <v>181</v>
      </c>
      <c r="D173" s="5">
        <v>4000000000</v>
      </c>
      <c r="E173" s="5">
        <v>5000000000</v>
      </c>
      <c r="F173" s="5">
        <v>8000000000</v>
      </c>
      <c r="G173" s="5">
        <v>7000000000</v>
      </c>
    </row>
    <row r="174" spans="3:7" ht="15.5" x14ac:dyDescent="0.35">
      <c r="C174" t="s">
        <v>182</v>
      </c>
      <c r="D174" s="5">
        <v>370000000000</v>
      </c>
      <c r="E174" s="5">
        <v>375000000000</v>
      </c>
      <c r="F174" s="5">
        <v>461000000000</v>
      </c>
      <c r="G174" s="5">
        <v>468000000000</v>
      </c>
    </row>
    <row r="175" spans="3:7" ht="15.5" x14ac:dyDescent="0.35">
      <c r="C175" t="s">
        <v>23</v>
      </c>
      <c r="D175" s="5">
        <v>24000000000</v>
      </c>
      <c r="E175" s="5">
        <v>31000000000</v>
      </c>
      <c r="F175" s="5">
        <v>43000000000</v>
      </c>
      <c r="G175" s="5">
        <v>53000000000</v>
      </c>
    </row>
    <row r="176" spans="3:7" ht="15.5" x14ac:dyDescent="0.35">
      <c r="C176" t="s">
        <v>20</v>
      </c>
      <c r="D176" s="5">
        <v>18000000000</v>
      </c>
      <c r="E176" s="5">
        <v>23000000000</v>
      </c>
      <c r="F176" s="5">
        <v>39000000000</v>
      </c>
      <c r="G176" s="5">
        <v>41000000000</v>
      </c>
    </row>
    <row r="177" spans="3:14" ht="15.5" x14ac:dyDescent="0.35">
      <c r="C177" t="s">
        <v>183</v>
      </c>
      <c r="D177" s="5">
        <v>70000000000</v>
      </c>
      <c r="E177" s="5">
        <v>67000000000</v>
      </c>
      <c r="F177" s="5">
        <v>167000000000</v>
      </c>
      <c r="G177" s="5">
        <v>164000000000</v>
      </c>
    </row>
    <row r="178" spans="3:14" ht="15.5" x14ac:dyDescent="0.35">
      <c r="C178" t="s">
        <v>184</v>
      </c>
      <c r="D178" s="5">
        <v>5000000000</v>
      </c>
      <c r="E178" s="5">
        <v>38000000000</v>
      </c>
      <c r="F178" s="5">
        <v>1000000000</v>
      </c>
      <c r="G178" s="5">
        <v>2000000000</v>
      </c>
    </row>
    <row r="179" spans="3:14" ht="15.5" x14ac:dyDescent="0.35">
      <c r="C179" t="s">
        <v>185</v>
      </c>
      <c r="E179" s="5">
        <v>-3000000000</v>
      </c>
      <c r="F179" s="5">
        <v>0</v>
      </c>
      <c r="G179" s="5">
        <v>0</v>
      </c>
    </row>
    <row r="180" spans="3:14" ht="15.5" x14ac:dyDescent="0.35">
      <c r="C180" t="s">
        <v>12</v>
      </c>
      <c r="D180" s="5">
        <v>5000000000</v>
      </c>
      <c r="E180" s="5">
        <v>35000000000</v>
      </c>
      <c r="F180" s="5">
        <v>1000000000</v>
      </c>
      <c r="G180" s="5">
        <v>2000000000</v>
      </c>
    </row>
    <row r="181" spans="3:14" ht="15.5" x14ac:dyDescent="0.35">
      <c r="C181" t="s">
        <v>15</v>
      </c>
      <c r="D181" s="6">
        <v>0.73</v>
      </c>
      <c r="E181" s="6">
        <v>5.52</v>
      </c>
      <c r="F181" s="6">
        <v>0.08</v>
      </c>
      <c r="G181" s="6">
        <v>0.33</v>
      </c>
    </row>
    <row r="182" spans="3:14" ht="15.5" x14ac:dyDescent="0.35">
      <c r="C182" t="s">
        <v>45</v>
      </c>
      <c r="I182" s="6">
        <v>-18.010000000000002</v>
      </c>
      <c r="J182" s="6">
        <v>2.09</v>
      </c>
      <c r="K182" s="6">
        <v>3.85</v>
      </c>
      <c r="L182" s="6">
        <v>70793.91</v>
      </c>
      <c r="M182" s="6">
        <v>201753.36</v>
      </c>
      <c r="N182" s="6">
        <v>220955.28</v>
      </c>
    </row>
    <row r="183" spans="3:14" ht="15.5" x14ac:dyDescent="0.35">
      <c r="C183" t="s">
        <v>59</v>
      </c>
      <c r="I183" s="6">
        <v>-28.87</v>
      </c>
      <c r="J183" s="6">
        <v>24.4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62</v>
      </c>
      <c r="I184" s="6">
        <v>28.09</v>
      </c>
      <c r="J184" s="6">
        <v>1.05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186</v>
      </c>
      <c r="I185" s="5">
        <v>-66940000000</v>
      </c>
      <c r="J185" s="5">
        <v>57770000000</v>
      </c>
      <c r="K185" s="5">
        <v>54160000000</v>
      </c>
      <c r="L185" s="5">
        <v>51600000000</v>
      </c>
      <c r="M185" s="5">
        <v>27530000000</v>
      </c>
      <c r="N185" s="5">
        <v>28990000000</v>
      </c>
    </row>
    <row r="186" spans="3:14" ht="15.5" x14ac:dyDescent="0.35">
      <c r="C186" t="s">
        <v>187</v>
      </c>
      <c r="I186" s="6">
        <v>-0.26300000000000001</v>
      </c>
      <c r="J186" s="6">
        <v>2.3700000000000002E-2</v>
      </c>
      <c r="K186" s="6">
        <v>4.6500000000000007E-2</v>
      </c>
      <c r="L186" s="6">
        <v>4.82E-2</v>
      </c>
      <c r="M186" s="6">
        <v>0.10189999999999999</v>
      </c>
      <c r="N186" s="6">
        <v>0.1075</v>
      </c>
    </row>
    <row r="187" spans="3:14" ht="15.5" x14ac:dyDescent="0.35">
      <c r="C187" t="s">
        <v>188</v>
      </c>
      <c r="I187" s="6">
        <v>-0.29980000000000001</v>
      </c>
      <c r="J187" s="6">
        <v>2.6800000000000001E-2</v>
      </c>
      <c r="K187" s="6">
        <v>5.45E-2</v>
      </c>
      <c r="L187" s="6">
        <v>5.33E-2</v>
      </c>
      <c r="M187" s="6">
        <v>0.14499999999999999</v>
      </c>
      <c r="N187" s="6">
        <v>0.1857</v>
      </c>
    </row>
    <row r="188" spans="3:14" ht="15.5" x14ac:dyDescent="0.35">
      <c r="C188" t="s">
        <v>189</v>
      </c>
      <c r="I188" s="6">
        <v>-0.2341</v>
      </c>
      <c r="J188" s="6">
        <v>6.6000000000000003E-2</v>
      </c>
      <c r="K188" s="6">
        <v>7.7600000000000002E-2</v>
      </c>
      <c r="L188" s="6">
        <v>0.13269999999999998</v>
      </c>
      <c r="M188" s="6">
        <v>0.22800000000000001</v>
      </c>
      <c r="N188" s="6">
        <v>0.49149999999999999</v>
      </c>
    </row>
    <row r="189" spans="3:14" ht="15.5" x14ac:dyDescent="0.35">
      <c r="C189" t="s">
        <v>190</v>
      </c>
      <c r="I189" s="6">
        <v>-16.79</v>
      </c>
      <c r="J189" s="6">
        <v>3.74</v>
      </c>
      <c r="K189" s="6">
        <v>6.07</v>
      </c>
      <c r="L189" s="5">
        <v>7</v>
      </c>
      <c r="M189" s="6">
        <v>3.4</v>
      </c>
      <c r="N189" s="6">
        <v>3.25</v>
      </c>
    </row>
    <row r="190" spans="3:14" ht="15.5" x14ac:dyDescent="0.35">
      <c r="C190" t="s">
        <v>56</v>
      </c>
      <c r="I190" s="6">
        <v>8.66</v>
      </c>
      <c r="J190" s="6">
        <v>0.65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53</v>
      </c>
      <c r="I191" s="6">
        <v>60.06</v>
      </c>
      <c r="J191" s="6">
        <v>78.05</v>
      </c>
      <c r="K191" s="6">
        <v>70.59</v>
      </c>
      <c r="L191" s="6">
        <v>1328405.94</v>
      </c>
      <c r="M191" s="6">
        <v>1391099.42</v>
      </c>
      <c r="N191" s="6">
        <v>1189712.6599999999</v>
      </c>
    </row>
    <row r="192" spans="3:14" ht="15.5" x14ac:dyDescent="0.35">
      <c r="C192" t="s">
        <v>191</v>
      </c>
      <c r="I192" s="6">
        <v>8.66</v>
      </c>
      <c r="J192" s="6">
        <v>0.65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192</v>
      </c>
      <c r="I193" s="6">
        <v>60.06</v>
      </c>
      <c r="J193" s="6">
        <v>78.05</v>
      </c>
      <c r="K193" s="6">
        <v>70.59</v>
      </c>
      <c r="L193" s="6">
        <v>1328405.94</v>
      </c>
      <c r="M193" s="6">
        <v>1391099.42</v>
      </c>
      <c r="N193" s="6">
        <v>1189712.6599999999</v>
      </c>
    </row>
    <row r="194" spans="2:14" ht="15.5" x14ac:dyDescent="0.35">
      <c r="C194" t="s">
        <v>193</v>
      </c>
      <c r="I194" s="5">
        <v>26000000000</v>
      </c>
      <c r="J194" s="5">
        <v>38000000000</v>
      </c>
      <c r="K194" s="5">
        <v>28000000000</v>
      </c>
      <c r="L194" s="5">
        <v>12000000000</v>
      </c>
      <c r="M194" s="5">
        <v>19000000000</v>
      </c>
      <c r="N194" s="5">
        <v>13000000000</v>
      </c>
    </row>
    <row r="195" spans="2:14" ht="15.5" x14ac:dyDescent="0.35">
      <c r="C195" t="s">
        <v>194</v>
      </c>
      <c r="I195" s="5">
        <v>5000000000</v>
      </c>
      <c r="J195" s="5">
        <v>8000000000</v>
      </c>
      <c r="K195" s="5">
        <v>10000000000</v>
      </c>
      <c r="L195" s="5">
        <v>13000000000</v>
      </c>
      <c r="M195" s="5">
        <v>7000000000</v>
      </c>
      <c r="N195" s="5">
        <v>28000000000</v>
      </c>
    </row>
    <row r="196" spans="2:14" ht="15.5" x14ac:dyDescent="0.35">
      <c r="C196" t="s">
        <v>25</v>
      </c>
      <c r="I196" s="5">
        <v>31000000000</v>
      </c>
      <c r="J196" s="5">
        <v>46000000000</v>
      </c>
      <c r="K196" s="5">
        <v>38000000000</v>
      </c>
      <c r="L196" s="5">
        <v>26000000000</v>
      </c>
      <c r="M196" s="5">
        <v>26000000000</v>
      </c>
      <c r="N196" s="5">
        <v>41000000000</v>
      </c>
    </row>
    <row r="197" spans="2:14" ht="15.5" x14ac:dyDescent="0.35">
      <c r="C197" t="s">
        <v>22</v>
      </c>
      <c r="I197" s="5">
        <v>23000000000</v>
      </c>
      <c r="J197" s="5">
        <v>-2000000000</v>
      </c>
      <c r="K197" s="5">
        <v>23000000000</v>
      </c>
      <c r="L197" s="5">
        <v>-10000000000</v>
      </c>
      <c r="M197" s="5">
        <v>21000000000</v>
      </c>
      <c r="N197" s="5">
        <v>34000000000</v>
      </c>
    </row>
    <row r="198" spans="2:14" ht="15.5" x14ac:dyDescent="0.35">
      <c r="C198" t="s">
        <v>195</v>
      </c>
      <c r="I198" s="5">
        <v>67000000000</v>
      </c>
      <c r="J198" s="5">
        <v>168000000000</v>
      </c>
      <c r="K198" s="5">
        <v>107000000000</v>
      </c>
      <c r="L198" s="5">
        <v>163000000000</v>
      </c>
      <c r="M198" s="5">
        <v>-3000000000</v>
      </c>
      <c r="N198" s="5">
        <v>18000000000</v>
      </c>
    </row>
    <row r="199" spans="2:14" ht="15.5" x14ac:dyDescent="0.35">
      <c r="C199" t="s">
        <v>196</v>
      </c>
      <c r="I199" s="5">
        <v>-3000000000</v>
      </c>
      <c r="J199" s="5">
        <v>5000000000</v>
      </c>
      <c r="K199" s="5">
        <v>-9000000000</v>
      </c>
      <c r="L199" s="5">
        <v>40000000000</v>
      </c>
      <c r="M199" s="5">
        <v>31000000000</v>
      </c>
      <c r="N199" s="5">
        <v>21000000000</v>
      </c>
    </row>
    <row r="200" spans="2:14" ht="15.5" x14ac:dyDescent="0.35">
      <c r="C200" t="s">
        <v>197</v>
      </c>
      <c r="I200" s="5">
        <v>-3000000000</v>
      </c>
      <c r="J200" s="5">
        <v>-91000000000</v>
      </c>
      <c r="K200" s="5">
        <v>-19000000000</v>
      </c>
      <c r="L200" s="5">
        <v>-247000000000</v>
      </c>
      <c r="M200" s="5">
        <v>-12000000000</v>
      </c>
      <c r="N200" s="5">
        <v>-23000000000</v>
      </c>
    </row>
    <row r="201" spans="2:14" ht="15.5" x14ac:dyDescent="0.35">
      <c r="C201" t="s">
        <v>14</v>
      </c>
      <c r="I201" s="5">
        <v>-6000000000</v>
      </c>
      <c r="J201" s="5">
        <v>-86000000000</v>
      </c>
      <c r="K201" s="5">
        <v>-28000000000</v>
      </c>
      <c r="L201" s="5">
        <v>-207000000000</v>
      </c>
      <c r="M201" s="5">
        <v>19000000000</v>
      </c>
      <c r="N201" s="5">
        <v>-2000000000</v>
      </c>
    </row>
    <row r="202" spans="2:14" ht="15.5" x14ac:dyDescent="0.35">
      <c r="C202" t="s">
        <v>16</v>
      </c>
      <c r="I202" s="6">
        <v>-1.03</v>
      </c>
      <c r="J202" s="6">
        <v>-13.73</v>
      </c>
      <c r="K202" s="6">
        <v>-5.56</v>
      </c>
      <c r="L202" s="6">
        <v>-828617.81</v>
      </c>
      <c r="M202" s="6">
        <v>375490.17</v>
      </c>
      <c r="N202" s="6">
        <v>-40684.699999999997</v>
      </c>
    </row>
    <row r="204" spans="2:14" ht="15.5" x14ac:dyDescent="0.35">
      <c r="B204" t="s">
        <v>198</v>
      </c>
      <c r="C204" t="s">
        <v>199</v>
      </c>
      <c r="D204" s="5">
        <v>-5000000000</v>
      </c>
      <c r="E204" s="5">
        <v>-86000000000</v>
      </c>
      <c r="F204" s="5">
        <v>-7000000000</v>
      </c>
      <c r="G204" s="5">
        <v>-11000000000</v>
      </c>
      <c r="H204" s="5">
        <v>-20000000000</v>
      </c>
      <c r="I204" s="5">
        <v>-113000000000</v>
      </c>
      <c r="J204" s="5">
        <v>13000000000</v>
      </c>
      <c r="K204" s="5">
        <v>19000000000</v>
      </c>
      <c r="L204" s="5">
        <v>18000000000</v>
      </c>
      <c r="M204" s="5">
        <v>10000000000</v>
      </c>
      <c r="N204" s="5">
        <v>11000000000</v>
      </c>
    </row>
    <row r="205" spans="2:14" ht="15.5" x14ac:dyDescent="0.35">
      <c r="C205" t="s">
        <v>317</v>
      </c>
      <c r="H205" s="5">
        <v>-109000000000</v>
      </c>
      <c r="I205" s="5">
        <v>-113000000000</v>
      </c>
      <c r="J205" s="5">
        <v>13000000000</v>
      </c>
      <c r="K205" s="5">
        <v>19000000000</v>
      </c>
    </row>
    <row r="206" spans="2:14" ht="15.5" x14ac:dyDescent="0.35">
      <c r="C206" t="s">
        <v>44</v>
      </c>
      <c r="D206" s="6">
        <v>-0.81</v>
      </c>
      <c r="E206" s="6">
        <v>-13.69</v>
      </c>
      <c r="F206" s="6">
        <v>-1.1299999999999999</v>
      </c>
      <c r="G206" s="6">
        <v>-1.73</v>
      </c>
      <c r="H206" s="6">
        <v>-3.24</v>
      </c>
      <c r="I206" s="6">
        <v>-18.010000000000002</v>
      </c>
      <c r="J206" s="6">
        <v>2.09</v>
      </c>
      <c r="K206" s="6">
        <v>3.08</v>
      </c>
      <c r="L206" s="6">
        <v>2.83</v>
      </c>
      <c r="M206" s="6">
        <v>1.61</v>
      </c>
      <c r="N206" s="6">
        <v>1.77</v>
      </c>
    </row>
    <row r="207" spans="2:14" ht="15.5" x14ac:dyDescent="0.35">
      <c r="C207" t="s">
        <v>318</v>
      </c>
      <c r="H207" s="6">
        <v>-17.37</v>
      </c>
      <c r="I207" s="6">
        <v>-18.010000000000002</v>
      </c>
      <c r="J207" s="6">
        <v>2.09</v>
      </c>
      <c r="K207" s="6">
        <v>3.08</v>
      </c>
    </row>
    <row r="208" spans="2:14" ht="15.5" x14ac:dyDescent="0.35">
      <c r="C208" t="s">
        <v>204</v>
      </c>
      <c r="D208" s="5">
        <v>20000000000</v>
      </c>
      <c r="E208" s="5">
        <v>-21000000000</v>
      </c>
      <c r="F208" s="5">
        <v>21000000000</v>
      </c>
      <c r="G208" s="5">
        <v>38000000000</v>
      </c>
      <c r="H208" s="5">
        <v>79000000000</v>
      </c>
      <c r="I208" s="5">
        <v>116000000000</v>
      </c>
      <c r="J208" s="5">
        <v>303000000000</v>
      </c>
      <c r="K208" s="5">
        <v>173000000000</v>
      </c>
      <c r="L208" s="5">
        <v>169000000000</v>
      </c>
      <c r="M208" s="5">
        <v>112000000000</v>
      </c>
      <c r="N208" s="5">
        <v>129000000000</v>
      </c>
    </row>
    <row r="209" spans="3:11" ht="15.5" x14ac:dyDescent="0.35">
      <c r="C209" t="s">
        <v>319</v>
      </c>
      <c r="H209" s="5">
        <v>59000000000</v>
      </c>
      <c r="I209" s="5">
        <v>116000000000</v>
      </c>
      <c r="J209" s="5">
        <v>303000000000</v>
      </c>
      <c r="K209" s="5">
        <v>173000000000</v>
      </c>
    </row>
    <row r="210" spans="3:11" ht="15.5" x14ac:dyDescent="0.35">
      <c r="C210" t="s">
        <v>208</v>
      </c>
      <c r="I210" s="6">
        <v>-72.23</v>
      </c>
    </row>
    <row r="211" spans="3:11" ht="15.5" x14ac:dyDescent="0.35">
      <c r="C211" t="s">
        <v>320</v>
      </c>
      <c r="I211" s="6">
        <v>-13.47</v>
      </c>
    </row>
    <row r="212" spans="3:11" ht="15.5" x14ac:dyDescent="0.35">
      <c r="C212" t="s">
        <v>209</v>
      </c>
      <c r="I212" s="6">
        <v>7.42</v>
      </c>
    </row>
    <row r="213" spans="3:11" ht="15.5" x14ac:dyDescent="0.35">
      <c r="C213" t="s">
        <v>321</v>
      </c>
      <c r="I213" s="6">
        <v>-7.4200000000000002E-2</v>
      </c>
    </row>
    <row r="214" spans="3:11" ht="15.5" x14ac:dyDescent="0.35">
      <c r="C214" t="s">
        <v>322</v>
      </c>
      <c r="I214" s="6">
        <v>24.88</v>
      </c>
    </row>
    <row r="215" spans="3:11" ht="15.5" x14ac:dyDescent="0.35">
      <c r="C215" t="s">
        <v>210</v>
      </c>
      <c r="I215" s="6">
        <v>3.95</v>
      </c>
    </row>
    <row r="216" spans="3:11" ht="15.5" x14ac:dyDescent="0.35">
      <c r="C216" t="s">
        <v>323</v>
      </c>
      <c r="I216" s="6">
        <v>32.630000000000003</v>
      </c>
    </row>
    <row r="217" spans="3:11" ht="15.5" x14ac:dyDescent="0.35">
      <c r="C217" t="s">
        <v>324</v>
      </c>
      <c r="I217" s="6">
        <v>35.07</v>
      </c>
    </row>
    <row r="218" spans="3:11" ht="15.5" x14ac:dyDescent="0.35">
      <c r="C218" t="s">
        <v>325</v>
      </c>
      <c r="I218" s="6">
        <v>-14.69</v>
      </c>
    </row>
    <row r="219" spans="3:11" ht="15.5" x14ac:dyDescent="0.35">
      <c r="C219" t="s">
        <v>326</v>
      </c>
      <c r="I219" s="6">
        <v>-23.06</v>
      </c>
    </row>
    <row r="220" spans="3:11" ht="15.5" x14ac:dyDescent="0.35">
      <c r="C220" t="s">
        <v>329</v>
      </c>
      <c r="I220" s="6">
        <v>-17.37</v>
      </c>
    </row>
    <row r="221" spans="3:11" ht="15.5" x14ac:dyDescent="0.35">
      <c r="C221" t="s">
        <v>211</v>
      </c>
      <c r="I221" s="6">
        <v>-3.24</v>
      </c>
    </row>
    <row r="222" spans="3:11" ht="15.5" x14ac:dyDescent="0.35">
      <c r="C222" t="s">
        <v>330</v>
      </c>
      <c r="I222" s="6">
        <v>9.4</v>
      </c>
    </row>
    <row r="223" spans="3:11" ht="15.5" x14ac:dyDescent="0.35">
      <c r="C223" t="s">
        <v>212</v>
      </c>
      <c r="D223" s="6">
        <v>0.9</v>
      </c>
    </row>
    <row r="224" spans="3:11" ht="15.5" x14ac:dyDescent="0.35">
      <c r="C224" t="s">
        <v>213</v>
      </c>
      <c r="I224" s="6">
        <v>59.25</v>
      </c>
    </row>
    <row r="225" spans="3:9" ht="15.5" x14ac:dyDescent="0.35">
      <c r="C225" t="s">
        <v>331</v>
      </c>
      <c r="I225" s="6">
        <v>6.67</v>
      </c>
    </row>
    <row r="226" spans="3:9" ht="15.5" x14ac:dyDescent="0.35">
      <c r="C226" t="s">
        <v>214</v>
      </c>
      <c r="D226" s="6">
        <v>3.32</v>
      </c>
    </row>
    <row r="227" spans="3:9" ht="15.5" x14ac:dyDescent="0.35">
      <c r="C227" t="s">
        <v>215</v>
      </c>
      <c r="D227" s="6">
        <v>1.52</v>
      </c>
    </row>
    <row r="228" spans="3:9" ht="15.5" x14ac:dyDescent="0.35">
      <c r="C228" t="s">
        <v>216</v>
      </c>
      <c r="D228" s="6">
        <v>0.06</v>
      </c>
    </row>
    <row r="229" spans="3:9" ht="15.5" x14ac:dyDescent="0.35">
      <c r="C229" t="s">
        <v>332</v>
      </c>
      <c r="D229" s="6">
        <v>0.01</v>
      </c>
    </row>
    <row r="230" spans="3:9" ht="15.5" x14ac:dyDescent="0.35">
      <c r="C230" t="s">
        <v>217</v>
      </c>
      <c r="D230" s="6">
        <v>0.1</v>
      </c>
    </row>
    <row r="231" spans="3:9" ht="15.5" x14ac:dyDescent="0.35">
      <c r="C231" t="s">
        <v>218</v>
      </c>
      <c r="D231" s="6">
        <v>0.06</v>
      </c>
    </row>
    <row r="232" spans="3:9" ht="15.5" x14ac:dyDescent="0.35">
      <c r="C232" t="s">
        <v>219</v>
      </c>
      <c r="D232" s="6">
        <v>1.1000000000000001</v>
      </c>
    </row>
    <row r="233" spans="3:9" ht="15.5" x14ac:dyDescent="0.35">
      <c r="C233" t="s">
        <v>333</v>
      </c>
      <c r="I233" s="6">
        <v>-18.399999999999999</v>
      </c>
    </row>
    <row r="234" spans="3:9" ht="15.5" x14ac:dyDescent="0.35">
      <c r="C234" t="s">
        <v>12</v>
      </c>
      <c r="D234" s="5">
        <v>5000000000</v>
      </c>
    </row>
    <row r="235" spans="3:9" ht="15.5" x14ac:dyDescent="0.35">
      <c r="C235" t="s">
        <v>220</v>
      </c>
      <c r="I235" s="6">
        <v>10.47</v>
      </c>
    </row>
    <row r="236" spans="3:9" ht="15.5" x14ac:dyDescent="0.35">
      <c r="C236" t="s">
        <v>221</v>
      </c>
      <c r="I236" s="6">
        <v>-0.2676</v>
      </c>
    </row>
    <row r="237" spans="3:9" ht="15.5" x14ac:dyDescent="0.35">
      <c r="C237" t="s">
        <v>222</v>
      </c>
      <c r="I237" s="6">
        <v>-0.29309999999999997</v>
      </c>
    </row>
    <row r="238" spans="3:9" ht="15.5" x14ac:dyDescent="0.35">
      <c r="C238" t="s">
        <v>223</v>
      </c>
      <c r="I238" s="6">
        <v>-0.26600000000000001</v>
      </c>
    </row>
    <row r="239" spans="3:9" ht="15.5" x14ac:dyDescent="0.35">
      <c r="C239" t="s">
        <v>334</v>
      </c>
      <c r="I239" s="6">
        <v>-0.2465</v>
      </c>
    </row>
    <row r="240" spans="3:9" ht="15.5" x14ac:dyDescent="0.35">
      <c r="C240" t="s">
        <v>224</v>
      </c>
      <c r="D240" s="6">
        <v>77.38</v>
      </c>
    </row>
    <row r="241" spans="3:9" ht="15.5" x14ac:dyDescent="0.35">
      <c r="C241" t="s">
        <v>225</v>
      </c>
      <c r="D241" s="6">
        <v>317.14999999999998</v>
      </c>
    </row>
    <row r="242" spans="3:9" ht="15.5" x14ac:dyDescent="0.35">
      <c r="C242" t="s">
        <v>226</v>
      </c>
      <c r="D242" s="6">
        <v>57.75</v>
      </c>
    </row>
    <row r="243" spans="3:9" ht="15.5" x14ac:dyDescent="0.35">
      <c r="C243" t="s">
        <v>227</v>
      </c>
      <c r="D243" s="6">
        <v>336.78</v>
      </c>
    </row>
    <row r="244" spans="3:9" ht="15.5" x14ac:dyDescent="0.35">
      <c r="C244" t="s">
        <v>228</v>
      </c>
      <c r="D244" s="6">
        <v>1.18</v>
      </c>
    </row>
    <row r="245" spans="3:9" ht="15.5" x14ac:dyDescent="0.35">
      <c r="C245" t="s">
        <v>335</v>
      </c>
      <c r="I245" s="6">
        <v>0.14000000000000001</v>
      </c>
    </row>
    <row r="246" spans="3:9" ht="15.5" x14ac:dyDescent="0.35">
      <c r="C246" t="s">
        <v>336</v>
      </c>
      <c r="I246" s="6">
        <v>1.88</v>
      </c>
    </row>
    <row r="247" spans="3:9" ht="15.5" x14ac:dyDescent="0.35">
      <c r="C247" t="s">
        <v>40</v>
      </c>
      <c r="I247" s="5">
        <v>1463000000000</v>
      </c>
    </row>
    <row r="248" spans="3:9" ht="15.5" x14ac:dyDescent="0.35">
      <c r="C248" t="s">
        <v>229</v>
      </c>
      <c r="I248" s="5">
        <v>1481000000000</v>
      </c>
    </row>
    <row r="249" spans="3:9" ht="15.5" x14ac:dyDescent="0.35">
      <c r="C249" t="s">
        <v>230</v>
      </c>
      <c r="I249" s="5">
        <v>6250000000</v>
      </c>
    </row>
    <row r="250" spans="3:9" ht="15.5" x14ac:dyDescent="0.35">
      <c r="C250" t="s">
        <v>231</v>
      </c>
      <c r="I250" s="6">
        <v>0.3725</v>
      </c>
    </row>
    <row r="251" spans="3:9" ht="15.5" x14ac:dyDescent="0.35">
      <c r="C251" t="s">
        <v>232</v>
      </c>
      <c r="D251" s="6">
        <v>0.10249999999999999</v>
      </c>
    </row>
    <row r="252" spans="3:9" ht="15.5" x14ac:dyDescent="0.35">
      <c r="C252" t="s">
        <v>233</v>
      </c>
      <c r="D252" s="6">
        <v>-0.20100000000000001</v>
      </c>
    </row>
    <row r="253" spans="3:9" ht="15.5" x14ac:dyDescent="0.35">
      <c r="C253" t="s">
        <v>234</v>
      </c>
      <c r="D253" s="6">
        <v>-0.25640000000000002</v>
      </c>
    </row>
    <row r="254" spans="3:9" ht="15.5" x14ac:dyDescent="0.35">
      <c r="C254" t="s">
        <v>235</v>
      </c>
      <c r="D254" s="6">
        <v>-0.74250000000000005</v>
      </c>
    </row>
    <row r="255" spans="3:9" ht="15.5" x14ac:dyDescent="0.35">
      <c r="C255" t="s">
        <v>236</v>
      </c>
      <c r="D255" s="6">
        <v>-0.6099</v>
      </c>
    </row>
    <row r="256" spans="3:9" ht="15.5" x14ac:dyDescent="0.35">
      <c r="C256" t="s">
        <v>237</v>
      </c>
      <c r="D256" s="6">
        <v>0.44209999999999999</v>
      </c>
    </row>
    <row r="257" spans="3:9" ht="15.5" x14ac:dyDescent="0.35">
      <c r="C257" t="s">
        <v>244</v>
      </c>
      <c r="I257" s="5">
        <v>3</v>
      </c>
    </row>
    <row r="258" spans="3:9" ht="15.5" x14ac:dyDescent="0.35">
      <c r="C258" t="s">
        <v>245</v>
      </c>
      <c r="I258" s="6">
        <v>0.96</v>
      </c>
    </row>
    <row r="259" spans="3:9" ht="15.5" x14ac:dyDescent="0.35">
      <c r="C259" t="s">
        <v>246</v>
      </c>
      <c r="I259" s="6">
        <v>0.56999999999999995</v>
      </c>
    </row>
    <row r="260" spans="3:9" ht="15.5" x14ac:dyDescent="0.35">
      <c r="C260" t="s">
        <v>247</v>
      </c>
      <c r="I260" s="6">
        <v>0.11</v>
      </c>
    </row>
    <row r="261" spans="3:9" ht="15.5" x14ac:dyDescent="0.35">
      <c r="C261" t="s">
        <v>249</v>
      </c>
      <c r="I261" s="6">
        <v>0.08</v>
      </c>
    </row>
    <row r="262" spans="3:9" ht="15.5" x14ac:dyDescent="0.35">
      <c r="C262" t="s">
        <v>250</v>
      </c>
      <c r="I262" s="6">
        <v>0.17</v>
      </c>
    </row>
    <row r="263" spans="3:9" ht="15.5" x14ac:dyDescent="0.35">
      <c r="C263" t="s">
        <v>251</v>
      </c>
      <c r="I263" s="6">
        <v>0.12</v>
      </c>
    </row>
    <row r="264" spans="3:9" ht="15.5" x14ac:dyDescent="0.35">
      <c r="C264" t="s">
        <v>337</v>
      </c>
      <c r="I264" s="5">
        <v>59000000000</v>
      </c>
    </row>
    <row r="265" spans="3:9" ht="15.5" x14ac:dyDescent="0.35">
      <c r="C265" t="s">
        <v>338</v>
      </c>
      <c r="I265" s="5">
        <v>-57000000000</v>
      </c>
    </row>
    <row r="266" spans="3:9" ht="15.5" x14ac:dyDescent="0.35">
      <c r="C266" t="s">
        <v>339</v>
      </c>
      <c r="I266" s="5">
        <v>-64000000000</v>
      </c>
    </row>
    <row r="267" spans="3:9" ht="15.5" x14ac:dyDescent="0.35">
      <c r="C267" t="s">
        <v>340</v>
      </c>
      <c r="I267" s="5">
        <v>-109000000000</v>
      </c>
    </row>
    <row r="268" spans="3:9" ht="15.5" x14ac:dyDescent="0.35">
      <c r="C268" t="s">
        <v>252</v>
      </c>
      <c r="D268" s="5">
        <v>6000000000</v>
      </c>
    </row>
    <row r="269" spans="3:9" ht="15.5" x14ac:dyDescent="0.35">
      <c r="C269" t="s">
        <v>253</v>
      </c>
      <c r="D269" s="5">
        <v>406000000000</v>
      </c>
    </row>
    <row r="270" spans="3:9" ht="15.5" x14ac:dyDescent="0.35">
      <c r="C270" t="s">
        <v>254</v>
      </c>
      <c r="D270" s="5">
        <v>35000000000</v>
      </c>
    </row>
    <row r="271" spans="3:9" ht="15.5" x14ac:dyDescent="0.35">
      <c r="C271" t="s">
        <v>183</v>
      </c>
      <c r="D271" s="5">
        <v>70000000000</v>
      </c>
    </row>
    <row r="272" spans="3:9" ht="15.5" x14ac:dyDescent="0.35">
      <c r="C272" t="s">
        <v>182</v>
      </c>
      <c r="I272" s="5">
        <v>370000000000</v>
      </c>
    </row>
    <row r="273" spans="3:9" ht="15.5" x14ac:dyDescent="0.35">
      <c r="C273" t="s">
        <v>181</v>
      </c>
      <c r="D273" s="5">
        <v>4000000000</v>
      </c>
    </row>
    <row r="274" spans="3:9" ht="15.5" x14ac:dyDescent="0.35">
      <c r="C274" t="s">
        <v>180</v>
      </c>
      <c r="D274" s="5">
        <v>20000000000</v>
      </c>
    </row>
    <row r="275" spans="3:9" ht="15.5" x14ac:dyDescent="0.35">
      <c r="C275" t="s">
        <v>23</v>
      </c>
      <c r="D275" s="5">
        <v>24000000000</v>
      </c>
    </row>
    <row r="276" spans="3:9" ht="15.5" x14ac:dyDescent="0.35">
      <c r="C276" t="s">
        <v>20</v>
      </c>
      <c r="D276" s="5">
        <v>18000000000</v>
      </c>
    </row>
    <row r="277" spans="3:9" ht="15.5" x14ac:dyDescent="0.35">
      <c r="C277" t="s">
        <v>255</v>
      </c>
      <c r="I277" s="5">
        <v>370000000000</v>
      </c>
    </row>
    <row r="278" spans="3:9" ht="15.5" x14ac:dyDescent="0.35">
      <c r="C278" t="s">
        <v>341</v>
      </c>
      <c r="I278" s="5">
        <v>45000000000</v>
      </c>
    </row>
    <row r="279" spans="3:9" ht="15.5" x14ac:dyDescent="0.35">
      <c r="C279" t="s">
        <v>342</v>
      </c>
      <c r="I279" s="5">
        <v>-3000000000</v>
      </c>
    </row>
    <row r="280" spans="3:9" ht="15.5" x14ac:dyDescent="0.35">
      <c r="C280" t="s">
        <v>343</v>
      </c>
      <c r="I280" s="5">
        <v>-47000000000</v>
      </c>
    </row>
    <row r="281" spans="3:9" ht="15.5" x14ac:dyDescent="0.35">
      <c r="C281" t="s">
        <v>344</v>
      </c>
      <c r="I281" s="5">
        <v>-3000000000</v>
      </c>
    </row>
    <row r="282" spans="3:9" ht="15.5" x14ac:dyDescent="0.35">
      <c r="C282" t="s">
        <v>345</v>
      </c>
      <c r="I282" s="5">
        <v>42000000000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N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1222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1223</v>
      </c>
      <c r="D2" s="2" vm="7">
        <f ca="1">IFERROR(_xlfn.STOCKHISTORY("XIDX:" &amp; $C$1, D3, , 0, 0, 1), "Libur")</f>
        <v>54</v>
      </c>
      <c r="H2" s="2" vm="7">
        <f ca="1">IFERROR(INDEX(D2:G2,COUNT(D2:G2)),"")</f>
        <v>54</v>
      </c>
      <c r="I2" s="2" vm="167">
        <f t="shared" ref="I2:N2" ca="1" si="0">IFERROR(_xlfn.STOCKHISTORY("XIDX:" &amp; $C$1, I1, , 0, 0, 1), "Libur")</f>
        <v>60</v>
      </c>
      <c r="J2" s="2" vm="8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7429682239</v>
      </c>
      <c r="H4" s="2">
        <f>IFERROR(SUM(D4:G4)*(4/MAX(1,COUNT(D4:G4))),"")</f>
        <v>29718728956</v>
      </c>
      <c r="I4" s="2">
        <f t="shared" ref="I4:N4" si="1">IFERROR(INDEX(I51:I500,MATCH($C$4,$C$51:$C$500,0)),"")</f>
        <v>34483225173</v>
      </c>
      <c r="J4" s="2">
        <f t="shared" si="1"/>
        <v>29069027670</v>
      </c>
      <c r="K4" s="2">
        <f t="shared" si="1"/>
        <v>26212236062</v>
      </c>
      <c r="L4" s="2">
        <f t="shared" si="1"/>
        <v>22610835661</v>
      </c>
      <c r="M4" s="2">
        <f t="shared" si="1"/>
        <v>14665244751</v>
      </c>
      <c r="N4" s="2">
        <f t="shared" si="1"/>
        <v>10453717523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358179764</v>
      </c>
      <c r="H5" s="2">
        <f>IFERROR(SUM(D5:G5)*(4/MAX(1,COUNT(D5:G5))),"")</f>
        <v>1432719056</v>
      </c>
      <c r="I5" s="2">
        <f t="shared" ref="I5:N5" si="2">IFERROR(INDEX(I51:I500,MATCH($C$5,$C$51:$C$500,0)),"")</f>
        <v>3234029358</v>
      </c>
      <c r="J5" s="2">
        <f t="shared" si="2"/>
        <v>3200051459</v>
      </c>
      <c r="K5" s="2">
        <f t="shared" si="2"/>
        <v>33934442686</v>
      </c>
      <c r="L5" s="2">
        <f t="shared" si="2"/>
        <v>1419929055</v>
      </c>
      <c r="M5" s="2">
        <f t="shared" si="2"/>
        <v>-442574170</v>
      </c>
      <c r="N5" s="2">
        <f t="shared" si="2"/>
        <v>-864003455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77888374460</v>
      </c>
      <c r="H6" s="2">
        <f>IFERROR(INDEX(D6:G6,COUNT(D6:G6)),"")</f>
        <v>77888374460</v>
      </c>
      <c r="I6" s="2">
        <f t="shared" ref="I6:N6" si="3">IFERROR(INDEX(I51:I500,MATCH($C$6,$C$51:$C$500,0)),"")</f>
        <v>77530194696</v>
      </c>
      <c r="J6" s="2">
        <f t="shared" si="3"/>
        <v>74296165338</v>
      </c>
      <c r="K6" s="2">
        <f t="shared" si="3"/>
        <v>52777606016</v>
      </c>
      <c r="L6" s="2">
        <f t="shared" si="3"/>
        <v>-706836670</v>
      </c>
      <c r="M6" s="2">
        <f t="shared" si="3"/>
        <v>-2126765725</v>
      </c>
      <c r="N6" s="2">
        <f t="shared" si="3"/>
        <v>-1684191555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</v>
      </c>
      <c r="H7" s="3">
        <f>IFERROR(INDEX(D7:G7,COUNT(D7:G7)),"")</f>
        <v>1</v>
      </c>
      <c r="I7" s="3">
        <f t="shared" ref="I7:N7" si="4">IFERROR(INDEX(I51:I500,MATCH($C$7,$C$51:$C$500,0))/1000000000,"")</f>
        <v>1</v>
      </c>
      <c r="J7" s="3">
        <f t="shared" si="4"/>
        <v>1</v>
      </c>
      <c r="K7" s="3">
        <f t="shared" si="4"/>
        <v>0.8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</v>
      </c>
      <c r="H8" s="2">
        <f>IFERROR(INDEX(D8:G8,COUNT(D8:G8)),"")</f>
        <v>1000000000</v>
      </c>
      <c r="I8" s="2">
        <f t="shared" ref="I8:N8" si="5">IFERROR(INDEX(I51:I500,MATCH($C$8,$C$51:$C$500,0)),"")</f>
        <v>-5000000000</v>
      </c>
      <c r="J8" s="2">
        <f t="shared" si="5"/>
        <v>-17000000000</v>
      </c>
      <c r="K8" s="2">
        <f t="shared" si="5"/>
        <v>-2000000000</v>
      </c>
      <c r="L8" s="2">
        <f t="shared" si="5"/>
        <v>-2000000000</v>
      </c>
      <c r="M8" s="2">
        <f t="shared" si="5"/>
        <v>-3000000000</v>
      </c>
      <c r="N8" s="2">
        <f t="shared" si="5"/>
        <v>-5000000000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0.63</v>
      </c>
      <c r="H9" s="3">
        <f>IFERROR(INDEX(D9:G9,COUNT(D9:G9)),"")</f>
        <v>0.63</v>
      </c>
      <c r="I9" s="3">
        <f t="shared" ref="I9:N9" si="6">IFERROR(INDEX(I51:I500,MATCH($C$9,$C$51:$C$500,0)),"")</f>
        <v>-4.59</v>
      </c>
      <c r="J9" s="3">
        <f t="shared" si="6"/>
        <v>-17.079999999999998</v>
      </c>
      <c r="K9" s="3">
        <f t="shared" si="6"/>
        <v>-2.33</v>
      </c>
      <c r="L9" s="3">
        <f t="shared" si="6"/>
        <v>-1981385.07</v>
      </c>
      <c r="M9" s="3">
        <f t="shared" si="6"/>
        <v>-3564040.5</v>
      </c>
      <c r="N9" s="3">
        <f t="shared" si="6"/>
        <v>-5234476.78</v>
      </c>
    </row>
    <row r="10" spans="1:14" ht="15.5" x14ac:dyDescent="0.35">
      <c r="C10" t="s">
        <v>17</v>
      </c>
      <c r="D10" s="3">
        <f ca="1">IFERROR(IF(D9=0,"",D2/D9),"")</f>
        <v>85.714285714285708</v>
      </c>
      <c r="I10" s="3">
        <f t="shared" ref="I10:N10" ca="1" si="7">IFERROR(IF(I9=0,"",I2/I9),"")</f>
        <v>-13.071895424836601</v>
      </c>
      <c r="J10" s="3">
        <f t="shared" ca="1" si="7"/>
        <v>-2.9274004683840751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200859203</v>
      </c>
      <c r="H11" s="2">
        <f>IFERROR(INDEX(D11:G11,COUNT(D11:G11)),"")</f>
        <v>200859203</v>
      </c>
      <c r="I11" s="2">
        <f t="shared" ref="I11:N11" si="8">IFERROR(INDEX(I51:I500,MATCH($C$11,$C$51:$C$500,0)),"")</f>
        <v>380807118</v>
      </c>
      <c r="J11" s="2">
        <f t="shared" si="8"/>
        <v>3604180842</v>
      </c>
      <c r="K11" s="2">
        <f t="shared" si="8"/>
        <v>606573516</v>
      </c>
      <c r="L11" s="2">
        <f t="shared" si="8"/>
        <v>54751850</v>
      </c>
      <c r="M11" s="2">
        <f t="shared" si="8"/>
        <v>293950634</v>
      </c>
      <c r="N11" s="2">
        <f t="shared" si="8"/>
        <v>308022796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16000000000</v>
      </c>
      <c r="H12" s="2">
        <f>IFERROR(INDEX(D12:G12,COUNT(D12:G12)),"")</f>
        <v>16000000000</v>
      </c>
      <c r="I12" s="2">
        <f t="shared" ref="I12:N12" si="9">IFERROR(INDEX(I51:I500,MATCH($C$12,$C$51:$C$500,0)),"")</f>
        <v>17000000000</v>
      </c>
      <c r="J12" s="2">
        <f t="shared" si="9"/>
        <v>12000000000</v>
      </c>
      <c r="K12" s="2">
        <f t="shared" si="9"/>
        <v>14000000000</v>
      </c>
      <c r="L12" s="2">
        <f t="shared" si="9"/>
        <v>15000000000</v>
      </c>
      <c r="M12" s="2">
        <f t="shared" si="9"/>
        <v>16000000000</v>
      </c>
      <c r="N12" s="2">
        <f t="shared" si="9"/>
        <v>16000000000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17000000000</v>
      </c>
      <c r="H13" s="2">
        <f>IFERROR(INDEX(D13:G13,COUNT(D13:G13)),"")</f>
        <v>17000000000</v>
      </c>
      <c r="I13" s="2">
        <f t="shared" ref="I13:N13" si="10">IFERROR(INDEX(I51:I500,MATCH($C$13,$C$51:$C$500,0)),"")</f>
        <v>17000000000</v>
      </c>
      <c r="J13" s="2">
        <f t="shared" si="10"/>
        <v>16000000000</v>
      </c>
      <c r="K13" s="2">
        <f t="shared" si="10"/>
        <v>14000000000</v>
      </c>
      <c r="L13" s="2">
        <f t="shared" si="10"/>
        <v>16000000000</v>
      </c>
      <c r="M13" s="2">
        <f t="shared" si="10"/>
        <v>17000000000</v>
      </c>
      <c r="N13" s="2">
        <f t="shared" si="10"/>
        <v>17000000000</v>
      </c>
    </row>
    <row r="14" spans="1:14" ht="15.5" x14ac:dyDescent="0.35">
      <c r="C14" t="s">
        <v>26</v>
      </c>
      <c r="D14" s="2">
        <f>IFERROR(INDEX(D51:D500,MATCH($C$14,$C$51:$C$500,0)),"")</f>
        <v>-452010293</v>
      </c>
      <c r="H14" s="2">
        <f>IFERROR(SUM(D14:G14)*(4/MAX(1,COUNT(D14:G14))),"")</f>
        <v>-1808041172</v>
      </c>
      <c r="I14" s="2">
        <f t="shared" ref="I14:N14" si="11">IFERROR(INDEX(I51:I500,MATCH($C$14,$C$51:$C$500,0)),"")</f>
        <v>-1621281271</v>
      </c>
      <c r="J14" s="2">
        <f t="shared" si="11"/>
        <v>-904869815</v>
      </c>
      <c r="K14" s="2">
        <f t="shared" si="11"/>
        <v>-1673626770</v>
      </c>
      <c r="L14" s="2">
        <f t="shared" si="11"/>
        <v>-911741557</v>
      </c>
      <c r="M14" s="2">
        <f t="shared" si="11"/>
        <v>-410558108</v>
      </c>
      <c r="N14" s="2">
        <f t="shared" si="11"/>
        <v>-420097029</v>
      </c>
    </row>
    <row r="15" spans="1:14" ht="15.5" x14ac:dyDescent="0.35">
      <c r="C15" t="s">
        <v>27</v>
      </c>
      <c r="D15" s="2">
        <f>IFERROR(INDEX(D51:D500,MATCH($C$15,$C$51:$C$500,0)),"")</f>
        <v>-100261709</v>
      </c>
      <c r="H15" s="2">
        <f>IFERROR(SUM(D15:G15)*(4/MAX(1,COUNT(D15:G15))),"")</f>
        <v>-401046836</v>
      </c>
      <c r="I15" s="2">
        <f t="shared" ref="I15:N15" si="12">IFERROR(INDEX(I51:I500,MATCH($C$15,$C$51:$C$500,0)),"")</f>
        <v>-939016774</v>
      </c>
      <c r="J15" s="2">
        <f t="shared" si="12"/>
        <v>-236657777</v>
      </c>
      <c r="K15" s="2">
        <f t="shared" si="12"/>
        <v>-1083040100</v>
      </c>
      <c r="L15" s="2">
        <f t="shared" si="12"/>
        <v>-387151114</v>
      </c>
      <c r="M15" s="2">
        <f t="shared" si="12"/>
        <v>-180303906</v>
      </c>
      <c r="N15" s="2">
        <f t="shared" si="12"/>
        <v>-74769235</v>
      </c>
    </row>
    <row r="16" spans="1:14" ht="15.5" x14ac:dyDescent="0.35">
      <c r="C16" t="s">
        <v>28</v>
      </c>
      <c r="D16" s="2">
        <f>IFERROR(INDEX(D51:D500,MATCH($C$16,$C$51:$C$500,0)),"")</f>
        <v>458441473</v>
      </c>
      <c r="H16" s="2">
        <f>IFERROR(SUM(D16:G16)*(4/MAX(1,COUNT(D16:G16))),"")</f>
        <v>1833765892</v>
      </c>
      <c r="I16" s="2">
        <f t="shared" ref="I16:N16" si="13">IFERROR(INDEX(I51:I500,MATCH($C$16,$C$51:$C$500,0)),"")</f>
        <v>4081173767</v>
      </c>
      <c r="J16" s="2">
        <f t="shared" si="13"/>
        <v>3461025185</v>
      </c>
      <c r="K16" s="2">
        <f t="shared" si="13"/>
        <v>2353599623</v>
      </c>
      <c r="L16" s="2">
        <f t="shared" si="13"/>
        <v>1748655519</v>
      </c>
      <c r="M16" s="2">
        <f t="shared" si="13"/>
        <v>-165982470</v>
      </c>
      <c r="N16" s="2">
        <f t="shared" si="13"/>
        <v>-789234220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54000000000</v>
      </c>
      <c r="H20" s="2">
        <f t="shared" ref="H20:N20" ca="1" si="14">IFERROR(H21*H2,"")</f>
        <v>54000000000</v>
      </c>
      <c r="I20" s="2">
        <f t="shared" ca="1" si="14"/>
        <v>60000000000</v>
      </c>
      <c r="J20" s="2">
        <f t="shared" ca="1" si="14"/>
        <v>50000000000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1000000000</v>
      </c>
      <c r="H21" s="2">
        <f>IFERROR(INDEX(D21:G21,COUNT(D21:G21)),"")</f>
        <v>1000000000</v>
      </c>
      <c r="I21" s="2">
        <f t="shared" ref="I21:N21" si="15">IFERROR(INDEX(I51:I500,MATCH($C$7,$C$51:$C$500,0)),"")</f>
        <v>1000000000</v>
      </c>
      <c r="J21" s="2">
        <f t="shared" si="15"/>
        <v>1000000000</v>
      </c>
      <c r="K21" s="2">
        <f t="shared" si="15"/>
        <v>800000000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0.45986293395292926</v>
      </c>
      <c r="H23" s="3">
        <f t="shared" ref="H23:N23" si="16">IFERROR(H5/H6*100,"")</f>
        <v>1.8394517358117171</v>
      </c>
      <c r="I23" s="3">
        <f t="shared" si="16"/>
        <v>4.1713159249513048</v>
      </c>
      <c r="J23" s="3">
        <f t="shared" si="16"/>
        <v>4.3071556175770498</v>
      </c>
      <c r="K23" s="3">
        <f t="shared" si="16"/>
        <v>64.29704802395257</v>
      </c>
      <c r="L23" s="3">
        <f t="shared" si="16"/>
        <v>-200.885029776398</v>
      </c>
      <c r="M23" s="3">
        <f t="shared" si="16"/>
        <v>20.809728349369557</v>
      </c>
      <c r="N23" s="3">
        <f t="shared" si="16"/>
        <v>51.300783003866798</v>
      </c>
    </row>
    <row r="24" spans="1:14" ht="15.5" x14ac:dyDescent="0.35">
      <c r="C24" t="s">
        <v>43</v>
      </c>
      <c r="D24" s="4">
        <f>IFERROR(_xlfn.RRI(5,I23,D23),"")</f>
        <v>-0.35661480295095604</v>
      </c>
      <c r="H24" s="4">
        <f t="shared" ref="H24:N24" si="17">IFERROR(_xlfn.RRI(5,M23,H23),"")</f>
        <v>-0.38442014749878617</v>
      </c>
      <c r="I24" s="4">
        <f t="shared" si="17"/>
        <v>-0.39461756212793764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0.36</v>
      </c>
      <c r="H25" s="3">
        <f>IFERROR(INDEX(D25:G25,COUNT(D25:G25)),"")</f>
        <v>0.36</v>
      </c>
      <c r="I25" s="3">
        <f t="shared" ref="I25:N25" si="18">IFERROR(INDEX(I51:I500,MATCH($C$25,$C$51:$C$500,0)),"")</f>
        <v>3.14</v>
      </c>
      <c r="J25" s="3">
        <f t="shared" si="18"/>
        <v>3.22</v>
      </c>
      <c r="K25" s="3">
        <f t="shared" si="18"/>
        <v>1.59</v>
      </c>
      <c r="L25" s="3">
        <f t="shared" si="18"/>
        <v>1512782.67</v>
      </c>
      <c r="M25" s="3">
        <f t="shared" si="18"/>
        <v>-384762.64</v>
      </c>
      <c r="N25" s="3">
        <f t="shared" si="18"/>
        <v>-960003.84</v>
      </c>
    </row>
    <row r="26" spans="1:14" ht="15.5" x14ac:dyDescent="0.35">
      <c r="C26" t="s">
        <v>46</v>
      </c>
      <c r="D26" s="4">
        <f>IFERROR(_xlfn.RRI(5,I25,D25),"")</f>
        <v>-0.35155287281521419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7.4296822389999999</v>
      </c>
      <c r="H27" s="3">
        <f t="shared" ref="H27:N27" si="20">IFERROR(H4/H21,"")</f>
        <v>29.718728956</v>
      </c>
      <c r="I27" s="3">
        <f t="shared" si="20"/>
        <v>34.483225173000001</v>
      </c>
      <c r="J27" s="3">
        <f t="shared" si="20"/>
        <v>29.069027670000001</v>
      </c>
      <c r="K27" s="3">
        <f t="shared" si="20"/>
        <v>32.765295077499999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-0.26434791137043145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-0.88535031847133761</v>
      </c>
      <c r="I29" s="4">
        <f t="shared" si="22"/>
        <v>-2.4844720496894429E-2</v>
      </c>
      <c r="J29" s="4">
        <f t="shared" si="22"/>
        <v>1.0251572327044025</v>
      </c>
      <c r="K29" s="4">
        <f t="shared" si="22"/>
        <v>-0.99999894895675923</v>
      </c>
      <c r="L29" s="4">
        <f t="shared" si="22"/>
        <v>-4.931729624269134</v>
      </c>
      <c r="M29" s="4">
        <f t="shared" si="22"/>
        <v>-0.59920718650458726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-0.1381685208705638</v>
      </c>
      <c r="I30" s="4">
        <f t="shared" si="23"/>
        <v>0.186253133901262</v>
      </c>
      <c r="J30" s="4">
        <f t="shared" si="23"/>
        <v>-0.11281044161992711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77.89</v>
      </c>
      <c r="H32" s="3">
        <f>IFERROR(INDEX(D32:G32,COUNT(D32:G32)),"")</f>
        <v>77.89</v>
      </c>
      <c r="I32" s="3">
        <f t="shared" ref="I32:N32" si="24">IFERROR(INDEX(I51:I500,MATCH($C$32,$C$51:$C$500,0)),"")</f>
        <v>77.53</v>
      </c>
      <c r="J32" s="3">
        <f t="shared" si="24"/>
        <v>74.3</v>
      </c>
      <c r="K32" s="3">
        <f t="shared" si="24"/>
        <v>65.97</v>
      </c>
      <c r="L32" s="3">
        <f t="shared" si="24"/>
        <v>-785374.08</v>
      </c>
      <c r="M32" s="3">
        <f t="shared" si="24"/>
        <v>-2363073.0299999998</v>
      </c>
      <c r="N32" s="3">
        <f t="shared" si="24"/>
        <v>-1871323.95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0.68</v>
      </c>
      <c r="H33" s="3">
        <f>IFERROR(INDEX(D33:G33,COUNT(D33:G33)),"")</f>
        <v>0.68</v>
      </c>
      <c r="I33" s="3">
        <f t="shared" ref="I33:N33" si="25">IFERROR(INDEX(I51:I500,MATCH($C$33,$C$51:$C$500,0)),"")</f>
        <v>0.77</v>
      </c>
      <c r="J33" s="3">
        <f t="shared" si="25"/>
        <v>0.67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147.22</v>
      </c>
      <c r="H34" s="3">
        <f>IFERROR(INDEX(D34:G34,COUNT(D34:G34)),"")</f>
        <v>147.22</v>
      </c>
      <c r="I34" s="3">
        <f t="shared" ref="I34:N34" si="26">IFERROR(INDEX(I51:I500,MATCH($C$34,$C$51:$C$500,0)),"")</f>
        <v>19.11</v>
      </c>
      <c r="J34" s="3">
        <f t="shared" si="26"/>
        <v>15.53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7.13</v>
      </c>
      <c r="H35" s="3">
        <f>IFERROR(INDEX(D35:G35,COUNT(D35:G35)),"")</f>
        <v>7.13</v>
      </c>
      <c r="I35" s="3">
        <f t="shared" ref="I35:N35" si="27">IFERROR(INDEX(I51:I500,MATCH($C$35,$C$51:$C$500,0)),"")</f>
        <v>1.74</v>
      </c>
      <c r="J35" s="3">
        <f t="shared" si="27"/>
        <v>1.72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7429682239</v>
      </c>
      <c r="E51" s="5">
        <v>10936609718</v>
      </c>
      <c r="F51" s="5">
        <v>8820428660</v>
      </c>
      <c r="G51" s="5">
        <v>7389320549</v>
      </c>
      <c r="I51" s="5">
        <v>34483225173</v>
      </c>
      <c r="J51" s="5">
        <v>29069027670</v>
      </c>
      <c r="K51" s="5">
        <v>26212236062</v>
      </c>
      <c r="L51" s="5">
        <v>22610835661</v>
      </c>
      <c r="M51" s="5">
        <v>14665244751</v>
      </c>
      <c r="N51" s="5">
        <v>10453717523</v>
      </c>
    </row>
    <row r="52" spans="2:14" ht="15.5" x14ac:dyDescent="0.35">
      <c r="C52" t="s">
        <v>73</v>
      </c>
      <c r="D52" s="5">
        <v>-3815228460</v>
      </c>
      <c r="E52" s="5">
        <v>-6287562630</v>
      </c>
      <c r="F52" s="5">
        <v>-4636130257</v>
      </c>
      <c r="G52" s="5">
        <v>-3094358483</v>
      </c>
      <c r="I52" s="5">
        <v>-17726825242</v>
      </c>
      <c r="J52" s="5">
        <v>-15318281918</v>
      </c>
      <c r="K52" s="5">
        <v>-13032005597</v>
      </c>
      <c r="L52" s="5">
        <v>-12180514922</v>
      </c>
      <c r="M52" s="5">
        <v>-8375879853</v>
      </c>
      <c r="N52" s="5">
        <v>-4929131308</v>
      </c>
    </row>
    <row r="53" spans="2:14" ht="15.5" x14ac:dyDescent="0.35">
      <c r="C53" t="s">
        <v>74</v>
      </c>
      <c r="D53" s="5">
        <v>3614453779</v>
      </c>
      <c r="E53" s="5">
        <v>4649047088</v>
      </c>
      <c r="F53" s="5">
        <v>4184298403</v>
      </c>
      <c r="G53" s="5">
        <v>4294962066</v>
      </c>
      <c r="I53" s="5">
        <v>16756399931</v>
      </c>
      <c r="J53" s="5">
        <v>13750745752</v>
      </c>
      <c r="K53" s="5">
        <v>13180230465</v>
      </c>
      <c r="L53" s="5">
        <v>10430320739</v>
      </c>
      <c r="M53" s="5">
        <v>6289364898</v>
      </c>
      <c r="N53" s="5">
        <v>5524586215</v>
      </c>
    </row>
    <row r="54" spans="2:14" ht="15.5" x14ac:dyDescent="0.35">
      <c r="C54" t="s">
        <v>75</v>
      </c>
      <c r="D54" s="5">
        <v>-2704002013</v>
      </c>
      <c r="E54" s="5">
        <v>-3579087686</v>
      </c>
      <c r="F54" s="5">
        <v>-1785800672</v>
      </c>
      <c r="G54" s="5">
        <v>-2776275031</v>
      </c>
      <c r="I54" s="5">
        <v>-11053944893</v>
      </c>
      <c r="J54" s="5">
        <v>-9384850752</v>
      </c>
      <c r="K54" s="5">
        <v>-9153004072</v>
      </c>
      <c r="L54" s="5">
        <v>-7769923663</v>
      </c>
      <c r="M54" s="5">
        <v>-6044789260</v>
      </c>
      <c r="N54" s="5">
        <v>-5893723406</v>
      </c>
    </row>
    <row r="55" spans="2:14" ht="15.5" x14ac:dyDescent="0.35">
      <c r="C55" t="s">
        <v>77</v>
      </c>
      <c r="D55" s="5">
        <v>-2654449593</v>
      </c>
      <c r="E55" s="5">
        <v>-3679845960</v>
      </c>
      <c r="F55" s="5">
        <v>-1754005729</v>
      </c>
      <c r="G55" s="5">
        <v>-2767283226</v>
      </c>
      <c r="I55" s="5">
        <v>-11103991927</v>
      </c>
      <c r="J55" s="5">
        <v>-9669504685</v>
      </c>
      <c r="K55" s="5">
        <v>-9319990674</v>
      </c>
      <c r="L55" s="5">
        <v>-7867454496</v>
      </c>
      <c r="M55" s="5">
        <v>-6294319266</v>
      </c>
      <c r="N55" s="5">
        <v>-5942136137</v>
      </c>
    </row>
    <row r="56" spans="2:14" ht="15.5" x14ac:dyDescent="0.35">
      <c r="C56" t="s">
        <v>80</v>
      </c>
    </row>
    <row r="57" spans="2:14" ht="15.5" x14ac:dyDescent="0.35">
      <c r="C57" t="s">
        <v>78</v>
      </c>
      <c r="D57" s="5">
        <v>910451766</v>
      </c>
      <c r="E57" s="5">
        <v>1069959402</v>
      </c>
      <c r="F57" s="5">
        <v>2398497731</v>
      </c>
      <c r="G57" s="5">
        <v>1518687035</v>
      </c>
      <c r="I57" s="5">
        <v>5702455038</v>
      </c>
      <c r="J57" s="5">
        <v>4365895000</v>
      </c>
      <c r="K57" s="5">
        <v>4027226393</v>
      </c>
      <c r="L57" s="5">
        <v>2660397076</v>
      </c>
      <c r="M57" s="5">
        <v>244575638</v>
      </c>
      <c r="N57" s="5">
        <v>-369137191</v>
      </c>
    </row>
    <row r="58" spans="2:14" ht="15.5" x14ac:dyDescent="0.35">
      <c r="C58" t="s">
        <v>79</v>
      </c>
      <c r="D58" s="5">
        <v>-452010293</v>
      </c>
      <c r="E58" s="5">
        <v>-501666752</v>
      </c>
      <c r="F58" s="5">
        <v>-392889410</v>
      </c>
      <c r="G58" s="5">
        <v>-438318422</v>
      </c>
      <c r="I58" s="5">
        <v>-1621281271</v>
      </c>
      <c r="J58" s="5">
        <v>-904869815</v>
      </c>
      <c r="K58" s="5">
        <v>-1673626770</v>
      </c>
      <c r="L58" s="5">
        <v>-911741557</v>
      </c>
      <c r="M58" s="5">
        <v>-410558108</v>
      </c>
      <c r="N58" s="5">
        <v>-420097029</v>
      </c>
    </row>
    <row r="59" spans="2:14" ht="15.5" x14ac:dyDescent="0.35">
      <c r="C59" t="s">
        <v>26</v>
      </c>
      <c r="D59" s="5">
        <v>-452010293</v>
      </c>
      <c r="E59" s="5">
        <v>-501666752</v>
      </c>
      <c r="F59" s="5">
        <v>-392889410</v>
      </c>
      <c r="G59" s="5">
        <v>-438318422</v>
      </c>
      <c r="I59" s="5">
        <v>-1621281271</v>
      </c>
      <c r="J59" s="5">
        <v>-904869815</v>
      </c>
      <c r="K59" s="5">
        <v>-1673626770</v>
      </c>
      <c r="L59" s="5">
        <v>-911741557</v>
      </c>
      <c r="M59" s="5">
        <v>-410558108</v>
      </c>
      <c r="N59" s="5">
        <v>-420097029</v>
      </c>
    </row>
    <row r="60" spans="2:14" ht="15.5" x14ac:dyDescent="0.35">
      <c r="C60" t="s">
        <v>81</v>
      </c>
      <c r="D60" s="5">
        <v>-452010293</v>
      </c>
      <c r="E60" s="5">
        <v>-501666752</v>
      </c>
      <c r="F60" s="5">
        <v>-392889410</v>
      </c>
      <c r="G60" s="5">
        <v>-438318422</v>
      </c>
      <c r="I60" s="5">
        <v>-1621281271</v>
      </c>
      <c r="J60" s="5">
        <v>-904869815</v>
      </c>
      <c r="K60" s="5">
        <v>-1673626770</v>
      </c>
      <c r="L60" s="5">
        <v>-911741557</v>
      </c>
      <c r="M60" s="5">
        <v>-410558108</v>
      </c>
      <c r="N60" s="5">
        <v>-420097029</v>
      </c>
    </row>
    <row r="61" spans="2:14" ht="15.5" x14ac:dyDescent="0.35">
      <c r="C61" t="s">
        <v>28</v>
      </c>
      <c r="D61" s="5">
        <v>458441473</v>
      </c>
      <c r="E61" s="5">
        <v>568292650</v>
      </c>
      <c r="F61" s="5">
        <v>2005608321</v>
      </c>
      <c r="G61" s="5">
        <v>1080368613</v>
      </c>
      <c r="I61" s="5">
        <v>4081173767</v>
      </c>
      <c r="J61" s="5">
        <v>3461025185</v>
      </c>
      <c r="K61" s="5">
        <v>2353599623</v>
      </c>
      <c r="L61" s="5">
        <v>1748655519</v>
      </c>
      <c r="M61" s="5">
        <v>-165982470</v>
      </c>
      <c r="N61" s="5">
        <v>-789234220</v>
      </c>
    </row>
    <row r="62" spans="2:14" ht="15.5" x14ac:dyDescent="0.35">
      <c r="C62" t="s">
        <v>27</v>
      </c>
      <c r="D62" s="5">
        <v>-100261709</v>
      </c>
      <c r="E62" s="5">
        <v>-211221688</v>
      </c>
      <c r="F62" s="5">
        <v>-396103678</v>
      </c>
      <c r="G62" s="5">
        <v>-227459384</v>
      </c>
      <c r="I62" s="5">
        <v>-939016774</v>
      </c>
      <c r="J62" s="5">
        <v>-236657777</v>
      </c>
      <c r="K62" s="5">
        <v>-1083040100</v>
      </c>
      <c r="L62" s="5">
        <v>-387151114</v>
      </c>
      <c r="M62" s="5">
        <v>-180303906</v>
      </c>
      <c r="N62" s="5">
        <v>-74769235</v>
      </c>
    </row>
    <row r="63" spans="2:14" ht="15.5" x14ac:dyDescent="0.35">
      <c r="C63" t="s">
        <v>82</v>
      </c>
      <c r="D63" s="5">
        <v>-63633414</v>
      </c>
      <c r="E63" s="5">
        <v>-165539317</v>
      </c>
      <c r="F63" s="5">
        <v>-365362837</v>
      </c>
      <c r="G63" s="5">
        <v>-196649915</v>
      </c>
      <c r="I63" s="5">
        <v>-801230700</v>
      </c>
      <c r="J63" s="5">
        <v>-627256072</v>
      </c>
      <c r="K63" s="5">
        <v>-453155562</v>
      </c>
      <c r="L63" s="5">
        <v>-326159207</v>
      </c>
      <c r="M63" s="5">
        <v>-87778111</v>
      </c>
      <c r="N63" s="5">
        <v>-109753472</v>
      </c>
    </row>
    <row r="64" spans="2:14" ht="15.5" x14ac:dyDescent="0.35">
      <c r="C64" t="s">
        <v>83</v>
      </c>
      <c r="D64" s="5">
        <v>-36628295</v>
      </c>
      <c r="E64" s="5">
        <v>-45682371</v>
      </c>
      <c r="F64" s="5">
        <v>-30740841</v>
      </c>
      <c r="G64" s="5">
        <v>-30809469</v>
      </c>
      <c r="I64" s="5">
        <v>-137786074</v>
      </c>
      <c r="J64" s="5">
        <v>390598295</v>
      </c>
      <c r="K64" s="5">
        <v>-629884538</v>
      </c>
      <c r="L64" s="5">
        <v>-60991907</v>
      </c>
      <c r="M64" s="5">
        <v>-92525795</v>
      </c>
      <c r="N64" s="5">
        <v>34984237</v>
      </c>
    </row>
    <row r="65" spans="2:14" ht="15.5" x14ac:dyDescent="0.35">
      <c r="C65" t="s">
        <v>84</v>
      </c>
      <c r="D65" s="5">
        <v>-100261709</v>
      </c>
      <c r="E65" s="5">
        <v>-211221688</v>
      </c>
      <c r="F65" s="5">
        <v>-396103678</v>
      </c>
      <c r="G65" s="5">
        <v>-227459384</v>
      </c>
      <c r="I65" s="5">
        <v>-939016774</v>
      </c>
      <c r="J65" s="5">
        <v>-236657777</v>
      </c>
      <c r="K65" s="5">
        <v>-1083040100</v>
      </c>
      <c r="L65" s="5">
        <v>-387151114</v>
      </c>
      <c r="M65" s="5">
        <v>-180303906</v>
      </c>
      <c r="N65" s="5">
        <v>-74769235</v>
      </c>
    </row>
    <row r="66" spans="2:14" ht="15.5" x14ac:dyDescent="0.35">
      <c r="C66" t="s">
        <v>265</v>
      </c>
      <c r="D66" s="5">
        <v>358179764</v>
      </c>
      <c r="E66" s="5">
        <v>357070962</v>
      </c>
      <c r="F66" s="5">
        <v>1609504643</v>
      </c>
      <c r="G66" s="5">
        <v>852909229</v>
      </c>
      <c r="I66" s="5">
        <v>3142156993</v>
      </c>
      <c r="J66" s="5">
        <v>3224367408</v>
      </c>
      <c r="K66" s="5">
        <v>1270559523</v>
      </c>
      <c r="L66" s="5">
        <v>1361504405</v>
      </c>
      <c r="M66" s="5">
        <v>-346286376</v>
      </c>
      <c r="N66" s="5">
        <v>-864003455</v>
      </c>
    </row>
    <row r="67" spans="2:14" ht="15.5" x14ac:dyDescent="0.35">
      <c r="C67" t="s">
        <v>462</v>
      </c>
    </row>
    <row r="68" spans="2:14" ht="15.5" x14ac:dyDescent="0.35">
      <c r="C68" t="s">
        <v>85</v>
      </c>
      <c r="D68" s="5">
        <v>358179764</v>
      </c>
      <c r="E68" s="5">
        <v>357070962</v>
      </c>
      <c r="F68" s="5">
        <v>1609504643</v>
      </c>
      <c r="G68" s="5">
        <v>852909229</v>
      </c>
      <c r="I68" s="5">
        <v>3142156993</v>
      </c>
      <c r="J68" s="5">
        <v>3224367408</v>
      </c>
      <c r="K68" s="5">
        <v>1270559523</v>
      </c>
      <c r="L68" s="5">
        <v>1361504405</v>
      </c>
      <c r="M68" s="5">
        <v>-346286376</v>
      </c>
      <c r="N68" s="5">
        <v>-864003455</v>
      </c>
    </row>
    <row r="69" spans="2:14" ht="15.5" x14ac:dyDescent="0.35">
      <c r="C69" t="s">
        <v>86</v>
      </c>
      <c r="E69" s="5">
        <v>91872365</v>
      </c>
      <c r="I69" s="5">
        <v>91872365</v>
      </c>
      <c r="J69" s="5">
        <v>-24315949</v>
      </c>
      <c r="K69" s="5">
        <v>32663883163</v>
      </c>
      <c r="L69" s="5">
        <v>58424650</v>
      </c>
      <c r="M69" s="5">
        <v>-96287794</v>
      </c>
    </row>
    <row r="70" spans="2:14" ht="15.5" x14ac:dyDescent="0.35">
      <c r="C70" t="s">
        <v>87</v>
      </c>
      <c r="E70" s="5">
        <v>91872365</v>
      </c>
      <c r="I70" s="5">
        <v>91872365</v>
      </c>
      <c r="J70" s="5">
        <v>-24315949</v>
      </c>
      <c r="K70" s="5">
        <v>32663883163</v>
      </c>
      <c r="L70" s="5">
        <v>58424650</v>
      </c>
      <c r="M70" s="5">
        <v>-96287794</v>
      </c>
    </row>
    <row r="71" spans="2:14" ht="15.5" x14ac:dyDescent="0.35">
      <c r="C71" t="s">
        <v>88</v>
      </c>
      <c r="D71" s="5">
        <v>358179764</v>
      </c>
      <c r="E71" s="5">
        <v>448943327</v>
      </c>
      <c r="F71" s="5">
        <v>1609504643</v>
      </c>
      <c r="G71" s="5">
        <v>852909229</v>
      </c>
      <c r="I71" s="5">
        <v>3234029358</v>
      </c>
      <c r="J71" s="5">
        <v>3200051459</v>
      </c>
      <c r="K71" s="5">
        <v>33934442686</v>
      </c>
      <c r="L71" s="5">
        <v>1419929055</v>
      </c>
      <c r="M71" s="5">
        <v>-442574170</v>
      </c>
      <c r="N71" s="5">
        <v>-864003455</v>
      </c>
    </row>
    <row r="72" spans="2:14" ht="15.5" x14ac:dyDescent="0.35">
      <c r="C72" t="s">
        <v>89</v>
      </c>
      <c r="D72" s="5">
        <v>358179764</v>
      </c>
      <c r="E72" s="5">
        <v>357070962</v>
      </c>
      <c r="F72" s="5">
        <v>1609504643</v>
      </c>
      <c r="G72" s="5">
        <v>852909229</v>
      </c>
      <c r="I72" s="5">
        <v>3142156993</v>
      </c>
      <c r="J72" s="5">
        <v>3224367408</v>
      </c>
      <c r="K72" s="5">
        <v>1270559523</v>
      </c>
      <c r="L72" s="5">
        <v>1361504405</v>
      </c>
      <c r="M72" s="5">
        <v>-346286376</v>
      </c>
      <c r="N72" s="5">
        <v>-864003455</v>
      </c>
    </row>
    <row r="73" spans="2:14" ht="15.5" x14ac:dyDescent="0.35">
      <c r="C73" t="s">
        <v>7</v>
      </c>
      <c r="D73" s="5">
        <v>358179764</v>
      </c>
      <c r="E73" s="5">
        <v>448943327</v>
      </c>
      <c r="F73" s="5">
        <v>1609504643</v>
      </c>
      <c r="G73" s="5">
        <v>852909229</v>
      </c>
      <c r="I73" s="5">
        <v>3234029358</v>
      </c>
      <c r="J73" s="5">
        <v>3200051459</v>
      </c>
      <c r="K73" s="5">
        <v>33934442686</v>
      </c>
      <c r="L73" s="5">
        <v>1419929055</v>
      </c>
      <c r="M73" s="5">
        <v>-442574170</v>
      </c>
      <c r="N73" s="5">
        <v>-864003455</v>
      </c>
    </row>
    <row r="74" spans="2:14" ht="15.5" x14ac:dyDescent="0.35">
      <c r="C74" t="s">
        <v>90</v>
      </c>
      <c r="D74" s="5">
        <v>358179764</v>
      </c>
      <c r="E74" s="5">
        <v>357070962</v>
      </c>
      <c r="F74" s="5">
        <v>1609504643</v>
      </c>
      <c r="G74" s="5">
        <v>852909229</v>
      </c>
      <c r="I74" s="5">
        <v>3142156993</v>
      </c>
      <c r="J74" s="5">
        <v>3224367408</v>
      </c>
      <c r="K74" s="5">
        <v>1270559523</v>
      </c>
      <c r="L74" s="5">
        <v>1361504405</v>
      </c>
      <c r="M74" s="5">
        <v>-346286376</v>
      </c>
      <c r="N74" s="5">
        <v>-864003455</v>
      </c>
    </row>
    <row r="75" spans="2:14" ht="15.5" x14ac:dyDescent="0.35">
      <c r="C75" t="s">
        <v>91</v>
      </c>
      <c r="D75" s="5">
        <v>358179764</v>
      </c>
      <c r="E75" s="5">
        <v>448943327</v>
      </c>
      <c r="F75" s="5">
        <v>1609504643</v>
      </c>
      <c r="G75" s="5">
        <v>852909229</v>
      </c>
      <c r="I75" s="5">
        <v>3234029358</v>
      </c>
      <c r="J75" s="5">
        <v>3200051459</v>
      </c>
      <c r="K75" s="5">
        <v>33934442686</v>
      </c>
      <c r="L75" s="5">
        <v>1419929055</v>
      </c>
      <c r="M75" s="5">
        <v>-442574170</v>
      </c>
      <c r="N75" s="5">
        <v>-864003455</v>
      </c>
    </row>
    <row r="76" spans="2:14" ht="15.5" x14ac:dyDescent="0.35">
      <c r="C76" t="s">
        <v>92</v>
      </c>
      <c r="D76" s="5">
        <v>358179764</v>
      </c>
      <c r="E76" s="5">
        <v>448943327</v>
      </c>
      <c r="F76" s="5">
        <v>1609504643</v>
      </c>
      <c r="G76" s="5">
        <v>852909229</v>
      </c>
      <c r="I76" s="5">
        <v>3234029358</v>
      </c>
      <c r="J76" s="5">
        <v>3200051459</v>
      </c>
      <c r="K76" s="5">
        <v>33934442686</v>
      </c>
      <c r="L76" s="5">
        <v>1419929055</v>
      </c>
      <c r="M76" s="5">
        <v>-442574170</v>
      </c>
      <c r="N76" s="5">
        <v>-864003455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200859203</v>
      </c>
      <c r="E80" s="5">
        <v>380807118</v>
      </c>
      <c r="F80" s="5">
        <v>368173255</v>
      </c>
      <c r="G80" s="5">
        <v>175581877</v>
      </c>
      <c r="I80" s="5">
        <v>380807118</v>
      </c>
      <c r="J80" s="5">
        <v>3604180842</v>
      </c>
      <c r="K80" s="5">
        <v>606573516</v>
      </c>
      <c r="L80" s="5">
        <v>54751850</v>
      </c>
      <c r="M80" s="5">
        <v>293950634</v>
      </c>
      <c r="N80" s="5">
        <v>308022796</v>
      </c>
    </row>
    <row r="81" spans="3:14" ht="15.5" x14ac:dyDescent="0.35">
      <c r="C81" t="s">
        <v>96</v>
      </c>
      <c r="D81" s="5">
        <v>155941721</v>
      </c>
      <c r="E81" s="5">
        <v>202199984</v>
      </c>
      <c r="F81" s="5">
        <v>728371941</v>
      </c>
      <c r="G81" s="5">
        <v>311248571</v>
      </c>
      <c r="I81" s="5">
        <v>202199984</v>
      </c>
      <c r="J81" s="5">
        <v>176331912</v>
      </c>
      <c r="K81" s="5">
        <v>137273282</v>
      </c>
      <c r="L81" s="5">
        <v>127358116</v>
      </c>
      <c r="M81" s="5">
        <v>84992559</v>
      </c>
      <c r="N81" s="5">
        <v>170130700</v>
      </c>
    </row>
    <row r="82" spans="3:14" ht="15.5" x14ac:dyDescent="0.35">
      <c r="C82" t="s">
        <v>97</v>
      </c>
      <c r="D82" s="5">
        <v>155941721</v>
      </c>
      <c r="E82" s="5">
        <v>202199984</v>
      </c>
      <c r="F82" s="5">
        <v>728371941</v>
      </c>
      <c r="G82" s="5">
        <v>311248571</v>
      </c>
      <c r="I82" s="5">
        <v>202199984</v>
      </c>
      <c r="J82" s="5">
        <v>176331912</v>
      </c>
      <c r="K82" s="5">
        <v>137273282</v>
      </c>
      <c r="L82" s="5">
        <v>127358116</v>
      </c>
      <c r="M82" s="5">
        <v>84992559</v>
      </c>
      <c r="N82" s="5">
        <v>170130700</v>
      </c>
    </row>
    <row r="83" spans="3:14" ht="15.5" x14ac:dyDescent="0.35">
      <c r="C83" t="s">
        <v>98</v>
      </c>
      <c r="D83" s="5">
        <v>155941721</v>
      </c>
      <c r="E83" s="5">
        <v>202199984</v>
      </c>
      <c r="F83" s="5">
        <v>728371941</v>
      </c>
      <c r="G83" s="5">
        <v>311248571</v>
      </c>
      <c r="I83" s="5">
        <v>202199984</v>
      </c>
      <c r="J83" s="5">
        <v>176331912</v>
      </c>
      <c r="K83" s="5">
        <v>137273282</v>
      </c>
      <c r="L83" s="5">
        <v>127358116</v>
      </c>
      <c r="M83" s="5">
        <v>84992559</v>
      </c>
      <c r="N83" s="5">
        <v>170130700</v>
      </c>
    </row>
    <row r="84" spans="3:14" ht="15.5" x14ac:dyDescent="0.35">
      <c r="C84" t="s">
        <v>101</v>
      </c>
      <c r="D84" s="5">
        <v>1296197710</v>
      </c>
      <c r="E84" s="5">
        <v>1296197710</v>
      </c>
      <c r="F84" s="5">
        <v>1208911622</v>
      </c>
      <c r="G84" s="5">
        <v>1208911622</v>
      </c>
      <c r="I84" s="5">
        <v>1296197710</v>
      </c>
      <c r="J84" s="5">
        <v>1170037156</v>
      </c>
      <c r="K84" s="5">
        <v>564509924</v>
      </c>
      <c r="L84" s="5">
        <v>570530472</v>
      </c>
      <c r="M84" s="5">
        <v>328642533</v>
      </c>
      <c r="N84" s="5">
        <v>10025000</v>
      </c>
    </row>
    <row r="85" spans="3:14" ht="15.5" x14ac:dyDescent="0.35">
      <c r="C85" t="s">
        <v>80</v>
      </c>
      <c r="D85" s="5">
        <v>32693576435</v>
      </c>
      <c r="E85" s="5">
        <v>32693576435</v>
      </c>
      <c r="F85" s="5">
        <v>32601704070</v>
      </c>
      <c r="G85" s="5">
        <v>32601704070</v>
      </c>
      <c r="I85" s="5">
        <v>32693576435</v>
      </c>
      <c r="J85" s="5">
        <v>32601704070</v>
      </c>
      <c r="K85" s="5">
        <v>32626020019</v>
      </c>
      <c r="L85" s="5">
        <v>-37863144</v>
      </c>
      <c r="M85" s="5">
        <v>-96287794</v>
      </c>
    </row>
    <row r="86" spans="3:14" ht="15.5" x14ac:dyDescent="0.35">
      <c r="C86" t="s">
        <v>102</v>
      </c>
      <c r="D86" s="5">
        <v>3317439887</v>
      </c>
      <c r="E86" s="5">
        <v>3194828735</v>
      </c>
      <c r="F86" s="5">
        <v>4309726576</v>
      </c>
      <c r="G86" s="5">
        <v>3161829577</v>
      </c>
      <c r="I86" s="5">
        <v>3194828735</v>
      </c>
      <c r="J86" s="5">
        <v>6488646696</v>
      </c>
      <c r="K86" s="5">
        <v>3565142059</v>
      </c>
      <c r="L86" s="5">
        <v>914458897</v>
      </c>
      <c r="M86" s="5">
        <v>810036147</v>
      </c>
      <c r="N86" s="5">
        <v>792877213</v>
      </c>
    </row>
    <row r="87" spans="3:14" ht="15.5" x14ac:dyDescent="0.35">
      <c r="C87" t="s">
        <v>103</v>
      </c>
    </row>
    <row r="88" spans="3:14" ht="15.5" x14ac:dyDescent="0.35">
      <c r="C88" t="s">
        <v>104</v>
      </c>
      <c r="D88" s="5">
        <v>91335016914</v>
      </c>
      <c r="E88" s="5">
        <v>91955551693</v>
      </c>
      <c r="F88" s="5">
        <v>91684003819</v>
      </c>
      <c r="G88" s="5">
        <v>85642424694</v>
      </c>
      <c r="I88" s="5">
        <v>91955551693</v>
      </c>
      <c r="J88" s="5">
        <v>85000286285</v>
      </c>
      <c r="K88" s="5">
        <v>67260283047</v>
      </c>
      <c r="L88" s="5">
        <v>30762538219</v>
      </c>
      <c r="M88" s="5">
        <v>27682173907</v>
      </c>
      <c r="N88" s="5">
        <v>24509530015</v>
      </c>
    </row>
    <row r="89" spans="3:14" ht="15.5" x14ac:dyDescent="0.35">
      <c r="C89" t="s">
        <v>106</v>
      </c>
      <c r="D89" s="5">
        <v>96637076203</v>
      </c>
      <c r="E89" s="5">
        <v>97310218731</v>
      </c>
      <c r="F89" s="5">
        <v>96795915881</v>
      </c>
      <c r="G89" s="5">
        <v>90596286860</v>
      </c>
      <c r="I89" s="5">
        <v>97310218731</v>
      </c>
      <c r="J89" s="5">
        <v>89348333933</v>
      </c>
      <c r="K89" s="5">
        <v>69983126304</v>
      </c>
      <c r="L89" s="5">
        <v>33591402024</v>
      </c>
      <c r="M89" s="5">
        <v>30369149773</v>
      </c>
      <c r="N89" s="5">
        <v>26977888348</v>
      </c>
    </row>
    <row r="90" spans="3:14" ht="15.5" x14ac:dyDescent="0.35">
      <c r="C90" t="s">
        <v>107</v>
      </c>
      <c r="D90" s="5">
        <v>99954516090</v>
      </c>
      <c r="E90" s="5">
        <v>100505047466</v>
      </c>
      <c r="F90" s="5">
        <v>101105642457</v>
      </c>
      <c r="G90" s="5">
        <v>93758116437</v>
      </c>
      <c r="I90" s="5">
        <v>100505047466</v>
      </c>
      <c r="J90" s="5">
        <v>95836980629</v>
      </c>
      <c r="K90" s="5">
        <v>73548268363</v>
      </c>
      <c r="L90" s="5">
        <v>34505860921</v>
      </c>
      <c r="M90" s="5">
        <v>31179185920</v>
      </c>
      <c r="N90" s="5">
        <v>27770765561</v>
      </c>
    </row>
    <row r="91" spans="3:14" ht="15.5" x14ac:dyDescent="0.35">
      <c r="C91" t="s">
        <v>108</v>
      </c>
    </row>
    <row r="92" spans="3:14" ht="15.5" x14ac:dyDescent="0.35">
      <c r="C92" t="s">
        <v>109</v>
      </c>
    </row>
    <row r="93" spans="3:14" ht="15.5" x14ac:dyDescent="0.35">
      <c r="C93" t="s">
        <v>110</v>
      </c>
      <c r="D93" s="5">
        <v>4489886359</v>
      </c>
      <c r="E93" s="5">
        <v>5374135496</v>
      </c>
      <c r="F93" s="5">
        <v>3270997330</v>
      </c>
      <c r="G93" s="5">
        <v>3181662852</v>
      </c>
      <c r="I93" s="5">
        <v>5374135496</v>
      </c>
      <c r="J93" s="5">
        <v>6232556390</v>
      </c>
      <c r="K93" s="5">
        <v>5318298334</v>
      </c>
      <c r="L93" s="5">
        <v>3592221837</v>
      </c>
      <c r="M93" s="5">
        <v>3219446295</v>
      </c>
      <c r="N93" s="5">
        <v>3178880524</v>
      </c>
    </row>
    <row r="94" spans="3:14" ht="15.5" x14ac:dyDescent="0.35">
      <c r="C94" t="s">
        <v>111</v>
      </c>
      <c r="D94" s="5">
        <v>632795532</v>
      </c>
      <c r="E94" s="5">
        <v>451029950</v>
      </c>
      <c r="F94" s="5">
        <v>548167553</v>
      </c>
      <c r="G94" s="5">
        <v>764909347</v>
      </c>
      <c r="I94" s="5">
        <v>451029950</v>
      </c>
      <c r="J94" s="5">
        <v>737760729</v>
      </c>
      <c r="K94" s="5">
        <v>737690712</v>
      </c>
      <c r="L94" s="5">
        <v>854736245</v>
      </c>
      <c r="M94" s="5">
        <v>531165875</v>
      </c>
      <c r="N94" s="5">
        <v>464492453</v>
      </c>
    </row>
    <row r="95" spans="3:14" ht="15.5" x14ac:dyDescent="0.35">
      <c r="C95" t="s">
        <v>115</v>
      </c>
      <c r="D95" s="5">
        <v>469087017</v>
      </c>
      <c r="E95" s="5">
        <v>830172488</v>
      </c>
      <c r="F95" s="5">
        <v>786264139</v>
      </c>
      <c r="G95" s="5">
        <v>545983445</v>
      </c>
      <c r="I95" s="5">
        <v>830172488</v>
      </c>
      <c r="J95" s="5">
        <v>526745157</v>
      </c>
      <c r="K95" s="5">
        <v>572167687</v>
      </c>
      <c r="L95" s="5">
        <v>453220996</v>
      </c>
      <c r="M95" s="5">
        <v>659589877</v>
      </c>
      <c r="N95" s="5">
        <v>520808678</v>
      </c>
    </row>
    <row r="96" spans="3:14" ht="15.5" x14ac:dyDescent="0.35">
      <c r="C96" t="s">
        <v>116</v>
      </c>
      <c r="D96" s="5">
        <v>364384223</v>
      </c>
      <c r="E96" s="5">
        <v>369199424</v>
      </c>
      <c r="F96" s="5">
        <v>399429799</v>
      </c>
      <c r="G96" s="5">
        <v>391071261</v>
      </c>
      <c r="I96" s="5">
        <v>369199424</v>
      </c>
      <c r="J96" s="5">
        <v>334370456</v>
      </c>
      <c r="K96" s="5">
        <v>353356213</v>
      </c>
      <c r="L96" s="5">
        <v>156968524</v>
      </c>
      <c r="M96" s="5">
        <v>149546804</v>
      </c>
      <c r="N96" s="5">
        <v>119934456</v>
      </c>
    </row>
    <row r="97" spans="3:14" ht="15.5" x14ac:dyDescent="0.35">
      <c r="C97" t="s">
        <v>118</v>
      </c>
    </row>
    <row r="98" spans="3:14" ht="15.5" x14ac:dyDescent="0.35">
      <c r="C98" t="s">
        <v>442</v>
      </c>
      <c r="D98" s="5">
        <v>14033610229</v>
      </c>
      <c r="E98" s="5">
        <v>14164862611</v>
      </c>
      <c r="F98" s="5">
        <v>17374114286</v>
      </c>
      <c r="G98" s="5">
        <v>11815462611</v>
      </c>
      <c r="I98" s="5">
        <v>14164862611</v>
      </c>
      <c r="J98" s="5">
        <v>12198966281</v>
      </c>
      <c r="K98" s="5">
        <v>12213966578</v>
      </c>
      <c r="L98" s="5">
        <v>14247835776</v>
      </c>
      <c r="M98" s="5">
        <v>15502428519</v>
      </c>
      <c r="N98" s="5">
        <v>15083307948</v>
      </c>
    </row>
    <row r="99" spans="3:14" ht="15.5" x14ac:dyDescent="0.35">
      <c r="C99" t="s">
        <v>120</v>
      </c>
      <c r="D99" s="5">
        <v>2550438096</v>
      </c>
      <c r="E99" s="5">
        <v>3225885714</v>
      </c>
      <c r="F99" s="5">
        <v>943585714</v>
      </c>
      <c r="G99" s="5">
        <v>1183485714</v>
      </c>
      <c r="I99" s="5">
        <v>3225885714</v>
      </c>
      <c r="J99" s="5">
        <v>3826954346</v>
      </c>
      <c r="K99" s="5">
        <v>2053869197</v>
      </c>
      <c r="L99" s="5">
        <v>1359341069</v>
      </c>
      <c r="M99" s="5">
        <v>1105940739</v>
      </c>
      <c r="N99" s="5">
        <v>1550136037</v>
      </c>
    </row>
    <row r="100" spans="3:14" ht="15.5" x14ac:dyDescent="0.35">
      <c r="C100" t="s">
        <v>121</v>
      </c>
      <c r="D100" s="5">
        <v>17576255271</v>
      </c>
      <c r="E100" s="5">
        <v>17600717274</v>
      </c>
      <c r="F100" s="5">
        <v>20753393758</v>
      </c>
      <c r="G100" s="5">
        <v>15104706859</v>
      </c>
      <c r="I100" s="5">
        <v>17600717274</v>
      </c>
      <c r="J100" s="5">
        <v>15308258901</v>
      </c>
      <c r="K100" s="5">
        <v>15452364013</v>
      </c>
      <c r="L100" s="5">
        <v>31620475754</v>
      </c>
      <c r="M100" s="5">
        <v>30086505350</v>
      </c>
      <c r="N100" s="5">
        <v>26276076592</v>
      </c>
    </row>
    <row r="101" spans="3:14" ht="15.5" x14ac:dyDescent="0.35">
      <c r="C101" t="s">
        <v>122</v>
      </c>
      <c r="D101" s="5">
        <v>17576255271</v>
      </c>
      <c r="E101" s="5">
        <v>17600717274</v>
      </c>
      <c r="F101" s="5">
        <v>20753393758</v>
      </c>
      <c r="G101" s="5">
        <v>15104706859</v>
      </c>
      <c r="I101" s="5">
        <v>17600717274</v>
      </c>
      <c r="J101" s="5">
        <v>15308258901</v>
      </c>
      <c r="K101" s="5">
        <v>15452364013</v>
      </c>
      <c r="L101" s="5">
        <v>31620475754</v>
      </c>
      <c r="M101" s="5">
        <v>30086505350</v>
      </c>
      <c r="N101" s="5">
        <v>26276076592</v>
      </c>
    </row>
    <row r="102" spans="3:14" ht="15.5" x14ac:dyDescent="0.35">
      <c r="C102" t="s">
        <v>124</v>
      </c>
    </row>
    <row r="103" spans="3:14" ht="15.5" x14ac:dyDescent="0.35">
      <c r="C103" t="s">
        <v>125</v>
      </c>
      <c r="D103" s="5">
        <v>14033610229</v>
      </c>
      <c r="E103" s="5">
        <v>14164862611</v>
      </c>
      <c r="F103" s="5">
        <v>17374114286</v>
      </c>
      <c r="G103" s="5">
        <v>11815462611</v>
      </c>
      <c r="I103" s="5">
        <v>14164862611</v>
      </c>
      <c r="J103" s="5">
        <v>12198966281</v>
      </c>
      <c r="K103" s="5">
        <v>12213966578</v>
      </c>
      <c r="L103" s="5">
        <v>16447835776</v>
      </c>
      <c r="M103" s="5">
        <v>17802428519</v>
      </c>
      <c r="N103" s="5">
        <v>17483307948</v>
      </c>
    </row>
    <row r="104" spans="3:14" ht="15.5" x14ac:dyDescent="0.35">
      <c r="C104" t="s">
        <v>123</v>
      </c>
      <c r="D104" s="5">
        <v>1569465403</v>
      </c>
      <c r="E104" s="5">
        <v>1532837108</v>
      </c>
      <c r="F104" s="5">
        <v>1461242019</v>
      </c>
      <c r="G104" s="5">
        <v>1430501178</v>
      </c>
      <c r="I104" s="5">
        <v>1532837108</v>
      </c>
      <c r="J104" s="5">
        <v>1369138316</v>
      </c>
      <c r="K104" s="5">
        <v>1755351768</v>
      </c>
      <c r="L104" s="5">
        <v>283905588</v>
      </c>
      <c r="M104" s="5">
        <v>206434933</v>
      </c>
      <c r="N104" s="5">
        <v>141067234</v>
      </c>
    </row>
    <row r="105" spans="3:14" ht="15.5" x14ac:dyDescent="0.35">
      <c r="C105" t="s">
        <v>126</v>
      </c>
      <c r="D105" s="5">
        <v>22066141630</v>
      </c>
      <c r="E105" s="5">
        <v>22974852770</v>
      </c>
      <c r="F105" s="5">
        <v>24024391088</v>
      </c>
      <c r="G105" s="5">
        <v>18286369711</v>
      </c>
      <c r="I105" s="5">
        <v>22974852770</v>
      </c>
      <c r="J105" s="5">
        <v>21540815291</v>
      </c>
      <c r="K105" s="5">
        <v>20770662347</v>
      </c>
      <c r="L105" s="5">
        <v>35212697591</v>
      </c>
      <c r="M105" s="5">
        <v>33305951645</v>
      </c>
      <c r="N105" s="5">
        <v>29454957116</v>
      </c>
    </row>
    <row r="106" spans="3:14" ht="15.5" x14ac:dyDescent="0.35">
      <c r="C106" t="s">
        <v>127</v>
      </c>
    </row>
    <row r="107" spans="3:14" ht="15.5" x14ac:dyDescent="0.35">
      <c r="C107" t="s">
        <v>128</v>
      </c>
      <c r="D107" s="5">
        <v>25000000000</v>
      </c>
      <c r="E107" s="5">
        <v>25000000000</v>
      </c>
      <c r="F107" s="5">
        <v>25000000000</v>
      </c>
      <c r="G107" s="5">
        <v>25000000000</v>
      </c>
      <c r="I107" s="5">
        <v>25000000000</v>
      </c>
      <c r="J107" s="5">
        <v>25000000000</v>
      </c>
      <c r="K107" s="5">
        <v>20000000000</v>
      </c>
      <c r="L107" s="5">
        <v>450000000</v>
      </c>
      <c r="M107" s="5">
        <v>450000000</v>
      </c>
      <c r="N107" s="5">
        <v>450000000</v>
      </c>
    </row>
    <row r="108" spans="3:14" ht="15.5" x14ac:dyDescent="0.35">
      <c r="C108" t="s">
        <v>129</v>
      </c>
      <c r="D108" s="5">
        <v>13318507863</v>
      </c>
      <c r="E108" s="5">
        <v>13318507863</v>
      </c>
      <c r="F108" s="5">
        <v>13318507863</v>
      </c>
      <c r="G108" s="5">
        <v>13318507863</v>
      </c>
      <c r="I108" s="5">
        <v>13318507863</v>
      </c>
      <c r="J108" s="5">
        <v>13318507863</v>
      </c>
    </row>
    <row r="109" spans="3:14" ht="15.5" x14ac:dyDescent="0.35">
      <c r="C109" t="s">
        <v>130</v>
      </c>
      <c r="D109" s="5">
        <v>6876290162</v>
      </c>
      <c r="E109" s="5">
        <v>6518110398</v>
      </c>
      <c r="F109" s="5">
        <v>6161039436</v>
      </c>
      <c r="G109" s="5">
        <v>4551534793</v>
      </c>
      <c r="I109" s="5">
        <v>6518110398</v>
      </c>
      <c r="J109" s="5">
        <v>3375953405</v>
      </c>
      <c r="K109" s="5">
        <v>151585997</v>
      </c>
      <c r="L109" s="5">
        <v>-1118973526</v>
      </c>
      <c r="M109" s="5">
        <v>-2480477931</v>
      </c>
      <c r="N109" s="5">
        <v>-2134191555</v>
      </c>
    </row>
    <row r="110" spans="3:14" ht="15.5" x14ac:dyDescent="0.35">
      <c r="C110" t="s">
        <v>131</v>
      </c>
      <c r="D110" s="5">
        <v>30000000</v>
      </c>
      <c r="E110" s="5">
        <v>30000000</v>
      </c>
      <c r="F110" s="5">
        <v>30000000</v>
      </c>
      <c r="G110" s="5">
        <v>30000000</v>
      </c>
      <c r="I110" s="5">
        <v>30000000</v>
      </c>
      <c r="J110" s="5">
        <v>30000000</v>
      </c>
    </row>
    <row r="111" spans="3:14" ht="15.5" x14ac:dyDescent="0.35">
      <c r="C111" t="s">
        <v>132</v>
      </c>
      <c r="D111" s="5">
        <v>6846290162</v>
      </c>
      <c r="E111" s="5">
        <v>6488110398</v>
      </c>
      <c r="F111" s="5">
        <v>6131039436</v>
      </c>
      <c r="G111" s="5">
        <v>4521534793</v>
      </c>
      <c r="I111" s="5">
        <v>6488110398</v>
      </c>
      <c r="J111" s="5">
        <v>3345953405</v>
      </c>
    </row>
    <row r="112" spans="3:14" ht="15.5" x14ac:dyDescent="0.35">
      <c r="C112" t="s">
        <v>133</v>
      </c>
      <c r="D112" s="5">
        <v>6876290162</v>
      </c>
      <c r="E112" s="5">
        <v>6518110398</v>
      </c>
      <c r="F112" s="5">
        <v>6161039436</v>
      </c>
      <c r="G112" s="5">
        <v>4551534793</v>
      </c>
      <c r="I112" s="5">
        <v>6518110398</v>
      </c>
      <c r="J112" s="5">
        <v>3375953405</v>
      </c>
      <c r="K112" s="5">
        <v>151585997</v>
      </c>
      <c r="L112" s="5">
        <v>-1118973526</v>
      </c>
      <c r="M112" s="5">
        <v>-2480477931</v>
      </c>
      <c r="N112" s="5">
        <v>-2134191555</v>
      </c>
    </row>
    <row r="113" spans="2:14" ht="15.5" x14ac:dyDescent="0.35">
      <c r="C113" t="s">
        <v>134</v>
      </c>
    </row>
    <row r="114" spans="2:14" ht="15.5" x14ac:dyDescent="0.35">
      <c r="C114" t="s">
        <v>9</v>
      </c>
      <c r="D114" s="5">
        <v>77888374460</v>
      </c>
      <c r="E114" s="5">
        <v>77530194696</v>
      </c>
      <c r="F114" s="5">
        <v>77081251369</v>
      </c>
      <c r="G114" s="5">
        <v>75471746726</v>
      </c>
      <c r="I114" s="5">
        <v>77530194696</v>
      </c>
      <c r="J114" s="5">
        <v>74296165338</v>
      </c>
      <c r="K114" s="5">
        <v>52777606016</v>
      </c>
      <c r="L114" s="5">
        <v>-706836670</v>
      </c>
      <c r="M114" s="5">
        <v>-2126765725</v>
      </c>
      <c r="N114" s="5">
        <v>-1684191555</v>
      </c>
    </row>
    <row r="115" spans="2:14" ht="15.5" x14ac:dyDescent="0.35">
      <c r="C115" t="s">
        <v>135</v>
      </c>
      <c r="D115" s="5">
        <v>99954516090</v>
      </c>
      <c r="E115" s="5">
        <v>100505047466</v>
      </c>
      <c r="F115" s="5">
        <v>101105642457</v>
      </c>
      <c r="G115" s="5">
        <v>93758116437</v>
      </c>
      <c r="I115" s="5">
        <v>100505047466</v>
      </c>
      <c r="J115" s="5">
        <v>95836980629</v>
      </c>
      <c r="K115" s="5">
        <v>73548268363</v>
      </c>
      <c r="L115" s="5">
        <v>34505860921</v>
      </c>
      <c r="M115" s="5">
        <v>31179185920</v>
      </c>
      <c r="N115" s="5">
        <v>27770765561</v>
      </c>
    </row>
    <row r="116" spans="2:14" ht="15.5" x14ac:dyDescent="0.35">
      <c r="C116" t="s">
        <v>136</v>
      </c>
      <c r="D116" s="5">
        <v>1000000000</v>
      </c>
      <c r="E116" s="5">
        <v>1000000000</v>
      </c>
      <c r="F116" s="5">
        <v>1000000000</v>
      </c>
      <c r="G116" s="5">
        <v>1000000000</v>
      </c>
      <c r="I116" s="5">
        <v>1000000000</v>
      </c>
      <c r="J116" s="5">
        <v>1000000000</v>
      </c>
      <c r="K116" s="5">
        <v>800000000</v>
      </c>
      <c r="L116" s="5">
        <v>900</v>
      </c>
      <c r="M116" s="5">
        <v>900</v>
      </c>
      <c r="N116" s="5">
        <v>900</v>
      </c>
    </row>
    <row r="118" spans="2:14" ht="15.5" x14ac:dyDescent="0.35">
      <c r="B118" t="s">
        <v>137</v>
      </c>
      <c r="C118" t="s">
        <v>138</v>
      </c>
      <c r="D118" s="5">
        <v>1059643909</v>
      </c>
      <c r="E118" s="5">
        <v>8775501032</v>
      </c>
      <c r="F118" s="5">
        <v>2198622629</v>
      </c>
      <c r="G118" s="5">
        <v>1784470971</v>
      </c>
      <c r="I118" s="5">
        <v>14401131691</v>
      </c>
      <c r="J118" s="5">
        <v>3161402808</v>
      </c>
      <c r="K118" s="5">
        <v>3055594574</v>
      </c>
      <c r="L118" s="5">
        <v>2612804753</v>
      </c>
      <c r="M118" s="5">
        <v>623281755</v>
      </c>
      <c r="N118" s="5">
        <v>-2400251147</v>
      </c>
    </row>
    <row r="119" spans="2:14" ht="15.5" x14ac:dyDescent="0.35">
      <c r="C119" t="s">
        <v>279</v>
      </c>
      <c r="D119" s="5">
        <v>7451274080</v>
      </c>
      <c r="E119" s="5">
        <v>11367079470</v>
      </c>
      <c r="F119" s="5">
        <v>8700642330</v>
      </c>
      <c r="G119" s="5">
        <v>6618938284</v>
      </c>
      <c r="I119" s="5">
        <v>34148479319</v>
      </c>
      <c r="J119" s="5">
        <v>28235480217</v>
      </c>
      <c r="K119" s="5">
        <v>27035580418</v>
      </c>
      <c r="L119" s="5">
        <v>22563222107</v>
      </c>
      <c r="M119" s="5">
        <v>15000076992</v>
      </c>
      <c r="N119" s="5">
        <v>12612294874</v>
      </c>
    </row>
    <row r="120" spans="2:14" ht="15.5" x14ac:dyDescent="0.35">
      <c r="C120" t="s">
        <v>281</v>
      </c>
      <c r="D120" s="5">
        <v>-2145572315</v>
      </c>
      <c r="E120" s="5">
        <v>-1688856047</v>
      </c>
      <c r="F120" s="5">
        <v>-1334923314</v>
      </c>
      <c r="G120" s="5">
        <v>-1134661578</v>
      </c>
      <c r="I120" s="5">
        <v>-5838457002</v>
      </c>
      <c r="J120" s="5">
        <v>-4797739265</v>
      </c>
      <c r="K120" s="5">
        <v>-4956681968</v>
      </c>
      <c r="L120" s="5">
        <v>-5583314185</v>
      </c>
      <c r="M120" s="5">
        <v>-6182575488</v>
      </c>
      <c r="N120" s="5">
        <v>-5550560374</v>
      </c>
    </row>
    <row r="121" spans="2:14" ht="15.5" x14ac:dyDescent="0.35">
      <c r="C121" t="s">
        <v>280</v>
      </c>
      <c r="D121" s="5">
        <v>-1948941089</v>
      </c>
      <c r="E121" s="5">
        <v>1723330108</v>
      </c>
      <c r="F121" s="5">
        <v>-3136908216</v>
      </c>
      <c r="G121" s="5">
        <v>-1560609959</v>
      </c>
      <c r="I121" s="5">
        <v>-4682240436</v>
      </c>
      <c r="J121" s="5">
        <v>-12761069292</v>
      </c>
      <c r="K121" s="5">
        <v>-11084166763</v>
      </c>
      <c r="L121" s="5">
        <v>-10821422200</v>
      </c>
      <c r="M121" s="5">
        <v>-6563312936</v>
      </c>
      <c r="N121" s="5">
        <v>-7596428802</v>
      </c>
    </row>
    <row r="122" spans="2:14" ht="15.5" x14ac:dyDescent="0.35">
      <c r="C122" t="s">
        <v>626</v>
      </c>
      <c r="D122" s="5">
        <v>-1484021003</v>
      </c>
      <c r="E122" s="5">
        <v>-2682392542</v>
      </c>
      <c r="F122" s="5">
        <v>-1482535069</v>
      </c>
      <c r="G122" s="5">
        <v>-1562455848</v>
      </c>
      <c r="I122" s="5">
        <v>-7554125631</v>
      </c>
      <c r="J122" s="5">
        <v>-5945273626</v>
      </c>
      <c r="K122" s="5">
        <v>-5467576234</v>
      </c>
      <c r="L122" s="5">
        <v>-1857574067</v>
      </c>
      <c r="M122" s="5">
        <v>-540753639</v>
      </c>
      <c r="N122" s="5">
        <v>-505767592</v>
      </c>
    </row>
    <row r="123" spans="2:14" ht="15.5" x14ac:dyDescent="0.35">
      <c r="C123" t="s">
        <v>143</v>
      </c>
      <c r="D123" s="5">
        <v>-452010293</v>
      </c>
      <c r="E123" s="5">
        <v>-501666752</v>
      </c>
      <c r="F123" s="5">
        <v>-392889410</v>
      </c>
      <c r="G123" s="5">
        <v>-438318422</v>
      </c>
      <c r="I123" s="5">
        <v>-1621281271</v>
      </c>
      <c r="J123" s="5">
        <v>-904869815</v>
      </c>
      <c r="K123" s="5">
        <v>-1978173208</v>
      </c>
      <c r="L123" s="5">
        <v>-1557017689</v>
      </c>
      <c r="M123" s="5">
        <v>-1023456446</v>
      </c>
      <c r="N123" s="5">
        <v>-1285020018</v>
      </c>
    </row>
    <row r="124" spans="2:14" ht="15.5" x14ac:dyDescent="0.35">
      <c r="C124" t="s">
        <v>938</v>
      </c>
      <c r="D124" s="5">
        <v>-361085471</v>
      </c>
      <c r="E124" s="5">
        <v>558006795</v>
      </c>
      <c r="F124" s="5">
        <v>-154763692</v>
      </c>
      <c r="G124" s="5">
        <v>-138421506</v>
      </c>
      <c r="I124" s="5">
        <v>-51243288</v>
      </c>
      <c r="J124" s="5">
        <v>-665125411</v>
      </c>
      <c r="K124" s="5">
        <v>-493387671</v>
      </c>
      <c r="L124" s="5">
        <v>-131089213</v>
      </c>
      <c r="M124" s="5">
        <v>-66696728</v>
      </c>
      <c r="N124" s="5">
        <v>-74769235</v>
      </c>
    </row>
    <row r="125" spans="2:14" ht="15.5" x14ac:dyDescent="0.35">
      <c r="C125" t="s">
        <v>145</v>
      </c>
      <c r="D125" s="5">
        <v>-806700000</v>
      </c>
      <c r="E125" s="5">
        <v>-926951675</v>
      </c>
      <c r="F125" s="5">
        <v>5318751675</v>
      </c>
      <c r="G125" s="5">
        <v>-592200000</v>
      </c>
      <c r="I125" s="5">
        <v>1364827698</v>
      </c>
      <c r="J125" s="5">
        <v>20076592715</v>
      </c>
      <c r="K125" s="5">
        <v>2336319987</v>
      </c>
      <c r="L125" s="5">
        <v>1544047781</v>
      </c>
      <c r="M125" s="5">
        <v>3193564291</v>
      </c>
      <c r="N125" s="5">
        <v>4520739078</v>
      </c>
    </row>
    <row r="126" spans="2:14" ht="15.5" x14ac:dyDescent="0.35">
      <c r="C126" t="s">
        <v>146</v>
      </c>
      <c r="D126" s="5">
        <v>-432891824</v>
      </c>
      <c r="E126" s="5">
        <v>-7835915494</v>
      </c>
      <c r="F126" s="5">
        <v>-7324782926</v>
      </c>
      <c r="G126" s="5">
        <v>-1355659331</v>
      </c>
      <c r="I126" s="5">
        <v>-18989333113</v>
      </c>
      <c r="J126" s="5">
        <v>-20240388197</v>
      </c>
      <c r="K126" s="5">
        <v>-4840092895</v>
      </c>
      <c r="L126" s="5">
        <v>-4396051318</v>
      </c>
      <c r="M126" s="5">
        <v>-3830918208</v>
      </c>
      <c r="N126" s="5">
        <v>-2310777959</v>
      </c>
    </row>
    <row r="127" spans="2:14" ht="15.5" x14ac:dyDescent="0.35">
      <c r="C127" t="s">
        <v>447</v>
      </c>
      <c r="K127" s="5">
        <v>80020558</v>
      </c>
    </row>
    <row r="128" spans="2:14" ht="15.5" x14ac:dyDescent="0.35">
      <c r="C128" t="s">
        <v>148</v>
      </c>
      <c r="D128" s="5">
        <v>-432891824</v>
      </c>
      <c r="E128" s="5">
        <v>-7835915494</v>
      </c>
      <c r="F128" s="5">
        <v>-7324782926</v>
      </c>
      <c r="G128" s="5">
        <v>-1355659331</v>
      </c>
      <c r="I128" s="5">
        <v>-18989333113</v>
      </c>
      <c r="J128" s="5">
        <v>-20240388197</v>
      </c>
      <c r="K128" s="5">
        <v>-4920113453</v>
      </c>
      <c r="L128" s="5">
        <v>-4396051318</v>
      </c>
      <c r="M128" s="5">
        <v>-3830918208</v>
      </c>
      <c r="N128" s="5">
        <v>-2310777959</v>
      </c>
    </row>
    <row r="129" spans="2:14" ht="15.5" x14ac:dyDescent="0.35">
      <c r="C129" t="s">
        <v>149</v>
      </c>
      <c r="D129" s="5">
        <v>-806700000</v>
      </c>
      <c r="E129" s="5">
        <v>-926951675</v>
      </c>
      <c r="F129" s="5">
        <v>5318751675</v>
      </c>
      <c r="G129" s="5">
        <v>-592200000</v>
      </c>
      <c r="I129" s="5">
        <v>1364827698</v>
      </c>
      <c r="J129" s="5">
        <v>20076592715</v>
      </c>
      <c r="K129" s="5">
        <v>2336319987</v>
      </c>
      <c r="L129" s="5">
        <v>1544047781</v>
      </c>
      <c r="M129" s="5">
        <v>3193564291</v>
      </c>
      <c r="N129" s="5">
        <v>4520739078</v>
      </c>
    </row>
    <row r="130" spans="2:14" ht="15.5" x14ac:dyDescent="0.35">
      <c r="C130" t="s">
        <v>396</v>
      </c>
      <c r="F130" s="5">
        <v>6000000000</v>
      </c>
      <c r="I130" s="5">
        <v>6000000000</v>
      </c>
      <c r="J130" s="5">
        <v>5000000000</v>
      </c>
      <c r="K130" s="5">
        <v>794528128</v>
      </c>
      <c r="L130" s="5">
        <v>253400330</v>
      </c>
      <c r="M130" s="5">
        <v>419120571</v>
      </c>
      <c r="N130" s="5">
        <v>1450136037</v>
      </c>
    </row>
    <row r="131" spans="2:14" ht="15.5" x14ac:dyDescent="0.35">
      <c r="C131" t="s">
        <v>397</v>
      </c>
      <c r="D131" s="5">
        <v>-806700000</v>
      </c>
      <c r="E131" s="5">
        <v>-926951675</v>
      </c>
      <c r="F131" s="5">
        <v>-681248325</v>
      </c>
      <c r="G131" s="5">
        <v>-592200000</v>
      </c>
      <c r="I131" s="5">
        <v>-4635172302</v>
      </c>
      <c r="J131" s="5">
        <v>-3241915148</v>
      </c>
      <c r="K131" s="5">
        <v>-2033869198</v>
      </c>
      <c r="L131" s="5">
        <v>-1254592743</v>
      </c>
      <c r="M131" s="5">
        <v>-444195298</v>
      </c>
      <c r="N131" s="5">
        <v>-3078833440</v>
      </c>
    </row>
    <row r="132" spans="2:14" ht="15.5" x14ac:dyDescent="0.35">
      <c r="C132" t="s">
        <v>155</v>
      </c>
      <c r="K132" s="5">
        <v>-2300000000</v>
      </c>
    </row>
    <row r="133" spans="2:14" ht="15.5" x14ac:dyDescent="0.35">
      <c r="C133" t="s">
        <v>304</v>
      </c>
      <c r="K133" s="5">
        <v>-13674338943</v>
      </c>
    </row>
    <row r="134" spans="2:14" ht="15.5" x14ac:dyDescent="0.35">
      <c r="C134" t="s">
        <v>437</v>
      </c>
      <c r="J134" s="5">
        <v>15600000000</v>
      </c>
      <c r="L134" s="5">
        <v>2545240194</v>
      </c>
      <c r="M134" s="5">
        <v>3218639018</v>
      </c>
      <c r="N134" s="5">
        <v>6149436481</v>
      </c>
    </row>
    <row r="135" spans="2:14" ht="15.5" x14ac:dyDescent="0.35">
      <c r="C135" t="s">
        <v>312</v>
      </c>
      <c r="J135" s="5">
        <v>-2281492137</v>
      </c>
    </row>
    <row r="136" spans="2:14" ht="15.5" x14ac:dyDescent="0.35">
      <c r="C136" t="s">
        <v>1224</v>
      </c>
    </row>
    <row r="137" spans="2:14" ht="15.5" x14ac:dyDescent="0.35">
      <c r="C137" t="s">
        <v>163</v>
      </c>
    </row>
    <row r="138" spans="2:14" ht="15.5" x14ac:dyDescent="0.35">
      <c r="C138" t="s">
        <v>465</v>
      </c>
      <c r="J138" s="5">
        <v>5000000000</v>
      </c>
      <c r="K138" s="5">
        <v>19550000000</v>
      </c>
    </row>
    <row r="139" spans="2:14" ht="15.5" x14ac:dyDescent="0.35">
      <c r="C139" t="s">
        <v>164</v>
      </c>
      <c r="D139" s="5">
        <v>-179947915</v>
      </c>
      <c r="E139" s="5">
        <v>12633863</v>
      </c>
      <c r="F139" s="5">
        <v>192591378</v>
      </c>
      <c r="G139" s="5">
        <v>-163388360</v>
      </c>
      <c r="I139" s="5">
        <v>-3223373724</v>
      </c>
      <c r="J139" s="5">
        <v>2997607326</v>
      </c>
      <c r="K139" s="5">
        <v>551821666</v>
      </c>
      <c r="L139" s="5">
        <v>-239198784</v>
      </c>
      <c r="M139" s="5">
        <v>-14072162</v>
      </c>
      <c r="N139" s="5">
        <v>-190290028</v>
      </c>
    </row>
    <row r="140" spans="2:14" ht="15.5" x14ac:dyDescent="0.35">
      <c r="C140" t="s">
        <v>165</v>
      </c>
      <c r="D140" s="5">
        <v>380807118</v>
      </c>
      <c r="I140" s="5">
        <v>3604180842</v>
      </c>
      <c r="J140" s="5">
        <v>606573516</v>
      </c>
      <c r="K140" s="5">
        <v>54751850</v>
      </c>
      <c r="L140" s="5">
        <v>293950634</v>
      </c>
      <c r="M140" s="5">
        <v>308022796</v>
      </c>
      <c r="N140" s="5">
        <v>498312824</v>
      </c>
    </row>
    <row r="141" spans="2:14" ht="15.5" x14ac:dyDescent="0.35">
      <c r="C141" t="s">
        <v>166</v>
      </c>
      <c r="D141" s="5">
        <v>200859203</v>
      </c>
      <c r="E141" s="5">
        <v>12633863</v>
      </c>
      <c r="F141" s="5">
        <v>192591378</v>
      </c>
      <c r="G141" s="5">
        <v>-163388360</v>
      </c>
      <c r="I141" s="5">
        <v>380807118</v>
      </c>
      <c r="J141" s="5">
        <v>3604180842</v>
      </c>
      <c r="K141" s="5">
        <v>606573516</v>
      </c>
      <c r="L141" s="5">
        <v>54751850</v>
      </c>
      <c r="M141" s="5">
        <v>293950634</v>
      </c>
      <c r="N141" s="5">
        <v>308022796</v>
      </c>
    </row>
    <row r="143" spans="2:14" ht="15.5" x14ac:dyDescent="0.35">
      <c r="B143" t="s">
        <v>167</v>
      </c>
      <c r="C143" t="s">
        <v>11</v>
      </c>
      <c r="D143" s="5">
        <v>1000000000</v>
      </c>
      <c r="E143" s="5">
        <v>1000000000</v>
      </c>
      <c r="F143" s="5">
        <v>1000000000</v>
      </c>
      <c r="G143" s="5">
        <v>1000000000</v>
      </c>
      <c r="I143" s="5">
        <v>1000000000</v>
      </c>
      <c r="J143" s="5">
        <v>1000000000</v>
      </c>
      <c r="K143" s="5">
        <v>800000000</v>
      </c>
      <c r="L143" s="5">
        <v>0</v>
      </c>
      <c r="M143" s="5">
        <v>0</v>
      </c>
      <c r="N143" s="5">
        <v>0</v>
      </c>
    </row>
    <row r="144" spans="2:14" ht="15.5" x14ac:dyDescent="0.35">
      <c r="C144" t="s">
        <v>168</v>
      </c>
      <c r="D144" s="6">
        <v>0.36</v>
      </c>
      <c r="E144" s="6">
        <v>0.36</v>
      </c>
      <c r="F144" s="6">
        <v>1.61</v>
      </c>
      <c r="G144" s="6">
        <v>0.85</v>
      </c>
    </row>
    <row r="145" spans="3:7" ht="15.5" x14ac:dyDescent="0.35">
      <c r="C145" t="s">
        <v>169</v>
      </c>
      <c r="D145" s="6">
        <v>147.22</v>
      </c>
      <c r="E145" s="6">
        <v>166.67</v>
      </c>
      <c r="F145" s="6">
        <v>43.48</v>
      </c>
      <c r="G145" s="6">
        <v>58.82</v>
      </c>
    </row>
    <row r="146" spans="3:7" ht="15.5" x14ac:dyDescent="0.35">
      <c r="C146" t="s">
        <v>60</v>
      </c>
      <c r="D146" s="6">
        <v>7.13</v>
      </c>
      <c r="E146" s="6">
        <v>5.49</v>
      </c>
      <c r="F146" s="6">
        <v>7.94</v>
      </c>
      <c r="G146" s="6">
        <v>6.77</v>
      </c>
    </row>
    <row r="147" spans="3:7" ht="15.5" x14ac:dyDescent="0.35">
      <c r="C147" t="s">
        <v>170</v>
      </c>
      <c r="D147" s="5">
        <v>1870000000</v>
      </c>
      <c r="E147" s="5">
        <v>2170000000</v>
      </c>
      <c r="F147" s="5">
        <v>3290000000</v>
      </c>
      <c r="G147" s="5">
        <v>2380000000</v>
      </c>
    </row>
    <row r="148" spans="3:7" ht="15.5" x14ac:dyDescent="0.35">
      <c r="C148" t="s">
        <v>171</v>
      </c>
      <c r="D148" s="6">
        <v>3.5999999999999999E-3</v>
      </c>
      <c r="E148" s="6">
        <v>3.5999999999999999E-3</v>
      </c>
      <c r="F148" s="6">
        <v>1.5900000000000001E-2</v>
      </c>
      <c r="G148" s="6">
        <v>9.1000000000000004E-3</v>
      </c>
    </row>
    <row r="149" spans="3:7" ht="15.5" x14ac:dyDescent="0.35">
      <c r="C149" t="s">
        <v>172</v>
      </c>
      <c r="D149" s="6">
        <v>4.5999999999999999E-3</v>
      </c>
      <c r="E149" s="6">
        <v>4.5999999999999999E-3</v>
      </c>
      <c r="F149" s="6">
        <v>2.0899999999999998E-2</v>
      </c>
      <c r="G149" s="6">
        <v>1.1299999999999999E-2</v>
      </c>
    </row>
    <row r="150" spans="3:7" ht="15.5" x14ac:dyDescent="0.35">
      <c r="C150" t="s">
        <v>173</v>
      </c>
      <c r="D150" s="6">
        <v>9.5999999999999992E-3</v>
      </c>
      <c r="E150" s="6">
        <v>1.11E-2</v>
      </c>
      <c r="F150" s="6">
        <v>2.5499999999999998E-2</v>
      </c>
      <c r="G150" s="6">
        <v>1.6899999999999998E-2</v>
      </c>
    </row>
    <row r="151" spans="3:7" ht="15.5" x14ac:dyDescent="0.35">
      <c r="C151" t="s">
        <v>174</v>
      </c>
      <c r="D151" s="6">
        <v>2.0099999999999998</v>
      </c>
      <c r="E151" s="6">
        <v>2.13</v>
      </c>
      <c r="F151" s="6">
        <v>6.1</v>
      </c>
      <c r="G151" s="6">
        <v>3.46</v>
      </c>
    </row>
    <row r="152" spans="3:7" ht="15.5" x14ac:dyDescent="0.35">
      <c r="C152" t="s">
        <v>175</v>
      </c>
      <c r="D152" s="5">
        <v>78000000000</v>
      </c>
      <c r="E152" s="5">
        <v>78000000000</v>
      </c>
      <c r="F152" s="5">
        <v>77000000000</v>
      </c>
      <c r="G152" s="5">
        <v>75000000000</v>
      </c>
    </row>
    <row r="153" spans="3:7" ht="15.5" x14ac:dyDescent="0.35">
      <c r="C153" t="s">
        <v>176</v>
      </c>
      <c r="D153" s="6">
        <v>0.68</v>
      </c>
      <c r="E153" s="6">
        <v>0.77</v>
      </c>
      <c r="F153" s="6">
        <v>0.91</v>
      </c>
      <c r="G153" s="6">
        <v>0.66</v>
      </c>
    </row>
    <row r="154" spans="3:7" ht="15.5" x14ac:dyDescent="0.35">
      <c r="C154" t="s">
        <v>177</v>
      </c>
      <c r="D154" s="6">
        <v>77.89</v>
      </c>
      <c r="E154" s="6">
        <v>77.53</v>
      </c>
      <c r="F154" s="6">
        <v>77.08</v>
      </c>
      <c r="G154" s="6">
        <v>75.47</v>
      </c>
    </row>
    <row r="155" spans="3:7" ht="15.5" x14ac:dyDescent="0.35">
      <c r="C155" t="s">
        <v>178</v>
      </c>
      <c r="D155" s="6">
        <v>0.68</v>
      </c>
      <c r="E155" s="6">
        <v>0.77</v>
      </c>
      <c r="F155" s="6">
        <v>0.91</v>
      </c>
      <c r="G155" s="6">
        <v>0.66</v>
      </c>
    </row>
    <row r="156" spans="3:7" ht="15.5" x14ac:dyDescent="0.35">
      <c r="C156" t="s">
        <v>179</v>
      </c>
      <c r="D156" s="6">
        <v>77.89</v>
      </c>
      <c r="E156" s="6">
        <v>77.53</v>
      </c>
      <c r="F156" s="6">
        <v>77.08</v>
      </c>
      <c r="G156" s="6">
        <v>75.47</v>
      </c>
    </row>
    <row r="157" spans="3:7" ht="15.5" x14ac:dyDescent="0.35">
      <c r="C157" t="s">
        <v>180</v>
      </c>
      <c r="D157" s="5">
        <v>3000000000</v>
      </c>
      <c r="E157" s="5">
        <v>3000000000</v>
      </c>
      <c r="F157" s="5">
        <v>1000000000</v>
      </c>
      <c r="G157" s="5">
        <v>1000000000</v>
      </c>
    </row>
    <row r="158" spans="3:7" ht="15.5" x14ac:dyDescent="0.35">
      <c r="C158" t="s">
        <v>181</v>
      </c>
      <c r="D158" s="5">
        <v>14000000000</v>
      </c>
      <c r="E158" s="5">
        <v>14000000000</v>
      </c>
      <c r="F158" s="5">
        <v>17000000000</v>
      </c>
      <c r="G158" s="5">
        <v>12000000000</v>
      </c>
    </row>
    <row r="159" spans="3:7" ht="15.5" x14ac:dyDescent="0.35">
      <c r="C159" t="s">
        <v>182</v>
      </c>
      <c r="D159" s="5">
        <v>78000000000</v>
      </c>
      <c r="E159" s="5">
        <v>78000000000</v>
      </c>
      <c r="F159" s="5">
        <v>77000000000</v>
      </c>
      <c r="G159" s="5">
        <v>75000000000</v>
      </c>
    </row>
    <row r="160" spans="3:7" ht="15.5" x14ac:dyDescent="0.35">
      <c r="C160" t="s">
        <v>23</v>
      </c>
      <c r="D160" s="5">
        <v>17000000000</v>
      </c>
      <c r="E160" s="5">
        <v>17000000000</v>
      </c>
      <c r="F160" s="5">
        <v>18000000000</v>
      </c>
      <c r="G160" s="5">
        <v>13000000000</v>
      </c>
    </row>
    <row r="161" spans="3:14" ht="15.5" x14ac:dyDescent="0.35">
      <c r="C161" t="s">
        <v>20</v>
      </c>
      <c r="D161" s="5">
        <v>16000000000</v>
      </c>
      <c r="E161" s="5">
        <v>17000000000</v>
      </c>
      <c r="F161" s="5">
        <v>18000000000</v>
      </c>
      <c r="G161" s="5">
        <v>13000000000</v>
      </c>
    </row>
    <row r="162" spans="3:14" ht="15.5" x14ac:dyDescent="0.35">
      <c r="C162" t="s">
        <v>183</v>
      </c>
      <c r="D162" s="5">
        <v>-1000000000</v>
      </c>
      <c r="E162" s="5">
        <v>-2000000000</v>
      </c>
      <c r="F162" s="5">
        <v>1000000000</v>
      </c>
      <c r="G162" s="5">
        <v>0</v>
      </c>
    </row>
    <row r="163" spans="3:14" ht="15.5" x14ac:dyDescent="0.35">
      <c r="C163" t="s">
        <v>184</v>
      </c>
      <c r="D163" s="5">
        <v>1000000000</v>
      </c>
      <c r="E163" s="5">
        <v>9000000000</v>
      </c>
      <c r="F163" s="5">
        <v>2000000000</v>
      </c>
      <c r="G163" s="5">
        <v>2000000000</v>
      </c>
    </row>
    <row r="164" spans="3:14" ht="15.5" x14ac:dyDescent="0.35">
      <c r="C164" t="s">
        <v>185</v>
      </c>
      <c r="D164" s="5">
        <v>0</v>
      </c>
      <c r="E164" s="5">
        <v>-8000000000</v>
      </c>
      <c r="F164" s="5">
        <v>-7000000000</v>
      </c>
      <c r="G164" s="5">
        <v>-1000000000</v>
      </c>
    </row>
    <row r="165" spans="3:14" ht="15.5" x14ac:dyDescent="0.35">
      <c r="C165" t="s">
        <v>12</v>
      </c>
      <c r="D165" s="5">
        <v>1000000000</v>
      </c>
      <c r="E165" s="5">
        <v>1000000000</v>
      </c>
      <c r="F165" s="5">
        <v>-5000000000</v>
      </c>
      <c r="G165" s="5">
        <v>0</v>
      </c>
    </row>
    <row r="166" spans="3:14" ht="15.5" x14ac:dyDescent="0.35">
      <c r="C166" t="s">
        <v>15</v>
      </c>
      <c r="D166" s="6">
        <v>0.63</v>
      </c>
      <c r="E166" s="6">
        <v>0.94</v>
      </c>
      <c r="F166" s="6">
        <v>-5.13</v>
      </c>
      <c r="G166" s="6">
        <v>0.43</v>
      </c>
    </row>
    <row r="167" spans="3:14" ht="15.5" x14ac:dyDescent="0.35">
      <c r="C167" t="s">
        <v>45</v>
      </c>
      <c r="I167" s="6">
        <v>3.14</v>
      </c>
      <c r="J167" s="6">
        <v>3.22</v>
      </c>
      <c r="K167" s="6">
        <v>1.59</v>
      </c>
      <c r="L167" s="6">
        <v>1512782.67</v>
      </c>
      <c r="M167" s="6">
        <v>-384762.64</v>
      </c>
      <c r="N167" s="6">
        <v>-960003.84</v>
      </c>
    </row>
    <row r="168" spans="3:14" ht="15.5" x14ac:dyDescent="0.35">
      <c r="C168" t="s">
        <v>59</v>
      </c>
      <c r="I168" s="6">
        <v>19.11</v>
      </c>
      <c r="J168" s="6">
        <v>15.53</v>
      </c>
      <c r="K168" s="5">
        <v>0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62</v>
      </c>
      <c r="I169" s="6">
        <v>1.74</v>
      </c>
      <c r="J169" s="6">
        <v>1.72</v>
      </c>
      <c r="K169" s="5">
        <v>0</v>
      </c>
      <c r="L169" s="5">
        <v>0</v>
      </c>
      <c r="M169" s="5">
        <v>0</v>
      </c>
      <c r="N169" s="5">
        <v>0</v>
      </c>
    </row>
    <row r="170" spans="3:14" ht="15.5" x14ac:dyDescent="0.35">
      <c r="C170" t="s">
        <v>186</v>
      </c>
      <c r="I170" s="5">
        <v>9430000000</v>
      </c>
      <c r="J170" s="5">
        <v>7020000000</v>
      </c>
      <c r="K170" s="5">
        <v>6340000000</v>
      </c>
      <c r="L170" s="5">
        <v>4720000000</v>
      </c>
      <c r="M170" s="5">
        <v>1620000000</v>
      </c>
      <c r="N170" s="5">
        <v>630000000</v>
      </c>
    </row>
    <row r="171" spans="3:14" ht="15.5" x14ac:dyDescent="0.35">
      <c r="C171" t="s">
        <v>187</v>
      </c>
      <c r="I171" s="6">
        <v>3.1300000000000001E-2</v>
      </c>
      <c r="J171" s="6">
        <v>3.3599999999999998E-2</v>
      </c>
      <c r="K171" s="6">
        <v>1.7299999999999999E-2</v>
      </c>
      <c r="L171" s="6">
        <v>3.95E-2</v>
      </c>
      <c r="M171" s="6">
        <v>-1.11E-2</v>
      </c>
      <c r="N171" s="6">
        <v>-3.1099999999999999E-2</v>
      </c>
    </row>
    <row r="172" spans="3:14" ht="15.5" x14ac:dyDescent="0.35">
      <c r="C172" t="s">
        <v>188</v>
      </c>
      <c r="I172" s="6">
        <v>4.0500000000000001E-2</v>
      </c>
      <c r="J172" s="6">
        <v>4.3400000000000001E-2</v>
      </c>
      <c r="K172" s="6">
        <v>2.41E-2</v>
      </c>
      <c r="L172" s="6">
        <v>-1.9262000000000001</v>
      </c>
      <c r="M172" s="6">
        <v>0.1628</v>
      </c>
      <c r="N172" s="6">
        <v>0.51300000000000001</v>
      </c>
    </row>
    <row r="173" spans="3:14" ht="15.5" x14ac:dyDescent="0.35">
      <c r="C173" t="s">
        <v>189</v>
      </c>
      <c r="I173" s="6">
        <v>6.1699999999999998E-2</v>
      </c>
      <c r="J173" s="6">
        <v>5.5300000000000002E-2</v>
      </c>
      <c r="K173" s="6">
        <v>8.1199999999999994E-2</v>
      </c>
      <c r="L173" s="6">
        <v>9.0399999999999994E-2</v>
      </c>
      <c r="M173" s="6">
        <v>9.300000000000001E-3</v>
      </c>
      <c r="N173" s="6">
        <v>-0.03</v>
      </c>
    </row>
    <row r="174" spans="3:14" ht="15.5" x14ac:dyDescent="0.35">
      <c r="C174" t="s">
        <v>190</v>
      </c>
      <c r="I174" s="6">
        <v>3.52</v>
      </c>
      <c r="J174" s="6">
        <v>4.82</v>
      </c>
      <c r="K174" s="6">
        <v>2.41</v>
      </c>
      <c r="L174" s="6">
        <v>2.92</v>
      </c>
      <c r="M174" s="6">
        <v>0.6</v>
      </c>
      <c r="N174" s="6">
        <v>-0.88</v>
      </c>
    </row>
    <row r="175" spans="3:14" ht="15.5" x14ac:dyDescent="0.35">
      <c r="C175" t="s">
        <v>56</v>
      </c>
      <c r="I175" s="6">
        <v>0.77</v>
      </c>
      <c r="J175" s="6">
        <v>0.67</v>
      </c>
      <c r="K175" s="5">
        <v>0</v>
      </c>
      <c r="L175" s="5">
        <v>0</v>
      </c>
      <c r="M175" s="5">
        <v>0</v>
      </c>
      <c r="N175" s="5">
        <v>0</v>
      </c>
    </row>
    <row r="176" spans="3:14" ht="15.5" x14ac:dyDescent="0.35">
      <c r="C176" t="s">
        <v>53</v>
      </c>
      <c r="I176" s="6">
        <v>77.53</v>
      </c>
      <c r="J176" s="6">
        <v>74.3</v>
      </c>
      <c r="K176" s="6">
        <v>65.97</v>
      </c>
      <c r="L176" s="6">
        <v>-785374.08</v>
      </c>
      <c r="M176" s="6">
        <v>-2363073.0299999998</v>
      </c>
      <c r="N176" s="6">
        <v>-1871323.95</v>
      </c>
    </row>
    <row r="177" spans="2:14" ht="15.5" x14ac:dyDescent="0.35">
      <c r="C177" t="s">
        <v>191</v>
      </c>
      <c r="I177" s="6">
        <v>0.77</v>
      </c>
      <c r="J177" s="6">
        <v>0.67</v>
      </c>
      <c r="K177" s="5">
        <v>0</v>
      </c>
      <c r="L177" s="5">
        <v>0</v>
      </c>
      <c r="M177" s="5">
        <v>0</v>
      </c>
      <c r="N177" s="5">
        <v>0</v>
      </c>
    </row>
    <row r="178" spans="2:14" ht="15.5" x14ac:dyDescent="0.35">
      <c r="C178" t="s">
        <v>192</v>
      </c>
      <c r="I178" s="6">
        <v>77.53</v>
      </c>
      <c r="J178" s="6">
        <v>74.3</v>
      </c>
      <c r="K178" s="6">
        <v>65.97</v>
      </c>
      <c r="L178" s="6">
        <v>-785374.08</v>
      </c>
      <c r="M178" s="6">
        <v>-2363073.0299999998</v>
      </c>
      <c r="N178" s="6">
        <v>-1871323.95</v>
      </c>
    </row>
    <row r="179" spans="2:14" ht="15.5" x14ac:dyDescent="0.35">
      <c r="C179" t="s">
        <v>193</v>
      </c>
      <c r="I179" s="5">
        <v>3000000000</v>
      </c>
      <c r="J179" s="5">
        <v>4000000000</v>
      </c>
      <c r="K179" s="5">
        <v>2000000000</v>
      </c>
      <c r="L179" s="5">
        <v>1000000000</v>
      </c>
      <c r="M179" s="5">
        <v>1000000000</v>
      </c>
      <c r="N179" s="5">
        <v>1000000000</v>
      </c>
    </row>
    <row r="180" spans="2:14" ht="15.5" x14ac:dyDescent="0.35">
      <c r="C180" t="s">
        <v>194</v>
      </c>
      <c r="I180" s="5">
        <v>14000000000</v>
      </c>
      <c r="J180" s="5">
        <v>12000000000</v>
      </c>
      <c r="K180" s="5">
        <v>12000000000</v>
      </c>
      <c r="L180" s="5">
        <v>14000000000</v>
      </c>
      <c r="M180" s="5">
        <v>16000000000</v>
      </c>
      <c r="N180" s="5">
        <v>15000000000</v>
      </c>
    </row>
    <row r="181" spans="2:14" ht="15.5" x14ac:dyDescent="0.35">
      <c r="C181" t="s">
        <v>25</v>
      </c>
      <c r="I181" s="5">
        <v>17000000000</v>
      </c>
      <c r="J181" s="5">
        <v>16000000000</v>
      </c>
      <c r="K181" s="5">
        <v>14000000000</v>
      </c>
      <c r="L181" s="5">
        <v>16000000000</v>
      </c>
      <c r="M181" s="5">
        <v>17000000000</v>
      </c>
      <c r="N181" s="5">
        <v>17000000000</v>
      </c>
    </row>
    <row r="182" spans="2:14" ht="15.5" x14ac:dyDescent="0.35">
      <c r="C182" t="s">
        <v>22</v>
      </c>
      <c r="I182" s="5">
        <v>17000000000</v>
      </c>
      <c r="J182" s="5">
        <v>12000000000</v>
      </c>
      <c r="K182" s="5">
        <v>14000000000</v>
      </c>
      <c r="L182" s="5">
        <v>15000000000</v>
      </c>
      <c r="M182" s="5">
        <v>16000000000</v>
      </c>
      <c r="N182" s="5">
        <v>16000000000</v>
      </c>
    </row>
    <row r="183" spans="2:14" ht="15.5" x14ac:dyDescent="0.35">
      <c r="C183" t="s">
        <v>195</v>
      </c>
      <c r="I183" s="5">
        <v>-2000000000</v>
      </c>
      <c r="J183" s="5">
        <v>0</v>
      </c>
      <c r="K183" s="5">
        <v>-2000000000</v>
      </c>
      <c r="L183" s="5">
        <v>-3000000000</v>
      </c>
      <c r="M183" s="5">
        <v>-2000000000</v>
      </c>
      <c r="N183" s="5">
        <v>-2000000000</v>
      </c>
    </row>
    <row r="184" spans="2:14" ht="15.5" x14ac:dyDescent="0.35">
      <c r="C184" t="s">
        <v>196</v>
      </c>
      <c r="I184" s="5">
        <v>14000000000</v>
      </c>
      <c r="J184" s="5">
        <v>3000000000</v>
      </c>
      <c r="K184" s="5">
        <v>3000000000</v>
      </c>
      <c r="L184" s="5">
        <v>3000000000</v>
      </c>
      <c r="M184" s="5">
        <v>1000000000</v>
      </c>
      <c r="N184" s="5">
        <v>-2000000000</v>
      </c>
    </row>
    <row r="185" spans="2:14" ht="15.5" x14ac:dyDescent="0.35">
      <c r="C185" t="s">
        <v>197</v>
      </c>
      <c r="I185" s="5">
        <v>-19000000000</v>
      </c>
      <c r="J185" s="5">
        <v>-20000000000</v>
      </c>
      <c r="K185" s="5">
        <v>-5000000000</v>
      </c>
      <c r="L185" s="5">
        <v>-4000000000</v>
      </c>
      <c r="M185" s="5">
        <v>-4000000000</v>
      </c>
      <c r="N185" s="5">
        <v>-2000000000</v>
      </c>
    </row>
    <row r="186" spans="2:14" ht="15.5" x14ac:dyDescent="0.35">
      <c r="C186" t="s">
        <v>14</v>
      </c>
      <c r="I186" s="5">
        <v>-5000000000</v>
      </c>
      <c r="J186" s="5">
        <v>-17000000000</v>
      </c>
      <c r="K186" s="5">
        <v>-2000000000</v>
      </c>
      <c r="L186" s="5">
        <v>-2000000000</v>
      </c>
      <c r="M186" s="5">
        <v>-3000000000</v>
      </c>
      <c r="N186" s="5">
        <v>-5000000000</v>
      </c>
    </row>
    <row r="187" spans="2:14" ht="15.5" x14ac:dyDescent="0.35">
      <c r="C187" t="s">
        <v>16</v>
      </c>
      <c r="I187" s="6">
        <v>-4.59</v>
      </c>
      <c r="J187" s="6">
        <v>-17.079999999999998</v>
      </c>
      <c r="K187" s="6">
        <v>-2.33</v>
      </c>
      <c r="L187" s="6">
        <v>-1981385.07</v>
      </c>
      <c r="M187" s="6">
        <v>-3564040.5</v>
      </c>
      <c r="N187" s="6">
        <v>-5234476.78</v>
      </c>
    </row>
    <row r="189" spans="2:14" ht="15.5" x14ac:dyDescent="0.35">
      <c r="B189" t="s">
        <v>198</v>
      </c>
      <c r="C189" t="s">
        <v>199</v>
      </c>
      <c r="D189" s="5">
        <v>358000000</v>
      </c>
      <c r="E189" s="5">
        <v>357000000</v>
      </c>
      <c r="F189" s="5">
        <v>2000000000</v>
      </c>
      <c r="G189" s="5">
        <v>853000000</v>
      </c>
      <c r="H189" s="5">
        <v>1000000000</v>
      </c>
      <c r="I189" s="5">
        <v>3000000000</v>
      </c>
      <c r="J189" s="5">
        <v>3000000000</v>
      </c>
      <c r="K189" s="5">
        <v>1000000000</v>
      </c>
      <c r="L189" s="5">
        <v>1000000000</v>
      </c>
      <c r="M189" s="5">
        <v>-346000000</v>
      </c>
      <c r="N189" s="5">
        <v>-864000000</v>
      </c>
    </row>
    <row r="190" spans="2:14" ht="15.5" x14ac:dyDescent="0.35">
      <c r="C190" t="s">
        <v>317</v>
      </c>
      <c r="H190" s="5">
        <v>3000000000</v>
      </c>
      <c r="I190" s="5">
        <v>3000000000</v>
      </c>
      <c r="J190" s="5">
        <v>3000000000</v>
      </c>
      <c r="K190" s="5">
        <v>1000000000</v>
      </c>
    </row>
    <row r="191" spans="2:14" ht="15.5" x14ac:dyDescent="0.35">
      <c r="C191" t="s">
        <v>44</v>
      </c>
      <c r="D191" s="6">
        <v>0.36</v>
      </c>
      <c r="E191" s="6">
        <v>0.36</v>
      </c>
      <c r="F191" s="6">
        <v>1.61</v>
      </c>
      <c r="G191" s="6">
        <v>0.85</v>
      </c>
      <c r="H191" s="6">
        <v>1.43</v>
      </c>
      <c r="I191" s="6">
        <v>3.14</v>
      </c>
      <c r="J191" s="6">
        <v>3.22</v>
      </c>
      <c r="K191" s="6">
        <v>1.27</v>
      </c>
      <c r="L191" s="6">
        <v>1.36</v>
      </c>
      <c r="M191" s="6">
        <v>-0.35</v>
      </c>
      <c r="N191" s="6">
        <v>-0.86</v>
      </c>
    </row>
    <row r="192" spans="2:14" ht="15.5" x14ac:dyDescent="0.35">
      <c r="C192" t="s">
        <v>318</v>
      </c>
      <c r="H192" s="6">
        <v>3.18</v>
      </c>
      <c r="I192" s="6">
        <v>3.14</v>
      </c>
      <c r="J192" s="6">
        <v>3.22</v>
      </c>
      <c r="K192" s="6">
        <v>1.27</v>
      </c>
    </row>
    <row r="193" spans="3:14" ht="15.5" x14ac:dyDescent="0.35">
      <c r="C193" t="s">
        <v>204</v>
      </c>
      <c r="D193" s="5">
        <v>7000000000</v>
      </c>
      <c r="E193" s="5">
        <v>11000000000</v>
      </c>
      <c r="F193" s="5">
        <v>9000000000</v>
      </c>
      <c r="G193" s="5">
        <v>7000000000</v>
      </c>
      <c r="H193" s="5">
        <v>30000000000</v>
      </c>
      <c r="I193" s="5">
        <v>34000000000</v>
      </c>
      <c r="J193" s="5">
        <v>29000000000</v>
      </c>
      <c r="K193" s="5">
        <v>26000000000</v>
      </c>
      <c r="L193" s="5">
        <v>23000000000</v>
      </c>
      <c r="M193" s="5">
        <v>15000000000</v>
      </c>
      <c r="N193" s="5">
        <v>10000000000</v>
      </c>
    </row>
    <row r="194" spans="3:14" ht="15.5" x14ac:dyDescent="0.35">
      <c r="C194" t="s">
        <v>319</v>
      </c>
      <c r="H194" s="5">
        <v>35000000000</v>
      </c>
      <c r="I194" s="5">
        <v>34000000000</v>
      </c>
      <c r="J194" s="5">
        <v>29000000000</v>
      </c>
      <c r="K194" s="5">
        <v>26000000000</v>
      </c>
    </row>
    <row r="195" spans="3:14" ht="15.5" x14ac:dyDescent="0.35">
      <c r="C195" t="s">
        <v>208</v>
      </c>
      <c r="I195" s="6">
        <v>41.18</v>
      </c>
    </row>
    <row r="196" spans="3:14" ht="15.5" x14ac:dyDescent="0.35">
      <c r="C196" t="s">
        <v>320</v>
      </c>
      <c r="I196" s="6">
        <v>18.57</v>
      </c>
    </row>
    <row r="197" spans="3:14" ht="15.5" x14ac:dyDescent="0.35">
      <c r="C197" t="s">
        <v>209</v>
      </c>
      <c r="I197" s="6">
        <v>7.42</v>
      </c>
    </row>
    <row r="198" spans="3:14" ht="15.5" x14ac:dyDescent="0.35">
      <c r="C198" t="s">
        <v>321</v>
      </c>
      <c r="I198" s="6">
        <v>5.3899999999999997E-2</v>
      </c>
    </row>
    <row r="199" spans="3:14" ht="15.5" x14ac:dyDescent="0.35">
      <c r="C199" t="s">
        <v>322</v>
      </c>
      <c r="I199" s="6">
        <v>1.71</v>
      </c>
    </row>
    <row r="200" spans="3:14" ht="15.5" x14ac:dyDescent="0.35">
      <c r="C200" t="s">
        <v>210</v>
      </c>
      <c r="I200" s="6">
        <v>0.76</v>
      </c>
    </row>
    <row r="201" spans="3:14" ht="15.5" x14ac:dyDescent="0.35">
      <c r="C201" t="s">
        <v>323</v>
      </c>
      <c r="I201" s="6">
        <v>4.2699999999999996</v>
      </c>
    </row>
    <row r="202" spans="3:14" ht="15.5" x14ac:dyDescent="0.35">
      <c r="C202" t="s">
        <v>324</v>
      </c>
      <c r="I202" s="6">
        <v>-18.84</v>
      </c>
    </row>
    <row r="203" spans="3:14" ht="15.5" x14ac:dyDescent="0.35">
      <c r="C203" t="s">
        <v>325</v>
      </c>
      <c r="I203" s="6">
        <v>12.78</v>
      </c>
    </row>
    <row r="204" spans="3:14" ht="15.5" x14ac:dyDescent="0.35">
      <c r="C204" t="s">
        <v>326</v>
      </c>
      <c r="I204" s="6">
        <v>7.77</v>
      </c>
    </row>
    <row r="205" spans="3:14" ht="15.5" x14ac:dyDescent="0.35">
      <c r="C205" t="s">
        <v>327</v>
      </c>
      <c r="I205" s="6">
        <v>-7.49</v>
      </c>
    </row>
    <row r="206" spans="3:14" ht="15.5" x14ac:dyDescent="0.35">
      <c r="C206" t="s">
        <v>328</v>
      </c>
      <c r="I206" s="6">
        <v>-0.19</v>
      </c>
    </row>
    <row r="207" spans="3:14" ht="15.5" x14ac:dyDescent="0.35">
      <c r="C207" t="s">
        <v>329</v>
      </c>
      <c r="I207" s="6">
        <v>3.18</v>
      </c>
    </row>
    <row r="208" spans="3:14" ht="15.5" x14ac:dyDescent="0.35">
      <c r="C208" t="s">
        <v>211</v>
      </c>
      <c r="I208" s="6">
        <v>1.43</v>
      </c>
    </row>
    <row r="209" spans="3:9" ht="15.5" x14ac:dyDescent="0.35">
      <c r="C209" t="s">
        <v>330</v>
      </c>
      <c r="I209" s="6">
        <v>34.58</v>
      </c>
    </row>
    <row r="210" spans="3:9" ht="15.5" x14ac:dyDescent="0.35">
      <c r="C210" t="s">
        <v>212</v>
      </c>
      <c r="D210" s="6">
        <v>0.2</v>
      </c>
    </row>
    <row r="211" spans="3:9" ht="15.5" x14ac:dyDescent="0.35">
      <c r="C211" t="s">
        <v>213</v>
      </c>
      <c r="I211" s="6">
        <v>77.89</v>
      </c>
    </row>
    <row r="212" spans="3:9" ht="15.5" x14ac:dyDescent="0.35">
      <c r="C212" t="s">
        <v>331</v>
      </c>
      <c r="I212" s="6">
        <v>-3.13</v>
      </c>
    </row>
    <row r="213" spans="3:9" ht="15.5" x14ac:dyDescent="0.35">
      <c r="C213" t="s">
        <v>214</v>
      </c>
      <c r="D213" s="6">
        <v>0.74</v>
      </c>
    </row>
    <row r="214" spans="3:9" ht="15.5" x14ac:dyDescent="0.35">
      <c r="C214" t="s">
        <v>215</v>
      </c>
      <c r="D214" s="6">
        <v>0.4</v>
      </c>
    </row>
    <row r="215" spans="3:9" ht="15.5" x14ac:dyDescent="0.35">
      <c r="C215" t="s">
        <v>216</v>
      </c>
      <c r="D215" s="6">
        <v>0.21</v>
      </c>
    </row>
    <row r="216" spans="3:9" ht="15.5" x14ac:dyDescent="0.35">
      <c r="C216" t="s">
        <v>332</v>
      </c>
      <c r="D216" s="6">
        <v>0.18</v>
      </c>
    </row>
    <row r="217" spans="3:9" ht="15.5" x14ac:dyDescent="0.35">
      <c r="C217" t="s">
        <v>217</v>
      </c>
      <c r="D217" s="6">
        <v>0.28000000000000003</v>
      </c>
    </row>
    <row r="218" spans="3:9" ht="15.5" x14ac:dyDescent="0.35">
      <c r="C218" t="s">
        <v>218</v>
      </c>
      <c r="D218" s="6">
        <v>0.17</v>
      </c>
    </row>
    <row r="219" spans="3:9" ht="15.5" x14ac:dyDescent="0.35">
      <c r="C219" t="s">
        <v>219</v>
      </c>
      <c r="D219" s="6">
        <v>1.28</v>
      </c>
    </row>
    <row r="220" spans="3:9" ht="15.5" x14ac:dyDescent="0.35">
      <c r="C220" t="s">
        <v>333</v>
      </c>
      <c r="I220" s="6">
        <v>3.3</v>
      </c>
    </row>
    <row r="221" spans="3:9" ht="15.5" x14ac:dyDescent="0.35">
      <c r="C221" t="s">
        <v>12</v>
      </c>
      <c r="D221" s="5">
        <v>1000000000</v>
      </c>
    </row>
    <row r="222" spans="3:9" ht="15.5" x14ac:dyDescent="0.35">
      <c r="C222" t="s">
        <v>220</v>
      </c>
      <c r="I222" s="6">
        <v>4.25</v>
      </c>
    </row>
    <row r="223" spans="3:9" ht="15.5" x14ac:dyDescent="0.35">
      <c r="C223" t="s">
        <v>221</v>
      </c>
      <c r="I223" s="6">
        <v>3.1800000000000002E-2</v>
      </c>
    </row>
    <row r="224" spans="3:9" ht="15.5" x14ac:dyDescent="0.35">
      <c r="C224" t="s">
        <v>222</v>
      </c>
      <c r="I224" s="6">
        <v>4.0800000000000003E-2</v>
      </c>
    </row>
    <row r="225" spans="3:9" ht="15.5" x14ac:dyDescent="0.35">
      <c r="C225" t="s">
        <v>223</v>
      </c>
      <c r="I225" s="6">
        <v>6.1900000000000004E-2</v>
      </c>
    </row>
    <row r="226" spans="3:9" ht="15.5" x14ac:dyDescent="0.35">
      <c r="C226" t="s">
        <v>334</v>
      </c>
      <c r="I226" s="6">
        <v>4.8099999999999997E-2</v>
      </c>
    </row>
    <row r="227" spans="3:9" ht="15.5" x14ac:dyDescent="0.35">
      <c r="C227" t="s">
        <v>224</v>
      </c>
      <c r="D227" s="6">
        <v>2.19</v>
      </c>
    </row>
    <row r="228" spans="3:9" ht="15.5" x14ac:dyDescent="0.35">
      <c r="C228" t="s">
        <v>225</v>
      </c>
      <c r="D228" s="6">
        <v>37.11</v>
      </c>
    </row>
    <row r="229" spans="3:9" ht="15.5" x14ac:dyDescent="0.35">
      <c r="C229" t="s">
        <v>226</v>
      </c>
      <c r="D229" s="6">
        <v>12.93</v>
      </c>
    </row>
    <row r="230" spans="3:9" ht="15.5" x14ac:dyDescent="0.35">
      <c r="C230" t="s">
        <v>227</v>
      </c>
      <c r="D230" s="6">
        <v>26.37</v>
      </c>
    </row>
    <row r="231" spans="3:9" ht="15.5" x14ac:dyDescent="0.35">
      <c r="C231" t="s">
        <v>228</v>
      </c>
      <c r="D231" s="6">
        <v>41.49</v>
      </c>
    </row>
    <row r="232" spans="3:9" ht="15.5" x14ac:dyDescent="0.35">
      <c r="C232" t="s">
        <v>335</v>
      </c>
      <c r="I232" s="6">
        <v>0.34</v>
      </c>
    </row>
    <row r="233" spans="3:9" ht="15.5" x14ac:dyDescent="0.35">
      <c r="C233" t="s">
        <v>336</v>
      </c>
      <c r="I233" s="6">
        <v>11.46</v>
      </c>
    </row>
    <row r="234" spans="3:9" ht="15.5" x14ac:dyDescent="0.35">
      <c r="C234" t="s">
        <v>40</v>
      </c>
      <c r="I234" s="5">
        <v>59000000000</v>
      </c>
    </row>
    <row r="235" spans="3:9" ht="15.5" x14ac:dyDescent="0.35">
      <c r="C235" t="s">
        <v>229</v>
      </c>
      <c r="I235" s="5">
        <v>75000000000</v>
      </c>
    </row>
    <row r="236" spans="3:9" ht="15.5" x14ac:dyDescent="0.35">
      <c r="C236" t="s">
        <v>230</v>
      </c>
      <c r="I236" s="5">
        <v>1000000000</v>
      </c>
    </row>
    <row r="237" spans="3:9" ht="15.5" x14ac:dyDescent="0.35">
      <c r="C237" t="s">
        <v>231</v>
      </c>
      <c r="I237" s="6">
        <v>0.28760000000000002</v>
      </c>
    </row>
    <row r="238" spans="3:9" ht="15.5" x14ac:dyDescent="0.35">
      <c r="C238" t="s">
        <v>232</v>
      </c>
      <c r="D238" s="6">
        <v>0.48649999999999999</v>
      </c>
    </row>
    <row r="239" spans="3:9" ht="15.5" x14ac:dyDescent="0.35">
      <c r="C239" t="s">
        <v>233</v>
      </c>
      <c r="D239" s="6">
        <v>0.1225</v>
      </c>
    </row>
    <row r="240" spans="3:9" ht="15.5" x14ac:dyDescent="0.35">
      <c r="C240" t="s">
        <v>234</v>
      </c>
      <c r="D240" s="6">
        <v>4.82E-2</v>
      </c>
    </row>
    <row r="241" spans="3:9" ht="15.5" x14ac:dyDescent="0.35">
      <c r="C241" t="s">
        <v>235</v>
      </c>
      <c r="D241" s="6">
        <v>1.2699999999999999E-2</v>
      </c>
    </row>
    <row r="242" spans="3:9" ht="15.5" x14ac:dyDescent="0.35">
      <c r="C242" t="s">
        <v>236</v>
      </c>
      <c r="D242" s="6">
        <v>-3.8E-3</v>
      </c>
    </row>
    <row r="243" spans="3:9" ht="15.5" x14ac:dyDescent="0.35">
      <c r="C243" t="s">
        <v>237</v>
      </c>
      <c r="D243" s="6">
        <v>0.11</v>
      </c>
    </row>
    <row r="244" spans="3:9" ht="15.5" x14ac:dyDescent="0.35">
      <c r="C244" t="s">
        <v>244</v>
      </c>
      <c r="I244" s="5">
        <v>6</v>
      </c>
    </row>
    <row r="245" spans="3:9" ht="15.5" x14ac:dyDescent="0.35">
      <c r="C245" t="s">
        <v>245</v>
      </c>
      <c r="I245" s="6">
        <v>0.74</v>
      </c>
    </row>
    <row r="246" spans="3:9" ht="15.5" x14ac:dyDescent="0.35">
      <c r="C246" t="s">
        <v>246</v>
      </c>
      <c r="I246" s="6">
        <v>0.04</v>
      </c>
    </row>
    <row r="247" spans="3:9" ht="15.5" x14ac:dyDescent="0.35">
      <c r="C247" t="s">
        <v>247</v>
      </c>
      <c r="I247" s="6">
        <v>0.41</v>
      </c>
    </row>
    <row r="248" spans="3:9" ht="15.5" x14ac:dyDescent="0.35">
      <c r="C248" t="s">
        <v>249</v>
      </c>
      <c r="I248" s="6">
        <v>0.44</v>
      </c>
    </row>
    <row r="249" spans="3:9" ht="15.5" x14ac:dyDescent="0.35">
      <c r="C249" t="s">
        <v>250</v>
      </c>
      <c r="I249" s="6">
        <v>0.67</v>
      </c>
    </row>
    <row r="250" spans="3:9" ht="15.5" x14ac:dyDescent="0.35">
      <c r="C250" t="s">
        <v>251</v>
      </c>
      <c r="I250" s="6">
        <v>0.56999999999999995</v>
      </c>
    </row>
    <row r="251" spans="3:9" ht="15.5" x14ac:dyDescent="0.35">
      <c r="C251" t="s">
        <v>337</v>
      </c>
      <c r="I251" s="5">
        <v>35000000000</v>
      </c>
    </row>
    <row r="252" spans="3:9" ht="15.5" x14ac:dyDescent="0.35">
      <c r="C252" t="s">
        <v>338</v>
      </c>
      <c r="I252" s="5">
        <v>17000000000</v>
      </c>
    </row>
    <row r="253" spans="3:9" ht="15.5" x14ac:dyDescent="0.35">
      <c r="C253" t="s">
        <v>339</v>
      </c>
      <c r="I253" s="5">
        <v>10000000000</v>
      </c>
    </row>
    <row r="254" spans="3:9" ht="15.5" x14ac:dyDescent="0.35">
      <c r="C254" t="s">
        <v>340</v>
      </c>
      <c r="I254" s="5">
        <v>3000000000</v>
      </c>
    </row>
    <row r="255" spans="3:9" ht="15.5" x14ac:dyDescent="0.35">
      <c r="C255" t="s">
        <v>252</v>
      </c>
      <c r="D255" s="5">
        <v>0</v>
      </c>
    </row>
    <row r="256" spans="3:9" ht="15.5" x14ac:dyDescent="0.35">
      <c r="C256" t="s">
        <v>253</v>
      </c>
      <c r="D256" s="5">
        <v>100000000000</v>
      </c>
    </row>
    <row r="257" spans="3:9" ht="15.5" x14ac:dyDescent="0.35">
      <c r="C257" t="s">
        <v>254</v>
      </c>
      <c r="D257" s="5">
        <v>22000000000</v>
      </c>
    </row>
    <row r="258" spans="3:9" ht="15.5" x14ac:dyDescent="0.35">
      <c r="C258" t="s">
        <v>183</v>
      </c>
      <c r="D258" s="5">
        <v>-1000000000</v>
      </c>
    </row>
    <row r="259" spans="3:9" ht="15.5" x14ac:dyDescent="0.35">
      <c r="C259" t="s">
        <v>182</v>
      </c>
      <c r="I259" s="5">
        <v>78000000000</v>
      </c>
    </row>
    <row r="260" spans="3:9" ht="15.5" x14ac:dyDescent="0.35">
      <c r="C260" t="s">
        <v>181</v>
      </c>
      <c r="D260" s="5">
        <v>14000000000</v>
      </c>
    </row>
    <row r="261" spans="3:9" ht="15.5" x14ac:dyDescent="0.35">
      <c r="C261" t="s">
        <v>180</v>
      </c>
      <c r="D261" s="5">
        <v>3000000000</v>
      </c>
    </row>
    <row r="262" spans="3:9" ht="15.5" x14ac:dyDescent="0.35">
      <c r="C262" t="s">
        <v>23</v>
      </c>
      <c r="D262" s="5">
        <v>17000000000</v>
      </c>
    </row>
    <row r="263" spans="3:9" ht="15.5" x14ac:dyDescent="0.35">
      <c r="C263" t="s">
        <v>20</v>
      </c>
      <c r="D263" s="5">
        <v>16000000000</v>
      </c>
    </row>
    <row r="264" spans="3:9" ht="15.5" x14ac:dyDescent="0.35">
      <c r="C264" t="s">
        <v>255</v>
      </c>
      <c r="I264" s="5">
        <v>78000000000</v>
      </c>
    </row>
    <row r="265" spans="3:9" ht="15.5" x14ac:dyDescent="0.35">
      <c r="C265" t="s">
        <v>341</v>
      </c>
      <c r="I265" s="5">
        <v>14000000000</v>
      </c>
    </row>
    <row r="266" spans="3:9" ht="15.5" x14ac:dyDescent="0.35">
      <c r="C266" t="s">
        <v>342</v>
      </c>
      <c r="I266" s="5">
        <v>-17000000000</v>
      </c>
    </row>
    <row r="267" spans="3:9" ht="15.5" x14ac:dyDescent="0.35">
      <c r="C267" t="s">
        <v>343</v>
      </c>
      <c r="I267" s="5">
        <v>3000000000</v>
      </c>
    </row>
    <row r="268" spans="3:9" ht="15.5" x14ac:dyDescent="0.35">
      <c r="C268" t="s">
        <v>344</v>
      </c>
      <c r="I268" s="5">
        <v>-17000000000</v>
      </c>
    </row>
    <row r="269" spans="3:9" ht="15.5" x14ac:dyDescent="0.35">
      <c r="C269" t="s">
        <v>345</v>
      </c>
      <c r="I269" s="5">
        <v>-3000000000</v>
      </c>
    </row>
  </sheetData>
  <pageMargins left="0.7" right="0.7" top="0.75" bottom="0.75" header="0.3" footer="0.3"/>
  <ignoredErrors>
    <ignoredError sqref="A1:N270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N2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1225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1226</v>
      </c>
      <c r="D2" s="2" vm="168">
        <f ca="1">IFERROR(_xlfn.STOCKHISTORY("XIDX:" &amp; $C$1, D3, , 0, 0, 1), "Libur")</f>
        <v>87</v>
      </c>
      <c r="H2" s="2" vm="168">
        <f ca="1">IFERROR(INDEX(D2:G2,COUNT(D2:G2)),"")</f>
        <v>87</v>
      </c>
      <c r="I2" s="2" vm="63">
        <f t="shared" ref="I2:N2" ca="1" si="0">IFERROR(_xlfn.STOCKHISTORY("XIDX:" &amp; $C$1, I1, , 0, 0, 1), "Libur")</f>
        <v>105</v>
      </c>
      <c r="J2" s="2" vm="133">
        <f t="shared" ca="1" si="0"/>
        <v>59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711878518225</v>
      </c>
      <c r="H4" s="2">
        <f>IFERROR(SUM(D4:G4)*(4/MAX(1,COUNT(D4:G4))),"")</f>
        <v>2847514072900</v>
      </c>
      <c r="I4" s="2">
        <f t="shared" ref="I4:N4" si="1">IFERROR(INDEX(I51:I500,MATCH($C$4,$C$51:$C$500,0)),"")</f>
        <v>1936180096724</v>
      </c>
      <c r="J4" s="2">
        <f t="shared" si="1"/>
        <v>1061194664942</v>
      </c>
      <c r="K4" s="2">
        <f t="shared" si="1"/>
        <v>173220464961</v>
      </c>
      <c r="L4" s="2">
        <f t="shared" si="1"/>
        <v>162045413845</v>
      </c>
      <c r="M4" s="2">
        <f t="shared" si="1"/>
        <v>8289288000</v>
      </c>
      <c r="N4" s="2">
        <f t="shared" si="1"/>
        <v>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21689130889</v>
      </c>
      <c r="H5" s="2">
        <f>IFERROR(SUM(D5:G5)*(4/MAX(1,COUNT(D5:G5))),"")</f>
        <v>86756523556</v>
      </c>
      <c r="I5" s="2">
        <f t="shared" ref="I5:N5" si="2">IFERROR(INDEX(I51:I500,MATCH($C$5,$C$51:$C$500,0)),"")</f>
        <v>48185249564</v>
      </c>
      <c r="J5" s="2">
        <f t="shared" si="2"/>
        <v>20818585736</v>
      </c>
      <c r="K5" s="2">
        <f t="shared" si="2"/>
        <v>3736131066</v>
      </c>
      <c r="L5" s="2">
        <f t="shared" si="2"/>
        <v>8256939306</v>
      </c>
      <c r="M5" s="2">
        <f t="shared" si="2"/>
        <v>370343779</v>
      </c>
      <c r="N5" s="2">
        <f t="shared" si="2"/>
        <v>-146192988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412231877628</v>
      </c>
      <c r="H6" s="2">
        <f>IFERROR(INDEX(D6:G6,COUNT(D6:G6)),"")</f>
        <v>412231877628</v>
      </c>
      <c r="I6" s="2">
        <f t="shared" ref="I6:N6" si="3">IFERROR(INDEX(I51:I500,MATCH($C$6,$C$51:$C$500,0)),"")</f>
        <v>390068120110</v>
      </c>
      <c r="J6" s="2">
        <f t="shared" si="3"/>
        <v>351029868792</v>
      </c>
      <c r="K6" s="2">
        <f t="shared" si="3"/>
        <v>153574514888</v>
      </c>
      <c r="L6" s="2">
        <f t="shared" si="3"/>
        <v>164769808052</v>
      </c>
      <c r="M6" s="2">
        <f t="shared" si="3"/>
        <v>20355894207</v>
      </c>
      <c r="N6" s="2">
        <f t="shared" si="3"/>
        <v>4813185979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8.75</v>
      </c>
      <c r="H7" s="3">
        <f>IFERROR(INDEX(D7:G7,COUNT(D7:G7)),"")</f>
        <v>8.75</v>
      </c>
      <c r="I7" s="3">
        <f t="shared" ref="I7:N7" si="4">IFERROR(INDEX(I51:I500,MATCH($C$7,$C$51:$C$500,0))/1000000000,"")</f>
        <v>8.75</v>
      </c>
      <c r="J7" s="3">
        <f t="shared" si="4"/>
        <v>8.75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 t="shared" ref="I8:N8" si="5">IFERROR(INDEX(I51:I500,MATCH($C$8,$C$51:$C$500,0)),"")</f>
        <v>12000000000</v>
      </c>
      <c r="J8" s="2">
        <f t="shared" si="5"/>
        <v>-295000000000</v>
      </c>
      <c r="K8" s="2">
        <f t="shared" si="5"/>
        <v>-26000000000</v>
      </c>
      <c r="L8" s="2">
        <f t="shared" si="5"/>
        <v>-48000000000</v>
      </c>
      <c r="M8" s="2">
        <f t="shared" si="5"/>
        <v>24000000000</v>
      </c>
      <c r="N8" s="2">
        <f t="shared" si="5"/>
        <v>-8000000000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-0.27</v>
      </c>
      <c r="H9" s="3">
        <f>IFERROR(INDEX(D9:G9,COUNT(D9:G9)),"")</f>
        <v>-0.27</v>
      </c>
      <c r="I9" s="3">
        <f t="shared" ref="I9:N9" si="6">IFERROR(INDEX(I51:I500,MATCH($C$9,$C$51:$C$500,0)),"")</f>
        <v>1.42</v>
      </c>
      <c r="J9" s="3">
        <f t="shared" si="6"/>
        <v>-33.76</v>
      </c>
      <c r="K9" s="3">
        <f t="shared" si="6"/>
        <v>-185457.56</v>
      </c>
      <c r="L9" s="3">
        <f t="shared" si="6"/>
        <v>-339785.47</v>
      </c>
      <c r="M9" s="3">
        <f t="shared" si="6"/>
        <v>4870955.05</v>
      </c>
      <c r="N9" s="3">
        <f t="shared" si="6"/>
        <v>-1509422.89</v>
      </c>
    </row>
    <row r="10" spans="1:14" ht="15.5" x14ac:dyDescent="0.35">
      <c r="C10" t="s">
        <v>17</v>
      </c>
      <c r="D10" s="3">
        <f ca="1">IFERROR(IF(D9=0,"",D2/D9),"")</f>
        <v>-322.22222222222223</v>
      </c>
      <c r="I10" s="3">
        <f t="shared" ref="I10:N10" ca="1" si="7">IFERROR(IF(I9=0,"",I2/I9),"")</f>
        <v>73.943661971830991</v>
      </c>
      <c r="J10" s="3">
        <f t="shared" ca="1" si="7"/>
        <v>-1.7476303317535546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20963940197</v>
      </c>
      <c r="H11" s="2">
        <f>IFERROR(INDEX(D11:G11,COUNT(D11:G11)),"")</f>
        <v>20963940197</v>
      </c>
      <c r="I11" s="2">
        <f t="shared" ref="I11:N11" si="8">IFERROR(INDEX(I51:I500,MATCH($C$11,$C$51:$C$500,0)),"")</f>
        <v>17473808170</v>
      </c>
      <c r="J11" s="2">
        <f t="shared" si="8"/>
        <v>1431191215</v>
      </c>
      <c r="K11" s="2">
        <f t="shared" si="8"/>
        <v>510968304</v>
      </c>
      <c r="L11" s="2">
        <f t="shared" si="8"/>
        <v>559728679</v>
      </c>
      <c r="M11" s="2">
        <f t="shared" si="8"/>
        <v>2125736182</v>
      </c>
      <c r="N11" s="2">
        <f t="shared" si="8"/>
        <v>56122138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15000000000</v>
      </c>
      <c r="H12" s="2">
        <f>IFERROR(INDEX(D12:G12,COUNT(D12:G12)),"")</f>
        <v>15000000000</v>
      </c>
      <c r="I12" s="2">
        <f t="shared" ref="I12:N12" si="9">IFERROR(INDEX(I51:I500,MATCH($C$12,$C$51:$C$500,0)),"")</f>
        <v>12000000000</v>
      </c>
      <c r="J12" s="2">
        <f t="shared" si="9"/>
        <v>27000000000</v>
      </c>
      <c r="K12" s="2">
        <f t="shared" si="9"/>
        <v>19000000000</v>
      </c>
      <c r="L12" s="2">
        <f t="shared" si="9"/>
        <v>15000000000</v>
      </c>
      <c r="M12" s="2">
        <f t="shared" si="9"/>
        <v>-2000000000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36000000000</v>
      </c>
      <c r="H13" s="2">
        <f>IFERROR(INDEX(D13:G13,COUNT(D13:G13)),"")</f>
        <v>36000000000</v>
      </c>
      <c r="I13" s="2">
        <f t="shared" ref="I13:N13" si="10">IFERROR(INDEX(I51:I500,MATCH($C$13,$C$51:$C$500,0)),"")</f>
        <v>29000000000</v>
      </c>
      <c r="J13" s="2">
        <f t="shared" si="10"/>
        <v>28000000000</v>
      </c>
      <c r="K13" s="2">
        <f t="shared" si="10"/>
        <v>19000000000</v>
      </c>
      <c r="L13" s="2">
        <f t="shared" si="10"/>
        <v>16000000000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-643638246</v>
      </c>
      <c r="H14" s="2">
        <f>IFERROR(SUM(D14:G14)*(4/MAX(1,COUNT(D14:G14))),"")</f>
        <v>-2574552984</v>
      </c>
      <c r="I14" s="2">
        <f t="shared" ref="I14:N14" si="11">IFERROR(INDEX(I51:I500,MATCH($C$14,$C$51:$C$500,0)),"")</f>
        <v>-4460427211</v>
      </c>
      <c r="J14" s="2">
        <f t="shared" si="11"/>
        <v>-5471151834</v>
      </c>
      <c r="K14" s="2">
        <f t="shared" si="11"/>
        <v>-3674041147</v>
      </c>
      <c r="L14" s="2">
        <f t="shared" si="11"/>
        <v>-2550030386</v>
      </c>
      <c r="M14" s="2">
        <f t="shared" si="11"/>
        <v>0</v>
      </c>
      <c r="N14" s="2">
        <f t="shared" si="11"/>
        <v>0</v>
      </c>
    </row>
    <row r="15" spans="1:14" ht="15.5" x14ac:dyDescent="0.35">
      <c r="C15" t="s">
        <v>27</v>
      </c>
      <c r="D15" s="2">
        <f>IFERROR(INDEX(D51:D500,MATCH($C$15,$C$51:$C$500,0)),"")</f>
        <v>-6833361526</v>
      </c>
      <c r="H15" s="2">
        <f>IFERROR(SUM(D15:G15)*(4/MAX(1,COUNT(D15:G15))),"")</f>
        <v>-27333446104</v>
      </c>
      <c r="I15" s="2">
        <f t="shared" ref="I15:N15" si="12">IFERROR(INDEX(I51:I500,MATCH($C$15,$C$51:$C$500,0)),"")</f>
        <v>-19230341055</v>
      </c>
      <c r="J15" s="2">
        <f t="shared" si="12"/>
        <v>-9272367638</v>
      </c>
      <c r="K15" s="2">
        <f t="shared" si="12"/>
        <v>-2495436340</v>
      </c>
      <c r="L15" s="2">
        <f t="shared" si="12"/>
        <v>-1866790785</v>
      </c>
      <c r="M15" s="2">
        <f t="shared" si="12"/>
        <v>-78760559</v>
      </c>
      <c r="N15" s="2">
        <f t="shared" si="12"/>
        <v>0</v>
      </c>
    </row>
    <row r="16" spans="1:14" ht="15.5" x14ac:dyDescent="0.35">
      <c r="C16" t="s">
        <v>28</v>
      </c>
      <c r="D16" s="2">
        <f>IFERROR(INDEX(D51:D500,MATCH($C$16,$C$51:$C$500,0)),"")</f>
        <v>28997119044</v>
      </c>
      <c r="H16" s="2">
        <f>IFERROR(SUM(D16:G16)*(4/MAX(1,COUNT(D16:G16))),"")</f>
        <v>115988476176</v>
      </c>
      <c r="I16" s="2">
        <f t="shared" ref="I16:N16" si="13">IFERROR(INDEX(I51:I500,MATCH($C$16,$C$51:$C$500,0)),"")</f>
        <v>58173264508</v>
      </c>
      <c r="J16" s="2">
        <f t="shared" si="13"/>
        <v>24174502392</v>
      </c>
      <c r="K16" s="2">
        <f t="shared" si="13"/>
        <v>3886493232</v>
      </c>
      <c r="L16" s="2">
        <f t="shared" si="13"/>
        <v>8270210815</v>
      </c>
      <c r="M16" s="2">
        <f t="shared" si="13"/>
        <v>424752120</v>
      </c>
      <c r="N16" s="2">
        <f t="shared" si="13"/>
        <v>-165281827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761250000000</v>
      </c>
      <c r="H20" s="2">
        <f t="shared" ref="H20:N20" ca="1" si="14">IFERROR(H21*H2,"")</f>
        <v>761250000000</v>
      </c>
      <c r="I20" s="2">
        <f t="shared" ca="1" si="14"/>
        <v>918750000000</v>
      </c>
      <c r="J20" s="2">
        <f t="shared" ca="1" si="14"/>
        <v>516250000000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8750000000</v>
      </c>
      <c r="H21" s="2">
        <f>IFERROR(INDEX(D21:G21,COUNT(D21:G21)),"")</f>
        <v>8750000000</v>
      </c>
      <c r="I21" s="2">
        <f t="shared" ref="I21:N21" si="15">IFERROR(INDEX(I51:I500,MATCH($C$7,$C$51:$C$500,0)),"")</f>
        <v>8750000000</v>
      </c>
      <c r="J21" s="2">
        <f t="shared" si="15"/>
        <v>8750000000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5.2613909952331186</v>
      </c>
      <c r="H23" s="3">
        <f t="shared" ref="H23:N23" si="16">IFERROR(H5/H6*100,"")</f>
        <v>21.045563980932474</v>
      </c>
      <c r="I23" s="3">
        <f t="shared" si="16"/>
        <v>12.353034529048839</v>
      </c>
      <c r="J23" s="3">
        <f t="shared" si="16"/>
        <v>5.9307163255488922</v>
      </c>
      <c r="K23" s="3">
        <f t="shared" si="16"/>
        <v>2.4327806398898373</v>
      </c>
      <c r="L23" s="3">
        <f t="shared" si="16"/>
        <v>5.0111967742258807</v>
      </c>
      <c r="M23" s="3">
        <f t="shared" si="16"/>
        <v>1.8193441920750693</v>
      </c>
      <c r="N23" s="3">
        <f t="shared" si="16"/>
        <v>-3.0373434277803124</v>
      </c>
    </row>
    <row r="24" spans="1:14" ht="15.5" x14ac:dyDescent="0.35">
      <c r="C24" t="s">
        <v>43</v>
      </c>
      <c r="D24" s="4">
        <f>IFERROR(_xlfn.RRI(5,I23,D23),"")</f>
        <v>-0.15692660510585077</v>
      </c>
      <c r="H24" s="4">
        <f t="shared" ref="H24:N24" si="17">IFERROR(_xlfn.RRI(5,M23,H23),"")</f>
        <v>0.63173316234524002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2.48</v>
      </c>
      <c r="H25" s="3">
        <f>IFERROR(INDEX(D25:G25,COUNT(D25:G25)),"")</f>
        <v>2.48</v>
      </c>
      <c r="I25" s="3">
        <f t="shared" ref="I25:N25" si="18">IFERROR(INDEX(I51:I500,MATCH($C$25,$C$51:$C$500,0)),"")</f>
        <v>5.5</v>
      </c>
      <c r="J25" s="3">
        <f t="shared" si="18"/>
        <v>2.33</v>
      </c>
      <c r="K25" s="3">
        <f t="shared" si="18"/>
        <v>17736.71</v>
      </c>
      <c r="L25" s="3">
        <f t="shared" si="18"/>
        <v>59384.45</v>
      </c>
      <c r="M25" s="3">
        <f t="shared" si="18"/>
        <v>74068.759999999995</v>
      </c>
      <c r="N25" s="3">
        <f t="shared" si="18"/>
        <v>-29238.6</v>
      </c>
    </row>
    <row r="26" spans="1:14" ht="15.5" x14ac:dyDescent="0.35">
      <c r="C26" t="s">
        <v>46</v>
      </c>
      <c r="D26" s="4">
        <f>IFERROR(_xlfn.RRI(5,I25,D25),"")</f>
        <v>-0.14725771626867945</v>
      </c>
      <c r="H26" s="4">
        <f t="shared" ref="H26:N26" si="19">IFERROR(_xlfn.RRI(5,M25,H25),"")</f>
        <v>-0.87266044690666955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81.357544939999997</v>
      </c>
      <c r="H27" s="3">
        <f t="shared" ref="H27:N27" si="20">IFERROR(H4/H21,"")</f>
        <v>325.43017975999999</v>
      </c>
      <c r="I27" s="3">
        <f t="shared" si="20"/>
        <v>221.27772533988571</v>
      </c>
      <c r="J27" s="3">
        <f t="shared" si="20"/>
        <v>121.27939027908572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-0.18136176028285711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-0.54909090909090907</v>
      </c>
      <c r="I29" s="4">
        <f t="shared" si="22"/>
        <v>1.3605150214592274</v>
      </c>
      <c r="J29" s="4">
        <f t="shared" si="22"/>
        <v>-0.99986863403641368</v>
      </c>
      <c r="K29" s="4">
        <f t="shared" si="22"/>
        <v>-0.70132399980129478</v>
      </c>
      <c r="L29" s="4">
        <f t="shared" si="22"/>
        <v>-0.1982524076277232</v>
      </c>
      <c r="M29" s="4">
        <f t="shared" si="22"/>
        <v>-3.5332526181144099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0.47068657389773255</v>
      </c>
      <c r="I30" s="4">
        <f t="shared" si="23"/>
        <v>0.82452867573530686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48.84</v>
      </c>
      <c r="H32" s="3">
        <f>IFERROR(INDEX(D32:G32,COUNT(D32:G32)),"")</f>
        <v>48.84</v>
      </c>
      <c r="I32" s="3">
        <f t="shared" ref="I32:N32" si="24">IFERROR(INDEX(I51:I500,MATCH($C$32,$C$51:$C$500,0)),"")</f>
        <v>46.36</v>
      </c>
      <c r="J32" s="3">
        <f t="shared" si="24"/>
        <v>40.86</v>
      </c>
      <c r="K32" s="3">
        <f t="shared" si="24"/>
        <v>1104280.1399999999</v>
      </c>
      <c r="L32" s="3">
        <f t="shared" si="24"/>
        <v>1059813.07</v>
      </c>
      <c r="M32" s="3">
        <f t="shared" si="24"/>
        <v>1023378.08</v>
      </c>
      <c r="N32" s="3">
        <f t="shared" si="24"/>
        <v>949309.32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1.72</v>
      </c>
      <c r="H33" s="3">
        <f>IFERROR(INDEX(D33:G33,COUNT(D33:G33)),"")</f>
        <v>1.72</v>
      </c>
      <c r="I33" s="3">
        <f t="shared" ref="I33:N33" si="25">IFERROR(INDEX(I51:I500,MATCH($C$33,$C$51:$C$500,0)),"")</f>
        <v>2.2599999999999998</v>
      </c>
      <c r="J33" s="3">
        <f t="shared" si="25"/>
        <v>1.44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33.869999999999997</v>
      </c>
      <c r="H34" s="3">
        <f>IFERROR(INDEX(D34:G34,COUNT(D34:G34)),"")</f>
        <v>33.869999999999997</v>
      </c>
      <c r="I34" s="3">
        <f t="shared" ref="I34:N34" si="26">IFERROR(INDEX(I51:I500,MATCH($C$34,$C$51:$C$500,0)),"")</f>
        <v>19.09</v>
      </c>
      <c r="J34" s="3">
        <f t="shared" si="26"/>
        <v>25.32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1.03</v>
      </c>
      <c r="H35" s="3">
        <f>IFERROR(INDEX(D35:G35,COUNT(D35:G35)),"")</f>
        <v>1.03</v>
      </c>
      <c r="I35" s="3">
        <f t="shared" ref="I35:N35" si="27">IFERROR(INDEX(I51:I500,MATCH($C$35,$C$51:$C$500,0)),"")</f>
        <v>0.47</v>
      </c>
      <c r="J35" s="3">
        <f t="shared" si="27"/>
        <v>0.49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711878518225</v>
      </c>
      <c r="E51" s="5">
        <v>615014042703</v>
      </c>
      <c r="F51" s="5">
        <v>408115997391</v>
      </c>
      <c r="G51" s="5">
        <v>508842035929</v>
      </c>
      <c r="I51" s="5">
        <v>1936180096724</v>
      </c>
      <c r="J51" s="5">
        <v>1061194664942</v>
      </c>
      <c r="K51" s="5">
        <v>173220464961</v>
      </c>
      <c r="L51" s="5">
        <v>162045413845</v>
      </c>
      <c r="M51" s="5">
        <v>8289288000</v>
      </c>
    </row>
    <row r="52" spans="2:14" ht="15.5" x14ac:dyDescent="0.35">
      <c r="C52" t="s">
        <v>73</v>
      </c>
      <c r="D52" s="5">
        <v>-671377820471</v>
      </c>
      <c r="E52" s="5">
        <v>-604091029728</v>
      </c>
      <c r="F52" s="5">
        <v>-375381085890</v>
      </c>
      <c r="G52" s="5">
        <v>-475364066306</v>
      </c>
      <c r="I52" s="5">
        <v>-1832187793688</v>
      </c>
      <c r="J52" s="5">
        <v>-994096654218</v>
      </c>
      <c r="K52" s="5">
        <v>-155589914826</v>
      </c>
      <c r="L52" s="5">
        <v>-144487559351</v>
      </c>
      <c r="M52" s="5">
        <v>-7623184500</v>
      </c>
    </row>
    <row r="53" spans="2:14" ht="15.5" x14ac:dyDescent="0.35">
      <c r="C53" t="s">
        <v>74</v>
      </c>
      <c r="D53" s="5">
        <v>40500697754</v>
      </c>
      <c r="E53" s="5">
        <v>10923012975</v>
      </c>
      <c r="F53" s="5">
        <v>32734911501</v>
      </c>
      <c r="G53" s="5">
        <v>33477969623</v>
      </c>
      <c r="I53" s="5">
        <v>103992303036</v>
      </c>
      <c r="J53" s="5">
        <v>67098010724</v>
      </c>
      <c r="K53" s="5">
        <v>17630550135</v>
      </c>
      <c r="L53" s="5">
        <v>17557854494</v>
      </c>
      <c r="M53" s="5">
        <v>666103500</v>
      </c>
    </row>
    <row r="54" spans="2:14" ht="15.5" x14ac:dyDescent="0.35">
      <c r="C54" t="s">
        <v>75</v>
      </c>
      <c r="D54" s="5">
        <v>-11577514135</v>
      </c>
      <c r="E54" s="5">
        <v>-13761678907</v>
      </c>
      <c r="F54" s="5">
        <v>-10963109011</v>
      </c>
      <c r="G54" s="5">
        <v>-11866970591</v>
      </c>
      <c r="I54" s="5">
        <v>-46258046780</v>
      </c>
      <c r="J54" s="5">
        <v>-34014387920</v>
      </c>
      <c r="K54" s="5">
        <v>-14384372806</v>
      </c>
      <c r="L54" s="5">
        <v>-9080025420</v>
      </c>
      <c r="M54" s="5">
        <v>-250948580</v>
      </c>
      <c r="N54" s="5">
        <v>-162645210</v>
      </c>
    </row>
    <row r="55" spans="2:14" ht="15.5" x14ac:dyDescent="0.35">
      <c r="C55" t="s">
        <v>424</v>
      </c>
      <c r="D55" s="5">
        <v>-11577514135</v>
      </c>
      <c r="E55" s="5">
        <v>-13741227307</v>
      </c>
      <c r="F55" s="5">
        <v>-10963109011</v>
      </c>
      <c r="G55" s="5">
        <v>-11866970591</v>
      </c>
      <c r="I55" s="5">
        <v>-46237595180</v>
      </c>
      <c r="J55" s="5">
        <v>-34014241410</v>
      </c>
      <c r="K55" s="5">
        <v>-14384372806</v>
      </c>
      <c r="L55" s="5">
        <v>-9080025420</v>
      </c>
      <c r="M55" s="5">
        <v>-250948580</v>
      </c>
      <c r="N55" s="5">
        <v>-162645210</v>
      </c>
    </row>
    <row r="56" spans="2:14" ht="15.5" x14ac:dyDescent="0.35">
      <c r="C56" t="s">
        <v>80</v>
      </c>
      <c r="D56" s="5">
        <v>474626629</v>
      </c>
      <c r="E56" s="5">
        <v>-4905916736</v>
      </c>
      <c r="F56" s="5">
        <v>-73949226</v>
      </c>
      <c r="G56" s="5">
        <v>-2310250315</v>
      </c>
      <c r="I56" s="5">
        <v>-9146998246</v>
      </c>
      <c r="J56" s="5">
        <v>-5443231832</v>
      </c>
      <c r="K56" s="5">
        <v>-1092081992</v>
      </c>
      <c r="L56" s="5">
        <v>-1910403027</v>
      </c>
      <c r="M56" s="5">
        <v>-24352218</v>
      </c>
      <c r="N56" s="5">
        <v>-19088839</v>
      </c>
    </row>
    <row r="57" spans="2:14" ht="15.5" x14ac:dyDescent="0.35">
      <c r="C57" t="s">
        <v>78</v>
      </c>
      <c r="D57" s="5">
        <v>28923183619</v>
      </c>
      <c r="E57" s="5">
        <v>-2838665932</v>
      </c>
      <c r="F57" s="5">
        <v>21771802490</v>
      </c>
      <c r="G57" s="5">
        <v>21610999032</v>
      </c>
      <c r="I57" s="5">
        <v>57734256256</v>
      </c>
      <c r="J57" s="5">
        <v>33083622804</v>
      </c>
      <c r="K57" s="5">
        <v>3246177329</v>
      </c>
      <c r="L57" s="5">
        <v>8477829074</v>
      </c>
      <c r="M57" s="5">
        <v>415154920</v>
      </c>
      <c r="N57" s="5">
        <v>-162645210</v>
      </c>
    </row>
    <row r="58" spans="2:14" ht="15.5" x14ac:dyDescent="0.35">
      <c r="C58" t="s">
        <v>79</v>
      </c>
      <c r="D58" s="5">
        <v>73935425</v>
      </c>
      <c r="E58" s="5">
        <v>-1548581397</v>
      </c>
      <c r="F58" s="5">
        <v>-2418469473</v>
      </c>
      <c r="G58" s="5">
        <v>2548578109</v>
      </c>
      <c r="I58" s="5">
        <v>439008252</v>
      </c>
      <c r="J58" s="5">
        <v>-8909120412</v>
      </c>
      <c r="K58" s="5">
        <v>640315903</v>
      </c>
      <c r="L58" s="5">
        <v>-207618259</v>
      </c>
      <c r="M58" s="5">
        <v>9597200</v>
      </c>
      <c r="N58" s="5">
        <v>-2636617</v>
      </c>
    </row>
    <row r="59" spans="2:14" ht="15.5" x14ac:dyDescent="0.35">
      <c r="C59" t="s">
        <v>26</v>
      </c>
      <c r="D59" s="5">
        <v>-643638246</v>
      </c>
      <c r="E59" s="5">
        <v>-876964223</v>
      </c>
      <c r="F59" s="5">
        <v>-1190890543</v>
      </c>
      <c r="G59" s="5">
        <v>-1308580933</v>
      </c>
      <c r="I59" s="5">
        <v>-4460427211</v>
      </c>
      <c r="J59" s="5">
        <v>-5471151834</v>
      </c>
      <c r="K59" s="5">
        <v>-3674041147</v>
      </c>
      <c r="L59" s="5">
        <v>-2550030386</v>
      </c>
    </row>
    <row r="60" spans="2:14" ht="15.5" x14ac:dyDescent="0.35">
      <c r="C60" t="s">
        <v>81</v>
      </c>
      <c r="D60" s="5">
        <v>73935425</v>
      </c>
      <c r="E60" s="5">
        <v>-1548581397</v>
      </c>
      <c r="F60" s="5">
        <v>-2418469473</v>
      </c>
      <c r="G60" s="5">
        <v>2548578109</v>
      </c>
      <c r="I60" s="5">
        <v>439008252</v>
      </c>
      <c r="J60" s="5">
        <v>-8909120412</v>
      </c>
      <c r="K60" s="5">
        <v>640315903</v>
      </c>
      <c r="L60" s="5">
        <v>-207618259</v>
      </c>
      <c r="M60" s="5">
        <v>9597200</v>
      </c>
      <c r="N60" s="5">
        <v>-2636617</v>
      </c>
    </row>
    <row r="61" spans="2:14" ht="15.5" x14ac:dyDescent="0.35">
      <c r="C61" t="s">
        <v>28</v>
      </c>
      <c r="D61" s="5">
        <v>28997119044</v>
      </c>
      <c r="E61" s="5">
        <v>-4387247329</v>
      </c>
      <c r="F61" s="5">
        <v>19353333017</v>
      </c>
      <c r="G61" s="5">
        <v>24159577141</v>
      </c>
      <c r="I61" s="5">
        <v>58173264508</v>
      </c>
      <c r="J61" s="5">
        <v>24174502392</v>
      </c>
      <c r="K61" s="5">
        <v>3886493232</v>
      </c>
      <c r="L61" s="5">
        <v>8270210815</v>
      </c>
      <c r="M61" s="5">
        <v>424752120</v>
      </c>
      <c r="N61" s="5">
        <v>-165281827</v>
      </c>
    </row>
    <row r="62" spans="2:14" ht="15.5" x14ac:dyDescent="0.35">
      <c r="C62" t="s">
        <v>27</v>
      </c>
      <c r="D62" s="5">
        <v>-6833361526</v>
      </c>
      <c r="E62" s="5">
        <v>-3162944259</v>
      </c>
      <c r="F62" s="5">
        <v>-4285363259</v>
      </c>
      <c r="G62" s="5">
        <v>-6578408854</v>
      </c>
      <c r="I62" s="5">
        <v>-19230341055</v>
      </c>
      <c r="J62" s="5">
        <v>-9272367638</v>
      </c>
      <c r="K62" s="5">
        <v>-2495436340</v>
      </c>
      <c r="L62" s="5">
        <v>-1866790785</v>
      </c>
      <c r="M62" s="5">
        <v>-78760559</v>
      </c>
    </row>
    <row r="63" spans="2:14" ht="15.5" x14ac:dyDescent="0.35">
      <c r="C63" t="s">
        <v>85</v>
      </c>
      <c r="D63" s="5">
        <v>22163757518</v>
      </c>
      <c r="E63" s="5">
        <v>-7550191588</v>
      </c>
      <c r="F63" s="5">
        <v>15067969758</v>
      </c>
      <c r="G63" s="5">
        <v>17581168287</v>
      </c>
      <c r="I63" s="5">
        <v>38942923453</v>
      </c>
      <c r="J63" s="5">
        <v>14902134754</v>
      </c>
      <c r="K63" s="5">
        <v>1391056892</v>
      </c>
      <c r="L63" s="5">
        <v>6403420030</v>
      </c>
      <c r="M63" s="5">
        <v>345991561</v>
      </c>
      <c r="N63" s="5">
        <v>-165281827</v>
      </c>
    </row>
    <row r="64" spans="2:14" ht="15.5" x14ac:dyDescent="0.35">
      <c r="C64" t="s">
        <v>86</v>
      </c>
      <c r="E64" s="5">
        <v>95327865</v>
      </c>
      <c r="I64" s="5">
        <v>95327865</v>
      </c>
      <c r="J64" s="5">
        <v>473219150</v>
      </c>
      <c r="K64" s="5">
        <v>1252992182</v>
      </c>
      <c r="L64" s="5">
        <v>-56883751</v>
      </c>
    </row>
    <row r="65" spans="2:14" ht="15.5" x14ac:dyDescent="0.35">
      <c r="C65" t="s">
        <v>88</v>
      </c>
      <c r="D65" s="5">
        <v>22163757518</v>
      </c>
      <c r="E65" s="5">
        <v>-7454863723</v>
      </c>
      <c r="F65" s="5">
        <v>15067969758</v>
      </c>
      <c r="G65" s="5">
        <v>17581168287</v>
      </c>
      <c r="I65" s="5">
        <v>39038251318</v>
      </c>
      <c r="J65" s="5">
        <v>15375353904</v>
      </c>
      <c r="K65" s="5">
        <v>2644049074</v>
      </c>
      <c r="L65" s="5">
        <v>6346536279</v>
      </c>
      <c r="M65" s="5">
        <v>345991561</v>
      </c>
      <c r="N65" s="5">
        <v>-165281827</v>
      </c>
    </row>
    <row r="66" spans="2:14" ht="15.5" x14ac:dyDescent="0.35">
      <c r="C66" t="s">
        <v>89</v>
      </c>
      <c r="D66" s="5">
        <v>22163757518</v>
      </c>
      <c r="E66" s="5">
        <v>-7550191588</v>
      </c>
      <c r="F66" s="5">
        <v>15067969758</v>
      </c>
      <c r="G66" s="5">
        <v>17581168287</v>
      </c>
      <c r="I66" s="5">
        <v>38942923453</v>
      </c>
      <c r="J66" s="5">
        <v>14902134754</v>
      </c>
      <c r="K66" s="5">
        <v>1391056892</v>
      </c>
      <c r="L66" s="5">
        <v>6403420030</v>
      </c>
      <c r="M66" s="5">
        <v>345991561</v>
      </c>
      <c r="N66" s="5">
        <v>-165281827</v>
      </c>
    </row>
    <row r="67" spans="2:14" ht="15.5" x14ac:dyDescent="0.35">
      <c r="C67" t="s">
        <v>7</v>
      </c>
      <c r="D67" s="5">
        <v>21689130889</v>
      </c>
      <c r="E67" s="5">
        <v>-2548946987</v>
      </c>
      <c r="F67" s="5">
        <v>15141918984</v>
      </c>
      <c r="G67" s="5">
        <v>19891418602</v>
      </c>
      <c r="I67" s="5">
        <v>48185249564</v>
      </c>
      <c r="J67" s="5">
        <v>20818585736</v>
      </c>
      <c r="K67" s="5">
        <v>3736131066</v>
      </c>
      <c r="L67" s="5">
        <v>8256939306</v>
      </c>
      <c r="M67" s="5">
        <v>370343779</v>
      </c>
      <c r="N67" s="5">
        <v>-146192988</v>
      </c>
    </row>
    <row r="68" spans="2:14" ht="15.5" x14ac:dyDescent="0.35">
      <c r="C68" t="s">
        <v>90</v>
      </c>
      <c r="D68" s="5">
        <v>22163757518</v>
      </c>
      <c r="E68" s="5">
        <v>-7550191588</v>
      </c>
      <c r="F68" s="5">
        <v>15067969758</v>
      </c>
      <c r="G68" s="5">
        <v>17581168287</v>
      </c>
      <c r="I68" s="5">
        <v>38942923453</v>
      </c>
      <c r="J68" s="5">
        <v>14902134754</v>
      </c>
      <c r="K68" s="5">
        <v>1391056892</v>
      </c>
      <c r="L68" s="5">
        <v>6403420030</v>
      </c>
      <c r="M68" s="5">
        <v>345991561</v>
      </c>
      <c r="N68" s="5">
        <v>-165281827</v>
      </c>
    </row>
    <row r="69" spans="2:14" ht="15.5" x14ac:dyDescent="0.35">
      <c r="C69" t="s">
        <v>91</v>
      </c>
      <c r="D69" s="5">
        <v>22163757518</v>
      </c>
      <c r="E69" s="5">
        <v>-7454863723</v>
      </c>
      <c r="F69" s="5">
        <v>15067969758</v>
      </c>
      <c r="G69" s="5">
        <v>17581168287</v>
      </c>
      <c r="I69" s="5">
        <v>39038251318</v>
      </c>
      <c r="J69" s="5">
        <v>15375353904</v>
      </c>
      <c r="K69" s="5">
        <v>2644049074</v>
      </c>
      <c r="L69" s="5">
        <v>6346536279</v>
      </c>
      <c r="M69" s="5">
        <v>345991561</v>
      </c>
      <c r="N69" s="5">
        <v>-165281827</v>
      </c>
    </row>
    <row r="70" spans="2:14" ht="15.5" x14ac:dyDescent="0.35">
      <c r="C70" t="s">
        <v>92</v>
      </c>
      <c r="D70" s="5">
        <v>22163757518</v>
      </c>
      <c r="E70" s="5">
        <v>-7454863723</v>
      </c>
      <c r="F70" s="5">
        <v>15067969758</v>
      </c>
      <c r="G70" s="5">
        <v>17581168287</v>
      </c>
      <c r="I70" s="5">
        <v>39038251318</v>
      </c>
      <c r="J70" s="5">
        <v>15375353904</v>
      </c>
      <c r="K70" s="5">
        <v>2644049074</v>
      </c>
      <c r="L70" s="5">
        <v>6346536279</v>
      </c>
      <c r="M70" s="5">
        <v>345991561</v>
      </c>
      <c r="N70" s="5">
        <v>-165281827</v>
      </c>
    </row>
    <row r="72" spans="2:14" ht="15.5" x14ac:dyDescent="0.35">
      <c r="B72" t="s">
        <v>93</v>
      </c>
      <c r="C72" t="s">
        <v>94</v>
      </c>
    </row>
    <row r="73" spans="2:14" ht="15.5" x14ac:dyDescent="0.35">
      <c r="C73" t="s">
        <v>95</v>
      </c>
    </row>
    <row r="74" spans="2:14" ht="15.5" x14ac:dyDescent="0.35">
      <c r="C74" t="s">
        <v>19</v>
      </c>
      <c r="D74" s="5">
        <v>20963940197</v>
      </c>
      <c r="E74" s="5">
        <v>17473808170</v>
      </c>
      <c r="F74" s="5">
        <v>2125671266</v>
      </c>
      <c r="G74" s="5">
        <v>7005188482</v>
      </c>
      <c r="I74" s="5">
        <v>17473808170</v>
      </c>
      <c r="J74" s="5">
        <v>1431191215</v>
      </c>
      <c r="K74" s="5">
        <v>510968304</v>
      </c>
      <c r="L74" s="5">
        <v>559728679</v>
      </c>
      <c r="M74" s="5">
        <v>2125736182</v>
      </c>
      <c r="N74" s="5">
        <v>56122138</v>
      </c>
    </row>
    <row r="75" spans="2:14" ht="15.5" x14ac:dyDescent="0.35">
      <c r="C75" t="s">
        <v>96</v>
      </c>
      <c r="D75" s="5">
        <v>349818270373</v>
      </c>
      <c r="E75" s="5">
        <v>132664911430</v>
      </c>
      <c r="F75" s="5">
        <v>28131207236</v>
      </c>
      <c r="G75" s="5">
        <v>88109589491</v>
      </c>
      <c r="I75" s="5">
        <v>132664911430</v>
      </c>
      <c r="J75" s="5">
        <v>84677297671</v>
      </c>
      <c r="K75" s="5">
        <v>1125586818</v>
      </c>
      <c r="L75" s="5">
        <v>2286450437</v>
      </c>
      <c r="M75" s="5">
        <v>5016916800</v>
      </c>
    </row>
    <row r="76" spans="2:14" ht="15.5" x14ac:dyDescent="0.35">
      <c r="C76" t="s">
        <v>97</v>
      </c>
      <c r="D76" s="5">
        <v>103548981544</v>
      </c>
      <c r="E76" s="5">
        <v>32721319278</v>
      </c>
      <c r="F76" s="5">
        <v>33478078994</v>
      </c>
      <c r="G76" s="5">
        <v>37233797741</v>
      </c>
      <c r="I76" s="5">
        <v>32721319278</v>
      </c>
      <c r="J76" s="5">
        <v>44019228033</v>
      </c>
      <c r="K76" s="5">
        <v>41033595802</v>
      </c>
    </row>
    <row r="77" spans="2:14" ht="15.5" x14ac:dyDescent="0.35">
      <c r="C77" t="s">
        <v>270</v>
      </c>
      <c r="D77" s="5">
        <v>331810846</v>
      </c>
      <c r="E77" s="5">
        <v>331810846</v>
      </c>
      <c r="F77" s="5">
        <v>436028331</v>
      </c>
      <c r="G77" s="5">
        <v>59174832535</v>
      </c>
      <c r="I77" s="5">
        <v>331810846</v>
      </c>
      <c r="J77" s="5">
        <v>5436428279</v>
      </c>
      <c r="K77" s="5">
        <v>19733627981</v>
      </c>
      <c r="L77" s="5">
        <v>10874922054</v>
      </c>
      <c r="M77" s="5">
        <v>108002624472</v>
      </c>
      <c r="N77" s="5">
        <v>78830285678</v>
      </c>
    </row>
    <row r="78" spans="2:14" ht="15.5" x14ac:dyDescent="0.35">
      <c r="C78" t="s">
        <v>98</v>
      </c>
      <c r="D78" s="5">
        <v>349818270373</v>
      </c>
      <c r="E78" s="5">
        <v>132664911430</v>
      </c>
      <c r="F78" s="5">
        <v>28131207236</v>
      </c>
      <c r="G78" s="5">
        <v>88109589491</v>
      </c>
      <c r="I78" s="5">
        <v>132664911430</v>
      </c>
      <c r="J78" s="5">
        <v>84677297671</v>
      </c>
      <c r="K78" s="5">
        <v>1125586818</v>
      </c>
      <c r="L78" s="5">
        <v>2286450437</v>
      </c>
      <c r="M78" s="5">
        <v>5016916800</v>
      </c>
    </row>
    <row r="79" spans="2:14" ht="15.5" x14ac:dyDescent="0.35">
      <c r="C79" t="s">
        <v>99</v>
      </c>
      <c r="D79" s="5">
        <v>1687224726</v>
      </c>
      <c r="E79" s="5">
        <v>143716813</v>
      </c>
      <c r="F79" s="5">
        <v>24350000</v>
      </c>
      <c r="G79" s="5">
        <v>24358238</v>
      </c>
      <c r="I79" s="5">
        <v>143716813</v>
      </c>
      <c r="J79" s="5">
        <v>16350000</v>
      </c>
      <c r="K79" s="5">
        <v>2725993926</v>
      </c>
      <c r="L79" s="5">
        <v>29000000000</v>
      </c>
      <c r="M79" s="5">
        <v>26000000000</v>
      </c>
      <c r="N79" s="5">
        <v>4502000000</v>
      </c>
    </row>
    <row r="80" spans="2:14" ht="15.5" x14ac:dyDescent="0.35">
      <c r="C80" t="s">
        <v>100</v>
      </c>
      <c r="D80" s="5">
        <v>1687224726</v>
      </c>
      <c r="E80" s="5">
        <v>143716813</v>
      </c>
      <c r="F80" s="5">
        <v>24350000</v>
      </c>
      <c r="G80" s="5">
        <v>24358238</v>
      </c>
      <c r="I80" s="5">
        <v>143716813</v>
      </c>
      <c r="J80" s="5">
        <v>16350000</v>
      </c>
      <c r="K80" s="5">
        <v>2725993926</v>
      </c>
      <c r="L80" s="5">
        <v>29000000000</v>
      </c>
      <c r="M80" s="5">
        <v>26000000000</v>
      </c>
      <c r="N80" s="5">
        <v>4502000000</v>
      </c>
    </row>
    <row r="81" spans="3:14" ht="15.5" x14ac:dyDescent="0.35">
      <c r="C81" t="s">
        <v>80</v>
      </c>
      <c r="E81" s="5">
        <v>1819962251</v>
      </c>
      <c r="I81" s="5">
        <v>1819962251</v>
      </c>
      <c r="J81" s="5">
        <v>1726211332</v>
      </c>
      <c r="K81" s="5">
        <v>1252992182</v>
      </c>
      <c r="L81" s="5">
        <v>-56883751</v>
      </c>
    </row>
    <row r="82" spans="3:14" ht="15.5" x14ac:dyDescent="0.35">
      <c r="C82" t="s">
        <v>102</v>
      </c>
      <c r="D82" s="5">
        <v>1103693552816</v>
      </c>
      <c r="E82" s="5">
        <v>813427406973</v>
      </c>
      <c r="F82" s="5">
        <v>693831314894</v>
      </c>
      <c r="G82" s="5">
        <v>646290088034</v>
      </c>
      <c r="I82" s="5">
        <v>813427406973</v>
      </c>
      <c r="J82" s="5">
        <v>669665219023</v>
      </c>
      <c r="K82" s="5">
        <v>259908908624</v>
      </c>
      <c r="L82" s="5">
        <v>190469088198</v>
      </c>
      <c r="M82" s="5">
        <v>119761864216</v>
      </c>
      <c r="N82" s="5">
        <v>75133992050</v>
      </c>
    </row>
    <row r="83" spans="3:14" ht="15.5" x14ac:dyDescent="0.35">
      <c r="C83" t="s">
        <v>103</v>
      </c>
    </row>
    <row r="84" spans="3:14" ht="15.5" x14ac:dyDescent="0.35">
      <c r="C84" t="s">
        <v>105</v>
      </c>
      <c r="D84" s="5">
        <v>462194524</v>
      </c>
      <c r="E84" s="5">
        <v>462194524</v>
      </c>
      <c r="F84" s="5">
        <v>362208497</v>
      </c>
      <c r="G84" s="5">
        <v>362208497</v>
      </c>
      <c r="I84" s="5">
        <v>462194524</v>
      </c>
      <c r="J84" s="5">
        <v>362208497</v>
      </c>
      <c r="K84" s="5">
        <v>206571135</v>
      </c>
      <c r="L84" s="5">
        <v>1142822123</v>
      </c>
      <c r="M84" s="5">
        <v>296753</v>
      </c>
    </row>
    <row r="85" spans="3:14" ht="15.5" x14ac:dyDescent="0.35">
      <c r="C85" t="s">
        <v>104</v>
      </c>
      <c r="D85" s="5">
        <v>81124288428</v>
      </c>
      <c r="E85" s="5">
        <v>84815590868</v>
      </c>
      <c r="F85" s="5">
        <v>80844603697</v>
      </c>
      <c r="G85" s="5">
        <v>80821863702</v>
      </c>
      <c r="I85" s="5">
        <v>84815590868</v>
      </c>
      <c r="J85" s="5">
        <v>67469081147</v>
      </c>
      <c r="K85" s="5">
        <v>6409124328</v>
      </c>
      <c r="L85" s="5">
        <v>61889167</v>
      </c>
    </row>
    <row r="86" spans="3:14" ht="15.5" x14ac:dyDescent="0.35">
      <c r="C86" t="s">
        <v>272</v>
      </c>
      <c r="L86" s="5">
        <v>184216667</v>
      </c>
      <c r="M86" s="5">
        <v>184216667</v>
      </c>
    </row>
    <row r="87" spans="3:14" ht="15.5" x14ac:dyDescent="0.35">
      <c r="C87" t="s">
        <v>516</v>
      </c>
      <c r="D87" s="5">
        <v>25290264083</v>
      </c>
      <c r="E87" s="5">
        <v>25290264083</v>
      </c>
      <c r="F87" s="5">
        <v>25290264083</v>
      </c>
      <c r="G87" s="5">
        <v>25290264083</v>
      </c>
      <c r="I87" s="5">
        <v>25290264083</v>
      </c>
      <c r="J87" s="5">
        <v>25290264083</v>
      </c>
    </row>
    <row r="88" spans="3:14" ht="15.5" x14ac:dyDescent="0.35">
      <c r="C88" t="s">
        <v>349</v>
      </c>
      <c r="D88" s="5">
        <v>4597545600</v>
      </c>
      <c r="E88" s="5">
        <v>4597545600</v>
      </c>
      <c r="F88" s="5">
        <v>4398268000</v>
      </c>
      <c r="G88" s="5">
        <v>4398268000</v>
      </c>
      <c r="I88" s="5">
        <v>4597545600</v>
      </c>
      <c r="J88" s="5">
        <v>4398268000</v>
      </c>
      <c r="K88" s="5">
        <v>89700000</v>
      </c>
      <c r="N88" s="5">
        <v>3025063</v>
      </c>
    </row>
    <row r="89" spans="3:14" ht="15.5" x14ac:dyDescent="0.35">
      <c r="C89" t="s">
        <v>515</v>
      </c>
      <c r="K89" s="5">
        <v>3513790000</v>
      </c>
      <c r="L89" s="5">
        <v>8601679282</v>
      </c>
      <c r="M89" s="5">
        <v>13601679282</v>
      </c>
      <c r="N89" s="5">
        <v>8568454544</v>
      </c>
    </row>
    <row r="90" spans="3:14" ht="15.5" x14ac:dyDescent="0.35">
      <c r="C90" t="s">
        <v>106</v>
      </c>
      <c r="D90" s="5">
        <v>117456844716</v>
      </c>
      <c r="E90" s="5">
        <v>121524761733</v>
      </c>
      <c r="F90" s="5">
        <v>117949806291</v>
      </c>
      <c r="G90" s="5">
        <v>118343112003</v>
      </c>
      <c r="I90" s="5">
        <v>121524761733</v>
      </c>
      <c r="J90" s="5">
        <v>120544110402</v>
      </c>
      <c r="K90" s="5">
        <v>20854723440</v>
      </c>
      <c r="L90" s="5">
        <v>21815607239</v>
      </c>
      <c r="M90" s="5">
        <v>13786192702</v>
      </c>
      <c r="N90" s="5">
        <v>8571479607</v>
      </c>
    </row>
    <row r="91" spans="3:14" ht="15.5" x14ac:dyDescent="0.35">
      <c r="C91" t="s">
        <v>107</v>
      </c>
      <c r="D91" s="5">
        <v>1221150397532</v>
      </c>
      <c r="E91" s="5">
        <v>934952168706</v>
      </c>
      <c r="F91" s="5">
        <v>811781121185</v>
      </c>
      <c r="G91" s="5">
        <v>764633200037</v>
      </c>
      <c r="I91" s="5">
        <v>934952168706</v>
      </c>
      <c r="J91" s="5">
        <v>790209329425</v>
      </c>
      <c r="K91" s="5">
        <v>280763632064</v>
      </c>
      <c r="L91" s="5">
        <v>212284695437</v>
      </c>
      <c r="M91" s="5">
        <v>133548056918</v>
      </c>
      <c r="N91" s="5">
        <v>83705471657</v>
      </c>
    </row>
    <row r="92" spans="3:14" ht="15.5" x14ac:dyDescent="0.35">
      <c r="C92" t="s">
        <v>108</v>
      </c>
    </row>
    <row r="93" spans="3:14" ht="15.5" x14ac:dyDescent="0.35">
      <c r="C93" t="s">
        <v>109</v>
      </c>
    </row>
    <row r="94" spans="3:14" ht="15.5" x14ac:dyDescent="0.35">
      <c r="C94" t="s">
        <v>110</v>
      </c>
      <c r="D94" s="5">
        <v>795619057289</v>
      </c>
      <c r="E94" s="5">
        <v>527833479345</v>
      </c>
      <c r="F94" s="5">
        <v>394287748259</v>
      </c>
      <c r="G94" s="5">
        <v>363045916147</v>
      </c>
      <c r="I94" s="5">
        <v>527833479345</v>
      </c>
      <c r="J94" s="5">
        <v>429876011543</v>
      </c>
      <c r="K94" s="5">
        <v>124887392778</v>
      </c>
      <c r="L94" s="5">
        <v>42239587175</v>
      </c>
      <c r="M94" s="5">
        <v>113190813834</v>
      </c>
      <c r="N94" s="5">
        <v>78892285678</v>
      </c>
    </row>
    <row r="95" spans="3:14" ht="15.5" x14ac:dyDescent="0.35">
      <c r="C95" t="s">
        <v>1227</v>
      </c>
      <c r="D95" s="5">
        <v>10000000000</v>
      </c>
      <c r="F95" s="5">
        <v>46000000000</v>
      </c>
      <c r="K95" s="5">
        <v>19000000000</v>
      </c>
      <c r="L95" s="5">
        <v>15760000000</v>
      </c>
    </row>
    <row r="96" spans="3:14" ht="15.5" x14ac:dyDescent="0.35">
      <c r="C96" t="s">
        <v>273</v>
      </c>
      <c r="G96" s="5">
        <v>15000000000</v>
      </c>
      <c r="J96" s="5">
        <v>15000000000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98437266617</v>
      </c>
      <c r="E98" s="5">
        <v>115196959400</v>
      </c>
      <c r="F98" s="5">
        <v>74536550241</v>
      </c>
      <c r="G98" s="5">
        <v>57610822097</v>
      </c>
      <c r="I98" s="5">
        <v>115196959400</v>
      </c>
      <c r="J98" s="5">
        <v>120721422793</v>
      </c>
      <c r="K98" s="5">
        <v>21283358962</v>
      </c>
      <c r="L98" s="5">
        <v>9192227729</v>
      </c>
      <c r="M98" s="5">
        <v>4199078250</v>
      </c>
    </row>
    <row r="99" spans="3:14" ht="15.5" x14ac:dyDescent="0.35">
      <c r="C99" t="s">
        <v>113</v>
      </c>
    </row>
    <row r="100" spans="3:14" ht="15.5" x14ac:dyDescent="0.35">
      <c r="C100" t="s">
        <v>114</v>
      </c>
      <c r="D100" s="5">
        <v>103880792390</v>
      </c>
      <c r="E100" s="5">
        <v>33053130124</v>
      </c>
      <c r="F100" s="5">
        <v>33914107325</v>
      </c>
      <c r="G100" s="5">
        <v>96408630276</v>
      </c>
      <c r="I100" s="5">
        <v>33053130124</v>
      </c>
      <c r="J100" s="5">
        <v>49455656312</v>
      </c>
      <c r="K100" s="5">
        <v>60767223783</v>
      </c>
      <c r="L100" s="5">
        <v>10874922054</v>
      </c>
      <c r="M100" s="5">
        <v>108002624472</v>
      </c>
      <c r="N100" s="5">
        <v>78830285678</v>
      </c>
    </row>
    <row r="101" spans="3:14" ht="15.5" x14ac:dyDescent="0.35">
      <c r="C101" t="s">
        <v>116</v>
      </c>
      <c r="D101" s="5">
        <v>331031182</v>
      </c>
      <c r="E101" s="5">
        <v>686700485</v>
      </c>
      <c r="I101" s="5">
        <v>686700485</v>
      </c>
      <c r="J101" s="5">
        <v>85000000</v>
      </c>
      <c r="K101" s="5">
        <v>822227692</v>
      </c>
      <c r="L101" s="5">
        <v>1932405682</v>
      </c>
      <c r="M101" s="5">
        <v>81000000</v>
      </c>
      <c r="N101" s="5">
        <v>62000000</v>
      </c>
    </row>
    <row r="102" spans="3:14" ht="15.5" x14ac:dyDescent="0.35">
      <c r="C102" t="s">
        <v>115</v>
      </c>
      <c r="D102" s="5">
        <v>26365269171</v>
      </c>
      <c r="E102" s="5">
        <v>18250566208</v>
      </c>
      <c r="F102" s="5">
        <v>9401694678</v>
      </c>
      <c r="G102" s="5">
        <v>3221077615</v>
      </c>
      <c r="I102" s="5">
        <v>18250566208</v>
      </c>
      <c r="J102" s="5">
        <v>5986355924</v>
      </c>
      <c r="K102" s="5">
        <v>1313222217</v>
      </c>
      <c r="L102" s="5">
        <v>1235581968</v>
      </c>
      <c r="M102" s="5">
        <v>908111112</v>
      </c>
    </row>
    <row r="103" spans="3:14" ht="15.5" x14ac:dyDescent="0.35">
      <c r="C103" t="s">
        <v>118</v>
      </c>
    </row>
    <row r="104" spans="3:14" ht="15.5" x14ac:dyDescent="0.35">
      <c r="C104" t="s">
        <v>350</v>
      </c>
      <c r="D104" s="5">
        <v>483786967</v>
      </c>
      <c r="E104" s="5">
        <v>596019314</v>
      </c>
      <c r="F104" s="5">
        <v>705040122</v>
      </c>
      <c r="G104" s="5">
        <v>810950244</v>
      </c>
      <c r="I104" s="5">
        <v>596019314</v>
      </c>
      <c r="J104" s="5">
        <v>537410119</v>
      </c>
      <c r="K104" s="5">
        <v>78357092</v>
      </c>
    </row>
    <row r="105" spans="3:14" ht="15.5" x14ac:dyDescent="0.35">
      <c r="C105" t="s">
        <v>276</v>
      </c>
      <c r="D105" s="5">
        <v>9943382300</v>
      </c>
      <c r="E105" s="5">
        <v>13582256589</v>
      </c>
      <c r="F105" s="5">
        <v>17292595100</v>
      </c>
      <c r="G105" s="5">
        <v>16348565700</v>
      </c>
      <c r="I105" s="5">
        <v>13582256589</v>
      </c>
      <c r="J105" s="5">
        <v>6793285100</v>
      </c>
    </row>
    <row r="106" spans="3:14" ht="15.5" x14ac:dyDescent="0.35">
      <c r="C106" t="s">
        <v>120</v>
      </c>
      <c r="D106" s="5">
        <v>15128485342</v>
      </c>
      <c r="E106" s="5">
        <v>15151962070</v>
      </c>
      <c r="F106" s="5">
        <v>15104357503</v>
      </c>
      <c r="G106" s="5">
        <v>12683119447</v>
      </c>
      <c r="I106" s="5">
        <v>15151962070</v>
      </c>
      <c r="J106" s="5">
        <v>7001022228</v>
      </c>
      <c r="K106" s="5">
        <v>4601361001</v>
      </c>
      <c r="L106" s="5">
        <v>3244449742</v>
      </c>
    </row>
    <row r="107" spans="3:14" ht="15.5" x14ac:dyDescent="0.35">
      <c r="C107" t="s">
        <v>121</v>
      </c>
      <c r="D107" s="5">
        <v>13299462615</v>
      </c>
      <c r="E107" s="5">
        <v>17050569251</v>
      </c>
      <c r="F107" s="5">
        <v>19970389093</v>
      </c>
      <c r="G107" s="5">
        <v>19132269815</v>
      </c>
      <c r="I107" s="5">
        <v>17050569251</v>
      </c>
      <c r="J107" s="5">
        <v>9303449090</v>
      </c>
      <c r="K107" s="5">
        <v>2301724398</v>
      </c>
      <c r="L107" s="5">
        <v>5275300210</v>
      </c>
      <c r="M107" s="5">
        <v>1348877</v>
      </c>
    </row>
    <row r="108" spans="3:14" ht="15.5" x14ac:dyDescent="0.35">
      <c r="C108" t="s">
        <v>122</v>
      </c>
      <c r="D108" s="5">
        <v>13299462615</v>
      </c>
      <c r="E108" s="5">
        <v>17050569251</v>
      </c>
      <c r="F108" s="5">
        <v>19970389093</v>
      </c>
      <c r="G108" s="5">
        <v>19132269815</v>
      </c>
      <c r="I108" s="5">
        <v>17050569251</v>
      </c>
      <c r="J108" s="5">
        <v>9303449090</v>
      </c>
      <c r="K108" s="5">
        <v>2301724398</v>
      </c>
      <c r="L108" s="5">
        <v>5275300210</v>
      </c>
      <c r="M108" s="5">
        <v>1348877</v>
      </c>
    </row>
    <row r="109" spans="3:14" ht="15.5" x14ac:dyDescent="0.35">
      <c r="C109" t="s">
        <v>124</v>
      </c>
    </row>
    <row r="110" spans="3:14" ht="15.5" x14ac:dyDescent="0.35">
      <c r="C110" t="s">
        <v>119</v>
      </c>
    </row>
    <row r="111" spans="3:14" ht="15.5" x14ac:dyDescent="0.35">
      <c r="C111" t="s">
        <v>442</v>
      </c>
    </row>
    <row r="112" spans="3:14" ht="15.5" x14ac:dyDescent="0.35">
      <c r="C112" t="s">
        <v>125</v>
      </c>
      <c r="D112" s="5">
        <v>12542030215</v>
      </c>
      <c r="E112" s="5">
        <v>16293136851</v>
      </c>
      <c r="F112" s="5">
        <v>19212956693</v>
      </c>
      <c r="G112" s="5">
        <v>18374837415</v>
      </c>
      <c r="I112" s="5">
        <v>16293136851</v>
      </c>
      <c r="J112" s="5">
        <v>8546016690</v>
      </c>
      <c r="K112" s="5">
        <v>2301724398</v>
      </c>
      <c r="L112" s="5">
        <v>5275300210</v>
      </c>
      <c r="M112" s="5">
        <v>1348877</v>
      </c>
    </row>
    <row r="113" spans="2:14" ht="15.5" x14ac:dyDescent="0.35">
      <c r="C113" t="s">
        <v>126</v>
      </c>
      <c r="D113" s="5">
        <v>808918519904</v>
      </c>
      <c r="E113" s="5">
        <v>544884048596</v>
      </c>
      <c r="F113" s="5">
        <v>414258137352</v>
      </c>
      <c r="G113" s="5">
        <v>382178185962</v>
      </c>
      <c r="I113" s="5">
        <v>544884048596</v>
      </c>
      <c r="J113" s="5">
        <v>439179460633</v>
      </c>
      <c r="K113" s="5">
        <v>127189117176</v>
      </c>
      <c r="L113" s="5">
        <v>47514887385</v>
      </c>
      <c r="M113" s="5">
        <v>113192162711</v>
      </c>
      <c r="N113" s="5">
        <v>78892285678</v>
      </c>
    </row>
    <row r="114" spans="2:14" ht="15.5" x14ac:dyDescent="0.35">
      <c r="C114" t="s">
        <v>127</v>
      </c>
    </row>
    <row r="115" spans="2:14" ht="15.5" x14ac:dyDescent="0.35">
      <c r="C115" t="s">
        <v>128</v>
      </c>
      <c r="D115" s="5">
        <v>175000000000</v>
      </c>
      <c r="E115" s="5">
        <v>175000000000</v>
      </c>
      <c r="F115" s="5">
        <v>175000000000</v>
      </c>
      <c r="G115" s="5">
        <v>175000000000</v>
      </c>
      <c r="I115" s="5">
        <v>175000000000</v>
      </c>
      <c r="J115" s="5">
        <v>175000000000</v>
      </c>
      <c r="K115" s="5">
        <v>140000000000</v>
      </c>
      <c r="L115" s="5">
        <v>140000000000</v>
      </c>
      <c r="M115" s="5">
        <v>5000000000</v>
      </c>
      <c r="N115" s="5">
        <v>5000000000</v>
      </c>
    </row>
    <row r="116" spans="2:14" ht="15.5" x14ac:dyDescent="0.35">
      <c r="C116" t="s">
        <v>129</v>
      </c>
      <c r="D116" s="5">
        <v>147080000000</v>
      </c>
      <c r="E116" s="5">
        <v>147080000000</v>
      </c>
      <c r="F116" s="5">
        <v>147080000000</v>
      </c>
      <c r="G116" s="5">
        <v>147080000000</v>
      </c>
      <c r="I116" s="5">
        <v>147080000000</v>
      </c>
      <c r="J116" s="5">
        <v>147080000000</v>
      </c>
    </row>
    <row r="117" spans="2:14" ht="15.5" x14ac:dyDescent="0.35">
      <c r="C117" t="s">
        <v>130</v>
      </c>
      <c r="D117" s="5">
        <v>105292185503</v>
      </c>
      <c r="E117" s="5">
        <v>81783092363</v>
      </c>
      <c r="F117" s="5">
        <v>86152001601</v>
      </c>
      <c r="G117" s="5">
        <v>71010082617</v>
      </c>
      <c r="I117" s="5">
        <v>81783092363</v>
      </c>
      <c r="J117" s="5">
        <v>33691593718</v>
      </c>
      <c r="K117" s="5">
        <v>13346227132</v>
      </c>
      <c r="L117" s="5">
        <v>8430713461</v>
      </c>
      <c r="M117" s="5">
        <v>116890404</v>
      </c>
      <c r="N117" s="5">
        <v>-253453375</v>
      </c>
    </row>
    <row r="118" spans="2:14" ht="15.5" x14ac:dyDescent="0.35">
      <c r="C118" t="s">
        <v>131</v>
      </c>
      <c r="D118" s="5">
        <v>4269307256</v>
      </c>
      <c r="E118" s="5">
        <v>4269307256</v>
      </c>
      <c r="F118" s="5">
        <v>2269307256</v>
      </c>
      <c r="G118" s="5">
        <v>2269307256</v>
      </c>
      <c r="I118" s="5">
        <v>4269307256</v>
      </c>
      <c r="J118" s="5">
        <v>2269307256</v>
      </c>
      <c r="K118" s="5">
        <v>1269307256</v>
      </c>
    </row>
    <row r="119" spans="2:14" ht="15.5" x14ac:dyDescent="0.35">
      <c r="C119" t="s">
        <v>132</v>
      </c>
      <c r="D119" s="5">
        <v>101022878247</v>
      </c>
      <c r="E119" s="5">
        <v>77513785107</v>
      </c>
      <c r="F119" s="5">
        <v>83882694345</v>
      </c>
      <c r="G119" s="5">
        <v>68740775361</v>
      </c>
      <c r="I119" s="5">
        <v>77513785107</v>
      </c>
      <c r="J119" s="5">
        <v>31422286462</v>
      </c>
      <c r="K119" s="5">
        <v>12076919876</v>
      </c>
      <c r="L119" s="5">
        <v>8430713461</v>
      </c>
      <c r="M119" s="5">
        <v>116890404</v>
      </c>
      <c r="N119" s="5">
        <v>-253453375</v>
      </c>
    </row>
    <row r="120" spans="2:14" ht="15.5" x14ac:dyDescent="0.35">
      <c r="C120" t="s">
        <v>133</v>
      </c>
      <c r="D120" s="5">
        <v>105292185503</v>
      </c>
      <c r="E120" s="5">
        <v>81783092363</v>
      </c>
      <c r="F120" s="5">
        <v>86152001601</v>
      </c>
      <c r="G120" s="5">
        <v>71010082617</v>
      </c>
      <c r="I120" s="5">
        <v>81783092363</v>
      </c>
      <c r="J120" s="5">
        <v>33691593718</v>
      </c>
      <c r="K120" s="5">
        <v>13346227132</v>
      </c>
      <c r="L120" s="5">
        <v>8430713461</v>
      </c>
      <c r="M120" s="5">
        <v>116890404</v>
      </c>
      <c r="N120" s="5">
        <v>-253453375</v>
      </c>
    </row>
    <row r="121" spans="2:14" ht="15.5" x14ac:dyDescent="0.35">
      <c r="C121" t="s">
        <v>134</v>
      </c>
      <c r="D121" s="5">
        <v>-15140307875</v>
      </c>
      <c r="E121" s="5">
        <v>-15614934504</v>
      </c>
      <c r="F121" s="5">
        <v>-10709017768</v>
      </c>
      <c r="G121" s="5">
        <v>-10635068542</v>
      </c>
      <c r="I121" s="5">
        <v>-15614934504</v>
      </c>
      <c r="J121" s="5">
        <v>-6467936258</v>
      </c>
      <c r="K121" s="5">
        <v>-1024704426</v>
      </c>
      <c r="L121" s="5">
        <v>16395978342</v>
      </c>
      <c r="M121" s="5">
        <v>15239003803</v>
      </c>
      <c r="N121" s="5">
        <v>66639354</v>
      </c>
    </row>
    <row r="122" spans="2:14" ht="15.5" x14ac:dyDescent="0.35">
      <c r="C122" t="s">
        <v>9</v>
      </c>
      <c r="D122" s="5">
        <v>412231877628</v>
      </c>
      <c r="E122" s="5">
        <v>390068120110</v>
      </c>
      <c r="F122" s="5">
        <v>397522983833</v>
      </c>
      <c r="G122" s="5">
        <v>382455014075</v>
      </c>
      <c r="I122" s="5">
        <v>390068120110</v>
      </c>
      <c r="J122" s="5">
        <v>351029868792</v>
      </c>
      <c r="K122" s="5">
        <v>153574514888</v>
      </c>
      <c r="L122" s="5">
        <v>164769808052</v>
      </c>
      <c r="M122" s="5">
        <v>20355894207</v>
      </c>
      <c r="N122" s="5">
        <v>4813185979</v>
      </c>
    </row>
    <row r="123" spans="2:14" ht="15.5" x14ac:dyDescent="0.35">
      <c r="C123" t="s">
        <v>135</v>
      </c>
      <c r="D123" s="5">
        <v>1221150397532</v>
      </c>
      <c r="E123" s="5">
        <v>934952168706</v>
      </c>
      <c r="F123" s="5">
        <v>811781121185</v>
      </c>
      <c r="G123" s="5">
        <v>764633200037</v>
      </c>
      <c r="I123" s="5">
        <v>934952168706</v>
      </c>
      <c r="J123" s="5">
        <v>790209329425</v>
      </c>
      <c r="K123" s="5">
        <v>280763632064</v>
      </c>
      <c r="L123" s="5">
        <v>212284695437</v>
      </c>
      <c r="M123" s="5">
        <v>133548056918</v>
      </c>
      <c r="N123" s="5">
        <v>83705471657</v>
      </c>
    </row>
    <row r="124" spans="2:14" ht="15.5" x14ac:dyDescent="0.35">
      <c r="C124" t="s">
        <v>136</v>
      </c>
      <c r="D124" s="5">
        <v>8750000000</v>
      </c>
      <c r="E124" s="5">
        <v>8750000000</v>
      </c>
      <c r="F124" s="5">
        <v>8750000000</v>
      </c>
      <c r="G124" s="5">
        <v>8750000000</v>
      </c>
      <c r="I124" s="5">
        <v>8750000000</v>
      </c>
      <c r="J124" s="5">
        <v>8750000000</v>
      </c>
      <c r="K124" s="5">
        <v>140000</v>
      </c>
      <c r="L124" s="5">
        <v>140000</v>
      </c>
      <c r="M124" s="5">
        <v>5000</v>
      </c>
      <c r="N124" s="5">
        <v>5000</v>
      </c>
    </row>
    <row r="126" spans="2:14" ht="15.5" x14ac:dyDescent="0.35">
      <c r="B126" t="s">
        <v>137</v>
      </c>
      <c r="C126" t="s">
        <v>138</v>
      </c>
      <c r="D126" s="5">
        <v>-2398540165</v>
      </c>
      <c r="E126" s="5">
        <v>41216655848</v>
      </c>
      <c r="F126" s="5">
        <v>30866397186</v>
      </c>
      <c r="G126" s="5">
        <v>-45833197274</v>
      </c>
      <c r="I126" s="5">
        <v>27666706490</v>
      </c>
      <c r="J126" s="5">
        <v>-229042380916</v>
      </c>
      <c r="K126" s="5">
        <v>-21620288574</v>
      </c>
      <c r="L126" s="5">
        <v>-47499065187</v>
      </c>
      <c r="M126" s="5">
        <v>24387999988</v>
      </c>
      <c r="N126" s="5">
        <v>-720583662</v>
      </c>
    </row>
    <row r="127" spans="2:14" ht="15.5" x14ac:dyDescent="0.35">
      <c r="C127" t="s">
        <v>139</v>
      </c>
      <c r="D127" s="5">
        <v>690707210813</v>
      </c>
      <c r="E127" s="5">
        <v>638636294857</v>
      </c>
      <c r="F127" s="5">
        <v>501319324734</v>
      </c>
      <c r="G127" s="5">
        <v>481343363212</v>
      </c>
      <c r="I127" s="5">
        <v>1996470654683</v>
      </c>
      <c r="J127" s="5">
        <v>1192169509252</v>
      </c>
      <c r="K127" s="5">
        <v>191323529342</v>
      </c>
      <c r="L127" s="5">
        <v>164764644756</v>
      </c>
      <c r="M127" s="5">
        <v>3272371200</v>
      </c>
      <c r="N127" s="5">
        <v>317679553</v>
      </c>
    </row>
    <row r="128" spans="2:14" ht="15.5" x14ac:dyDescent="0.35">
      <c r="C128" t="s">
        <v>140</v>
      </c>
      <c r="D128" s="5">
        <v>-706407647608</v>
      </c>
      <c r="E128" s="5">
        <v>-661349862405</v>
      </c>
      <c r="F128" s="5">
        <v>-398816188891</v>
      </c>
      <c r="G128" s="5">
        <v>-493585250801</v>
      </c>
      <c r="I128" s="5">
        <v>-1926603262888</v>
      </c>
      <c r="J128" s="5">
        <v>-1164454779430</v>
      </c>
      <c r="K128" s="5">
        <v>-245773150536</v>
      </c>
      <c r="L128" s="5">
        <v>-213213133987</v>
      </c>
      <c r="M128" s="5">
        <v>-7640612611</v>
      </c>
      <c r="N128" s="5">
        <v>-1417265522</v>
      </c>
    </row>
    <row r="129" spans="3:14" ht="15.5" x14ac:dyDescent="0.35">
      <c r="C129" t="s">
        <v>1228</v>
      </c>
      <c r="L129" s="5">
        <v>4993149479</v>
      </c>
      <c r="M129" s="5">
        <v>28155736928</v>
      </c>
      <c r="N129" s="5">
        <v>500000000</v>
      </c>
    </row>
    <row r="130" spans="3:14" ht="15.5" x14ac:dyDescent="0.35">
      <c r="C130" t="s">
        <v>626</v>
      </c>
      <c r="D130" s="5">
        <v>-7294209407</v>
      </c>
      <c r="E130" s="5">
        <v>-1454734315</v>
      </c>
      <c r="F130" s="5">
        <v>-6524941685</v>
      </c>
      <c r="G130" s="5">
        <v>-8578203656</v>
      </c>
      <c r="I130" s="5">
        <v>-23119483296</v>
      </c>
      <c r="J130" s="5">
        <v>-73658645434</v>
      </c>
      <c r="K130" s="5">
        <v>-8928230734</v>
      </c>
      <c r="L130" s="5">
        <v>-2666977558</v>
      </c>
      <c r="M130" s="5">
        <v>-230532269</v>
      </c>
      <c r="N130" s="5">
        <v>-121596865</v>
      </c>
    </row>
    <row r="131" spans="3:14" ht="15.5" x14ac:dyDescent="0.35">
      <c r="C131" t="s">
        <v>1229</v>
      </c>
      <c r="D131" s="5">
        <v>27662080876</v>
      </c>
      <c r="E131" s="5">
        <v>75307538328</v>
      </c>
      <c r="F131" s="5">
        <v>-59806586704</v>
      </c>
      <c r="G131" s="5">
        <v>-16155118255</v>
      </c>
      <c r="I131" s="5">
        <v>10463238614</v>
      </c>
      <c r="J131" s="5">
        <v>-159537515670</v>
      </c>
      <c r="K131" s="5">
        <v>49122998108</v>
      </c>
      <c r="L131" s="5">
        <v>3061393712</v>
      </c>
      <c r="M131" s="5">
        <v>831036740</v>
      </c>
      <c r="N131" s="5">
        <v>599172</v>
      </c>
    </row>
    <row r="132" spans="3:14" ht="15.5" x14ac:dyDescent="0.35">
      <c r="C132" t="s">
        <v>1230</v>
      </c>
    </row>
    <row r="133" spans="3:14" ht="15.5" x14ac:dyDescent="0.35">
      <c r="C133" t="s">
        <v>144</v>
      </c>
      <c r="D133" s="5">
        <v>-6422336593</v>
      </c>
      <c r="E133" s="5">
        <v>-13384956920</v>
      </c>
      <c r="F133" s="5">
        <v>-4114319725</v>
      </c>
      <c r="G133" s="5">
        <v>-7549406841</v>
      </c>
      <c r="I133" s="5">
        <v>-29423353938</v>
      </c>
      <c r="J133" s="5">
        <v>-18089797800</v>
      </c>
      <c r="K133" s="5">
        <v>-3691393607</v>
      </c>
      <c r="L133" s="5">
        <v>-1888111203</v>
      </c>
    </row>
    <row r="134" spans="3:14" ht="15.5" x14ac:dyDescent="0.35">
      <c r="C134" t="s">
        <v>287</v>
      </c>
      <c r="D134" s="5">
        <v>-613976819</v>
      </c>
      <c r="E134" s="5">
        <v>3348798912</v>
      </c>
      <c r="F134" s="5">
        <v>-1155659759</v>
      </c>
      <c r="G134" s="5">
        <v>-1234279501</v>
      </c>
      <c r="J134" s="5">
        <v>-4510414546</v>
      </c>
      <c r="K134" s="5">
        <v>-2373465277</v>
      </c>
      <c r="L134" s="5">
        <v>-305457530</v>
      </c>
    </row>
    <row r="135" spans="3:14" ht="15.5" x14ac:dyDescent="0.35">
      <c r="C135" t="s">
        <v>356</v>
      </c>
      <c r="D135" s="5">
        <v>-29661427</v>
      </c>
      <c r="E135" s="5">
        <v>113577391</v>
      </c>
      <c r="F135" s="5">
        <v>-35230784</v>
      </c>
      <c r="G135" s="5">
        <v>-74301432</v>
      </c>
      <c r="I135" s="5">
        <v>-121086685</v>
      </c>
      <c r="J135" s="5">
        <v>-960737288</v>
      </c>
      <c r="K135" s="5">
        <v>-1300575870</v>
      </c>
      <c r="L135" s="5">
        <v>-2244572856</v>
      </c>
    </row>
    <row r="136" spans="3:14" ht="15.5" x14ac:dyDescent="0.35">
      <c r="C136" t="s">
        <v>268</v>
      </c>
    </row>
    <row r="137" spans="3:14" ht="15.5" x14ac:dyDescent="0.35">
      <c r="C137" t="s">
        <v>145</v>
      </c>
      <c r="D137" s="5">
        <v>5888672192</v>
      </c>
      <c r="E137" s="5">
        <v>-43568133447</v>
      </c>
      <c r="F137" s="5">
        <v>-22055116193</v>
      </c>
      <c r="G137" s="5">
        <v>45994690390</v>
      </c>
      <c r="I137" s="5">
        <v>3626072560</v>
      </c>
      <c r="J137" s="5">
        <v>329507609367</v>
      </c>
      <c r="K137" s="5">
        <v>9938377089</v>
      </c>
      <c r="L137" s="5">
        <v>46048636982</v>
      </c>
      <c r="M137" s="5">
        <v>-1037161206</v>
      </c>
      <c r="N137" s="5">
        <v>7544210734</v>
      </c>
    </row>
    <row r="138" spans="3:14" ht="15.5" x14ac:dyDescent="0.35">
      <c r="C138" t="s">
        <v>146</v>
      </c>
      <c r="E138" s="5">
        <v>17699614503</v>
      </c>
      <c r="F138" s="5">
        <v>-13690798209</v>
      </c>
      <c r="G138" s="5">
        <v>-4020468662</v>
      </c>
      <c r="I138" s="5">
        <v>-15250162095</v>
      </c>
      <c r="J138" s="5">
        <v>-99545005540</v>
      </c>
      <c r="K138" s="5">
        <v>11893729604</v>
      </c>
      <c r="L138" s="5">
        <v>-145900000</v>
      </c>
      <c r="M138" s="5">
        <v>-21531224738</v>
      </c>
      <c r="N138" s="5">
        <v>-6826530801</v>
      </c>
    </row>
    <row r="139" spans="3:14" ht="15.5" x14ac:dyDescent="0.35">
      <c r="C139" t="s">
        <v>1231</v>
      </c>
      <c r="L139" s="5">
        <v>-75000000</v>
      </c>
    </row>
    <row r="140" spans="3:14" ht="15.5" x14ac:dyDescent="0.35">
      <c r="C140" t="s">
        <v>1232</v>
      </c>
    </row>
    <row r="141" spans="3:14" ht="15.5" x14ac:dyDescent="0.35">
      <c r="C141" t="s">
        <v>148</v>
      </c>
      <c r="E141" s="5">
        <v>17699614503</v>
      </c>
      <c r="F141" s="5">
        <v>-13690798209</v>
      </c>
      <c r="G141" s="5">
        <v>-4020468662</v>
      </c>
      <c r="I141" s="5">
        <v>-15250162095</v>
      </c>
      <c r="J141" s="5">
        <v>-65324809683</v>
      </c>
      <c r="K141" s="5">
        <v>-829980396</v>
      </c>
      <c r="L141" s="5">
        <v>-70900000</v>
      </c>
    </row>
    <row r="142" spans="3:14" ht="15.5" x14ac:dyDescent="0.35">
      <c r="C142" t="s">
        <v>412</v>
      </c>
      <c r="M142" s="5">
        <v>-21498000000</v>
      </c>
    </row>
    <row r="143" spans="3:14" ht="15.5" x14ac:dyDescent="0.35">
      <c r="C143" t="s">
        <v>293</v>
      </c>
      <c r="J143" s="5">
        <v>-15057814174</v>
      </c>
    </row>
    <row r="144" spans="3:14" ht="15.5" x14ac:dyDescent="0.35">
      <c r="C144" t="s">
        <v>534</v>
      </c>
      <c r="J144" s="5">
        <v>-18095381683</v>
      </c>
    </row>
    <row r="145" spans="3:14" ht="15.5" x14ac:dyDescent="0.35">
      <c r="C145" t="s">
        <v>1233</v>
      </c>
      <c r="K145" s="5">
        <v>16237500000</v>
      </c>
    </row>
    <row r="146" spans="3:14" ht="15.5" x14ac:dyDescent="0.35">
      <c r="C146" t="s">
        <v>535</v>
      </c>
      <c r="J146" s="5">
        <v>-1067000000</v>
      </c>
      <c r="K146" s="5">
        <v>-3513790000</v>
      </c>
      <c r="M146" s="5">
        <v>-33224738</v>
      </c>
      <c r="N146" s="5">
        <v>-6826530801</v>
      </c>
    </row>
    <row r="147" spans="3:14" ht="15.5" x14ac:dyDescent="0.35">
      <c r="C147" t="s">
        <v>149</v>
      </c>
      <c r="D147" s="5">
        <v>5888672192</v>
      </c>
      <c r="E147" s="5">
        <v>-43568133447</v>
      </c>
      <c r="F147" s="5">
        <v>-22055116193</v>
      </c>
      <c r="G147" s="5">
        <v>45994690390</v>
      </c>
      <c r="I147" s="5">
        <v>3626072560</v>
      </c>
      <c r="J147" s="5">
        <v>329507609367</v>
      </c>
      <c r="K147" s="5">
        <v>9938377089</v>
      </c>
      <c r="L147" s="5">
        <v>46048636982</v>
      </c>
      <c r="M147" s="5">
        <v>-1037161206</v>
      </c>
      <c r="N147" s="5">
        <v>7544210734</v>
      </c>
    </row>
    <row r="148" spans="3:14" ht="15.5" x14ac:dyDescent="0.35">
      <c r="C148" t="s">
        <v>308</v>
      </c>
      <c r="J148" s="5">
        <v>148750000000</v>
      </c>
    </row>
    <row r="149" spans="3:14" ht="15.5" x14ac:dyDescent="0.35">
      <c r="C149" t="s">
        <v>416</v>
      </c>
      <c r="J149" s="5">
        <v>35000000000</v>
      </c>
    </row>
    <row r="150" spans="3:14" ht="15.5" x14ac:dyDescent="0.35">
      <c r="C150" t="s">
        <v>363</v>
      </c>
    </row>
    <row r="151" spans="3:14" ht="15.5" x14ac:dyDescent="0.35">
      <c r="C151" t="s">
        <v>314</v>
      </c>
      <c r="L151" s="5">
        <v>-15760000000</v>
      </c>
    </row>
    <row r="152" spans="3:14" ht="15.5" x14ac:dyDescent="0.35">
      <c r="C152" t="s">
        <v>456</v>
      </c>
      <c r="E152" s="5">
        <v>-46000000000</v>
      </c>
      <c r="F152" s="5">
        <v>46000000000</v>
      </c>
      <c r="L152" s="5">
        <v>30000000000</v>
      </c>
    </row>
    <row r="153" spans="3:14" ht="15.5" x14ac:dyDescent="0.35">
      <c r="C153" t="s">
        <v>156</v>
      </c>
      <c r="E153" s="5">
        <v>-25436019300</v>
      </c>
      <c r="F153" s="5">
        <v>-29227403892</v>
      </c>
      <c r="G153" s="5">
        <v>58410141892</v>
      </c>
      <c r="I153" s="5">
        <v>3746718700</v>
      </c>
      <c r="J153" s="5">
        <v>722817099062</v>
      </c>
      <c r="K153" s="5">
        <v>189939295905</v>
      </c>
      <c r="L153" s="5">
        <v>169776392503</v>
      </c>
      <c r="M153" s="5">
        <v>30442229361</v>
      </c>
    </row>
    <row r="154" spans="3:14" ht="15.5" x14ac:dyDescent="0.35">
      <c r="C154" t="s">
        <v>157</v>
      </c>
      <c r="E154" s="5">
        <v>23755027600</v>
      </c>
      <c r="F154" s="5">
        <v>-19083290014</v>
      </c>
      <c r="G154" s="5">
        <v>-4642660976</v>
      </c>
      <c r="J154" s="5">
        <v>-579388818069</v>
      </c>
      <c r="K154" s="5">
        <v>-178868089977</v>
      </c>
      <c r="L154" s="5">
        <v>-268404094921</v>
      </c>
      <c r="M154" s="5">
        <v>-31479390567</v>
      </c>
    </row>
    <row r="155" spans="3:14" ht="15.5" x14ac:dyDescent="0.35">
      <c r="C155" t="s">
        <v>452</v>
      </c>
    </row>
    <row r="156" spans="3:14" ht="15.5" x14ac:dyDescent="0.35">
      <c r="C156" t="s">
        <v>152</v>
      </c>
      <c r="D156" s="5">
        <v>9663255556</v>
      </c>
      <c r="J156" s="5">
        <v>26275000000</v>
      </c>
      <c r="K156" s="5">
        <v>44450000000</v>
      </c>
    </row>
    <row r="157" spans="3:14" ht="15.5" x14ac:dyDescent="0.35">
      <c r="C157" t="s">
        <v>153</v>
      </c>
      <c r="J157" s="5">
        <v>-45275000000</v>
      </c>
      <c r="K157" s="5">
        <v>-41210000000</v>
      </c>
    </row>
    <row r="158" spans="3:14" ht="15.5" x14ac:dyDescent="0.35">
      <c r="C158" t="s">
        <v>453</v>
      </c>
      <c r="D158" s="5">
        <v>-3674606400</v>
      </c>
      <c r="E158" s="5">
        <v>16753104000</v>
      </c>
      <c r="F158" s="5">
        <v>-17073945400</v>
      </c>
      <c r="G158" s="5">
        <v>-3072174300</v>
      </c>
      <c r="I158" s="5">
        <v>16753104000</v>
      </c>
      <c r="J158" s="5">
        <v>11563310300</v>
      </c>
    </row>
    <row r="159" spans="3:14" ht="15.5" x14ac:dyDescent="0.35">
      <c r="C159" t="s">
        <v>454</v>
      </c>
    </row>
    <row r="160" spans="3:14" ht="15.5" x14ac:dyDescent="0.35">
      <c r="C160" t="s">
        <v>1227</v>
      </c>
    </row>
    <row r="161" spans="2:14" ht="15.5" x14ac:dyDescent="0.35">
      <c r="C161" t="s">
        <v>1234</v>
      </c>
      <c r="D161" s="5">
        <v>9663255556</v>
      </c>
      <c r="J161" s="5">
        <v>-19000000000</v>
      </c>
      <c r="K161" s="5">
        <v>3240000000</v>
      </c>
    </row>
    <row r="162" spans="2:14" ht="15.5" x14ac:dyDescent="0.35">
      <c r="C162" t="s">
        <v>369</v>
      </c>
      <c r="E162" s="5">
        <v>-119166666</v>
      </c>
      <c r="G162" s="5">
        <v>-714555374</v>
      </c>
      <c r="I162" s="5">
        <v>-1501263979</v>
      </c>
      <c r="J162" s="5">
        <v>-3735221712</v>
      </c>
      <c r="K162" s="5">
        <v>-3310248887</v>
      </c>
      <c r="L162" s="5">
        <v>-4563660600</v>
      </c>
    </row>
    <row r="163" spans="2:14" ht="15.5" x14ac:dyDescent="0.35">
      <c r="C163" t="s">
        <v>1235</v>
      </c>
      <c r="D163" s="5">
        <v>-99976964</v>
      </c>
      <c r="F163" s="5">
        <v>180930193</v>
      </c>
      <c r="G163" s="5">
        <v>-86419792</v>
      </c>
    </row>
    <row r="164" spans="2:14" ht="15.5" x14ac:dyDescent="0.35">
      <c r="C164" t="s">
        <v>1236</v>
      </c>
      <c r="E164" s="5">
        <v>-97148352</v>
      </c>
      <c r="F164" s="5">
        <v>-275337809</v>
      </c>
      <c r="I164" s="5">
        <v>-372486161</v>
      </c>
      <c r="J164" s="5">
        <v>-620752214</v>
      </c>
      <c r="K164" s="5">
        <v>-173087952</v>
      </c>
    </row>
    <row r="165" spans="2:14" ht="15.5" x14ac:dyDescent="0.35">
      <c r="C165" t="s">
        <v>1025</v>
      </c>
      <c r="J165" s="5">
        <v>-878008000</v>
      </c>
      <c r="K165" s="5">
        <v>-889492000</v>
      </c>
    </row>
    <row r="166" spans="2:14" ht="15.5" x14ac:dyDescent="0.35">
      <c r="C166" t="s">
        <v>1133</v>
      </c>
      <c r="L166" s="5">
        <v>135000000000</v>
      </c>
    </row>
    <row r="167" spans="2:14" ht="15.5" x14ac:dyDescent="0.35">
      <c r="C167" t="s">
        <v>420</v>
      </c>
      <c r="G167" s="5">
        <v>-3899641060</v>
      </c>
      <c r="N167" s="5">
        <v>7544210734</v>
      </c>
    </row>
    <row r="168" spans="2:14" ht="15.5" x14ac:dyDescent="0.35">
      <c r="C168" t="s">
        <v>685</v>
      </c>
      <c r="E168" s="5">
        <v>2576069271</v>
      </c>
      <c r="F168" s="5">
        <v>-2576069271</v>
      </c>
    </row>
    <row r="169" spans="2:14" ht="15.5" x14ac:dyDescent="0.35">
      <c r="C169" t="s">
        <v>164</v>
      </c>
      <c r="D169" s="5">
        <v>3490132027</v>
      </c>
      <c r="E169" s="5">
        <v>15348136904</v>
      </c>
      <c r="F169" s="5">
        <v>-4879517216</v>
      </c>
      <c r="G169" s="5">
        <v>-3858975546</v>
      </c>
      <c r="I169" s="5">
        <v>16042616955</v>
      </c>
      <c r="J169" s="5">
        <v>920222911</v>
      </c>
      <c r="K169" s="5">
        <v>211818119</v>
      </c>
      <c r="L169" s="5">
        <v>-1596328205</v>
      </c>
      <c r="M169" s="5">
        <v>1819614044</v>
      </c>
      <c r="N169" s="5">
        <v>-2903729</v>
      </c>
    </row>
    <row r="170" spans="2:14" ht="15.5" x14ac:dyDescent="0.35">
      <c r="C170" t="s">
        <v>165</v>
      </c>
      <c r="D170" s="5">
        <v>17473808170</v>
      </c>
      <c r="I170" s="5">
        <v>1431191215</v>
      </c>
      <c r="J170" s="5">
        <v>510968304</v>
      </c>
      <c r="K170" s="5">
        <v>559728679</v>
      </c>
      <c r="L170" s="5">
        <v>2125736182</v>
      </c>
      <c r="M170" s="5">
        <v>56122138</v>
      </c>
      <c r="N170" s="5">
        <v>59025867</v>
      </c>
    </row>
    <row r="171" spans="2:14" ht="15.5" x14ac:dyDescent="0.35">
      <c r="C171" t="s">
        <v>1237</v>
      </c>
      <c r="K171" s="5">
        <v>-260578494</v>
      </c>
      <c r="L171" s="5">
        <v>30320702</v>
      </c>
      <c r="M171" s="5">
        <v>250000000</v>
      </c>
    </row>
    <row r="172" spans="2:14" ht="15.5" x14ac:dyDescent="0.35">
      <c r="C172" t="s">
        <v>166</v>
      </c>
      <c r="D172" s="5">
        <v>20963940197</v>
      </c>
      <c r="E172" s="5">
        <v>15348136904</v>
      </c>
      <c r="F172" s="5">
        <v>-4879517216</v>
      </c>
      <c r="G172" s="5">
        <v>-3858975546</v>
      </c>
      <c r="I172" s="5">
        <v>17473808170</v>
      </c>
      <c r="J172" s="5">
        <v>1431191215</v>
      </c>
      <c r="K172" s="5">
        <v>510968304</v>
      </c>
      <c r="L172" s="5">
        <v>559728679</v>
      </c>
      <c r="M172" s="5">
        <v>2125736182</v>
      </c>
      <c r="N172" s="5">
        <v>56122138</v>
      </c>
    </row>
    <row r="174" spans="2:14" ht="15.5" x14ac:dyDescent="0.35">
      <c r="B174" t="s">
        <v>167</v>
      </c>
      <c r="C174" t="s">
        <v>11</v>
      </c>
      <c r="D174" s="5">
        <v>8750000000</v>
      </c>
      <c r="E174" s="5">
        <v>8750000000</v>
      </c>
      <c r="F174" s="5">
        <v>8750000000</v>
      </c>
      <c r="G174" s="5">
        <v>8750000000</v>
      </c>
      <c r="I174" s="5">
        <v>8750000000</v>
      </c>
      <c r="J174" s="5">
        <v>8750000000</v>
      </c>
      <c r="K174" s="5">
        <v>0</v>
      </c>
      <c r="L174" s="5">
        <v>0</v>
      </c>
      <c r="M174" s="5">
        <v>0</v>
      </c>
      <c r="N174" s="5">
        <v>0</v>
      </c>
    </row>
    <row r="175" spans="2:14" ht="15.5" x14ac:dyDescent="0.35">
      <c r="C175" t="s">
        <v>168</v>
      </c>
      <c r="D175" s="6">
        <v>2.48</v>
      </c>
      <c r="E175" s="6">
        <v>-0.3</v>
      </c>
      <c r="F175" s="6">
        <v>1.73</v>
      </c>
      <c r="G175" s="6">
        <v>2.27</v>
      </c>
    </row>
    <row r="176" spans="2:14" ht="15.5" x14ac:dyDescent="0.35">
      <c r="C176" t="s">
        <v>169</v>
      </c>
      <c r="D176" s="6">
        <v>33.869999999999997</v>
      </c>
      <c r="E176" s="5">
        <v>-350</v>
      </c>
      <c r="F176" s="6">
        <v>57.23</v>
      </c>
      <c r="G176" s="6">
        <v>36.119999999999997</v>
      </c>
    </row>
    <row r="177" spans="3:7" ht="15.5" x14ac:dyDescent="0.35">
      <c r="C177" t="s">
        <v>60</v>
      </c>
      <c r="D177" s="6">
        <v>1.03</v>
      </c>
      <c r="E177" s="6">
        <v>1.49</v>
      </c>
      <c r="F177" s="6">
        <v>2.12</v>
      </c>
      <c r="G177" s="6">
        <v>1.41</v>
      </c>
    </row>
    <row r="178" spans="3:7" ht="15.5" x14ac:dyDescent="0.35">
      <c r="C178" t="s">
        <v>170</v>
      </c>
      <c r="D178" s="5">
        <v>32610000000</v>
      </c>
      <c r="E178" s="5">
        <v>1230000000</v>
      </c>
      <c r="F178" s="5">
        <v>25560000000</v>
      </c>
      <c r="G178" s="5">
        <v>25290000000</v>
      </c>
    </row>
    <row r="179" spans="3:7" ht="15.5" x14ac:dyDescent="0.35">
      <c r="C179" t="s">
        <v>171</v>
      </c>
      <c r="D179" s="6">
        <v>1.78E-2</v>
      </c>
      <c r="E179" s="6">
        <v>-2.8000000000000004E-3</v>
      </c>
      <c r="F179" s="6">
        <v>1.8700000000000001E-2</v>
      </c>
      <c r="G179" s="6">
        <v>2.6000000000000002E-2</v>
      </c>
    </row>
    <row r="180" spans="3:7" ht="15.5" x14ac:dyDescent="0.35">
      <c r="C180" t="s">
        <v>172</v>
      </c>
      <c r="D180" s="6">
        <v>5.0700000000000002E-2</v>
      </c>
      <c r="E180" s="6">
        <v>-6.5000000000000006E-3</v>
      </c>
      <c r="F180" s="6">
        <v>3.7100000000000001E-2</v>
      </c>
      <c r="G180" s="6">
        <v>5.0599999999999999E-2</v>
      </c>
    </row>
    <row r="181" spans="3:7" ht="15.5" x14ac:dyDescent="0.35">
      <c r="C181" t="s">
        <v>173</v>
      </c>
      <c r="D181" s="6">
        <v>6.9500000000000006E-2</v>
      </c>
      <c r="E181" s="6">
        <v>-6.8999999999999999E-3</v>
      </c>
      <c r="F181" s="6">
        <v>5.3200000000000004E-2</v>
      </c>
      <c r="G181" s="6">
        <v>5.4800000000000001E-2</v>
      </c>
    </row>
    <row r="182" spans="3:7" ht="15.5" x14ac:dyDescent="0.35">
      <c r="C182" t="s">
        <v>174</v>
      </c>
      <c r="D182" s="6">
        <v>44.94</v>
      </c>
      <c r="E182" s="6">
        <v>-3.24</v>
      </c>
      <c r="F182" s="6">
        <v>18.28</v>
      </c>
      <c r="G182" s="6">
        <v>16.510000000000002</v>
      </c>
    </row>
    <row r="183" spans="3:7" ht="15.5" x14ac:dyDescent="0.35">
      <c r="C183" t="s">
        <v>175</v>
      </c>
      <c r="D183" s="5">
        <v>412000000000</v>
      </c>
      <c r="E183" s="5">
        <v>390000000000</v>
      </c>
      <c r="F183" s="5">
        <v>398000000000</v>
      </c>
      <c r="G183" s="5">
        <v>382000000000</v>
      </c>
    </row>
    <row r="184" spans="3:7" ht="15.5" x14ac:dyDescent="0.35">
      <c r="C184" t="s">
        <v>176</v>
      </c>
      <c r="D184" s="6">
        <v>1.72</v>
      </c>
      <c r="E184" s="6">
        <v>2.2599999999999998</v>
      </c>
      <c r="F184" s="6">
        <v>2.12</v>
      </c>
      <c r="G184" s="6">
        <v>1.83</v>
      </c>
    </row>
    <row r="185" spans="3:7" ht="15.5" x14ac:dyDescent="0.35">
      <c r="C185" t="s">
        <v>177</v>
      </c>
      <c r="D185" s="6">
        <v>48.84</v>
      </c>
      <c r="E185" s="6">
        <v>46.36</v>
      </c>
      <c r="F185" s="6">
        <v>46.66</v>
      </c>
      <c r="G185" s="6">
        <v>44.92</v>
      </c>
    </row>
    <row r="186" spans="3:7" ht="15.5" x14ac:dyDescent="0.35">
      <c r="C186" t="s">
        <v>178</v>
      </c>
      <c r="D186" s="6">
        <v>1.74</v>
      </c>
      <c r="E186" s="6">
        <v>2.29</v>
      </c>
      <c r="F186" s="6">
        <v>2.15</v>
      </c>
      <c r="G186" s="6">
        <v>1.85</v>
      </c>
    </row>
    <row r="187" spans="3:7" ht="15.5" x14ac:dyDescent="0.35">
      <c r="C187" t="s">
        <v>179</v>
      </c>
      <c r="D187" s="6">
        <v>48.32</v>
      </c>
      <c r="E187" s="6">
        <v>45.84</v>
      </c>
      <c r="F187" s="6">
        <v>46.15</v>
      </c>
      <c r="G187" s="6">
        <v>44.42</v>
      </c>
    </row>
    <row r="188" spans="3:7" ht="15.5" x14ac:dyDescent="0.35">
      <c r="C188" t="s">
        <v>180</v>
      </c>
      <c r="D188" s="5">
        <v>25000000000</v>
      </c>
      <c r="E188" s="5">
        <v>15000000000</v>
      </c>
      <c r="F188" s="5">
        <v>61000000000</v>
      </c>
      <c r="G188" s="5">
        <v>28000000000</v>
      </c>
    </row>
    <row r="189" spans="3:7" ht="15.5" x14ac:dyDescent="0.35">
      <c r="C189" t="s">
        <v>181</v>
      </c>
      <c r="D189" s="5">
        <v>10000000000</v>
      </c>
      <c r="E189" s="5">
        <v>14000000000</v>
      </c>
      <c r="F189" s="5">
        <v>18000000000</v>
      </c>
      <c r="G189" s="5">
        <v>17000000000</v>
      </c>
    </row>
    <row r="190" spans="3:7" ht="15.5" x14ac:dyDescent="0.35">
      <c r="C190" t="s">
        <v>182</v>
      </c>
      <c r="D190" s="5">
        <v>427000000000</v>
      </c>
      <c r="E190" s="5">
        <v>406000000000</v>
      </c>
      <c r="F190" s="5">
        <v>408000000000</v>
      </c>
      <c r="G190" s="5">
        <v>393000000000</v>
      </c>
    </row>
    <row r="191" spans="3:7" ht="15.5" x14ac:dyDescent="0.35">
      <c r="C191" t="s">
        <v>23</v>
      </c>
      <c r="D191" s="5">
        <v>36000000000</v>
      </c>
      <c r="E191" s="5">
        <v>29000000000</v>
      </c>
      <c r="F191" s="5">
        <v>79000000000</v>
      </c>
      <c r="G191" s="5">
        <v>45000000000</v>
      </c>
    </row>
    <row r="192" spans="3:7" ht="15.5" x14ac:dyDescent="0.35">
      <c r="C192" t="s">
        <v>20</v>
      </c>
      <c r="D192" s="5">
        <v>15000000000</v>
      </c>
      <c r="E192" s="5">
        <v>12000000000</v>
      </c>
      <c r="F192" s="5">
        <v>77000000000</v>
      </c>
      <c r="G192" s="5">
        <v>38000000000</v>
      </c>
    </row>
    <row r="193" spans="3:14" ht="15.5" x14ac:dyDescent="0.35">
      <c r="C193" t="s">
        <v>183</v>
      </c>
      <c r="D193" s="5">
        <v>308000000000</v>
      </c>
      <c r="E193" s="5">
        <v>286000000000</v>
      </c>
      <c r="F193" s="5">
        <v>300000000000</v>
      </c>
      <c r="G193" s="5">
        <v>283000000000</v>
      </c>
    </row>
    <row r="194" spans="3:14" ht="15.5" x14ac:dyDescent="0.35">
      <c r="C194" t="s">
        <v>184</v>
      </c>
      <c r="D194" s="5">
        <v>-2000000000</v>
      </c>
      <c r="E194" s="5">
        <v>41000000000</v>
      </c>
      <c r="F194" s="5">
        <v>31000000000</v>
      </c>
      <c r="G194" s="5">
        <v>-46000000000</v>
      </c>
    </row>
    <row r="195" spans="3:14" ht="15.5" x14ac:dyDescent="0.35">
      <c r="C195" t="s">
        <v>185</v>
      </c>
      <c r="E195" s="5">
        <v>18000000000</v>
      </c>
      <c r="F195" s="5">
        <v>-14000000000</v>
      </c>
      <c r="G195" s="5">
        <v>-4000000000</v>
      </c>
    </row>
    <row r="196" spans="3:14" ht="15.5" x14ac:dyDescent="0.35">
      <c r="C196" t="s">
        <v>12</v>
      </c>
      <c r="D196" s="5">
        <v>-2000000000</v>
      </c>
      <c r="E196" s="5">
        <v>59000000000</v>
      </c>
      <c r="F196" s="5">
        <v>17000000000</v>
      </c>
      <c r="G196" s="5">
        <v>-50000000000</v>
      </c>
    </row>
    <row r="197" spans="3:14" ht="15.5" x14ac:dyDescent="0.35">
      <c r="C197" t="s">
        <v>15</v>
      </c>
      <c r="D197" s="6">
        <v>-0.27</v>
      </c>
      <c r="E197" s="6">
        <v>6.73</v>
      </c>
      <c r="F197" s="6">
        <v>1.96</v>
      </c>
      <c r="G197" s="6">
        <v>-5.7</v>
      </c>
    </row>
    <row r="198" spans="3:14" ht="15.5" x14ac:dyDescent="0.35">
      <c r="C198" t="s">
        <v>45</v>
      </c>
      <c r="I198" s="6">
        <v>5.5</v>
      </c>
      <c r="J198" s="6">
        <v>2.33</v>
      </c>
      <c r="K198" s="6">
        <v>17736.71</v>
      </c>
      <c r="L198" s="6">
        <v>59384.45</v>
      </c>
      <c r="M198" s="6">
        <v>74068.759999999995</v>
      </c>
      <c r="N198" s="6">
        <v>-29238.6</v>
      </c>
    </row>
    <row r="199" spans="3:14" ht="15.5" x14ac:dyDescent="0.35">
      <c r="C199" t="s">
        <v>59</v>
      </c>
      <c r="I199" s="6">
        <v>19.09</v>
      </c>
      <c r="J199" s="6">
        <v>25.32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62</v>
      </c>
      <c r="I200" s="6">
        <v>0.47</v>
      </c>
      <c r="J200" s="6">
        <v>0.49</v>
      </c>
      <c r="K200" s="5">
        <v>0</v>
      </c>
      <c r="L200" s="5">
        <v>0</v>
      </c>
      <c r="M200" s="5">
        <v>0</v>
      </c>
      <c r="N200" s="5">
        <v>0</v>
      </c>
    </row>
    <row r="201" spans="3:14" ht="15.5" x14ac:dyDescent="0.35">
      <c r="C201" t="s">
        <v>186</v>
      </c>
      <c r="I201" s="5">
        <v>72420000000</v>
      </c>
      <c r="J201" s="5">
        <v>40860000000</v>
      </c>
      <c r="K201" s="5">
        <v>5600000000</v>
      </c>
      <c r="L201" s="5">
        <v>9560000000</v>
      </c>
      <c r="M201" s="5">
        <v>420000000</v>
      </c>
      <c r="N201" s="5">
        <v>-160000000</v>
      </c>
    </row>
    <row r="202" spans="3:14" ht="15.5" x14ac:dyDescent="0.35">
      <c r="C202" t="s">
        <v>187</v>
      </c>
      <c r="I202" s="6">
        <v>5.1399999999999994E-2</v>
      </c>
      <c r="J202" s="6">
        <v>2.5699999999999997E-2</v>
      </c>
      <c r="K202" s="6">
        <v>8.8000000000000005E-3</v>
      </c>
      <c r="L202" s="6">
        <v>3.9199999999999999E-2</v>
      </c>
      <c r="M202" s="6">
        <v>2.8000000000000004E-3</v>
      </c>
      <c r="N202" s="6">
        <v>-1.7000000000000001E-3</v>
      </c>
    </row>
    <row r="203" spans="3:14" ht="15.5" x14ac:dyDescent="0.35">
      <c r="C203" t="s">
        <v>188</v>
      </c>
      <c r="I203" s="6">
        <v>0.11849999999999999</v>
      </c>
      <c r="J203" s="6">
        <v>5.6900000000000006E-2</v>
      </c>
      <c r="K203" s="6">
        <v>1.61E-2</v>
      </c>
      <c r="L203" s="6">
        <v>5.5999999999999994E-2</v>
      </c>
      <c r="M203" s="6">
        <v>7.2400000000000006E-2</v>
      </c>
      <c r="N203" s="6">
        <v>-3.0800000000000001E-2</v>
      </c>
    </row>
    <row r="204" spans="3:14" ht="15.5" x14ac:dyDescent="0.35">
      <c r="C204" t="s">
        <v>189</v>
      </c>
      <c r="I204" s="6">
        <v>0.15049999999999999</v>
      </c>
      <c r="J204" s="6">
        <v>0.12820000000000001</v>
      </c>
      <c r="K204" s="6">
        <v>1.9900000000000001E-2</v>
      </c>
      <c r="L204" s="6">
        <v>8.9099999999999999E-2</v>
      </c>
      <c r="M204" s="6">
        <v>3.3000000000000002E-2</v>
      </c>
      <c r="N204" s="6">
        <v>-6.7599999999999993E-2</v>
      </c>
    </row>
    <row r="205" spans="3:14" ht="15.5" x14ac:dyDescent="0.35">
      <c r="C205" t="s">
        <v>190</v>
      </c>
      <c r="I205" s="6">
        <v>12.94</v>
      </c>
      <c r="J205" s="6">
        <v>6.05</v>
      </c>
      <c r="K205" s="6">
        <v>0.88</v>
      </c>
      <c r="L205" s="6">
        <v>3.32</v>
      </c>
    </row>
    <row r="206" spans="3:14" ht="15.5" x14ac:dyDescent="0.35">
      <c r="C206" t="s">
        <v>56</v>
      </c>
      <c r="I206" s="6">
        <v>2.2599999999999998</v>
      </c>
      <c r="J206" s="6">
        <v>1.44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53</v>
      </c>
      <c r="I207" s="6">
        <v>46.36</v>
      </c>
      <c r="J207" s="6">
        <v>40.86</v>
      </c>
      <c r="K207" s="6">
        <v>1104280.1399999999</v>
      </c>
      <c r="L207" s="6">
        <v>1059813.07</v>
      </c>
      <c r="M207" s="6">
        <v>1023378.08</v>
      </c>
      <c r="N207" s="6">
        <v>949309.32</v>
      </c>
    </row>
    <row r="208" spans="3:14" ht="15.5" x14ac:dyDescent="0.35">
      <c r="C208" t="s">
        <v>191</v>
      </c>
      <c r="I208" s="6">
        <v>2.29</v>
      </c>
      <c r="J208" s="6">
        <v>1.46</v>
      </c>
      <c r="K208" s="5">
        <v>0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192</v>
      </c>
      <c r="I209" s="6">
        <v>45.84</v>
      </c>
      <c r="J209" s="6">
        <v>40.35</v>
      </c>
      <c r="K209" s="6">
        <v>1103639.42</v>
      </c>
      <c r="L209" s="6">
        <v>1058497.24</v>
      </c>
      <c r="M209" s="6">
        <v>986534.75</v>
      </c>
      <c r="N209" s="6">
        <v>948704.31</v>
      </c>
    </row>
    <row r="210" spans="2:14" ht="15.5" x14ac:dyDescent="0.35">
      <c r="C210" t="s">
        <v>193</v>
      </c>
      <c r="I210" s="5">
        <v>15000000000</v>
      </c>
      <c r="J210" s="5">
        <v>21000000000</v>
      </c>
      <c r="K210" s="5">
        <v>19000000000</v>
      </c>
      <c r="L210" s="5">
        <v>16000000000</v>
      </c>
    </row>
    <row r="211" spans="2:14" ht="15.5" x14ac:dyDescent="0.35">
      <c r="C211" t="s">
        <v>194</v>
      </c>
      <c r="I211" s="5">
        <v>14000000000</v>
      </c>
      <c r="J211" s="5">
        <v>7000000000</v>
      </c>
      <c r="K211" s="5">
        <v>0</v>
      </c>
    </row>
    <row r="212" spans="2:14" ht="15.5" x14ac:dyDescent="0.35">
      <c r="C212" t="s">
        <v>25</v>
      </c>
      <c r="I212" s="5">
        <v>29000000000</v>
      </c>
      <c r="J212" s="5">
        <v>28000000000</v>
      </c>
      <c r="K212" s="5">
        <v>19000000000</v>
      </c>
      <c r="L212" s="5">
        <v>16000000000</v>
      </c>
    </row>
    <row r="213" spans="2:14" ht="15.5" x14ac:dyDescent="0.35">
      <c r="C213" t="s">
        <v>22</v>
      </c>
      <c r="I213" s="5">
        <v>12000000000</v>
      </c>
      <c r="J213" s="5">
        <v>27000000000</v>
      </c>
      <c r="K213" s="5">
        <v>19000000000</v>
      </c>
      <c r="L213" s="5">
        <v>15000000000</v>
      </c>
      <c r="M213" s="5">
        <v>-2000000000</v>
      </c>
      <c r="N213" s="5">
        <v>0</v>
      </c>
    </row>
    <row r="214" spans="2:14" ht="15.5" x14ac:dyDescent="0.35">
      <c r="C214" t="s">
        <v>195</v>
      </c>
      <c r="I214" s="5">
        <v>286000000000</v>
      </c>
      <c r="J214" s="5">
        <v>240000000000</v>
      </c>
      <c r="K214" s="5">
        <v>135000000000</v>
      </c>
      <c r="L214" s="5">
        <v>148000000000</v>
      </c>
      <c r="M214" s="5">
        <v>7000000000</v>
      </c>
      <c r="N214" s="5">
        <v>-4000000000</v>
      </c>
    </row>
    <row r="215" spans="2:14" ht="15.5" x14ac:dyDescent="0.35">
      <c r="C215" t="s">
        <v>196</v>
      </c>
      <c r="I215" s="5">
        <v>28000000000</v>
      </c>
      <c r="J215" s="5">
        <v>-229000000000</v>
      </c>
      <c r="K215" s="5">
        <v>-22000000000</v>
      </c>
      <c r="L215" s="5">
        <v>-47000000000</v>
      </c>
      <c r="M215" s="5">
        <v>24000000000</v>
      </c>
      <c r="N215" s="5">
        <v>-1000000000</v>
      </c>
    </row>
    <row r="216" spans="2:14" ht="15.5" x14ac:dyDescent="0.35">
      <c r="C216" t="s">
        <v>197</v>
      </c>
      <c r="I216" s="5">
        <v>-15000000000</v>
      </c>
      <c r="J216" s="5">
        <v>-66000000000</v>
      </c>
      <c r="K216" s="5">
        <v>-4000000000</v>
      </c>
      <c r="L216" s="5">
        <v>0</v>
      </c>
      <c r="M216" s="5">
        <v>0</v>
      </c>
      <c r="N216" s="5">
        <v>-7000000000</v>
      </c>
    </row>
    <row r="217" spans="2:14" ht="15.5" x14ac:dyDescent="0.35">
      <c r="C217" t="s">
        <v>14</v>
      </c>
      <c r="I217" s="5">
        <v>12000000000</v>
      </c>
      <c r="J217" s="5">
        <v>-295000000000</v>
      </c>
      <c r="K217" s="5">
        <v>-26000000000</v>
      </c>
      <c r="L217" s="5">
        <v>-48000000000</v>
      </c>
      <c r="M217" s="5">
        <v>24000000000</v>
      </c>
      <c r="N217" s="5">
        <v>-8000000000</v>
      </c>
    </row>
    <row r="218" spans="2:14" ht="15.5" x14ac:dyDescent="0.35">
      <c r="C218" t="s">
        <v>16</v>
      </c>
      <c r="I218" s="6">
        <v>1.42</v>
      </c>
      <c r="J218" s="6">
        <v>-33.76</v>
      </c>
      <c r="K218" s="6">
        <v>-185457.56</v>
      </c>
      <c r="L218" s="6">
        <v>-339785.47</v>
      </c>
      <c r="M218" s="6">
        <v>4870955.05</v>
      </c>
      <c r="N218" s="6">
        <v>-1509422.89</v>
      </c>
    </row>
    <row r="220" spans="2:14" ht="15.5" x14ac:dyDescent="0.35">
      <c r="B220" t="s">
        <v>198</v>
      </c>
      <c r="C220" t="s">
        <v>199</v>
      </c>
      <c r="D220" s="5">
        <v>22000000000</v>
      </c>
      <c r="E220" s="5">
        <v>-3000000000</v>
      </c>
      <c r="F220" s="5">
        <v>15000000000</v>
      </c>
      <c r="G220" s="5">
        <v>20000000000</v>
      </c>
      <c r="H220" s="5">
        <v>87000000000</v>
      </c>
      <c r="I220" s="5">
        <v>48000000000</v>
      </c>
      <c r="J220" s="5">
        <v>20000000000</v>
      </c>
      <c r="K220" s="5">
        <v>2000000000</v>
      </c>
      <c r="L220" s="5">
        <v>8000000000</v>
      </c>
      <c r="M220" s="5">
        <v>370000000</v>
      </c>
      <c r="N220" s="5">
        <v>-146000000</v>
      </c>
    </row>
    <row r="221" spans="2:14" ht="15.5" x14ac:dyDescent="0.35">
      <c r="C221" t="s">
        <v>317</v>
      </c>
      <c r="H221" s="5">
        <v>54000000000</v>
      </c>
      <c r="I221" s="5">
        <v>48000000000</v>
      </c>
      <c r="J221" s="5">
        <v>20000000000</v>
      </c>
      <c r="K221" s="5">
        <v>2000000000</v>
      </c>
    </row>
    <row r="222" spans="2:14" ht="15.5" x14ac:dyDescent="0.35">
      <c r="C222" t="s">
        <v>44</v>
      </c>
      <c r="D222" s="6">
        <v>2.48</v>
      </c>
      <c r="E222" s="6">
        <v>-0.3</v>
      </c>
      <c r="F222" s="6">
        <v>1.73</v>
      </c>
      <c r="G222" s="6">
        <v>2.27</v>
      </c>
      <c r="H222" s="6">
        <v>9.92</v>
      </c>
      <c r="I222" s="6">
        <v>5.5</v>
      </c>
      <c r="J222" s="6">
        <v>2.33</v>
      </c>
      <c r="K222" s="6">
        <v>0.28000000000000003</v>
      </c>
      <c r="L222" s="6">
        <v>0.95</v>
      </c>
      <c r="M222" s="6">
        <v>0.04</v>
      </c>
      <c r="N222" s="6">
        <v>-0.02</v>
      </c>
    </row>
    <row r="223" spans="2:14" ht="15.5" x14ac:dyDescent="0.35">
      <c r="C223" t="s">
        <v>318</v>
      </c>
      <c r="H223" s="6">
        <v>6.18</v>
      </c>
      <c r="I223" s="6">
        <v>5.5</v>
      </c>
      <c r="J223" s="6">
        <v>2.33</v>
      </c>
      <c r="K223" s="6">
        <v>0.28000000000000003</v>
      </c>
    </row>
    <row r="224" spans="2:14" ht="15.5" x14ac:dyDescent="0.35">
      <c r="C224" t="s">
        <v>204</v>
      </c>
      <c r="D224" s="5">
        <v>712000000000</v>
      </c>
      <c r="E224" s="5">
        <v>615000000000</v>
      </c>
      <c r="F224" s="5">
        <v>408000000000</v>
      </c>
      <c r="G224" s="5">
        <v>509000000000</v>
      </c>
      <c r="H224" s="5">
        <v>2848000000000</v>
      </c>
      <c r="I224" s="5">
        <v>1936000000000</v>
      </c>
      <c r="J224" s="5">
        <v>1061000000000</v>
      </c>
      <c r="K224" s="5">
        <v>173000000000</v>
      </c>
      <c r="L224" s="5">
        <v>162000000000</v>
      </c>
      <c r="M224" s="5">
        <v>8000000000</v>
      </c>
    </row>
    <row r="225" spans="3:11" ht="15.5" x14ac:dyDescent="0.35">
      <c r="C225" t="s">
        <v>319</v>
      </c>
      <c r="H225" s="5">
        <v>2244000000000</v>
      </c>
      <c r="I225" s="5">
        <v>1936000000000</v>
      </c>
      <c r="J225" s="5">
        <v>1061000000000</v>
      </c>
      <c r="K225" s="5">
        <v>173000000000</v>
      </c>
    </row>
    <row r="226" spans="3:11" ht="15.5" x14ac:dyDescent="0.35">
      <c r="C226" t="s">
        <v>208</v>
      </c>
      <c r="I226" s="6">
        <v>6.66</v>
      </c>
    </row>
    <row r="227" spans="3:11" ht="15.5" x14ac:dyDescent="0.35">
      <c r="C227" t="s">
        <v>320</v>
      </c>
      <c r="I227" s="6">
        <v>10.68</v>
      </c>
    </row>
    <row r="228" spans="3:11" ht="15.5" x14ac:dyDescent="0.35">
      <c r="C228" t="s">
        <v>209</v>
      </c>
      <c r="I228" s="6">
        <v>7.42</v>
      </c>
    </row>
    <row r="229" spans="3:11" ht="15.5" x14ac:dyDescent="0.35">
      <c r="C229" t="s">
        <v>321</v>
      </c>
      <c r="I229" s="6">
        <v>9.3599999999999989E-2</v>
      </c>
    </row>
    <row r="230" spans="3:11" ht="15.5" x14ac:dyDescent="0.35">
      <c r="C230" t="s">
        <v>322</v>
      </c>
      <c r="I230" s="6">
        <v>0.26</v>
      </c>
    </row>
    <row r="231" spans="3:11" ht="15.5" x14ac:dyDescent="0.35">
      <c r="C231" t="s">
        <v>210</v>
      </c>
      <c r="I231" s="6">
        <v>1.35</v>
      </c>
    </row>
    <row r="232" spans="3:11" ht="15.5" x14ac:dyDescent="0.35">
      <c r="C232" t="s">
        <v>323</v>
      </c>
      <c r="I232" s="6">
        <v>24.21</v>
      </c>
    </row>
    <row r="233" spans="3:11" ht="15.5" x14ac:dyDescent="0.35">
      <c r="C233" t="s">
        <v>324</v>
      </c>
      <c r="I233" s="6">
        <v>24.22</v>
      </c>
    </row>
    <row r="234" spans="3:11" ht="15.5" x14ac:dyDescent="0.35">
      <c r="C234" t="s">
        <v>325</v>
      </c>
      <c r="I234" s="6">
        <v>8.31</v>
      </c>
    </row>
    <row r="235" spans="3:11" ht="15.5" x14ac:dyDescent="0.35">
      <c r="C235" t="s">
        <v>326</v>
      </c>
      <c r="I235" s="6">
        <v>6.81</v>
      </c>
    </row>
    <row r="236" spans="3:11" ht="15.5" x14ac:dyDescent="0.35">
      <c r="C236" t="s">
        <v>327</v>
      </c>
      <c r="I236" s="6">
        <v>0.08</v>
      </c>
    </row>
    <row r="237" spans="3:11" ht="15.5" x14ac:dyDescent="0.35">
      <c r="C237" t="s">
        <v>328</v>
      </c>
      <c r="I237" s="6">
        <v>-0.11</v>
      </c>
    </row>
    <row r="238" spans="3:11" ht="15.5" x14ac:dyDescent="0.35">
      <c r="C238" t="s">
        <v>329</v>
      </c>
      <c r="I238" s="6">
        <v>6.18</v>
      </c>
    </row>
    <row r="239" spans="3:11" ht="15.5" x14ac:dyDescent="0.35">
      <c r="C239" t="s">
        <v>211</v>
      </c>
      <c r="I239" s="6">
        <v>9.92</v>
      </c>
    </row>
    <row r="240" spans="3:11" ht="15.5" x14ac:dyDescent="0.35">
      <c r="C240" t="s">
        <v>330</v>
      </c>
      <c r="I240" s="6">
        <v>256.44</v>
      </c>
    </row>
    <row r="241" spans="3:9" ht="15.5" x14ac:dyDescent="0.35">
      <c r="C241" t="s">
        <v>212</v>
      </c>
      <c r="D241" s="6">
        <v>2.4</v>
      </c>
    </row>
    <row r="242" spans="3:9" ht="15.5" x14ac:dyDescent="0.35">
      <c r="C242" t="s">
        <v>213</v>
      </c>
      <c r="I242" s="6">
        <v>48.84</v>
      </c>
    </row>
    <row r="243" spans="3:9" ht="15.5" x14ac:dyDescent="0.35">
      <c r="C243" t="s">
        <v>331</v>
      </c>
      <c r="I243" s="6">
        <v>2.72</v>
      </c>
    </row>
    <row r="244" spans="3:9" ht="15.5" x14ac:dyDescent="0.35">
      <c r="C244" t="s">
        <v>214</v>
      </c>
      <c r="D244" s="6">
        <v>1.39</v>
      </c>
    </row>
    <row r="245" spans="3:9" ht="15.5" x14ac:dyDescent="0.35">
      <c r="C245" t="s">
        <v>215</v>
      </c>
      <c r="D245" s="6">
        <v>1.39</v>
      </c>
    </row>
    <row r="246" spans="3:9" ht="15.5" x14ac:dyDescent="0.35">
      <c r="C246" t="s">
        <v>216</v>
      </c>
      <c r="D246" s="6">
        <v>0.08</v>
      </c>
    </row>
    <row r="247" spans="3:9" ht="15.5" x14ac:dyDescent="0.35">
      <c r="C247" t="s">
        <v>332</v>
      </c>
      <c r="D247" s="6">
        <v>0.02</v>
      </c>
    </row>
    <row r="248" spans="3:9" ht="15.5" x14ac:dyDescent="0.35">
      <c r="C248" t="s">
        <v>217</v>
      </c>
      <c r="D248" s="6">
        <v>1.89</v>
      </c>
    </row>
    <row r="249" spans="3:9" ht="15.5" x14ac:dyDescent="0.35">
      <c r="C249" t="s">
        <v>218</v>
      </c>
      <c r="D249" s="6">
        <v>0.03</v>
      </c>
    </row>
    <row r="250" spans="3:9" ht="15.5" x14ac:dyDescent="0.35">
      <c r="C250" t="s">
        <v>219</v>
      </c>
      <c r="D250" s="6">
        <v>2.86</v>
      </c>
    </row>
    <row r="251" spans="3:9" ht="15.5" x14ac:dyDescent="0.35">
      <c r="C251" t="s">
        <v>333</v>
      </c>
      <c r="I251" s="6">
        <v>17.28</v>
      </c>
    </row>
    <row r="252" spans="3:9" ht="15.5" x14ac:dyDescent="0.35">
      <c r="C252" t="s">
        <v>12</v>
      </c>
      <c r="D252" s="5">
        <v>-2000000000</v>
      </c>
    </row>
    <row r="253" spans="3:9" ht="15.5" x14ac:dyDescent="0.35">
      <c r="C253" t="s">
        <v>220</v>
      </c>
      <c r="I253" s="6">
        <v>2.87</v>
      </c>
    </row>
    <row r="254" spans="3:9" ht="15.5" x14ac:dyDescent="0.35">
      <c r="C254" t="s">
        <v>221</v>
      </c>
      <c r="I254" s="6">
        <v>4.4299999999999999E-2</v>
      </c>
    </row>
    <row r="255" spans="3:9" ht="15.5" x14ac:dyDescent="0.35">
      <c r="C255" t="s">
        <v>222</v>
      </c>
      <c r="I255" s="6">
        <v>0.1265</v>
      </c>
    </row>
    <row r="256" spans="3:9" ht="15.5" x14ac:dyDescent="0.35">
      <c r="C256" t="s">
        <v>223</v>
      </c>
      <c r="I256" s="6">
        <v>0.16690000000000002</v>
      </c>
    </row>
    <row r="257" spans="3:9" ht="15.5" x14ac:dyDescent="0.35">
      <c r="C257" t="s">
        <v>334</v>
      </c>
      <c r="I257" s="6">
        <v>0.11119999999999999</v>
      </c>
    </row>
    <row r="258" spans="3:9" ht="15.5" x14ac:dyDescent="0.35">
      <c r="C258" t="s">
        <v>224</v>
      </c>
      <c r="D258" s="6">
        <v>30.84</v>
      </c>
    </row>
    <row r="259" spans="3:9" ht="15.5" x14ac:dyDescent="0.35">
      <c r="C259" t="s">
        <v>226</v>
      </c>
      <c r="D259" s="6">
        <v>14.48</v>
      </c>
    </row>
    <row r="260" spans="3:9" ht="15.5" x14ac:dyDescent="0.35">
      <c r="C260" t="s">
        <v>228</v>
      </c>
      <c r="D260" s="6">
        <v>2.95</v>
      </c>
    </row>
    <row r="261" spans="3:9" ht="15.5" x14ac:dyDescent="0.35">
      <c r="C261" t="s">
        <v>335</v>
      </c>
      <c r="I261" s="6">
        <v>2.08</v>
      </c>
    </row>
    <row r="262" spans="3:9" ht="15.5" x14ac:dyDescent="0.35">
      <c r="C262" t="s">
        <v>40</v>
      </c>
      <c r="I262" s="5">
        <v>578000000000</v>
      </c>
    </row>
    <row r="263" spans="3:9" ht="15.5" x14ac:dyDescent="0.35">
      <c r="C263" t="s">
        <v>229</v>
      </c>
      <c r="I263" s="5">
        <v>577000000000</v>
      </c>
    </row>
    <row r="264" spans="3:9" ht="15.5" x14ac:dyDescent="0.35">
      <c r="C264" t="s">
        <v>230</v>
      </c>
      <c r="I264" s="5">
        <v>8750000000</v>
      </c>
    </row>
    <row r="265" spans="3:9" ht="15.5" x14ac:dyDescent="0.35">
      <c r="C265" t="s">
        <v>231</v>
      </c>
      <c r="I265" s="6">
        <v>0.2</v>
      </c>
    </row>
    <row r="266" spans="3:9" ht="15.5" x14ac:dyDescent="0.35">
      <c r="C266" t="s">
        <v>232</v>
      </c>
      <c r="D266" s="6">
        <v>5.6900000000000006E-2</v>
      </c>
    </row>
    <row r="267" spans="3:9" ht="15.5" x14ac:dyDescent="0.35">
      <c r="C267" t="s">
        <v>233</v>
      </c>
      <c r="D267" s="6">
        <v>4.0599999999999997E-2</v>
      </c>
    </row>
    <row r="268" spans="3:9" ht="15.5" x14ac:dyDescent="0.35">
      <c r="C268" t="s">
        <v>234</v>
      </c>
      <c r="D268" s="6">
        <v>3.0499999999999999E-2</v>
      </c>
    </row>
    <row r="269" spans="3:9" ht="15.5" x14ac:dyDescent="0.35">
      <c r="C269" t="s">
        <v>235</v>
      </c>
      <c r="D269" s="6">
        <v>0.7612000000000001</v>
      </c>
    </row>
    <row r="270" spans="3:9" ht="15.5" x14ac:dyDescent="0.35">
      <c r="C270" t="s">
        <v>236</v>
      </c>
      <c r="D270" s="6">
        <v>0.50800000000000001</v>
      </c>
    </row>
    <row r="271" spans="3:9" ht="15.5" x14ac:dyDescent="0.35">
      <c r="C271" t="s">
        <v>237</v>
      </c>
      <c r="D271" s="6">
        <v>0.38140000000000002</v>
      </c>
    </row>
    <row r="272" spans="3:9" ht="15.5" x14ac:dyDescent="0.35">
      <c r="C272" t="s">
        <v>244</v>
      </c>
      <c r="I272" s="5">
        <v>5</v>
      </c>
    </row>
    <row r="273" spans="3:9" ht="15.5" x14ac:dyDescent="0.35">
      <c r="C273" t="s">
        <v>245</v>
      </c>
      <c r="I273" s="6">
        <v>0.13</v>
      </c>
    </row>
    <row r="274" spans="3:9" ht="15.5" x14ac:dyDescent="0.35">
      <c r="C274" t="s">
        <v>246</v>
      </c>
      <c r="I274" s="6">
        <v>0.41</v>
      </c>
    </row>
    <row r="275" spans="3:9" ht="15.5" x14ac:dyDescent="0.35">
      <c r="C275" t="s">
        <v>247</v>
      </c>
      <c r="I275" s="6">
        <v>0.61</v>
      </c>
    </row>
    <row r="276" spans="3:9" ht="15.5" x14ac:dyDescent="0.35">
      <c r="C276" t="s">
        <v>249</v>
      </c>
      <c r="I276" s="6">
        <v>0.89</v>
      </c>
    </row>
    <row r="277" spans="3:9" ht="15.5" x14ac:dyDescent="0.35">
      <c r="C277" t="s">
        <v>250</v>
      </c>
      <c r="I277" s="6">
        <v>0.45</v>
      </c>
    </row>
    <row r="278" spans="3:9" ht="15.5" x14ac:dyDescent="0.35">
      <c r="C278" t="s">
        <v>251</v>
      </c>
      <c r="I278" s="6">
        <v>0.28000000000000003</v>
      </c>
    </row>
    <row r="279" spans="3:9" ht="15.5" x14ac:dyDescent="0.35">
      <c r="C279" t="s">
        <v>337</v>
      </c>
      <c r="I279" s="5">
        <v>2244000000000</v>
      </c>
    </row>
    <row r="280" spans="3:9" ht="15.5" x14ac:dyDescent="0.35">
      <c r="C280" t="s">
        <v>338</v>
      </c>
      <c r="I280" s="5">
        <v>118000000000</v>
      </c>
    </row>
    <row r="281" spans="3:9" ht="15.5" x14ac:dyDescent="0.35">
      <c r="C281" t="s">
        <v>339</v>
      </c>
      <c r="I281" s="5">
        <v>102000000000</v>
      </c>
    </row>
    <row r="282" spans="3:9" ht="15.5" x14ac:dyDescent="0.35">
      <c r="C282" t="s">
        <v>340</v>
      </c>
      <c r="I282" s="5">
        <v>54000000000</v>
      </c>
    </row>
    <row r="283" spans="3:9" ht="15.5" x14ac:dyDescent="0.35">
      <c r="C283" t="s">
        <v>252</v>
      </c>
      <c r="D283" s="5">
        <v>21000000000</v>
      </c>
    </row>
    <row r="284" spans="3:9" ht="15.5" x14ac:dyDescent="0.35">
      <c r="C284" t="s">
        <v>253</v>
      </c>
      <c r="D284" s="5">
        <v>1221000000000</v>
      </c>
    </row>
    <row r="285" spans="3:9" ht="15.5" x14ac:dyDescent="0.35">
      <c r="C285" t="s">
        <v>254</v>
      </c>
      <c r="D285" s="5">
        <v>809000000000</v>
      </c>
    </row>
    <row r="286" spans="3:9" ht="15.5" x14ac:dyDescent="0.35">
      <c r="C286" t="s">
        <v>183</v>
      </c>
      <c r="D286" s="5">
        <v>308000000000</v>
      </c>
    </row>
    <row r="287" spans="3:9" ht="15.5" x14ac:dyDescent="0.35">
      <c r="C287" t="s">
        <v>182</v>
      </c>
      <c r="I287" s="5">
        <v>427000000000</v>
      </c>
    </row>
    <row r="288" spans="3:9" ht="15.5" x14ac:dyDescent="0.35">
      <c r="C288" t="s">
        <v>181</v>
      </c>
      <c r="D288" s="5">
        <v>10000000000</v>
      </c>
    </row>
    <row r="289" spans="3:9" ht="15.5" x14ac:dyDescent="0.35">
      <c r="C289" t="s">
        <v>180</v>
      </c>
      <c r="D289" s="5">
        <v>25000000000</v>
      </c>
    </row>
    <row r="290" spans="3:9" ht="15.5" x14ac:dyDescent="0.35">
      <c r="C290" t="s">
        <v>23</v>
      </c>
      <c r="D290" s="5">
        <v>36000000000</v>
      </c>
    </row>
    <row r="291" spans="3:9" ht="15.5" x14ac:dyDescent="0.35">
      <c r="C291" t="s">
        <v>20</v>
      </c>
      <c r="D291" s="5">
        <v>15000000000</v>
      </c>
    </row>
    <row r="292" spans="3:9" ht="15.5" x14ac:dyDescent="0.35">
      <c r="C292" t="s">
        <v>255</v>
      </c>
      <c r="I292" s="5">
        <v>412000000000</v>
      </c>
    </row>
    <row r="293" spans="3:9" ht="15.5" x14ac:dyDescent="0.35">
      <c r="C293" t="s">
        <v>341</v>
      </c>
      <c r="I293" s="5">
        <v>24000000000</v>
      </c>
    </row>
    <row r="294" spans="3:9" ht="15.5" x14ac:dyDescent="0.35">
      <c r="C294" t="s">
        <v>342</v>
      </c>
      <c r="I294" s="5">
        <v>0</v>
      </c>
    </row>
    <row r="295" spans="3:9" ht="15.5" x14ac:dyDescent="0.35">
      <c r="C295" t="s">
        <v>343</v>
      </c>
      <c r="I295" s="5">
        <v>-14000000000</v>
      </c>
    </row>
    <row r="296" spans="3:9" ht="15.5" x14ac:dyDescent="0.35">
      <c r="C296" t="s">
        <v>344</v>
      </c>
      <c r="I296" s="5">
        <v>0</v>
      </c>
    </row>
    <row r="297" spans="3:9" ht="15.5" x14ac:dyDescent="0.35">
      <c r="C297" t="s">
        <v>345</v>
      </c>
      <c r="I297" s="5">
        <v>24000000000</v>
      </c>
    </row>
  </sheetData>
  <pageMargins left="0.7" right="0.7" top="0.75" bottom="0.75" header="0.3" footer="0.3"/>
  <ignoredErrors>
    <ignoredError sqref="A1:N298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N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1238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1239</v>
      </c>
      <c r="D2" s="2" vm="169">
        <f ca="1">IFERROR(_xlfn.STOCKHISTORY("XIDX:" &amp; $C$1, D3, , 0, 0, 1), "Libur")</f>
        <v>81</v>
      </c>
      <c r="H2" s="2" vm="169">
        <f ca="1">IFERROR(INDEX(D2:G2,COUNT(D2:G2)),"")</f>
        <v>81</v>
      </c>
      <c r="I2" s="2" vm="21">
        <f t="shared" ref="I2:N2" ca="1" si="0">IFERROR(_xlfn.STOCKHISTORY("XIDX:" &amp; $C$1, I1, , 0, 0, 1), "Libur")</f>
        <v>96</v>
      </c>
      <c r="J2" s="2" vm="87">
        <f t="shared" ca="1" si="0"/>
        <v>91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102202286815</v>
      </c>
      <c r="H4" s="2">
        <f>IFERROR(SUM(D4:G4)*(4/MAX(1,COUNT(D4:G4))),"")</f>
        <v>408809147260</v>
      </c>
      <c r="I4" s="2">
        <f t="shared" ref="I4:N4" si="1">IFERROR(INDEX(I51:I500,MATCH($C$4,$C$51:$C$500,0)),"")</f>
        <v>412952115079</v>
      </c>
      <c r="J4" s="2">
        <f t="shared" si="1"/>
        <v>573313340870</v>
      </c>
      <c r="K4" s="2">
        <f t="shared" si="1"/>
        <v>684623623630</v>
      </c>
      <c r="L4" s="2">
        <f t="shared" si="1"/>
        <v>419174026364</v>
      </c>
      <c r="M4" s="2">
        <f t="shared" si="1"/>
        <v>502015349141</v>
      </c>
      <c r="N4" s="2">
        <f t="shared" si="1"/>
        <v>646816784125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-11308340210</v>
      </c>
      <c r="H5" s="2">
        <f>IFERROR(SUM(D5:G5)*(4/MAX(1,COUNT(D5:G5))),"")</f>
        <v>-45233360840</v>
      </c>
      <c r="I5" s="2">
        <f t="shared" ref="I5:N5" si="2">IFERROR(INDEX(I51:I500,MATCH($C$5,$C$51:$C$500,0)),"")</f>
        <v>-32930978311</v>
      </c>
      <c r="J5" s="2">
        <f t="shared" si="2"/>
        <v>21445743193</v>
      </c>
      <c r="K5" s="2">
        <f t="shared" si="2"/>
        <v>53457783614</v>
      </c>
      <c r="L5" s="2">
        <f t="shared" si="2"/>
        <v>42109513354</v>
      </c>
      <c r="M5" s="2">
        <f t="shared" si="2"/>
        <v>41461126308</v>
      </c>
      <c r="N5" s="2">
        <f t="shared" si="2"/>
        <v>46688748496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550246321124</v>
      </c>
      <c r="H6" s="2">
        <f>IFERROR(INDEX(D6:G6,COUNT(D6:G6)),"")</f>
        <v>550246321124</v>
      </c>
      <c r="I6" s="2">
        <f t="shared" ref="I6:N6" si="3">IFERROR(INDEX(I51:I500,MATCH($C$6,$C$51:$C$500,0)),"")</f>
        <v>561554661334</v>
      </c>
      <c r="J6" s="2">
        <f t="shared" si="3"/>
        <v>627818973145</v>
      </c>
      <c r="K6" s="2">
        <f t="shared" si="3"/>
        <v>221752651744</v>
      </c>
      <c r="L6" s="2">
        <f t="shared" si="3"/>
        <v>168294868130</v>
      </c>
      <c r="M6" s="2">
        <f t="shared" si="3"/>
        <v>162185354776</v>
      </c>
      <c r="N6" s="2">
        <f t="shared" si="3"/>
        <v>120724228468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6.67</v>
      </c>
      <c r="H7" s="3">
        <f>IFERROR(INDEX(D7:G7,COUNT(D7:G7)),"")</f>
        <v>6.67</v>
      </c>
      <c r="I7" s="3">
        <f t="shared" ref="I7:N7" si="4">IFERROR(INDEX(I51:I500,MATCH($C$7,$C$51:$C$500,0))/1000000000,"")</f>
        <v>6.67</v>
      </c>
      <c r="J7" s="3">
        <f t="shared" si="4"/>
        <v>6.67</v>
      </c>
      <c r="K7" s="3">
        <f t="shared" si="4"/>
        <v>5</v>
      </c>
      <c r="L7" s="3">
        <f t="shared" si="4"/>
        <v>5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8000000000</v>
      </c>
      <c r="H8" s="2">
        <f>IFERROR(INDEX(D8:G8,COUNT(D8:G8)),"")</f>
        <v>8000000000</v>
      </c>
      <c r="I8" s="2">
        <f t="shared" ref="I8:N8" si="5">IFERROR(INDEX(I51:I500,MATCH($C$8,$C$51:$C$500,0)),"")</f>
        <v>-43000000000</v>
      </c>
      <c r="J8" s="2">
        <f t="shared" si="5"/>
        <v>-161000000000</v>
      </c>
      <c r="K8" s="2">
        <f t="shared" si="5"/>
        <v>-56000000000</v>
      </c>
      <c r="L8" s="2">
        <f t="shared" si="5"/>
        <v>-38000000000</v>
      </c>
      <c r="M8" s="2">
        <f t="shared" si="5"/>
        <v>-149000000000</v>
      </c>
      <c r="N8" s="2">
        <f t="shared" si="5"/>
        <v>21000000000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1.22</v>
      </c>
      <c r="H9" s="3">
        <f>IFERROR(INDEX(D9:G9,COUNT(D9:G9)),"")</f>
        <v>1.22</v>
      </c>
      <c r="I9" s="3">
        <f t="shared" ref="I9:N9" si="6">IFERROR(INDEX(I51:I500,MATCH($C$9,$C$51:$C$500,0)),"")</f>
        <v>-6.38</v>
      </c>
      <c r="J9" s="3">
        <f t="shared" si="6"/>
        <v>-24.18</v>
      </c>
      <c r="K9" s="3">
        <f t="shared" si="6"/>
        <v>-11.17</v>
      </c>
      <c r="L9" s="3">
        <f t="shared" si="6"/>
        <v>-7.52</v>
      </c>
      <c r="M9" s="3">
        <f t="shared" si="6"/>
        <v>-14919489.119999999</v>
      </c>
      <c r="N9" s="3">
        <f t="shared" si="6"/>
        <v>2109441.5699999998</v>
      </c>
    </row>
    <row r="10" spans="1:14" ht="15.5" x14ac:dyDescent="0.35">
      <c r="C10" t="s">
        <v>17</v>
      </c>
      <c r="D10" s="3">
        <f ca="1">IFERROR(IF(D9=0,"",D2/D9),"")</f>
        <v>66.393442622950815</v>
      </c>
      <c r="I10" s="3">
        <f t="shared" ref="I10:N10" ca="1" si="7">IFERROR(IF(I9=0,"",I2/I9),"")</f>
        <v>-15.047021943573668</v>
      </c>
      <c r="J10" s="3">
        <f t="shared" ca="1" si="7"/>
        <v>-3.763440860215054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165822895899</v>
      </c>
      <c r="H11" s="2">
        <f>IFERROR(INDEX(D11:G11,COUNT(D11:G11)),"")</f>
        <v>165822895899</v>
      </c>
      <c r="I11" s="2">
        <f t="shared" ref="I11:N11" si="8">IFERROR(INDEX(I51:I500,MATCH($C$11,$C$51:$C$500,0)),"")</f>
        <v>167180334738</v>
      </c>
      <c r="J11" s="2">
        <f t="shared" si="8"/>
        <v>181253618924</v>
      </c>
      <c r="K11" s="2">
        <f t="shared" si="8"/>
        <v>245638795</v>
      </c>
      <c r="L11" s="2">
        <f t="shared" si="8"/>
        <v>185739152</v>
      </c>
      <c r="M11" s="2">
        <f t="shared" si="8"/>
        <v>1864347893</v>
      </c>
      <c r="N11" s="2">
        <f t="shared" si="8"/>
        <v>397353632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406000000000</v>
      </c>
      <c r="H12" s="2">
        <f>IFERROR(INDEX(D12:G12,COUNT(D12:G12)),"")</f>
        <v>406000000000</v>
      </c>
      <c r="I12" s="2">
        <f t="shared" ref="I12:N12" si="9">IFERROR(INDEX(I51:I500,MATCH($C$12,$C$51:$C$500,0)),"")</f>
        <v>413000000000</v>
      </c>
      <c r="J12" s="2">
        <f t="shared" si="9"/>
        <v>357000000000</v>
      </c>
      <c r="K12" s="2">
        <f t="shared" si="9"/>
        <v>558000000000</v>
      </c>
      <c r="L12" s="2">
        <f t="shared" si="9"/>
        <v>475000000000</v>
      </c>
      <c r="M12" s="2">
        <f t="shared" si="9"/>
        <v>455000000000</v>
      </c>
      <c r="N12" s="2">
        <f t="shared" si="9"/>
        <v>311000000000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572000000000</v>
      </c>
      <c r="H13" s="2">
        <f>IFERROR(INDEX(D13:G13,COUNT(D13:G13)),"")</f>
        <v>572000000000</v>
      </c>
      <c r="I13" s="2">
        <f t="shared" ref="I13:N13" si="10">IFERROR(INDEX(I51:I500,MATCH($C$13,$C$51:$C$500,0)),"")</f>
        <v>580000000000</v>
      </c>
      <c r="J13" s="2">
        <f t="shared" si="10"/>
        <v>538000000000</v>
      </c>
      <c r="K13" s="2">
        <f t="shared" si="10"/>
        <v>558000000000</v>
      </c>
      <c r="L13" s="2">
        <f t="shared" si="10"/>
        <v>475000000000</v>
      </c>
      <c r="M13" s="2">
        <f t="shared" si="10"/>
        <v>457000000000</v>
      </c>
      <c r="N13" s="2">
        <f t="shared" si="10"/>
        <v>312000000000</v>
      </c>
    </row>
    <row r="14" spans="1:14" ht="15.5" x14ac:dyDescent="0.35">
      <c r="C14" t="s">
        <v>26</v>
      </c>
      <c r="D14" s="2">
        <f>IFERROR(INDEX(D51:D500,MATCH($C$14,$C$51:$C$500,0)),"")</f>
        <v>-11082774690</v>
      </c>
      <c r="H14" s="2">
        <f>IFERROR(SUM(D14:G14)*(4/MAX(1,COUNT(D14:G14))),"")</f>
        <v>-44331098760</v>
      </c>
      <c r="I14" s="2">
        <f t="shared" ref="I14:N14" si="11">IFERROR(INDEX(I51:I500,MATCH($C$14,$C$51:$C$500,0)),"")</f>
        <v>-47223710737</v>
      </c>
      <c r="J14" s="2">
        <f t="shared" si="11"/>
        <v>-43105463382</v>
      </c>
      <c r="K14" s="2">
        <f t="shared" si="11"/>
        <v>-38610550914</v>
      </c>
      <c r="L14" s="2">
        <f t="shared" si="11"/>
        <v>-32415524320</v>
      </c>
      <c r="M14" s="2">
        <f t="shared" si="11"/>
        <v>-37052411386</v>
      </c>
      <c r="N14" s="2">
        <f t="shared" si="11"/>
        <v>-27782641385</v>
      </c>
    </row>
    <row r="15" spans="1:14" ht="15.5" x14ac:dyDescent="0.35">
      <c r="C15" t="s">
        <v>27</v>
      </c>
      <c r="D15" s="2">
        <f>IFERROR(INDEX(D51:D500,MATCH($C$15,$C$51:$C$500,0)),"")</f>
        <v>-131221273</v>
      </c>
      <c r="H15" s="2">
        <f>IFERROR(SUM(D15:G15)*(4/MAX(1,COUNT(D15:G15))),"")</f>
        <v>-524885092</v>
      </c>
      <c r="I15" s="2">
        <f t="shared" ref="I15:N15" si="12">IFERROR(INDEX(I51:I500,MATCH($C$15,$C$51:$C$500,0)),"")</f>
        <v>464717395</v>
      </c>
      <c r="J15" s="2">
        <f t="shared" si="12"/>
        <v>-7996199591</v>
      </c>
      <c r="K15" s="2">
        <f t="shared" si="12"/>
        <v>-15643153768</v>
      </c>
      <c r="L15" s="2">
        <f t="shared" si="12"/>
        <v>-13931660893</v>
      </c>
      <c r="M15" s="2">
        <f t="shared" si="12"/>
        <v>-11851153840</v>
      </c>
      <c r="N15" s="2">
        <f t="shared" si="12"/>
        <v>-14277075451</v>
      </c>
    </row>
    <row r="16" spans="1:14" ht="15.5" x14ac:dyDescent="0.35">
      <c r="C16" t="s">
        <v>28</v>
      </c>
      <c r="D16" s="2">
        <f>IFERROR(INDEX(D51:D500,MATCH($C$16,$C$51:$C$500,0)),"")</f>
        <v>-11335709962</v>
      </c>
      <c r="H16" s="2">
        <f>IFERROR(SUM(D16:G16)*(4/MAX(1,COUNT(D16:G16))),"")</f>
        <v>-45342839848</v>
      </c>
      <c r="I16" s="2">
        <f t="shared" ref="I16:N16" si="13">IFERROR(INDEX(I51:I500,MATCH($C$16,$C$51:$C$500,0)),"")</f>
        <v>-33709635227</v>
      </c>
      <c r="J16" s="2">
        <f t="shared" si="13"/>
        <v>28811902056</v>
      </c>
      <c r="K16" s="2">
        <f t="shared" si="13"/>
        <v>68643963269</v>
      </c>
      <c r="L16" s="2">
        <f t="shared" si="13"/>
        <v>56019411600</v>
      </c>
      <c r="M16" s="2">
        <f t="shared" si="13"/>
        <v>52861502209</v>
      </c>
      <c r="N16" s="2">
        <f t="shared" si="13"/>
        <v>61390475980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540270000000</v>
      </c>
      <c r="H20" s="2">
        <f t="shared" ref="H20:N20" ca="1" si="14">IFERROR(H21*H2,"")</f>
        <v>540270000000</v>
      </c>
      <c r="I20" s="2">
        <f t="shared" ca="1" si="14"/>
        <v>640320000000</v>
      </c>
      <c r="J20" s="2">
        <f t="shared" ca="1" si="14"/>
        <v>606970000000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6670000000</v>
      </c>
      <c r="H21" s="2">
        <f>IFERROR(INDEX(D21:G21,COUNT(D21:G21)),"")</f>
        <v>6670000000</v>
      </c>
      <c r="I21" s="2">
        <f t="shared" ref="I21:N21" si="15">IFERROR(INDEX(I51:I500,MATCH($C$7,$C$51:$C$500,0)),"")</f>
        <v>6670000000</v>
      </c>
      <c r="J21" s="2">
        <f t="shared" si="15"/>
        <v>6670000000</v>
      </c>
      <c r="K21" s="2">
        <f t="shared" si="15"/>
        <v>5000000000</v>
      </c>
      <c r="L21" s="2">
        <f t="shared" si="15"/>
        <v>5000000000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-2.0551414477247589</v>
      </c>
      <c r="H23" s="3">
        <f t="shared" ref="H23:N23" si="16">IFERROR(H5/H6*100,"")</f>
        <v>-8.2205657908990357</v>
      </c>
      <c r="I23" s="3">
        <f t="shared" si="16"/>
        <v>-5.8642516176022621</v>
      </c>
      <c r="J23" s="3">
        <f t="shared" si="16"/>
        <v>3.4159119284926307</v>
      </c>
      <c r="K23" s="3">
        <f t="shared" si="16"/>
        <v>24.106942214027622</v>
      </c>
      <c r="L23" s="3">
        <f t="shared" si="16"/>
        <v>25.021270001811551</v>
      </c>
      <c r="M23" s="3">
        <f t="shared" si="16"/>
        <v>25.564038359236225</v>
      </c>
      <c r="N23" s="3">
        <f t="shared" si="16"/>
        <v>38.673884346567306</v>
      </c>
    </row>
    <row r="24" spans="1:14" ht="15.5" x14ac:dyDescent="0.35">
      <c r="C24" t="s">
        <v>43</v>
      </c>
      <c r="D24" s="4">
        <f>IFERROR(_xlfn.RRI(5,I23,D23),"")</f>
        <v>-0.18917743900119977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-1.72</v>
      </c>
      <c r="H25" s="3">
        <f>IFERROR(INDEX(D25:G25,COUNT(D25:G25)),"")</f>
        <v>-1.72</v>
      </c>
      <c r="I25" s="3">
        <f t="shared" ref="I25:N25" si="18">IFERROR(INDEX(I51:I500,MATCH($C$25,$C$51:$C$500,0)),"")</f>
        <v>-4.99</v>
      </c>
      <c r="J25" s="3">
        <f t="shared" si="18"/>
        <v>3.12</v>
      </c>
      <c r="K25" s="3">
        <f t="shared" si="18"/>
        <v>10.6</v>
      </c>
      <c r="L25" s="3">
        <f t="shared" si="18"/>
        <v>8.42</v>
      </c>
      <c r="M25" s="3">
        <f t="shared" si="18"/>
        <v>4101034.84</v>
      </c>
      <c r="N25" s="3">
        <f t="shared" si="18"/>
        <v>4711340.05</v>
      </c>
    </row>
    <row r="26" spans="1:14" ht="15.5" x14ac:dyDescent="0.35">
      <c r="C26" t="s">
        <v>46</v>
      </c>
      <c r="D26" s="4">
        <f>IFERROR(_xlfn.RRI(5,I25,D25),"")</f>
        <v>-0.19186190368810574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15.322681681409295</v>
      </c>
      <c r="H27" s="3">
        <f t="shared" ref="H27:N27" si="20">IFERROR(H4/H21,"")</f>
        <v>61.290726725637178</v>
      </c>
      <c r="I27" s="3">
        <f t="shared" si="20"/>
        <v>61.911861331184404</v>
      </c>
      <c r="J27" s="3">
        <f t="shared" si="20"/>
        <v>85.954024118440785</v>
      </c>
      <c r="K27" s="3">
        <f t="shared" si="20"/>
        <v>136.92472472599999</v>
      </c>
      <c r="L27" s="3">
        <f t="shared" si="20"/>
        <v>83.834805272799997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-0.24366850824055597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-0.65531062124248507</v>
      </c>
      <c r="I29" s="4">
        <f t="shared" si="22"/>
        <v>-2.599358974358974</v>
      </c>
      <c r="J29" s="4">
        <f t="shared" si="22"/>
        <v>-0.70566037735849052</v>
      </c>
      <c r="K29" s="4">
        <f t="shared" si="22"/>
        <v>0.25890736342042753</v>
      </c>
      <c r="L29" s="4">
        <f t="shared" si="22"/>
        <v>-0.99999794685967602</v>
      </c>
      <c r="M29" s="4">
        <f t="shared" si="22"/>
        <v>-0.12953962217182774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-1.0032562294074766E-2</v>
      </c>
      <c r="I30" s="4">
        <f t="shared" si="23"/>
        <v>-0.27970956605972702</v>
      </c>
      <c r="J30" s="4">
        <f t="shared" si="23"/>
        <v>-0.3722534458955945</v>
      </c>
      <c r="K30" s="4">
        <f t="shared" si="23"/>
        <v>0.63326823841773616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82.54</v>
      </c>
      <c r="H32" s="3">
        <f>IFERROR(INDEX(D32:G32,COUNT(D32:G32)),"")</f>
        <v>82.54</v>
      </c>
      <c r="I32" s="3">
        <f t="shared" ref="I32:N32" si="24">IFERROR(INDEX(I51:I500,MATCH($C$32,$C$51:$C$500,0)),"")</f>
        <v>84.23</v>
      </c>
      <c r="J32" s="3">
        <f t="shared" si="24"/>
        <v>94.17</v>
      </c>
      <c r="K32" s="3">
        <f t="shared" si="24"/>
        <v>44.35</v>
      </c>
      <c r="L32" s="3">
        <f t="shared" si="24"/>
        <v>33.659999999999997</v>
      </c>
      <c r="M32" s="3">
        <f t="shared" si="24"/>
        <v>16218535.48</v>
      </c>
      <c r="N32" s="3">
        <f t="shared" si="24"/>
        <v>12072422.85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1.02</v>
      </c>
      <c r="H33" s="3">
        <f>IFERROR(INDEX(D33:G33,COUNT(D33:G33)),"")</f>
        <v>1.02</v>
      </c>
      <c r="I33" s="3">
        <f t="shared" ref="I33:N33" si="25">IFERROR(INDEX(I51:I500,MATCH($C$33,$C$51:$C$500,0)),"")</f>
        <v>1.1399999999999999</v>
      </c>
      <c r="J33" s="3">
        <f t="shared" si="25"/>
        <v>0.97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-48.84</v>
      </c>
      <c r="H34" s="3">
        <f>IFERROR(INDEX(D34:G34,COUNT(D34:G34)),"")</f>
        <v>-48.84</v>
      </c>
      <c r="I34" s="3">
        <f t="shared" ref="I34:N34" si="26">IFERROR(INDEX(I51:I500,MATCH($C$34,$C$51:$C$500,0)),"")</f>
        <v>-19.239999999999998</v>
      </c>
      <c r="J34" s="3">
        <f t="shared" si="26"/>
        <v>29.17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5.48</v>
      </c>
      <c r="H35" s="3">
        <f>IFERROR(INDEX(D35:G35,COUNT(D35:G35)),"")</f>
        <v>5.48</v>
      </c>
      <c r="I35" s="3">
        <f t="shared" ref="I35:N35" si="27">IFERROR(INDEX(I51:I500,MATCH($C$35,$C$51:$C$500,0)),"")</f>
        <v>1.55</v>
      </c>
      <c r="J35" s="3">
        <f t="shared" si="27"/>
        <v>1.06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-0.72670000000000001</v>
      </c>
      <c r="I36" s="4">
        <f t="shared" si="28"/>
        <v>-1.0026999999999999</v>
      </c>
      <c r="J36" s="4">
        <f t="shared" si="28"/>
        <v>1.6013999999999999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5</v>
      </c>
      <c r="I37" s="3">
        <f t="shared" si="29"/>
        <v>5</v>
      </c>
      <c r="J37" s="3">
        <f t="shared" si="29"/>
        <v>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102202286815</v>
      </c>
      <c r="E51" s="5">
        <v>66160089908</v>
      </c>
      <c r="F51" s="5">
        <v>167689300800</v>
      </c>
      <c r="G51" s="5">
        <v>83004489711</v>
      </c>
      <c r="I51" s="5">
        <v>412952115079</v>
      </c>
      <c r="J51" s="5">
        <v>573313340870</v>
      </c>
      <c r="K51" s="5">
        <v>684623623630</v>
      </c>
      <c r="L51" s="5">
        <v>419174026364</v>
      </c>
      <c r="M51" s="5">
        <v>502015349141</v>
      </c>
      <c r="N51" s="5">
        <v>646816784125</v>
      </c>
    </row>
    <row r="52" spans="2:14" ht="15.5" x14ac:dyDescent="0.35">
      <c r="C52" t="s">
        <v>73</v>
      </c>
      <c r="D52" s="5">
        <v>-91767433331</v>
      </c>
      <c r="E52" s="5">
        <v>-74525242700</v>
      </c>
      <c r="F52" s="5">
        <v>-134502236628</v>
      </c>
      <c r="G52" s="5">
        <v>-59232677532</v>
      </c>
      <c r="I52" s="5">
        <v>-338419042438</v>
      </c>
      <c r="J52" s="5">
        <v>-441595143852</v>
      </c>
      <c r="K52" s="5">
        <v>-510094570274</v>
      </c>
      <c r="L52" s="5">
        <v>-285232786629</v>
      </c>
      <c r="M52" s="5">
        <v>-353115115341</v>
      </c>
      <c r="N52" s="5">
        <v>-502392204817</v>
      </c>
    </row>
    <row r="53" spans="2:14" ht="15.5" x14ac:dyDescent="0.35">
      <c r="C53" t="s">
        <v>74</v>
      </c>
      <c r="D53" s="5">
        <v>10434853484</v>
      </c>
      <c r="E53" s="5">
        <v>-8365152792</v>
      </c>
      <c r="F53" s="5">
        <v>33187064172</v>
      </c>
      <c r="G53" s="5">
        <v>23771812179</v>
      </c>
      <c r="I53" s="5">
        <v>74533072641</v>
      </c>
      <c r="J53" s="5">
        <v>131718197018</v>
      </c>
      <c r="K53" s="5">
        <v>174529053356</v>
      </c>
      <c r="L53" s="5">
        <v>133941239735</v>
      </c>
      <c r="M53" s="5">
        <v>148900233800</v>
      </c>
      <c r="N53" s="5">
        <v>144424579308</v>
      </c>
    </row>
    <row r="54" spans="2:14" ht="15.5" x14ac:dyDescent="0.35">
      <c r="C54" t="s">
        <v>75</v>
      </c>
      <c r="D54" s="5">
        <v>-10688061387</v>
      </c>
      <c r="E54" s="5">
        <v>-2333044392</v>
      </c>
      <c r="F54" s="5">
        <v>-33441062848</v>
      </c>
      <c r="G54" s="5">
        <v>-12718376896</v>
      </c>
      <c r="I54" s="5">
        <v>-61065311282</v>
      </c>
      <c r="J54" s="5">
        <v>-61128581092</v>
      </c>
      <c r="K54" s="5">
        <v>-67294098714</v>
      </c>
      <c r="L54" s="5">
        <v>-45526305701</v>
      </c>
      <c r="M54" s="5">
        <v>-59096022348</v>
      </c>
      <c r="N54" s="5">
        <v>-55288399289</v>
      </c>
    </row>
    <row r="55" spans="2:14" ht="15.5" x14ac:dyDescent="0.35">
      <c r="C55" t="s">
        <v>76</v>
      </c>
      <c r="D55" s="5">
        <v>-3866782671</v>
      </c>
      <c r="E55" s="5">
        <v>7332983303</v>
      </c>
      <c r="F55" s="5">
        <v>-26388530477</v>
      </c>
      <c r="G55" s="5">
        <v>-3445338539</v>
      </c>
      <c r="I55" s="5">
        <v>-26205001706</v>
      </c>
      <c r="J55" s="5">
        <v>-30971501158</v>
      </c>
      <c r="K55" s="5">
        <v>-37281225657</v>
      </c>
      <c r="L55" s="5">
        <v>-21562322058</v>
      </c>
      <c r="M55" s="5">
        <v>-25320872391</v>
      </c>
      <c r="N55" s="5">
        <v>-29532741281</v>
      </c>
    </row>
    <row r="56" spans="2:14" ht="15.5" x14ac:dyDescent="0.35">
      <c r="C56" t="s">
        <v>77</v>
      </c>
      <c r="D56" s="5">
        <v>-9278682525</v>
      </c>
      <c r="E56" s="5">
        <v>-8516449135</v>
      </c>
      <c r="F56" s="5">
        <v>-8200013432</v>
      </c>
      <c r="G56" s="5">
        <v>-8697579887</v>
      </c>
      <c r="I56" s="5">
        <v>-34275326970</v>
      </c>
      <c r="J56" s="5">
        <v>-32959213741</v>
      </c>
      <c r="K56" s="5">
        <v>-29610199185</v>
      </c>
      <c r="L56" s="5">
        <v>-23515424854</v>
      </c>
      <c r="M56" s="5">
        <v>-32817358617</v>
      </c>
      <c r="N56" s="5">
        <v>-30312443155</v>
      </c>
    </row>
    <row r="57" spans="2:14" ht="15.5" x14ac:dyDescent="0.35">
      <c r="C57" t="s">
        <v>80</v>
      </c>
    </row>
    <row r="58" spans="2:14" ht="15.5" x14ac:dyDescent="0.35">
      <c r="C58" t="s">
        <v>78</v>
      </c>
      <c r="D58" s="5">
        <v>-253207903</v>
      </c>
      <c r="E58" s="5">
        <v>-10698197184</v>
      </c>
      <c r="F58" s="5">
        <v>-253998676</v>
      </c>
      <c r="G58" s="5">
        <v>11053435283</v>
      </c>
      <c r="I58" s="5">
        <v>13467761359</v>
      </c>
      <c r="J58" s="5">
        <v>70589615926</v>
      </c>
      <c r="K58" s="5">
        <v>107234954642</v>
      </c>
      <c r="L58" s="5">
        <v>88414934034</v>
      </c>
      <c r="M58" s="5">
        <v>89804211452</v>
      </c>
      <c r="N58" s="5">
        <v>89136180019</v>
      </c>
    </row>
    <row r="59" spans="2:14" ht="15.5" x14ac:dyDescent="0.35">
      <c r="C59" t="s">
        <v>79</v>
      </c>
      <c r="D59" s="5">
        <v>-11082502059</v>
      </c>
      <c r="E59" s="5">
        <v>-12117653965</v>
      </c>
      <c r="F59" s="5">
        <v>-11791663525</v>
      </c>
      <c r="G59" s="5">
        <v>-12425977292</v>
      </c>
      <c r="I59" s="5">
        <v>-47177396586</v>
      </c>
      <c r="J59" s="5">
        <v>-41777713870</v>
      </c>
      <c r="K59" s="5">
        <v>-38590991373</v>
      </c>
      <c r="L59" s="5">
        <v>-32395522434</v>
      </c>
      <c r="M59" s="5">
        <v>-36942709243</v>
      </c>
      <c r="N59" s="5">
        <v>-27745704039</v>
      </c>
    </row>
    <row r="60" spans="2:14" ht="15.5" x14ac:dyDescent="0.35">
      <c r="C60" t="s">
        <v>261</v>
      </c>
      <c r="D60" s="5">
        <v>272631</v>
      </c>
      <c r="E60" s="5">
        <v>723131</v>
      </c>
      <c r="F60" s="5">
        <v>10543921</v>
      </c>
      <c r="G60" s="5">
        <v>412152</v>
      </c>
      <c r="I60" s="5">
        <v>46314151</v>
      </c>
      <c r="J60" s="5">
        <v>1327749512</v>
      </c>
      <c r="K60" s="5">
        <v>19559541</v>
      </c>
      <c r="L60" s="5">
        <v>20001886</v>
      </c>
      <c r="M60" s="5">
        <v>109702143</v>
      </c>
      <c r="N60" s="5">
        <v>36937346</v>
      </c>
    </row>
    <row r="61" spans="2:14" ht="15.5" x14ac:dyDescent="0.35">
      <c r="C61" t="s">
        <v>26</v>
      </c>
      <c r="D61" s="5">
        <v>-11082774690</v>
      </c>
      <c r="E61" s="5">
        <v>-12118377096</v>
      </c>
      <c r="F61" s="5">
        <v>-11802207446</v>
      </c>
      <c r="G61" s="5">
        <v>-12426389444</v>
      </c>
      <c r="I61" s="5">
        <v>-47223710737</v>
      </c>
      <c r="J61" s="5">
        <v>-43105463382</v>
      </c>
      <c r="K61" s="5">
        <v>-38610550914</v>
      </c>
      <c r="L61" s="5">
        <v>-32415524320</v>
      </c>
      <c r="M61" s="5">
        <v>-37052411386</v>
      </c>
      <c r="N61" s="5">
        <v>-27782641385</v>
      </c>
    </row>
    <row r="62" spans="2:14" ht="15.5" x14ac:dyDescent="0.35">
      <c r="C62" t="s">
        <v>81</v>
      </c>
      <c r="D62" s="5">
        <v>-11082502059</v>
      </c>
      <c r="E62" s="5">
        <v>-12117653965</v>
      </c>
      <c r="F62" s="5">
        <v>-11791663525</v>
      </c>
      <c r="G62" s="5">
        <v>-12425977292</v>
      </c>
      <c r="I62" s="5">
        <v>-47177396586</v>
      </c>
      <c r="J62" s="5">
        <v>-41777713870</v>
      </c>
      <c r="K62" s="5">
        <v>-38590991373</v>
      </c>
      <c r="L62" s="5">
        <v>-32395522434</v>
      </c>
      <c r="M62" s="5">
        <v>-36942709243</v>
      </c>
      <c r="N62" s="5">
        <v>-27745704039</v>
      </c>
    </row>
    <row r="63" spans="2:14" ht="15.5" x14ac:dyDescent="0.35">
      <c r="C63" t="s">
        <v>28</v>
      </c>
      <c r="D63" s="5">
        <v>-11335709962</v>
      </c>
      <c r="E63" s="5">
        <v>-22815851149</v>
      </c>
      <c r="F63" s="5">
        <v>-12045662201</v>
      </c>
      <c r="G63" s="5">
        <v>-1372542009</v>
      </c>
      <c r="I63" s="5">
        <v>-33709635227</v>
      </c>
      <c r="J63" s="5">
        <v>28811902056</v>
      </c>
      <c r="K63" s="5">
        <v>68643963269</v>
      </c>
      <c r="L63" s="5">
        <v>56019411600</v>
      </c>
      <c r="M63" s="5">
        <v>52861502209</v>
      </c>
      <c r="N63" s="5">
        <v>61390475980</v>
      </c>
    </row>
    <row r="64" spans="2:14" ht="15.5" x14ac:dyDescent="0.35">
      <c r="C64" t="s">
        <v>27</v>
      </c>
      <c r="D64" s="5">
        <v>-131221273</v>
      </c>
      <c r="E64" s="5">
        <v>134625318</v>
      </c>
      <c r="F64" s="5">
        <v>691003869</v>
      </c>
      <c r="G64" s="5">
        <v>283120015</v>
      </c>
      <c r="I64" s="5">
        <v>464717395</v>
      </c>
      <c r="J64" s="5">
        <v>-7996199591</v>
      </c>
      <c r="K64" s="5">
        <v>-15643153768</v>
      </c>
      <c r="L64" s="5">
        <v>-13931660893</v>
      </c>
      <c r="M64" s="5">
        <v>-11851153840</v>
      </c>
      <c r="N64" s="5">
        <v>-14277075451</v>
      </c>
    </row>
    <row r="65" spans="2:14" ht="15.5" x14ac:dyDescent="0.35">
      <c r="C65" t="s">
        <v>82</v>
      </c>
    </row>
    <row r="66" spans="2:14" ht="15.5" x14ac:dyDescent="0.35">
      <c r="C66" t="s">
        <v>83</v>
      </c>
    </row>
    <row r="67" spans="2:14" ht="15.5" x14ac:dyDescent="0.35">
      <c r="C67" t="s">
        <v>84</v>
      </c>
      <c r="D67" s="5">
        <v>-131221273</v>
      </c>
      <c r="E67" s="5">
        <v>134625318</v>
      </c>
      <c r="F67" s="5">
        <v>691003869</v>
      </c>
      <c r="G67" s="5">
        <v>283120015</v>
      </c>
      <c r="I67" s="5">
        <v>464717395</v>
      </c>
      <c r="J67" s="5">
        <v>-7996199591</v>
      </c>
      <c r="K67" s="5">
        <v>-15643153768</v>
      </c>
      <c r="L67" s="5">
        <v>-13931660893</v>
      </c>
      <c r="M67" s="5">
        <v>-11851153840</v>
      </c>
      <c r="N67" s="5">
        <v>-14277075451</v>
      </c>
    </row>
    <row r="68" spans="2:14" ht="15.5" x14ac:dyDescent="0.35">
      <c r="C68" t="s">
        <v>265</v>
      </c>
      <c r="D68" s="5">
        <v>-11466931235</v>
      </c>
      <c r="E68" s="5">
        <v>-22681225831</v>
      </c>
      <c r="F68" s="5">
        <v>-11354658332</v>
      </c>
      <c r="G68" s="5">
        <v>-1089421994</v>
      </c>
      <c r="I68" s="5">
        <v>-33244917832</v>
      </c>
      <c r="J68" s="5">
        <v>20815702465</v>
      </c>
      <c r="K68" s="5">
        <v>53000809501</v>
      </c>
      <c r="L68" s="5">
        <v>42087750707</v>
      </c>
      <c r="M68" s="5">
        <v>41010348369</v>
      </c>
      <c r="N68" s="5">
        <v>47113400529</v>
      </c>
    </row>
    <row r="69" spans="2:14" ht="15.5" x14ac:dyDescent="0.35">
      <c r="C69" t="s">
        <v>462</v>
      </c>
    </row>
    <row r="70" spans="2:14" ht="15.5" x14ac:dyDescent="0.35">
      <c r="C70" t="s">
        <v>85</v>
      </c>
      <c r="D70" s="5">
        <v>-11466931235</v>
      </c>
      <c r="E70" s="5">
        <v>-22681225831</v>
      </c>
      <c r="F70" s="5">
        <v>-11354658332</v>
      </c>
      <c r="G70" s="5">
        <v>-1089421994</v>
      </c>
      <c r="I70" s="5">
        <v>-33244917832</v>
      </c>
      <c r="J70" s="5">
        <v>20815702465</v>
      </c>
      <c r="K70" s="5">
        <v>53000809501</v>
      </c>
      <c r="L70" s="5">
        <v>42087750707</v>
      </c>
      <c r="M70" s="5">
        <v>41010348369</v>
      </c>
      <c r="N70" s="5">
        <v>47113400529</v>
      </c>
    </row>
    <row r="71" spans="2:14" ht="15.5" x14ac:dyDescent="0.35">
      <c r="C71" t="s">
        <v>86</v>
      </c>
      <c r="D71" s="5">
        <v>158591025</v>
      </c>
      <c r="E71" s="5">
        <v>-158591026</v>
      </c>
      <c r="F71" s="5">
        <v>157510182</v>
      </c>
      <c r="G71" s="5">
        <v>157510183</v>
      </c>
      <c r="I71" s="5">
        <v>313939521</v>
      </c>
      <c r="J71" s="5">
        <v>630040728</v>
      </c>
      <c r="K71" s="5">
        <v>456974113</v>
      </c>
      <c r="L71" s="5">
        <v>21762647</v>
      </c>
      <c r="M71" s="5">
        <v>450777939</v>
      </c>
      <c r="N71" s="5">
        <v>-424652033</v>
      </c>
    </row>
    <row r="72" spans="2:14" ht="15.5" x14ac:dyDescent="0.35">
      <c r="C72" t="s">
        <v>88</v>
      </c>
      <c r="D72" s="5">
        <v>-11308340210</v>
      </c>
      <c r="E72" s="5">
        <v>-22839816857</v>
      </c>
      <c r="F72" s="5">
        <v>-11197148150</v>
      </c>
      <c r="G72" s="5">
        <v>-931911811</v>
      </c>
      <c r="I72" s="5">
        <v>-32930978311</v>
      </c>
      <c r="J72" s="5">
        <v>21445743193</v>
      </c>
      <c r="K72" s="5">
        <v>53457783614</v>
      </c>
      <c r="L72" s="5">
        <v>42109513354</v>
      </c>
      <c r="M72" s="5">
        <v>41461126308</v>
      </c>
      <c r="N72" s="5">
        <v>46688748496</v>
      </c>
    </row>
    <row r="73" spans="2:14" ht="15.5" x14ac:dyDescent="0.35">
      <c r="C73" t="s">
        <v>89</v>
      </c>
      <c r="D73" s="5">
        <v>-11466931235</v>
      </c>
      <c r="E73" s="5">
        <v>-22681225831</v>
      </c>
      <c r="F73" s="5">
        <v>-11354658332</v>
      </c>
      <c r="G73" s="5">
        <v>-1089421994</v>
      </c>
      <c r="I73" s="5">
        <v>-33244917832</v>
      </c>
      <c r="J73" s="5">
        <v>20815702465</v>
      </c>
      <c r="K73" s="5">
        <v>53000809501</v>
      </c>
      <c r="L73" s="5">
        <v>42087750707</v>
      </c>
      <c r="M73" s="5">
        <v>41010348369</v>
      </c>
      <c r="N73" s="5">
        <v>47113400529</v>
      </c>
    </row>
    <row r="74" spans="2:14" ht="15.5" x14ac:dyDescent="0.35">
      <c r="C74" t="s">
        <v>7</v>
      </c>
      <c r="D74" s="5">
        <v>-11308340210</v>
      </c>
      <c r="E74" s="5">
        <v>-22839816857</v>
      </c>
      <c r="F74" s="5">
        <v>-11197148150</v>
      </c>
      <c r="G74" s="5">
        <v>-931911811</v>
      </c>
      <c r="I74" s="5">
        <v>-32930978311</v>
      </c>
      <c r="J74" s="5">
        <v>21445743193</v>
      </c>
      <c r="K74" s="5">
        <v>53457783614</v>
      </c>
      <c r="L74" s="5">
        <v>42109513354</v>
      </c>
      <c r="M74" s="5">
        <v>41461126308</v>
      </c>
      <c r="N74" s="5">
        <v>46688748496</v>
      </c>
    </row>
    <row r="75" spans="2:14" ht="15.5" x14ac:dyDescent="0.35">
      <c r="C75" t="s">
        <v>90</v>
      </c>
      <c r="D75" s="5">
        <v>-11466931235</v>
      </c>
      <c r="E75" s="5">
        <v>-22681225831</v>
      </c>
      <c r="F75" s="5">
        <v>-11354658332</v>
      </c>
      <c r="G75" s="5">
        <v>-1089421994</v>
      </c>
      <c r="I75" s="5">
        <v>-33244917832</v>
      </c>
      <c r="J75" s="5">
        <v>20815702465</v>
      </c>
      <c r="K75" s="5">
        <v>53000809501</v>
      </c>
      <c r="L75" s="5">
        <v>42087750707</v>
      </c>
      <c r="M75" s="5">
        <v>41010348369</v>
      </c>
      <c r="N75" s="5">
        <v>47113400529</v>
      </c>
    </row>
    <row r="76" spans="2:14" ht="15.5" x14ac:dyDescent="0.35">
      <c r="C76" t="s">
        <v>91</v>
      </c>
      <c r="D76" s="5">
        <v>-11308340210</v>
      </c>
      <c r="E76" s="5">
        <v>-22839816857</v>
      </c>
      <c r="F76" s="5">
        <v>-11197148150</v>
      </c>
      <c r="G76" s="5">
        <v>-931911811</v>
      </c>
      <c r="I76" s="5">
        <v>-32930978311</v>
      </c>
      <c r="J76" s="5">
        <v>21445743193</v>
      </c>
      <c r="K76" s="5">
        <v>53457783614</v>
      </c>
      <c r="L76" s="5">
        <v>42109513354</v>
      </c>
      <c r="M76" s="5">
        <v>41461126308</v>
      </c>
      <c r="N76" s="5">
        <v>46688748496</v>
      </c>
    </row>
    <row r="77" spans="2:14" ht="15.5" x14ac:dyDescent="0.35">
      <c r="C77" t="s">
        <v>92</v>
      </c>
      <c r="D77" s="5">
        <v>-11308340210</v>
      </c>
      <c r="E77" s="5">
        <v>-22839816857</v>
      </c>
      <c r="F77" s="5">
        <v>-11197148150</v>
      </c>
      <c r="G77" s="5">
        <v>-931911811</v>
      </c>
      <c r="I77" s="5">
        <v>-32930978311</v>
      </c>
      <c r="J77" s="5">
        <v>21445743193</v>
      </c>
      <c r="K77" s="5">
        <v>53457783614</v>
      </c>
      <c r="L77" s="5">
        <v>42109513354</v>
      </c>
      <c r="M77" s="5">
        <v>41461126308</v>
      </c>
      <c r="N77" s="5">
        <v>46688748496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165822895899</v>
      </c>
      <c r="E81" s="5">
        <v>167180334738</v>
      </c>
      <c r="F81" s="5">
        <v>180889819627</v>
      </c>
      <c r="G81" s="5">
        <v>180234773133</v>
      </c>
      <c r="I81" s="5">
        <v>167180334738</v>
      </c>
      <c r="J81" s="5">
        <v>181253618924</v>
      </c>
      <c r="K81" s="5">
        <v>245638795</v>
      </c>
      <c r="L81" s="5">
        <v>185739152</v>
      </c>
      <c r="M81" s="5">
        <v>1864347893</v>
      </c>
      <c r="N81" s="5">
        <v>397353632</v>
      </c>
    </row>
    <row r="82" spans="3:14" ht="15.5" x14ac:dyDescent="0.35">
      <c r="C82" t="s">
        <v>96</v>
      </c>
      <c r="D82" s="5">
        <v>230060673653</v>
      </c>
      <c r="E82" s="5">
        <v>218562124302</v>
      </c>
      <c r="F82" s="5">
        <v>255033366354</v>
      </c>
      <c r="G82" s="5">
        <v>260555146112</v>
      </c>
      <c r="I82" s="5">
        <v>218562124302</v>
      </c>
      <c r="J82" s="5">
        <v>242254847121</v>
      </c>
      <c r="K82" s="5">
        <v>204910916745</v>
      </c>
      <c r="L82" s="5">
        <v>171875592296</v>
      </c>
      <c r="M82" s="5">
        <v>123994043358</v>
      </c>
      <c r="N82" s="5">
        <v>105533278952</v>
      </c>
    </row>
    <row r="83" spans="3:14" ht="15.5" x14ac:dyDescent="0.35">
      <c r="C83" t="s">
        <v>270</v>
      </c>
      <c r="D83" s="5">
        <v>9166666667</v>
      </c>
      <c r="E83" s="5">
        <v>11000000000</v>
      </c>
      <c r="F83" s="5">
        <v>5000000000</v>
      </c>
      <c r="I83" s="5">
        <v>11000000000</v>
      </c>
      <c r="L83" s="5">
        <v>27950000000</v>
      </c>
    </row>
    <row r="84" spans="3:14" ht="15.5" x14ac:dyDescent="0.35">
      <c r="C84" t="s">
        <v>97</v>
      </c>
      <c r="D84" s="5">
        <v>2695951173</v>
      </c>
      <c r="E84" s="5">
        <v>419536000</v>
      </c>
      <c r="F84" s="5">
        <v>677636000</v>
      </c>
      <c r="G84" s="5">
        <v>1247328530</v>
      </c>
      <c r="I84" s="5">
        <v>419536000</v>
      </c>
      <c r="J84" s="5">
        <v>941502530</v>
      </c>
      <c r="K84" s="5">
        <v>1870737500</v>
      </c>
      <c r="L84" s="5">
        <v>1594022123</v>
      </c>
      <c r="M84" s="5">
        <v>1843740067</v>
      </c>
      <c r="N84" s="5">
        <v>2684981926</v>
      </c>
    </row>
    <row r="85" spans="3:14" ht="15.5" x14ac:dyDescent="0.35">
      <c r="C85" t="s">
        <v>98</v>
      </c>
      <c r="D85" s="5">
        <v>230060673653</v>
      </c>
      <c r="E85" s="5">
        <v>218562124302</v>
      </c>
      <c r="F85" s="5">
        <v>255033366354</v>
      </c>
      <c r="G85" s="5">
        <v>260555146112</v>
      </c>
      <c r="I85" s="5">
        <v>218562124302</v>
      </c>
      <c r="J85" s="5">
        <v>242254847121</v>
      </c>
      <c r="K85" s="5">
        <v>204910916745</v>
      </c>
      <c r="L85" s="5">
        <v>171875592296</v>
      </c>
      <c r="M85" s="5">
        <v>123994043358</v>
      </c>
      <c r="N85" s="5">
        <v>105533278952</v>
      </c>
    </row>
    <row r="86" spans="3:14" ht="15.5" x14ac:dyDescent="0.35">
      <c r="C86" t="s">
        <v>99</v>
      </c>
      <c r="D86" s="5">
        <v>188738984</v>
      </c>
      <c r="E86" s="5">
        <v>188738984</v>
      </c>
      <c r="G86" s="5">
        <v>647130565</v>
      </c>
      <c r="I86" s="5">
        <v>188738984</v>
      </c>
      <c r="L86" s="5">
        <v>3067644000</v>
      </c>
      <c r="M86" s="5">
        <v>29504000000</v>
      </c>
      <c r="N86" s="5">
        <v>36469778948</v>
      </c>
    </row>
    <row r="87" spans="3:14" ht="15.5" x14ac:dyDescent="0.35">
      <c r="C87" t="s">
        <v>100</v>
      </c>
      <c r="D87" s="5">
        <v>188738984</v>
      </c>
      <c r="E87" s="5">
        <v>188738984</v>
      </c>
      <c r="G87" s="5">
        <v>647130565</v>
      </c>
      <c r="I87" s="5">
        <v>188738984</v>
      </c>
      <c r="L87" s="5">
        <v>3067644000</v>
      </c>
      <c r="M87" s="5">
        <v>29504000000</v>
      </c>
      <c r="N87" s="5">
        <v>36469778948</v>
      </c>
    </row>
    <row r="88" spans="3:14" ht="15.5" x14ac:dyDescent="0.35">
      <c r="C88" t="s">
        <v>101</v>
      </c>
      <c r="D88" s="5">
        <v>546125514989</v>
      </c>
      <c r="E88" s="5">
        <v>561084809078</v>
      </c>
      <c r="F88" s="5">
        <v>558862232075</v>
      </c>
      <c r="G88" s="5">
        <v>626247606806</v>
      </c>
      <c r="I88" s="5">
        <v>561084809078</v>
      </c>
      <c r="J88" s="5">
        <v>593813708768</v>
      </c>
      <c r="K88" s="5">
        <v>505465168802</v>
      </c>
      <c r="L88" s="5">
        <v>376109807614</v>
      </c>
      <c r="M88" s="5">
        <v>408160496359</v>
      </c>
      <c r="N88" s="5">
        <v>300917893942</v>
      </c>
    </row>
    <row r="89" spans="3:14" ht="15.5" x14ac:dyDescent="0.35">
      <c r="C89" t="s">
        <v>80</v>
      </c>
    </row>
    <row r="90" spans="3:14" ht="15.5" x14ac:dyDescent="0.35">
      <c r="C90" t="s">
        <v>102</v>
      </c>
      <c r="D90" s="5">
        <v>997958065298</v>
      </c>
      <c r="E90" s="5">
        <v>1013608928532</v>
      </c>
      <c r="F90" s="5">
        <v>1041248040318</v>
      </c>
      <c r="G90" s="5">
        <v>1098782626614</v>
      </c>
      <c r="I90" s="5">
        <v>1013608928532</v>
      </c>
      <c r="J90" s="5">
        <v>1062416990503</v>
      </c>
      <c r="K90" s="5">
        <v>787210215999</v>
      </c>
      <c r="L90" s="5">
        <v>623096718702</v>
      </c>
      <c r="M90" s="5">
        <v>595701023168</v>
      </c>
      <c r="N90" s="5">
        <v>455036049650</v>
      </c>
    </row>
    <row r="91" spans="3:14" ht="15.5" x14ac:dyDescent="0.35">
      <c r="C91" t="s">
        <v>103</v>
      </c>
    </row>
    <row r="92" spans="3:14" ht="15.5" x14ac:dyDescent="0.35">
      <c r="C92" t="s">
        <v>104</v>
      </c>
      <c r="D92" s="5">
        <v>176054283349</v>
      </c>
      <c r="E92" s="5">
        <v>180197983113</v>
      </c>
      <c r="F92" s="5">
        <v>181792552864</v>
      </c>
      <c r="G92" s="5">
        <v>164605866336</v>
      </c>
      <c r="I92" s="5">
        <v>180197983113</v>
      </c>
      <c r="J92" s="5">
        <v>158425757286</v>
      </c>
      <c r="K92" s="5">
        <v>130137414711</v>
      </c>
      <c r="L92" s="5">
        <v>132474575740</v>
      </c>
      <c r="M92" s="5">
        <v>142420256301</v>
      </c>
      <c r="N92" s="5">
        <v>137928070441</v>
      </c>
    </row>
    <row r="93" spans="3:14" ht="15.5" x14ac:dyDescent="0.35">
      <c r="C93" t="s">
        <v>425</v>
      </c>
      <c r="D93" s="5">
        <v>3245196881</v>
      </c>
      <c r="E93" s="5">
        <v>3404800994</v>
      </c>
      <c r="F93" s="5">
        <v>3564405103</v>
      </c>
      <c r="G93" s="5">
        <v>3724009214</v>
      </c>
      <c r="I93" s="5">
        <v>3404800994</v>
      </c>
      <c r="J93" s="5">
        <v>4043217436</v>
      </c>
      <c r="K93" s="5">
        <v>4681633878</v>
      </c>
      <c r="L93" s="5">
        <v>4258130698</v>
      </c>
      <c r="M93" s="5">
        <v>2939897689</v>
      </c>
      <c r="N93" s="5">
        <v>1313426901</v>
      </c>
    </row>
    <row r="94" spans="3:14" ht="15.5" x14ac:dyDescent="0.35">
      <c r="C94" t="s">
        <v>105</v>
      </c>
      <c r="D94" s="5">
        <v>2647166250</v>
      </c>
      <c r="E94" s="5">
        <v>2560675778</v>
      </c>
      <c r="F94" s="5">
        <v>2381319659</v>
      </c>
      <c r="G94" s="5">
        <v>2320863099</v>
      </c>
      <c r="I94" s="5">
        <v>2560675778</v>
      </c>
      <c r="J94" s="5">
        <v>2184505428</v>
      </c>
      <c r="K94" s="5">
        <v>1904048174</v>
      </c>
      <c r="L94" s="5">
        <v>1627040157</v>
      </c>
      <c r="M94" s="5">
        <v>1482134425</v>
      </c>
      <c r="N94" s="5">
        <v>1058680521</v>
      </c>
    </row>
    <row r="95" spans="3:14" ht="15.5" x14ac:dyDescent="0.35">
      <c r="C95" t="s">
        <v>106</v>
      </c>
      <c r="D95" s="5">
        <v>206928113026</v>
      </c>
      <c r="E95" s="5">
        <v>208860990930</v>
      </c>
      <c r="F95" s="5">
        <v>205080046924</v>
      </c>
      <c r="G95" s="5">
        <v>175510456806</v>
      </c>
      <c r="I95" s="5">
        <v>208860990930</v>
      </c>
      <c r="J95" s="5">
        <v>165406339147</v>
      </c>
      <c r="K95" s="5">
        <v>137852385259</v>
      </c>
      <c r="L95" s="5">
        <v>139865464590</v>
      </c>
      <c r="M95" s="5">
        <v>149853724405</v>
      </c>
      <c r="N95" s="5">
        <v>144315425849</v>
      </c>
    </row>
    <row r="96" spans="3:14" ht="15.5" x14ac:dyDescent="0.35">
      <c r="C96" t="s">
        <v>107</v>
      </c>
      <c r="D96" s="5">
        <v>1204886178324</v>
      </c>
      <c r="E96" s="5">
        <v>1222469919462</v>
      </c>
      <c r="F96" s="5">
        <v>1246328087242</v>
      </c>
      <c r="G96" s="5">
        <v>1274293083420</v>
      </c>
      <c r="I96" s="5">
        <v>1222469919462</v>
      </c>
      <c r="J96" s="5">
        <v>1227823329650</v>
      </c>
      <c r="K96" s="5">
        <v>925062601258</v>
      </c>
      <c r="L96" s="5">
        <v>762962183292</v>
      </c>
      <c r="M96" s="5">
        <v>745554747573</v>
      </c>
      <c r="N96" s="5">
        <v>599351475499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588619064986</v>
      </c>
      <c r="E99" s="5">
        <v>588042415347</v>
      </c>
      <c r="F99" s="5">
        <v>584996987898</v>
      </c>
      <c r="G99" s="5">
        <v>597762158363</v>
      </c>
      <c r="I99" s="5">
        <v>588042415347</v>
      </c>
      <c r="J99" s="5">
        <v>500435774679</v>
      </c>
      <c r="K99" s="5">
        <v>644812759580</v>
      </c>
      <c r="L99" s="5">
        <v>520999202954</v>
      </c>
      <c r="M99" s="5">
        <v>555029283406</v>
      </c>
      <c r="N99" s="5">
        <v>441092160855</v>
      </c>
    </row>
    <row r="100" spans="3:14" ht="15.5" x14ac:dyDescent="0.35">
      <c r="C100" t="s">
        <v>273</v>
      </c>
      <c r="D100" s="5">
        <v>488006640590</v>
      </c>
      <c r="E100" s="5">
        <v>486674925314</v>
      </c>
      <c r="F100" s="5">
        <v>486557080359</v>
      </c>
      <c r="G100" s="5">
        <v>494575842138</v>
      </c>
      <c r="I100" s="5">
        <v>486674925314</v>
      </c>
      <c r="J100" s="5">
        <v>404309140584</v>
      </c>
      <c r="K100" s="5">
        <v>481608281618</v>
      </c>
      <c r="L100" s="5">
        <v>385265394297</v>
      </c>
      <c r="M100" s="5">
        <v>427215875107</v>
      </c>
      <c r="N100" s="5">
        <v>273094455283</v>
      </c>
    </row>
    <row r="101" spans="3:14" ht="15.5" x14ac:dyDescent="0.35">
      <c r="C101" t="s">
        <v>111</v>
      </c>
    </row>
    <row r="102" spans="3:14" ht="15.5" x14ac:dyDescent="0.35">
      <c r="C102" t="s">
        <v>112</v>
      </c>
      <c r="D102" s="5">
        <v>23678426204</v>
      </c>
      <c r="E102" s="5">
        <v>19289420985</v>
      </c>
      <c r="F102" s="5">
        <v>23945335199</v>
      </c>
      <c r="G102" s="5">
        <v>13475914569</v>
      </c>
      <c r="I102" s="5">
        <v>19289420985</v>
      </c>
      <c r="J102" s="5">
        <v>30946548332</v>
      </c>
      <c r="K102" s="5">
        <v>85562598197</v>
      </c>
      <c r="L102" s="5">
        <v>58322587017</v>
      </c>
      <c r="M102" s="5">
        <v>80905830199</v>
      </c>
      <c r="N102" s="5">
        <v>146432406761</v>
      </c>
    </row>
    <row r="103" spans="3:14" ht="15.5" x14ac:dyDescent="0.35">
      <c r="C103" t="s">
        <v>113</v>
      </c>
    </row>
    <row r="104" spans="3:14" ht="15.5" x14ac:dyDescent="0.35">
      <c r="C104" t="s">
        <v>114</v>
      </c>
      <c r="D104" s="5">
        <v>11862617840</v>
      </c>
      <c r="E104" s="5">
        <v>11419536000</v>
      </c>
      <c r="F104" s="5">
        <v>5677636000</v>
      </c>
      <c r="G104" s="5">
        <v>1247328530</v>
      </c>
      <c r="I104" s="5">
        <v>11419536000</v>
      </c>
      <c r="J104" s="5">
        <v>941502530</v>
      </c>
      <c r="K104" s="5">
        <v>1870737500</v>
      </c>
      <c r="L104" s="5">
        <v>29544022123</v>
      </c>
      <c r="M104" s="5">
        <v>1843740067</v>
      </c>
      <c r="N104" s="5">
        <v>2684981926</v>
      </c>
    </row>
    <row r="105" spans="3:14" ht="15.5" x14ac:dyDescent="0.35">
      <c r="C105" t="s">
        <v>116</v>
      </c>
      <c r="D105" s="5">
        <v>5002728471</v>
      </c>
      <c r="E105" s="5">
        <v>5023733239</v>
      </c>
      <c r="F105" s="5">
        <v>5030928036</v>
      </c>
      <c r="G105" s="5">
        <v>5244959329</v>
      </c>
      <c r="I105" s="5">
        <v>5023733239</v>
      </c>
      <c r="J105" s="5">
        <v>4948076463</v>
      </c>
      <c r="K105" s="5">
        <v>4731004715</v>
      </c>
      <c r="L105" s="5">
        <v>3784449547</v>
      </c>
      <c r="M105" s="5">
        <v>3634901697</v>
      </c>
      <c r="N105" s="5">
        <v>3883459141</v>
      </c>
    </row>
    <row r="106" spans="3:14" ht="15.5" x14ac:dyDescent="0.35">
      <c r="C106" t="s">
        <v>115</v>
      </c>
      <c r="D106" s="5">
        <v>845657214</v>
      </c>
      <c r="E106" s="5">
        <v>1282546313</v>
      </c>
      <c r="F106" s="5">
        <v>447054695</v>
      </c>
      <c r="G106" s="5">
        <v>1023099670</v>
      </c>
      <c r="I106" s="5">
        <v>1282546313</v>
      </c>
      <c r="J106" s="5">
        <v>693692718</v>
      </c>
      <c r="K106" s="5">
        <v>3248445283</v>
      </c>
      <c r="L106" s="5">
        <v>10898372581</v>
      </c>
      <c r="M106" s="5">
        <v>3860147830</v>
      </c>
      <c r="N106" s="5">
        <v>1614609931</v>
      </c>
    </row>
    <row r="107" spans="3:14" ht="15.5" x14ac:dyDescent="0.35">
      <c r="C107" t="s">
        <v>118</v>
      </c>
    </row>
    <row r="108" spans="3:14" ht="15.5" x14ac:dyDescent="0.35">
      <c r="C108" t="s">
        <v>442</v>
      </c>
      <c r="D108" s="5">
        <v>49725988692</v>
      </c>
      <c r="E108" s="5">
        <v>56734463237</v>
      </c>
      <c r="F108" s="5">
        <v>65742937826</v>
      </c>
      <c r="G108" s="5">
        <v>74751412403</v>
      </c>
      <c r="I108" s="5">
        <v>56734463237</v>
      </c>
      <c r="J108" s="5">
        <v>92768361557</v>
      </c>
      <c r="K108" s="5">
        <v>51260593220</v>
      </c>
      <c r="L108" s="5">
        <v>67291666683</v>
      </c>
      <c r="M108" s="5">
        <v>20791666659</v>
      </c>
      <c r="N108" s="5">
        <v>29291666655</v>
      </c>
    </row>
    <row r="109" spans="3:14" ht="15.5" x14ac:dyDescent="0.35">
      <c r="C109" t="s">
        <v>350</v>
      </c>
      <c r="D109" s="5">
        <v>48483618</v>
      </c>
      <c r="E109" s="5">
        <v>48483618</v>
      </c>
      <c r="F109" s="5">
        <v>250188366</v>
      </c>
      <c r="G109" s="5">
        <v>299817183</v>
      </c>
      <c r="I109" s="5">
        <v>48483618</v>
      </c>
      <c r="J109" s="5">
        <v>573002804</v>
      </c>
      <c r="K109" s="5">
        <v>821305279</v>
      </c>
      <c r="L109" s="5">
        <v>159085411</v>
      </c>
      <c r="M109" s="5">
        <v>252174241</v>
      </c>
      <c r="N109" s="5">
        <v>322110841</v>
      </c>
    </row>
    <row r="110" spans="3:14" ht="15.5" x14ac:dyDescent="0.35">
      <c r="C110" t="s">
        <v>120</v>
      </c>
      <c r="D110" s="5">
        <v>34952096430</v>
      </c>
      <c r="E110" s="5">
        <v>37073412139</v>
      </c>
      <c r="F110" s="5">
        <v>37755660195</v>
      </c>
      <c r="G110" s="5">
        <v>38845856080</v>
      </c>
      <c r="I110" s="5">
        <v>37073412139</v>
      </c>
      <c r="J110" s="5">
        <v>41086692191</v>
      </c>
      <c r="K110" s="5">
        <v>25050393076</v>
      </c>
      <c r="L110" s="5">
        <v>23067604721</v>
      </c>
      <c r="M110" s="5">
        <v>9881816455</v>
      </c>
      <c r="N110" s="5">
        <v>9900132810</v>
      </c>
    </row>
    <row r="111" spans="3:14" ht="15.5" x14ac:dyDescent="0.35">
      <c r="C111" t="s">
        <v>121</v>
      </c>
      <c r="D111" s="5">
        <v>66020792214</v>
      </c>
      <c r="E111" s="5">
        <v>72872842781</v>
      </c>
      <c r="F111" s="5">
        <v>76936621153</v>
      </c>
      <c r="G111" s="5">
        <v>80939298716</v>
      </c>
      <c r="I111" s="5">
        <v>72872842781</v>
      </c>
      <c r="J111" s="5">
        <v>99568581826</v>
      </c>
      <c r="K111" s="5">
        <v>58497189934</v>
      </c>
      <c r="L111" s="5">
        <v>73668112208</v>
      </c>
      <c r="M111" s="5">
        <v>28340109391</v>
      </c>
      <c r="N111" s="5">
        <v>37535086176</v>
      </c>
    </row>
    <row r="112" spans="3:14" ht="15.5" x14ac:dyDescent="0.35">
      <c r="C112" t="s">
        <v>122</v>
      </c>
      <c r="D112" s="5">
        <v>66020792214</v>
      </c>
      <c r="E112" s="5">
        <v>72872842781</v>
      </c>
      <c r="F112" s="5">
        <v>76936621153</v>
      </c>
      <c r="G112" s="5">
        <v>80939298716</v>
      </c>
      <c r="I112" s="5">
        <v>72872842781</v>
      </c>
      <c r="J112" s="5">
        <v>99568581826</v>
      </c>
      <c r="K112" s="5">
        <v>58497189934</v>
      </c>
      <c r="L112" s="5">
        <v>73668112208</v>
      </c>
      <c r="M112" s="5">
        <v>28340109391</v>
      </c>
      <c r="N112" s="5">
        <v>37535086176</v>
      </c>
    </row>
    <row r="113" spans="2:14" ht="15.5" x14ac:dyDescent="0.35">
      <c r="C113" t="s">
        <v>124</v>
      </c>
    </row>
    <row r="114" spans="2:14" ht="15.5" x14ac:dyDescent="0.35">
      <c r="C114" t="s">
        <v>125</v>
      </c>
      <c r="D114" s="5">
        <v>49774472310</v>
      </c>
      <c r="E114" s="5">
        <v>56782946855</v>
      </c>
      <c r="F114" s="5">
        <v>65993126192</v>
      </c>
      <c r="G114" s="5">
        <v>75051229586</v>
      </c>
      <c r="I114" s="5">
        <v>56782946855</v>
      </c>
      <c r="J114" s="5">
        <v>93791364361</v>
      </c>
      <c r="K114" s="5">
        <v>52941675798</v>
      </c>
      <c r="L114" s="5">
        <v>68683679248</v>
      </c>
      <c r="M114" s="5">
        <v>23336580363</v>
      </c>
      <c r="N114" s="5">
        <v>32901583238</v>
      </c>
    </row>
    <row r="115" spans="2:14" ht="15.5" x14ac:dyDescent="0.35">
      <c r="C115" t="s">
        <v>126</v>
      </c>
      <c r="D115" s="5">
        <v>654639857200</v>
      </c>
      <c r="E115" s="5">
        <v>660915258128</v>
      </c>
      <c r="F115" s="5">
        <v>661933609051</v>
      </c>
      <c r="G115" s="5">
        <v>678701457079</v>
      </c>
      <c r="I115" s="5">
        <v>660915258128</v>
      </c>
      <c r="J115" s="5">
        <v>600004356505</v>
      </c>
      <c r="K115" s="5">
        <v>703309949514</v>
      </c>
      <c r="L115" s="5">
        <v>594667315162</v>
      </c>
      <c r="M115" s="5">
        <v>583369392797</v>
      </c>
      <c r="N115" s="5">
        <v>478627247031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166666667500</v>
      </c>
      <c r="E117" s="5">
        <v>166666667500</v>
      </c>
      <c r="F117" s="5">
        <v>166666667500</v>
      </c>
      <c r="G117" s="5">
        <v>166666667500</v>
      </c>
      <c r="I117" s="5">
        <v>166666667500</v>
      </c>
      <c r="J117" s="5">
        <v>166666667500</v>
      </c>
      <c r="K117" s="5">
        <v>125000000000</v>
      </c>
      <c r="L117" s="5">
        <v>125000000000</v>
      </c>
      <c r="M117" s="5">
        <v>1000000000</v>
      </c>
      <c r="N117" s="5">
        <v>1000000000</v>
      </c>
    </row>
    <row r="118" spans="2:14" ht="15.5" x14ac:dyDescent="0.35">
      <c r="C118" t="s">
        <v>129</v>
      </c>
      <c r="D118" s="5">
        <v>342953910708</v>
      </c>
      <c r="E118" s="5">
        <v>342953910708</v>
      </c>
      <c r="F118" s="5">
        <v>342953910708</v>
      </c>
      <c r="G118" s="5">
        <v>342953910708</v>
      </c>
      <c r="I118" s="5">
        <v>342953910708</v>
      </c>
      <c r="J118" s="5">
        <v>342953910708</v>
      </c>
    </row>
    <row r="119" spans="2:14" ht="15.5" x14ac:dyDescent="0.35">
      <c r="C119" t="s">
        <v>130</v>
      </c>
      <c r="D119" s="5">
        <v>40625742916</v>
      </c>
      <c r="E119" s="5">
        <v>51934083126</v>
      </c>
      <c r="F119" s="5">
        <v>74773899983</v>
      </c>
      <c r="G119" s="5">
        <v>85971048133</v>
      </c>
      <c r="I119" s="5">
        <v>51934083126</v>
      </c>
      <c r="J119" s="5">
        <v>118198394937</v>
      </c>
      <c r="K119" s="5">
        <v>96752651744</v>
      </c>
      <c r="L119" s="5">
        <v>43294868130</v>
      </c>
      <c r="M119" s="5">
        <v>161185354776</v>
      </c>
      <c r="N119" s="5">
        <v>119724228468</v>
      </c>
    </row>
    <row r="120" spans="2:14" ht="15.5" x14ac:dyDescent="0.35">
      <c r="C120" t="s">
        <v>131</v>
      </c>
      <c r="D120" s="5">
        <v>2500000000</v>
      </c>
      <c r="E120" s="5">
        <v>2500000000</v>
      </c>
      <c r="F120" s="5">
        <v>2500000000</v>
      </c>
      <c r="G120" s="5">
        <v>2500000000</v>
      </c>
      <c r="I120" s="5">
        <v>2500000000</v>
      </c>
      <c r="J120" s="5">
        <v>2500000000</v>
      </c>
      <c r="K120" s="5">
        <v>1500000000</v>
      </c>
      <c r="L120" s="5">
        <v>1000000000</v>
      </c>
    </row>
    <row r="121" spans="2:14" ht="15.5" x14ac:dyDescent="0.35">
      <c r="C121" t="s">
        <v>132</v>
      </c>
      <c r="D121" s="5">
        <v>38125742916</v>
      </c>
      <c r="E121" s="5">
        <v>49434083126</v>
      </c>
      <c r="F121" s="5">
        <v>72273899983</v>
      </c>
      <c r="G121" s="5">
        <v>83471048133</v>
      </c>
      <c r="I121" s="5">
        <v>49434083126</v>
      </c>
      <c r="J121" s="5">
        <v>115698394937</v>
      </c>
      <c r="K121" s="5">
        <v>95252651744</v>
      </c>
      <c r="L121" s="5">
        <v>42294868130</v>
      </c>
      <c r="M121" s="5">
        <v>161185354776</v>
      </c>
      <c r="N121" s="5">
        <v>119724228468</v>
      </c>
    </row>
    <row r="122" spans="2:14" ht="15.5" x14ac:dyDescent="0.35">
      <c r="C122" t="s">
        <v>133</v>
      </c>
      <c r="D122" s="5">
        <v>40625742916</v>
      </c>
      <c r="E122" s="5">
        <v>51934083126</v>
      </c>
      <c r="F122" s="5">
        <v>74773899983</v>
      </c>
      <c r="G122" s="5">
        <v>85971048133</v>
      </c>
      <c r="I122" s="5">
        <v>51934083126</v>
      </c>
      <c r="J122" s="5">
        <v>118198394937</v>
      </c>
      <c r="K122" s="5">
        <v>96752651744</v>
      </c>
      <c r="L122" s="5">
        <v>43294868130</v>
      </c>
      <c r="M122" s="5">
        <v>161185354776</v>
      </c>
      <c r="N122" s="5">
        <v>119724228468</v>
      </c>
    </row>
    <row r="123" spans="2:14" ht="15.5" x14ac:dyDescent="0.35">
      <c r="C123" t="s">
        <v>134</v>
      </c>
    </row>
    <row r="124" spans="2:14" ht="15.5" x14ac:dyDescent="0.35">
      <c r="C124" t="s">
        <v>9</v>
      </c>
      <c r="D124" s="5">
        <v>550246321124</v>
      </c>
      <c r="E124" s="5">
        <v>561554661334</v>
      </c>
      <c r="F124" s="5">
        <v>584394478191</v>
      </c>
      <c r="G124" s="5">
        <v>595591626341</v>
      </c>
      <c r="I124" s="5">
        <v>561554661334</v>
      </c>
      <c r="J124" s="5">
        <v>627818973145</v>
      </c>
      <c r="K124" s="5">
        <v>221752651744</v>
      </c>
      <c r="L124" s="5">
        <v>168294868130</v>
      </c>
      <c r="M124" s="5">
        <v>162185354776</v>
      </c>
      <c r="N124" s="5">
        <v>120724228468</v>
      </c>
    </row>
    <row r="125" spans="2:14" ht="15.5" x14ac:dyDescent="0.35">
      <c r="C125" t="s">
        <v>135</v>
      </c>
      <c r="D125" s="5">
        <v>1204886178324</v>
      </c>
      <c r="E125" s="5">
        <v>1222469919462</v>
      </c>
      <c r="F125" s="5">
        <v>1246328087242</v>
      </c>
      <c r="G125" s="5">
        <v>1274293083420</v>
      </c>
      <c r="I125" s="5">
        <v>1222469919462</v>
      </c>
      <c r="J125" s="5">
        <v>1227823329650</v>
      </c>
      <c r="K125" s="5">
        <v>925062601258</v>
      </c>
      <c r="L125" s="5">
        <v>762962183292</v>
      </c>
      <c r="M125" s="5">
        <v>745554747573</v>
      </c>
      <c r="N125" s="5">
        <v>599351475499</v>
      </c>
    </row>
    <row r="126" spans="2:14" ht="15.5" x14ac:dyDescent="0.35">
      <c r="C126" t="s">
        <v>136</v>
      </c>
      <c r="D126" s="5">
        <v>6666666700</v>
      </c>
      <c r="E126" s="5">
        <v>6666666700</v>
      </c>
      <c r="F126" s="5">
        <v>6666666700</v>
      </c>
      <c r="G126" s="5">
        <v>6666666700</v>
      </c>
      <c r="I126" s="5">
        <v>6666666700</v>
      </c>
      <c r="J126" s="5">
        <v>6666666700</v>
      </c>
      <c r="K126" s="5">
        <v>5000000000</v>
      </c>
      <c r="L126" s="5">
        <v>5000000000</v>
      </c>
      <c r="M126" s="5">
        <v>10000</v>
      </c>
      <c r="N126" s="5">
        <v>10000</v>
      </c>
    </row>
    <row r="128" spans="2:14" ht="15.5" x14ac:dyDescent="0.35">
      <c r="B128" t="s">
        <v>137</v>
      </c>
      <c r="C128" t="s">
        <v>138</v>
      </c>
      <c r="D128" s="5">
        <v>8157891016</v>
      </c>
      <c r="E128" s="5">
        <v>-11956142620</v>
      </c>
      <c r="F128" s="5">
        <v>55113467027</v>
      </c>
      <c r="G128" s="5">
        <v>-39052210043</v>
      </c>
      <c r="I128" s="5">
        <v>-4996085663</v>
      </c>
      <c r="J128" s="5">
        <v>-144192294906</v>
      </c>
      <c r="K128" s="5">
        <v>-48130903423</v>
      </c>
      <c r="L128" s="5">
        <v>-35491748643</v>
      </c>
      <c r="M128" s="5">
        <v>-134042764874</v>
      </c>
      <c r="N128" s="5">
        <v>24900660932</v>
      </c>
    </row>
    <row r="129" spans="3:14" ht="15.5" x14ac:dyDescent="0.35">
      <c r="C129" t="s">
        <v>279</v>
      </c>
      <c r="D129" s="5">
        <v>131935144596</v>
      </c>
      <c r="E129" s="5">
        <v>149751612562</v>
      </c>
      <c r="F129" s="5">
        <v>160743916244</v>
      </c>
      <c r="G129" s="5">
        <v>79012127708</v>
      </c>
      <c r="I129" s="5">
        <v>491838290053</v>
      </c>
      <c r="J129" s="5">
        <v>573802700660</v>
      </c>
      <c r="K129" s="5">
        <v>759521424303</v>
      </c>
      <c r="L129" s="5">
        <v>399005732675</v>
      </c>
      <c r="M129" s="5">
        <v>557960976697</v>
      </c>
      <c r="N129" s="5">
        <v>721886492995</v>
      </c>
    </row>
    <row r="130" spans="3:14" ht="15.5" x14ac:dyDescent="0.35">
      <c r="C130" t="s">
        <v>280</v>
      </c>
      <c r="D130" s="5">
        <v>-86506191120</v>
      </c>
      <c r="E130" s="5">
        <v>-127405234189</v>
      </c>
      <c r="F130" s="5">
        <v>-15066600423</v>
      </c>
      <c r="G130" s="5">
        <v>-81543347728</v>
      </c>
      <c r="I130" s="5">
        <v>-298784823058</v>
      </c>
      <c r="J130" s="5">
        <v>-568421173530</v>
      </c>
      <c r="K130" s="5">
        <v>-642622914730</v>
      </c>
      <c r="L130" s="5">
        <v>-316831034987</v>
      </c>
      <c r="M130" s="5">
        <v>-546801842816</v>
      </c>
      <c r="N130" s="5">
        <v>-561374608625</v>
      </c>
    </row>
    <row r="131" spans="3:14" ht="15.5" x14ac:dyDescent="0.35">
      <c r="C131" t="s">
        <v>281</v>
      </c>
      <c r="D131" s="5">
        <v>-13713981911</v>
      </c>
      <c r="E131" s="5">
        <v>-12164846789</v>
      </c>
      <c r="F131" s="5">
        <v>-12096497499</v>
      </c>
      <c r="G131" s="5">
        <v>-9206433370</v>
      </c>
      <c r="I131" s="5">
        <v>-46635337477</v>
      </c>
      <c r="J131" s="5">
        <v>-52843930135</v>
      </c>
      <c r="K131" s="5">
        <v>-49448700050</v>
      </c>
      <c r="L131" s="5">
        <v>-43107188278</v>
      </c>
      <c r="M131" s="5">
        <v>-60768772288</v>
      </c>
      <c r="N131" s="5">
        <v>-60232431488</v>
      </c>
    </row>
    <row r="132" spans="3:14" ht="15.5" x14ac:dyDescent="0.35">
      <c r="C132" t="s">
        <v>626</v>
      </c>
      <c r="D132" s="5">
        <v>-12847048214</v>
      </c>
      <c r="E132" s="5">
        <v>3352843990</v>
      </c>
      <c r="F132" s="5">
        <v>-32673488963</v>
      </c>
      <c r="G132" s="5">
        <v>-12499393256</v>
      </c>
      <c r="I132" s="5">
        <v>-53224657873</v>
      </c>
      <c r="J132" s="5">
        <v>-45750505717</v>
      </c>
      <c r="K132" s="5">
        <v>-58417126116</v>
      </c>
      <c r="L132" s="5">
        <v>-31026591036</v>
      </c>
      <c r="M132" s="5">
        <v>-37996214703</v>
      </c>
      <c r="N132" s="5">
        <v>-34929473804</v>
      </c>
    </row>
    <row r="133" spans="3:14" ht="15.5" x14ac:dyDescent="0.35">
      <c r="C133" t="s">
        <v>495</v>
      </c>
      <c r="D133" s="5">
        <v>2542441858</v>
      </c>
      <c r="E133" s="5">
        <v>-202111421</v>
      </c>
      <c r="F133" s="5">
        <v>1136462155</v>
      </c>
      <c r="G133" s="5">
        <v>322720451</v>
      </c>
      <c r="I133" s="5">
        <v>1574507193</v>
      </c>
      <c r="J133" s="5">
        <v>1746319881</v>
      </c>
      <c r="K133" s="5">
        <v>2099133081</v>
      </c>
      <c r="L133" s="5">
        <v>1132919178</v>
      </c>
      <c r="M133" s="5">
        <v>596365800</v>
      </c>
      <c r="N133" s="5">
        <v>233778674</v>
      </c>
    </row>
    <row r="134" spans="3:14" ht="15.5" x14ac:dyDescent="0.35">
      <c r="C134" t="s">
        <v>144</v>
      </c>
      <c r="D134" s="5">
        <v>-1941153774</v>
      </c>
      <c r="E134" s="5">
        <v>-12989925383</v>
      </c>
      <c r="F134" s="5">
        <v>-35099684103</v>
      </c>
      <c r="G134" s="5">
        <v>-2772665550</v>
      </c>
      <c r="I134" s="5">
        <v>-52760640165</v>
      </c>
      <c r="J134" s="5">
        <v>-10979955575</v>
      </c>
      <c r="K134" s="5">
        <v>-21226663206</v>
      </c>
      <c r="L134" s="5">
        <v>-11925529464</v>
      </c>
      <c r="M134" s="5">
        <v>-10257455051</v>
      </c>
      <c r="N134" s="5">
        <v>-13369855235</v>
      </c>
    </row>
    <row r="135" spans="3:14" ht="15.5" x14ac:dyDescent="0.35">
      <c r="C135" t="s">
        <v>787</v>
      </c>
      <c r="D135" s="5">
        <v>-11311593050</v>
      </c>
      <c r="E135" s="5">
        <v>-12299204521</v>
      </c>
      <c r="F135" s="5">
        <v>-11841184305</v>
      </c>
      <c r="G135" s="5">
        <v>-12365630450</v>
      </c>
      <c r="I135" s="5">
        <v>-47049738487</v>
      </c>
      <c r="J135" s="5">
        <v>-43073500002</v>
      </c>
      <c r="K135" s="5">
        <v>-38055616246</v>
      </c>
      <c r="L135" s="5">
        <v>-32760058617</v>
      </c>
      <c r="M135" s="5">
        <v>-36885524656</v>
      </c>
      <c r="N135" s="5">
        <v>-27350178931</v>
      </c>
    </row>
    <row r="136" spans="3:14" ht="15.5" x14ac:dyDescent="0.35">
      <c r="C136" t="s">
        <v>145</v>
      </c>
      <c r="D136" s="5">
        <v>-9487266034</v>
      </c>
      <c r="E136" s="5">
        <v>798339432</v>
      </c>
      <c r="F136" s="5">
        <v>-33335631635</v>
      </c>
      <c r="G136" s="5">
        <v>49625680667</v>
      </c>
      <c r="I136" s="5">
        <v>28395464304</v>
      </c>
      <c r="J136" s="5">
        <v>363710962093</v>
      </c>
      <c r="K136" s="5">
        <v>55894445869</v>
      </c>
      <c r="L136" s="5">
        <v>35902244620</v>
      </c>
      <c r="M136" s="5">
        <v>150661854490</v>
      </c>
      <c r="N136" s="5">
        <v>-20891388553</v>
      </c>
    </row>
    <row r="137" spans="3:14" ht="15.5" x14ac:dyDescent="0.35">
      <c r="C137" t="s">
        <v>146</v>
      </c>
      <c r="E137" s="5">
        <v>-2549130013</v>
      </c>
      <c r="F137" s="5">
        <v>-21111606500</v>
      </c>
      <c r="G137" s="5">
        <v>-12449053208</v>
      </c>
      <c r="I137" s="5">
        <v>-37457152566</v>
      </c>
      <c r="J137" s="5">
        <v>-15738794012</v>
      </c>
      <c r="K137" s="5">
        <v>-7698911755</v>
      </c>
      <c r="L137" s="5">
        <v>-2099778780</v>
      </c>
      <c r="M137" s="5">
        <v>-15152126351</v>
      </c>
      <c r="N137" s="5">
        <v>-3776245194</v>
      </c>
    </row>
    <row r="138" spans="3:14" ht="15.5" x14ac:dyDescent="0.35">
      <c r="C138" t="s">
        <v>1240</v>
      </c>
    </row>
    <row r="139" spans="3:14" ht="15.5" x14ac:dyDescent="0.35">
      <c r="C139" t="s">
        <v>148</v>
      </c>
      <c r="E139" s="5">
        <v>-2549130013</v>
      </c>
      <c r="F139" s="5">
        <v>-21206606500</v>
      </c>
      <c r="G139" s="5">
        <v>-12449053208</v>
      </c>
      <c r="I139" s="5">
        <v>-37552152566</v>
      </c>
      <c r="J139" s="5">
        <v>-17000055273</v>
      </c>
      <c r="K139" s="5">
        <v>-7698911755</v>
      </c>
      <c r="L139" s="5">
        <v>-2099778780</v>
      </c>
      <c r="M139" s="5">
        <v>-15152126351</v>
      </c>
      <c r="N139" s="5">
        <v>-3806245194</v>
      </c>
    </row>
    <row r="140" spans="3:14" ht="15.5" x14ac:dyDescent="0.35">
      <c r="C140" t="s">
        <v>447</v>
      </c>
      <c r="F140" s="5">
        <v>95000000</v>
      </c>
      <c r="I140" s="5">
        <v>95000000</v>
      </c>
      <c r="J140" s="5">
        <v>1261261261</v>
      </c>
      <c r="N140" s="5">
        <v>30000000</v>
      </c>
    </row>
    <row r="141" spans="3:14" ht="15.5" x14ac:dyDescent="0.35">
      <c r="C141" t="s">
        <v>149</v>
      </c>
      <c r="D141" s="5">
        <v>-9487266034</v>
      </c>
      <c r="E141" s="5">
        <v>798339432</v>
      </c>
      <c r="F141" s="5">
        <v>-33335631635</v>
      </c>
      <c r="G141" s="5">
        <v>49625680667</v>
      </c>
      <c r="I141" s="5">
        <v>28395464304</v>
      </c>
      <c r="J141" s="5">
        <v>363710962093</v>
      </c>
      <c r="K141" s="5">
        <v>55894445869</v>
      </c>
      <c r="L141" s="5">
        <v>35902244620</v>
      </c>
      <c r="M141" s="5">
        <v>150661854490</v>
      </c>
      <c r="N141" s="5">
        <v>-20891388553</v>
      </c>
    </row>
    <row r="142" spans="3:14" ht="15.5" x14ac:dyDescent="0.35">
      <c r="C142" t="s">
        <v>489</v>
      </c>
      <c r="D142" s="5">
        <v>124560142271</v>
      </c>
      <c r="E142" s="5">
        <v>156424865419</v>
      </c>
      <c r="F142" s="5">
        <v>99933858520</v>
      </c>
      <c r="G142" s="5">
        <v>302640234635</v>
      </c>
      <c r="I142" s="5">
        <v>716839094867</v>
      </c>
      <c r="J142" s="5">
        <v>623595069428</v>
      </c>
      <c r="K142" s="5">
        <v>359497843010</v>
      </c>
      <c r="L142" s="5">
        <v>124610952144</v>
      </c>
      <c r="M142" s="5">
        <v>171016640527</v>
      </c>
      <c r="N142" s="5">
        <v>129559350186</v>
      </c>
    </row>
    <row r="143" spans="3:14" ht="15.5" x14ac:dyDescent="0.35">
      <c r="C143" t="s">
        <v>1241</v>
      </c>
      <c r="J143" s="5">
        <v>384620578208</v>
      </c>
    </row>
    <row r="144" spans="3:14" ht="15.5" x14ac:dyDescent="0.35">
      <c r="C144" t="s">
        <v>636</v>
      </c>
      <c r="J144" s="5">
        <v>100000000000</v>
      </c>
      <c r="K144" s="5">
        <v>10000000000</v>
      </c>
      <c r="L144" s="5">
        <v>70000000000</v>
      </c>
      <c r="N144" s="5">
        <v>22125000000</v>
      </c>
    </row>
    <row r="145" spans="3:14" ht="15.5" x14ac:dyDescent="0.35">
      <c r="C145" t="s">
        <v>364</v>
      </c>
      <c r="K145" s="5">
        <v>3067644000</v>
      </c>
      <c r="L145" s="5">
        <v>26436356000</v>
      </c>
      <c r="M145" s="5">
        <v>6965778948</v>
      </c>
    </row>
    <row r="146" spans="3:14" ht="15.5" x14ac:dyDescent="0.35">
      <c r="C146" t="s">
        <v>156</v>
      </c>
      <c r="D146" s="5">
        <v>620000000</v>
      </c>
      <c r="E146" s="5">
        <v>12000000000</v>
      </c>
      <c r="F146" s="5">
        <v>10000000000</v>
      </c>
      <c r="I146" s="5">
        <v>22000000000</v>
      </c>
      <c r="L146" s="5">
        <v>27950000000</v>
      </c>
    </row>
    <row r="147" spans="3:14" ht="15.5" x14ac:dyDescent="0.35">
      <c r="C147" t="s">
        <v>311</v>
      </c>
      <c r="D147" s="5">
        <v>-123228426995</v>
      </c>
      <c r="E147" s="5">
        <v>-125906596733</v>
      </c>
      <c r="G147" s="5">
        <v>-254678206083</v>
      </c>
      <c r="I147" s="5">
        <v>-634473310137</v>
      </c>
      <c r="J147" s="5">
        <v>-700894210462</v>
      </c>
      <c r="K147" s="5">
        <v>-263154955689</v>
      </c>
      <c r="L147" s="5">
        <v>-166561432954</v>
      </c>
      <c r="M147" s="5">
        <v>-16895220703</v>
      </c>
      <c r="N147" s="5">
        <v>-163708154423</v>
      </c>
    </row>
    <row r="148" spans="3:14" ht="15.5" x14ac:dyDescent="0.35">
      <c r="C148" t="s">
        <v>538</v>
      </c>
      <c r="F148" s="5">
        <v>-107952620299</v>
      </c>
    </row>
    <row r="149" spans="3:14" ht="15.5" x14ac:dyDescent="0.35">
      <c r="C149" t="s">
        <v>537</v>
      </c>
      <c r="F149" s="5">
        <v>-10133474577</v>
      </c>
    </row>
    <row r="150" spans="3:14" ht="15.5" x14ac:dyDescent="0.35">
      <c r="C150" t="s">
        <v>1242</v>
      </c>
      <c r="D150" s="5">
        <v>-123228426995</v>
      </c>
      <c r="E150" s="5">
        <v>-125906596733</v>
      </c>
      <c r="F150" s="5">
        <v>-118086094876</v>
      </c>
      <c r="G150" s="5">
        <v>-254678206083</v>
      </c>
      <c r="I150" s="5">
        <v>-634473310137</v>
      </c>
      <c r="J150" s="5">
        <v>-700894210462</v>
      </c>
      <c r="K150" s="5">
        <v>-263154955689</v>
      </c>
      <c r="L150" s="5">
        <v>-166561432954</v>
      </c>
      <c r="M150" s="5">
        <v>-16895220703</v>
      </c>
      <c r="N150" s="5">
        <v>-163708154423</v>
      </c>
    </row>
    <row r="151" spans="3:14" ht="15.5" x14ac:dyDescent="0.35">
      <c r="C151" t="s">
        <v>157</v>
      </c>
      <c r="D151" s="5">
        <v>-1833333333</v>
      </c>
      <c r="E151" s="5">
        <v>-1416666667</v>
      </c>
      <c r="I151" s="5">
        <v>-1416666667</v>
      </c>
      <c r="K151" s="5">
        <v>-27950000000</v>
      </c>
    </row>
    <row r="152" spans="3:14" ht="15.5" x14ac:dyDescent="0.35">
      <c r="C152" t="s">
        <v>635</v>
      </c>
      <c r="D152" s="5">
        <v>-9008474546</v>
      </c>
      <c r="E152" s="5">
        <v>-40158898320</v>
      </c>
      <c r="G152" s="5">
        <v>10133474577</v>
      </c>
      <c r="I152" s="5">
        <v>-40158898320</v>
      </c>
      <c r="J152" s="5">
        <v>-42533898326</v>
      </c>
      <c r="K152" s="5">
        <v>-24364406796</v>
      </c>
      <c r="L152" s="5">
        <v>-9499999976</v>
      </c>
      <c r="M152" s="5">
        <v>-8499999996</v>
      </c>
      <c r="N152" s="5">
        <v>-3999999996</v>
      </c>
    </row>
    <row r="153" spans="3:14" ht="15.5" x14ac:dyDescent="0.35">
      <c r="C153" t="s">
        <v>155</v>
      </c>
      <c r="D153" s="5">
        <v>-450000000</v>
      </c>
      <c r="I153" s="5">
        <v>-450000000</v>
      </c>
      <c r="J153" s="5">
        <v>-450000000</v>
      </c>
      <c r="K153" s="5">
        <v>-450000000</v>
      </c>
      <c r="L153" s="5">
        <v>-450000000</v>
      </c>
      <c r="M153" s="5">
        <v>-1200000000</v>
      </c>
      <c r="N153" s="5">
        <v>-1200000000</v>
      </c>
    </row>
    <row r="154" spans="3:14" ht="15.5" x14ac:dyDescent="0.35">
      <c r="C154" t="s">
        <v>314</v>
      </c>
      <c r="D154" s="5">
        <v>-147173431</v>
      </c>
      <c r="E154" s="5">
        <v>-144364267</v>
      </c>
      <c r="F154" s="5">
        <v>-183395279</v>
      </c>
      <c r="G154" s="5">
        <v>-136488962</v>
      </c>
      <c r="I154" s="5">
        <v>-611421939</v>
      </c>
      <c r="J154" s="5">
        <v>-626576755</v>
      </c>
      <c r="K154" s="5">
        <v>-751678656</v>
      </c>
      <c r="L154" s="5">
        <v>-583630594</v>
      </c>
      <c r="M154" s="5">
        <v>-725344286</v>
      </c>
      <c r="N154" s="5">
        <v>-864187020</v>
      </c>
    </row>
    <row r="155" spans="3:14" ht="15.5" x14ac:dyDescent="0.35">
      <c r="C155" t="s">
        <v>412</v>
      </c>
      <c r="N155" s="5">
        <v>-2803397300</v>
      </c>
    </row>
    <row r="156" spans="3:14" ht="15.5" x14ac:dyDescent="0.35">
      <c r="C156" t="s">
        <v>1243</v>
      </c>
      <c r="F156" s="5">
        <v>-25000000000</v>
      </c>
      <c r="G156" s="5">
        <v>-8333333500</v>
      </c>
      <c r="I156" s="5">
        <v>-33333333500</v>
      </c>
      <c r="L156" s="5">
        <v>-36000000000</v>
      </c>
    </row>
    <row r="157" spans="3:14" ht="15.5" x14ac:dyDescent="0.35">
      <c r="C157" t="s">
        <v>164</v>
      </c>
      <c r="D157" s="5">
        <v>-1329375018</v>
      </c>
      <c r="E157" s="5">
        <v>-13706933201</v>
      </c>
      <c r="F157" s="5">
        <v>666228892</v>
      </c>
      <c r="G157" s="5">
        <v>-1875582584</v>
      </c>
      <c r="I157" s="5">
        <v>-14057773925</v>
      </c>
      <c r="J157" s="5">
        <v>181015088741</v>
      </c>
      <c r="K157" s="5">
        <v>64630691</v>
      </c>
      <c r="L157" s="5">
        <v>-1689282803</v>
      </c>
      <c r="M157" s="5">
        <v>1466963265</v>
      </c>
      <c r="N157" s="5">
        <v>233027185</v>
      </c>
    </row>
    <row r="158" spans="3:14" ht="15.5" x14ac:dyDescent="0.35">
      <c r="C158" t="s">
        <v>165</v>
      </c>
      <c r="D158" s="5">
        <v>167180334738</v>
      </c>
      <c r="I158" s="5">
        <v>181253618924</v>
      </c>
      <c r="J158" s="5">
        <v>245638795</v>
      </c>
      <c r="K158" s="5">
        <v>185739152</v>
      </c>
      <c r="L158" s="5">
        <v>1864347893</v>
      </c>
      <c r="M158" s="5">
        <v>397353632</v>
      </c>
      <c r="N158" s="5">
        <v>164287891</v>
      </c>
    </row>
    <row r="159" spans="3:14" ht="15.5" x14ac:dyDescent="0.35">
      <c r="C159" t="s">
        <v>315</v>
      </c>
      <c r="D159" s="5">
        <v>-28063820</v>
      </c>
      <c r="E159" s="5">
        <v>-2551688</v>
      </c>
      <c r="F159" s="5">
        <v>-11182398</v>
      </c>
      <c r="G159" s="5">
        <v>8880875</v>
      </c>
      <c r="I159" s="5">
        <v>-15510261</v>
      </c>
      <c r="J159" s="5">
        <v>-7108612</v>
      </c>
      <c r="K159" s="5">
        <v>-4731048</v>
      </c>
      <c r="L159" s="5">
        <v>10674062</v>
      </c>
      <c r="M159" s="5">
        <v>30996</v>
      </c>
      <c r="N159" s="5">
        <v>38556</v>
      </c>
    </row>
    <row r="160" spans="3:14" ht="15.5" x14ac:dyDescent="0.35">
      <c r="C160" t="s">
        <v>166</v>
      </c>
      <c r="D160" s="5">
        <v>165822895900</v>
      </c>
      <c r="E160" s="5">
        <v>-13709484889</v>
      </c>
      <c r="F160" s="5">
        <v>655046494</v>
      </c>
      <c r="G160" s="5">
        <v>-1866701709</v>
      </c>
      <c r="I160" s="5">
        <v>167180334738</v>
      </c>
      <c r="J160" s="5">
        <v>181253618924</v>
      </c>
      <c r="K160" s="5">
        <v>245638795</v>
      </c>
      <c r="L160" s="5">
        <v>185739152</v>
      </c>
      <c r="M160" s="5">
        <v>1864347893</v>
      </c>
      <c r="N160" s="5">
        <v>397353632</v>
      </c>
    </row>
    <row r="162" spans="2:14" ht="15.5" x14ac:dyDescent="0.35">
      <c r="B162" t="s">
        <v>167</v>
      </c>
      <c r="C162" t="s">
        <v>11</v>
      </c>
      <c r="D162" s="5">
        <v>6670000000</v>
      </c>
      <c r="E162" s="5">
        <v>6670000000</v>
      </c>
      <c r="F162" s="5">
        <v>6670000000</v>
      </c>
      <c r="G162" s="5">
        <v>6670000000</v>
      </c>
      <c r="I162" s="5">
        <v>6670000000</v>
      </c>
      <c r="J162" s="5">
        <v>6670000000</v>
      </c>
      <c r="K162" s="5">
        <v>5000000000</v>
      </c>
      <c r="L162" s="5">
        <v>5000000000</v>
      </c>
      <c r="M162" s="5">
        <v>0</v>
      </c>
      <c r="N162" s="5">
        <v>0</v>
      </c>
    </row>
    <row r="163" spans="2:14" ht="15.5" x14ac:dyDescent="0.35">
      <c r="C163" t="s">
        <v>168</v>
      </c>
      <c r="D163" s="6">
        <v>-1.72</v>
      </c>
      <c r="E163" s="6">
        <v>-3.4</v>
      </c>
      <c r="F163" s="6">
        <v>-1.7</v>
      </c>
      <c r="G163" s="6">
        <v>-0.16</v>
      </c>
    </row>
    <row r="164" spans="2:14" ht="15.5" x14ac:dyDescent="0.35">
      <c r="C164" t="s">
        <v>169</v>
      </c>
      <c r="D164" s="6">
        <v>-48.84</v>
      </c>
      <c r="E164" s="6">
        <v>-28.24</v>
      </c>
      <c r="F164" s="6">
        <v>-48.82</v>
      </c>
      <c r="G164" s="6">
        <v>-493.75</v>
      </c>
    </row>
    <row r="165" spans="2:14" ht="15.5" x14ac:dyDescent="0.35">
      <c r="C165" t="s">
        <v>60</v>
      </c>
      <c r="D165" s="6">
        <v>5.48</v>
      </c>
      <c r="E165" s="6">
        <v>9.67</v>
      </c>
      <c r="F165" s="6">
        <v>3.3</v>
      </c>
      <c r="G165" s="6">
        <v>6.35</v>
      </c>
    </row>
    <row r="166" spans="2:14" ht="15.5" x14ac:dyDescent="0.35">
      <c r="C166" t="s">
        <v>170</v>
      </c>
      <c r="D166" s="5">
        <v>3980000000</v>
      </c>
      <c r="E166" s="5">
        <v>-6460000000</v>
      </c>
      <c r="F166" s="6">
        <v>4019999999.9999995</v>
      </c>
      <c r="G166" s="5">
        <v>14840000000</v>
      </c>
    </row>
    <row r="167" spans="2:14" ht="15.5" x14ac:dyDescent="0.35">
      <c r="C167" t="s">
        <v>171</v>
      </c>
      <c r="D167" s="6">
        <v>-9.4999999999999998E-3</v>
      </c>
      <c r="E167" s="6">
        <v>-1.8600000000000002E-2</v>
      </c>
      <c r="F167" s="6">
        <v>-9.1000000000000004E-3</v>
      </c>
      <c r="G167" s="6">
        <v>-8.9999999999999998E-4</v>
      </c>
    </row>
    <row r="168" spans="2:14" ht="15.5" x14ac:dyDescent="0.35">
      <c r="C168" t="s">
        <v>172</v>
      </c>
      <c r="D168" s="6">
        <v>-2.0799999999999999E-2</v>
      </c>
      <c r="E168" s="6">
        <v>-4.0399999999999998E-2</v>
      </c>
      <c r="F168" s="6">
        <v>-1.9400000000000001E-2</v>
      </c>
      <c r="G168" s="6">
        <v>-1.8E-3</v>
      </c>
    </row>
    <row r="169" spans="2:14" ht="15.5" x14ac:dyDescent="0.35">
      <c r="C169" t="s">
        <v>173</v>
      </c>
      <c r="D169" s="6">
        <v>-4.0000000000000002E-4</v>
      </c>
      <c r="E169" s="6">
        <v>-1.6500000000000001E-2</v>
      </c>
      <c r="F169" s="6">
        <v>-4.0000000000000002E-4</v>
      </c>
      <c r="G169" s="6">
        <v>1.5800000000000002E-2</v>
      </c>
    </row>
    <row r="170" spans="2:14" ht="15.5" x14ac:dyDescent="0.35">
      <c r="C170" t="s">
        <v>174</v>
      </c>
      <c r="D170" s="6">
        <v>-0.02</v>
      </c>
      <c r="E170" s="6">
        <v>-0.88</v>
      </c>
      <c r="F170" s="6">
        <v>-0.02</v>
      </c>
      <c r="G170" s="6">
        <v>0.89</v>
      </c>
    </row>
    <row r="171" spans="2:14" ht="15.5" x14ac:dyDescent="0.35">
      <c r="C171" t="s">
        <v>175</v>
      </c>
      <c r="D171" s="5">
        <v>550000000000</v>
      </c>
      <c r="E171" s="5">
        <v>562000000000</v>
      </c>
      <c r="F171" s="5">
        <v>584000000000</v>
      </c>
      <c r="G171" s="5">
        <v>596000000000</v>
      </c>
    </row>
    <row r="172" spans="2:14" ht="15.5" x14ac:dyDescent="0.35">
      <c r="C172" t="s">
        <v>176</v>
      </c>
      <c r="D172" s="6">
        <v>1.02</v>
      </c>
      <c r="E172" s="6">
        <v>1.1399999999999999</v>
      </c>
      <c r="F172" s="6">
        <v>0.95</v>
      </c>
      <c r="G172" s="6">
        <v>0.88</v>
      </c>
    </row>
    <row r="173" spans="2:14" ht="15.5" x14ac:dyDescent="0.35">
      <c r="C173" t="s">
        <v>177</v>
      </c>
      <c r="D173" s="6">
        <v>82.54</v>
      </c>
      <c r="E173" s="6">
        <v>84.23</v>
      </c>
      <c r="F173" s="6">
        <v>87.66</v>
      </c>
      <c r="G173" s="6">
        <v>89.34</v>
      </c>
    </row>
    <row r="174" spans="2:14" ht="15.5" x14ac:dyDescent="0.35">
      <c r="C174" t="s">
        <v>178</v>
      </c>
      <c r="D174" s="6">
        <v>1.02</v>
      </c>
      <c r="E174" s="6">
        <v>1.1399999999999999</v>
      </c>
      <c r="F174" s="6">
        <v>0.95</v>
      </c>
      <c r="G174" s="6">
        <v>0.88</v>
      </c>
    </row>
    <row r="175" spans="2:14" ht="15.5" x14ac:dyDescent="0.35">
      <c r="C175" t="s">
        <v>179</v>
      </c>
      <c r="D175" s="6">
        <v>82.54</v>
      </c>
      <c r="E175" s="6">
        <v>84.23</v>
      </c>
      <c r="F175" s="6">
        <v>87.66</v>
      </c>
      <c r="G175" s="6">
        <v>89.34</v>
      </c>
    </row>
    <row r="176" spans="2:14" ht="15.5" x14ac:dyDescent="0.35">
      <c r="C176" t="s">
        <v>180</v>
      </c>
      <c r="D176" s="5">
        <v>522000000000</v>
      </c>
      <c r="E176" s="5">
        <v>523000000000</v>
      </c>
      <c r="F176" s="5">
        <v>524000000000</v>
      </c>
      <c r="G176" s="5">
        <v>533000000000</v>
      </c>
    </row>
    <row r="177" spans="3:14" ht="15.5" x14ac:dyDescent="0.35">
      <c r="C177" t="s">
        <v>181</v>
      </c>
      <c r="D177" s="5">
        <v>50000000000</v>
      </c>
      <c r="E177" s="5">
        <v>57000000000</v>
      </c>
      <c r="F177" s="5">
        <v>66000000000</v>
      </c>
      <c r="G177" s="5">
        <v>75000000000</v>
      </c>
    </row>
    <row r="178" spans="3:14" ht="15.5" x14ac:dyDescent="0.35">
      <c r="C178" t="s">
        <v>182</v>
      </c>
      <c r="D178" s="5">
        <v>550000000000</v>
      </c>
      <c r="E178" s="5">
        <v>562000000000</v>
      </c>
      <c r="F178" s="5">
        <v>584000000000</v>
      </c>
      <c r="G178" s="5">
        <v>596000000000</v>
      </c>
    </row>
    <row r="179" spans="3:14" ht="15.5" x14ac:dyDescent="0.35">
      <c r="C179" t="s">
        <v>23</v>
      </c>
      <c r="D179" s="5">
        <v>572000000000</v>
      </c>
      <c r="E179" s="5">
        <v>580000000000</v>
      </c>
      <c r="F179" s="5">
        <v>590000000000</v>
      </c>
      <c r="G179" s="5">
        <v>608000000000</v>
      </c>
    </row>
    <row r="180" spans="3:14" ht="15.5" x14ac:dyDescent="0.35">
      <c r="C180" t="s">
        <v>20</v>
      </c>
      <c r="D180" s="5">
        <v>406000000000</v>
      </c>
      <c r="E180" s="5">
        <v>413000000000</v>
      </c>
      <c r="F180" s="5">
        <v>409000000000</v>
      </c>
      <c r="G180" s="5">
        <v>428000000000</v>
      </c>
    </row>
    <row r="181" spans="3:14" ht="15.5" x14ac:dyDescent="0.35">
      <c r="C181" t="s">
        <v>183</v>
      </c>
      <c r="D181" s="5">
        <v>409000000000</v>
      </c>
      <c r="E181" s="5">
        <v>426000000000</v>
      </c>
      <c r="F181" s="5">
        <v>456000000000</v>
      </c>
      <c r="G181" s="5">
        <v>501000000000</v>
      </c>
    </row>
    <row r="182" spans="3:14" ht="15.5" x14ac:dyDescent="0.35">
      <c r="C182" t="s">
        <v>184</v>
      </c>
      <c r="D182" s="5">
        <v>8000000000</v>
      </c>
      <c r="E182" s="5">
        <v>-12000000000</v>
      </c>
      <c r="F182" s="5">
        <v>55000000000</v>
      </c>
      <c r="G182" s="5">
        <v>-39000000000</v>
      </c>
    </row>
    <row r="183" spans="3:14" ht="15.5" x14ac:dyDescent="0.35">
      <c r="C183" t="s">
        <v>185</v>
      </c>
      <c r="E183" s="5">
        <v>-3000000000</v>
      </c>
      <c r="F183" s="5">
        <v>-21000000000</v>
      </c>
      <c r="G183" s="5">
        <v>-12000000000</v>
      </c>
    </row>
    <row r="184" spans="3:14" ht="15.5" x14ac:dyDescent="0.35">
      <c r="C184" t="s">
        <v>12</v>
      </c>
      <c r="D184" s="5">
        <v>8000000000</v>
      </c>
      <c r="E184" s="5">
        <v>-15000000000</v>
      </c>
      <c r="F184" s="5">
        <v>34000000000</v>
      </c>
      <c r="G184" s="5">
        <v>-52000000000</v>
      </c>
    </row>
    <row r="185" spans="3:14" ht="15.5" x14ac:dyDescent="0.35">
      <c r="C185" t="s">
        <v>15</v>
      </c>
      <c r="D185" s="6">
        <v>1.22</v>
      </c>
      <c r="E185" s="6">
        <v>-2.1800000000000002</v>
      </c>
      <c r="F185" s="6">
        <v>5.09</v>
      </c>
      <c r="G185" s="6">
        <v>-7.73</v>
      </c>
    </row>
    <row r="186" spans="3:14" ht="15.5" x14ac:dyDescent="0.35">
      <c r="C186" t="s">
        <v>45</v>
      </c>
      <c r="I186" s="6">
        <v>-4.99</v>
      </c>
      <c r="J186" s="6">
        <v>3.12</v>
      </c>
      <c r="K186" s="6">
        <v>10.6</v>
      </c>
      <c r="L186" s="6">
        <v>8.42</v>
      </c>
      <c r="M186" s="6">
        <v>4101034.84</v>
      </c>
      <c r="N186" s="6">
        <v>4711340.05</v>
      </c>
    </row>
    <row r="187" spans="3:14" ht="15.5" x14ac:dyDescent="0.35">
      <c r="C187" t="s">
        <v>59</v>
      </c>
      <c r="I187" s="6">
        <v>-19.239999999999998</v>
      </c>
      <c r="J187" s="6">
        <v>29.17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62</v>
      </c>
      <c r="I188" s="6">
        <v>1.55</v>
      </c>
      <c r="J188" s="6">
        <v>1.06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186</v>
      </c>
      <c r="I189" s="5">
        <v>29780000000</v>
      </c>
      <c r="J189" s="5">
        <v>82860000000</v>
      </c>
      <c r="K189" s="5">
        <v>118370000000</v>
      </c>
      <c r="L189" s="5">
        <v>99380000000</v>
      </c>
      <c r="M189" s="5">
        <v>100270000000</v>
      </c>
      <c r="N189" s="5">
        <v>98920000000</v>
      </c>
    </row>
    <row r="190" spans="3:14" ht="15.5" x14ac:dyDescent="0.35">
      <c r="C190" t="s">
        <v>187</v>
      </c>
      <c r="I190" s="6">
        <v>-2.7200000000000002E-2</v>
      </c>
      <c r="J190" s="6">
        <v>1.7000000000000001E-2</v>
      </c>
      <c r="K190" s="6">
        <v>5.7300000000000004E-2</v>
      </c>
      <c r="L190" s="6">
        <v>5.5199999999999999E-2</v>
      </c>
      <c r="M190" s="6">
        <v>5.5E-2</v>
      </c>
      <c r="N190" s="6">
        <v>7.8600000000000003E-2</v>
      </c>
    </row>
    <row r="191" spans="3:14" ht="15.5" x14ac:dyDescent="0.35">
      <c r="C191" t="s">
        <v>188</v>
      </c>
      <c r="I191" s="6">
        <v>-5.9200000000000003E-2</v>
      </c>
      <c r="J191" s="6">
        <v>3.32E-2</v>
      </c>
      <c r="K191" s="6">
        <v>0.23899999999999999</v>
      </c>
      <c r="L191" s="6">
        <v>0.25009999999999999</v>
      </c>
      <c r="M191" s="6">
        <v>0.25290000000000001</v>
      </c>
      <c r="N191" s="6">
        <v>0.39030000000000004</v>
      </c>
    </row>
    <row r="192" spans="3:14" ht="15.5" x14ac:dyDescent="0.35">
      <c r="C192" t="s">
        <v>189</v>
      </c>
      <c r="I192" s="6">
        <v>1.9799999999999998E-2</v>
      </c>
      <c r="J192" s="6">
        <v>0.1401</v>
      </c>
      <c r="K192" s="6">
        <v>0.41070000000000001</v>
      </c>
      <c r="L192" s="6">
        <v>0.40889999999999999</v>
      </c>
      <c r="M192" s="6">
        <v>0.51500000000000001</v>
      </c>
      <c r="N192" s="6">
        <v>1.1265000000000001</v>
      </c>
    </row>
    <row r="193" spans="2:14" ht="15.5" x14ac:dyDescent="0.35">
      <c r="C193" t="s">
        <v>190</v>
      </c>
      <c r="I193" s="6">
        <v>0.28999999999999998</v>
      </c>
      <c r="J193" s="6">
        <v>1.64</v>
      </c>
      <c r="K193" s="6">
        <v>2.78</v>
      </c>
      <c r="L193" s="6">
        <v>2.73</v>
      </c>
      <c r="M193" s="6">
        <v>2.42</v>
      </c>
      <c r="N193" s="6">
        <v>3.21</v>
      </c>
    </row>
    <row r="194" spans="2:14" ht="15.5" x14ac:dyDescent="0.35">
      <c r="C194" t="s">
        <v>56</v>
      </c>
      <c r="I194" s="6">
        <v>1.1399999999999999</v>
      </c>
      <c r="J194" s="6">
        <v>0.97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53</v>
      </c>
      <c r="I195" s="6">
        <v>84.23</v>
      </c>
      <c r="J195" s="6">
        <v>94.17</v>
      </c>
      <c r="K195" s="6">
        <v>44.35</v>
      </c>
      <c r="L195" s="6">
        <v>33.659999999999997</v>
      </c>
      <c r="M195" s="6">
        <v>16218535.48</v>
      </c>
      <c r="N195" s="6">
        <v>12072422.85</v>
      </c>
    </row>
    <row r="196" spans="2:14" ht="15.5" x14ac:dyDescent="0.35">
      <c r="C196" t="s">
        <v>191</v>
      </c>
      <c r="I196" s="6">
        <v>1.1399999999999999</v>
      </c>
      <c r="J196" s="6">
        <v>0.97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192</v>
      </c>
      <c r="I197" s="6">
        <v>84.23</v>
      </c>
      <c r="J197" s="6">
        <v>94.17</v>
      </c>
      <c r="K197" s="6">
        <v>44.35</v>
      </c>
      <c r="L197" s="6">
        <v>33.659999999999997</v>
      </c>
      <c r="M197" s="6">
        <v>16218535.48</v>
      </c>
      <c r="N197" s="6">
        <v>12072422.85</v>
      </c>
    </row>
    <row r="198" spans="2:14" ht="15.5" x14ac:dyDescent="0.35">
      <c r="C198" t="s">
        <v>193</v>
      </c>
      <c r="I198" s="5">
        <v>523000000000</v>
      </c>
      <c r="J198" s="5">
        <v>445000000000</v>
      </c>
      <c r="K198" s="5">
        <v>506000000000</v>
      </c>
      <c r="L198" s="5">
        <v>408000000000</v>
      </c>
      <c r="M198" s="5">
        <v>436000000000</v>
      </c>
      <c r="N198" s="5">
        <v>282000000000</v>
      </c>
    </row>
    <row r="199" spans="2:14" ht="15.5" x14ac:dyDescent="0.35">
      <c r="C199" t="s">
        <v>194</v>
      </c>
      <c r="I199" s="5">
        <v>57000000000</v>
      </c>
      <c r="J199" s="5">
        <v>93000000000</v>
      </c>
      <c r="K199" s="5">
        <v>52000000000</v>
      </c>
      <c r="L199" s="5">
        <v>67000000000</v>
      </c>
      <c r="M199" s="5">
        <v>21000000000</v>
      </c>
      <c r="N199" s="5">
        <v>30000000000</v>
      </c>
    </row>
    <row r="200" spans="2:14" ht="15.5" x14ac:dyDescent="0.35">
      <c r="C200" t="s">
        <v>25</v>
      </c>
      <c r="I200" s="5">
        <v>580000000000</v>
      </c>
      <c r="J200" s="5">
        <v>538000000000</v>
      </c>
      <c r="K200" s="5">
        <v>558000000000</v>
      </c>
      <c r="L200" s="5">
        <v>475000000000</v>
      </c>
      <c r="M200" s="5">
        <v>457000000000</v>
      </c>
      <c r="N200" s="5">
        <v>312000000000</v>
      </c>
    </row>
    <row r="201" spans="2:14" ht="15.5" x14ac:dyDescent="0.35">
      <c r="C201" t="s">
        <v>22</v>
      </c>
      <c r="I201" s="5">
        <v>413000000000</v>
      </c>
      <c r="J201" s="5">
        <v>357000000000</v>
      </c>
      <c r="K201" s="5">
        <v>558000000000</v>
      </c>
      <c r="L201" s="5">
        <v>475000000000</v>
      </c>
      <c r="M201" s="5">
        <v>455000000000</v>
      </c>
      <c r="N201" s="5">
        <v>311000000000</v>
      </c>
    </row>
    <row r="202" spans="2:14" ht="15.5" x14ac:dyDescent="0.35">
      <c r="C202" t="s">
        <v>195</v>
      </c>
      <c r="I202" s="5">
        <v>426000000000</v>
      </c>
      <c r="J202" s="5">
        <v>562000000000</v>
      </c>
      <c r="K202" s="5">
        <v>142000000000</v>
      </c>
      <c r="L202" s="5">
        <v>102000000000</v>
      </c>
      <c r="M202" s="5">
        <v>41000000000</v>
      </c>
      <c r="N202" s="5">
        <v>14000000000</v>
      </c>
    </row>
    <row r="203" spans="2:14" ht="15.5" x14ac:dyDescent="0.35">
      <c r="C203" t="s">
        <v>196</v>
      </c>
      <c r="I203" s="5">
        <v>-5000000000</v>
      </c>
      <c r="J203" s="5">
        <v>-144000000000</v>
      </c>
      <c r="K203" s="5">
        <v>-48000000000</v>
      </c>
      <c r="L203" s="5">
        <v>-35000000000</v>
      </c>
      <c r="M203" s="5">
        <v>-134000000000</v>
      </c>
      <c r="N203" s="5">
        <v>25000000000</v>
      </c>
    </row>
    <row r="204" spans="2:14" ht="15.5" x14ac:dyDescent="0.35">
      <c r="C204" t="s">
        <v>197</v>
      </c>
      <c r="I204" s="5">
        <v>-38000000000</v>
      </c>
      <c r="J204" s="5">
        <v>-17000000000</v>
      </c>
      <c r="K204" s="5">
        <v>-8000000000</v>
      </c>
      <c r="L204" s="5">
        <v>-2000000000</v>
      </c>
      <c r="M204" s="5">
        <v>-15000000000</v>
      </c>
      <c r="N204" s="5">
        <v>-4000000000</v>
      </c>
    </row>
    <row r="205" spans="2:14" ht="15.5" x14ac:dyDescent="0.35">
      <c r="C205" t="s">
        <v>14</v>
      </c>
      <c r="I205" s="5">
        <v>-43000000000</v>
      </c>
      <c r="J205" s="5">
        <v>-161000000000</v>
      </c>
      <c r="K205" s="5">
        <v>-56000000000</v>
      </c>
      <c r="L205" s="5">
        <v>-38000000000</v>
      </c>
      <c r="M205" s="5">
        <v>-149000000000</v>
      </c>
      <c r="N205" s="5">
        <v>21000000000</v>
      </c>
    </row>
    <row r="206" spans="2:14" ht="15.5" x14ac:dyDescent="0.35">
      <c r="C206" t="s">
        <v>16</v>
      </c>
      <c r="I206" s="6">
        <v>-6.38</v>
      </c>
      <c r="J206" s="6">
        <v>-24.18</v>
      </c>
      <c r="K206" s="6">
        <v>-11.17</v>
      </c>
      <c r="L206" s="6">
        <v>-7.52</v>
      </c>
      <c r="M206" s="6">
        <v>-14919489.119999999</v>
      </c>
      <c r="N206" s="6">
        <v>2109441.5699999998</v>
      </c>
    </row>
    <row r="208" spans="2:14" ht="15.5" x14ac:dyDescent="0.35">
      <c r="B208" t="s">
        <v>198</v>
      </c>
      <c r="C208" t="s">
        <v>199</v>
      </c>
      <c r="D208" s="5">
        <v>-11000000000</v>
      </c>
      <c r="E208" s="5">
        <v>-23000000000</v>
      </c>
      <c r="F208" s="5">
        <v>-11000000000</v>
      </c>
      <c r="G208" s="5">
        <v>-1000000000</v>
      </c>
      <c r="H208" s="5">
        <v>-46000000000</v>
      </c>
      <c r="I208" s="5">
        <v>-33000000000</v>
      </c>
      <c r="J208" s="5">
        <v>21000000000</v>
      </c>
      <c r="K208" s="5">
        <v>53000000000</v>
      </c>
      <c r="L208" s="5">
        <v>42000000000</v>
      </c>
      <c r="M208" s="5">
        <v>41000000000</v>
      </c>
      <c r="N208" s="5">
        <v>47000000000</v>
      </c>
    </row>
    <row r="209" spans="3:14" ht="15.5" x14ac:dyDescent="0.35">
      <c r="C209" t="s">
        <v>317</v>
      </c>
      <c r="H209" s="5">
        <v>-47000000000</v>
      </c>
      <c r="I209" s="5">
        <v>-33000000000</v>
      </c>
      <c r="J209" s="5">
        <v>21000000000</v>
      </c>
      <c r="K209" s="5">
        <v>53000000000</v>
      </c>
    </row>
    <row r="210" spans="3:14" ht="15.5" x14ac:dyDescent="0.35">
      <c r="C210" t="s">
        <v>200</v>
      </c>
      <c r="H210" s="5">
        <v>5</v>
      </c>
      <c r="I210" s="5">
        <v>5</v>
      </c>
      <c r="J210" s="5">
        <v>5</v>
      </c>
    </row>
    <row r="211" spans="3:14" ht="15.5" x14ac:dyDescent="0.35">
      <c r="C211" t="s">
        <v>64</v>
      </c>
      <c r="H211" s="6">
        <v>-0.72670000000000001</v>
      </c>
      <c r="I211" s="6">
        <v>-1.0026999999999999</v>
      </c>
      <c r="J211" s="6">
        <v>1.6013999999999999</v>
      </c>
    </row>
    <row r="212" spans="3:14" ht="15.5" x14ac:dyDescent="0.35">
      <c r="C212" t="s">
        <v>201</v>
      </c>
      <c r="H212" s="6">
        <v>7.1399999999999991E-2</v>
      </c>
      <c r="I212" s="6">
        <v>5.3800000000000001E-2</v>
      </c>
      <c r="J212" s="6">
        <v>5.3800000000000001E-2</v>
      </c>
    </row>
    <row r="213" spans="3:14" ht="15.5" x14ac:dyDescent="0.35">
      <c r="C213" t="s">
        <v>44</v>
      </c>
      <c r="D213" s="6">
        <v>-1.72</v>
      </c>
      <c r="E213" s="6">
        <v>-3.4</v>
      </c>
      <c r="F213" s="6">
        <v>-1.7</v>
      </c>
      <c r="G213" s="6">
        <v>-0.16</v>
      </c>
      <c r="H213" s="6">
        <v>-6.88</v>
      </c>
      <c r="I213" s="6">
        <v>-4.99</v>
      </c>
      <c r="J213" s="6">
        <v>3.12</v>
      </c>
      <c r="K213" s="6">
        <v>7.95</v>
      </c>
      <c r="L213" s="6">
        <v>6.31</v>
      </c>
      <c r="M213" s="6">
        <v>6.15</v>
      </c>
      <c r="N213" s="6">
        <v>7.07</v>
      </c>
    </row>
    <row r="214" spans="3:14" ht="15.5" x14ac:dyDescent="0.35">
      <c r="C214" t="s">
        <v>318</v>
      </c>
      <c r="H214" s="6">
        <v>-6.99</v>
      </c>
      <c r="I214" s="6">
        <v>-4.99</v>
      </c>
      <c r="J214" s="6">
        <v>3.12</v>
      </c>
      <c r="K214" s="6">
        <v>7.95</v>
      </c>
    </row>
    <row r="215" spans="3:14" ht="15.5" x14ac:dyDescent="0.35">
      <c r="C215" t="s">
        <v>66</v>
      </c>
      <c r="H215" s="5">
        <v>5</v>
      </c>
      <c r="I215" s="5">
        <v>5</v>
      </c>
      <c r="J215" s="5">
        <v>5</v>
      </c>
    </row>
    <row r="216" spans="3:14" ht="15.5" x14ac:dyDescent="0.35">
      <c r="C216" t="s">
        <v>202</v>
      </c>
      <c r="H216" s="6">
        <v>-0.72670000000000001</v>
      </c>
      <c r="I216" s="6">
        <v>-1.0026999999999999</v>
      </c>
      <c r="J216" s="6">
        <v>1.6013999999999999</v>
      </c>
    </row>
    <row r="217" spans="3:14" ht="15.5" x14ac:dyDescent="0.35">
      <c r="C217" t="s">
        <v>203</v>
      </c>
      <c r="H217" s="6">
        <v>7.1399999999999991E-2</v>
      </c>
      <c r="I217" s="6">
        <v>5.3800000000000001E-2</v>
      </c>
      <c r="J217" s="6">
        <v>5.3800000000000001E-2</v>
      </c>
    </row>
    <row r="218" spans="3:14" ht="15.5" x14ac:dyDescent="0.35">
      <c r="C218" t="s">
        <v>204</v>
      </c>
      <c r="D218" s="5">
        <v>102000000000</v>
      </c>
      <c r="E218" s="5">
        <v>66000000000</v>
      </c>
      <c r="F218" s="5">
        <v>168000000000</v>
      </c>
      <c r="G218" s="5">
        <v>83000000000</v>
      </c>
      <c r="H218" s="5">
        <v>409000000000</v>
      </c>
      <c r="I218" s="5">
        <v>413000000000</v>
      </c>
      <c r="J218" s="5">
        <v>573000000000</v>
      </c>
      <c r="K218" s="5">
        <v>685000000000</v>
      </c>
      <c r="L218" s="5">
        <v>419000000000</v>
      </c>
      <c r="M218" s="5">
        <v>502000000000</v>
      </c>
      <c r="N218" s="5">
        <v>647000000000</v>
      </c>
    </row>
    <row r="219" spans="3:14" ht="15.5" x14ac:dyDescent="0.35">
      <c r="C219" t="s">
        <v>319</v>
      </c>
      <c r="H219" s="5">
        <v>419000000000</v>
      </c>
      <c r="I219" s="5">
        <v>413000000000</v>
      </c>
      <c r="J219" s="5">
        <v>573000000000</v>
      </c>
      <c r="K219" s="5">
        <v>685000000000</v>
      </c>
    </row>
    <row r="220" spans="3:14" ht="15.5" x14ac:dyDescent="0.35">
      <c r="C220" t="s">
        <v>205</v>
      </c>
      <c r="H220" s="5">
        <v>5</v>
      </c>
      <c r="I220" s="5">
        <v>5</v>
      </c>
      <c r="J220" s="5">
        <v>5</v>
      </c>
    </row>
    <row r="221" spans="3:14" ht="15.5" x14ac:dyDescent="0.35">
      <c r="C221" t="s">
        <v>206</v>
      </c>
      <c r="H221" s="6">
        <v>-0.72670000000000001</v>
      </c>
      <c r="I221" s="6">
        <v>-1.0026999999999999</v>
      </c>
      <c r="J221" s="6">
        <v>1.6013999999999999</v>
      </c>
    </row>
    <row r="222" spans="3:14" ht="15.5" x14ac:dyDescent="0.35">
      <c r="C222" t="s">
        <v>207</v>
      </c>
      <c r="H222" s="6">
        <v>7.1399999999999991E-2</v>
      </c>
      <c r="I222" s="6">
        <v>5.3800000000000001E-2</v>
      </c>
      <c r="J222" s="6">
        <v>5.3800000000000001E-2</v>
      </c>
    </row>
    <row r="223" spans="3:14" ht="15.5" x14ac:dyDescent="0.35">
      <c r="C223" t="s">
        <v>208</v>
      </c>
      <c r="I223" s="6">
        <v>-10.17</v>
      </c>
    </row>
    <row r="224" spans="3:14" ht="15.5" x14ac:dyDescent="0.35">
      <c r="C224" t="s">
        <v>320</v>
      </c>
      <c r="I224" s="6">
        <v>-10.02</v>
      </c>
    </row>
    <row r="225" spans="3:9" ht="15.5" x14ac:dyDescent="0.35">
      <c r="C225" t="s">
        <v>209</v>
      </c>
      <c r="I225" s="6">
        <v>7.42</v>
      </c>
    </row>
    <row r="226" spans="3:9" ht="15.5" x14ac:dyDescent="0.35">
      <c r="C226" t="s">
        <v>321</v>
      </c>
      <c r="I226" s="6">
        <v>-9.98E-2</v>
      </c>
    </row>
    <row r="227" spans="3:9" ht="15.5" x14ac:dyDescent="0.35">
      <c r="C227" t="s">
        <v>322</v>
      </c>
      <c r="I227" s="6">
        <v>1.1100000000000001</v>
      </c>
    </row>
    <row r="228" spans="3:9" ht="15.5" x14ac:dyDescent="0.35">
      <c r="C228" t="s">
        <v>210</v>
      </c>
      <c r="I228" s="6">
        <v>0.85</v>
      </c>
    </row>
    <row r="229" spans="3:9" ht="15.5" x14ac:dyDescent="0.35">
      <c r="C229" t="s">
        <v>323</v>
      </c>
      <c r="I229" s="6">
        <v>38.049999999999997</v>
      </c>
    </row>
    <row r="230" spans="3:9" ht="15.5" x14ac:dyDescent="0.35">
      <c r="C230" t="s">
        <v>324</v>
      </c>
      <c r="I230" s="6">
        <v>-19.489999999999998</v>
      </c>
    </row>
    <row r="231" spans="3:9" ht="15.5" x14ac:dyDescent="0.35">
      <c r="C231" t="s">
        <v>325</v>
      </c>
      <c r="I231" s="6">
        <v>-5745.38</v>
      </c>
    </row>
    <row r="232" spans="3:9" ht="15.5" x14ac:dyDescent="0.35">
      <c r="C232" t="s">
        <v>326</v>
      </c>
      <c r="I232" s="6">
        <v>53.3</v>
      </c>
    </row>
    <row r="233" spans="3:9" ht="15.5" x14ac:dyDescent="0.35">
      <c r="C233" t="s">
        <v>329</v>
      </c>
      <c r="I233" s="6">
        <v>-6.99</v>
      </c>
    </row>
    <row r="234" spans="3:9" ht="15.5" x14ac:dyDescent="0.35">
      <c r="C234" t="s">
        <v>211</v>
      </c>
      <c r="I234" s="6">
        <v>-6.88</v>
      </c>
    </row>
    <row r="235" spans="3:9" ht="15.5" x14ac:dyDescent="0.35">
      <c r="C235" t="s">
        <v>330</v>
      </c>
      <c r="I235" s="6">
        <v>62.86</v>
      </c>
    </row>
    <row r="236" spans="3:9" ht="15.5" x14ac:dyDescent="0.35">
      <c r="C236" t="s">
        <v>212</v>
      </c>
      <c r="D236" s="6">
        <v>24.87</v>
      </c>
    </row>
    <row r="237" spans="3:9" ht="15.5" x14ac:dyDescent="0.35">
      <c r="C237" t="s">
        <v>213</v>
      </c>
      <c r="I237" s="6">
        <v>82.54</v>
      </c>
    </row>
    <row r="238" spans="3:9" ht="15.5" x14ac:dyDescent="0.35">
      <c r="C238" t="s">
        <v>331</v>
      </c>
      <c r="I238" s="6">
        <v>-3.59</v>
      </c>
    </row>
    <row r="239" spans="3:9" ht="15.5" x14ac:dyDescent="0.35">
      <c r="C239" t="s">
        <v>214</v>
      </c>
      <c r="D239" s="6">
        <v>1.7</v>
      </c>
    </row>
    <row r="240" spans="3:9" ht="15.5" x14ac:dyDescent="0.35">
      <c r="C240" t="s">
        <v>215</v>
      </c>
      <c r="D240" s="6">
        <v>0.77</v>
      </c>
    </row>
    <row r="241" spans="3:9" ht="15.5" x14ac:dyDescent="0.35">
      <c r="C241" t="s">
        <v>216</v>
      </c>
      <c r="D241" s="6">
        <v>1.04</v>
      </c>
    </row>
    <row r="242" spans="3:9" ht="15.5" x14ac:dyDescent="0.35">
      <c r="C242" t="s">
        <v>332</v>
      </c>
      <c r="D242" s="6">
        <v>0.09</v>
      </c>
    </row>
    <row r="243" spans="3:9" ht="15.5" x14ac:dyDescent="0.35">
      <c r="C243" t="s">
        <v>217</v>
      </c>
      <c r="D243" s="6">
        <v>1.19</v>
      </c>
    </row>
    <row r="244" spans="3:9" ht="15.5" x14ac:dyDescent="0.35">
      <c r="C244" t="s">
        <v>218</v>
      </c>
      <c r="D244" s="6">
        <v>0.47</v>
      </c>
    </row>
    <row r="245" spans="3:9" ht="15.5" x14ac:dyDescent="0.35">
      <c r="C245" t="s">
        <v>219</v>
      </c>
      <c r="D245" s="6">
        <v>2.19</v>
      </c>
    </row>
    <row r="246" spans="3:9" ht="15.5" x14ac:dyDescent="0.35">
      <c r="C246" t="s">
        <v>12</v>
      </c>
      <c r="D246" s="5">
        <v>8000000000</v>
      </c>
    </row>
    <row r="247" spans="3:9" ht="15.5" x14ac:dyDescent="0.35">
      <c r="C247" t="s">
        <v>220</v>
      </c>
      <c r="I247" s="6">
        <v>3.22</v>
      </c>
    </row>
    <row r="248" spans="3:9" ht="15.5" x14ac:dyDescent="0.35">
      <c r="C248" t="s">
        <v>221</v>
      </c>
      <c r="I248" s="6">
        <v>-3.8699999999999998E-2</v>
      </c>
    </row>
    <row r="249" spans="3:9" ht="15.5" x14ac:dyDescent="0.35">
      <c r="C249" t="s">
        <v>222</v>
      </c>
      <c r="I249" s="6">
        <v>-8.4700000000000011E-2</v>
      </c>
    </row>
    <row r="250" spans="3:9" ht="15.5" x14ac:dyDescent="0.35">
      <c r="C250" t="s">
        <v>223</v>
      </c>
      <c r="I250" s="6">
        <v>-2.0000000000000001E-4</v>
      </c>
    </row>
    <row r="251" spans="3:9" ht="15.5" x14ac:dyDescent="0.35">
      <c r="C251" t="s">
        <v>334</v>
      </c>
      <c r="I251" s="6">
        <v>-1E-4</v>
      </c>
    </row>
    <row r="252" spans="3:9" ht="15.5" x14ac:dyDescent="0.35">
      <c r="C252" t="s">
        <v>224</v>
      </c>
      <c r="D252" s="6">
        <v>199.72</v>
      </c>
    </row>
    <row r="253" spans="3:9" ht="15.5" x14ac:dyDescent="0.35">
      <c r="C253" t="s">
        <v>225</v>
      </c>
      <c r="D253" s="6">
        <v>548.98</v>
      </c>
    </row>
    <row r="254" spans="3:9" ht="15.5" x14ac:dyDescent="0.35">
      <c r="C254" t="s">
        <v>226</v>
      </c>
      <c r="D254" s="6">
        <v>21.3</v>
      </c>
    </row>
    <row r="255" spans="3:9" ht="15.5" x14ac:dyDescent="0.35">
      <c r="C255" t="s">
        <v>227</v>
      </c>
      <c r="D255" s="6">
        <v>727.4</v>
      </c>
    </row>
    <row r="256" spans="3:9" ht="15.5" x14ac:dyDescent="0.35">
      <c r="C256" t="s">
        <v>228</v>
      </c>
      <c r="D256" s="6">
        <v>0.46</v>
      </c>
    </row>
    <row r="257" spans="3:9" ht="15.5" x14ac:dyDescent="0.35">
      <c r="C257" t="s">
        <v>335</v>
      </c>
      <c r="I257" s="6">
        <v>0.35</v>
      </c>
    </row>
    <row r="258" spans="3:9" ht="15.5" x14ac:dyDescent="0.35">
      <c r="C258" t="s">
        <v>336</v>
      </c>
      <c r="I258" s="6">
        <v>0.65</v>
      </c>
    </row>
    <row r="259" spans="3:9" ht="15.5" x14ac:dyDescent="0.35">
      <c r="C259" t="s">
        <v>40</v>
      </c>
      <c r="I259" s="5">
        <v>467000000000</v>
      </c>
    </row>
    <row r="260" spans="3:9" ht="15.5" x14ac:dyDescent="0.35">
      <c r="C260" t="s">
        <v>229</v>
      </c>
      <c r="I260" s="5">
        <v>873000000000</v>
      </c>
    </row>
    <row r="261" spans="3:9" ht="15.5" x14ac:dyDescent="0.35">
      <c r="C261" t="s">
        <v>230</v>
      </c>
      <c r="I261" s="5">
        <v>6670000000</v>
      </c>
    </row>
    <row r="262" spans="3:9" ht="15.5" x14ac:dyDescent="0.35">
      <c r="C262" t="s">
        <v>231</v>
      </c>
      <c r="I262" s="6">
        <v>0.25</v>
      </c>
    </row>
    <row r="263" spans="3:9" ht="15.5" x14ac:dyDescent="0.35">
      <c r="C263" t="s">
        <v>232</v>
      </c>
      <c r="D263" s="6">
        <v>0.10210000000000001</v>
      </c>
    </row>
    <row r="264" spans="3:9" ht="15.5" x14ac:dyDescent="0.35">
      <c r="C264" t="s">
        <v>233</v>
      </c>
      <c r="D264" s="6">
        <v>-2.5000000000000001E-3</v>
      </c>
    </row>
    <row r="265" spans="3:9" ht="15.5" x14ac:dyDescent="0.35">
      <c r="C265" t="s">
        <v>234</v>
      </c>
      <c r="D265" s="6">
        <v>-0.11220000000000001</v>
      </c>
    </row>
    <row r="266" spans="3:9" ht="15.5" x14ac:dyDescent="0.35">
      <c r="C266" t="s">
        <v>235</v>
      </c>
      <c r="D266" s="6">
        <v>6.3500000000000001E-2</v>
      </c>
    </row>
    <row r="267" spans="3:9" ht="15.5" x14ac:dyDescent="0.35">
      <c r="C267" t="s">
        <v>236</v>
      </c>
      <c r="D267" s="6">
        <v>-0.59770000000000001</v>
      </c>
    </row>
    <row r="268" spans="3:9" ht="15.5" x14ac:dyDescent="0.35">
      <c r="C268" t="s">
        <v>237</v>
      </c>
      <c r="D268" s="6">
        <v>-7.0982000000000003</v>
      </c>
    </row>
    <row r="269" spans="3:9" ht="15.5" x14ac:dyDescent="0.35">
      <c r="C269" t="s">
        <v>238</v>
      </c>
      <c r="I269" s="5">
        <v>5</v>
      </c>
    </row>
    <row r="270" spans="3:9" ht="15.5" x14ac:dyDescent="0.35">
      <c r="C270" t="s">
        <v>239</v>
      </c>
      <c r="I270" s="5">
        <v>5</v>
      </c>
    </row>
    <row r="271" spans="3:9" ht="15.5" x14ac:dyDescent="0.35">
      <c r="C271" t="s">
        <v>240</v>
      </c>
      <c r="I271" s="6">
        <v>-0.72670000000000001</v>
      </c>
    </row>
    <row r="272" spans="3:9" ht="15.5" x14ac:dyDescent="0.35">
      <c r="C272" t="s">
        <v>241</v>
      </c>
      <c r="I272" s="6">
        <v>7.1399999999999991E-2</v>
      </c>
    </row>
    <row r="273" spans="3:9" ht="15.5" x14ac:dyDescent="0.35">
      <c r="C273" t="s">
        <v>242</v>
      </c>
      <c r="I273" t="s">
        <v>1244</v>
      </c>
    </row>
    <row r="274" spans="3:9" ht="15.5" x14ac:dyDescent="0.35">
      <c r="C274" t="s">
        <v>244</v>
      </c>
      <c r="I274" s="5">
        <v>4</v>
      </c>
    </row>
    <row r="275" spans="3:9" ht="15.5" x14ac:dyDescent="0.35">
      <c r="C275" t="s">
        <v>245</v>
      </c>
      <c r="I275" s="6">
        <v>0.38</v>
      </c>
    </row>
    <row r="276" spans="3:9" ht="15.5" x14ac:dyDescent="0.35">
      <c r="C276" t="s">
        <v>246</v>
      </c>
      <c r="I276" s="6">
        <v>0.38</v>
      </c>
    </row>
    <row r="277" spans="3:9" ht="15.5" x14ac:dyDescent="0.35">
      <c r="C277" t="s">
        <v>247</v>
      </c>
      <c r="I277" s="6">
        <v>0.26</v>
      </c>
    </row>
    <row r="278" spans="3:9" ht="15.5" x14ac:dyDescent="0.35">
      <c r="C278" t="s">
        <v>249</v>
      </c>
      <c r="I278" s="6">
        <v>0.55000000000000004</v>
      </c>
    </row>
    <row r="279" spans="3:9" ht="15.5" x14ac:dyDescent="0.35">
      <c r="C279" t="s">
        <v>250</v>
      </c>
      <c r="I279" s="6">
        <v>0.62</v>
      </c>
    </row>
    <row r="280" spans="3:9" ht="15.5" x14ac:dyDescent="0.35">
      <c r="C280" t="s">
        <v>251</v>
      </c>
      <c r="I280" s="6">
        <v>0.48</v>
      </c>
    </row>
    <row r="281" spans="3:9" ht="15.5" x14ac:dyDescent="0.35">
      <c r="C281" t="s">
        <v>337</v>
      </c>
      <c r="I281" s="5">
        <v>419000000000</v>
      </c>
    </row>
    <row r="282" spans="3:9" ht="15.5" x14ac:dyDescent="0.35">
      <c r="C282" t="s">
        <v>338</v>
      </c>
      <c r="I282" s="5">
        <v>59000000000</v>
      </c>
    </row>
    <row r="283" spans="3:9" ht="15.5" x14ac:dyDescent="0.35">
      <c r="C283" t="s">
        <v>339</v>
      </c>
      <c r="I283" s="5">
        <v>16000000000</v>
      </c>
    </row>
    <row r="284" spans="3:9" ht="15.5" x14ac:dyDescent="0.35">
      <c r="C284" t="s">
        <v>340</v>
      </c>
      <c r="I284" s="5">
        <v>-47000000000</v>
      </c>
    </row>
    <row r="285" spans="3:9" ht="15.5" x14ac:dyDescent="0.35">
      <c r="C285" t="s">
        <v>252</v>
      </c>
      <c r="D285" s="5">
        <v>166000000000</v>
      </c>
    </row>
    <row r="286" spans="3:9" ht="15.5" x14ac:dyDescent="0.35">
      <c r="C286" t="s">
        <v>253</v>
      </c>
      <c r="D286" s="5">
        <v>1205000000000</v>
      </c>
    </row>
    <row r="287" spans="3:9" ht="15.5" x14ac:dyDescent="0.35">
      <c r="C287" t="s">
        <v>254</v>
      </c>
      <c r="D287" s="5">
        <v>655000000000</v>
      </c>
    </row>
    <row r="288" spans="3:9" ht="15.5" x14ac:dyDescent="0.35">
      <c r="C288" t="s">
        <v>183</v>
      </c>
      <c r="D288" s="5">
        <v>409000000000</v>
      </c>
    </row>
    <row r="289" spans="3:9" ht="15.5" x14ac:dyDescent="0.35">
      <c r="C289" t="s">
        <v>182</v>
      </c>
      <c r="I289" s="5">
        <v>550000000000</v>
      </c>
    </row>
    <row r="290" spans="3:9" ht="15.5" x14ac:dyDescent="0.35">
      <c r="C290" t="s">
        <v>181</v>
      </c>
      <c r="D290" s="5">
        <v>50000000000</v>
      </c>
    </row>
    <row r="291" spans="3:9" ht="15.5" x14ac:dyDescent="0.35">
      <c r="C291" t="s">
        <v>180</v>
      </c>
      <c r="D291" s="5">
        <v>522000000000</v>
      </c>
    </row>
    <row r="292" spans="3:9" ht="15.5" x14ac:dyDescent="0.35">
      <c r="C292" t="s">
        <v>23</v>
      </c>
      <c r="D292" s="5">
        <v>572000000000</v>
      </c>
    </row>
    <row r="293" spans="3:9" ht="15.5" x14ac:dyDescent="0.35">
      <c r="C293" t="s">
        <v>20</v>
      </c>
      <c r="D293" s="5">
        <v>406000000000</v>
      </c>
    </row>
    <row r="294" spans="3:9" ht="15.5" x14ac:dyDescent="0.35">
      <c r="C294" t="s">
        <v>255</v>
      </c>
      <c r="I294" s="5">
        <v>550000000000</v>
      </c>
    </row>
    <row r="295" spans="3:9" ht="15.5" x14ac:dyDescent="0.35">
      <c r="C295" t="s">
        <v>341</v>
      </c>
      <c r="I295" s="5">
        <v>12000000000</v>
      </c>
    </row>
    <row r="296" spans="3:9" ht="15.5" x14ac:dyDescent="0.35">
      <c r="C296" t="s">
        <v>342</v>
      </c>
      <c r="I296" s="5">
        <v>-36000000000</v>
      </c>
    </row>
    <row r="297" spans="3:9" ht="15.5" x14ac:dyDescent="0.35">
      <c r="C297" t="s">
        <v>343</v>
      </c>
      <c r="I297" s="5">
        <v>8000000000</v>
      </c>
    </row>
    <row r="298" spans="3:9" ht="15.5" x14ac:dyDescent="0.35">
      <c r="C298" t="s">
        <v>344</v>
      </c>
      <c r="I298" s="5">
        <v>-36000000000</v>
      </c>
    </row>
    <row r="299" spans="3:9" ht="15.5" x14ac:dyDescent="0.35">
      <c r="C299" t="s">
        <v>345</v>
      </c>
      <c r="I299" s="5">
        <v>-24000000000</v>
      </c>
    </row>
  </sheetData>
  <pageMargins left="0.7" right="0.7" top="0.75" bottom="0.75" header="0.3" footer="0.3"/>
  <ignoredErrors>
    <ignoredError sqref="A1:N300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N2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1245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1246</v>
      </c>
      <c r="D2" s="2" vm="103">
        <f ca="1">IFERROR(_xlfn.STOCKHISTORY("XIDX:" &amp; $C$1, D3, , 0, 0, 1), "Libur")</f>
        <v>63</v>
      </c>
      <c r="H2" s="2" vm="103">
        <f ca="1">IFERROR(INDEX(D2:G2,COUNT(D2:G2)),"")</f>
        <v>63</v>
      </c>
      <c r="I2" s="2" vm="150">
        <f t="shared" ref="I2:N2" ca="1" si="0">IFERROR(_xlfn.STOCKHISTORY("XIDX:" &amp; $C$1, I1, , 0, 0, 1), "Libur")</f>
        <v>62</v>
      </c>
      <c r="J2" s="2" vm="28">
        <f t="shared" ca="1" si="0"/>
        <v>56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416336539523</v>
      </c>
      <c r="H4" s="2">
        <f>IFERROR(SUM(D4:G4)*(4/MAX(1,COUNT(D4:G4))),"")</f>
        <v>1665346158092</v>
      </c>
      <c r="I4" s="2">
        <f t="shared" ref="I4:N4" si="1">IFERROR(INDEX(I51:I500,MATCH($C$4,$C$51:$C$500,0)),"")</f>
        <v>1749173957553</v>
      </c>
      <c r="J4" s="2">
        <f t="shared" si="1"/>
        <v>2277037813184</v>
      </c>
      <c r="K4" s="2">
        <f t="shared" si="1"/>
        <v>2353067522613</v>
      </c>
      <c r="L4" s="2">
        <f t="shared" si="1"/>
        <v>2388987285409</v>
      </c>
      <c r="M4" s="2">
        <f t="shared" si="1"/>
        <v>2520729697641</v>
      </c>
      <c r="N4" s="2">
        <f t="shared" si="1"/>
        <v>1437857450131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780325376</v>
      </c>
      <c r="H5" s="2">
        <f>IFERROR(SUM(D5:G5)*(4/MAX(1,COUNT(D5:G5))),"")</f>
        <v>3121301504</v>
      </c>
      <c r="I5" s="2">
        <f t="shared" ref="I5:N5" si="2">IFERROR(INDEX(I51:I500,MATCH($C$5,$C$51:$C$500,0)),"")</f>
        <v>5700079530</v>
      </c>
      <c r="J5" s="2">
        <f t="shared" si="2"/>
        <v>6810673457</v>
      </c>
      <c r="K5" s="2">
        <f t="shared" si="2"/>
        <v>5443297602</v>
      </c>
      <c r="L5" s="2">
        <f t="shared" si="2"/>
        <v>4766440965</v>
      </c>
      <c r="M5" s="2">
        <f t="shared" si="2"/>
        <v>13191070275</v>
      </c>
      <c r="N5" s="2">
        <f t="shared" si="2"/>
        <v>2187009552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162309525210</v>
      </c>
      <c r="H6" s="2">
        <f>IFERROR(INDEX(D6:G6,COUNT(D6:G6)),"")</f>
        <v>162309525210</v>
      </c>
      <c r="I6" s="2">
        <f t="shared" ref="I6:N6" si="3">IFERROR(INDEX(I51:I500,MATCH($C$6,$C$51:$C$500,0)),"")</f>
        <v>161535424784</v>
      </c>
      <c r="J6" s="2">
        <f t="shared" si="3"/>
        <v>153366945906</v>
      </c>
      <c r="K6" s="2">
        <f t="shared" si="3"/>
        <v>41507953487</v>
      </c>
      <c r="L6" s="2">
        <f t="shared" si="3"/>
        <v>5083400954</v>
      </c>
      <c r="M6" s="2">
        <f t="shared" si="3"/>
        <v>361567723</v>
      </c>
      <c r="N6" s="2">
        <f t="shared" si="3"/>
        <v>3407990701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4.38</v>
      </c>
      <c r="H7" s="3">
        <f>IFERROR(INDEX(D7:G7,COUNT(D7:G7)),"")</f>
        <v>4.38</v>
      </c>
      <c r="I7" s="3">
        <f t="shared" ref="I7:N7" si="4">IFERROR(INDEX(I51:I500,MATCH($C$7,$C$51:$C$500,0))/1000000000,"")</f>
        <v>4.38</v>
      </c>
      <c r="J7" s="3">
        <f t="shared" si="4"/>
        <v>4.38</v>
      </c>
      <c r="K7" s="3">
        <f t="shared" si="4"/>
        <v>3.5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-8000000000</v>
      </c>
      <c r="J8" s="2">
        <f t="shared" si="5"/>
        <v>-64000000000</v>
      </c>
      <c r="K8" s="2">
        <f t="shared" si="5"/>
        <v>-41000000000</v>
      </c>
      <c r="L8" s="2">
        <f t="shared" si="5"/>
        <v>14000000000</v>
      </c>
      <c r="M8" s="2">
        <f t="shared" si="5"/>
        <v>15000000000</v>
      </c>
      <c r="N8" s="2">
        <f t="shared" si="5"/>
        <v>7000000000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-2.58</v>
      </c>
      <c r="H9" s="3">
        <f>IFERROR(INDEX(D9:G9,COUNT(D9:G9)),"")</f>
        <v>-2.58</v>
      </c>
      <c r="I9" s="3">
        <f t="shared" ref="I9:N9" si="6">IFERROR(INDEX(I51:I500,MATCH($C$9,$C$51:$C$500,0)),"")</f>
        <v>-1.79</v>
      </c>
      <c r="J9" s="3">
        <f t="shared" si="6"/>
        <v>-14.55</v>
      </c>
      <c r="K9" s="3">
        <f t="shared" si="6"/>
        <v>-11.76</v>
      </c>
      <c r="L9" s="3">
        <f t="shared" si="6"/>
        <v>5693.92</v>
      </c>
      <c r="M9" s="3">
        <f t="shared" si="6"/>
        <v>6107.07</v>
      </c>
      <c r="N9" s="3">
        <f t="shared" si="6"/>
        <v>26674738.129999999</v>
      </c>
    </row>
    <row r="10" spans="1:14" ht="15.5" x14ac:dyDescent="0.35">
      <c r="C10" t="s">
        <v>17</v>
      </c>
      <c r="D10" s="3">
        <f ca="1">IFERROR(IF(D9=0,"",D2/D9),"")</f>
        <v>-24.418604651162791</v>
      </c>
      <c r="I10" s="3">
        <f t="shared" ref="I10:N10" ca="1" si="7">IFERROR(IF(I9=0,"",I2/I9),"")</f>
        <v>-34.63687150837989</v>
      </c>
      <c r="J10" s="3">
        <f t="shared" ca="1" si="7"/>
        <v>-3.8487972508591062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23108239982</v>
      </c>
      <c r="H11" s="2">
        <f>IFERROR(INDEX(D11:G11,COUNT(D11:G11)),"")</f>
        <v>23108239982</v>
      </c>
      <c r="I11" s="2">
        <f t="shared" ref="I11:N11" si="8">IFERROR(INDEX(I51:I500,MATCH($C$11,$C$51:$C$500,0)),"")</f>
        <v>23693693226</v>
      </c>
      <c r="J11" s="2">
        <f t="shared" si="8"/>
        <v>56140795621</v>
      </c>
      <c r="K11" s="2">
        <f t="shared" si="8"/>
        <v>4524125295</v>
      </c>
      <c r="L11" s="2">
        <f t="shared" si="8"/>
        <v>3576993152</v>
      </c>
      <c r="M11" s="2">
        <f t="shared" si="8"/>
        <v>4243544462</v>
      </c>
      <c r="N11" s="2">
        <f t="shared" si="8"/>
        <v>7965954056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 t="shared" ref="I12:N12" si="9">IFERROR(INDEX(I51:I500,MATCH($C$12,$C$51:$C$500,0)),"")</f>
        <v>-12000000000</v>
      </c>
      <c r="J12" s="2">
        <f t="shared" si="9"/>
        <v>-22000000000</v>
      </c>
      <c r="K12" s="2">
        <f t="shared" si="9"/>
        <v>16000000000</v>
      </c>
      <c r="L12" s="2">
        <f t="shared" si="9"/>
        <v>6000000000</v>
      </c>
      <c r="M12" s="2">
        <f t="shared" si="9"/>
        <v>-4000000000</v>
      </c>
      <c r="N12" s="2">
        <f t="shared" si="9"/>
        <v>-8000000000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</v>
      </c>
      <c r="H13" s="2">
        <f>IFERROR(INDEX(D13:G13,COUNT(D13:G13)),"")</f>
        <v>22000000000</v>
      </c>
      <c r="I13" s="2">
        <f t="shared" ref="I13:N13" si="10">IFERROR(INDEX(I51:I500,MATCH($C$13,$C$51:$C$500,0)),"")</f>
        <v>11000000000</v>
      </c>
      <c r="J13" s="2">
        <f t="shared" si="10"/>
        <v>35000000000</v>
      </c>
      <c r="K13" s="2">
        <f t="shared" si="10"/>
        <v>20000000000</v>
      </c>
      <c r="L13" s="2">
        <f t="shared" si="10"/>
        <v>9000000000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-630180693</v>
      </c>
      <c r="H15" s="2">
        <f>IFERROR(SUM(D15:G15)*(4/MAX(1,COUNT(D15:G15))),"")</f>
        <v>-2520722772</v>
      </c>
      <c r="I15" s="2">
        <f t="shared" ref="I15:N15" si="12">IFERROR(INDEX(I51:I500,MATCH($C$15,$C$51:$C$500,0)),"")</f>
        <v>-2561009453</v>
      </c>
      <c r="J15" s="2">
        <f t="shared" si="12"/>
        <v>-2370167322</v>
      </c>
      <c r="K15" s="2">
        <f t="shared" si="12"/>
        <v>-2646252942</v>
      </c>
      <c r="L15" s="2">
        <f t="shared" si="12"/>
        <v>-2695377061</v>
      </c>
      <c r="M15" s="2">
        <f t="shared" si="12"/>
        <v>-3819967622</v>
      </c>
      <c r="N15" s="2">
        <f t="shared" si="12"/>
        <v>-656237120</v>
      </c>
    </row>
    <row r="16" spans="1:14" ht="15.5" x14ac:dyDescent="0.35">
      <c r="C16" t="s">
        <v>28</v>
      </c>
      <c r="D16" s="2">
        <f>IFERROR(INDEX(D51:D500,MATCH($C$16,$C$51:$C$500,0)),"")</f>
        <v>1404281119</v>
      </c>
      <c r="H16" s="2">
        <f>IFERROR(SUM(D16:G16)*(4/MAX(1,COUNT(D16:G16))),"")</f>
        <v>5617124476</v>
      </c>
      <c r="I16" s="2">
        <f t="shared" ref="I16:N16" si="13">IFERROR(INDEX(I51:I500,MATCH($C$16,$C$51:$C$500,0)),"")</f>
        <v>8296851216</v>
      </c>
      <c r="J16" s="2">
        <f t="shared" si="13"/>
        <v>9096533371</v>
      </c>
      <c r="K16" s="2">
        <f t="shared" si="13"/>
        <v>8072125855</v>
      </c>
      <c r="L16" s="2">
        <f t="shared" si="13"/>
        <v>7235272592</v>
      </c>
      <c r="M16" s="2">
        <f t="shared" si="13"/>
        <v>17011037897</v>
      </c>
      <c r="N16" s="2">
        <f t="shared" si="13"/>
        <v>2843246672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275940000000</v>
      </c>
      <c r="H20" s="2">
        <f t="shared" ref="H20:N20" ca="1" si="14">IFERROR(H21*H2,"")</f>
        <v>275940000000</v>
      </c>
      <c r="I20" s="2">
        <f t="shared" ca="1" si="14"/>
        <v>271560000000</v>
      </c>
      <c r="J20" s="2">
        <f t="shared" ca="1" si="14"/>
        <v>245280000000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4380000000</v>
      </c>
      <c r="H21" s="2">
        <f>IFERROR(INDEX(D21:G21,COUNT(D21:G21)),"")</f>
        <v>4380000000</v>
      </c>
      <c r="I21" s="2">
        <f t="shared" ref="I21:N21" si="15">IFERROR(INDEX(I51:I500,MATCH($C$7,$C$51:$C$500,0)),"")</f>
        <v>4380000000</v>
      </c>
      <c r="J21" s="2">
        <f t="shared" si="15"/>
        <v>4380000000</v>
      </c>
      <c r="K21" s="2">
        <f t="shared" si="15"/>
        <v>3500000000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0.48076375985352438</v>
      </c>
      <c r="H23" s="3">
        <f t="shared" ref="H23:N23" si="16">IFERROR(H5/H6*100,"")</f>
        <v>1.9230550394140975</v>
      </c>
      <c r="I23" s="3">
        <f t="shared" si="16"/>
        <v>3.5286869970608392</v>
      </c>
      <c r="J23" s="3">
        <f t="shared" si="16"/>
        <v>4.4407700869092901</v>
      </c>
      <c r="K23" s="3">
        <f t="shared" si="16"/>
        <v>13.113866487551121</v>
      </c>
      <c r="L23" s="3">
        <f t="shared" si="16"/>
        <v>93.764804471097406</v>
      </c>
      <c r="M23" s="3">
        <f t="shared" si="16"/>
        <v>3648.2986273086103</v>
      </c>
      <c r="N23" s="3">
        <f t="shared" si="16"/>
        <v>64.172990594084368</v>
      </c>
    </row>
    <row r="24" spans="1:14" ht="15.5" x14ac:dyDescent="0.35">
      <c r="C24" t="s">
        <v>43</v>
      </c>
      <c r="D24" s="4">
        <f>IFERROR(_xlfn.RRI(5,I23,D23),"")</f>
        <v>-0.32878181028490394</v>
      </c>
      <c r="H24" s="4">
        <f t="shared" ref="H24:N24" si="17">IFERROR(_xlfn.RRI(5,M23,H23),"")</f>
        <v>-0.77900610982478269</v>
      </c>
      <c r="I24" s="4">
        <f t="shared" si="17"/>
        <v>-0.44017515095282422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0.18</v>
      </c>
      <c r="H25" s="3">
        <f>IFERROR(INDEX(D25:G25,COUNT(D25:G25)),"")</f>
        <v>0.18</v>
      </c>
      <c r="I25" s="3">
        <f t="shared" ref="I25:N25" si="18">IFERROR(INDEX(I51:I500,MATCH($C$25,$C$51:$C$500,0)),"")</f>
        <v>1.31</v>
      </c>
      <c r="J25" s="3">
        <f t="shared" si="18"/>
        <v>1.54</v>
      </c>
      <c r="K25" s="3">
        <f t="shared" si="18"/>
        <v>1.55</v>
      </c>
      <c r="L25" s="3">
        <f t="shared" si="18"/>
        <v>1815.96</v>
      </c>
      <c r="M25" s="3">
        <f t="shared" si="18"/>
        <v>5276.43</v>
      </c>
      <c r="N25" s="3">
        <f t="shared" si="18"/>
        <v>8748038.2100000009</v>
      </c>
    </row>
    <row r="26" spans="1:14" ht="15.5" x14ac:dyDescent="0.35">
      <c r="C26" t="s">
        <v>46</v>
      </c>
      <c r="D26" s="4">
        <f>IFERROR(_xlfn.RRI(5,I25,D25),"")</f>
        <v>-0.32764251828204805</v>
      </c>
      <c r="H26" s="4">
        <f t="shared" ref="H26:N26" si="19">IFERROR(_xlfn.RRI(5,M25,H25),"")</f>
        <v>-0.87218363427855872</v>
      </c>
      <c r="I26" s="4">
        <f t="shared" si="19"/>
        <v>-0.95684092532710696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95.054004457305936</v>
      </c>
      <c r="H27" s="3">
        <f t="shared" ref="H27:N27" si="20">IFERROR(H4/H21,"")</f>
        <v>380.21601782922374</v>
      </c>
      <c r="I27" s="3">
        <f t="shared" si="20"/>
        <v>399.35478482945206</v>
      </c>
      <c r="J27" s="3">
        <f t="shared" si="20"/>
        <v>519.8716468456621</v>
      </c>
      <c r="K27" s="3">
        <f t="shared" si="20"/>
        <v>672.30500646085716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-0.24954906146874012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-0.86259541984732835</v>
      </c>
      <c r="I29" s="4">
        <f t="shared" si="22"/>
        <v>-0.14935064935064934</v>
      </c>
      <c r="J29" s="4">
        <f t="shared" si="22"/>
        <v>-6.4516129032258117E-3</v>
      </c>
      <c r="K29" s="4">
        <f t="shared" si="22"/>
        <v>-0.99914645697041793</v>
      </c>
      <c r="L29" s="4">
        <f t="shared" si="22"/>
        <v>-0.65583547967091382</v>
      </c>
      <c r="M29" s="4">
        <f t="shared" si="22"/>
        <v>-0.99939684419828345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-4.7924221086775486E-2</v>
      </c>
      <c r="I30" s="4">
        <f t="shared" si="23"/>
        <v>-0.23182041711151199</v>
      </c>
      <c r="J30" s="4">
        <f t="shared" si="23"/>
        <v>-0.22673244755030694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36.07</v>
      </c>
      <c r="H32" s="3">
        <f>IFERROR(INDEX(D32:G32,COUNT(D32:G32)),"")</f>
        <v>36.07</v>
      </c>
      <c r="I32" s="3">
        <f t="shared" ref="I32:N32" si="24">IFERROR(INDEX(I51:I500,MATCH($C$32,$C$51:$C$500,0)),"")</f>
        <v>35.89</v>
      </c>
      <c r="J32" s="3">
        <f t="shared" si="24"/>
        <v>35.049999999999997</v>
      </c>
      <c r="K32" s="3">
        <f t="shared" si="24"/>
        <v>11.86</v>
      </c>
      <c r="L32" s="3">
        <f t="shared" si="24"/>
        <v>2051.1999999999998</v>
      </c>
      <c r="M32" s="3">
        <f t="shared" si="24"/>
        <v>144.63</v>
      </c>
      <c r="N32" s="3">
        <f t="shared" si="24"/>
        <v>13631962.800000001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1.72</v>
      </c>
      <c r="H33" s="3">
        <f>IFERROR(INDEX(D33:G33,COUNT(D33:G33)),"")</f>
        <v>1.72</v>
      </c>
      <c r="I33" s="3">
        <f t="shared" ref="I33:N33" si="25">IFERROR(INDEX(I51:I500,MATCH($C$33,$C$51:$C$500,0)),"")</f>
        <v>1.73</v>
      </c>
      <c r="J33" s="3">
        <f t="shared" si="25"/>
        <v>1.6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344.44</v>
      </c>
      <c r="H34" s="3">
        <f>IFERROR(INDEX(D34:G34,COUNT(D34:G34)),"")</f>
        <v>344.44</v>
      </c>
      <c r="I34" s="3">
        <f t="shared" ref="I34:N34" si="26">IFERROR(INDEX(I51:I500,MATCH($C$34,$C$51:$C$500,0)),"")</f>
        <v>47.33</v>
      </c>
      <c r="J34" s="3">
        <f t="shared" si="26"/>
        <v>36.36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0.65</v>
      </c>
      <c r="H35" s="3">
        <f>IFERROR(INDEX(D35:G35,COUNT(D35:G35)),"")</f>
        <v>0.65</v>
      </c>
      <c r="I35" s="3">
        <f t="shared" ref="I35:N35" si="27">IFERROR(INDEX(I51:I500,MATCH($C$35,$C$51:$C$500,0)),"")</f>
        <v>0.16</v>
      </c>
      <c r="J35" s="3">
        <f t="shared" si="27"/>
        <v>0.11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0.63080000000000003</v>
      </c>
      <c r="I36" s="4">
        <f t="shared" si="28"/>
        <v>0.34329999999999999</v>
      </c>
      <c r="J36" s="4">
        <f t="shared" si="28"/>
        <v>0.29920000000000002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0.45</v>
      </c>
      <c r="I37" s="3">
        <f t="shared" si="29"/>
        <v>0.45</v>
      </c>
      <c r="J37" s="3">
        <f t="shared" si="29"/>
        <v>0.46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416336539523</v>
      </c>
      <c r="E51" s="5">
        <v>447594273058</v>
      </c>
      <c r="F51" s="5">
        <v>441713399690</v>
      </c>
      <c r="G51" s="5">
        <v>438020810246</v>
      </c>
      <c r="I51" s="5">
        <v>1749173957553</v>
      </c>
      <c r="J51" s="5">
        <v>2277037813184</v>
      </c>
      <c r="K51" s="5">
        <v>2353067522613</v>
      </c>
      <c r="L51" s="5">
        <v>2388987285409</v>
      </c>
      <c r="M51" s="5">
        <v>2520729697641</v>
      </c>
      <c r="N51" s="5">
        <v>1437857450131</v>
      </c>
    </row>
    <row r="52" spans="2:14" ht="15.5" x14ac:dyDescent="0.35">
      <c r="C52" t="s">
        <v>73</v>
      </c>
      <c r="D52" s="5">
        <v>-408270202121</v>
      </c>
      <c r="E52" s="5">
        <v>-438421835712</v>
      </c>
      <c r="F52" s="5">
        <v>-434694748529</v>
      </c>
      <c r="G52" s="5">
        <v>-430672831468</v>
      </c>
      <c r="I52" s="5">
        <v>-1717258578879</v>
      </c>
      <c r="J52" s="5">
        <v>-2241064817682</v>
      </c>
      <c r="K52" s="5">
        <v>-2321823537616</v>
      </c>
      <c r="L52" s="5">
        <v>-2356824935448</v>
      </c>
      <c r="M52" s="5">
        <v>-2484946992417</v>
      </c>
      <c r="N52" s="5">
        <v>-1427500874106</v>
      </c>
    </row>
    <row r="53" spans="2:14" ht="15.5" x14ac:dyDescent="0.35">
      <c r="C53" t="s">
        <v>74</v>
      </c>
      <c r="D53" s="5">
        <v>8066337402</v>
      </c>
      <c r="E53" s="5">
        <v>9172437346</v>
      </c>
      <c r="F53" s="5">
        <v>7018651161</v>
      </c>
      <c r="G53" s="5">
        <v>7347978778</v>
      </c>
      <c r="I53" s="5">
        <v>31915378674</v>
      </c>
      <c r="J53" s="5">
        <v>35972995502</v>
      </c>
      <c r="K53" s="5">
        <v>31243984997</v>
      </c>
      <c r="L53" s="5">
        <v>32162349961</v>
      </c>
      <c r="M53" s="5">
        <v>35782705224</v>
      </c>
      <c r="N53" s="5">
        <v>10356576025</v>
      </c>
    </row>
    <row r="54" spans="2:14" ht="15.5" x14ac:dyDescent="0.35">
      <c r="C54" t="s">
        <v>75</v>
      </c>
      <c r="D54" s="5">
        <v>-6313429801</v>
      </c>
      <c r="E54" s="5">
        <v>-6657831507</v>
      </c>
      <c r="F54" s="5">
        <v>-4851596062</v>
      </c>
      <c r="G54" s="5">
        <v>-4712175546</v>
      </c>
      <c r="I54" s="5">
        <v>-21920760246</v>
      </c>
      <c r="J54" s="5">
        <v>-26161636928</v>
      </c>
      <c r="K54" s="5">
        <v>-26547219005</v>
      </c>
      <c r="L54" s="5">
        <v>-27207485986</v>
      </c>
      <c r="M54" s="5">
        <v>-19432313626</v>
      </c>
      <c r="N54" s="5">
        <v>-7514715825</v>
      </c>
    </row>
    <row r="55" spans="2:14" ht="15.5" x14ac:dyDescent="0.35">
      <c r="C55" t="s">
        <v>76</v>
      </c>
      <c r="D55" s="5">
        <v>-583524889</v>
      </c>
      <c r="E55" s="5">
        <v>-1129701818</v>
      </c>
      <c r="F55" s="5">
        <v>-624207710</v>
      </c>
      <c r="G55" s="5">
        <v>-688767924</v>
      </c>
      <c r="I55" s="5">
        <v>-3053471038</v>
      </c>
      <c r="J55" s="5">
        <v>-3598863143</v>
      </c>
      <c r="K55" s="5">
        <v>-3321104231</v>
      </c>
      <c r="L55" s="5">
        <v>-2415906218</v>
      </c>
      <c r="M55" s="5">
        <v>-2512555927</v>
      </c>
      <c r="N55" s="5">
        <v>-1031337436</v>
      </c>
    </row>
    <row r="56" spans="2:14" ht="15.5" x14ac:dyDescent="0.35">
      <c r="C56" t="s">
        <v>77</v>
      </c>
      <c r="D56" s="5">
        <v>-5729904912</v>
      </c>
      <c r="E56" s="5">
        <v>-5528129689</v>
      </c>
      <c r="F56" s="5">
        <v>-4227388352</v>
      </c>
      <c r="G56" s="5">
        <v>-4023407622</v>
      </c>
      <c r="I56" s="5">
        <v>-18867289208</v>
      </c>
      <c r="J56" s="5">
        <v>-22562773785</v>
      </c>
      <c r="K56" s="5">
        <v>-23226114774</v>
      </c>
      <c r="L56" s="5">
        <v>-24791579768</v>
      </c>
      <c r="M56" s="5">
        <v>-16919757699</v>
      </c>
      <c r="N56" s="5">
        <v>-6483378389</v>
      </c>
    </row>
    <row r="57" spans="2:14" ht="15.5" x14ac:dyDescent="0.35">
      <c r="C57" t="s">
        <v>78</v>
      </c>
      <c r="D57" s="5">
        <v>1752907601</v>
      </c>
      <c r="E57" s="5">
        <v>2514605839</v>
      </c>
      <c r="F57" s="5">
        <v>2167055099</v>
      </c>
      <c r="G57" s="5">
        <v>2635803232</v>
      </c>
      <c r="I57" s="5">
        <v>9994618428</v>
      </c>
      <c r="J57" s="5">
        <v>9811358574</v>
      </c>
      <c r="K57" s="5">
        <v>4696765992</v>
      </c>
      <c r="L57" s="5">
        <v>4954863975</v>
      </c>
      <c r="M57" s="5">
        <v>16350391598</v>
      </c>
      <c r="N57" s="5">
        <v>2841860200</v>
      </c>
    </row>
    <row r="58" spans="2:14" ht="15.5" x14ac:dyDescent="0.35">
      <c r="C58" t="s">
        <v>79</v>
      </c>
      <c r="D58" s="5">
        <v>-348626482</v>
      </c>
      <c r="E58" s="5">
        <v>-763019922</v>
      </c>
      <c r="F58" s="5">
        <v>-578172420</v>
      </c>
      <c r="G58" s="5">
        <v>-383704369</v>
      </c>
      <c r="I58" s="5">
        <v>-1697767212</v>
      </c>
      <c r="J58" s="5">
        <v>-714825203</v>
      </c>
      <c r="K58" s="5">
        <v>3375359863</v>
      </c>
      <c r="L58" s="5">
        <v>2280408617</v>
      </c>
      <c r="M58" s="5">
        <v>660646299</v>
      </c>
      <c r="N58" s="5">
        <v>1386472</v>
      </c>
    </row>
    <row r="59" spans="2:14" ht="15.5" x14ac:dyDescent="0.35">
      <c r="C59" t="s">
        <v>80</v>
      </c>
      <c r="D59" s="5">
        <v>-6224950</v>
      </c>
      <c r="E59" s="5">
        <v>56089501</v>
      </c>
      <c r="F59" s="5">
        <v>-41139376</v>
      </c>
      <c r="G59" s="5">
        <v>-13616112</v>
      </c>
      <c r="I59" s="5">
        <v>1333813</v>
      </c>
      <c r="J59" s="5">
        <v>-888</v>
      </c>
      <c r="K59" s="5">
        <v>-5169</v>
      </c>
      <c r="L59" s="5">
        <v>-63357734</v>
      </c>
    </row>
    <row r="60" spans="2:14" ht="15.5" x14ac:dyDescent="0.35">
      <c r="C60" t="s">
        <v>81</v>
      </c>
      <c r="D60" s="5">
        <v>-348626482</v>
      </c>
      <c r="E60" s="5">
        <v>-763019922</v>
      </c>
      <c r="F60" s="5">
        <v>-578172420</v>
      </c>
      <c r="G60" s="5">
        <v>-383704369</v>
      </c>
      <c r="I60" s="5">
        <v>-1697767212</v>
      </c>
      <c r="J60" s="5">
        <v>-714825203</v>
      </c>
      <c r="K60" s="5">
        <v>3375359863</v>
      </c>
      <c r="L60" s="5">
        <v>2280408617</v>
      </c>
      <c r="M60" s="5">
        <v>660646299</v>
      </c>
      <c r="N60" s="5">
        <v>1386472</v>
      </c>
    </row>
    <row r="61" spans="2:14" ht="15.5" x14ac:dyDescent="0.35">
      <c r="C61" t="s">
        <v>28</v>
      </c>
      <c r="D61" s="5">
        <v>1404281119</v>
      </c>
      <c r="E61" s="5">
        <v>1751585917</v>
      </c>
      <c r="F61" s="5">
        <v>1588882679</v>
      </c>
      <c r="G61" s="5">
        <v>2252098863</v>
      </c>
      <c r="I61" s="5">
        <v>8296851216</v>
      </c>
      <c r="J61" s="5">
        <v>9096533371</v>
      </c>
      <c r="K61" s="5">
        <v>8072125855</v>
      </c>
      <c r="L61" s="5">
        <v>7235272592</v>
      </c>
      <c r="M61" s="5">
        <v>17011037897</v>
      </c>
      <c r="N61" s="5">
        <v>2843246672</v>
      </c>
    </row>
    <row r="62" spans="2:14" ht="15.5" x14ac:dyDescent="0.35">
      <c r="C62" t="s">
        <v>27</v>
      </c>
      <c r="D62" s="5">
        <v>-630180693</v>
      </c>
      <c r="E62" s="5">
        <v>-833107920</v>
      </c>
      <c r="F62" s="5">
        <v>-504883482</v>
      </c>
      <c r="G62" s="5">
        <v>-563995170</v>
      </c>
      <c r="I62" s="5">
        <v>-2561009453</v>
      </c>
      <c r="J62" s="5">
        <v>-2370167322</v>
      </c>
      <c r="K62" s="5">
        <v>-2646252942</v>
      </c>
      <c r="L62" s="5">
        <v>-2695377061</v>
      </c>
      <c r="M62" s="5">
        <v>-3819967622</v>
      </c>
      <c r="N62" s="5">
        <v>-656237120</v>
      </c>
    </row>
    <row r="63" spans="2:14" ht="15.5" x14ac:dyDescent="0.35">
      <c r="C63" t="s">
        <v>82</v>
      </c>
      <c r="D63" s="5">
        <v>-664940100</v>
      </c>
      <c r="E63" s="5">
        <v>-767627573</v>
      </c>
      <c r="F63" s="5">
        <v>-495229680</v>
      </c>
      <c r="G63" s="5">
        <v>-627559240</v>
      </c>
      <c r="I63" s="5">
        <v>-2642503873</v>
      </c>
      <c r="J63" s="5">
        <v>-2798983000</v>
      </c>
      <c r="K63" s="5">
        <v>-2585739200</v>
      </c>
      <c r="L63" s="5">
        <v>-2936739300</v>
      </c>
      <c r="M63" s="5">
        <v>-4032554460</v>
      </c>
      <c r="N63" s="5">
        <v>-656237120</v>
      </c>
    </row>
    <row r="64" spans="2:14" ht="15.5" x14ac:dyDescent="0.35">
      <c r="C64" t="s">
        <v>83</v>
      </c>
      <c r="D64" s="5">
        <v>52350847</v>
      </c>
      <c r="E64" s="5">
        <v>-49658254</v>
      </c>
      <c r="F64" s="5">
        <v>29001823</v>
      </c>
      <c r="G64" s="5">
        <v>63564070</v>
      </c>
      <c r="I64" s="5">
        <v>135972138</v>
      </c>
      <c r="J64" s="5">
        <v>433218179</v>
      </c>
      <c r="K64" s="5">
        <v>-4596709</v>
      </c>
      <c r="L64" s="5">
        <v>242475996</v>
      </c>
      <c r="M64" s="5">
        <v>212586838</v>
      </c>
    </row>
    <row r="65" spans="2:14" ht="15.5" x14ac:dyDescent="0.35">
      <c r="C65" t="s">
        <v>478</v>
      </c>
      <c r="D65" s="5">
        <v>-17591440</v>
      </c>
      <c r="E65" s="5">
        <v>-15822093</v>
      </c>
      <c r="F65" s="5">
        <v>-38655625</v>
      </c>
      <c r="I65" s="5">
        <v>-54477718</v>
      </c>
      <c r="J65" s="5">
        <v>-4402501</v>
      </c>
      <c r="K65" s="5">
        <v>-55917033</v>
      </c>
      <c r="L65" s="5">
        <v>-1113757</v>
      </c>
    </row>
    <row r="66" spans="2:14" ht="15.5" x14ac:dyDescent="0.35">
      <c r="C66" t="s">
        <v>84</v>
      </c>
      <c r="D66" s="5">
        <v>-630180693</v>
      </c>
      <c r="E66" s="5">
        <v>-833107920</v>
      </c>
      <c r="F66" s="5">
        <v>-504883482</v>
      </c>
      <c r="G66" s="5">
        <v>-563995170</v>
      </c>
      <c r="I66" s="5">
        <v>-2561009453</v>
      </c>
      <c r="J66" s="5">
        <v>-2370167322</v>
      </c>
      <c r="K66" s="5">
        <v>-2646252942</v>
      </c>
      <c r="L66" s="5">
        <v>-2695377061</v>
      </c>
      <c r="M66" s="5">
        <v>-3819967622</v>
      </c>
      <c r="N66" s="5">
        <v>-656237120</v>
      </c>
    </row>
    <row r="67" spans="2:14" ht="15.5" x14ac:dyDescent="0.35">
      <c r="C67" t="s">
        <v>85</v>
      </c>
      <c r="D67" s="5">
        <v>774100426</v>
      </c>
      <c r="E67" s="5">
        <v>918477997</v>
      </c>
      <c r="F67" s="5">
        <v>1083999197</v>
      </c>
      <c r="G67" s="5">
        <v>1688103693</v>
      </c>
      <c r="I67" s="5">
        <v>5735841763</v>
      </c>
      <c r="J67" s="5">
        <v>6726366049</v>
      </c>
      <c r="K67" s="5">
        <v>5425872913</v>
      </c>
      <c r="L67" s="5">
        <v>4539895531</v>
      </c>
      <c r="M67" s="5">
        <v>13191070275</v>
      </c>
      <c r="N67" s="5">
        <v>2187009552</v>
      </c>
    </row>
    <row r="68" spans="2:14" ht="15.5" x14ac:dyDescent="0.35">
      <c r="C68" t="s">
        <v>86</v>
      </c>
      <c r="E68" s="5">
        <v>-100206406</v>
      </c>
      <c r="F68" s="5">
        <v>65777986</v>
      </c>
      <c r="I68" s="5">
        <v>-34428420</v>
      </c>
      <c r="J68" s="5">
        <v>84306520</v>
      </c>
      <c r="K68" s="5">
        <v>17419520</v>
      </c>
      <c r="L68" s="5">
        <v>163187700</v>
      </c>
    </row>
    <row r="69" spans="2:14" ht="15.5" x14ac:dyDescent="0.35">
      <c r="C69" t="s">
        <v>88</v>
      </c>
      <c r="D69" s="5">
        <v>774100426</v>
      </c>
      <c r="E69" s="5">
        <v>818271591</v>
      </c>
      <c r="F69" s="5">
        <v>1149777183</v>
      </c>
      <c r="G69" s="5">
        <v>1688103693</v>
      </c>
      <c r="I69" s="5">
        <v>5701413343</v>
      </c>
      <c r="J69" s="5">
        <v>6810672569</v>
      </c>
      <c r="K69" s="5">
        <v>5443292433</v>
      </c>
      <c r="L69" s="5">
        <v>4703083231</v>
      </c>
      <c r="M69" s="5">
        <v>13191070275</v>
      </c>
      <c r="N69" s="5">
        <v>2187009552</v>
      </c>
    </row>
    <row r="70" spans="2:14" ht="15.5" x14ac:dyDescent="0.35">
      <c r="C70" t="s">
        <v>89</v>
      </c>
      <c r="D70" s="5">
        <v>774100426</v>
      </c>
      <c r="E70" s="5">
        <v>918477997</v>
      </c>
      <c r="F70" s="5">
        <v>1083999197</v>
      </c>
      <c r="G70" s="5">
        <v>1688103693</v>
      </c>
      <c r="I70" s="5">
        <v>5735841763</v>
      </c>
      <c r="J70" s="5">
        <v>6726366049</v>
      </c>
      <c r="K70" s="5">
        <v>5425872913</v>
      </c>
      <c r="L70" s="5">
        <v>4539895531</v>
      </c>
      <c r="M70" s="5">
        <v>13191070275</v>
      </c>
      <c r="N70" s="5">
        <v>2187009552</v>
      </c>
    </row>
    <row r="71" spans="2:14" ht="15.5" x14ac:dyDescent="0.35">
      <c r="C71" t="s">
        <v>7</v>
      </c>
      <c r="D71" s="5">
        <v>780325376</v>
      </c>
      <c r="E71" s="5">
        <v>762182090</v>
      </c>
      <c r="F71" s="5">
        <v>1190916559</v>
      </c>
      <c r="G71" s="5">
        <v>1701719805</v>
      </c>
      <c r="I71" s="5">
        <v>5700079530</v>
      </c>
      <c r="J71" s="5">
        <v>6810673457</v>
      </c>
      <c r="K71" s="5">
        <v>5443297602</v>
      </c>
      <c r="L71" s="5">
        <v>4766440965</v>
      </c>
      <c r="M71" s="5">
        <v>13191070275</v>
      </c>
      <c r="N71" s="5">
        <v>2187009552</v>
      </c>
    </row>
    <row r="72" spans="2:14" ht="15.5" x14ac:dyDescent="0.35">
      <c r="C72" t="s">
        <v>90</v>
      </c>
      <c r="D72" s="5">
        <v>774100426</v>
      </c>
      <c r="E72" s="5">
        <v>918477997</v>
      </c>
      <c r="F72" s="5">
        <v>1083999197</v>
      </c>
      <c r="G72" s="5">
        <v>1688103693</v>
      </c>
      <c r="I72" s="5">
        <v>5735841763</v>
      </c>
      <c r="J72" s="5">
        <v>6726366049</v>
      </c>
      <c r="K72" s="5">
        <v>5425872913</v>
      </c>
      <c r="L72" s="5">
        <v>4539895531</v>
      </c>
      <c r="M72" s="5">
        <v>13191070275</v>
      </c>
      <c r="N72" s="5">
        <v>2187009552</v>
      </c>
    </row>
    <row r="73" spans="2:14" ht="15.5" x14ac:dyDescent="0.35">
      <c r="C73" t="s">
        <v>91</v>
      </c>
      <c r="D73" s="5">
        <v>774100426</v>
      </c>
      <c r="E73" s="5">
        <v>818271591</v>
      </c>
      <c r="F73" s="5">
        <v>1149777183</v>
      </c>
      <c r="G73" s="5">
        <v>1688103693</v>
      </c>
      <c r="I73" s="5">
        <v>5701413343</v>
      </c>
      <c r="J73" s="5">
        <v>6810672569</v>
      </c>
      <c r="K73" s="5">
        <v>5443292433</v>
      </c>
      <c r="L73" s="5">
        <v>4703083231</v>
      </c>
      <c r="M73" s="5">
        <v>13191070275</v>
      </c>
      <c r="N73" s="5">
        <v>2187009552</v>
      </c>
    </row>
    <row r="74" spans="2:14" ht="15.5" x14ac:dyDescent="0.35">
      <c r="C74" t="s">
        <v>92</v>
      </c>
      <c r="D74" s="5">
        <v>774100426</v>
      </c>
      <c r="E74" s="5">
        <v>818271591</v>
      </c>
      <c r="F74" s="5">
        <v>1149777183</v>
      </c>
      <c r="G74" s="5">
        <v>1688103693</v>
      </c>
      <c r="I74" s="5">
        <v>5701413343</v>
      </c>
      <c r="J74" s="5">
        <v>6810672569</v>
      </c>
      <c r="K74" s="5">
        <v>5443292433</v>
      </c>
      <c r="L74" s="5">
        <v>4703083231</v>
      </c>
      <c r="M74" s="5">
        <v>13191070275</v>
      </c>
      <c r="N74" s="5">
        <v>2187009552</v>
      </c>
    </row>
    <row r="76" spans="2:14" ht="15.5" x14ac:dyDescent="0.35">
      <c r="B76" t="s">
        <v>93</v>
      </c>
      <c r="C76" t="s">
        <v>94</v>
      </c>
    </row>
    <row r="77" spans="2:14" ht="15.5" x14ac:dyDescent="0.35">
      <c r="C77" t="s">
        <v>95</v>
      </c>
    </row>
    <row r="78" spans="2:14" ht="15.5" x14ac:dyDescent="0.35">
      <c r="C78" t="s">
        <v>19</v>
      </c>
      <c r="D78" s="5">
        <v>23108239982</v>
      </c>
      <c r="E78" s="5">
        <v>23693693226</v>
      </c>
      <c r="F78" s="5">
        <v>72561094379</v>
      </c>
      <c r="G78" s="5">
        <v>69238839440</v>
      </c>
      <c r="I78" s="5">
        <v>23693693226</v>
      </c>
      <c r="J78" s="5">
        <v>56140795621</v>
      </c>
      <c r="K78" s="5">
        <v>4524125295</v>
      </c>
      <c r="L78" s="5">
        <v>3576993152</v>
      </c>
      <c r="M78" s="5">
        <v>4243544462</v>
      </c>
      <c r="N78" s="5">
        <v>7965954056</v>
      </c>
    </row>
    <row r="79" spans="2:14" ht="15.5" x14ac:dyDescent="0.35">
      <c r="C79" t="s">
        <v>96</v>
      </c>
      <c r="D79" s="5">
        <v>2117729234</v>
      </c>
      <c r="E79" s="5">
        <v>1429965054</v>
      </c>
      <c r="F79" s="5">
        <v>940163302</v>
      </c>
      <c r="G79" s="5">
        <v>950520309</v>
      </c>
      <c r="I79" s="5">
        <v>1429965054</v>
      </c>
      <c r="J79" s="5">
        <v>760664313</v>
      </c>
      <c r="K79" s="5">
        <v>781891879</v>
      </c>
      <c r="L79" s="5">
        <v>658793713</v>
      </c>
      <c r="M79" s="5">
        <v>2642703780</v>
      </c>
      <c r="N79" s="5">
        <v>1579117374</v>
      </c>
    </row>
    <row r="80" spans="2:14" ht="15.5" x14ac:dyDescent="0.35">
      <c r="C80" t="s">
        <v>97</v>
      </c>
      <c r="J80" s="5">
        <v>374030362</v>
      </c>
      <c r="K80" s="5">
        <v>134607500</v>
      </c>
      <c r="L80" s="5">
        <v>261100412</v>
      </c>
    </row>
    <row r="81" spans="3:14" ht="15.5" x14ac:dyDescent="0.35">
      <c r="C81" t="s">
        <v>98</v>
      </c>
      <c r="D81" s="5">
        <v>2117729234</v>
      </c>
      <c r="E81" s="5">
        <v>1429965054</v>
      </c>
      <c r="F81" s="5">
        <v>940163302</v>
      </c>
      <c r="G81" s="5">
        <v>950520309</v>
      </c>
      <c r="I81" s="5">
        <v>1429965054</v>
      </c>
      <c r="J81" s="5">
        <v>760664313</v>
      </c>
      <c r="K81" s="5">
        <v>781891879</v>
      </c>
      <c r="L81" s="5">
        <v>658793713</v>
      </c>
      <c r="M81" s="5">
        <v>2642703780</v>
      </c>
      <c r="N81" s="5">
        <v>1579117374</v>
      </c>
    </row>
    <row r="82" spans="3:14" ht="15.5" x14ac:dyDescent="0.35">
      <c r="C82" t="s">
        <v>99</v>
      </c>
      <c r="D82" s="5">
        <v>256950000</v>
      </c>
      <c r="E82" s="5">
        <v>45669465</v>
      </c>
      <c r="F82" s="5">
        <v>76500000</v>
      </c>
      <c r="G82" s="5">
        <v>76500000</v>
      </c>
      <c r="I82" s="5">
        <v>45669465</v>
      </c>
      <c r="J82" s="5">
        <v>97850000</v>
      </c>
      <c r="K82" s="5">
        <v>140059159</v>
      </c>
      <c r="L82" s="5">
        <v>24888075861</v>
      </c>
      <c r="M82" s="5">
        <v>2755091587</v>
      </c>
    </row>
    <row r="83" spans="3:14" ht="15.5" x14ac:dyDescent="0.35">
      <c r="C83" t="s">
        <v>270</v>
      </c>
      <c r="E83" s="5">
        <v>69920143</v>
      </c>
      <c r="F83" s="5">
        <v>69920143</v>
      </c>
      <c r="G83" s="5">
        <v>72920143</v>
      </c>
      <c r="I83" s="5">
        <v>69920143</v>
      </c>
      <c r="J83" s="5">
        <v>72920143</v>
      </c>
      <c r="K83" s="5">
        <v>932778789</v>
      </c>
    </row>
    <row r="84" spans="3:14" ht="15.5" x14ac:dyDescent="0.35">
      <c r="C84" t="s">
        <v>100</v>
      </c>
      <c r="D84" s="5">
        <v>256950000</v>
      </c>
      <c r="E84" s="5">
        <v>45669465</v>
      </c>
      <c r="F84" s="5">
        <v>76500000</v>
      </c>
      <c r="G84" s="5">
        <v>76500000</v>
      </c>
      <c r="I84" s="5">
        <v>45669465</v>
      </c>
      <c r="J84" s="5">
        <v>97850000</v>
      </c>
      <c r="K84" s="5">
        <v>140059159</v>
      </c>
      <c r="L84" s="5">
        <v>24888075861</v>
      </c>
      <c r="M84" s="5">
        <v>2755091587</v>
      </c>
    </row>
    <row r="85" spans="3:14" ht="15.5" x14ac:dyDescent="0.35">
      <c r="C85" t="s">
        <v>101</v>
      </c>
      <c r="D85" s="5">
        <v>968746645</v>
      </c>
      <c r="E85" s="5">
        <v>791037346</v>
      </c>
      <c r="F85" s="5">
        <v>455652397</v>
      </c>
      <c r="G85" s="5">
        <v>1452832399</v>
      </c>
      <c r="I85" s="5">
        <v>791037346</v>
      </c>
      <c r="J85" s="5">
        <v>1227757691</v>
      </c>
      <c r="K85" s="5">
        <v>1487441500</v>
      </c>
      <c r="L85" s="5">
        <v>261416899</v>
      </c>
      <c r="M85" s="5">
        <v>65173770</v>
      </c>
      <c r="N85" s="5">
        <v>5683080635</v>
      </c>
    </row>
    <row r="86" spans="3:14" ht="15.5" x14ac:dyDescent="0.35">
      <c r="C86" t="s">
        <v>80</v>
      </c>
      <c r="D86" s="5">
        <v>230485313</v>
      </c>
      <c r="E86" s="5">
        <v>230485313</v>
      </c>
      <c r="F86" s="5">
        <v>330691716</v>
      </c>
      <c r="G86" s="5">
        <v>264913730</v>
      </c>
      <c r="I86" s="5">
        <v>230485313</v>
      </c>
      <c r="J86" s="5">
        <v>264913730</v>
      </c>
      <c r="K86" s="5">
        <v>180607191</v>
      </c>
      <c r="L86" s="5">
        <v>163187700</v>
      </c>
    </row>
    <row r="87" spans="3:14" ht="15.5" x14ac:dyDescent="0.35">
      <c r="C87" t="s">
        <v>102</v>
      </c>
      <c r="D87" s="5">
        <v>102782580315</v>
      </c>
      <c r="E87" s="5">
        <v>90934003526</v>
      </c>
      <c r="F87" s="5">
        <v>155472189482</v>
      </c>
      <c r="G87" s="5">
        <v>162318056492</v>
      </c>
      <c r="I87" s="5">
        <v>90934003526</v>
      </c>
      <c r="J87" s="5">
        <v>160861593977</v>
      </c>
      <c r="K87" s="5">
        <v>48757630414</v>
      </c>
      <c r="L87" s="5">
        <v>32628967698</v>
      </c>
      <c r="M87" s="5">
        <v>28833759657</v>
      </c>
      <c r="N87" s="5">
        <v>30803788592</v>
      </c>
    </row>
    <row r="88" spans="3:14" ht="15.5" x14ac:dyDescent="0.35">
      <c r="C88" t="s">
        <v>103</v>
      </c>
    </row>
    <row r="89" spans="3:14" ht="15.5" x14ac:dyDescent="0.35">
      <c r="C89" t="s">
        <v>104</v>
      </c>
      <c r="D89" s="5">
        <v>95462310977</v>
      </c>
      <c r="E89" s="5">
        <v>95906314806</v>
      </c>
      <c r="F89" s="5">
        <v>23358817443</v>
      </c>
      <c r="G89" s="5">
        <v>23371825544</v>
      </c>
      <c r="I89" s="5">
        <v>95906314806</v>
      </c>
      <c r="J89" s="5">
        <v>22738319974</v>
      </c>
      <c r="K89" s="5">
        <v>11142052181</v>
      </c>
      <c r="L89" s="5">
        <v>6969054057</v>
      </c>
      <c r="M89" s="5">
        <v>3057515755</v>
      </c>
      <c r="N89" s="5">
        <v>1143165355</v>
      </c>
    </row>
    <row r="90" spans="3:14" ht="15.5" x14ac:dyDescent="0.35">
      <c r="C90" t="s">
        <v>105</v>
      </c>
      <c r="D90" s="5">
        <v>1006998609</v>
      </c>
      <c r="E90" s="5">
        <v>954647761</v>
      </c>
      <c r="F90" s="5">
        <v>976042670</v>
      </c>
      <c r="G90" s="5">
        <v>965593613</v>
      </c>
      <c r="I90" s="5">
        <v>954647761</v>
      </c>
      <c r="J90" s="5">
        <v>808965043</v>
      </c>
      <c r="K90" s="5">
        <v>403881345</v>
      </c>
      <c r="L90" s="5">
        <v>409035534</v>
      </c>
      <c r="M90" s="5">
        <v>212586838</v>
      </c>
    </row>
    <row r="91" spans="3:14" ht="15.5" x14ac:dyDescent="0.35">
      <c r="C91" t="s">
        <v>106</v>
      </c>
      <c r="D91" s="5">
        <v>103146777604</v>
      </c>
      <c r="E91" s="5">
        <v>103753086498</v>
      </c>
      <c r="F91" s="5">
        <v>57039011848</v>
      </c>
      <c r="G91" s="5">
        <v>56370965644</v>
      </c>
      <c r="I91" s="5">
        <v>103753086498</v>
      </c>
      <c r="J91" s="5">
        <v>54623470739</v>
      </c>
      <c r="K91" s="5">
        <v>44027200852</v>
      </c>
      <c r="L91" s="5">
        <v>10600612776</v>
      </c>
      <c r="M91" s="5">
        <v>3270102593</v>
      </c>
      <c r="N91" s="5">
        <v>1143165355</v>
      </c>
    </row>
    <row r="92" spans="3:14" ht="15.5" x14ac:dyDescent="0.35">
      <c r="C92" t="s">
        <v>107</v>
      </c>
      <c r="D92" s="5">
        <v>205929357919</v>
      </c>
      <c r="E92" s="5">
        <v>194687090024</v>
      </c>
      <c r="F92" s="5">
        <v>212511201330</v>
      </c>
      <c r="G92" s="5">
        <v>218689022136</v>
      </c>
      <c r="I92" s="5">
        <v>194687090024</v>
      </c>
      <c r="J92" s="5">
        <v>215485064716</v>
      </c>
      <c r="K92" s="5">
        <v>92784831266</v>
      </c>
      <c r="L92" s="5">
        <v>43229580474</v>
      </c>
      <c r="M92" s="5">
        <v>32103862250</v>
      </c>
      <c r="N92" s="5">
        <v>31946953947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39872416995</v>
      </c>
      <c r="E95" s="5">
        <v>28962909110</v>
      </c>
      <c r="F95" s="5">
        <v>48601702666</v>
      </c>
      <c r="G95" s="5">
        <v>55916266050</v>
      </c>
      <c r="I95" s="5">
        <v>28962909110</v>
      </c>
      <c r="J95" s="5">
        <v>57698852780</v>
      </c>
      <c r="K95" s="5">
        <v>41469313053</v>
      </c>
      <c r="L95" s="5">
        <v>30714546034</v>
      </c>
      <c r="M95" s="5">
        <v>31061126527</v>
      </c>
      <c r="N95" s="5">
        <v>28538963246</v>
      </c>
    </row>
    <row r="96" spans="3:14" ht="15.5" x14ac:dyDescent="0.35">
      <c r="C96" t="s">
        <v>273</v>
      </c>
      <c r="D96" s="5">
        <v>18098213004</v>
      </c>
      <c r="E96" s="5">
        <v>6608614699</v>
      </c>
      <c r="F96" s="5">
        <v>27477671072</v>
      </c>
      <c r="G96" s="5">
        <v>28790385737</v>
      </c>
      <c r="I96" s="5">
        <v>6608614699</v>
      </c>
      <c r="J96" s="5">
        <v>25479066972</v>
      </c>
      <c r="K96" s="5">
        <v>5490607264</v>
      </c>
    </row>
    <row r="97" spans="3:14" ht="15.5" x14ac:dyDescent="0.35">
      <c r="C97" t="s">
        <v>111</v>
      </c>
      <c r="D97" s="5">
        <v>15357996</v>
      </c>
      <c r="E97" s="5">
        <v>6740550</v>
      </c>
      <c r="F97" s="5">
        <v>2375819841</v>
      </c>
      <c r="G97" s="5">
        <v>4299200343</v>
      </c>
      <c r="I97" s="5">
        <v>6740550</v>
      </c>
      <c r="J97" s="5">
        <v>4917279964</v>
      </c>
      <c r="K97" s="5">
        <v>5091747941</v>
      </c>
    </row>
    <row r="98" spans="3:14" ht="15.5" x14ac:dyDescent="0.35">
      <c r="C98" t="s">
        <v>113</v>
      </c>
    </row>
    <row r="99" spans="3:14" ht="15.5" x14ac:dyDescent="0.35">
      <c r="C99" t="s">
        <v>114</v>
      </c>
      <c r="E99" s="5">
        <v>69920143</v>
      </c>
      <c r="F99" s="5">
        <v>69920143</v>
      </c>
      <c r="G99" s="5">
        <v>72920143</v>
      </c>
      <c r="I99" s="5">
        <v>69920143</v>
      </c>
      <c r="J99" s="5">
        <v>446950505</v>
      </c>
      <c r="K99" s="5">
        <v>1067386289</v>
      </c>
      <c r="L99" s="5">
        <v>261100412</v>
      </c>
    </row>
    <row r="100" spans="3:14" ht="15.5" x14ac:dyDescent="0.35">
      <c r="C100" t="s">
        <v>116</v>
      </c>
      <c r="D100" s="5">
        <v>3555226156</v>
      </c>
      <c r="E100" s="5">
        <v>3810780099</v>
      </c>
      <c r="F100" s="5">
        <v>133980000</v>
      </c>
      <c r="G100" s="5">
        <v>86750000</v>
      </c>
      <c r="I100" s="5">
        <v>3810780099</v>
      </c>
      <c r="J100" s="5">
        <v>789313086</v>
      </c>
      <c r="K100" s="5">
        <v>2741924359</v>
      </c>
      <c r="L100" s="5">
        <v>369504370</v>
      </c>
      <c r="M100" s="5">
        <v>162000000</v>
      </c>
    </row>
    <row r="101" spans="3:14" ht="15.5" x14ac:dyDescent="0.35">
      <c r="C101" t="s">
        <v>115</v>
      </c>
      <c r="D101" s="5">
        <v>372306375</v>
      </c>
      <c r="E101" s="5">
        <v>239288664</v>
      </c>
      <c r="F101" s="5">
        <v>1040967636</v>
      </c>
      <c r="G101" s="5">
        <v>973924093</v>
      </c>
      <c r="I101" s="5">
        <v>239288664</v>
      </c>
      <c r="J101" s="5">
        <v>632687868</v>
      </c>
      <c r="K101" s="5">
        <v>391291752</v>
      </c>
      <c r="L101" s="5">
        <v>64821258</v>
      </c>
      <c r="M101" s="5">
        <v>2790810677</v>
      </c>
      <c r="N101" s="5">
        <v>503759812</v>
      </c>
    </row>
    <row r="102" spans="3:14" ht="15.5" x14ac:dyDescent="0.35">
      <c r="C102" t="s">
        <v>118</v>
      </c>
    </row>
    <row r="103" spans="3:14" ht="15.5" x14ac:dyDescent="0.35">
      <c r="C103" t="s">
        <v>442</v>
      </c>
      <c r="D103" s="5">
        <v>1475964063</v>
      </c>
      <c r="E103" s="5">
        <v>1747201600</v>
      </c>
      <c r="F103" s="5">
        <v>1981573062</v>
      </c>
      <c r="G103" s="5">
        <v>2230101976</v>
      </c>
      <c r="I103" s="5">
        <v>1747201600</v>
      </c>
      <c r="J103" s="5">
        <v>3357123281</v>
      </c>
      <c r="K103" s="5">
        <v>9004881966</v>
      </c>
      <c r="L103" s="5">
        <v>6111111114</v>
      </c>
    </row>
    <row r="104" spans="3:14" ht="15.5" x14ac:dyDescent="0.35">
      <c r="C104" t="s">
        <v>1227</v>
      </c>
      <c r="D104" s="5">
        <v>872049603</v>
      </c>
      <c r="E104" s="5">
        <v>948072276</v>
      </c>
      <c r="I104" s="5">
        <v>948072276</v>
      </c>
    </row>
    <row r="105" spans="3:14" ht="15.5" x14ac:dyDescent="0.35">
      <c r="C105" t="s">
        <v>120</v>
      </c>
      <c r="D105" s="5">
        <v>1864860724</v>
      </c>
      <c r="E105" s="5">
        <v>2221881919</v>
      </c>
      <c r="F105" s="5">
        <v>2566226176</v>
      </c>
      <c r="G105" s="5">
        <v>4110201304</v>
      </c>
      <c r="I105" s="5">
        <v>2221881919</v>
      </c>
      <c r="J105" s="5">
        <v>6000569279</v>
      </c>
      <c r="K105" s="5">
        <v>6026096632</v>
      </c>
      <c r="L105" s="5">
        <v>3567771531</v>
      </c>
    </row>
    <row r="106" spans="3:14" ht="15.5" x14ac:dyDescent="0.35">
      <c r="C106" t="s">
        <v>121</v>
      </c>
      <c r="D106" s="5">
        <v>3747415714</v>
      </c>
      <c r="E106" s="5">
        <v>4188756130</v>
      </c>
      <c r="F106" s="5">
        <v>3192345471</v>
      </c>
      <c r="G106" s="5">
        <v>3205380076</v>
      </c>
      <c r="I106" s="5">
        <v>4188756130</v>
      </c>
      <c r="J106" s="5">
        <v>4419266030</v>
      </c>
      <c r="K106" s="5">
        <v>9807564726</v>
      </c>
      <c r="L106" s="5">
        <v>7431633486</v>
      </c>
      <c r="M106" s="5">
        <v>681168000</v>
      </c>
    </row>
    <row r="107" spans="3:14" ht="15.5" x14ac:dyDescent="0.35">
      <c r="C107" t="s">
        <v>122</v>
      </c>
      <c r="D107" s="5">
        <v>3747415714</v>
      </c>
      <c r="E107" s="5">
        <v>4188756130</v>
      </c>
      <c r="F107" s="5">
        <v>3192345471</v>
      </c>
      <c r="G107" s="5">
        <v>3205380076</v>
      </c>
      <c r="I107" s="5">
        <v>4188756130</v>
      </c>
      <c r="J107" s="5">
        <v>4419266030</v>
      </c>
      <c r="K107" s="5">
        <v>9807564726</v>
      </c>
      <c r="L107" s="5">
        <v>7431633486</v>
      </c>
      <c r="M107" s="5">
        <v>681168000</v>
      </c>
    </row>
    <row r="108" spans="3:14" ht="15.5" x14ac:dyDescent="0.35">
      <c r="C108" t="s">
        <v>124</v>
      </c>
    </row>
    <row r="109" spans="3:14" ht="15.5" x14ac:dyDescent="0.35">
      <c r="C109" t="s">
        <v>125</v>
      </c>
      <c r="D109" s="5">
        <v>2757601714</v>
      </c>
      <c r="E109" s="5">
        <v>3198942130</v>
      </c>
      <c r="F109" s="5">
        <v>2171604221</v>
      </c>
      <c r="G109" s="5">
        <v>2295659076</v>
      </c>
      <c r="I109" s="5">
        <v>3198942130</v>
      </c>
      <c r="J109" s="5">
        <v>3509545030</v>
      </c>
      <c r="K109" s="5">
        <v>9041207726</v>
      </c>
      <c r="L109" s="5">
        <v>6399105486</v>
      </c>
    </row>
    <row r="110" spans="3:14" ht="15.5" x14ac:dyDescent="0.35">
      <c r="C110" t="s">
        <v>126</v>
      </c>
      <c r="D110" s="5">
        <v>43619832709</v>
      </c>
      <c r="E110" s="5">
        <v>33151665240</v>
      </c>
      <c r="F110" s="5">
        <v>51794048137</v>
      </c>
      <c r="G110" s="5">
        <v>59121646126</v>
      </c>
      <c r="I110" s="5">
        <v>33151665240</v>
      </c>
      <c r="J110" s="5">
        <v>62118118810</v>
      </c>
      <c r="K110" s="5">
        <v>51276877779</v>
      </c>
      <c r="L110" s="5">
        <v>38146179520</v>
      </c>
      <c r="M110" s="5">
        <v>31742294527</v>
      </c>
      <c r="N110" s="5">
        <v>28538963246</v>
      </c>
    </row>
    <row r="111" spans="3:14" ht="15.5" x14ac:dyDescent="0.35">
      <c r="C111" t="s">
        <v>127</v>
      </c>
    </row>
    <row r="112" spans="3:14" ht="15.5" x14ac:dyDescent="0.35">
      <c r="C112" t="s">
        <v>128</v>
      </c>
      <c r="D112" s="5">
        <v>43752773000</v>
      </c>
      <c r="E112" s="5">
        <v>43752773000</v>
      </c>
      <c r="F112" s="5">
        <v>43752773000</v>
      </c>
      <c r="G112" s="5">
        <v>43752773000</v>
      </c>
      <c r="I112" s="5">
        <v>43752773000</v>
      </c>
      <c r="J112" s="5">
        <v>43752064910</v>
      </c>
      <c r="K112" s="5">
        <v>35000000000</v>
      </c>
      <c r="L112" s="5">
        <v>250000000</v>
      </c>
      <c r="M112" s="5">
        <v>250000000</v>
      </c>
      <c r="N112" s="5">
        <v>250000000</v>
      </c>
    </row>
    <row r="113" spans="2:14" ht="15.5" x14ac:dyDescent="0.35">
      <c r="C113" t="s">
        <v>129</v>
      </c>
      <c r="D113" s="5">
        <v>96305814155</v>
      </c>
      <c r="E113" s="5">
        <v>96305814155</v>
      </c>
      <c r="F113" s="5">
        <v>96305814155</v>
      </c>
      <c r="G113" s="5">
        <v>96305814155</v>
      </c>
      <c r="I113" s="5">
        <v>96305814155</v>
      </c>
      <c r="J113" s="5">
        <v>96296254940</v>
      </c>
    </row>
    <row r="114" spans="2:14" ht="15.5" x14ac:dyDescent="0.35">
      <c r="C114" t="s">
        <v>130</v>
      </c>
      <c r="D114" s="5">
        <v>17525336898</v>
      </c>
      <c r="E114" s="5">
        <v>16745011522</v>
      </c>
      <c r="F114" s="5">
        <v>15882623029</v>
      </c>
      <c r="G114" s="5">
        <v>14757484456</v>
      </c>
      <c r="I114" s="5">
        <v>16745011522</v>
      </c>
      <c r="J114" s="5">
        <v>13053705345</v>
      </c>
      <c r="K114" s="5">
        <v>6327342974</v>
      </c>
      <c r="L114" s="5">
        <v>4714820988</v>
      </c>
      <c r="M114" s="5">
        <v>111567723</v>
      </c>
      <c r="N114" s="5">
        <v>3157990701</v>
      </c>
    </row>
    <row r="115" spans="2:14" ht="15.5" x14ac:dyDescent="0.35">
      <c r="C115" t="s">
        <v>132</v>
      </c>
      <c r="D115" s="5">
        <v>16975336898</v>
      </c>
      <c r="E115" s="5">
        <v>16195011522</v>
      </c>
      <c r="F115" s="5">
        <v>15332623029</v>
      </c>
      <c r="G115" s="5">
        <v>14207484456</v>
      </c>
      <c r="I115" s="5">
        <v>16195011522</v>
      </c>
      <c r="J115" s="5">
        <v>13003705345</v>
      </c>
      <c r="K115" s="5">
        <v>6277342974</v>
      </c>
      <c r="L115" s="5">
        <v>4714820988</v>
      </c>
      <c r="M115" s="5">
        <v>111567723</v>
      </c>
      <c r="N115" s="5">
        <v>3157990701</v>
      </c>
    </row>
    <row r="116" spans="2:14" ht="15.5" x14ac:dyDescent="0.35">
      <c r="C116" t="s">
        <v>133</v>
      </c>
      <c r="D116" s="5">
        <v>17525336898</v>
      </c>
      <c r="E116" s="5">
        <v>16745011522</v>
      </c>
      <c r="F116" s="5">
        <v>15882623029</v>
      </c>
      <c r="G116" s="5">
        <v>14757484456</v>
      </c>
      <c r="I116" s="5">
        <v>16745011522</v>
      </c>
      <c r="J116" s="5">
        <v>13053705345</v>
      </c>
      <c r="K116" s="5">
        <v>6327342974</v>
      </c>
      <c r="L116" s="5">
        <v>4714820988</v>
      </c>
      <c r="M116" s="5">
        <v>111567723</v>
      </c>
      <c r="N116" s="5">
        <v>3157990701</v>
      </c>
    </row>
    <row r="117" spans="2:14" ht="15.5" x14ac:dyDescent="0.35">
      <c r="C117" t="s">
        <v>134</v>
      </c>
      <c r="D117" s="5">
        <v>4495115844</v>
      </c>
      <c r="E117" s="5">
        <v>4501340794</v>
      </c>
      <c r="F117" s="5">
        <v>4445251293</v>
      </c>
      <c r="G117" s="5">
        <v>4486390669</v>
      </c>
      <c r="I117" s="5">
        <v>4501340794</v>
      </c>
      <c r="J117" s="5">
        <v>6981</v>
      </c>
      <c r="K117" s="5">
        <v>3322</v>
      </c>
      <c r="L117" s="5">
        <v>-44607734</v>
      </c>
    </row>
    <row r="118" spans="2:14" ht="15.5" x14ac:dyDescent="0.35">
      <c r="C118" t="s">
        <v>9</v>
      </c>
      <c r="D118" s="5">
        <v>162309525210</v>
      </c>
      <c r="E118" s="5">
        <v>161535424784</v>
      </c>
      <c r="F118" s="5">
        <v>160717153193</v>
      </c>
      <c r="G118" s="5">
        <v>159567376010</v>
      </c>
      <c r="I118" s="5">
        <v>161535424784</v>
      </c>
      <c r="J118" s="5">
        <v>153366945906</v>
      </c>
      <c r="K118" s="5">
        <v>41507953487</v>
      </c>
      <c r="L118" s="5">
        <v>5083400954</v>
      </c>
      <c r="M118" s="5">
        <v>361567723</v>
      </c>
      <c r="N118" s="5">
        <v>3407990701</v>
      </c>
    </row>
    <row r="119" spans="2:14" ht="15.5" x14ac:dyDescent="0.35">
      <c r="C119" t="s">
        <v>135</v>
      </c>
      <c r="D119" s="5">
        <v>205929357919</v>
      </c>
      <c r="E119" s="5">
        <v>194687090024</v>
      </c>
      <c r="F119" s="5">
        <v>212511201330</v>
      </c>
      <c r="G119" s="5">
        <v>218689022136</v>
      </c>
      <c r="I119" s="5">
        <v>194687090024</v>
      </c>
      <c r="J119" s="5">
        <v>215485064716</v>
      </c>
      <c r="K119" s="5">
        <v>92784831266</v>
      </c>
      <c r="L119" s="5">
        <v>43229580474</v>
      </c>
      <c r="M119" s="5">
        <v>32103862250</v>
      </c>
      <c r="N119" s="5">
        <v>31946953947</v>
      </c>
    </row>
    <row r="120" spans="2:14" ht="15.5" x14ac:dyDescent="0.35">
      <c r="C120" t="s">
        <v>136</v>
      </c>
      <c r="D120" s="5">
        <v>4375277300</v>
      </c>
      <c r="E120" s="5">
        <v>4375277300</v>
      </c>
      <c r="F120" s="5">
        <v>4375277300</v>
      </c>
      <c r="G120" s="5">
        <v>4375277300</v>
      </c>
      <c r="I120" s="5">
        <v>4375277300</v>
      </c>
      <c r="J120" s="5">
        <v>4375206491</v>
      </c>
      <c r="K120" s="5">
        <v>3500000000</v>
      </c>
      <c r="L120" s="5">
        <v>2500000</v>
      </c>
      <c r="M120" s="5">
        <v>2500000</v>
      </c>
      <c r="N120" s="5">
        <v>250</v>
      </c>
    </row>
    <row r="122" spans="2:14" ht="15.5" x14ac:dyDescent="0.35">
      <c r="B122" t="s">
        <v>137</v>
      </c>
      <c r="C122" t="s">
        <v>138</v>
      </c>
      <c r="D122" s="5">
        <v>-10892194767</v>
      </c>
      <c r="E122" s="5">
        <v>15808528538</v>
      </c>
      <c r="F122" s="5">
        <v>7708925751</v>
      </c>
      <c r="G122" s="5">
        <v>16041204459</v>
      </c>
      <c r="I122" s="5">
        <v>36674640240</v>
      </c>
      <c r="J122" s="5">
        <v>-51012100581</v>
      </c>
      <c r="K122" s="5">
        <v>-35261312460</v>
      </c>
      <c r="L122" s="5">
        <v>19552902165</v>
      </c>
      <c r="M122" s="5">
        <v>18027861266</v>
      </c>
      <c r="N122" s="5">
        <v>8065633932</v>
      </c>
    </row>
    <row r="123" spans="2:14" ht="15.5" x14ac:dyDescent="0.35">
      <c r="C123" t="s">
        <v>139</v>
      </c>
      <c r="D123" s="5">
        <v>415796019442</v>
      </c>
      <c r="E123" s="5">
        <v>448342035095</v>
      </c>
      <c r="F123" s="5">
        <v>439959441780</v>
      </c>
      <c r="G123" s="5">
        <v>437289008023</v>
      </c>
      <c r="I123" s="5">
        <v>1747046369903</v>
      </c>
      <c r="J123" s="5">
        <v>2277391610838</v>
      </c>
      <c r="K123" s="5">
        <v>2351282568136</v>
      </c>
      <c r="L123" s="5">
        <v>2389314228089</v>
      </c>
      <c r="M123" s="5">
        <v>2519739223651</v>
      </c>
      <c r="N123" s="5">
        <v>1459132665230</v>
      </c>
    </row>
    <row r="124" spans="2:14" ht="15.5" x14ac:dyDescent="0.35">
      <c r="C124" t="s">
        <v>140</v>
      </c>
      <c r="D124" s="5">
        <v>-420908189326</v>
      </c>
      <c r="E124" s="5">
        <v>-427078257509</v>
      </c>
      <c r="F124" s="5">
        <v>-429685523119</v>
      </c>
      <c r="G124" s="5">
        <v>-416829054344</v>
      </c>
      <c r="I124" s="5">
        <v>-1692100216654</v>
      </c>
      <c r="J124" s="5">
        <v>-2308911585062</v>
      </c>
      <c r="K124" s="5">
        <v>-2366673140100</v>
      </c>
      <c r="L124" s="5">
        <v>-2348318299382</v>
      </c>
      <c r="M124" s="5">
        <v>-2489496092702</v>
      </c>
      <c r="N124" s="5">
        <v>-1446676279806</v>
      </c>
    </row>
    <row r="125" spans="2:14" ht="15.5" x14ac:dyDescent="0.35">
      <c r="C125" t="s">
        <v>142</v>
      </c>
      <c r="D125" s="5">
        <v>-4298960323</v>
      </c>
      <c r="E125" s="5">
        <v>-3461288985</v>
      </c>
      <c r="F125" s="5">
        <v>-2593596686</v>
      </c>
      <c r="G125" s="5">
        <v>-2603672415</v>
      </c>
      <c r="I125" s="5">
        <v>-12390474554</v>
      </c>
      <c r="J125" s="5">
        <v>-14343933042</v>
      </c>
      <c r="K125" s="5">
        <v>-15471884088</v>
      </c>
      <c r="L125" s="5">
        <v>-15413970354</v>
      </c>
      <c r="M125" s="5">
        <v>-10295159424</v>
      </c>
      <c r="N125" s="5">
        <v>-4048108872</v>
      </c>
    </row>
    <row r="126" spans="2:14" ht="15.5" x14ac:dyDescent="0.35">
      <c r="C126" t="s">
        <v>282</v>
      </c>
      <c r="D126" s="5">
        <v>4630082</v>
      </c>
      <c r="E126" s="5">
        <v>9422042</v>
      </c>
      <c r="F126" s="5">
        <v>26249933</v>
      </c>
      <c r="G126" s="5">
        <v>18714452</v>
      </c>
      <c r="I126" s="5">
        <v>76135216</v>
      </c>
      <c r="J126" s="5">
        <v>80415936</v>
      </c>
      <c r="K126" s="5">
        <v>107901550</v>
      </c>
      <c r="L126" s="5">
        <v>12085547</v>
      </c>
      <c r="M126" s="5">
        <v>57389261</v>
      </c>
      <c r="N126" s="5">
        <v>101752800</v>
      </c>
    </row>
    <row r="127" spans="2:14" ht="15.5" x14ac:dyDescent="0.35">
      <c r="C127" t="s">
        <v>1247</v>
      </c>
      <c r="D127" s="5">
        <v>-1073216612</v>
      </c>
      <c r="E127" s="5">
        <v>-1486386177</v>
      </c>
      <c r="F127" s="5">
        <v>643751601</v>
      </c>
      <c r="G127" s="5">
        <v>-985667243</v>
      </c>
      <c r="I127" s="5">
        <v>-3050813217</v>
      </c>
      <c r="J127" s="5">
        <v>-2187415234</v>
      </c>
      <c r="K127" s="5">
        <v>-2445894168</v>
      </c>
      <c r="L127" s="5">
        <v>-5671558259</v>
      </c>
      <c r="M127" s="5">
        <v>-1777178366</v>
      </c>
      <c r="N127" s="5">
        <v>-344029092</v>
      </c>
    </row>
    <row r="128" spans="2:14" ht="15.5" x14ac:dyDescent="0.35">
      <c r="C128" t="s">
        <v>483</v>
      </c>
      <c r="D128" s="5">
        <v>-17591440</v>
      </c>
      <c r="E128" s="5">
        <v>-49297048</v>
      </c>
      <c r="I128" s="5">
        <v>-49297048</v>
      </c>
    </row>
    <row r="129" spans="3:14" ht="15.5" x14ac:dyDescent="0.35">
      <c r="C129" t="s">
        <v>355</v>
      </c>
      <c r="D129" s="5">
        <v>-394886590</v>
      </c>
      <c r="E129" s="5">
        <v>-467698880</v>
      </c>
      <c r="F129" s="5">
        <v>-641397758</v>
      </c>
      <c r="G129" s="5">
        <v>-848124014</v>
      </c>
      <c r="I129" s="5">
        <v>-2857063406</v>
      </c>
      <c r="J129" s="5">
        <v>-3041194017</v>
      </c>
      <c r="K129" s="5">
        <v>-2060863790</v>
      </c>
      <c r="L129" s="5">
        <v>-369583476</v>
      </c>
      <c r="M129" s="5">
        <v>-200321154</v>
      </c>
      <c r="N129" s="5">
        <v>-100366328</v>
      </c>
    </row>
    <row r="130" spans="3:14" ht="15.5" x14ac:dyDescent="0.35">
      <c r="C130" t="s">
        <v>145</v>
      </c>
      <c r="D130" s="5">
        <v>10691236694</v>
      </c>
      <c r="E130" s="5">
        <v>-22326256502</v>
      </c>
      <c r="F130" s="5">
        <v>-3265956956</v>
      </c>
      <c r="G130" s="5">
        <v>1606411346</v>
      </c>
      <c r="I130" s="5">
        <v>-22918083087</v>
      </c>
      <c r="J130" s="5">
        <v>118284608837</v>
      </c>
      <c r="K130" s="5">
        <v>42949585924</v>
      </c>
      <c r="L130" s="5">
        <v>9463194444</v>
      </c>
      <c r="M130" s="5">
        <v>-16237493253</v>
      </c>
    </row>
    <row r="131" spans="3:14" ht="15.5" x14ac:dyDescent="0.35">
      <c r="C131" t="s">
        <v>146</v>
      </c>
      <c r="D131" s="5">
        <v>-384495171</v>
      </c>
      <c r="E131" s="5">
        <v>-42349673189</v>
      </c>
      <c r="F131" s="5">
        <v>-1120713856</v>
      </c>
      <c r="G131" s="5">
        <v>-1353876879</v>
      </c>
      <c r="I131" s="5">
        <v>-46203659548</v>
      </c>
      <c r="J131" s="5">
        <v>-15655837930</v>
      </c>
      <c r="K131" s="5">
        <v>-6741141320</v>
      </c>
      <c r="L131" s="5">
        <v>-29682647919</v>
      </c>
      <c r="M131" s="5">
        <v>-5512777607</v>
      </c>
      <c r="N131" s="5">
        <v>-1396949400</v>
      </c>
    </row>
    <row r="132" spans="3:14" ht="15.5" x14ac:dyDescent="0.35">
      <c r="C132" t="s">
        <v>1248</v>
      </c>
      <c r="J132" s="5">
        <v>-1064391053</v>
      </c>
      <c r="K132" s="5">
        <v>-24719594595</v>
      </c>
    </row>
    <row r="133" spans="3:14" ht="15.5" x14ac:dyDescent="0.35">
      <c r="C133" t="s">
        <v>148</v>
      </c>
      <c r="D133" s="5">
        <v>-409169623</v>
      </c>
      <c r="E133" s="5">
        <v>-42422160341</v>
      </c>
      <c r="F133" s="5">
        <v>-534918302</v>
      </c>
      <c r="G133" s="5">
        <v>-761282462</v>
      </c>
      <c r="I133" s="5">
        <v>-44509566485</v>
      </c>
      <c r="J133" s="5">
        <v>-12627664455</v>
      </c>
      <c r="K133" s="5">
        <v>-5897922965</v>
      </c>
      <c r="L133" s="5">
        <v>-5318092239</v>
      </c>
      <c r="M133" s="5">
        <v>-2760186020</v>
      </c>
      <c r="N133" s="5">
        <v>-1396949400</v>
      </c>
    </row>
    <row r="134" spans="3:14" ht="15.5" x14ac:dyDescent="0.35">
      <c r="C134" t="s">
        <v>580</v>
      </c>
      <c r="K134" s="5">
        <v>24888075861</v>
      </c>
      <c r="L134" s="5">
        <v>3275000000</v>
      </c>
    </row>
    <row r="135" spans="3:14" ht="15.5" x14ac:dyDescent="0.35">
      <c r="C135" t="s">
        <v>728</v>
      </c>
      <c r="L135" s="5">
        <v>-24908494408</v>
      </c>
      <c r="M135" s="5">
        <v>-2752591587</v>
      </c>
    </row>
    <row r="136" spans="3:14" ht="15.5" x14ac:dyDescent="0.35">
      <c r="C136" t="s">
        <v>415</v>
      </c>
      <c r="D136" s="5">
        <v>94594595</v>
      </c>
      <c r="E136" s="5">
        <v>1</v>
      </c>
      <c r="F136" s="5">
        <v>945946</v>
      </c>
      <c r="G136" s="5">
        <v>4594595</v>
      </c>
      <c r="I136" s="5">
        <v>8513514</v>
      </c>
      <c r="J136" s="5">
        <v>88186999</v>
      </c>
      <c r="K136" s="5">
        <v>260609910</v>
      </c>
      <c r="L136" s="5">
        <v>234234234</v>
      </c>
    </row>
    <row r="137" spans="3:14" ht="15.5" x14ac:dyDescent="0.35">
      <c r="C137" t="s">
        <v>849</v>
      </c>
      <c r="E137" s="5">
        <v>-59150099</v>
      </c>
      <c r="F137" s="5">
        <v>-8249901</v>
      </c>
      <c r="I137" s="5">
        <v>-67400000</v>
      </c>
      <c r="J137" s="5">
        <v>-316981982</v>
      </c>
      <c r="K137" s="5">
        <v>-669809531</v>
      </c>
      <c r="L137" s="5">
        <v>-645715649</v>
      </c>
    </row>
    <row r="138" spans="3:14" ht="15.5" x14ac:dyDescent="0.35">
      <c r="C138" t="s">
        <v>290</v>
      </c>
      <c r="D138" s="5">
        <v>-69920143</v>
      </c>
      <c r="E138" s="5">
        <v>131637250</v>
      </c>
      <c r="F138" s="5">
        <v>-578491599</v>
      </c>
      <c r="G138" s="5">
        <v>-597189012</v>
      </c>
      <c r="I138" s="5">
        <v>-1635206577</v>
      </c>
      <c r="J138" s="5">
        <v>-1734987439</v>
      </c>
      <c r="K138" s="5">
        <v>-602500000</v>
      </c>
      <c r="L138" s="5">
        <v>-2319579857</v>
      </c>
    </row>
    <row r="139" spans="3:14" ht="15.5" x14ac:dyDescent="0.35">
      <c r="C139" t="s">
        <v>149</v>
      </c>
      <c r="D139" s="5">
        <v>10691236694</v>
      </c>
      <c r="E139" s="5">
        <v>-22326256502</v>
      </c>
      <c r="F139" s="5">
        <v>-3265956956</v>
      </c>
      <c r="G139" s="5">
        <v>1606411346</v>
      </c>
      <c r="I139" s="5">
        <v>-22918083087</v>
      </c>
      <c r="J139" s="5">
        <v>118284608837</v>
      </c>
      <c r="K139" s="5">
        <v>42949585924</v>
      </c>
      <c r="L139" s="5">
        <v>9463194444</v>
      </c>
      <c r="M139" s="5">
        <v>-16237493253</v>
      </c>
    </row>
    <row r="140" spans="3:14" ht="15.5" x14ac:dyDescent="0.35">
      <c r="C140" t="s">
        <v>726</v>
      </c>
      <c r="E140" s="5">
        <v>3000000</v>
      </c>
      <c r="F140" s="5">
        <v>-3000000</v>
      </c>
      <c r="J140" s="5">
        <v>-854858646</v>
      </c>
      <c r="K140" s="5">
        <v>854858646</v>
      </c>
    </row>
    <row r="141" spans="3:14" ht="15.5" x14ac:dyDescent="0.35">
      <c r="C141" t="s">
        <v>636</v>
      </c>
      <c r="F141" s="5">
        <v>-3500000000</v>
      </c>
      <c r="G141" s="5">
        <v>3500000000</v>
      </c>
      <c r="K141" s="5">
        <v>19444444444</v>
      </c>
      <c r="L141" s="5">
        <v>10000000000</v>
      </c>
    </row>
    <row r="142" spans="3:14" ht="15.5" x14ac:dyDescent="0.35">
      <c r="C142" t="s">
        <v>635</v>
      </c>
      <c r="D142" s="5">
        <v>-706070992</v>
      </c>
      <c r="E142" s="5">
        <v>-1004623468</v>
      </c>
      <c r="F142" s="5">
        <v>-1600290818</v>
      </c>
      <c r="G142" s="5">
        <v>-1571899195</v>
      </c>
      <c r="I142" s="5">
        <v>-5709168215</v>
      </c>
      <c r="J142" s="5">
        <v>-5767312075</v>
      </c>
      <c r="K142" s="5">
        <v>-14032901718</v>
      </c>
      <c r="L142" s="5">
        <v>-555555556</v>
      </c>
    </row>
    <row r="143" spans="3:14" ht="15.5" x14ac:dyDescent="0.35">
      <c r="C143" t="s">
        <v>157</v>
      </c>
      <c r="E143" s="5">
        <v>-374030362</v>
      </c>
      <c r="I143" s="5">
        <v>-374030362</v>
      </c>
    </row>
    <row r="144" spans="3:14" ht="15.5" x14ac:dyDescent="0.35">
      <c r="C144" t="s">
        <v>314</v>
      </c>
      <c r="D144" s="5">
        <v>-70780304</v>
      </c>
      <c r="E144" s="5">
        <v>-54248802</v>
      </c>
      <c r="I144" s="5">
        <v>-54248802</v>
      </c>
    </row>
    <row r="145" spans="2:14" ht="15.5" x14ac:dyDescent="0.35">
      <c r="C145" t="s">
        <v>155</v>
      </c>
      <c r="D145" s="5">
        <v>-21510315</v>
      </c>
      <c r="E145" s="5">
        <v>-27297497</v>
      </c>
      <c r="F145" s="5">
        <v>-349951473</v>
      </c>
      <c r="I145" s="5">
        <v>-377248970</v>
      </c>
      <c r="J145" s="5">
        <v>-130000000</v>
      </c>
      <c r="K145" s="5">
        <v>211317188</v>
      </c>
    </row>
    <row r="146" spans="2:14" ht="15.5" x14ac:dyDescent="0.35">
      <c r="C146" t="s">
        <v>431</v>
      </c>
      <c r="E146" s="5">
        <v>10267305</v>
      </c>
      <c r="I146" s="5">
        <v>10267305</v>
      </c>
      <c r="J146" s="5">
        <v>109404941195</v>
      </c>
    </row>
    <row r="147" spans="2:14" ht="15.5" x14ac:dyDescent="0.35">
      <c r="C147" t="s">
        <v>1249</v>
      </c>
      <c r="F147" s="5">
        <v>4500000000</v>
      </c>
      <c r="G147" s="5">
        <v>-10267305</v>
      </c>
      <c r="I147" s="5">
        <v>4500000000</v>
      </c>
      <c r="K147" s="5">
        <v>-18739900</v>
      </c>
      <c r="L147" s="5">
        <v>18750000</v>
      </c>
    </row>
    <row r="148" spans="2:14" ht="15.5" x14ac:dyDescent="0.35">
      <c r="C148" t="s">
        <v>1250</v>
      </c>
      <c r="E148" s="5">
        <v>-10267305</v>
      </c>
      <c r="F148" s="5">
        <v>10267305</v>
      </c>
    </row>
    <row r="149" spans="2:14" ht="15.5" x14ac:dyDescent="0.35">
      <c r="C149" t="s">
        <v>1251</v>
      </c>
      <c r="F149" s="5">
        <v>-10267305</v>
      </c>
      <c r="G149" s="5">
        <v>10267305</v>
      </c>
    </row>
    <row r="150" spans="2:14" ht="15.5" x14ac:dyDescent="0.35">
      <c r="C150" t="s">
        <v>1252</v>
      </c>
      <c r="F150" s="5">
        <v>-4500000000</v>
      </c>
      <c r="G150" s="5">
        <v>4500000000</v>
      </c>
    </row>
    <row r="151" spans="2:14" ht="15.5" x14ac:dyDescent="0.35">
      <c r="C151" t="s">
        <v>609</v>
      </c>
      <c r="K151" s="5">
        <v>31000000000</v>
      </c>
    </row>
    <row r="152" spans="2:14" ht="15.5" x14ac:dyDescent="0.35">
      <c r="C152" t="s">
        <v>1253</v>
      </c>
      <c r="J152" s="5">
        <v>-4356621345</v>
      </c>
    </row>
    <row r="153" spans="2:14" ht="15.5" x14ac:dyDescent="0.35">
      <c r="C153" t="s">
        <v>458</v>
      </c>
      <c r="G153" s="5">
        <v>-2043201770</v>
      </c>
      <c r="I153" s="5">
        <v>-2043201770</v>
      </c>
      <c r="M153" s="5">
        <v>-16237493253</v>
      </c>
    </row>
    <row r="154" spans="2:14" ht="15.5" x14ac:dyDescent="0.35">
      <c r="C154" t="s">
        <v>164</v>
      </c>
      <c r="D154" s="5">
        <v>-585453244</v>
      </c>
      <c r="E154" s="5">
        <v>-48867401153</v>
      </c>
      <c r="F154" s="5">
        <v>3322254939</v>
      </c>
      <c r="G154" s="5">
        <v>16293738926</v>
      </c>
      <c r="I154" s="5">
        <v>-32447102395</v>
      </c>
      <c r="J154" s="5">
        <v>51616670326</v>
      </c>
      <c r="K154" s="5">
        <v>947132144</v>
      </c>
      <c r="L154" s="5">
        <v>-666551310</v>
      </c>
      <c r="M154" s="5">
        <v>-3722409594</v>
      </c>
      <c r="N154" s="5">
        <v>6668684532</v>
      </c>
    </row>
    <row r="155" spans="2:14" ht="15.5" x14ac:dyDescent="0.35">
      <c r="C155" t="s">
        <v>165</v>
      </c>
      <c r="D155" s="5">
        <v>23693693226</v>
      </c>
      <c r="I155" s="5">
        <v>56140795621</v>
      </c>
      <c r="J155" s="5">
        <v>4524125295</v>
      </c>
      <c r="K155" s="5">
        <v>3576993152</v>
      </c>
      <c r="L155" s="5">
        <v>4243544462</v>
      </c>
      <c r="M155" s="5">
        <v>7965954056</v>
      </c>
      <c r="N155" s="5">
        <v>1297269524</v>
      </c>
    </row>
    <row r="156" spans="2:14" ht="15.5" x14ac:dyDescent="0.35">
      <c r="C156" t="s">
        <v>166</v>
      </c>
      <c r="D156" s="5">
        <v>23108239982</v>
      </c>
      <c r="E156" s="5">
        <v>-48867401153</v>
      </c>
      <c r="F156" s="5">
        <v>3322254939</v>
      </c>
      <c r="G156" s="5">
        <v>16293738926</v>
      </c>
      <c r="I156" s="5">
        <v>23693693226</v>
      </c>
      <c r="J156" s="5">
        <v>56140795621</v>
      </c>
      <c r="K156" s="5">
        <v>4524125296</v>
      </c>
      <c r="L156" s="5">
        <v>3576993152</v>
      </c>
      <c r="M156" s="5">
        <v>4243544462</v>
      </c>
      <c r="N156" s="5">
        <v>7965954056</v>
      </c>
    </row>
    <row r="158" spans="2:14" ht="15.5" x14ac:dyDescent="0.35">
      <c r="B158" t="s">
        <v>167</v>
      </c>
      <c r="C158" t="s">
        <v>11</v>
      </c>
      <c r="D158" s="5">
        <v>4380000000</v>
      </c>
      <c r="E158" s="5">
        <v>4380000000</v>
      </c>
      <c r="F158" s="5">
        <v>4380000000</v>
      </c>
      <c r="G158" s="5">
        <v>4380000000</v>
      </c>
      <c r="I158" s="5">
        <v>4380000000</v>
      </c>
      <c r="J158" s="5">
        <v>4380000000</v>
      </c>
      <c r="K158" s="5">
        <v>3500000000</v>
      </c>
      <c r="L158" s="5">
        <v>0</v>
      </c>
      <c r="M158" s="5">
        <v>0</v>
      </c>
      <c r="N158" s="5">
        <v>0</v>
      </c>
    </row>
    <row r="159" spans="2:14" ht="15.5" x14ac:dyDescent="0.35">
      <c r="C159" t="s">
        <v>168</v>
      </c>
      <c r="D159" s="6">
        <v>0.18</v>
      </c>
      <c r="E159" s="6">
        <v>0.2</v>
      </c>
      <c r="F159" s="6">
        <v>0.26</v>
      </c>
      <c r="G159" s="6">
        <v>0.39</v>
      </c>
    </row>
    <row r="160" spans="2:14" ht="15.5" x14ac:dyDescent="0.35">
      <c r="C160" t="s">
        <v>169</v>
      </c>
      <c r="D160" s="6">
        <v>344.44</v>
      </c>
      <c r="E160" s="5">
        <v>310</v>
      </c>
      <c r="F160" s="6">
        <v>388.46</v>
      </c>
      <c r="G160" s="6">
        <v>128.21</v>
      </c>
    </row>
    <row r="161" spans="3:7" ht="15.5" x14ac:dyDescent="0.35">
      <c r="C161" t="s">
        <v>60</v>
      </c>
      <c r="D161" s="6">
        <v>0.65</v>
      </c>
      <c r="E161" s="6">
        <v>0.61</v>
      </c>
      <c r="F161" s="5">
        <v>1</v>
      </c>
      <c r="G161" s="6">
        <v>0.5</v>
      </c>
    </row>
    <row r="162" spans="3:7" ht="15.5" x14ac:dyDescent="0.35">
      <c r="C162" t="s">
        <v>170</v>
      </c>
      <c r="D162" s="5">
        <v>2790000000</v>
      </c>
      <c r="E162" s="5">
        <v>3630000000</v>
      </c>
      <c r="F162" s="5">
        <v>2910000000</v>
      </c>
      <c r="G162" s="5">
        <v>2990000000</v>
      </c>
    </row>
    <row r="163" spans="3:7" ht="15.5" x14ac:dyDescent="0.35">
      <c r="C163" t="s">
        <v>171</v>
      </c>
      <c r="D163" s="6">
        <v>3.8E-3</v>
      </c>
      <c r="E163" s="6">
        <v>4.4000000000000003E-3</v>
      </c>
      <c r="F163" s="6">
        <v>5.3E-3</v>
      </c>
      <c r="G163" s="6">
        <v>7.8000000000000005E-3</v>
      </c>
    </row>
    <row r="164" spans="3:7" ht="15.5" x14ac:dyDescent="0.35">
      <c r="C164" t="s">
        <v>172</v>
      </c>
      <c r="D164" s="6">
        <v>4.8999999999999998E-3</v>
      </c>
      <c r="E164" s="6">
        <v>5.5000000000000005E-3</v>
      </c>
      <c r="F164" s="6">
        <v>7.1999999999999998E-3</v>
      </c>
      <c r="G164" s="6">
        <v>1.1000000000000001E-2</v>
      </c>
    </row>
    <row r="165" spans="3:7" ht="15.5" x14ac:dyDescent="0.35">
      <c r="C165" t="s">
        <v>173</v>
      </c>
      <c r="D165" s="6">
        <v>1.06E-2</v>
      </c>
      <c r="E165" s="6">
        <v>1.5300000000000001E-2</v>
      </c>
      <c r="F165" s="6">
        <v>1.3300000000000001E-2</v>
      </c>
      <c r="G165" s="6">
        <v>1.6399999999999998E-2</v>
      </c>
    </row>
    <row r="166" spans="3:7" ht="15.5" x14ac:dyDescent="0.35">
      <c r="C166" t="s">
        <v>174</v>
      </c>
    </row>
    <row r="167" spans="3:7" ht="15.5" x14ac:dyDescent="0.35">
      <c r="C167" t="s">
        <v>175</v>
      </c>
      <c r="D167" s="5">
        <v>162000000000</v>
      </c>
      <c r="E167" s="5">
        <v>162000000000</v>
      </c>
      <c r="F167" s="5">
        <v>161000000000</v>
      </c>
      <c r="G167" s="5">
        <v>160000000000</v>
      </c>
    </row>
    <row r="168" spans="3:7" ht="15.5" x14ac:dyDescent="0.35">
      <c r="C168" t="s">
        <v>176</v>
      </c>
      <c r="D168" s="6">
        <v>1.72</v>
      </c>
      <c r="E168" s="6">
        <v>1.73</v>
      </c>
      <c r="F168" s="6">
        <v>2.83</v>
      </c>
      <c r="G168" s="6">
        <v>1.41</v>
      </c>
    </row>
    <row r="169" spans="3:7" ht="15.5" x14ac:dyDescent="0.35">
      <c r="C169" t="s">
        <v>177</v>
      </c>
      <c r="D169" s="6">
        <v>36.07</v>
      </c>
      <c r="E169" s="6">
        <v>35.89</v>
      </c>
      <c r="F169" s="6">
        <v>35.72</v>
      </c>
      <c r="G169" s="6">
        <v>35.44</v>
      </c>
    </row>
    <row r="170" spans="3:7" ht="15.5" x14ac:dyDescent="0.35">
      <c r="C170" t="s">
        <v>178</v>
      </c>
      <c r="D170" s="6">
        <v>1.72</v>
      </c>
      <c r="E170" s="6">
        <v>1.73</v>
      </c>
      <c r="F170" s="6">
        <v>2.83</v>
      </c>
      <c r="G170" s="6">
        <v>1.41</v>
      </c>
    </row>
    <row r="171" spans="3:7" ht="15.5" x14ac:dyDescent="0.35">
      <c r="C171" t="s">
        <v>179</v>
      </c>
      <c r="D171" s="6">
        <v>36.07</v>
      </c>
      <c r="E171" s="6">
        <v>35.89</v>
      </c>
      <c r="F171" s="6">
        <v>35.72</v>
      </c>
      <c r="G171" s="6">
        <v>35.44</v>
      </c>
    </row>
    <row r="172" spans="3:7" ht="15.5" x14ac:dyDescent="0.35">
      <c r="C172" t="s">
        <v>180</v>
      </c>
      <c r="D172" s="5">
        <v>20000000000</v>
      </c>
      <c r="E172" s="5">
        <v>9000000000</v>
      </c>
      <c r="F172" s="5">
        <v>30000000000</v>
      </c>
      <c r="G172" s="5">
        <v>33000000000</v>
      </c>
    </row>
    <row r="173" spans="3:7" ht="15.5" x14ac:dyDescent="0.35">
      <c r="C173" t="s">
        <v>181</v>
      </c>
      <c r="D173" s="5">
        <v>2000000000</v>
      </c>
      <c r="E173" s="5">
        <v>3000000000</v>
      </c>
      <c r="F173" s="5">
        <v>2000000000</v>
      </c>
      <c r="G173" s="5">
        <v>2000000000</v>
      </c>
    </row>
    <row r="174" spans="3:7" ht="15.5" x14ac:dyDescent="0.35">
      <c r="C174" t="s">
        <v>182</v>
      </c>
      <c r="D174" s="5">
        <v>158000000000</v>
      </c>
      <c r="E174" s="5">
        <v>157000000000</v>
      </c>
      <c r="F174" s="5">
        <v>156000000000</v>
      </c>
      <c r="G174" s="5">
        <v>155000000000</v>
      </c>
    </row>
    <row r="175" spans="3:7" ht="15.5" x14ac:dyDescent="0.35">
      <c r="C175" t="s">
        <v>23</v>
      </c>
      <c r="D175" s="5">
        <v>22000000000</v>
      </c>
      <c r="E175" s="5">
        <v>11000000000</v>
      </c>
      <c r="F175" s="5">
        <v>32000000000</v>
      </c>
      <c r="G175" s="5">
        <v>35000000000</v>
      </c>
    </row>
    <row r="176" spans="3:7" ht="15.5" x14ac:dyDescent="0.35">
      <c r="C176" t="s">
        <v>20</v>
      </c>
      <c r="D176" s="5">
        <v>-1000000000</v>
      </c>
      <c r="E176" s="5">
        <v>-12000000000</v>
      </c>
      <c r="F176" s="5">
        <v>-41000000000</v>
      </c>
      <c r="G176" s="5">
        <v>-34000000000</v>
      </c>
    </row>
    <row r="177" spans="3:14" ht="15.5" x14ac:dyDescent="0.35">
      <c r="C177" t="s">
        <v>183</v>
      </c>
      <c r="D177" s="5">
        <v>63000000000</v>
      </c>
      <c r="E177" s="5">
        <v>62000000000</v>
      </c>
      <c r="F177" s="5">
        <v>107000000000</v>
      </c>
      <c r="G177" s="5">
        <v>106000000000</v>
      </c>
    </row>
    <row r="178" spans="3:14" ht="15.5" x14ac:dyDescent="0.35">
      <c r="C178" t="s">
        <v>184</v>
      </c>
      <c r="D178" s="5">
        <v>-11000000000</v>
      </c>
      <c r="E178" s="5">
        <v>16000000000</v>
      </c>
      <c r="F178" s="5">
        <v>8000000000</v>
      </c>
      <c r="G178" s="5">
        <v>16000000000</v>
      </c>
    </row>
    <row r="179" spans="3:14" ht="15.5" x14ac:dyDescent="0.35">
      <c r="C179" t="s">
        <v>185</v>
      </c>
      <c r="D179" s="5">
        <v>0</v>
      </c>
      <c r="E179" s="5">
        <v>-42000000000</v>
      </c>
      <c r="F179" s="5">
        <v>-1000000000</v>
      </c>
      <c r="G179" s="5">
        <v>-1000000000</v>
      </c>
    </row>
    <row r="180" spans="3:14" ht="15.5" x14ac:dyDescent="0.35">
      <c r="C180" t="s">
        <v>12</v>
      </c>
      <c r="D180" s="5">
        <v>-11000000000</v>
      </c>
      <c r="E180" s="5">
        <v>-27000000000</v>
      </c>
      <c r="F180" s="5">
        <v>7000000000</v>
      </c>
      <c r="G180" s="5">
        <v>15000000000</v>
      </c>
    </row>
    <row r="181" spans="3:14" ht="15.5" x14ac:dyDescent="0.35">
      <c r="C181" t="s">
        <v>15</v>
      </c>
      <c r="D181" s="6">
        <v>-2.58</v>
      </c>
      <c r="E181" s="6">
        <v>-6.08</v>
      </c>
      <c r="F181" s="6">
        <v>1.64</v>
      </c>
      <c r="G181" s="6">
        <v>3.49</v>
      </c>
    </row>
    <row r="182" spans="3:14" ht="15.5" x14ac:dyDescent="0.35">
      <c r="C182" t="s">
        <v>45</v>
      </c>
      <c r="I182" s="6">
        <v>1.31</v>
      </c>
      <c r="J182" s="6">
        <v>1.54</v>
      </c>
      <c r="K182" s="6">
        <v>1.55</v>
      </c>
      <c r="L182" s="6">
        <v>1815.96</v>
      </c>
      <c r="M182" s="6">
        <v>5276.43</v>
      </c>
      <c r="N182" s="6">
        <v>8748038.2100000009</v>
      </c>
    </row>
    <row r="183" spans="3:14" ht="15.5" x14ac:dyDescent="0.35">
      <c r="C183" t="s">
        <v>59</v>
      </c>
      <c r="I183" s="6">
        <v>47.33</v>
      </c>
      <c r="J183" s="6">
        <v>36.36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62</v>
      </c>
      <c r="I184" s="6">
        <v>0.16</v>
      </c>
      <c r="J184" s="6">
        <v>0.11</v>
      </c>
      <c r="K184" s="5">
        <v>0</v>
      </c>
      <c r="L184" s="5">
        <v>0</v>
      </c>
      <c r="M184" s="5">
        <v>0</v>
      </c>
      <c r="N184" s="5">
        <v>0</v>
      </c>
    </row>
    <row r="185" spans="3:14" ht="15.5" x14ac:dyDescent="0.35">
      <c r="C185" t="s">
        <v>186</v>
      </c>
      <c r="I185" s="5">
        <v>12630000000</v>
      </c>
      <c r="J185" s="5">
        <v>11560000000</v>
      </c>
      <c r="K185" s="5">
        <v>6750000000</v>
      </c>
      <c r="L185" s="5">
        <v>6680000000</v>
      </c>
      <c r="M185" s="6">
        <v>17129999999.999998</v>
      </c>
      <c r="N185" s="5">
        <v>3100000000</v>
      </c>
    </row>
    <row r="186" spans="3:14" ht="15.5" x14ac:dyDescent="0.35">
      <c r="C186" t="s">
        <v>187</v>
      </c>
      <c r="I186" s="6">
        <v>2.9500000000000002E-2</v>
      </c>
      <c r="J186" s="6">
        <v>3.1200000000000002E-2</v>
      </c>
      <c r="K186" s="6">
        <v>5.8499999999999996E-2</v>
      </c>
      <c r="L186" s="6">
        <v>0.105</v>
      </c>
      <c r="M186" s="6">
        <v>0.41090000000000004</v>
      </c>
      <c r="N186" s="6">
        <v>6.8499999999999991E-2</v>
      </c>
    </row>
    <row r="187" spans="3:14" ht="15.5" x14ac:dyDescent="0.35">
      <c r="C187" t="s">
        <v>188</v>
      </c>
      <c r="I187" s="6">
        <v>3.6499999999999998E-2</v>
      </c>
      <c r="J187" s="6">
        <v>4.3899999999999995E-2</v>
      </c>
      <c r="K187" s="6">
        <v>0.13070000000000001</v>
      </c>
      <c r="L187" s="6">
        <v>0.88529999999999998</v>
      </c>
      <c r="M187" s="6">
        <v>36.483000000000004</v>
      </c>
      <c r="N187" s="6">
        <v>0.64170000000000005</v>
      </c>
    </row>
    <row r="188" spans="3:14" ht="15.5" x14ac:dyDescent="0.35">
      <c r="C188" t="s">
        <v>189</v>
      </c>
      <c r="I188" s="6">
        <v>6.1799999999999994E-2</v>
      </c>
      <c r="J188" s="6">
        <v>9.3800000000000008E-2</v>
      </c>
      <c r="K188" s="6">
        <v>0.1472</v>
      </c>
      <c r="L188" s="6">
        <v>0.73089999999999999</v>
      </c>
      <c r="M188" s="6">
        <v>7.3473000000000006</v>
      </c>
      <c r="N188" s="6">
        <v>1.6677999999999999</v>
      </c>
    </row>
    <row r="189" spans="3:14" ht="15.5" x14ac:dyDescent="0.35">
      <c r="C189" t="s">
        <v>190</v>
      </c>
    </row>
    <row r="190" spans="3:14" ht="15.5" x14ac:dyDescent="0.35">
      <c r="C190" t="s">
        <v>56</v>
      </c>
      <c r="I190" s="6">
        <v>1.73</v>
      </c>
      <c r="J190" s="6">
        <v>1.6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53</v>
      </c>
      <c r="I191" s="6">
        <v>35.89</v>
      </c>
      <c r="J191" s="6">
        <v>35.049999999999997</v>
      </c>
      <c r="K191" s="6">
        <v>11.86</v>
      </c>
      <c r="L191" s="6">
        <v>2051.1999999999998</v>
      </c>
      <c r="M191" s="6">
        <v>144.63</v>
      </c>
      <c r="N191" s="6">
        <v>13631962.800000001</v>
      </c>
    </row>
    <row r="192" spans="3:14" ht="15.5" x14ac:dyDescent="0.35">
      <c r="C192" t="s">
        <v>191</v>
      </c>
      <c r="I192" s="6">
        <v>1.73</v>
      </c>
      <c r="J192" s="6">
        <v>1.6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192</v>
      </c>
      <c r="I193" s="6">
        <v>35.89</v>
      </c>
      <c r="J193" s="6">
        <v>35.049999999999997</v>
      </c>
      <c r="K193" s="6">
        <v>11.86</v>
      </c>
      <c r="L193" s="6">
        <v>2051.1999999999998</v>
      </c>
      <c r="M193" s="6">
        <v>144.63</v>
      </c>
      <c r="N193" s="6">
        <v>13631962.800000001</v>
      </c>
    </row>
    <row r="194" spans="2:14" ht="15.5" x14ac:dyDescent="0.35">
      <c r="C194" t="s">
        <v>193</v>
      </c>
      <c r="I194" s="5">
        <v>9000000000</v>
      </c>
      <c r="J194" s="5">
        <v>31000000000</v>
      </c>
      <c r="K194" s="5">
        <v>11000000000</v>
      </c>
      <c r="L194" s="5">
        <v>3000000000</v>
      </c>
    </row>
    <row r="195" spans="2:14" ht="15.5" x14ac:dyDescent="0.35">
      <c r="C195" t="s">
        <v>194</v>
      </c>
      <c r="I195" s="5">
        <v>3000000000</v>
      </c>
      <c r="J195" s="5">
        <v>3000000000</v>
      </c>
      <c r="K195" s="5">
        <v>9000000000</v>
      </c>
      <c r="L195" s="5">
        <v>6000000000</v>
      </c>
    </row>
    <row r="196" spans="2:14" ht="15.5" x14ac:dyDescent="0.35">
      <c r="C196" t="s">
        <v>25</v>
      </c>
      <c r="I196" s="5">
        <v>11000000000</v>
      </c>
      <c r="J196" s="5">
        <v>35000000000</v>
      </c>
      <c r="K196" s="5">
        <v>20000000000</v>
      </c>
      <c r="L196" s="5">
        <v>9000000000</v>
      </c>
    </row>
    <row r="197" spans="2:14" ht="15.5" x14ac:dyDescent="0.35">
      <c r="C197" t="s">
        <v>22</v>
      </c>
      <c r="I197" s="5">
        <v>-12000000000</v>
      </c>
      <c r="J197" s="5">
        <v>-22000000000</v>
      </c>
      <c r="K197" s="5">
        <v>16000000000</v>
      </c>
      <c r="L197" s="5">
        <v>6000000000</v>
      </c>
      <c r="M197" s="5">
        <v>-4000000000</v>
      </c>
      <c r="N197" s="5">
        <v>-8000000000</v>
      </c>
    </row>
    <row r="198" spans="2:14" ht="15.5" x14ac:dyDescent="0.35">
      <c r="C198" t="s">
        <v>195</v>
      </c>
      <c r="I198" s="5">
        <v>62000000000</v>
      </c>
      <c r="J198" s="5">
        <v>103000000000</v>
      </c>
      <c r="K198" s="5">
        <v>7000000000</v>
      </c>
      <c r="L198" s="5">
        <v>2000000000</v>
      </c>
      <c r="M198" s="5">
        <v>-2000000000</v>
      </c>
      <c r="N198" s="5">
        <v>2000000000</v>
      </c>
    </row>
    <row r="199" spans="2:14" ht="15.5" x14ac:dyDescent="0.35">
      <c r="C199" t="s">
        <v>196</v>
      </c>
      <c r="I199" s="5">
        <v>37000000000</v>
      </c>
      <c r="J199" s="5">
        <v>-51000000000</v>
      </c>
      <c r="K199" s="5">
        <v>-35000000000</v>
      </c>
      <c r="L199" s="5">
        <v>20000000000</v>
      </c>
      <c r="M199" s="5">
        <v>18000000000</v>
      </c>
      <c r="N199" s="5">
        <v>8000000000</v>
      </c>
    </row>
    <row r="200" spans="2:14" ht="15.5" x14ac:dyDescent="0.35">
      <c r="C200" t="s">
        <v>197</v>
      </c>
      <c r="I200" s="5">
        <v>-45000000000</v>
      </c>
      <c r="J200" s="5">
        <v>-13000000000</v>
      </c>
      <c r="K200" s="5">
        <v>-6000000000</v>
      </c>
      <c r="L200" s="5">
        <v>-5000000000</v>
      </c>
      <c r="M200" s="5">
        <v>-3000000000</v>
      </c>
      <c r="N200" s="5">
        <v>-1000000000</v>
      </c>
    </row>
    <row r="201" spans="2:14" ht="15.5" x14ac:dyDescent="0.35">
      <c r="C201" t="s">
        <v>14</v>
      </c>
      <c r="I201" s="5">
        <v>-8000000000</v>
      </c>
      <c r="J201" s="5">
        <v>-64000000000</v>
      </c>
      <c r="K201" s="5">
        <v>-41000000000</v>
      </c>
      <c r="L201" s="5">
        <v>14000000000</v>
      </c>
      <c r="M201" s="5">
        <v>15000000000</v>
      </c>
      <c r="N201" s="5">
        <v>7000000000</v>
      </c>
    </row>
    <row r="202" spans="2:14" ht="15.5" x14ac:dyDescent="0.35">
      <c r="C202" t="s">
        <v>16</v>
      </c>
      <c r="I202" s="6">
        <v>-1.79</v>
      </c>
      <c r="J202" s="6">
        <v>-14.55</v>
      </c>
      <c r="K202" s="6">
        <v>-11.76</v>
      </c>
      <c r="L202" s="6">
        <v>5693.92</v>
      </c>
      <c r="M202" s="6">
        <v>6107.07</v>
      </c>
      <c r="N202" s="6">
        <v>26674738.129999999</v>
      </c>
    </row>
    <row r="204" spans="2:14" ht="15.5" x14ac:dyDescent="0.35">
      <c r="B204" t="s">
        <v>198</v>
      </c>
      <c r="C204" t="s">
        <v>199</v>
      </c>
      <c r="D204" s="5">
        <v>780000000</v>
      </c>
      <c r="E204" s="5">
        <v>862000000</v>
      </c>
      <c r="F204" s="5">
        <v>1000000000</v>
      </c>
      <c r="G204" s="5">
        <v>2000000000</v>
      </c>
      <c r="H204" s="5">
        <v>3000000000</v>
      </c>
      <c r="I204" s="5">
        <v>6000000000</v>
      </c>
      <c r="J204" s="5">
        <v>7000000000</v>
      </c>
      <c r="K204" s="5">
        <v>5000000000</v>
      </c>
      <c r="L204" s="5">
        <v>5000000000</v>
      </c>
      <c r="M204" s="5">
        <v>13000000000</v>
      </c>
      <c r="N204" s="5">
        <v>2000000000</v>
      </c>
    </row>
    <row r="205" spans="2:14" ht="15.5" x14ac:dyDescent="0.35">
      <c r="C205" t="s">
        <v>317</v>
      </c>
      <c r="H205" s="5">
        <v>4000000000</v>
      </c>
      <c r="I205" s="5">
        <v>6000000000</v>
      </c>
      <c r="J205" s="5">
        <v>7000000000</v>
      </c>
      <c r="K205" s="5">
        <v>5000000000</v>
      </c>
    </row>
    <row r="206" spans="2:14" ht="15.5" x14ac:dyDescent="0.35">
      <c r="C206" t="s">
        <v>200</v>
      </c>
      <c r="H206" s="6">
        <v>0.45</v>
      </c>
      <c r="I206" s="6">
        <v>0.45</v>
      </c>
      <c r="J206" s="6">
        <v>0.46</v>
      </c>
    </row>
    <row r="207" spans="2:14" ht="15.5" x14ac:dyDescent="0.35">
      <c r="C207" t="s">
        <v>64</v>
      </c>
      <c r="H207" s="6">
        <v>0.63080000000000003</v>
      </c>
      <c r="I207" s="6">
        <v>0.34329999999999999</v>
      </c>
      <c r="J207" s="6">
        <v>0.29920000000000002</v>
      </c>
    </row>
    <row r="208" spans="2:14" ht="15.5" x14ac:dyDescent="0.35">
      <c r="C208" t="s">
        <v>201</v>
      </c>
      <c r="H208" s="6">
        <v>7.6E-3</v>
      </c>
      <c r="I208" s="6">
        <v>9.0000000000000011E-3</v>
      </c>
      <c r="J208" s="6">
        <v>9.1999999999999998E-3</v>
      </c>
    </row>
    <row r="209" spans="3:14" ht="15.5" x14ac:dyDescent="0.35">
      <c r="C209" t="s">
        <v>44</v>
      </c>
      <c r="D209" s="6">
        <v>0.18</v>
      </c>
      <c r="E209" s="6">
        <v>0.2</v>
      </c>
      <c r="F209" s="6">
        <v>0.26</v>
      </c>
      <c r="G209" s="6">
        <v>0.39</v>
      </c>
      <c r="H209" s="6">
        <v>0.71</v>
      </c>
      <c r="I209" s="6">
        <v>1.31</v>
      </c>
      <c r="J209" s="6">
        <v>1.54</v>
      </c>
      <c r="K209" s="6">
        <v>1.24</v>
      </c>
      <c r="L209" s="6">
        <v>1.04</v>
      </c>
      <c r="M209" s="6">
        <v>3.01</v>
      </c>
      <c r="N209" s="6">
        <v>0.5</v>
      </c>
    </row>
    <row r="210" spans="3:14" ht="15.5" x14ac:dyDescent="0.35">
      <c r="C210" t="s">
        <v>318</v>
      </c>
      <c r="H210" s="6">
        <v>1.02</v>
      </c>
      <c r="I210" s="6">
        <v>1.31</v>
      </c>
      <c r="J210" s="6">
        <v>1.54</v>
      </c>
      <c r="K210" s="6">
        <v>1.24</v>
      </c>
    </row>
    <row r="211" spans="3:14" ht="15.5" x14ac:dyDescent="0.35">
      <c r="C211" t="s">
        <v>66</v>
      </c>
      <c r="H211" s="6">
        <v>0.45</v>
      </c>
      <c r="I211" s="6">
        <v>0.45</v>
      </c>
      <c r="J211" s="6">
        <v>0.46</v>
      </c>
    </row>
    <row r="212" spans="3:14" ht="15.5" x14ac:dyDescent="0.35">
      <c r="C212" t="s">
        <v>202</v>
      </c>
      <c r="H212" s="6">
        <v>0.63080000000000003</v>
      </c>
      <c r="I212" s="6">
        <v>0.34329999999999999</v>
      </c>
      <c r="J212" s="6">
        <v>0.29920000000000002</v>
      </c>
    </row>
    <row r="213" spans="3:14" ht="15.5" x14ac:dyDescent="0.35">
      <c r="C213" t="s">
        <v>203</v>
      </c>
      <c r="H213" s="6">
        <v>7.6E-3</v>
      </c>
      <c r="I213" s="6">
        <v>9.0000000000000011E-3</v>
      </c>
      <c r="J213" s="6">
        <v>9.1999999999999998E-3</v>
      </c>
    </row>
    <row r="214" spans="3:14" ht="15.5" x14ac:dyDescent="0.35">
      <c r="C214" t="s">
        <v>204</v>
      </c>
      <c r="D214" s="5">
        <v>416000000000</v>
      </c>
      <c r="E214" s="5">
        <v>448000000000</v>
      </c>
      <c r="F214" s="5">
        <v>442000000000</v>
      </c>
      <c r="G214" s="5">
        <v>438000000000</v>
      </c>
      <c r="H214" s="5">
        <v>1665000000000</v>
      </c>
      <c r="I214" s="5">
        <v>1749000000000</v>
      </c>
      <c r="J214" s="5">
        <v>2277000000000</v>
      </c>
      <c r="K214" s="5">
        <v>2353000000000</v>
      </c>
      <c r="L214" s="5">
        <v>2389000000000</v>
      </c>
      <c r="M214" s="5">
        <v>2521000000000</v>
      </c>
      <c r="N214" s="5">
        <v>1438000000000</v>
      </c>
    </row>
    <row r="215" spans="3:14" ht="15.5" x14ac:dyDescent="0.35">
      <c r="C215" t="s">
        <v>319</v>
      </c>
      <c r="H215" s="5">
        <v>1744000000000</v>
      </c>
      <c r="I215" s="5">
        <v>1749000000000</v>
      </c>
      <c r="J215" s="5">
        <v>2277000000000</v>
      </c>
      <c r="K215" s="5">
        <v>2353000000000</v>
      </c>
    </row>
    <row r="216" spans="3:14" ht="15.5" x14ac:dyDescent="0.35">
      <c r="C216" t="s">
        <v>205</v>
      </c>
      <c r="H216" s="6">
        <v>0.45</v>
      </c>
      <c r="I216" s="6">
        <v>0.45</v>
      </c>
      <c r="J216" s="6">
        <v>0.46</v>
      </c>
    </row>
    <row r="217" spans="3:14" ht="15.5" x14ac:dyDescent="0.35">
      <c r="C217" t="s">
        <v>206</v>
      </c>
      <c r="H217" s="6">
        <v>0.63080000000000003</v>
      </c>
      <c r="I217" s="6">
        <v>0.34329999999999999</v>
      </c>
      <c r="J217" s="6">
        <v>0.29920000000000002</v>
      </c>
    </row>
    <row r="218" spans="3:14" ht="15.5" x14ac:dyDescent="0.35">
      <c r="C218" t="s">
        <v>207</v>
      </c>
      <c r="H218" s="6">
        <v>7.6E-3</v>
      </c>
      <c r="I218" s="6">
        <v>9.0000000000000011E-3</v>
      </c>
      <c r="J218" s="6">
        <v>9.1999999999999998E-3</v>
      </c>
    </row>
    <row r="219" spans="3:14" ht="15.5" x14ac:dyDescent="0.35">
      <c r="C219" t="s">
        <v>208</v>
      </c>
      <c r="I219" s="6">
        <v>82.7</v>
      </c>
    </row>
    <row r="220" spans="3:14" ht="15.5" x14ac:dyDescent="0.35">
      <c r="C220" t="s">
        <v>320</v>
      </c>
      <c r="I220" s="6">
        <v>57.76</v>
      </c>
    </row>
    <row r="221" spans="3:14" ht="15.5" x14ac:dyDescent="0.35">
      <c r="C221" t="s">
        <v>209</v>
      </c>
      <c r="I221" s="6">
        <v>7.42</v>
      </c>
    </row>
    <row r="222" spans="3:14" ht="15.5" x14ac:dyDescent="0.35">
      <c r="C222" t="s">
        <v>321</v>
      </c>
      <c r="I222" s="6">
        <v>1.7299999999999999E-2</v>
      </c>
    </row>
    <row r="223" spans="3:14" ht="15.5" x14ac:dyDescent="0.35">
      <c r="C223" t="s">
        <v>322</v>
      </c>
      <c r="I223" s="6">
        <v>0.15</v>
      </c>
    </row>
    <row r="224" spans="3:14" ht="15.5" x14ac:dyDescent="0.35">
      <c r="C224" t="s">
        <v>210</v>
      </c>
      <c r="I224" s="6">
        <v>1.64</v>
      </c>
    </row>
    <row r="225" spans="3:9" ht="15.5" x14ac:dyDescent="0.35">
      <c r="C225" t="s">
        <v>323</v>
      </c>
      <c r="I225" s="5">
        <v>9</v>
      </c>
    </row>
    <row r="226" spans="3:9" ht="15.5" x14ac:dyDescent="0.35">
      <c r="C226" t="s">
        <v>324</v>
      </c>
      <c r="I226" s="6">
        <v>-16.7</v>
      </c>
    </row>
    <row r="227" spans="3:9" ht="15.5" x14ac:dyDescent="0.35">
      <c r="C227" t="s">
        <v>325</v>
      </c>
      <c r="I227" s="6">
        <v>28.83</v>
      </c>
    </row>
    <row r="228" spans="3:9" ht="15.5" x14ac:dyDescent="0.35">
      <c r="C228" t="s">
        <v>326</v>
      </c>
      <c r="I228" s="6">
        <v>21.21</v>
      </c>
    </row>
    <row r="229" spans="3:9" ht="15.5" x14ac:dyDescent="0.35">
      <c r="C229" t="s">
        <v>327</v>
      </c>
      <c r="I229" s="6">
        <v>-3.87</v>
      </c>
    </row>
    <row r="230" spans="3:9" ht="15.5" x14ac:dyDescent="0.35">
      <c r="C230" t="s">
        <v>328</v>
      </c>
      <c r="I230" s="6">
        <v>-0.63</v>
      </c>
    </row>
    <row r="231" spans="3:9" ht="15.5" x14ac:dyDescent="0.35">
      <c r="C231" t="s">
        <v>329</v>
      </c>
      <c r="I231" s="6">
        <v>1.02</v>
      </c>
    </row>
    <row r="232" spans="3:9" ht="15.5" x14ac:dyDescent="0.35">
      <c r="C232" t="s">
        <v>211</v>
      </c>
      <c r="I232" s="6">
        <v>0.71</v>
      </c>
    </row>
    <row r="233" spans="3:9" ht="15.5" x14ac:dyDescent="0.35">
      <c r="C233" t="s">
        <v>330</v>
      </c>
      <c r="I233" s="6">
        <v>398.53</v>
      </c>
    </row>
    <row r="234" spans="3:9" ht="15.5" x14ac:dyDescent="0.35">
      <c r="C234" t="s">
        <v>212</v>
      </c>
      <c r="D234" s="6">
        <v>5.28</v>
      </c>
    </row>
    <row r="235" spans="3:9" ht="15.5" x14ac:dyDescent="0.35">
      <c r="C235" t="s">
        <v>213</v>
      </c>
      <c r="I235" s="6">
        <v>36.07</v>
      </c>
    </row>
    <row r="236" spans="3:9" ht="15.5" x14ac:dyDescent="0.35">
      <c r="C236" t="s">
        <v>331</v>
      </c>
      <c r="I236" s="6">
        <v>-3.53</v>
      </c>
    </row>
    <row r="237" spans="3:9" ht="15.5" x14ac:dyDescent="0.35">
      <c r="C237" t="s">
        <v>214</v>
      </c>
      <c r="D237" s="6">
        <v>2.58</v>
      </c>
    </row>
    <row r="238" spans="3:9" ht="15.5" x14ac:dyDescent="0.35">
      <c r="C238" t="s">
        <v>215</v>
      </c>
      <c r="D238" s="6">
        <v>2.5499999999999998</v>
      </c>
    </row>
    <row r="239" spans="3:9" ht="15.5" x14ac:dyDescent="0.35">
      <c r="C239" t="s">
        <v>216</v>
      </c>
      <c r="D239" s="6">
        <v>0.14000000000000001</v>
      </c>
    </row>
    <row r="240" spans="3:9" ht="15.5" x14ac:dyDescent="0.35">
      <c r="C240" t="s">
        <v>332</v>
      </c>
      <c r="D240" s="6">
        <v>0.01</v>
      </c>
    </row>
    <row r="241" spans="3:9" ht="15.5" x14ac:dyDescent="0.35">
      <c r="C241" t="s">
        <v>217</v>
      </c>
      <c r="D241" s="6">
        <v>0.28000000000000003</v>
      </c>
    </row>
    <row r="242" spans="3:9" ht="15.5" x14ac:dyDescent="0.35">
      <c r="C242" t="s">
        <v>218</v>
      </c>
      <c r="D242" s="6">
        <v>0.11</v>
      </c>
    </row>
    <row r="243" spans="3:9" ht="15.5" x14ac:dyDescent="0.35">
      <c r="C243" t="s">
        <v>219</v>
      </c>
      <c r="D243" s="6">
        <v>1.3</v>
      </c>
    </row>
    <row r="244" spans="3:9" ht="15.5" x14ac:dyDescent="0.35">
      <c r="C244" t="s">
        <v>12</v>
      </c>
      <c r="D244" s="5">
        <v>-11000000000</v>
      </c>
    </row>
    <row r="245" spans="3:9" ht="15.5" x14ac:dyDescent="0.35">
      <c r="C245" t="s">
        <v>220</v>
      </c>
      <c r="I245" s="6">
        <v>6.38</v>
      </c>
    </row>
    <row r="246" spans="3:9" ht="15.5" x14ac:dyDescent="0.35">
      <c r="C246" t="s">
        <v>221</v>
      </c>
      <c r="I246" s="6">
        <v>2.1700000000000001E-2</v>
      </c>
    </row>
    <row r="247" spans="3:9" ht="15.5" x14ac:dyDescent="0.35">
      <c r="C247" t="s">
        <v>222</v>
      </c>
      <c r="I247" s="6">
        <v>2.8300000000000002E-2</v>
      </c>
    </row>
    <row r="248" spans="3:9" ht="15.5" x14ac:dyDescent="0.35">
      <c r="C248" t="s">
        <v>223</v>
      </c>
      <c r="I248" s="6">
        <v>5.4699999999999999E-2</v>
      </c>
    </row>
    <row r="249" spans="3:9" ht="15.5" x14ac:dyDescent="0.35">
      <c r="C249" t="s">
        <v>334</v>
      </c>
      <c r="I249" s="6">
        <v>3.2400000000000005E-2</v>
      </c>
    </row>
    <row r="250" spans="3:9" ht="15.5" x14ac:dyDescent="0.35">
      <c r="C250" t="s">
        <v>224</v>
      </c>
      <c r="D250" s="6">
        <v>0.39</v>
      </c>
    </row>
    <row r="251" spans="3:9" ht="15.5" x14ac:dyDescent="0.35">
      <c r="C251" t="s">
        <v>225</v>
      </c>
      <c r="D251" s="6">
        <v>0.2</v>
      </c>
    </row>
    <row r="252" spans="3:9" ht="15.5" x14ac:dyDescent="0.35">
      <c r="C252" t="s">
        <v>227</v>
      </c>
      <c r="D252" s="6">
        <v>0.59</v>
      </c>
    </row>
    <row r="253" spans="3:9" ht="15.5" x14ac:dyDescent="0.35">
      <c r="C253" t="s">
        <v>228</v>
      </c>
      <c r="D253" s="6">
        <v>234.71</v>
      </c>
    </row>
    <row r="254" spans="3:9" ht="15.5" x14ac:dyDescent="0.35">
      <c r="C254" t="s">
        <v>335</v>
      </c>
      <c r="I254" s="6">
        <v>8.6999999999999993</v>
      </c>
    </row>
    <row r="255" spans="3:9" ht="15.5" x14ac:dyDescent="0.35">
      <c r="C255" t="s">
        <v>336</v>
      </c>
      <c r="I255" s="6">
        <v>1945.76</v>
      </c>
    </row>
    <row r="256" spans="3:9" ht="15.5" x14ac:dyDescent="0.35">
      <c r="C256" t="s">
        <v>40</v>
      </c>
      <c r="I256" s="5">
        <v>258000000000</v>
      </c>
    </row>
    <row r="257" spans="3:9" ht="15.5" x14ac:dyDescent="0.35">
      <c r="C257" t="s">
        <v>229</v>
      </c>
      <c r="I257" s="5">
        <v>261000000000</v>
      </c>
    </row>
    <row r="258" spans="3:9" ht="15.5" x14ac:dyDescent="0.35">
      <c r="C258" t="s">
        <v>230</v>
      </c>
      <c r="I258" s="5">
        <v>4380000000</v>
      </c>
    </row>
    <row r="259" spans="3:9" ht="15.5" x14ac:dyDescent="0.35">
      <c r="C259" t="s">
        <v>231</v>
      </c>
      <c r="I259" s="6">
        <v>0.2394</v>
      </c>
    </row>
    <row r="260" spans="3:9" ht="15.5" x14ac:dyDescent="0.35">
      <c r="C260" t="s">
        <v>232</v>
      </c>
      <c r="D260" s="6">
        <v>1.9400000000000001E-2</v>
      </c>
    </row>
    <row r="261" spans="3:9" ht="15.5" x14ac:dyDescent="0.35">
      <c r="C261" t="s">
        <v>233</v>
      </c>
      <c r="D261" s="6">
        <v>4.1999999999999997E-3</v>
      </c>
    </row>
    <row r="262" spans="3:9" ht="15.5" x14ac:dyDescent="0.35">
      <c r="C262" t="s">
        <v>234</v>
      </c>
      <c r="D262" s="6">
        <v>1.9E-3</v>
      </c>
    </row>
    <row r="263" spans="3:9" ht="15.5" x14ac:dyDescent="0.35">
      <c r="C263" t="s">
        <v>235</v>
      </c>
      <c r="D263" s="6">
        <v>-1.3100000000000001E-2</v>
      </c>
    </row>
    <row r="264" spans="3:9" ht="15.5" x14ac:dyDescent="0.35">
      <c r="C264" t="s">
        <v>236</v>
      </c>
      <c r="D264" s="6">
        <v>-3.7000000000000005E-2</v>
      </c>
    </row>
    <row r="265" spans="3:9" ht="15.5" x14ac:dyDescent="0.35">
      <c r="C265" t="s">
        <v>237</v>
      </c>
      <c r="D265" s="6">
        <v>-0.61850000000000005</v>
      </c>
    </row>
    <row r="266" spans="3:9" ht="15.5" x14ac:dyDescent="0.35">
      <c r="C266" t="s">
        <v>238</v>
      </c>
      <c r="I266" s="6">
        <v>0.45</v>
      </c>
    </row>
    <row r="267" spans="3:9" ht="15.5" x14ac:dyDescent="0.35">
      <c r="C267" t="s">
        <v>239</v>
      </c>
      <c r="I267" s="6">
        <v>0.45</v>
      </c>
    </row>
    <row r="268" spans="3:9" ht="15.5" x14ac:dyDescent="0.35">
      <c r="C268" t="s">
        <v>240</v>
      </c>
      <c r="I268" s="6">
        <v>0.63080000000000003</v>
      </c>
    </row>
    <row r="269" spans="3:9" ht="15.5" x14ac:dyDescent="0.35">
      <c r="C269" t="s">
        <v>241</v>
      </c>
      <c r="I269" s="6">
        <v>7.6E-3</v>
      </c>
    </row>
    <row r="270" spans="3:9" ht="15.5" x14ac:dyDescent="0.35">
      <c r="C270" t="s">
        <v>242</v>
      </c>
      <c r="I270" t="s">
        <v>1254</v>
      </c>
    </row>
    <row r="271" spans="3:9" ht="15.5" x14ac:dyDescent="0.35">
      <c r="C271" t="s">
        <v>244</v>
      </c>
      <c r="I271" s="5">
        <v>5</v>
      </c>
    </row>
    <row r="272" spans="3:9" ht="15.5" x14ac:dyDescent="0.35">
      <c r="C272" t="s">
        <v>245</v>
      </c>
      <c r="I272" s="6">
        <v>0.6</v>
      </c>
    </row>
    <row r="273" spans="3:9" ht="15.5" x14ac:dyDescent="0.35">
      <c r="C273" t="s">
        <v>246</v>
      </c>
      <c r="I273" s="6">
        <v>0.25</v>
      </c>
    </row>
    <row r="274" spans="3:9" ht="15.5" x14ac:dyDescent="0.35">
      <c r="C274" t="s">
        <v>247</v>
      </c>
      <c r="I274" s="6">
        <v>0.18</v>
      </c>
    </row>
    <row r="275" spans="3:9" ht="15.5" x14ac:dyDescent="0.35">
      <c r="C275" t="s">
        <v>249</v>
      </c>
      <c r="I275" s="6">
        <v>0.95</v>
      </c>
    </row>
    <row r="276" spans="3:9" ht="15.5" x14ac:dyDescent="0.35">
      <c r="C276" t="s">
        <v>250</v>
      </c>
      <c r="I276" s="6">
        <v>0.38</v>
      </c>
    </row>
    <row r="277" spans="3:9" ht="15.5" x14ac:dyDescent="0.35">
      <c r="C277" t="s">
        <v>251</v>
      </c>
      <c r="I277" s="6">
        <v>0.28999999999999998</v>
      </c>
    </row>
    <row r="278" spans="3:9" ht="15.5" x14ac:dyDescent="0.35">
      <c r="C278" t="s">
        <v>337</v>
      </c>
      <c r="I278" s="5">
        <v>1744000000000</v>
      </c>
    </row>
    <row r="279" spans="3:9" ht="15.5" x14ac:dyDescent="0.35">
      <c r="C279" t="s">
        <v>338</v>
      </c>
      <c r="I279" s="5">
        <v>32000000000</v>
      </c>
    </row>
    <row r="280" spans="3:9" ht="15.5" x14ac:dyDescent="0.35">
      <c r="C280" t="s">
        <v>339</v>
      </c>
      <c r="I280" s="5">
        <v>12000000000</v>
      </c>
    </row>
    <row r="281" spans="3:9" ht="15.5" x14ac:dyDescent="0.35">
      <c r="C281" t="s">
        <v>340</v>
      </c>
      <c r="I281" s="5">
        <v>4000000000</v>
      </c>
    </row>
    <row r="282" spans="3:9" ht="15.5" x14ac:dyDescent="0.35">
      <c r="C282" t="s">
        <v>252</v>
      </c>
      <c r="D282" s="5">
        <v>23000000000</v>
      </c>
    </row>
    <row r="283" spans="3:9" ht="15.5" x14ac:dyDescent="0.35">
      <c r="C283" t="s">
        <v>253</v>
      </c>
      <c r="D283" s="5">
        <v>206000000000</v>
      </c>
    </row>
    <row r="284" spans="3:9" ht="15.5" x14ac:dyDescent="0.35">
      <c r="C284" t="s">
        <v>254</v>
      </c>
      <c r="D284" s="5">
        <v>44000000000</v>
      </c>
    </row>
    <row r="285" spans="3:9" ht="15.5" x14ac:dyDescent="0.35">
      <c r="C285" t="s">
        <v>183</v>
      </c>
      <c r="D285" s="5">
        <v>63000000000</v>
      </c>
    </row>
    <row r="286" spans="3:9" ht="15.5" x14ac:dyDescent="0.35">
      <c r="C286" t="s">
        <v>182</v>
      </c>
      <c r="I286" s="5">
        <v>158000000000</v>
      </c>
    </row>
    <row r="287" spans="3:9" ht="15.5" x14ac:dyDescent="0.35">
      <c r="C287" t="s">
        <v>181</v>
      </c>
      <c r="D287" s="5">
        <v>2000000000</v>
      </c>
    </row>
    <row r="288" spans="3:9" ht="15.5" x14ac:dyDescent="0.35">
      <c r="C288" t="s">
        <v>180</v>
      </c>
      <c r="D288" s="5">
        <v>20000000000</v>
      </c>
    </row>
    <row r="289" spans="3:9" ht="15.5" x14ac:dyDescent="0.35">
      <c r="C289" t="s">
        <v>23</v>
      </c>
      <c r="D289" s="5">
        <v>22000000000</v>
      </c>
    </row>
    <row r="290" spans="3:9" ht="15.5" x14ac:dyDescent="0.35">
      <c r="C290" t="s">
        <v>20</v>
      </c>
      <c r="D290" s="5">
        <v>-1000000000</v>
      </c>
    </row>
    <row r="291" spans="3:9" ht="15.5" x14ac:dyDescent="0.35">
      <c r="C291" t="s">
        <v>255</v>
      </c>
      <c r="I291" s="5">
        <v>162000000000</v>
      </c>
    </row>
    <row r="292" spans="3:9" ht="15.5" x14ac:dyDescent="0.35">
      <c r="C292" t="s">
        <v>341</v>
      </c>
      <c r="I292" s="5">
        <v>29000000000</v>
      </c>
    </row>
    <row r="293" spans="3:9" ht="15.5" x14ac:dyDescent="0.35">
      <c r="C293" t="s">
        <v>342</v>
      </c>
      <c r="I293" s="5">
        <v>-45000000000</v>
      </c>
    </row>
    <row r="294" spans="3:9" ht="15.5" x14ac:dyDescent="0.35">
      <c r="C294" t="s">
        <v>343</v>
      </c>
      <c r="I294" s="5">
        <v>-13000000000</v>
      </c>
    </row>
    <row r="295" spans="3:9" ht="15.5" x14ac:dyDescent="0.35">
      <c r="C295" t="s">
        <v>344</v>
      </c>
      <c r="I295" s="5">
        <v>-44000000000</v>
      </c>
    </row>
    <row r="296" spans="3:9" ht="15.5" x14ac:dyDescent="0.35">
      <c r="C296" t="s">
        <v>345</v>
      </c>
      <c r="I296" s="5">
        <v>-15000000000</v>
      </c>
    </row>
  </sheetData>
  <pageMargins left="0.7" right="0.7" top="0.75" bottom="0.75" header="0.3" footer="0.3"/>
  <ignoredErrors>
    <ignoredError sqref="A1:N297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N2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1256</v>
      </c>
      <c r="D2" s="2" vm="170">
        <f ca="1">IFERROR(_xlfn.STOCKHISTORY("XIDX:" &amp; $C$1, D3, , 0, 0, 1), "Libur")</f>
        <v>86</v>
      </c>
      <c r="H2" s="2" vm="170">
        <f ca="1">IFERROR(INDEX(D2:G2,COUNT(D2:G2)),"")</f>
        <v>86</v>
      </c>
      <c r="I2" s="2" vm="171">
        <f t="shared" ref="I2:N2" ca="1" si="0">IFERROR(_xlfn.STOCKHISTORY("XIDX:" &amp; $C$1, I1, , 0, 0, 1), "Libur")</f>
        <v>71</v>
      </c>
      <c r="J2" s="2" vm="172">
        <f t="shared" ca="1" si="0"/>
        <v>57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536138704726</v>
      </c>
      <c r="H4" s="2">
        <f>IFERROR(SUM(D4:G4)*(4/MAX(1,COUNT(D4:G4))),"")</f>
        <v>2144554818904</v>
      </c>
      <c r="I4" s="2">
        <f t="shared" ref="I4:N4" si="1">IFERROR(INDEX(I51:I500,MATCH($C$4,$C$51:$C$500,0)),"")</f>
        <v>1945699508007</v>
      </c>
      <c r="J4" s="2">
        <f t="shared" si="1"/>
        <v>1494736188279</v>
      </c>
      <c r="K4" s="2">
        <f t="shared" si="1"/>
        <v>819947029143</v>
      </c>
      <c r="L4" s="2">
        <f t="shared" si="1"/>
        <v>603669485754</v>
      </c>
      <c r="M4" s="2">
        <f t="shared" si="1"/>
        <v>168882736728</v>
      </c>
      <c r="N4" s="2">
        <f t="shared" si="1"/>
        <v>57087836583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5383795300</v>
      </c>
      <c r="H5" s="2">
        <f>IFERROR(SUM(D5:G5)*(4/MAX(1,COUNT(D5:G5))),"")</f>
        <v>21535181200</v>
      </c>
      <c r="I5" s="2">
        <f t="shared" ref="I5:N5" si="2">IFERROR(INDEX(I51:I500,MATCH($C$5,$C$51:$C$500,0)),"")</f>
        <v>7914655291</v>
      </c>
      <c r="J5" s="2">
        <f t="shared" si="2"/>
        <v>20073454461</v>
      </c>
      <c r="K5" s="2">
        <f t="shared" si="2"/>
        <v>18597421794</v>
      </c>
      <c r="L5" s="2">
        <f t="shared" si="2"/>
        <v>14333628019</v>
      </c>
      <c r="M5" s="2">
        <f t="shared" si="2"/>
        <v>3526546135</v>
      </c>
      <c r="N5" s="2">
        <f t="shared" si="2"/>
        <v>582445686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156620559320</v>
      </c>
      <c r="H6" s="2">
        <f>IFERROR(INDEX(D6:G6,COUNT(D6:G6)),"")</f>
        <v>156620559320</v>
      </c>
      <c r="I6" s="2">
        <f t="shared" ref="I6:N6" si="3">IFERROR(INDEX(I51:I500,MATCH($C$6,$C$51:$C$500,0)),"")</f>
        <v>151229612620</v>
      </c>
      <c r="J6" s="2">
        <f t="shared" si="3"/>
        <v>144038710769</v>
      </c>
      <c r="K6" s="2">
        <f t="shared" si="3"/>
        <v>46405693641</v>
      </c>
      <c r="L6" s="2">
        <f t="shared" si="3"/>
        <v>17908271847</v>
      </c>
      <c r="M6" s="2">
        <f t="shared" si="3"/>
        <v>3574643828</v>
      </c>
      <c r="N6" s="2">
        <f t="shared" si="3"/>
        <v>48097693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1.56</v>
      </c>
      <c r="H7" s="3">
        <f>IFERROR(INDEX(D7:G7,COUNT(D7:G7)),"")</f>
        <v>1.56</v>
      </c>
      <c r="I7" s="3">
        <f t="shared" ref="I7:N7" si="4">IFERROR(INDEX(I51:I500,MATCH($C$7,$C$51:$C$500,0))/1000000000,"")</f>
        <v>1.56</v>
      </c>
      <c r="J7" s="3">
        <f t="shared" si="4"/>
        <v>1.56</v>
      </c>
      <c r="K7" s="3">
        <f t="shared" si="4"/>
        <v>1.25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2000000000</v>
      </c>
      <c r="H8" s="2">
        <f>IFERROR(INDEX(D8:G8,COUNT(D8:G8)),"")</f>
        <v>2000000000</v>
      </c>
      <c r="I8" s="2">
        <f t="shared" ref="I8:N8" si="5">IFERROR(INDEX(I51:I500,MATCH($C$8,$C$51:$C$500,0)),"")</f>
        <v>2000000000</v>
      </c>
      <c r="J8" s="2">
        <f t="shared" si="5"/>
        <v>-70000000000</v>
      </c>
      <c r="K8" s="2">
        <f t="shared" si="5"/>
        <v>-1000000000</v>
      </c>
      <c r="L8" s="2">
        <f t="shared" si="5"/>
        <v>0</v>
      </c>
      <c r="M8" s="2">
        <f t="shared" si="5"/>
        <v>1000000000</v>
      </c>
      <c r="N8" s="2">
        <f t="shared" si="5"/>
        <v>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1.47</v>
      </c>
      <c r="H9" s="3">
        <f>IFERROR(INDEX(D9:G9,COUNT(D9:G9)),"")</f>
        <v>1.47</v>
      </c>
      <c r="I9" s="3">
        <f t="shared" ref="I9:N9" si="6">IFERROR(INDEX(I51:I500,MATCH($C$9,$C$51:$C$500,0)),"")</f>
        <v>1.22</v>
      </c>
      <c r="J9" s="3">
        <f t="shared" si="6"/>
        <v>-45.03</v>
      </c>
      <c r="K9" s="3">
        <f t="shared" si="6"/>
        <v>-0.97</v>
      </c>
      <c r="L9" s="3">
        <f t="shared" si="6"/>
        <v>-4573338.29</v>
      </c>
      <c r="M9" s="3">
        <f t="shared" si="6"/>
        <v>7582878.9900000002</v>
      </c>
      <c r="N9" s="3">
        <f t="shared" si="6"/>
        <v>11296601.380000001</v>
      </c>
    </row>
    <row r="10" spans="1:14" ht="15.5" x14ac:dyDescent="0.35">
      <c r="C10" t="s">
        <v>17</v>
      </c>
      <c r="D10" s="3">
        <f ca="1">IFERROR(IF(D9=0,"",D2/D9),"")</f>
        <v>58.503401360544217</v>
      </c>
      <c r="I10" s="3">
        <f t="shared" ref="I10:N10" ca="1" si="7">IFERROR(IF(I9=0,"",I2/I9),"")</f>
        <v>58.196721311475414</v>
      </c>
      <c r="J10" s="3">
        <f t="shared" ca="1" si="7"/>
        <v>-1.2658227848101264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8986891863</v>
      </c>
      <c r="H11" s="2">
        <f>IFERROR(INDEX(D11:G11,COUNT(D11:G11)),"")</f>
        <v>8986891863</v>
      </c>
      <c r="I11" s="2">
        <f t="shared" ref="I11:N11" si="8">IFERROR(INDEX(I51:I500,MATCH($C$11,$C$51:$C$500,0)),"")</f>
        <v>6926588787</v>
      </c>
      <c r="J11" s="2">
        <f t="shared" si="8"/>
        <v>6638293365</v>
      </c>
      <c r="K11" s="2">
        <f t="shared" si="8"/>
        <v>6303856539</v>
      </c>
      <c r="L11" s="2">
        <f t="shared" si="8"/>
        <v>1050369348</v>
      </c>
      <c r="M11" s="2">
        <f t="shared" si="8"/>
        <v>1218657668</v>
      </c>
      <c r="N11" s="2">
        <f t="shared" si="8"/>
        <v>2117151123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-6000000000</v>
      </c>
      <c r="H12" s="2">
        <f>IFERROR(INDEX(D12:G12,COUNT(D12:G12)),"")</f>
        <v>-6000000000</v>
      </c>
      <c r="I12" s="2">
        <f t="shared" ref="I12:N12" si="9">IFERROR(INDEX(I51:I500,MATCH($C$12,$C$51:$C$500,0)),"")</f>
        <v>-4000000000</v>
      </c>
      <c r="J12" s="2">
        <f t="shared" si="9"/>
        <v>-3000000000</v>
      </c>
      <c r="K12" s="2">
        <f t="shared" si="9"/>
        <v>-4000000000</v>
      </c>
      <c r="L12" s="2">
        <f t="shared" si="9"/>
        <v>0</v>
      </c>
      <c r="M12" s="2">
        <f t="shared" si="9"/>
        <v>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 t="shared" ref="I13:N13" si="10">IFERROR(INDEX(I51:I500,MATCH($C$13,$C$51:$C$500,0)),"")</f>
        <v>3000000000</v>
      </c>
      <c r="J13" s="2">
        <f t="shared" si="10"/>
        <v>4000000000</v>
      </c>
      <c r="K13" s="2">
        <f t="shared" si="10"/>
        <v>2000000000</v>
      </c>
      <c r="L13" s="2">
        <f t="shared" si="10"/>
        <v>2000000000</v>
      </c>
      <c r="M13" s="2">
        <f t="shared" si="10"/>
        <v>1000000000</v>
      </c>
      <c r="N13" s="2">
        <f t="shared" si="10"/>
        <v>1000000000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-1517663620</v>
      </c>
      <c r="H15" s="2">
        <f>IFERROR(SUM(D15:G15)*(4/MAX(1,COUNT(D15:G15))),"")</f>
        <v>-6070654480</v>
      </c>
      <c r="I15" s="2">
        <f t="shared" ref="I15:N15" si="12">IFERROR(INDEX(I51:I500,MATCH($C$15,$C$51:$C$500,0)),"")</f>
        <v>-2386107700</v>
      </c>
      <c r="J15" s="2">
        <f t="shared" si="12"/>
        <v>-4212576024</v>
      </c>
      <c r="K15" s="2">
        <f t="shared" si="12"/>
        <v>-5324605341</v>
      </c>
      <c r="L15" s="2">
        <f t="shared" si="12"/>
        <v>-4044043680</v>
      </c>
      <c r="M15" s="2">
        <f t="shared" si="12"/>
        <v>-980796929</v>
      </c>
      <c r="N15" s="2">
        <f t="shared" si="12"/>
        <v>3358626</v>
      </c>
    </row>
    <row r="16" spans="1:14" ht="15.5" x14ac:dyDescent="0.35">
      <c r="C16" t="s">
        <v>28</v>
      </c>
      <c r="D16" s="2">
        <f>IFERROR(INDEX(D51:D500,MATCH($C$16,$C$51:$C$500,0)),"")</f>
        <v>6901458920</v>
      </c>
      <c r="H16" s="2">
        <f>IFERROR(SUM(D16:G16)*(4/MAX(1,COUNT(D16:G16))),"")</f>
        <v>27605835680</v>
      </c>
      <c r="I16" s="2">
        <f t="shared" ref="I16:N16" si="13">IFERROR(INDEX(I51:I500,MATCH($C$16,$C$51:$C$500,0)),"")</f>
        <v>10307988962</v>
      </c>
      <c r="J16" s="2">
        <f t="shared" si="13"/>
        <v>24295838140</v>
      </c>
      <c r="K16" s="2">
        <f t="shared" si="13"/>
        <v>23927004279</v>
      </c>
      <c r="L16" s="2">
        <f t="shared" si="13"/>
        <v>18384392709</v>
      </c>
      <c r="M16" s="2">
        <f t="shared" si="13"/>
        <v>4507784645</v>
      </c>
      <c r="N16" s="2">
        <f t="shared" si="13"/>
        <v>579087060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134160000000</v>
      </c>
      <c r="H20" s="2">
        <f t="shared" ref="H20:N20" ca="1" si="14">IFERROR(H21*H2,"")</f>
        <v>134160000000</v>
      </c>
      <c r="I20" s="2">
        <f t="shared" ca="1" si="14"/>
        <v>110760000000</v>
      </c>
      <c r="J20" s="2">
        <f t="shared" ca="1" si="14"/>
        <v>88920000000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1560000000</v>
      </c>
      <c r="H21" s="2">
        <f>IFERROR(INDEX(D21:G21,COUNT(D21:G21)),"")</f>
        <v>1560000000</v>
      </c>
      <c r="I21" s="2">
        <f t="shared" ref="I21:N21" si="15">IFERROR(INDEX(I51:I500,MATCH($C$7,$C$51:$C$500,0)),"")</f>
        <v>1560000000</v>
      </c>
      <c r="J21" s="2">
        <f t="shared" si="15"/>
        <v>1560000000</v>
      </c>
      <c r="K21" s="2">
        <f t="shared" si="15"/>
        <v>1250000000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3.4374767421179198</v>
      </c>
      <c r="H23" s="3">
        <f t="shared" ref="H23:N23" si="16">IFERROR(H5/H6*100,"")</f>
        <v>13.749906968471679</v>
      </c>
      <c r="I23" s="3">
        <f t="shared" si="16"/>
        <v>5.233535386278767</v>
      </c>
      <c r="J23" s="3">
        <f t="shared" si="16"/>
        <v>13.936152548041417</v>
      </c>
      <c r="K23" s="3">
        <f t="shared" si="16"/>
        <v>40.075732813891072</v>
      </c>
      <c r="L23" s="3">
        <f t="shared" si="16"/>
        <v>80.039146945388666</v>
      </c>
      <c r="M23" s="3">
        <f t="shared" si="16"/>
        <v>98.654475933427179</v>
      </c>
      <c r="N23" s="3">
        <f t="shared" si="16"/>
        <v>1210.963873048963</v>
      </c>
    </row>
    <row r="24" spans="1:14" ht="15.5" x14ac:dyDescent="0.35">
      <c r="C24" t="s">
        <v>43</v>
      </c>
      <c r="D24" s="4">
        <f>IFERROR(_xlfn.RRI(5,I23,D23),"")</f>
        <v>-8.063297951727133E-2</v>
      </c>
      <c r="H24" s="4">
        <f t="shared" ref="H24:N24" si="17">IFERROR(_xlfn.RRI(5,M23,H23),"")</f>
        <v>-0.32572572121228427</v>
      </c>
      <c r="I24" s="4">
        <f t="shared" si="17"/>
        <v>-0.6633855186763391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3.45</v>
      </c>
      <c r="H25" s="3">
        <f>IFERROR(INDEX(D25:G25,COUNT(D25:G25)),"")</f>
        <v>3.45</v>
      </c>
      <c r="I25" s="3">
        <f t="shared" ref="I25:N25" si="18">IFERROR(INDEX(I51:I500,MATCH($C$25,$C$51:$C$500,0)),"")</f>
        <v>5.07</v>
      </c>
      <c r="J25" s="3">
        <f t="shared" si="18"/>
        <v>12.85</v>
      </c>
      <c r="K25" s="3">
        <f t="shared" si="18"/>
        <v>14.88</v>
      </c>
      <c r="L25" s="3">
        <f t="shared" si="18"/>
        <v>143403490.28999999</v>
      </c>
      <c r="M25" s="3">
        <f t="shared" si="18"/>
        <v>35269877.159999996</v>
      </c>
      <c r="N25" s="3">
        <f t="shared" si="18"/>
        <v>5824456.8600000003</v>
      </c>
    </row>
    <row r="26" spans="1:14" ht="15.5" x14ac:dyDescent="0.35">
      <c r="C26" t="s">
        <v>46</v>
      </c>
      <c r="D26" s="4">
        <f>IFERROR(_xlfn.RRI(5,I25,D25),"")</f>
        <v>-7.4103958939783499E-2</v>
      </c>
      <c r="H26" s="4">
        <f t="shared" ref="H26:N26" si="19">IFERROR(_xlfn.RRI(5,M25,H25),"")</f>
        <v>-0.96036461969917097</v>
      </c>
      <c r="I26" s="4">
        <f t="shared" si="19"/>
        <v>-0.93863079387278436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343.67865687564102</v>
      </c>
      <c r="H27" s="3">
        <f t="shared" ref="H27:N27" si="20">IFERROR(H4/H21,"")</f>
        <v>1374.7146275025641</v>
      </c>
      <c r="I27" s="3">
        <f t="shared" si="20"/>
        <v>1247.2432743634615</v>
      </c>
      <c r="J27" s="3">
        <f t="shared" si="20"/>
        <v>958.16422325576923</v>
      </c>
      <c r="K27" s="3">
        <f t="shared" si="20"/>
        <v>655.95762331440005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-0.22724774985667395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-0.31952662721893493</v>
      </c>
      <c r="I29" s="4">
        <f t="shared" si="22"/>
        <v>-0.60544747081712058</v>
      </c>
      <c r="J29" s="4">
        <f t="shared" si="22"/>
        <v>-0.13642473118279577</v>
      </c>
      <c r="K29" s="4">
        <f t="shared" si="22"/>
        <v>-0.99999989623683516</v>
      </c>
      <c r="L29" s="4">
        <f t="shared" si="22"/>
        <v>3.0658914018741088</v>
      </c>
      <c r="M29" s="4">
        <f t="shared" si="22"/>
        <v>5.0554791644555159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0.10220247786395832</v>
      </c>
      <c r="I30" s="4">
        <f t="shared" si="23"/>
        <v>0.30170094446380352</v>
      </c>
      <c r="J30" s="4">
        <f t="shared" si="23"/>
        <v>0.46071055385314391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100.23</v>
      </c>
      <c r="H32" s="3">
        <f>IFERROR(INDEX(D32:G32,COUNT(D32:G32)),"")</f>
        <v>100.23</v>
      </c>
      <c r="I32" s="3">
        <f t="shared" ref="I32:N32" si="24">IFERROR(INDEX(I51:I500,MATCH($C$32,$C$51:$C$500,0)),"")</f>
        <v>96.78</v>
      </c>
      <c r="J32" s="3">
        <f t="shared" si="24"/>
        <v>92.18</v>
      </c>
      <c r="K32" s="3">
        <f t="shared" si="24"/>
        <v>37.119999999999997</v>
      </c>
      <c r="L32" s="3">
        <f t="shared" si="24"/>
        <v>179082718.47</v>
      </c>
      <c r="M32" s="3">
        <f t="shared" si="24"/>
        <v>35746438.280000001</v>
      </c>
      <c r="N32" s="3">
        <f t="shared" si="24"/>
        <v>480976.93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0.84</v>
      </c>
      <c r="H33" s="3">
        <f>IFERROR(INDEX(D33:G33,COUNT(D33:G33)),"")</f>
        <v>0.84</v>
      </c>
      <c r="I33" s="3">
        <f t="shared" ref="I33:N33" si="25">IFERROR(INDEX(I51:I500,MATCH($C$33,$C$51:$C$500,0)),"")</f>
        <v>0.73</v>
      </c>
      <c r="J33" s="3">
        <f t="shared" si="25"/>
        <v>0.62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24.35</v>
      </c>
      <c r="H34" s="3">
        <f>IFERROR(INDEX(D34:G34,COUNT(D34:G34)),"")</f>
        <v>24.35</v>
      </c>
      <c r="I34" s="3">
        <f t="shared" ref="I34:N34" si="26">IFERROR(INDEX(I51:I500,MATCH($C$34,$C$51:$C$500,0)),"")</f>
        <v>14</v>
      </c>
      <c r="J34" s="3">
        <f t="shared" si="26"/>
        <v>4.4400000000000004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0.24</v>
      </c>
      <c r="H35" s="3">
        <f>IFERROR(INDEX(D35:G35,COUNT(D35:G35)),"")</f>
        <v>0.24</v>
      </c>
      <c r="I35" s="3">
        <f t="shared" ref="I35:N35" si="27">IFERROR(INDEX(I51:I500,MATCH($C$35,$C$51:$C$500,0)),"")</f>
        <v>0.06</v>
      </c>
      <c r="J35" s="3">
        <f t="shared" si="27"/>
        <v>0.06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3.6299999999999999E-2</v>
      </c>
      <c r="I36" s="4">
        <f t="shared" si="28"/>
        <v>9.8599999999999993E-2</v>
      </c>
      <c r="J36" s="4">
        <f t="shared" si="28"/>
        <v>3.8900000000000004E-2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0.5</v>
      </c>
      <c r="I37" s="3">
        <f t="shared" si="29"/>
        <v>0.5</v>
      </c>
      <c r="J37" s="3">
        <f t="shared" si="29"/>
        <v>0.5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536138704726</v>
      </c>
      <c r="E51" s="5">
        <v>570468241778</v>
      </c>
      <c r="F51" s="5">
        <v>514886500015</v>
      </c>
      <c r="G51" s="5">
        <v>410315424810</v>
      </c>
      <c r="I51" s="5">
        <v>1945699508007</v>
      </c>
      <c r="J51" s="5">
        <v>1494736188279</v>
      </c>
      <c r="K51" s="5">
        <v>819947029143</v>
      </c>
      <c r="L51" s="5">
        <v>603669485754</v>
      </c>
      <c r="M51" s="5">
        <v>168882736728</v>
      </c>
      <c r="N51" s="5">
        <v>57087836583</v>
      </c>
    </row>
    <row r="52" spans="2:14" ht="15.5" x14ac:dyDescent="0.35">
      <c r="C52" t="s">
        <v>73</v>
      </c>
      <c r="D52" s="5">
        <v>-524358896830</v>
      </c>
      <c r="E52" s="5">
        <v>-562732935775</v>
      </c>
      <c r="F52" s="5">
        <v>-501542100192</v>
      </c>
      <c r="G52" s="5">
        <v>-402728941160</v>
      </c>
      <c r="I52" s="5">
        <v>-1903091310838</v>
      </c>
      <c r="J52" s="5">
        <v>-1449660484541</v>
      </c>
      <c r="K52" s="5">
        <v>-788491765156</v>
      </c>
      <c r="L52" s="5">
        <v>-579519504498</v>
      </c>
      <c r="M52" s="5">
        <v>-162408700009</v>
      </c>
      <c r="N52" s="5">
        <v>-55019904081</v>
      </c>
    </row>
    <row r="53" spans="2:14" ht="15.5" x14ac:dyDescent="0.35">
      <c r="C53" t="s">
        <v>74</v>
      </c>
      <c r="D53" s="5">
        <v>11779807896</v>
      </c>
      <c r="E53" s="5">
        <v>7735306003</v>
      </c>
      <c r="F53" s="5">
        <v>13344399823</v>
      </c>
      <c r="G53" s="5">
        <v>7586483650</v>
      </c>
      <c r="I53" s="5">
        <v>42608197169</v>
      </c>
      <c r="J53" s="5">
        <v>45075703738</v>
      </c>
      <c r="K53" s="5">
        <v>31455263987</v>
      </c>
      <c r="L53" s="5">
        <v>24149981256</v>
      </c>
      <c r="M53" s="5">
        <v>6474036719</v>
      </c>
      <c r="N53" s="5">
        <v>2067932502</v>
      </c>
    </row>
    <row r="54" spans="2:14" ht="15.5" x14ac:dyDescent="0.35">
      <c r="C54" t="s">
        <v>75</v>
      </c>
      <c r="D54" s="5">
        <v>-4746597082</v>
      </c>
      <c r="E54" s="5">
        <v>-8238743668</v>
      </c>
      <c r="F54" s="5">
        <v>-11278109279</v>
      </c>
      <c r="G54" s="5">
        <v>-4349739407</v>
      </c>
      <c r="I54" s="5">
        <v>-31827291154</v>
      </c>
      <c r="J54" s="5">
        <v>-20387486768</v>
      </c>
      <c r="K54" s="5">
        <v>-7272764445</v>
      </c>
      <c r="L54" s="5">
        <v>-5664693951</v>
      </c>
      <c r="M54" s="5">
        <v>-1888040339</v>
      </c>
      <c r="N54" s="5">
        <v>-1468627190</v>
      </c>
    </row>
    <row r="55" spans="2:14" ht="15.5" x14ac:dyDescent="0.35">
      <c r="C55" t="s">
        <v>78</v>
      </c>
      <c r="D55" s="5">
        <v>7033210814</v>
      </c>
      <c r="E55" s="5">
        <v>-503437665</v>
      </c>
      <c r="F55" s="5">
        <v>2066290544</v>
      </c>
      <c r="G55" s="5">
        <v>3236744243</v>
      </c>
      <c r="I55" s="5">
        <v>10780906015</v>
      </c>
      <c r="J55" s="5">
        <v>24688216970</v>
      </c>
      <c r="K55" s="5">
        <v>24182499542</v>
      </c>
      <c r="L55" s="5">
        <v>18485287305</v>
      </c>
      <c r="M55" s="5">
        <v>4585996380</v>
      </c>
      <c r="N55" s="5">
        <v>599305312</v>
      </c>
    </row>
    <row r="56" spans="2:14" ht="15.5" x14ac:dyDescent="0.35">
      <c r="C56" t="s">
        <v>79</v>
      </c>
      <c r="D56" s="5">
        <v>-131751894</v>
      </c>
      <c r="E56" s="5">
        <v>-128095779</v>
      </c>
      <c r="F56" s="5">
        <v>-125150921</v>
      </c>
      <c r="G56" s="5">
        <v>-113548376</v>
      </c>
      <c r="I56" s="5">
        <v>-472917053</v>
      </c>
      <c r="J56" s="5">
        <v>-392378830</v>
      </c>
      <c r="K56" s="5">
        <v>-255495263</v>
      </c>
      <c r="L56" s="5">
        <v>-100894596</v>
      </c>
      <c r="M56" s="5">
        <v>-78211735</v>
      </c>
      <c r="N56" s="5">
        <v>-20218252</v>
      </c>
    </row>
    <row r="57" spans="2:14" ht="15.5" x14ac:dyDescent="0.35">
      <c r="C57" t="s">
        <v>80</v>
      </c>
    </row>
    <row r="58" spans="2:14" ht="15.5" x14ac:dyDescent="0.35">
      <c r="C58" t="s">
        <v>81</v>
      </c>
      <c r="D58" s="5">
        <v>-131751894</v>
      </c>
      <c r="E58" s="5">
        <v>-128095779</v>
      </c>
      <c r="F58" s="5">
        <v>-125150921</v>
      </c>
      <c r="G58" s="5">
        <v>-113548376</v>
      </c>
      <c r="I58" s="5">
        <v>-472917053</v>
      </c>
      <c r="J58" s="5">
        <v>-392378830</v>
      </c>
      <c r="K58" s="5">
        <v>-255495263</v>
      </c>
      <c r="L58" s="5">
        <v>-100894596</v>
      </c>
      <c r="M58" s="5">
        <v>-78211735</v>
      </c>
      <c r="N58" s="5">
        <v>-20218252</v>
      </c>
    </row>
    <row r="59" spans="2:14" ht="15.5" x14ac:dyDescent="0.35">
      <c r="C59" t="s">
        <v>28</v>
      </c>
      <c r="D59" s="5">
        <v>6901458920</v>
      </c>
      <c r="E59" s="5">
        <v>-631533444</v>
      </c>
      <c r="F59" s="5">
        <v>1941139623</v>
      </c>
      <c r="G59" s="5">
        <v>3123195867</v>
      </c>
      <c r="I59" s="5">
        <v>10307988962</v>
      </c>
      <c r="J59" s="5">
        <v>24295838140</v>
      </c>
      <c r="K59" s="5">
        <v>23927004279</v>
      </c>
      <c r="L59" s="5">
        <v>18384392709</v>
      </c>
      <c r="M59" s="5">
        <v>4507784645</v>
      </c>
      <c r="N59" s="5">
        <v>579087060</v>
      </c>
    </row>
    <row r="60" spans="2:14" ht="15.5" x14ac:dyDescent="0.35">
      <c r="C60" t="s">
        <v>27</v>
      </c>
      <c r="D60" s="5">
        <v>-1517663620</v>
      </c>
      <c r="E60" s="5">
        <v>229680650</v>
      </c>
      <c r="F60" s="5">
        <v>-503890497</v>
      </c>
      <c r="G60" s="5">
        <v>-826057396</v>
      </c>
      <c r="I60" s="5">
        <v>-2386107700</v>
      </c>
      <c r="J60" s="5">
        <v>-4212576024</v>
      </c>
      <c r="K60" s="5">
        <v>-5324605341</v>
      </c>
      <c r="L60" s="5">
        <v>-4044043680</v>
      </c>
      <c r="M60" s="5">
        <v>-980796929</v>
      </c>
      <c r="N60" s="5">
        <v>3358626</v>
      </c>
    </row>
    <row r="61" spans="2:14" ht="15.5" x14ac:dyDescent="0.35">
      <c r="C61" t="s">
        <v>82</v>
      </c>
      <c r="D61" s="5">
        <v>-1517663620</v>
      </c>
      <c r="E61" s="5">
        <v>208488060</v>
      </c>
      <c r="F61" s="5">
        <v>-510590960</v>
      </c>
      <c r="G61" s="5">
        <v>-832757860</v>
      </c>
      <c r="I61" s="5">
        <v>-2427401680</v>
      </c>
      <c r="J61" s="5">
        <v>-4223657680</v>
      </c>
      <c r="K61" s="5">
        <v>-5345054220</v>
      </c>
      <c r="L61" s="5">
        <v>-4056981060</v>
      </c>
      <c r="M61" s="5">
        <v>-988480460</v>
      </c>
    </row>
    <row r="62" spans="2:14" ht="15.5" x14ac:dyDescent="0.35">
      <c r="C62" t="s">
        <v>83</v>
      </c>
      <c r="E62" s="5">
        <v>21192590</v>
      </c>
      <c r="F62" s="5">
        <v>6700463</v>
      </c>
      <c r="G62" s="5">
        <v>6700464</v>
      </c>
      <c r="I62" s="5">
        <v>41293980</v>
      </c>
      <c r="J62" s="5">
        <v>11081656</v>
      </c>
      <c r="K62" s="5">
        <v>20448879</v>
      </c>
      <c r="L62" s="5">
        <v>12937380</v>
      </c>
      <c r="M62" s="5">
        <v>7683531</v>
      </c>
      <c r="N62" s="5">
        <v>3358626</v>
      </c>
    </row>
    <row r="63" spans="2:14" ht="15.5" x14ac:dyDescent="0.35">
      <c r="C63" t="s">
        <v>84</v>
      </c>
      <c r="D63" s="5">
        <v>-1517663620</v>
      </c>
      <c r="E63" s="5">
        <v>229680650</v>
      </c>
      <c r="F63" s="5">
        <v>-503890497</v>
      </c>
      <c r="G63" s="5">
        <v>-826057396</v>
      </c>
      <c r="I63" s="5">
        <v>-2386107700</v>
      </c>
      <c r="J63" s="5">
        <v>-4212576024</v>
      </c>
      <c r="K63" s="5">
        <v>-5324605341</v>
      </c>
      <c r="L63" s="5">
        <v>-4044043680</v>
      </c>
      <c r="M63" s="5">
        <v>-980796929</v>
      </c>
      <c r="N63" s="5">
        <v>3358626</v>
      </c>
    </row>
    <row r="64" spans="2:14" ht="15.5" x14ac:dyDescent="0.35">
      <c r="C64" t="s">
        <v>265</v>
      </c>
      <c r="D64" s="5">
        <v>5383795300</v>
      </c>
      <c r="E64" s="5">
        <v>-401852794</v>
      </c>
      <c r="F64" s="5">
        <v>1437249126</v>
      </c>
      <c r="G64" s="5">
        <v>2297138471</v>
      </c>
      <c r="I64" s="5">
        <v>7921881262</v>
      </c>
      <c r="J64" s="5">
        <v>20083262116</v>
      </c>
      <c r="K64" s="5">
        <v>18602398938</v>
      </c>
      <c r="L64" s="5">
        <v>14340349029</v>
      </c>
      <c r="M64" s="5">
        <v>3526987716</v>
      </c>
      <c r="N64" s="5">
        <v>582445686</v>
      </c>
    </row>
    <row r="65" spans="2:14" ht="15.5" x14ac:dyDescent="0.35">
      <c r="C65" t="s">
        <v>85</v>
      </c>
      <c r="D65" s="5">
        <v>5383795300</v>
      </c>
      <c r="E65" s="5">
        <v>-401852794</v>
      </c>
      <c r="F65" s="5">
        <v>1437249126</v>
      </c>
      <c r="G65" s="5">
        <v>2297138471</v>
      </c>
      <c r="I65" s="5">
        <v>7921881262</v>
      </c>
      <c r="J65" s="5">
        <v>20083262116</v>
      </c>
      <c r="K65" s="5">
        <v>18602398938</v>
      </c>
      <c r="L65" s="5">
        <v>14340349029</v>
      </c>
      <c r="M65" s="5">
        <v>3526987716</v>
      </c>
      <c r="N65" s="5">
        <v>582445686</v>
      </c>
    </row>
    <row r="66" spans="2:14" ht="15.5" x14ac:dyDescent="0.35">
      <c r="C66" t="s">
        <v>86</v>
      </c>
      <c r="E66" s="5">
        <v>129770</v>
      </c>
      <c r="F66" s="5">
        <v>-2451913</v>
      </c>
      <c r="G66" s="5">
        <v>-2451914</v>
      </c>
      <c r="I66" s="5">
        <v>-7225971</v>
      </c>
      <c r="J66" s="5">
        <v>-9807655</v>
      </c>
      <c r="K66" s="5">
        <v>-4977144</v>
      </c>
      <c r="L66" s="5">
        <v>-6721010</v>
      </c>
      <c r="M66" s="5">
        <v>-441581</v>
      </c>
    </row>
    <row r="67" spans="2:14" ht="15.5" x14ac:dyDescent="0.35">
      <c r="C67" t="s">
        <v>87</v>
      </c>
      <c r="E67" s="5">
        <v>129770</v>
      </c>
      <c r="F67" s="5">
        <v>-2451913</v>
      </c>
      <c r="G67" s="5">
        <v>-2451914</v>
      </c>
      <c r="I67" s="5">
        <v>-7225971</v>
      </c>
      <c r="J67" s="5">
        <v>-9807655</v>
      </c>
      <c r="K67" s="5">
        <v>-4977144</v>
      </c>
      <c r="L67" s="5">
        <v>-6721010</v>
      </c>
      <c r="M67" s="5">
        <v>-441581</v>
      </c>
    </row>
    <row r="68" spans="2:14" ht="15.5" x14ac:dyDescent="0.35">
      <c r="C68" t="s">
        <v>88</v>
      </c>
      <c r="D68" s="5">
        <v>5383795300</v>
      </c>
      <c r="E68" s="5">
        <v>-401723024</v>
      </c>
      <c r="F68" s="5">
        <v>1434797213</v>
      </c>
      <c r="G68" s="5">
        <v>2294686557</v>
      </c>
      <c r="I68" s="5">
        <v>7914655291</v>
      </c>
      <c r="J68" s="5">
        <v>20073454461</v>
      </c>
      <c r="K68" s="5">
        <v>18597421794</v>
      </c>
      <c r="L68" s="5">
        <v>14333628019</v>
      </c>
      <c r="M68" s="5">
        <v>3526546135</v>
      </c>
      <c r="N68" s="5">
        <v>582445686</v>
      </c>
    </row>
    <row r="69" spans="2:14" ht="15.5" x14ac:dyDescent="0.35">
      <c r="C69" t="s">
        <v>89</v>
      </c>
      <c r="D69" s="5">
        <v>5383795300</v>
      </c>
      <c r="E69" s="5">
        <v>-401852794</v>
      </c>
      <c r="F69" s="5">
        <v>1437249126</v>
      </c>
      <c r="G69" s="5">
        <v>2297138471</v>
      </c>
      <c r="I69" s="5">
        <v>7921881262</v>
      </c>
      <c r="J69" s="5">
        <v>20083262116</v>
      </c>
      <c r="K69" s="5">
        <v>18602398938</v>
      </c>
      <c r="L69" s="5">
        <v>14340349029</v>
      </c>
      <c r="M69" s="5">
        <v>3526987716</v>
      </c>
      <c r="N69" s="5">
        <v>582445686</v>
      </c>
    </row>
    <row r="70" spans="2:14" ht="15.5" x14ac:dyDescent="0.35">
      <c r="C70" t="s">
        <v>7</v>
      </c>
      <c r="D70" s="5">
        <v>5383795300</v>
      </c>
      <c r="E70" s="5">
        <v>-401723024</v>
      </c>
      <c r="F70" s="5">
        <v>1434797213</v>
      </c>
      <c r="G70" s="5">
        <v>2294686557</v>
      </c>
      <c r="I70" s="5">
        <v>7914655291</v>
      </c>
      <c r="J70" s="5">
        <v>20073454461</v>
      </c>
      <c r="K70" s="5">
        <v>18597421794</v>
      </c>
      <c r="L70" s="5">
        <v>14333628019</v>
      </c>
      <c r="M70" s="5">
        <v>3526546135</v>
      </c>
      <c r="N70" s="5">
        <v>582445686</v>
      </c>
    </row>
    <row r="71" spans="2:14" ht="15.5" x14ac:dyDescent="0.35">
      <c r="C71" t="s">
        <v>90</v>
      </c>
      <c r="D71" s="5">
        <v>5383795300</v>
      </c>
      <c r="E71" s="5">
        <v>-401852794</v>
      </c>
      <c r="F71" s="5">
        <v>1437249126</v>
      </c>
      <c r="G71" s="5">
        <v>2297138471</v>
      </c>
      <c r="I71" s="5">
        <v>7921881262</v>
      </c>
      <c r="J71" s="5">
        <v>20083262116</v>
      </c>
      <c r="K71" s="5">
        <v>18602398938</v>
      </c>
      <c r="L71" s="5">
        <v>14340349029</v>
      </c>
      <c r="M71" s="5">
        <v>3526987716</v>
      </c>
      <c r="N71" s="5">
        <v>582445686</v>
      </c>
    </row>
    <row r="72" spans="2:14" ht="15.5" x14ac:dyDescent="0.35">
      <c r="C72" t="s">
        <v>91</v>
      </c>
      <c r="D72" s="5">
        <v>5383795300</v>
      </c>
      <c r="E72" s="5">
        <v>-401723024</v>
      </c>
      <c r="F72" s="5">
        <v>1434797213</v>
      </c>
      <c r="G72" s="5">
        <v>2294686557</v>
      </c>
      <c r="I72" s="5">
        <v>7914655291</v>
      </c>
      <c r="J72" s="5">
        <v>20073454461</v>
      </c>
      <c r="K72" s="5">
        <v>18597421794</v>
      </c>
      <c r="L72" s="5">
        <v>14333628019</v>
      </c>
      <c r="M72" s="5">
        <v>3526546135</v>
      </c>
      <c r="N72" s="5">
        <v>582445686</v>
      </c>
    </row>
    <row r="73" spans="2:14" ht="15.5" x14ac:dyDescent="0.35">
      <c r="C73" t="s">
        <v>92</v>
      </c>
      <c r="D73" s="5">
        <v>5383795300</v>
      </c>
      <c r="E73" s="5">
        <v>-401723024</v>
      </c>
      <c r="F73" s="5">
        <v>1434797213</v>
      </c>
      <c r="G73" s="5">
        <v>2294686557</v>
      </c>
      <c r="I73" s="5">
        <v>7914655291</v>
      </c>
      <c r="J73" s="5">
        <v>20073454461</v>
      </c>
      <c r="K73" s="5">
        <v>18597421794</v>
      </c>
      <c r="L73" s="5">
        <v>14333628019</v>
      </c>
      <c r="M73" s="5">
        <v>3526546135</v>
      </c>
      <c r="N73" s="5">
        <v>582445686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8986891863</v>
      </c>
      <c r="E77" s="5">
        <v>6926588787</v>
      </c>
      <c r="F77" s="5">
        <v>12795411552</v>
      </c>
      <c r="G77" s="5">
        <v>7226477334</v>
      </c>
      <c r="I77" s="5">
        <v>6926588787</v>
      </c>
      <c r="J77" s="5">
        <v>6638293365</v>
      </c>
      <c r="K77" s="5">
        <v>6303856539</v>
      </c>
      <c r="L77" s="5">
        <v>1050369348</v>
      </c>
      <c r="M77" s="5">
        <v>1218657668</v>
      </c>
      <c r="N77" s="5">
        <v>2117151123</v>
      </c>
    </row>
    <row r="78" spans="2:14" ht="15.5" x14ac:dyDescent="0.35">
      <c r="C78" t="s">
        <v>96</v>
      </c>
      <c r="D78" s="5">
        <v>41972348767</v>
      </c>
      <c r="E78" s="5">
        <v>40873964396</v>
      </c>
      <c r="F78" s="5">
        <v>21887472855</v>
      </c>
      <c r="G78" s="5">
        <v>20977733774</v>
      </c>
      <c r="I78" s="5">
        <v>40873964396</v>
      </c>
      <c r="J78" s="5">
        <v>593525653</v>
      </c>
      <c r="K78" s="5">
        <v>756823943</v>
      </c>
      <c r="L78" s="5">
        <v>358666305</v>
      </c>
      <c r="M78" s="5">
        <v>204123404</v>
      </c>
      <c r="N78" s="5">
        <v>204065335</v>
      </c>
    </row>
    <row r="79" spans="2:14" ht="15.5" x14ac:dyDescent="0.35">
      <c r="C79" t="s">
        <v>101</v>
      </c>
      <c r="D79" s="5">
        <v>106577967681</v>
      </c>
      <c r="E79" s="5">
        <v>105420839860</v>
      </c>
      <c r="F79" s="5">
        <v>122968222333</v>
      </c>
      <c r="G79" s="5">
        <v>127333958275</v>
      </c>
      <c r="I79" s="5">
        <v>105420839860</v>
      </c>
      <c r="J79" s="5">
        <v>135710708528</v>
      </c>
      <c r="K79" s="5">
        <v>49153001105</v>
      </c>
      <c r="L79" s="5">
        <v>22749080068</v>
      </c>
      <c r="M79" s="5">
        <v>2813551954</v>
      </c>
      <c r="N79" s="5">
        <v>378385706</v>
      </c>
    </row>
    <row r="80" spans="2:14" ht="15.5" x14ac:dyDescent="0.35">
      <c r="C80" t="s">
        <v>80</v>
      </c>
      <c r="D80" s="5">
        <v>-29173361</v>
      </c>
      <c r="E80" s="5">
        <v>-29173361</v>
      </c>
      <c r="F80" s="5">
        <v>-29303131</v>
      </c>
      <c r="G80" s="5">
        <v>-26851218</v>
      </c>
      <c r="I80" s="5">
        <v>-29173361</v>
      </c>
      <c r="J80" s="5">
        <v>-21947390</v>
      </c>
      <c r="K80" s="5">
        <v>-12139735</v>
      </c>
      <c r="L80" s="5">
        <v>-7162591</v>
      </c>
      <c r="M80" s="5">
        <v>-441581</v>
      </c>
    </row>
    <row r="81" spans="3:14" ht="15.5" x14ac:dyDescent="0.35">
      <c r="C81" t="s">
        <v>102</v>
      </c>
      <c r="D81" s="5">
        <v>163305356683</v>
      </c>
      <c r="E81" s="5">
        <v>155476883901</v>
      </c>
      <c r="F81" s="5">
        <v>159186779802</v>
      </c>
      <c r="G81" s="5">
        <v>156476347080</v>
      </c>
      <c r="I81" s="5">
        <v>155476883901</v>
      </c>
      <c r="J81" s="5">
        <v>145688707537</v>
      </c>
      <c r="K81" s="5">
        <v>59504535587</v>
      </c>
      <c r="L81" s="5">
        <v>24158115721</v>
      </c>
      <c r="M81" s="5">
        <v>4236333026</v>
      </c>
      <c r="N81" s="5">
        <v>2703514089</v>
      </c>
    </row>
    <row r="82" spans="3:14" ht="15.5" x14ac:dyDescent="0.35">
      <c r="C82" t="s">
        <v>103</v>
      </c>
    </row>
    <row r="83" spans="3:14" ht="15.5" x14ac:dyDescent="0.35">
      <c r="C83" t="s">
        <v>105</v>
      </c>
      <c r="D83" s="5">
        <v>105032437</v>
      </c>
      <c r="E83" s="5">
        <v>105032437</v>
      </c>
      <c r="F83" s="5">
        <v>83876448</v>
      </c>
      <c r="G83" s="5">
        <v>76484420</v>
      </c>
      <c r="I83" s="5">
        <v>105032437</v>
      </c>
      <c r="J83" s="5">
        <v>61700362</v>
      </c>
      <c r="K83" s="5">
        <v>47852444</v>
      </c>
      <c r="L83" s="5">
        <v>25999755</v>
      </c>
      <c r="M83" s="5">
        <v>11166706</v>
      </c>
      <c r="N83" s="5">
        <v>3358626</v>
      </c>
    </row>
    <row r="84" spans="3:14" ht="15.5" x14ac:dyDescent="0.35">
      <c r="C84" t="s">
        <v>104</v>
      </c>
      <c r="D84" s="5">
        <v>5267935041</v>
      </c>
      <c r="E84" s="5">
        <v>5605481454</v>
      </c>
      <c r="F84" s="5">
        <v>5253591390</v>
      </c>
      <c r="G84" s="5">
        <v>5542132023</v>
      </c>
      <c r="I84" s="5">
        <v>5605481454</v>
      </c>
      <c r="J84" s="5">
        <v>5834145063</v>
      </c>
      <c r="K84" s="5">
        <v>3107310224</v>
      </c>
      <c r="L84" s="5">
        <v>2001264556</v>
      </c>
      <c r="M84" s="5">
        <v>2211230294</v>
      </c>
      <c r="N84" s="5">
        <v>1675567188</v>
      </c>
    </row>
    <row r="85" spans="3:14" ht="15.5" x14ac:dyDescent="0.35">
      <c r="C85" t="s">
        <v>349</v>
      </c>
      <c r="D85" s="5">
        <v>2545375000</v>
      </c>
      <c r="E85" s="5">
        <v>2842708334</v>
      </c>
      <c r="F85" s="5">
        <v>3140041668</v>
      </c>
      <c r="G85" s="5">
        <v>3544458334</v>
      </c>
      <c r="I85" s="5">
        <v>2842708334</v>
      </c>
      <c r="J85" s="5">
        <v>4380062501</v>
      </c>
      <c r="K85" s="5">
        <v>5649062481</v>
      </c>
      <c r="L85" s="5">
        <v>2186562481</v>
      </c>
      <c r="M85" s="5">
        <v>2625885417</v>
      </c>
      <c r="N85" s="5">
        <v>1778385417</v>
      </c>
    </row>
    <row r="86" spans="3:14" ht="15.5" x14ac:dyDescent="0.35">
      <c r="C86" t="s">
        <v>106</v>
      </c>
      <c r="D86" s="5">
        <v>8829638774</v>
      </c>
      <c r="E86" s="5">
        <v>9830147275</v>
      </c>
      <c r="F86" s="5">
        <v>12464923670</v>
      </c>
      <c r="G86" s="5">
        <v>13458538866</v>
      </c>
      <c r="I86" s="5">
        <v>9830147275</v>
      </c>
      <c r="J86" s="5">
        <v>15177911054</v>
      </c>
      <c r="K86" s="5">
        <v>8859924499</v>
      </c>
      <c r="L86" s="5">
        <v>4223317195</v>
      </c>
      <c r="M86" s="5">
        <v>4876753624</v>
      </c>
      <c r="N86" s="5">
        <v>3457311231</v>
      </c>
    </row>
    <row r="87" spans="3:14" ht="15.5" x14ac:dyDescent="0.35">
      <c r="C87" t="s">
        <v>107</v>
      </c>
      <c r="D87" s="5">
        <v>172134995457</v>
      </c>
      <c r="E87" s="5">
        <v>165307031176</v>
      </c>
      <c r="F87" s="5">
        <v>171651703472</v>
      </c>
      <c r="G87" s="5">
        <v>169934885946</v>
      </c>
      <c r="I87" s="5">
        <v>165307031176</v>
      </c>
      <c r="J87" s="5">
        <v>160866618591</v>
      </c>
      <c r="K87" s="5">
        <v>68364460086</v>
      </c>
      <c r="L87" s="5">
        <v>28381432916</v>
      </c>
      <c r="M87" s="5">
        <v>9113086650</v>
      </c>
      <c r="N87" s="5">
        <v>6160825320</v>
      </c>
    </row>
    <row r="88" spans="3:14" ht="15.5" x14ac:dyDescent="0.35">
      <c r="C88" t="s">
        <v>108</v>
      </c>
    </row>
    <row r="89" spans="3:14" ht="15.5" x14ac:dyDescent="0.35">
      <c r="C89" t="s">
        <v>109</v>
      </c>
    </row>
    <row r="90" spans="3:14" ht="15.5" x14ac:dyDescent="0.35">
      <c r="C90" t="s">
        <v>110</v>
      </c>
      <c r="D90" s="5">
        <v>14217769353</v>
      </c>
      <c r="E90" s="5">
        <v>12767749676</v>
      </c>
      <c r="F90" s="5">
        <v>18299802166</v>
      </c>
      <c r="G90" s="5">
        <v>18051381980</v>
      </c>
      <c r="I90" s="5">
        <v>12767749676</v>
      </c>
      <c r="J90" s="5">
        <v>15150645985</v>
      </c>
      <c r="K90" s="5">
        <v>20928278112</v>
      </c>
      <c r="L90" s="5">
        <v>10061044620</v>
      </c>
      <c r="M90" s="5">
        <v>4700987368</v>
      </c>
      <c r="N90" s="5">
        <v>5066961153</v>
      </c>
    </row>
    <row r="91" spans="3:14" ht="15.5" x14ac:dyDescent="0.35">
      <c r="C91" t="s">
        <v>111</v>
      </c>
      <c r="D91" s="5">
        <v>169166972</v>
      </c>
      <c r="E91" s="5">
        <v>487794928</v>
      </c>
      <c r="F91" s="5">
        <v>3007751272</v>
      </c>
      <c r="G91" s="5">
        <v>907125660</v>
      </c>
      <c r="I91" s="5">
        <v>487794928</v>
      </c>
      <c r="J91" s="5">
        <v>1794022390</v>
      </c>
      <c r="L91" s="5">
        <v>304450000</v>
      </c>
      <c r="M91" s="5">
        <v>325286029</v>
      </c>
      <c r="N91" s="5">
        <v>465860750</v>
      </c>
    </row>
    <row r="92" spans="3:14" ht="15.5" x14ac:dyDescent="0.35">
      <c r="C92" t="s">
        <v>115</v>
      </c>
      <c r="D92" s="5">
        <v>4061317559</v>
      </c>
      <c r="E92" s="5">
        <v>2541792124</v>
      </c>
      <c r="F92" s="5">
        <v>4149935679</v>
      </c>
      <c r="G92" s="5">
        <v>3490415316</v>
      </c>
      <c r="I92" s="5">
        <v>2541792124</v>
      </c>
      <c r="J92" s="5">
        <v>2443951465</v>
      </c>
      <c r="K92" s="5">
        <v>6153818280</v>
      </c>
      <c r="L92" s="5">
        <v>4506812671</v>
      </c>
      <c r="M92" s="5">
        <v>714773710</v>
      </c>
      <c r="N92" s="5">
        <v>436083</v>
      </c>
    </row>
    <row r="93" spans="3:14" ht="15.5" x14ac:dyDescent="0.35">
      <c r="C93" t="s">
        <v>116</v>
      </c>
      <c r="D93" s="5">
        <v>813802740</v>
      </c>
      <c r="E93" s="5">
        <v>860279538</v>
      </c>
      <c r="F93" s="5">
        <v>1355920249</v>
      </c>
      <c r="G93" s="5">
        <v>2431035000</v>
      </c>
      <c r="I93" s="5">
        <v>860279538</v>
      </c>
      <c r="J93" s="5">
        <v>457675000</v>
      </c>
      <c r="K93" s="5">
        <v>3272533929</v>
      </c>
      <c r="L93" s="5">
        <v>157271759</v>
      </c>
      <c r="M93" s="5">
        <v>97420198</v>
      </c>
      <c r="N93" s="5">
        <v>132635810</v>
      </c>
    </row>
    <row r="94" spans="3:14" ht="15.5" x14ac:dyDescent="0.35">
      <c r="C94" t="s">
        <v>118</v>
      </c>
    </row>
    <row r="95" spans="3:14" ht="15.5" x14ac:dyDescent="0.35">
      <c r="C95" t="s">
        <v>276</v>
      </c>
      <c r="D95" s="5">
        <v>225000000</v>
      </c>
      <c r="E95" s="5">
        <v>225000000</v>
      </c>
      <c r="F95" s="5">
        <v>405000000</v>
      </c>
      <c r="G95" s="5">
        <v>405000000</v>
      </c>
      <c r="I95" s="5">
        <v>225000000</v>
      </c>
      <c r="J95" s="5">
        <v>405000000</v>
      </c>
      <c r="K95" s="5">
        <v>709999992</v>
      </c>
      <c r="L95" s="5">
        <v>249999888</v>
      </c>
      <c r="M95" s="5">
        <v>679124988</v>
      </c>
      <c r="N95" s="5">
        <v>1030499993</v>
      </c>
    </row>
    <row r="96" spans="3:14" ht="15.5" x14ac:dyDescent="0.35">
      <c r="C96" t="s">
        <v>1227</v>
      </c>
      <c r="D96" s="5">
        <v>594246619</v>
      </c>
      <c r="E96" s="5">
        <v>607248715</v>
      </c>
      <c r="F96" s="5">
        <v>991805646</v>
      </c>
      <c r="G96" s="5">
        <v>991805646</v>
      </c>
      <c r="I96" s="5">
        <v>607248715</v>
      </c>
      <c r="J96" s="5">
        <v>991805646</v>
      </c>
      <c r="K96" s="5">
        <v>145840888</v>
      </c>
      <c r="L96" s="5">
        <v>74445452</v>
      </c>
      <c r="M96" s="5">
        <v>118803740</v>
      </c>
    </row>
    <row r="97" spans="3:14" ht="15.5" x14ac:dyDescent="0.35">
      <c r="C97" t="s">
        <v>120</v>
      </c>
      <c r="D97" s="5">
        <v>1897501807</v>
      </c>
      <c r="E97" s="5">
        <v>2026475343</v>
      </c>
      <c r="F97" s="5">
        <v>1621341353</v>
      </c>
      <c r="G97" s="5">
        <v>1791023128</v>
      </c>
      <c r="I97" s="5">
        <v>2026475343</v>
      </c>
      <c r="J97" s="5">
        <v>2151438242</v>
      </c>
      <c r="K97" s="5">
        <v>1197636298</v>
      </c>
      <c r="L97" s="5">
        <v>1211376214</v>
      </c>
      <c r="M97" s="5">
        <v>448847317</v>
      </c>
      <c r="N97" s="5">
        <v>368166672</v>
      </c>
    </row>
    <row r="98" spans="3:14" ht="15.5" x14ac:dyDescent="0.35">
      <c r="C98" t="s">
        <v>121</v>
      </c>
      <c r="D98" s="5">
        <v>1296666784</v>
      </c>
      <c r="E98" s="5">
        <v>1309668880</v>
      </c>
      <c r="F98" s="5">
        <v>1778062222</v>
      </c>
      <c r="G98" s="5">
        <v>1744462095</v>
      </c>
      <c r="I98" s="5">
        <v>1309668880</v>
      </c>
      <c r="J98" s="5">
        <v>1677261837</v>
      </c>
      <c r="K98" s="5">
        <v>1030488333</v>
      </c>
      <c r="L98" s="5">
        <v>412116449</v>
      </c>
      <c r="M98" s="5">
        <v>837455454</v>
      </c>
      <c r="N98" s="5">
        <v>1045766474</v>
      </c>
    </row>
    <row r="99" spans="3:14" ht="15.5" x14ac:dyDescent="0.35">
      <c r="C99" t="s">
        <v>122</v>
      </c>
      <c r="D99" s="5">
        <v>1296666784</v>
      </c>
      <c r="E99" s="5">
        <v>1309668880</v>
      </c>
      <c r="F99" s="5">
        <v>1778062222</v>
      </c>
      <c r="G99" s="5">
        <v>1744462095</v>
      </c>
      <c r="I99" s="5">
        <v>1309668880</v>
      </c>
      <c r="J99" s="5">
        <v>1677261837</v>
      </c>
      <c r="K99" s="5">
        <v>1030488333</v>
      </c>
      <c r="L99" s="5">
        <v>412116449</v>
      </c>
      <c r="M99" s="5">
        <v>837455454</v>
      </c>
      <c r="N99" s="5">
        <v>1045766474</v>
      </c>
    </row>
    <row r="100" spans="3:14" ht="15.5" x14ac:dyDescent="0.35">
      <c r="C100" t="s">
        <v>124</v>
      </c>
    </row>
    <row r="101" spans="3:14" ht="15.5" x14ac:dyDescent="0.35">
      <c r="C101" t="s">
        <v>125</v>
      </c>
      <c r="D101" s="5">
        <v>819246619</v>
      </c>
      <c r="E101" s="5">
        <v>832248715</v>
      </c>
      <c r="F101" s="5">
        <v>1396805646</v>
      </c>
      <c r="G101" s="5">
        <v>1396805646</v>
      </c>
      <c r="I101" s="5">
        <v>832248715</v>
      </c>
      <c r="J101" s="5">
        <v>1396805646</v>
      </c>
      <c r="K101" s="5">
        <v>884432657</v>
      </c>
      <c r="L101" s="5">
        <v>324445340</v>
      </c>
      <c r="M101" s="5">
        <v>797928728</v>
      </c>
      <c r="N101" s="5">
        <v>1030499993</v>
      </c>
    </row>
    <row r="102" spans="3:14" ht="15.5" x14ac:dyDescent="0.35">
      <c r="C102" t="s">
        <v>126</v>
      </c>
      <c r="D102" s="5">
        <v>15514436137</v>
      </c>
      <c r="E102" s="5">
        <v>14077418556</v>
      </c>
      <c r="F102" s="5">
        <v>20077864388</v>
      </c>
      <c r="G102" s="5">
        <v>19795844075</v>
      </c>
      <c r="I102" s="5">
        <v>14077418556</v>
      </c>
      <c r="J102" s="5">
        <v>16827907822</v>
      </c>
      <c r="K102" s="5">
        <v>21958766445</v>
      </c>
      <c r="L102" s="5">
        <v>10473161069</v>
      </c>
      <c r="M102" s="5">
        <v>5538442822</v>
      </c>
      <c r="N102" s="5">
        <v>6112727627</v>
      </c>
    </row>
    <row r="103" spans="3:14" ht="15.5" x14ac:dyDescent="0.35">
      <c r="C103" t="s">
        <v>127</v>
      </c>
    </row>
    <row r="104" spans="3:14" ht="15.5" x14ac:dyDescent="0.35">
      <c r="C104" t="s">
        <v>128</v>
      </c>
      <c r="D104" s="5">
        <v>31251486160</v>
      </c>
      <c r="E104" s="5">
        <v>31251321760</v>
      </c>
      <c r="F104" s="5">
        <v>31250000000</v>
      </c>
      <c r="G104" s="5">
        <v>31250000000</v>
      </c>
      <c r="I104" s="5">
        <v>31251321760</v>
      </c>
      <c r="J104" s="5">
        <v>31250000000</v>
      </c>
      <c r="K104" s="5">
        <v>25000000000</v>
      </c>
      <c r="L104" s="5">
        <v>100000000</v>
      </c>
      <c r="M104" s="5">
        <v>100000000</v>
      </c>
      <c r="N104" s="5">
        <v>100000000</v>
      </c>
    </row>
    <row r="105" spans="3:14" ht="15.5" x14ac:dyDescent="0.35">
      <c r="C105" t="s">
        <v>129</v>
      </c>
      <c r="D105" s="5">
        <v>71372724467</v>
      </c>
      <c r="E105" s="5">
        <v>71365737467</v>
      </c>
      <c r="F105" s="5">
        <v>71309562667</v>
      </c>
      <c r="G105" s="5">
        <v>71309562667</v>
      </c>
      <c r="I105" s="5">
        <v>71365737467</v>
      </c>
      <c r="J105" s="5">
        <v>71309562667</v>
      </c>
    </row>
    <row r="106" spans="3:14" ht="15.5" x14ac:dyDescent="0.35">
      <c r="C106" t="s">
        <v>130</v>
      </c>
      <c r="D106" s="5">
        <v>54025522054</v>
      </c>
      <c r="E106" s="5">
        <v>48641726754</v>
      </c>
      <c r="F106" s="5">
        <v>49043579548</v>
      </c>
      <c r="G106" s="5">
        <v>47606330422</v>
      </c>
      <c r="I106" s="5">
        <v>48641726754</v>
      </c>
      <c r="J106" s="5">
        <v>41501095492</v>
      </c>
      <c r="K106" s="5">
        <v>21417833376</v>
      </c>
      <c r="L106" s="5">
        <v>17815434438</v>
      </c>
      <c r="M106" s="5">
        <v>3475085409</v>
      </c>
      <c r="N106" s="5">
        <v>-51902307</v>
      </c>
    </row>
    <row r="107" spans="3:14" ht="15.5" x14ac:dyDescent="0.35">
      <c r="C107" t="s">
        <v>131</v>
      </c>
      <c r="D107" s="5">
        <v>2000000000</v>
      </c>
      <c r="E107" s="5">
        <v>2000000000</v>
      </c>
      <c r="F107" s="5">
        <v>2000000000</v>
      </c>
      <c r="G107" s="5">
        <v>2000000000</v>
      </c>
      <c r="I107" s="5">
        <v>2000000000</v>
      </c>
      <c r="J107" s="5">
        <v>2000000000</v>
      </c>
      <c r="K107" s="5">
        <v>2000000000</v>
      </c>
    </row>
    <row r="108" spans="3:14" ht="15.5" x14ac:dyDescent="0.35">
      <c r="C108" t="s">
        <v>132</v>
      </c>
      <c r="D108" s="5">
        <v>52025522054</v>
      </c>
      <c r="E108" s="5">
        <v>46641726754</v>
      </c>
      <c r="F108" s="5">
        <v>47043579548</v>
      </c>
      <c r="G108" s="5">
        <v>45606330422</v>
      </c>
      <c r="I108" s="5">
        <v>46641726754</v>
      </c>
      <c r="J108" s="5">
        <v>39501095492</v>
      </c>
      <c r="K108" s="5">
        <v>19417833376</v>
      </c>
      <c r="L108" s="5">
        <v>17815434438</v>
      </c>
      <c r="M108" s="5">
        <v>3475085409</v>
      </c>
      <c r="N108" s="5">
        <v>-51902307</v>
      </c>
    </row>
    <row r="109" spans="3:14" ht="15.5" x14ac:dyDescent="0.35">
      <c r="C109" t="s">
        <v>133</v>
      </c>
      <c r="D109" s="5">
        <v>54025522054</v>
      </c>
      <c r="E109" s="5">
        <v>48641726754</v>
      </c>
      <c r="F109" s="5">
        <v>49043579548</v>
      </c>
      <c r="G109" s="5">
        <v>47606330422</v>
      </c>
      <c r="I109" s="5">
        <v>48641726754</v>
      </c>
      <c r="J109" s="5">
        <v>41501095492</v>
      </c>
      <c r="K109" s="5">
        <v>21417833376</v>
      </c>
      <c r="L109" s="5">
        <v>17815434438</v>
      </c>
      <c r="M109" s="5">
        <v>3475085409</v>
      </c>
      <c r="N109" s="5">
        <v>-51902307</v>
      </c>
    </row>
    <row r="110" spans="3:14" ht="15.5" x14ac:dyDescent="0.35">
      <c r="C110" t="s">
        <v>134</v>
      </c>
    </row>
    <row r="111" spans="3:14" ht="15.5" x14ac:dyDescent="0.35">
      <c r="C111" t="s">
        <v>9</v>
      </c>
      <c r="D111" s="5">
        <v>156620559320</v>
      </c>
      <c r="E111" s="5">
        <v>151229612620</v>
      </c>
      <c r="F111" s="5">
        <v>151573839084</v>
      </c>
      <c r="G111" s="5">
        <v>150139041871</v>
      </c>
      <c r="I111" s="5">
        <v>151229612620</v>
      </c>
      <c r="J111" s="5">
        <v>144038710769</v>
      </c>
      <c r="K111" s="5">
        <v>46405693641</v>
      </c>
      <c r="L111" s="5">
        <v>17908271847</v>
      </c>
      <c r="M111" s="5">
        <v>3574643828</v>
      </c>
      <c r="N111" s="5">
        <v>48097693</v>
      </c>
    </row>
    <row r="112" spans="3:14" ht="15.5" x14ac:dyDescent="0.35">
      <c r="C112" t="s">
        <v>135</v>
      </c>
      <c r="D112" s="5">
        <v>172134995457</v>
      </c>
      <c r="E112" s="5">
        <v>165307031176</v>
      </c>
      <c r="F112" s="5">
        <v>171651703472</v>
      </c>
      <c r="G112" s="5">
        <v>169934885946</v>
      </c>
      <c r="I112" s="5">
        <v>165307031176</v>
      </c>
      <c r="J112" s="5">
        <v>160866618591</v>
      </c>
      <c r="K112" s="5">
        <v>68364460086</v>
      </c>
      <c r="L112" s="5">
        <v>28381432916</v>
      </c>
      <c r="M112" s="5">
        <v>9113086650</v>
      </c>
      <c r="N112" s="5">
        <v>6160825320</v>
      </c>
    </row>
    <row r="113" spans="2:14" ht="15.5" x14ac:dyDescent="0.35">
      <c r="C113" t="s">
        <v>136</v>
      </c>
      <c r="D113" s="5">
        <v>1562574308</v>
      </c>
      <c r="E113" s="5">
        <v>1562566088</v>
      </c>
      <c r="F113" s="5">
        <v>1562500000</v>
      </c>
      <c r="G113" s="5">
        <v>1562500000</v>
      </c>
      <c r="I113" s="5">
        <v>1562566088</v>
      </c>
      <c r="J113" s="5">
        <v>1562500000</v>
      </c>
      <c r="K113" s="5">
        <v>1250000000</v>
      </c>
      <c r="L113" s="5">
        <v>100</v>
      </c>
      <c r="M113" s="5">
        <v>100</v>
      </c>
      <c r="N113" s="5">
        <v>100</v>
      </c>
    </row>
    <row r="115" spans="2:14" ht="15.5" x14ac:dyDescent="0.35">
      <c r="B115" t="s">
        <v>137</v>
      </c>
      <c r="C115" t="s">
        <v>138</v>
      </c>
      <c r="D115" s="5">
        <v>2302627311</v>
      </c>
      <c r="E115" s="5">
        <v>-5947707194</v>
      </c>
      <c r="F115" s="5">
        <v>5662365993</v>
      </c>
      <c r="G115" s="5">
        <v>789844948</v>
      </c>
      <c r="I115" s="5">
        <v>1900757882</v>
      </c>
      <c r="J115" s="5">
        <v>-68236116599</v>
      </c>
      <c r="K115" s="5">
        <v>284558769</v>
      </c>
      <c r="L115" s="5">
        <v>-423418255</v>
      </c>
      <c r="M115" s="5">
        <v>1304197999</v>
      </c>
      <c r="N115" s="5">
        <v>2541091865</v>
      </c>
    </row>
    <row r="116" spans="2:14" ht="15.5" x14ac:dyDescent="0.35">
      <c r="C116" t="s">
        <v>279</v>
      </c>
      <c r="D116" s="5">
        <v>535464892886</v>
      </c>
      <c r="E116" s="5">
        <v>551776097966</v>
      </c>
      <c r="F116" s="5">
        <v>513491081671</v>
      </c>
      <c r="G116" s="5">
        <v>389875016760</v>
      </c>
      <c r="I116" s="5">
        <v>1905574711718</v>
      </c>
      <c r="J116" s="5">
        <v>1492898755852</v>
      </c>
      <c r="K116" s="5">
        <v>825977885079</v>
      </c>
      <c r="L116" s="5">
        <v>604284949672</v>
      </c>
      <c r="M116" s="5">
        <v>167906218719</v>
      </c>
      <c r="N116" s="5">
        <v>57947292369</v>
      </c>
    </row>
    <row r="117" spans="2:14" ht="15.5" x14ac:dyDescent="0.35">
      <c r="C117" t="s">
        <v>140</v>
      </c>
      <c r="D117" s="5">
        <v>-525834652605</v>
      </c>
      <c r="E117" s="5">
        <v>-547705509648</v>
      </c>
      <c r="F117" s="5">
        <v>-495075738638</v>
      </c>
      <c r="G117" s="5">
        <v>-482726889700</v>
      </c>
      <c r="I117" s="5">
        <v>-1874107669632</v>
      </c>
      <c r="J117" s="5">
        <v>-1534424169575</v>
      </c>
      <c r="K117" s="5">
        <v>-815200136193</v>
      </c>
      <c r="L117" s="5">
        <v>-599475868641</v>
      </c>
      <c r="M117" s="5">
        <v>-165019656590</v>
      </c>
      <c r="N117" s="5">
        <v>-54328703553</v>
      </c>
    </row>
    <row r="118" spans="2:14" ht="15.5" x14ac:dyDescent="0.35">
      <c r="C118" t="s">
        <v>142</v>
      </c>
      <c r="D118" s="5">
        <v>-1841673000</v>
      </c>
      <c r="E118" s="5">
        <v>-996355397</v>
      </c>
      <c r="F118" s="5">
        <v>-1268681100</v>
      </c>
      <c r="G118" s="5">
        <v>-1307720727</v>
      </c>
      <c r="I118" s="5">
        <v>-5242215548</v>
      </c>
      <c r="J118" s="5">
        <v>-5318078023</v>
      </c>
      <c r="K118" s="5">
        <v>-2408218217</v>
      </c>
      <c r="L118" s="5">
        <v>-2559819383</v>
      </c>
      <c r="M118" s="5">
        <v>-743245139</v>
      </c>
      <c r="N118" s="5">
        <v>-699763916</v>
      </c>
    </row>
    <row r="119" spans="2:14" ht="15.5" x14ac:dyDescent="0.35">
      <c r="C119" t="s">
        <v>352</v>
      </c>
      <c r="D119" s="5">
        <v>-5324463622</v>
      </c>
      <c r="E119" s="5">
        <v>-7827066249</v>
      </c>
      <c r="F119" s="5">
        <v>-10868734387</v>
      </c>
      <c r="G119" s="5">
        <v>94905539238</v>
      </c>
      <c r="I119" s="5">
        <v>-21391725773</v>
      </c>
      <c r="J119" s="5">
        <v>-13096053292</v>
      </c>
      <c r="K119" s="5">
        <v>-4021213364</v>
      </c>
      <c r="L119" s="5">
        <v>-2302175251</v>
      </c>
      <c r="M119" s="5">
        <v>-479739514</v>
      </c>
      <c r="N119" s="5">
        <v>-357514783</v>
      </c>
    </row>
    <row r="120" spans="2:14" ht="15.5" x14ac:dyDescent="0.35">
      <c r="C120" t="s">
        <v>498</v>
      </c>
      <c r="D120" s="5">
        <v>-62231635</v>
      </c>
      <c r="E120" s="5">
        <v>-56905046</v>
      </c>
      <c r="F120" s="5">
        <v>-49271265</v>
      </c>
      <c r="G120" s="5">
        <v>-39000526</v>
      </c>
      <c r="I120" s="5">
        <v>-169260921</v>
      </c>
      <c r="J120" s="5">
        <v>-287116443</v>
      </c>
      <c r="K120" s="5">
        <v>-74005703</v>
      </c>
      <c r="L120" s="5">
        <v>9092287</v>
      </c>
      <c r="M120" s="5">
        <v>39871978</v>
      </c>
      <c r="N120" s="5">
        <v>12000000</v>
      </c>
    </row>
    <row r="121" spans="2:14" ht="15.5" x14ac:dyDescent="0.35">
      <c r="C121" t="s">
        <v>355</v>
      </c>
      <c r="D121" s="5">
        <v>-69520259</v>
      </c>
      <c r="E121" s="5">
        <v>-71190733</v>
      </c>
      <c r="F121" s="5">
        <v>-75879656</v>
      </c>
      <c r="G121" s="5">
        <v>-74547850</v>
      </c>
      <c r="I121" s="5">
        <v>-303656132</v>
      </c>
      <c r="J121" s="5">
        <v>-105262387</v>
      </c>
      <c r="K121" s="5">
        <v>-181489560</v>
      </c>
      <c r="L121" s="5">
        <v>-109986883</v>
      </c>
      <c r="M121" s="5">
        <v>-116343088</v>
      </c>
      <c r="N121" s="5">
        <v>-32218252</v>
      </c>
    </row>
    <row r="122" spans="2:14" ht="15.5" x14ac:dyDescent="0.35">
      <c r="C122" t="s">
        <v>144</v>
      </c>
      <c r="D122" s="5">
        <v>-29724454</v>
      </c>
      <c r="E122" s="5">
        <v>-1066778087</v>
      </c>
      <c r="F122" s="5">
        <v>-490410632</v>
      </c>
      <c r="G122" s="5">
        <v>157447753</v>
      </c>
      <c r="I122" s="5">
        <v>-2459425830</v>
      </c>
      <c r="J122" s="5">
        <v>-7904192731</v>
      </c>
      <c r="K122" s="5">
        <v>-3808263273</v>
      </c>
      <c r="L122" s="5">
        <v>-269610056</v>
      </c>
      <c r="M122" s="5">
        <v>-282908367</v>
      </c>
    </row>
    <row r="123" spans="2:14" ht="15.5" x14ac:dyDescent="0.35">
      <c r="C123" t="s">
        <v>145</v>
      </c>
      <c r="D123" s="5">
        <v>-242324235</v>
      </c>
      <c r="E123" s="5">
        <v>-574906543</v>
      </c>
      <c r="F123" s="5">
        <v>-93431774</v>
      </c>
      <c r="G123" s="5">
        <v>-170143082</v>
      </c>
      <c r="I123" s="5">
        <v>-1028753432</v>
      </c>
      <c r="J123" s="5">
        <v>77591803246</v>
      </c>
      <c r="K123" s="5">
        <v>10318092618</v>
      </c>
      <c r="L123" s="5">
        <v>289045509</v>
      </c>
      <c r="M123" s="5">
        <v>-371781354</v>
      </c>
      <c r="N123" s="5">
        <v>1398666665</v>
      </c>
    </row>
    <row r="124" spans="2:14" ht="15.5" x14ac:dyDescent="0.35">
      <c r="C124" t="s">
        <v>146</v>
      </c>
      <c r="E124" s="5">
        <v>1038310810</v>
      </c>
      <c r="G124" s="5">
        <v>-987500000</v>
      </c>
      <c r="I124" s="5">
        <v>-199189190</v>
      </c>
      <c r="J124" s="5">
        <v>-9021249822</v>
      </c>
      <c r="K124" s="5">
        <v>-5349164196</v>
      </c>
      <c r="L124" s="5">
        <v>-33915574</v>
      </c>
      <c r="M124" s="5">
        <v>-1830910100</v>
      </c>
      <c r="N124" s="5">
        <v>-2381431727</v>
      </c>
    </row>
    <row r="125" spans="2:14" ht="15.5" x14ac:dyDescent="0.35">
      <c r="C125" t="s">
        <v>148</v>
      </c>
      <c r="E125" s="5">
        <v>297500000</v>
      </c>
      <c r="G125" s="5">
        <v>-297500000</v>
      </c>
      <c r="J125" s="5">
        <v>-2120760333</v>
      </c>
      <c r="K125" s="5">
        <v>-1493769955</v>
      </c>
      <c r="L125" s="5">
        <v>-33915574</v>
      </c>
      <c r="M125" s="5">
        <v>-545910100</v>
      </c>
      <c r="N125" s="5">
        <v>-1411431727</v>
      </c>
    </row>
    <row r="126" spans="2:14" ht="15.5" x14ac:dyDescent="0.35">
      <c r="C126" t="s">
        <v>1257</v>
      </c>
      <c r="E126" s="5">
        <v>-199189190</v>
      </c>
      <c r="I126" s="5">
        <v>-199189190</v>
      </c>
      <c r="J126" s="5">
        <v>-3232000000</v>
      </c>
    </row>
    <row r="127" spans="2:14" ht="15.5" x14ac:dyDescent="0.35">
      <c r="C127" t="s">
        <v>532</v>
      </c>
      <c r="J127" s="5">
        <v>-1714000000</v>
      </c>
      <c r="K127" s="5">
        <v>-3900000000</v>
      </c>
      <c r="M127" s="5">
        <v>-1285000000</v>
      </c>
      <c r="N127" s="5">
        <v>-970000000</v>
      </c>
    </row>
    <row r="128" spans="2:14" ht="15.5" x14ac:dyDescent="0.35">
      <c r="C128" t="s">
        <v>291</v>
      </c>
      <c r="E128" s="5">
        <v>940000000</v>
      </c>
      <c r="G128" s="5">
        <v>-690000000</v>
      </c>
      <c r="J128" s="5">
        <v>-1954489489</v>
      </c>
      <c r="K128" s="5">
        <v>44605759</v>
      </c>
    </row>
    <row r="129" spans="3:14" ht="15.5" x14ac:dyDescent="0.35">
      <c r="C129" t="s">
        <v>149</v>
      </c>
      <c r="D129" s="5">
        <v>-242324235</v>
      </c>
      <c r="E129" s="5">
        <v>-574906543</v>
      </c>
      <c r="F129" s="5">
        <v>-93431774</v>
      </c>
      <c r="G129" s="5">
        <v>-170143082</v>
      </c>
      <c r="I129" s="5">
        <v>-1028753432</v>
      </c>
      <c r="J129" s="5">
        <v>77591803246</v>
      </c>
      <c r="K129" s="5">
        <v>10318092618</v>
      </c>
      <c r="L129" s="5">
        <v>289045509</v>
      </c>
      <c r="M129" s="5">
        <v>-371781354</v>
      </c>
      <c r="N129" s="5">
        <v>1398666665</v>
      </c>
    </row>
    <row r="130" spans="3:14" ht="15.5" x14ac:dyDescent="0.35">
      <c r="C130" t="s">
        <v>276</v>
      </c>
    </row>
    <row r="131" spans="3:14" ht="15.5" x14ac:dyDescent="0.35">
      <c r="C131" t="s">
        <v>152</v>
      </c>
    </row>
    <row r="132" spans="3:14" ht="15.5" x14ac:dyDescent="0.35">
      <c r="C132" t="s">
        <v>153</v>
      </c>
    </row>
    <row r="133" spans="3:14" ht="15.5" x14ac:dyDescent="0.35">
      <c r="C133" t="s">
        <v>362</v>
      </c>
      <c r="D133" s="5">
        <v>-152500003</v>
      </c>
      <c r="E133" s="5">
        <v>-152499989</v>
      </c>
      <c r="G133" s="5">
        <v>-76250002</v>
      </c>
      <c r="I133" s="5">
        <v>-304999992</v>
      </c>
      <c r="J133" s="5">
        <v>395000000</v>
      </c>
      <c r="K133" s="5">
        <v>348162286</v>
      </c>
      <c r="L133" s="5">
        <v>369542962</v>
      </c>
      <c r="M133" s="5">
        <v>-351375005</v>
      </c>
      <c r="N133" s="5">
        <v>1398666665</v>
      </c>
    </row>
    <row r="134" spans="3:14" ht="15.5" x14ac:dyDescent="0.35">
      <c r="C134" t="s">
        <v>361</v>
      </c>
      <c r="D134" s="5">
        <v>7151400</v>
      </c>
      <c r="E134" s="5">
        <v>56174800</v>
      </c>
      <c r="I134" s="5">
        <v>56174800</v>
      </c>
      <c r="J134" s="5">
        <v>83750000000</v>
      </c>
      <c r="K134" s="5">
        <v>9900000000</v>
      </c>
    </row>
    <row r="135" spans="3:14" ht="15.5" x14ac:dyDescent="0.35">
      <c r="C135" t="s">
        <v>1258</v>
      </c>
      <c r="J135" s="5">
        <v>-6190437333</v>
      </c>
    </row>
    <row r="136" spans="3:14" ht="15.5" x14ac:dyDescent="0.35">
      <c r="C136" t="s">
        <v>314</v>
      </c>
      <c r="L136" s="5">
        <v>-40795219</v>
      </c>
      <c r="M136" s="5">
        <v>-20406349</v>
      </c>
    </row>
    <row r="137" spans="3:14" ht="15.5" x14ac:dyDescent="0.35">
      <c r="C137" t="s">
        <v>1242</v>
      </c>
      <c r="D137" s="5">
        <v>-96975632</v>
      </c>
      <c r="G137" s="5">
        <v>114022032</v>
      </c>
      <c r="K137" s="5">
        <v>155440000</v>
      </c>
      <c r="L137" s="5">
        <v>-40795219</v>
      </c>
      <c r="M137" s="5">
        <v>-20406349</v>
      </c>
    </row>
    <row r="138" spans="3:14" ht="15.5" x14ac:dyDescent="0.35">
      <c r="C138" t="s">
        <v>1071</v>
      </c>
      <c r="E138" s="5">
        <v>-479903114</v>
      </c>
      <c r="I138" s="5">
        <v>-781250000</v>
      </c>
    </row>
    <row r="139" spans="3:14" ht="15.5" x14ac:dyDescent="0.35">
      <c r="C139" t="s">
        <v>1259</v>
      </c>
      <c r="E139" s="5">
        <v>-479903114</v>
      </c>
      <c r="F139" s="5">
        <v>-93431774</v>
      </c>
      <c r="G139" s="5">
        <v>-207915112</v>
      </c>
      <c r="I139" s="5">
        <v>-781250000</v>
      </c>
      <c r="J139" s="5">
        <v>-275604638</v>
      </c>
      <c r="K139" s="5">
        <v>-44509668</v>
      </c>
    </row>
    <row r="140" spans="3:14" ht="15.5" x14ac:dyDescent="0.35">
      <c r="C140" t="s">
        <v>1260</v>
      </c>
    </row>
    <row r="141" spans="3:14" ht="15.5" x14ac:dyDescent="0.35">
      <c r="C141" t="s">
        <v>1261</v>
      </c>
    </row>
    <row r="142" spans="3:14" ht="15.5" x14ac:dyDescent="0.35">
      <c r="C142" t="s">
        <v>1262</v>
      </c>
      <c r="J142" s="5">
        <v>-87154783</v>
      </c>
      <c r="K142" s="5">
        <v>-41000000</v>
      </c>
      <c r="L142" s="5">
        <v>-39702234</v>
      </c>
    </row>
    <row r="143" spans="3:14" ht="15.5" x14ac:dyDescent="0.35">
      <c r="C143" t="s">
        <v>465</v>
      </c>
      <c r="E143" s="5">
        <v>1321760</v>
      </c>
      <c r="I143" s="5">
        <v>1321760</v>
      </c>
    </row>
    <row r="144" spans="3:14" ht="15.5" x14ac:dyDescent="0.35">
      <c r="C144" t="s">
        <v>857</v>
      </c>
      <c r="D144" s="5">
        <v>2060303076</v>
      </c>
      <c r="E144" s="5">
        <v>-5868822765</v>
      </c>
      <c r="F144" s="5">
        <v>5568934219</v>
      </c>
      <c r="G144" s="5">
        <v>-367798134</v>
      </c>
      <c r="I144" s="5">
        <v>288295422</v>
      </c>
      <c r="J144" s="5">
        <v>334436825</v>
      </c>
      <c r="K144" s="5">
        <v>5253487191</v>
      </c>
      <c r="L144" s="5">
        <v>-168288320</v>
      </c>
      <c r="M144" s="5">
        <v>-898493455</v>
      </c>
      <c r="N144" s="5">
        <v>1558326803</v>
      </c>
    </row>
    <row r="145" spans="2:14" ht="15.5" x14ac:dyDescent="0.35">
      <c r="C145" t="s">
        <v>165</v>
      </c>
      <c r="D145" s="5">
        <v>6926588787</v>
      </c>
      <c r="I145" s="5">
        <v>6638293365</v>
      </c>
      <c r="J145" s="5">
        <v>6303856539</v>
      </c>
      <c r="K145" s="5">
        <v>1050369348</v>
      </c>
      <c r="L145" s="5">
        <v>1218657668</v>
      </c>
      <c r="M145" s="5">
        <v>2117151123</v>
      </c>
      <c r="N145" s="5">
        <v>558824320</v>
      </c>
    </row>
    <row r="146" spans="2:14" ht="15.5" x14ac:dyDescent="0.35">
      <c r="C146" t="s">
        <v>512</v>
      </c>
      <c r="D146" s="5">
        <v>8986891863</v>
      </c>
      <c r="E146" s="5">
        <v>-5868822765</v>
      </c>
      <c r="F146" s="5">
        <v>5568934219</v>
      </c>
      <c r="G146" s="5">
        <v>-367798134</v>
      </c>
      <c r="I146" s="5">
        <v>6926588787</v>
      </c>
      <c r="J146" s="5">
        <v>6638293364</v>
      </c>
      <c r="K146" s="5">
        <v>6303856539</v>
      </c>
      <c r="L146" s="5">
        <v>1050369348</v>
      </c>
      <c r="M146" s="5">
        <v>1218657668</v>
      </c>
      <c r="N146" s="5">
        <v>2117151123</v>
      </c>
    </row>
    <row r="148" spans="2:14" ht="15.5" x14ac:dyDescent="0.35">
      <c r="B148" t="s">
        <v>167</v>
      </c>
      <c r="C148" t="s">
        <v>11</v>
      </c>
      <c r="D148" s="5">
        <v>1560000000</v>
      </c>
      <c r="E148" s="5">
        <v>1560000000</v>
      </c>
      <c r="F148" s="5">
        <v>1560000000</v>
      </c>
      <c r="G148" s="5">
        <v>1560000000</v>
      </c>
      <c r="I148" s="5">
        <v>1560000000</v>
      </c>
      <c r="J148" s="5">
        <v>1560000000</v>
      </c>
      <c r="K148" s="5">
        <v>1250000000</v>
      </c>
      <c r="L148" s="5">
        <v>0</v>
      </c>
      <c r="M148" s="5">
        <v>0</v>
      </c>
      <c r="N148" s="5">
        <v>0</v>
      </c>
    </row>
    <row r="149" spans="2:14" ht="15.5" x14ac:dyDescent="0.35">
      <c r="C149" t="s">
        <v>168</v>
      </c>
      <c r="D149" s="6">
        <v>3.45</v>
      </c>
      <c r="E149" s="6">
        <v>-0.26</v>
      </c>
      <c r="F149" s="6">
        <v>0.92</v>
      </c>
      <c r="G149" s="6">
        <v>1.47</v>
      </c>
    </row>
    <row r="150" spans="2:14" ht="15.5" x14ac:dyDescent="0.35">
      <c r="C150" t="s">
        <v>169</v>
      </c>
      <c r="D150" s="6">
        <v>24.35</v>
      </c>
      <c r="E150" s="6">
        <v>-273.08</v>
      </c>
      <c r="F150" s="6">
        <v>80.430000000000007</v>
      </c>
      <c r="G150" s="6">
        <v>40.14</v>
      </c>
    </row>
    <row r="151" spans="2:14" ht="15.5" x14ac:dyDescent="0.35">
      <c r="C151" t="s">
        <v>60</v>
      </c>
      <c r="D151" s="6">
        <v>0.24</v>
      </c>
      <c r="E151" s="6">
        <v>0.19</v>
      </c>
      <c r="F151" s="6">
        <v>0.22</v>
      </c>
      <c r="G151" s="6">
        <v>0.22</v>
      </c>
    </row>
    <row r="152" spans="2:14" ht="15.5" x14ac:dyDescent="0.35">
      <c r="C152" t="s">
        <v>170</v>
      </c>
      <c r="D152" s="5">
        <v>7700000000</v>
      </c>
      <c r="E152" s="5">
        <v>510000000</v>
      </c>
      <c r="F152" s="5">
        <v>3110000000</v>
      </c>
      <c r="G152" s="5">
        <v>4290000000</v>
      </c>
    </row>
    <row r="153" spans="2:14" ht="15.5" x14ac:dyDescent="0.35">
      <c r="C153" t="s">
        <v>171</v>
      </c>
      <c r="D153" s="6">
        <v>3.1300000000000001E-2</v>
      </c>
      <c r="E153" s="6">
        <v>-2.3999999999999998E-3</v>
      </c>
      <c r="F153" s="6">
        <v>8.3999999999999995E-3</v>
      </c>
      <c r="G153" s="6">
        <v>1.3500000000000002E-2</v>
      </c>
    </row>
    <row r="154" spans="2:14" ht="15.5" x14ac:dyDescent="0.35">
      <c r="C154" t="s">
        <v>172</v>
      </c>
      <c r="D154" s="6">
        <v>3.44E-2</v>
      </c>
      <c r="E154" s="6">
        <v>-2.7000000000000001E-3</v>
      </c>
      <c r="F154" s="6">
        <v>9.4999999999999998E-3</v>
      </c>
      <c r="G154" s="6">
        <v>1.5300000000000001E-2</v>
      </c>
    </row>
    <row r="155" spans="2:14" ht="15.5" x14ac:dyDescent="0.35">
      <c r="C155" t="s">
        <v>173</v>
      </c>
      <c r="D155" s="6">
        <v>4.53E-2</v>
      </c>
      <c r="E155" s="6">
        <v>-3.3E-3</v>
      </c>
      <c r="F155" s="6">
        <v>1.3500000000000002E-2</v>
      </c>
      <c r="G155" s="6">
        <v>2.1400000000000002E-2</v>
      </c>
    </row>
    <row r="156" spans="2:14" ht="15.5" x14ac:dyDescent="0.35">
      <c r="C156" t="s">
        <v>174</v>
      </c>
    </row>
    <row r="157" spans="2:14" ht="15.5" x14ac:dyDescent="0.35">
      <c r="C157" t="s">
        <v>175</v>
      </c>
      <c r="D157" s="5">
        <v>157000000000</v>
      </c>
      <c r="E157" s="5">
        <v>151000000000</v>
      </c>
      <c r="F157" s="5">
        <v>152000000000</v>
      </c>
      <c r="G157" s="5">
        <v>150000000000</v>
      </c>
    </row>
    <row r="158" spans="2:14" ht="15.5" x14ac:dyDescent="0.35">
      <c r="C158" t="s">
        <v>176</v>
      </c>
      <c r="D158" s="6">
        <v>0.84</v>
      </c>
      <c r="E158" s="6">
        <v>0.73</v>
      </c>
      <c r="F158" s="6">
        <v>0.76</v>
      </c>
      <c r="G158" s="6">
        <v>0.61</v>
      </c>
    </row>
    <row r="159" spans="2:14" ht="15.5" x14ac:dyDescent="0.35">
      <c r="C159" t="s">
        <v>177</v>
      </c>
      <c r="D159" s="6">
        <v>100.23</v>
      </c>
      <c r="E159" s="6">
        <v>96.78</v>
      </c>
      <c r="F159" s="5">
        <v>0</v>
      </c>
      <c r="G159" s="6">
        <v>96.09</v>
      </c>
    </row>
    <row r="160" spans="2:14" ht="15.5" x14ac:dyDescent="0.35">
      <c r="C160" t="s">
        <v>178</v>
      </c>
      <c r="D160" s="6">
        <v>0.85</v>
      </c>
      <c r="E160" s="6">
        <v>0.75</v>
      </c>
      <c r="F160" s="6">
        <v>0.78</v>
      </c>
      <c r="G160" s="6">
        <v>0.63</v>
      </c>
    </row>
    <row r="161" spans="3:14" ht="15.5" x14ac:dyDescent="0.35">
      <c r="C161" t="s">
        <v>179</v>
      </c>
      <c r="D161" s="6">
        <v>98.6</v>
      </c>
      <c r="E161" s="6">
        <v>94.96</v>
      </c>
      <c r="F161" s="5">
        <v>95</v>
      </c>
      <c r="G161" s="6">
        <v>93.82</v>
      </c>
    </row>
    <row r="162" spans="3:14" ht="15.5" x14ac:dyDescent="0.35">
      <c r="C162" t="s">
        <v>180</v>
      </c>
      <c r="D162" s="5">
        <v>2000000000</v>
      </c>
      <c r="E162" s="5">
        <v>2000000000</v>
      </c>
      <c r="F162" s="5">
        <v>2000000000</v>
      </c>
      <c r="G162" s="5">
        <v>2000000000</v>
      </c>
    </row>
    <row r="163" spans="3:14" ht="15.5" x14ac:dyDescent="0.35">
      <c r="C163" t="s">
        <v>181</v>
      </c>
      <c r="D163" s="5">
        <v>1000000000</v>
      </c>
      <c r="E163" s="5">
        <v>1000000000</v>
      </c>
      <c r="F163" s="5">
        <v>1000000000</v>
      </c>
      <c r="G163" s="5">
        <v>1000000000</v>
      </c>
    </row>
    <row r="164" spans="3:14" ht="15.5" x14ac:dyDescent="0.35">
      <c r="C164" t="s">
        <v>182</v>
      </c>
      <c r="D164" s="5">
        <v>157000000000</v>
      </c>
      <c r="E164" s="5">
        <v>151000000000</v>
      </c>
      <c r="F164" s="5">
        <v>152000000000</v>
      </c>
      <c r="G164" s="5">
        <v>150000000000</v>
      </c>
    </row>
    <row r="165" spans="3:14" ht="15.5" x14ac:dyDescent="0.35">
      <c r="C165" t="s">
        <v>23</v>
      </c>
      <c r="D165" s="5">
        <v>3000000000</v>
      </c>
      <c r="E165" s="5">
        <v>3000000000</v>
      </c>
      <c r="F165" s="5">
        <v>3000000000</v>
      </c>
      <c r="G165" s="5">
        <v>3000000000</v>
      </c>
    </row>
    <row r="166" spans="3:14" ht="15.5" x14ac:dyDescent="0.35">
      <c r="C166" t="s">
        <v>20</v>
      </c>
      <c r="D166" s="5">
        <v>-6000000000</v>
      </c>
      <c r="E166" s="5">
        <v>-4000000000</v>
      </c>
      <c r="F166" s="5">
        <v>-10000000000</v>
      </c>
      <c r="G166" s="5">
        <v>-4000000000</v>
      </c>
    </row>
    <row r="167" spans="3:14" ht="15.5" x14ac:dyDescent="0.35">
      <c r="C167" t="s">
        <v>183</v>
      </c>
      <c r="D167" s="5">
        <v>149000000000</v>
      </c>
      <c r="E167" s="5">
        <v>143000000000</v>
      </c>
      <c r="F167" s="5">
        <v>141000000000</v>
      </c>
      <c r="G167" s="5">
        <v>138000000000</v>
      </c>
    </row>
    <row r="168" spans="3:14" ht="15.5" x14ac:dyDescent="0.35">
      <c r="C168" t="s">
        <v>184</v>
      </c>
      <c r="D168" s="5">
        <v>2000000000</v>
      </c>
      <c r="E168" s="5">
        <v>-6000000000</v>
      </c>
      <c r="F168" s="5">
        <v>6000000000</v>
      </c>
      <c r="G168" s="5">
        <v>1000000000</v>
      </c>
    </row>
    <row r="169" spans="3:14" ht="15.5" x14ac:dyDescent="0.35">
      <c r="C169" t="s">
        <v>185</v>
      </c>
      <c r="E169" s="5">
        <v>0</v>
      </c>
      <c r="G169" s="5">
        <v>0</v>
      </c>
    </row>
    <row r="170" spans="3:14" ht="15.5" x14ac:dyDescent="0.35">
      <c r="C170" t="s">
        <v>12</v>
      </c>
      <c r="D170" s="5">
        <v>2000000000</v>
      </c>
      <c r="E170" s="5">
        <v>-6000000000</v>
      </c>
      <c r="F170" s="5">
        <v>6000000000</v>
      </c>
      <c r="G170" s="5">
        <v>0</v>
      </c>
    </row>
    <row r="171" spans="3:14" ht="15.5" x14ac:dyDescent="0.35">
      <c r="C171" t="s">
        <v>15</v>
      </c>
      <c r="D171" s="6">
        <v>1.47</v>
      </c>
      <c r="E171" s="6">
        <v>-3.62</v>
      </c>
      <c r="F171" s="6">
        <v>3.62</v>
      </c>
      <c r="G171" s="6">
        <v>0.32</v>
      </c>
    </row>
    <row r="172" spans="3:14" ht="15.5" x14ac:dyDescent="0.35">
      <c r="C172" t="s">
        <v>45</v>
      </c>
      <c r="I172" s="6">
        <v>5.07</v>
      </c>
      <c r="J172" s="6">
        <v>12.85</v>
      </c>
      <c r="K172" s="6">
        <v>14.88</v>
      </c>
      <c r="L172" s="6">
        <v>143403490.28999999</v>
      </c>
      <c r="M172" s="6">
        <v>35269877.159999996</v>
      </c>
      <c r="N172" s="6">
        <v>5824456.8600000003</v>
      </c>
    </row>
    <row r="173" spans="3:14" ht="15.5" x14ac:dyDescent="0.35">
      <c r="C173" t="s">
        <v>59</v>
      </c>
      <c r="I173" s="5">
        <v>14</v>
      </c>
      <c r="J173" s="6">
        <v>4.4400000000000004</v>
      </c>
      <c r="K173" s="5">
        <v>0</v>
      </c>
      <c r="L173" s="5">
        <v>0</v>
      </c>
      <c r="M173" s="5">
        <v>0</v>
      </c>
      <c r="N173" s="5">
        <v>0</v>
      </c>
    </row>
    <row r="174" spans="3:14" ht="15.5" x14ac:dyDescent="0.35">
      <c r="C174" t="s">
        <v>62</v>
      </c>
      <c r="I174" s="6">
        <v>0.06</v>
      </c>
      <c r="J174" s="6">
        <v>0.06</v>
      </c>
      <c r="K174" s="5">
        <v>0</v>
      </c>
      <c r="L174" s="5">
        <v>0</v>
      </c>
      <c r="M174" s="5">
        <v>0</v>
      </c>
      <c r="N174" s="5">
        <v>0</v>
      </c>
    </row>
    <row r="175" spans="3:14" ht="15.5" x14ac:dyDescent="0.35">
      <c r="C175" t="s">
        <v>186</v>
      </c>
      <c r="I175" s="5">
        <v>14870000000</v>
      </c>
      <c r="J175" s="5">
        <v>28830000000</v>
      </c>
      <c r="K175" s="5">
        <v>25050000000</v>
      </c>
      <c r="L175" s="5">
        <v>19190000000</v>
      </c>
      <c r="M175" s="5">
        <v>5220000000</v>
      </c>
      <c r="N175" s="5">
        <v>1000000000</v>
      </c>
    </row>
    <row r="176" spans="3:14" ht="15.5" x14ac:dyDescent="0.35">
      <c r="C176" t="s">
        <v>187</v>
      </c>
      <c r="I176" s="6">
        <v>4.7899999999999998E-2</v>
      </c>
      <c r="J176" s="6">
        <v>0.12480000000000001</v>
      </c>
      <c r="K176" s="6">
        <v>0.27210000000000001</v>
      </c>
      <c r="L176" s="6">
        <v>0.50529999999999997</v>
      </c>
      <c r="M176" s="6">
        <v>0.38700000000000001</v>
      </c>
      <c r="N176" s="6">
        <v>9.4499999999999987E-2</v>
      </c>
    </row>
    <row r="177" spans="3:14" ht="15.5" x14ac:dyDescent="0.35">
      <c r="C177" t="s">
        <v>188</v>
      </c>
      <c r="I177" s="6">
        <v>5.2400000000000002E-2</v>
      </c>
      <c r="J177" s="6">
        <v>0.1394</v>
      </c>
      <c r="K177" s="6">
        <v>0.40090000000000003</v>
      </c>
      <c r="L177" s="6">
        <v>0.80079999999999996</v>
      </c>
      <c r="M177" s="6">
        <v>0.98670000000000002</v>
      </c>
      <c r="N177" s="6">
        <v>12.1096</v>
      </c>
    </row>
    <row r="178" spans="3:14" ht="15.5" x14ac:dyDescent="0.35">
      <c r="C178" t="s">
        <v>189</v>
      </c>
      <c r="I178" s="6">
        <v>7.2300000000000003E-2</v>
      </c>
      <c r="J178" s="6">
        <v>0.25559999999999999</v>
      </c>
      <c r="K178" s="6">
        <v>0.73549999999999993</v>
      </c>
      <c r="L178" s="6">
        <v>1.6262999999999999</v>
      </c>
      <c r="M178" s="6">
        <v>1.6658000000000002</v>
      </c>
      <c r="N178" s="6">
        <v>1.0957999999999999</v>
      </c>
    </row>
    <row r="179" spans="3:14" ht="15.5" x14ac:dyDescent="0.35">
      <c r="C179" t="s">
        <v>190</v>
      </c>
    </row>
    <row r="180" spans="3:14" ht="15.5" x14ac:dyDescent="0.35">
      <c r="C180" t="s">
        <v>56</v>
      </c>
      <c r="I180" s="6">
        <v>0.73</v>
      </c>
      <c r="J180" s="6">
        <v>0.62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53</v>
      </c>
      <c r="I181" s="6">
        <v>96.78</v>
      </c>
      <c r="J181" s="6">
        <v>92.18</v>
      </c>
      <c r="K181" s="6">
        <v>37.119999999999997</v>
      </c>
      <c r="L181" s="6">
        <v>179082718.47</v>
      </c>
      <c r="M181" s="6">
        <v>35746438.280000001</v>
      </c>
      <c r="N181" s="6">
        <v>480976.93</v>
      </c>
    </row>
    <row r="182" spans="3:14" ht="15.5" x14ac:dyDescent="0.35">
      <c r="C182" t="s">
        <v>191</v>
      </c>
      <c r="I182" s="6">
        <v>0.75</v>
      </c>
      <c r="J182" s="6">
        <v>0.64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192</v>
      </c>
      <c r="I183" s="6">
        <v>94.96</v>
      </c>
      <c r="J183" s="6">
        <v>89.38</v>
      </c>
      <c r="K183" s="6">
        <v>32.61</v>
      </c>
      <c r="L183" s="6">
        <v>157217093.66</v>
      </c>
      <c r="M183" s="6">
        <v>9487584.1099999994</v>
      </c>
      <c r="N183" s="6">
        <v>-17302877.239999998</v>
      </c>
    </row>
    <row r="184" spans="3:14" ht="15.5" x14ac:dyDescent="0.35">
      <c r="C184" t="s">
        <v>193</v>
      </c>
      <c r="I184" s="5">
        <v>2000000000</v>
      </c>
      <c r="J184" s="5">
        <v>2000000000</v>
      </c>
      <c r="K184" s="5">
        <v>1000000000</v>
      </c>
      <c r="L184" s="5">
        <v>1000000000</v>
      </c>
      <c r="M184" s="5">
        <v>0</v>
      </c>
      <c r="N184" s="5">
        <v>0</v>
      </c>
    </row>
    <row r="185" spans="3:14" ht="15.5" x14ac:dyDescent="0.35">
      <c r="C185" t="s">
        <v>194</v>
      </c>
      <c r="I185" s="5">
        <v>1000000000</v>
      </c>
      <c r="J185" s="5">
        <v>1000000000</v>
      </c>
      <c r="K185" s="5">
        <v>1000000000</v>
      </c>
      <c r="L185" s="5">
        <v>0</v>
      </c>
      <c r="M185" s="5">
        <v>1000000000</v>
      </c>
      <c r="N185" s="5">
        <v>1000000000</v>
      </c>
    </row>
    <row r="186" spans="3:14" ht="15.5" x14ac:dyDescent="0.35">
      <c r="C186" t="s">
        <v>25</v>
      </c>
      <c r="I186" s="5">
        <v>3000000000</v>
      </c>
      <c r="J186" s="5">
        <v>4000000000</v>
      </c>
      <c r="K186" s="5">
        <v>2000000000</v>
      </c>
      <c r="L186" s="5">
        <v>2000000000</v>
      </c>
      <c r="M186" s="5">
        <v>1000000000</v>
      </c>
      <c r="N186" s="5">
        <v>1000000000</v>
      </c>
    </row>
    <row r="187" spans="3:14" ht="15.5" x14ac:dyDescent="0.35">
      <c r="C187" t="s">
        <v>22</v>
      </c>
      <c r="I187" s="5">
        <v>-4000000000</v>
      </c>
      <c r="J187" s="5">
        <v>-3000000000</v>
      </c>
      <c r="K187" s="5">
        <v>-4000000000</v>
      </c>
      <c r="L187" s="5">
        <v>0</v>
      </c>
      <c r="M187" s="5">
        <v>0</v>
      </c>
      <c r="N187" s="5">
        <v>-1000000000</v>
      </c>
    </row>
    <row r="188" spans="3:14" ht="15.5" x14ac:dyDescent="0.35">
      <c r="C188" t="s">
        <v>195</v>
      </c>
      <c r="I188" s="5">
        <v>143000000000</v>
      </c>
      <c r="J188" s="5">
        <v>131000000000</v>
      </c>
      <c r="K188" s="5">
        <v>39000000000</v>
      </c>
      <c r="L188" s="5">
        <v>14000000000</v>
      </c>
      <c r="M188" s="5">
        <v>0</v>
      </c>
      <c r="N188" s="5">
        <v>-2000000000</v>
      </c>
    </row>
    <row r="189" spans="3:14" ht="15.5" x14ac:dyDescent="0.35">
      <c r="C189" t="s">
        <v>196</v>
      </c>
      <c r="I189" s="5">
        <v>2000000000</v>
      </c>
      <c r="J189" s="5">
        <v>-68000000000</v>
      </c>
      <c r="K189" s="5">
        <v>0</v>
      </c>
      <c r="L189" s="5">
        <v>0</v>
      </c>
      <c r="M189" s="5">
        <v>1000000000</v>
      </c>
      <c r="N189" s="5">
        <v>3000000000</v>
      </c>
    </row>
    <row r="190" spans="3:14" ht="15.5" x14ac:dyDescent="0.35">
      <c r="C190" t="s">
        <v>197</v>
      </c>
      <c r="J190" s="5">
        <v>-2000000000</v>
      </c>
      <c r="K190" s="5">
        <v>-1000000000</v>
      </c>
      <c r="L190" s="5">
        <v>0</v>
      </c>
      <c r="M190" s="5">
        <v>-1000000000</v>
      </c>
      <c r="N190" s="5">
        <v>-1000000000</v>
      </c>
    </row>
    <row r="191" spans="3:14" ht="15.5" x14ac:dyDescent="0.35">
      <c r="C191" t="s">
        <v>14</v>
      </c>
      <c r="I191" s="5">
        <v>2000000000</v>
      </c>
      <c r="J191" s="5">
        <v>-70000000000</v>
      </c>
      <c r="K191" s="5">
        <v>-1000000000</v>
      </c>
      <c r="L191" s="5">
        <v>0</v>
      </c>
      <c r="M191" s="5">
        <v>1000000000</v>
      </c>
      <c r="N191" s="5">
        <v>1000000000</v>
      </c>
    </row>
    <row r="192" spans="3:14" ht="15.5" x14ac:dyDescent="0.35">
      <c r="C192" t="s">
        <v>16</v>
      </c>
      <c r="I192" s="6">
        <v>1.22</v>
      </c>
      <c r="J192" s="6">
        <v>-45.03</v>
      </c>
      <c r="K192" s="6">
        <v>-0.97</v>
      </c>
      <c r="L192" s="6">
        <v>-4573338.29</v>
      </c>
      <c r="M192" s="6">
        <v>7582878.9900000002</v>
      </c>
      <c r="N192" s="6">
        <v>11296601.380000001</v>
      </c>
    </row>
    <row r="194" spans="2:14" ht="15.5" x14ac:dyDescent="0.35">
      <c r="B194" t="s">
        <v>198</v>
      </c>
      <c r="C194" t="s">
        <v>199</v>
      </c>
      <c r="D194" s="5">
        <v>5000000000</v>
      </c>
      <c r="E194" s="5">
        <v>-402000000</v>
      </c>
      <c r="F194" s="5">
        <v>1000000000</v>
      </c>
      <c r="G194" s="5">
        <v>2000000000</v>
      </c>
      <c r="H194" s="5">
        <v>22000000000</v>
      </c>
      <c r="I194" s="5">
        <v>8000000000</v>
      </c>
      <c r="J194" s="5">
        <v>20000000000</v>
      </c>
      <c r="K194" s="5">
        <v>19000000000</v>
      </c>
      <c r="L194" s="5">
        <v>14000000000</v>
      </c>
      <c r="M194" s="5">
        <v>4000000000</v>
      </c>
      <c r="N194" s="5">
        <v>582000000</v>
      </c>
    </row>
    <row r="195" spans="2:14" ht="15.5" x14ac:dyDescent="0.35">
      <c r="C195" t="s">
        <v>317</v>
      </c>
      <c r="H195" s="5">
        <v>9000000000</v>
      </c>
      <c r="I195" s="5">
        <v>8000000000</v>
      </c>
      <c r="J195" s="5">
        <v>20000000000</v>
      </c>
      <c r="K195" s="5">
        <v>19000000000</v>
      </c>
    </row>
    <row r="196" spans="2:14" ht="15.5" x14ac:dyDescent="0.35">
      <c r="C196" t="s">
        <v>200</v>
      </c>
      <c r="H196" s="6">
        <v>0.5</v>
      </c>
      <c r="I196" s="6">
        <v>0.5</v>
      </c>
      <c r="J196" s="6">
        <v>0.5</v>
      </c>
    </row>
    <row r="197" spans="2:14" ht="15.5" x14ac:dyDescent="0.35">
      <c r="C197" t="s">
        <v>64</v>
      </c>
      <c r="H197" s="6">
        <v>3.6299999999999999E-2</v>
      </c>
      <c r="I197" s="6">
        <v>9.8599999999999993E-2</v>
      </c>
      <c r="J197" s="6">
        <v>3.8900000000000004E-2</v>
      </c>
    </row>
    <row r="198" spans="2:14" ht="15.5" x14ac:dyDescent="0.35">
      <c r="C198" t="s">
        <v>201</v>
      </c>
      <c r="H198" s="6">
        <v>5.3E-3</v>
      </c>
      <c r="I198" s="6">
        <v>8.5000000000000006E-3</v>
      </c>
      <c r="J198" s="6">
        <v>8.5000000000000006E-3</v>
      </c>
    </row>
    <row r="199" spans="2:14" ht="15.5" x14ac:dyDescent="0.35">
      <c r="C199" t="s">
        <v>44</v>
      </c>
      <c r="D199" s="6">
        <v>3.45</v>
      </c>
      <c r="E199" s="6">
        <v>-0.26</v>
      </c>
      <c r="F199" s="6">
        <v>0.92</v>
      </c>
      <c r="G199" s="6">
        <v>1.47</v>
      </c>
      <c r="H199" s="6">
        <v>13.78</v>
      </c>
      <c r="I199" s="6">
        <v>5.07</v>
      </c>
      <c r="J199" s="6">
        <v>12.85</v>
      </c>
      <c r="K199" s="6">
        <v>11.9</v>
      </c>
      <c r="L199" s="6">
        <v>9.18</v>
      </c>
      <c r="M199" s="6">
        <v>2.2599999999999998</v>
      </c>
      <c r="N199" s="6">
        <v>0.37</v>
      </c>
    </row>
    <row r="200" spans="2:14" ht="15.5" x14ac:dyDescent="0.35">
      <c r="C200" t="s">
        <v>318</v>
      </c>
      <c r="H200" s="6">
        <v>5.58</v>
      </c>
      <c r="I200" s="6">
        <v>5.07</v>
      </c>
      <c r="J200" s="6">
        <v>12.85</v>
      </c>
      <c r="K200" s="6">
        <v>11.9</v>
      </c>
    </row>
    <row r="201" spans="2:14" ht="15.5" x14ac:dyDescent="0.35">
      <c r="C201" t="s">
        <v>66</v>
      </c>
      <c r="H201" s="6">
        <v>0.5</v>
      </c>
      <c r="I201" s="6">
        <v>0.5</v>
      </c>
      <c r="J201" s="6">
        <v>0.5</v>
      </c>
    </row>
    <row r="202" spans="2:14" ht="15.5" x14ac:dyDescent="0.35">
      <c r="C202" t="s">
        <v>202</v>
      </c>
      <c r="H202" s="6">
        <v>3.6299999999999999E-2</v>
      </c>
      <c r="I202" s="6">
        <v>9.8599999999999993E-2</v>
      </c>
      <c r="J202" s="6">
        <v>3.8900000000000004E-2</v>
      </c>
    </row>
    <row r="203" spans="2:14" ht="15.5" x14ac:dyDescent="0.35">
      <c r="C203" t="s">
        <v>203</v>
      </c>
      <c r="H203" s="6">
        <v>5.3E-3</v>
      </c>
      <c r="I203" s="6">
        <v>8.5000000000000006E-3</v>
      </c>
      <c r="J203" s="6">
        <v>8.5000000000000006E-3</v>
      </c>
    </row>
    <row r="204" spans="2:14" ht="15.5" x14ac:dyDescent="0.35">
      <c r="C204" t="s">
        <v>204</v>
      </c>
      <c r="D204" s="5">
        <v>536000000000</v>
      </c>
      <c r="E204" s="5">
        <v>570000000000</v>
      </c>
      <c r="F204" s="5">
        <v>515000000000</v>
      </c>
      <c r="G204" s="5">
        <v>410000000000</v>
      </c>
      <c r="H204" s="5">
        <v>2145000000000</v>
      </c>
      <c r="I204" s="5">
        <v>1946000000000</v>
      </c>
      <c r="J204" s="5">
        <v>1495000000000</v>
      </c>
      <c r="K204" s="5">
        <v>820000000000</v>
      </c>
      <c r="L204" s="5">
        <v>604000000000</v>
      </c>
      <c r="M204" s="5">
        <v>169000000000</v>
      </c>
      <c r="N204" s="5">
        <v>57000000000</v>
      </c>
    </row>
    <row r="205" spans="2:14" ht="15.5" x14ac:dyDescent="0.35">
      <c r="C205" t="s">
        <v>319</v>
      </c>
      <c r="H205" s="5">
        <v>2032000000000</v>
      </c>
      <c r="I205" s="5">
        <v>1946000000000</v>
      </c>
      <c r="J205" s="5">
        <v>1495000000000</v>
      </c>
      <c r="K205" s="5">
        <v>820000000000</v>
      </c>
    </row>
    <row r="206" spans="2:14" ht="15.5" x14ac:dyDescent="0.35">
      <c r="C206" t="s">
        <v>205</v>
      </c>
      <c r="H206" s="6">
        <v>0.5</v>
      </c>
      <c r="I206" s="6">
        <v>0.5</v>
      </c>
      <c r="J206" s="6">
        <v>0.5</v>
      </c>
    </row>
    <row r="207" spans="2:14" ht="15.5" x14ac:dyDescent="0.35">
      <c r="C207" t="s">
        <v>206</v>
      </c>
      <c r="H207" s="6">
        <v>3.6299999999999999E-2</v>
      </c>
      <c r="I207" s="6">
        <v>9.8599999999999993E-2</v>
      </c>
      <c r="J207" s="6">
        <v>3.8900000000000004E-2</v>
      </c>
    </row>
    <row r="208" spans="2:14" ht="15.5" x14ac:dyDescent="0.35">
      <c r="C208" t="s">
        <v>207</v>
      </c>
      <c r="H208" s="6">
        <v>5.3E-3</v>
      </c>
      <c r="I208" s="6">
        <v>8.5000000000000006E-3</v>
      </c>
      <c r="J208" s="6">
        <v>8.5000000000000006E-3</v>
      </c>
    </row>
    <row r="209" spans="3:9" ht="15.5" x14ac:dyDescent="0.35">
      <c r="C209" t="s">
        <v>208</v>
      </c>
      <c r="I209" s="6">
        <v>6.89</v>
      </c>
    </row>
    <row r="210" spans="3:9" ht="15.5" x14ac:dyDescent="0.35">
      <c r="C210" t="s">
        <v>320</v>
      </c>
      <c r="I210" s="6">
        <v>17.03</v>
      </c>
    </row>
    <row r="211" spans="3:9" ht="15.5" x14ac:dyDescent="0.35">
      <c r="C211" t="s">
        <v>209</v>
      </c>
      <c r="I211" s="6">
        <v>7.42</v>
      </c>
    </row>
    <row r="212" spans="3:9" ht="15.5" x14ac:dyDescent="0.35">
      <c r="C212" t="s">
        <v>321</v>
      </c>
      <c r="I212" s="6">
        <v>5.8700000000000002E-2</v>
      </c>
    </row>
    <row r="213" spans="3:9" ht="15.5" x14ac:dyDescent="0.35">
      <c r="C213" t="s">
        <v>322</v>
      </c>
      <c r="I213" s="6">
        <v>7.0000000000000007E-2</v>
      </c>
    </row>
    <row r="214" spans="3:9" ht="15.5" x14ac:dyDescent="0.35">
      <c r="C214" t="s">
        <v>210</v>
      </c>
      <c r="I214" s="6">
        <v>0.95</v>
      </c>
    </row>
    <row r="215" spans="3:9" ht="15.5" x14ac:dyDescent="0.35">
      <c r="C215" t="s">
        <v>323</v>
      </c>
      <c r="I215" s="6">
        <v>52.88</v>
      </c>
    </row>
    <row r="216" spans="3:9" ht="15.5" x14ac:dyDescent="0.35">
      <c r="C216" t="s">
        <v>324</v>
      </c>
      <c r="I216" s="6">
        <v>52.88</v>
      </c>
    </row>
    <row r="217" spans="3:9" ht="15.5" x14ac:dyDescent="0.35">
      <c r="C217" t="s">
        <v>325</v>
      </c>
      <c r="I217" s="6">
        <v>12.02</v>
      </c>
    </row>
    <row r="218" spans="3:9" ht="15.5" x14ac:dyDescent="0.35">
      <c r="C218" t="s">
        <v>326</v>
      </c>
      <c r="I218" s="6">
        <v>9.11</v>
      </c>
    </row>
    <row r="219" spans="3:9" ht="15.5" x14ac:dyDescent="0.35">
      <c r="C219" t="s">
        <v>327</v>
      </c>
      <c r="I219" s="6">
        <v>-0.28000000000000003</v>
      </c>
    </row>
    <row r="220" spans="3:9" ht="15.5" x14ac:dyDescent="0.35">
      <c r="C220" t="s">
        <v>328</v>
      </c>
      <c r="I220" s="6">
        <v>-0.17</v>
      </c>
    </row>
    <row r="221" spans="3:9" ht="15.5" x14ac:dyDescent="0.35">
      <c r="C221" t="s">
        <v>329</v>
      </c>
      <c r="I221" s="6">
        <v>5.58</v>
      </c>
    </row>
    <row r="222" spans="3:9" ht="15.5" x14ac:dyDescent="0.35">
      <c r="C222" t="s">
        <v>211</v>
      </c>
      <c r="I222" s="6">
        <v>13.78</v>
      </c>
    </row>
    <row r="223" spans="3:9" ht="15.5" x14ac:dyDescent="0.35">
      <c r="C223" t="s">
        <v>330</v>
      </c>
      <c r="I223" s="6">
        <v>1300.3</v>
      </c>
    </row>
    <row r="224" spans="3:9" ht="15.5" x14ac:dyDescent="0.35">
      <c r="C224" t="s">
        <v>212</v>
      </c>
      <c r="D224" s="6">
        <v>5.75</v>
      </c>
    </row>
    <row r="225" spans="3:9" ht="15.5" x14ac:dyDescent="0.35">
      <c r="C225" t="s">
        <v>213</v>
      </c>
      <c r="I225" s="6">
        <v>100.23</v>
      </c>
    </row>
    <row r="226" spans="3:9" ht="15.5" x14ac:dyDescent="0.35">
      <c r="C226" t="s">
        <v>331</v>
      </c>
      <c r="I226" s="6">
        <v>1.8</v>
      </c>
    </row>
    <row r="227" spans="3:9" ht="15.5" x14ac:dyDescent="0.35">
      <c r="C227" t="s">
        <v>214</v>
      </c>
      <c r="D227" s="6">
        <v>11.49</v>
      </c>
    </row>
    <row r="228" spans="3:9" ht="15.5" x14ac:dyDescent="0.35">
      <c r="C228" t="s">
        <v>215</v>
      </c>
      <c r="D228" s="6">
        <v>3.99</v>
      </c>
    </row>
    <row r="229" spans="3:9" ht="15.5" x14ac:dyDescent="0.35">
      <c r="C229" t="s">
        <v>216</v>
      </c>
      <c r="D229" s="6">
        <v>0.02</v>
      </c>
    </row>
    <row r="230" spans="3:9" ht="15.5" x14ac:dyDescent="0.35">
      <c r="C230" t="s">
        <v>332</v>
      </c>
      <c r="D230" s="6">
        <v>0.01</v>
      </c>
    </row>
    <row r="231" spans="3:9" ht="15.5" x14ac:dyDescent="0.35">
      <c r="C231" t="s">
        <v>217</v>
      </c>
      <c r="D231" s="6">
        <v>0.1</v>
      </c>
    </row>
    <row r="232" spans="3:9" ht="15.5" x14ac:dyDescent="0.35">
      <c r="C232" t="s">
        <v>218</v>
      </c>
      <c r="D232" s="6">
        <v>0.02</v>
      </c>
    </row>
    <row r="233" spans="3:9" ht="15.5" x14ac:dyDescent="0.35">
      <c r="C233" t="s">
        <v>219</v>
      </c>
      <c r="D233" s="6">
        <v>1.1000000000000001</v>
      </c>
    </row>
    <row r="234" spans="3:9" ht="15.5" x14ac:dyDescent="0.35">
      <c r="C234" t="s">
        <v>12</v>
      </c>
      <c r="D234" s="5">
        <v>2000000000</v>
      </c>
    </row>
    <row r="235" spans="3:9" ht="15.5" x14ac:dyDescent="0.35">
      <c r="C235" t="s">
        <v>220</v>
      </c>
      <c r="I235" s="6">
        <v>17.77</v>
      </c>
    </row>
    <row r="236" spans="3:9" ht="15.5" x14ac:dyDescent="0.35">
      <c r="C236" t="s">
        <v>221</v>
      </c>
      <c r="I236" s="6">
        <v>5.0599999999999999E-2</v>
      </c>
    </row>
    <row r="237" spans="3:9" ht="15.5" x14ac:dyDescent="0.35">
      <c r="C237" t="s">
        <v>222</v>
      </c>
      <c r="I237" s="6">
        <v>5.57E-2</v>
      </c>
    </row>
    <row r="238" spans="3:9" ht="15.5" x14ac:dyDescent="0.35">
      <c r="C238" t="s">
        <v>223</v>
      </c>
      <c r="I238" s="6">
        <v>7.6200000000000004E-2</v>
      </c>
    </row>
    <row r="239" spans="3:9" ht="15.5" x14ac:dyDescent="0.35">
      <c r="C239" t="s">
        <v>334</v>
      </c>
      <c r="I239" s="6">
        <v>5.8099999999999999E-2</v>
      </c>
    </row>
    <row r="240" spans="3:9" ht="15.5" x14ac:dyDescent="0.35">
      <c r="C240" t="s">
        <v>224</v>
      </c>
      <c r="D240" s="6">
        <v>7.03</v>
      </c>
    </row>
    <row r="241" spans="3:9" ht="15.5" x14ac:dyDescent="0.35">
      <c r="C241" t="s">
        <v>225</v>
      </c>
      <c r="D241" s="6">
        <v>18.399999999999999</v>
      </c>
    </row>
    <row r="242" spans="3:9" ht="15.5" x14ac:dyDescent="0.35">
      <c r="C242" t="s">
        <v>226</v>
      </c>
      <c r="D242" s="6">
        <v>0.06</v>
      </c>
    </row>
    <row r="243" spans="3:9" ht="15.5" x14ac:dyDescent="0.35">
      <c r="C243" t="s">
        <v>227</v>
      </c>
      <c r="D243" s="6">
        <v>25.37</v>
      </c>
    </row>
    <row r="244" spans="3:9" ht="15.5" x14ac:dyDescent="0.35">
      <c r="C244" t="s">
        <v>228</v>
      </c>
      <c r="D244" s="6">
        <v>12.94</v>
      </c>
    </row>
    <row r="245" spans="3:9" ht="15.5" x14ac:dyDescent="0.35">
      <c r="C245" t="s">
        <v>335</v>
      </c>
      <c r="I245" s="6">
        <v>12.04</v>
      </c>
    </row>
    <row r="246" spans="3:9" ht="15.5" x14ac:dyDescent="0.35">
      <c r="C246" t="s">
        <v>336</v>
      </c>
      <c r="I246" s="6">
        <v>18.79</v>
      </c>
    </row>
    <row r="247" spans="3:9" ht="15.5" x14ac:dyDescent="0.35">
      <c r="C247" t="s">
        <v>40</v>
      </c>
      <c r="I247" s="5">
        <v>148000000000</v>
      </c>
    </row>
    <row r="248" spans="3:9" ht="15.5" x14ac:dyDescent="0.35">
      <c r="C248" t="s">
        <v>229</v>
      </c>
      <c r="I248" s="5">
        <v>142000000000</v>
      </c>
    </row>
    <row r="249" spans="3:9" ht="15.5" x14ac:dyDescent="0.35">
      <c r="C249" t="s">
        <v>230</v>
      </c>
      <c r="I249" s="5">
        <v>1560000000</v>
      </c>
    </row>
    <row r="250" spans="3:9" ht="15.5" x14ac:dyDescent="0.35">
      <c r="C250" t="s">
        <v>231</v>
      </c>
      <c r="I250" s="6">
        <v>0.312</v>
      </c>
    </row>
    <row r="251" spans="3:9" ht="15.5" x14ac:dyDescent="0.35">
      <c r="C251" t="s">
        <v>232</v>
      </c>
      <c r="D251" s="6">
        <v>2.2000000000000002E-2</v>
      </c>
    </row>
    <row r="252" spans="3:9" ht="15.5" x14ac:dyDescent="0.35">
      <c r="C252" t="s">
        <v>233</v>
      </c>
      <c r="D252" s="6">
        <v>1.3100000000000001E-2</v>
      </c>
    </row>
    <row r="253" spans="3:9" ht="15.5" x14ac:dyDescent="0.35">
      <c r="C253" t="s">
        <v>234</v>
      </c>
      <c r="D253" s="6">
        <v>0.01</v>
      </c>
    </row>
    <row r="254" spans="3:9" ht="15.5" x14ac:dyDescent="0.35">
      <c r="C254" t="s">
        <v>235</v>
      </c>
      <c r="D254" s="6">
        <v>0.1913</v>
      </c>
    </row>
    <row r="255" spans="3:9" ht="15.5" x14ac:dyDescent="0.35">
      <c r="C255" t="s">
        <v>236</v>
      </c>
      <c r="D255" s="6">
        <v>-0.15509999999999999</v>
      </c>
    </row>
    <row r="256" spans="3:9" ht="15.5" x14ac:dyDescent="0.35">
      <c r="C256" t="s">
        <v>237</v>
      </c>
      <c r="D256" s="6">
        <v>0.17309999999999998</v>
      </c>
    </row>
    <row r="257" spans="3:9" ht="15.5" x14ac:dyDescent="0.35">
      <c r="C257" t="s">
        <v>238</v>
      </c>
      <c r="I257" s="6">
        <v>0.5</v>
      </c>
    </row>
    <row r="258" spans="3:9" ht="15.5" x14ac:dyDescent="0.35">
      <c r="C258" t="s">
        <v>239</v>
      </c>
      <c r="I258" s="6">
        <v>0.5</v>
      </c>
    </row>
    <row r="259" spans="3:9" ht="15.5" x14ac:dyDescent="0.35">
      <c r="C259" t="s">
        <v>240</v>
      </c>
      <c r="I259" s="6">
        <v>3.6299999999999999E-2</v>
      </c>
    </row>
    <row r="260" spans="3:9" ht="15.5" x14ac:dyDescent="0.35">
      <c r="C260" t="s">
        <v>241</v>
      </c>
      <c r="I260" s="6">
        <v>5.3E-3</v>
      </c>
    </row>
    <row r="261" spans="3:9" ht="15.5" x14ac:dyDescent="0.35">
      <c r="C261" t="s">
        <v>242</v>
      </c>
      <c r="I261" t="s">
        <v>695</v>
      </c>
    </row>
    <row r="262" spans="3:9" ht="15.5" x14ac:dyDescent="0.35">
      <c r="C262" t="s">
        <v>244</v>
      </c>
      <c r="I262" s="5">
        <v>6</v>
      </c>
    </row>
    <row r="263" spans="3:9" ht="15.5" x14ac:dyDescent="0.35">
      <c r="C263" t="s">
        <v>245</v>
      </c>
      <c r="I263" s="6">
        <v>0.87</v>
      </c>
    </row>
    <row r="264" spans="3:9" ht="15.5" x14ac:dyDescent="0.35">
      <c r="C264" t="s">
        <v>246</v>
      </c>
      <c r="I264" s="6">
        <v>0.15</v>
      </c>
    </row>
    <row r="265" spans="3:9" ht="15.5" x14ac:dyDescent="0.35">
      <c r="C265" t="s">
        <v>247</v>
      </c>
      <c r="I265" s="6">
        <v>0.44</v>
      </c>
    </row>
    <row r="266" spans="3:9" ht="15.5" x14ac:dyDescent="0.35">
      <c r="C266" t="s">
        <v>249</v>
      </c>
      <c r="I266" s="6">
        <v>0.99</v>
      </c>
    </row>
    <row r="267" spans="3:9" ht="15.5" x14ac:dyDescent="0.35">
      <c r="C267" t="s">
        <v>250</v>
      </c>
      <c r="I267" s="6">
        <v>0.57999999999999996</v>
      </c>
    </row>
    <row r="268" spans="3:9" ht="15.5" x14ac:dyDescent="0.35">
      <c r="C268" t="s">
        <v>251</v>
      </c>
      <c r="I268" s="6">
        <v>0.76</v>
      </c>
    </row>
    <row r="269" spans="3:9" ht="15.5" x14ac:dyDescent="0.35">
      <c r="C269" t="s">
        <v>337</v>
      </c>
      <c r="I269" s="5">
        <v>2032000000000</v>
      </c>
    </row>
    <row r="270" spans="3:9" ht="15.5" x14ac:dyDescent="0.35">
      <c r="C270" t="s">
        <v>338</v>
      </c>
      <c r="I270" s="5">
        <v>40000000000</v>
      </c>
    </row>
    <row r="271" spans="3:9" ht="15.5" x14ac:dyDescent="0.35">
      <c r="C271" t="s">
        <v>339</v>
      </c>
      <c r="I271" s="5">
        <v>5000000000</v>
      </c>
    </row>
    <row r="272" spans="3:9" ht="15.5" x14ac:dyDescent="0.35">
      <c r="C272" t="s">
        <v>340</v>
      </c>
      <c r="I272" s="5">
        <v>9000000000</v>
      </c>
    </row>
    <row r="273" spans="3:9" ht="15.5" x14ac:dyDescent="0.35">
      <c r="C273" t="s">
        <v>252</v>
      </c>
      <c r="D273" s="5">
        <v>9000000000</v>
      </c>
    </row>
    <row r="274" spans="3:9" ht="15.5" x14ac:dyDescent="0.35">
      <c r="C274" t="s">
        <v>253</v>
      </c>
      <c r="D274" s="5">
        <v>172000000000</v>
      </c>
    </row>
    <row r="275" spans="3:9" ht="15.5" x14ac:dyDescent="0.35">
      <c r="C275" t="s">
        <v>254</v>
      </c>
      <c r="D275" s="5">
        <v>16000000000</v>
      </c>
    </row>
    <row r="276" spans="3:9" ht="15.5" x14ac:dyDescent="0.35">
      <c r="C276" t="s">
        <v>183</v>
      </c>
      <c r="D276" s="5">
        <v>149000000000</v>
      </c>
    </row>
    <row r="277" spans="3:9" ht="15.5" x14ac:dyDescent="0.35">
      <c r="C277" t="s">
        <v>182</v>
      </c>
      <c r="I277" s="5">
        <v>157000000000</v>
      </c>
    </row>
    <row r="278" spans="3:9" ht="15.5" x14ac:dyDescent="0.35">
      <c r="C278" t="s">
        <v>181</v>
      </c>
      <c r="D278" s="5">
        <v>1000000000</v>
      </c>
    </row>
    <row r="279" spans="3:9" ht="15.5" x14ac:dyDescent="0.35">
      <c r="C279" t="s">
        <v>180</v>
      </c>
      <c r="D279" s="5">
        <v>2000000000</v>
      </c>
    </row>
    <row r="280" spans="3:9" ht="15.5" x14ac:dyDescent="0.35">
      <c r="C280" t="s">
        <v>23</v>
      </c>
      <c r="D280" s="5">
        <v>3000000000</v>
      </c>
    </row>
    <row r="281" spans="3:9" ht="15.5" x14ac:dyDescent="0.35">
      <c r="C281" t="s">
        <v>20</v>
      </c>
      <c r="D281" s="5">
        <v>-6000000000</v>
      </c>
    </row>
    <row r="282" spans="3:9" ht="15.5" x14ac:dyDescent="0.35">
      <c r="C282" t="s">
        <v>255</v>
      </c>
      <c r="I282" s="5">
        <v>157000000000</v>
      </c>
    </row>
    <row r="283" spans="3:9" ht="15.5" x14ac:dyDescent="0.35">
      <c r="C283" t="s">
        <v>341</v>
      </c>
      <c r="I283" s="5">
        <v>3000000000</v>
      </c>
    </row>
    <row r="284" spans="3:9" ht="15.5" x14ac:dyDescent="0.35">
      <c r="C284" t="s">
        <v>342</v>
      </c>
      <c r="I284" s="5">
        <v>0</v>
      </c>
    </row>
    <row r="285" spans="3:9" ht="15.5" x14ac:dyDescent="0.35">
      <c r="C285" t="s">
        <v>343</v>
      </c>
      <c r="I285" s="5">
        <v>-1000000000</v>
      </c>
    </row>
    <row r="286" spans="3:9" ht="15.5" x14ac:dyDescent="0.35">
      <c r="C286" t="s">
        <v>345</v>
      </c>
      <c r="I286" s="5">
        <v>3000000000</v>
      </c>
    </row>
  </sheetData>
  <pageMargins left="0.7" right="0.7" top="0.75" bottom="0.75" header="0.3" footer="0.3"/>
  <ignoredErrors>
    <ignoredError sqref="A1:N287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N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1263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1264</v>
      </c>
      <c r="D2" s="2" vm="173">
        <f ca="1">IFERROR(_xlfn.STOCKHISTORY("XIDX:" &amp; $C$1, D3, , 0, 0, 1), "Libur")</f>
        <v>690</v>
      </c>
      <c r="H2" s="2" vm="173">
        <f ca="1">IFERROR(INDEX(D2:G2,COUNT(D2:G2)),"")</f>
        <v>690</v>
      </c>
      <c r="I2" s="2" vm="174">
        <f t="shared" ref="I2:N2" ca="1" si="0">IFERROR(_xlfn.STOCKHISTORY("XIDX:" &amp; $C$1, I1, , 0, 0, 1), "Libur")</f>
        <v>1250</v>
      </c>
      <c r="J2" s="2" vm="175">
        <f t="shared" ca="1" si="0"/>
        <v>372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261664006000</v>
      </c>
      <c r="H4" s="2">
        <f>IFERROR(SUM(D4:G4)*(4/MAX(1,COUNT(D4:G4))),"")</f>
        <v>1046656024000</v>
      </c>
      <c r="I4" s="2">
        <f t="shared" ref="I4:N4" si="1">IFERROR(INDEX(I51:I500,MATCH($C$4,$C$51:$C$500,0)),"")</f>
        <v>970228976000</v>
      </c>
      <c r="J4" s="2">
        <f t="shared" si="1"/>
        <v>920552022000</v>
      </c>
      <c r="K4" s="2">
        <f t="shared" si="1"/>
        <v>931005802000</v>
      </c>
      <c r="L4" s="2">
        <f t="shared" si="1"/>
        <v>670120383000</v>
      </c>
      <c r="M4" s="2">
        <f t="shared" si="1"/>
        <v>627716931000</v>
      </c>
      <c r="N4" s="2">
        <f t="shared" si="1"/>
        <v>83598923000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110934189000</v>
      </c>
      <c r="H5" s="2">
        <f>IFERROR(SUM(D5:G5)*(4/MAX(1,COUNT(D5:G5))),"")</f>
        <v>443736756000</v>
      </c>
      <c r="I5" s="2">
        <f t="shared" ref="I5:N5" si="2">IFERROR(INDEX(I51:I500,MATCH($C$5,$C$51:$C$500,0)),"")</f>
        <v>374498224000</v>
      </c>
      <c r="J5" s="2">
        <f t="shared" si="2"/>
        <v>289868422000</v>
      </c>
      <c r="K5" s="2">
        <f t="shared" si="2"/>
        <v>186875712000</v>
      </c>
      <c r="L5" s="2">
        <f t="shared" si="2"/>
        <v>163196788000</v>
      </c>
      <c r="M5" s="2">
        <f t="shared" si="2"/>
        <v>189098043000</v>
      </c>
      <c r="N5" s="2">
        <f t="shared" si="2"/>
        <v>-48072919000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2300024274000</v>
      </c>
      <c r="H6" s="2">
        <f>IFERROR(INDEX(D6:G6,COUNT(D6:G6)),"")</f>
        <v>2300024274000</v>
      </c>
      <c r="I6" s="2">
        <f t="shared" ref="I6:N6" si="3">IFERROR(INDEX(I51:I500,MATCH($C$6,$C$51:$C$500,0)),"")</f>
        <v>2175816104000</v>
      </c>
      <c r="J6" s="2">
        <f t="shared" si="3"/>
        <v>1817593689000</v>
      </c>
      <c r="K6" s="2">
        <f t="shared" si="3"/>
        <v>634775362000</v>
      </c>
      <c r="L6" s="2">
        <f t="shared" si="3"/>
        <v>347674099000</v>
      </c>
      <c r="M6" s="2">
        <f t="shared" si="3"/>
        <v>196240528000</v>
      </c>
      <c r="N6" s="2">
        <f t="shared" si="3"/>
        <v>7603469000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15.83</v>
      </c>
      <c r="H7" s="3">
        <f>IFERROR(INDEX(D7:G7,COUNT(D7:G7)),"")</f>
        <v>15.83</v>
      </c>
      <c r="I7" s="3">
        <f t="shared" ref="I7:N7" si="4">IFERROR(INDEX(I51:I500,MATCH($C$7,$C$51:$C$500,0))/1000000000,"")</f>
        <v>15.83</v>
      </c>
      <c r="J7" s="3">
        <f t="shared" si="4"/>
        <v>15.83</v>
      </c>
      <c r="K7" s="3">
        <f t="shared" si="4"/>
        <v>12.66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10000000000</v>
      </c>
      <c r="H8" s="2">
        <f>IFERROR(INDEX(D8:G8,COUNT(D8:G8)),"")</f>
        <v>10000000000</v>
      </c>
      <c r="I8" s="2">
        <f t="shared" ref="I8:N8" si="5">IFERROR(INDEX(I51:I500,MATCH($C$8,$C$51:$C$500,0)),"")</f>
        <v>174000000000</v>
      </c>
      <c r="J8" s="2">
        <f t="shared" si="5"/>
        <v>-150000000000</v>
      </c>
      <c r="K8" s="2">
        <f t="shared" si="5"/>
        <v>-166000000000</v>
      </c>
      <c r="L8" s="2">
        <f t="shared" si="5"/>
        <v>11000000000</v>
      </c>
      <c r="M8" s="2">
        <f t="shared" si="5"/>
        <v>47000000000</v>
      </c>
      <c r="N8" s="2">
        <f t="shared" si="5"/>
        <v>-181000000000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0.62</v>
      </c>
      <c r="H9" s="3">
        <f>IFERROR(INDEX(D9:G9,COUNT(D9:G9)),"")</f>
        <v>0.62</v>
      </c>
      <c r="I9" s="3">
        <f t="shared" ref="I9:N9" si="6">IFERROR(INDEX(I51:I500,MATCH($C$9,$C$51:$C$500,0)),"")</f>
        <v>11.01</v>
      </c>
      <c r="J9" s="3">
        <f t="shared" si="6"/>
        <v>-9.51</v>
      </c>
      <c r="K9" s="3">
        <f t="shared" si="6"/>
        <v>-13.13</v>
      </c>
      <c r="L9" s="3">
        <f t="shared" si="6"/>
        <v>209880.69</v>
      </c>
      <c r="M9" s="3">
        <f t="shared" si="6"/>
        <v>923264.41</v>
      </c>
      <c r="N9" s="3">
        <f t="shared" si="6"/>
        <v>-3556443.33</v>
      </c>
    </row>
    <row r="10" spans="1:14" ht="15.5" x14ac:dyDescent="0.35">
      <c r="C10" t="s">
        <v>17</v>
      </c>
      <c r="D10" s="3">
        <f ca="1">IFERROR(IF(D9=0,"",D2/D9),"")</f>
        <v>1112.9032258064517</v>
      </c>
      <c r="I10" s="3">
        <f t="shared" ref="I10:N10" ca="1" si="7">IFERROR(IF(I9=0,"",I2/I9),"")</f>
        <v>113.53315168029064</v>
      </c>
      <c r="J10" s="3">
        <f t="shared" ca="1" si="7"/>
        <v>-39.116719242902207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17408979000</v>
      </c>
      <c r="H11" s="2">
        <f>IFERROR(INDEX(D11:G11,COUNT(D11:G11)),"")</f>
        <v>17408979000</v>
      </c>
      <c r="I11" s="2">
        <f t="shared" ref="I11:N11" si="8">IFERROR(INDEX(I51:I500,MATCH($C$11,$C$51:$C$500,0)),"")</f>
        <v>8512596000</v>
      </c>
      <c r="J11" s="2">
        <f t="shared" si="8"/>
        <v>67024086000</v>
      </c>
      <c r="K11" s="2">
        <f t="shared" si="8"/>
        <v>1217057000</v>
      </c>
      <c r="L11" s="2">
        <f t="shared" si="8"/>
        <v>36428128000</v>
      </c>
      <c r="M11" s="2">
        <f t="shared" si="8"/>
        <v>14096598000</v>
      </c>
      <c r="N11" s="2">
        <f t="shared" si="8"/>
        <v>1044720000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176000000000</v>
      </c>
      <c r="H12" s="2">
        <f>IFERROR(INDEX(D12:G12,COUNT(D12:G12)),"")</f>
        <v>176000000000</v>
      </c>
      <c r="I12" s="2">
        <f t="shared" ref="I12:N12" si="9">IFERROR(INDEX(I51:I500,MATCH($C$12,$C$51:$C$500,0)),"")</f>
        <v>205000000000</v>
      </c>
      <c r="J12" s="2">
        <f t="shared" si="9"/>
        <v>301000000000</v>
      </c>
      <c r="K12" s="2">
        <f t="shared" si="9"/>
        <v>984000000000</v>
      </c>
      <c r="L12" s="2">
        <f t="shared" si="9"/>
        <v>875000000000</v>
      </c>
      <c r="M12" s="2">
        <f t="shared" si="9"/>
        <v>853000000000</v>
      </c>
      <c r="N12" s="2">
        <f t="shared" si="9"/>
        <v>822000000000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193000000000</v>
      </c>
      <c r="H13" s="2">
        <f>IFERROR(INDEX(D13:G13,COUNT(D13:G13)),"")</f>
        <v>193000000000</v>
      </c>
      <c r="I13" s="2">
        <f t="shared" ref="I13:N13" si="10">IFERROR(INDEX(I51:I500,MATCH($C$13,$C$51:$C$500,0)),"")</f>
        <v>213000000000</v>
      </c>
      <c r="J13" s="2">
        <f t="shared" si="10"/>
        <v>368000000000</v>
      </c>
      <c r="K13" s="2">
        <f t="shared" si="10"/>
        <v>985000000000</v>
      </c>
      <c r="L13" s="2">
        <f t="shared" si="10"/>
        <v>911000000000</v>
      </c>
      <c r="M13" s="2">
        <f t="shared" si="10"/>
        <v>867000000000</v>
      </c>
      <c r="N13" s="2">
        <f t="shared" si="10"/>
        <v>824000000000</v>
      </c>
    </row>
    <row r="14" spans="1:14" ht="15.5" x14ac:dyDescent="0.35">
      <c r="C14" t="s">
        <v>26</v>
      </c>
      <c r="D14" s="2">
        <f>IFERROR(INDEX(D51:D500,MATCH($C$14,$C$51:$C$500,0)),"")</f>
        <v>-6049645000</v>
      </c>
      <c r="H14" s="2">
        <f>IFERROR(SUM(D14:G14)*(4/MAX(1,COUNT(D14:G14))),"")</f>
        <v>-24198580000</v>
      </c>
      <c r="I14" s="2">
        <f t="shared" ref="I14:N14" si="11">IFERROR(INDEX(I51:I500,MATCH($C$14,$C$51:$C$500,0)),"")</f>
        <v>-34479603000</v>
      </c>
      <c r="J14" s="2">
        <f t="shared" si="11"/>
        <v>-96396150000</v>
      </c>
      <c r="K14" s="2">
        <f t="shared" si="11"/>
        <v>-193498733000</v>
      </c>
      <c r="L14" s="2">
        <f t="shared" si="11"/>
        <v>-178491631000</v>
      </c>
      <c r="M14" s="2">
        <f t="shared" si="11"/>
        <v>-169084886000</v>
      </c>
      <c r="N14" s="2">
        <f t="shared" si="11"/>
        <v>-94762126000</v>
      </c>
    </row>
    <row r="15" spans="1:14" ht="15.5" x14ac:dyDescent="0.35">
      <c r="C15" t="s">
        <v>27</v>
      </c>
      <c r="D15" s="2">
        <f>IFERROR(INDEX(D51:D500,MATCH($C$15,$C$51:$C$500,0)),"")</f>
        <v>-21055786000</v>
      </c>
      <c r="H15" s="2">
        <f>IFERROR(SUM(D15:G15)*(4/MAX(1,COUNT(D15:G15))),"")</f>
        <v>-84223144000</v>
      </c>
      <c r="I15" s="2">
        <f t="shared" ref="I15:N15" si="12">IFERROR(INDEX(I51:I500,MATCH($C$15,$C$51:$C$500,0)),"")</f>
        <v>-74073666000</v>
      </c>
      <c r="J15" s="2">
        <f t="shared" si="12"/>
        <v>-38736482000</v>
      </c>
      <c r="K15" s="2">
        <f t="shared" si="12"/>
        <v>-11287891000</v>
      </c>
      <c r="L15" s="2">
        <f t="shared" si="12"/>
        <v>4617118000</v>
      </c>
      <c r="M15" s="2">
        <f t="shared" si="12"/>
        <v>-2478418000</v>
      </c>
      <c r="N15" s="2">
        <f t="shared" si="12"/>
        <v>4680438000</v>
      </c>
    </row>
    <row r="16" spans="1:14" ht="15.5" x14ac:dyDescent="0.35">
      <c r="C16" t="s">
        <v>28</v>
      </c>
      <c r="D16" s="2">
        <f>IFERROR(INDEX(D51:D500,MATCH($C$16,$C$51:$C$500,0)),"")</f>
        <v>145210850000</v>
      </c>
      <c r="H16" s="2">
        <f>IFERROR(SUM(D16:G16)*(4/MAX(1,COUNT(D16:G16))),"")</f>
        <v>580843400000</v>
      </c>
      <c r="I16" s="2">
        <f t="shared" ref="I16:N16" si="13">IFERROR(INDEX(I51:I500,MATCH($C$16,$C$51:$C$500,0)),"")</f>
        <v>496949048000</v>
      </c>
      <c r="J16" s="2">
        <f t="shared" si="13"/>
        <v>338356932000</v>
      </c>
      <c r="K16" s="2">
        <f t="shared" si="13"/>
        <v>194198208000</v>
      </c>
      <c r="L16" s="2">
        <f t="shared" si="13"/>
        <v>147198870000</v>
      </c>
      <c r="M16" s="2">
        <f t="shared" si="13"/>
        <v>191126663000</v>
      </c>
      <c r="N16" s="2">
        <f t="shared" si="13"/>
        <v>-58384263000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10922700000000</v>
      </c>
      <c r="H20" s="2">
        <f t="shared" ref="H20:N20" ca="1" si="14">IFERROR(H21*H2,"")</f>
        <v>10922700000000</v>
      </c>
      <c r="I20" s="2">
        <f t="shared" ca="1" si="14"/>
        <v>19787500000000</v>
      </c>
      <c r="J20" s="2">
        <f t="shared" ca="1" si="14"/>
        <v>5888760000000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15830000000</v>
      </c>
      <c r="H21" s="2">
        <f>IFERROR(INDEX(D21:G21,COUNT(D21:G21)),"")</f>
        <v>15830000000</v>
      </c>
      <c r="I21" s="2">
        <f t="shared" ref="I21:N21" si="15">IFERROR(INDEX(I51:I500,MATCH($C$7,$C$51:$C$500,0)),"")</f>
        <v>15830000000</v>
      </c>
      <c r="J21" s="2">
        <f t="shared" si="15"/>
        <v>15830000000</v>
      </c>
      <c r="K21" s="2">
        <f t="shared" si="15"/>
        <v>12660000000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4.8231747053292189</v>
      </c>
      <c r="H23" s="3">
        <f t="shared" ref="H23:N23" si="16">IFERROR(H5/H6*100,"")</f>
        <v>19.292698821316876</v>
      </c>
      <c r="I23" s="3">
        <f t="shared" si="16"/>
        <v>17.211850914768302</v>
      </c>
      <c r="J23" s="3">
        <f t="shared" si="16"/>
        <v>15.947921901042648</v>
      </c>
      <c r="K23" s="3">
        <f t="shared" si="16"/>
        <v>29.4396605771224</v>
      </c>
      <c r="L23" s="3">
        <f t="shared" si="16"/>
        <v>46.939587524464969</v>
      </c>
      <c r="M23" s="3">
        <f t="shared" si="16"/>
        <v>96.360341529452072</v>
      </c>
      <c r="N23" s="3">
        <f t="shared" si="16"/>
        <v>-632.24981912861097</v>
      </c>
    </row>
    <row r="24" spans="1:14" ht="15.5" x14ac:dyDescent="0.35">
      <c r="C24" t="s">
        <v>43</v>
      </c>
      <c r="D24" s="4">
        <f>IFERROR(_xlfn.RRI(5,I23,D23),"")</f>
        <v>-0.22464412221559416</v>
      </c>
      <c r="H24" s="4">
        <f t="shared" ref="H24:N24" si="17">IFERROR(_xlfn.RRI(5,M23,H23),"")</f>
        <v>-0.2750652291559853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7.01</v>
      </c>
      <c r="H25" s="3">
        <f>IFERROR(INDEX(D25:G25,COUNT(D25:G25)),"")</f>
        <v>7.01</v>
      </c>
      <c r="I25" s="3">
        <f t="shared" ref="I25:N25" si="18">IFERROR(INDEX(I51:I500,MATCH($C$25,$C$51:$C$500,0)),"")</f>
        <v>23.65</v>
      </c>
      <c r="J25" s="3">
        <f t="shared" si="18"/>
        <v>18.28</v>
      </c>
      <c r="K25" s="3">
        <f t="shared" si="18"/>
        <v>14.75</v>
      </c>
      <c r="L25" s="3">
        <f t="shared" si="18"/>
        <v>3207435.39</v>
      </c>
      <c r="M25" s="3">
        <f t="shared" si="18"/>
        <v>3708024.1</v>
      </c>
      <c r="N25" s="3">
        <f t="shared" si="18"/>
        <v>-942606.25</v>
      </c>
    </row>
    <row r="26" spans="1:14" ht="15.5" x14ac:dyDescent="0.35">
      <c r="C26" t="s">
        <v>46</v>
      </c>
      <c r="D26" s="4">
        <f>IFERROR(_xlfn.RRI(5,I25,D25),"")</f>
        <v>-0.21588931031773129</v>
      </c>
      <c r="H26" s="4">
        <f t="shared" ref="H26:N26" si="19">IFERROR(_xlfn.RRI(5,M25,H25),"")</f>
        <v>-0.92833368172490738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16.529627668982943</v>
      </c>
      <c r="H27" s="3">
        <f t="shared" ref="H27:N27" si="20">IFERROR(H4/H21,"")</f>
        <v>66.118510675931773</v>
      </c>
      <c r="I27" s="3">
        <f t="shared" si="20"/>
        <v>61.290522804801007</v>
      </c>
      <c r="J27" s="3">
        <f t="shared" si="20"/>
        <v>58.152370309538853</v>
      </c>
      <c r="K27" s="3">
        <f t="shared" si="20"/>
        <v>73.539162875197476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-0.23056143626590808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-0.70359408033826643</v>
      </c>
      <c r="I29" s="4">
        <f t="shared" si="22"/>
        <v>0.29376367614879634</v>
      </c>
      <c r="J29" s="4">
        <f t="shared" si="22"/>
        <v>0.23932203389830517</v>
      </c>
      <c r="K29" s="4">
        <f t="shared" si="22"/>
        <v>-0.99999540131032849</v>
      </c>
      <c r="L29" s="4">
        <f t="shared" si="22"/>
        <v>-0.13500147153844008</v>
      </c>
      <c r="M29" s="4">
        <f t="shared" si="22"/>
        <v>-4.9337996114496372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7.8772176352729373E-2</v>
      </c>
      <c r="I30" s="4">
        <f t="shared" si="23"/>
        <v>5.3964309254431152E-2</v>
      </c>
      <c r="J30" s="4">
        <f t="shared" si="23"/>
        <v>-0.20923263148604757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138.66999999999999</v>
      </c>
      <c r="H32" s="3">
        <f>IFERROR(INDEX(D32:G32,COUNT(D32:G32)),"")</f>
        <v>138.66999999999999</v>
      </c>
      <c r="I32" s="3">
        <f t="shared" ref="I32:N32" si="24">IFERROR(INDEX(I51:I500,MATCH($C$32,$C$51:$C$500,0)),"")</f>
        <v>131.66999999999999</v>
      </c>
      <c r="J32" s="3">
        <f t="shared" si="24"/>
        <v>112.1</v>
      </c>
      <c r="K32" s="3">
        <f t="shared" si="24"/>
        <v>50.22</v>
      </c>
      <c r="L32" s="3">
        <f t="shared" si="24"/>
        <v>6761728.4699999997</v>
      </c>
      <c r="M32" s="3">
        <f t="shared" si="24"/>
        <v>3561791.45</v>
      </c>
      <c r="N32" s="3">
        <f t="shared" si="24"/>
        <v>-146013.31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4.83</v>
      </c>
      <c r="H33" s="3">
        <f>IFERROR(INDEX(D33:G33,COUNT(D33:G33)),"")</f>
        <v>4.83</v>
      </c>
      <c r="I33" s="3">
        <f t="shared" ref="I33:N33" si="25">IFERROR(INDEX(I51:I500,MATCH($C$33,$C$51:$C$500,0)),"")</f>
        <v>9.49</v>
      </c>
      <c r="J33" s="3">
        <f t="shared" si="25"/>
        <v>3.32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95.58</v>
      </c>
      <c r="H34" s="3">
        <f>IFERROR(INDEX(D34:G34,COUNT(D34:G34)),"")</f>
        <v>95.58</v>
      </c>
      <c r="I34" s="3">
        <f t="shared" ref="I34:N34" si="26">IFERROR(INDEX(I51:I500,MATCH($C$34,$C$51:$C$500,0)),"")</f>
        <v>52.85</v>
      </c>
      <c r="J34" s="3">
        <f t="shared" si="26"/>
        <v>20.350000000000001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40.520000000000003</v>
      </c>
      <c r="H35" s="3">
        <f>IFERROR(INDEX(D35:G35,COUNT(D35:G35)),"")</f>
        <v>40.520000000000003</v>
      </c>
      <c r="I35" s="3">
        <f t="shared" ref="I35:N35" si="27">IFERROR(INDEX(I51:I500,MATCH($C$35,$C$51:$C$500,0)),"")</f>
        <v>20.39</v>
      </c>
      <c r="J35" s="3">
        <f t="shared" si="27"/>
        <v>6.4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0.46389999999999998</v>
      </c>
      <c r="I36" s="4">
        <f t="shared" si="28"/>
        <v>0.54969999999999997</v>
      </c>
      <c r="J36" s="4">
        <f t="shared" si="28"/>
        <v>0.2462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13</v>
      </c>
      <c r="I37" s="3">
        <f t="shared" si="29"/>
        <v>13</v>
      </c>
      <c r="J37" s="3">
        <f t="shared" si="29"/>
        <v>4.5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261664006000</v>
      </c>
      <c r="E51" s="5">
        <v>205521019000</v>
      </c>
      <c r="F51" s="5">
        <v>219827585000</v>
      </c>
      <c r="G51" s="5">
        <v>287189428000</v>
      </c>
      <c r="I51" s="5">
        <v>970228976000</v>
      </c>
      <c r="J51" s="5">
        <v>920552022000</v>
      </c>
      <c r="K51" s="5">
        <v>931005802000</v>
      </c>
      <c r="L51" s="5">
        <v>670120383000</v>
      </c>
      <c r="M51" s="5">
        <v>627716931000</v>
      </c>
      <c r="N51" s="5">
        <v>83598923000</v>
      </c>
    </row>
    <row r="52" spans="2:14" ht="15.5" x14ac:dyDescent="0.35">
      <c r="C52" t="s">
        <v>73</v>
      </c>
      <c r="D52" s="5">
        <v>-137685127000</v>
      </c>
      <c r="E52" s="5">
        <v>-129464915000</v>
      </c>
      <c r="F52" s="5">
        <v>-125203617000</v>
      </c>
      <c r="G52" s="5">
        <v>-135985684000</v>
      </c>
      <c r="I52" s="5">
        <v>-529839224000</v>
      </c>
      <c r="J52" s="5">
        <v>-519624281000</v>
      </c>
      <c r="K52" s="5">
        <v>-554128572000</v>
      </c>
      <c r="L52" s="5">
        <v>-368903994000</v>
      </c>
      <c r="M52" s="5">
        <v>-324762816000</v>
      </c>
      <c r="N52" s="5">
        <v>-88852404000</v>
      </c>
    </row>
    <row r="53" spans="2:14" ht="15.5" x14ac:dyDescent="0.35">
      <c r="C53" t="s">
        <v>74</v>
      </c>
      <c r="D53" s="5">
        <v>123978879000</v>
      </c>
      <c r="E53" s="5">
        <v>76056104000</v>
      </c>
      <c r="F53" s="5">
        <v>94623968000</v>
      </c>
      <c r="G53" s="5">
        <v>151203744000</v>
      </c>
      <c r="I53" s="5">
        <v>440389752000</v>
      </c>
      <c r="J53" s="5">
        <v>400927741000</v>
      </c>
      <c r="K53" s="5">
        <v>376877230000</v>
      </c>
      <c r="L53" s="5">
        <v>301216389000</v>
      </c>
      <c r="M53" s="5">
        <v>302954115000</v>
      </c>
      <c r="N53" s="5">
        <v>-5253481000</v>
      </c>
    </row>
    <row r="54" spans="2:14" ht="15.5" x14ac:dyDescent="0.35">
      <c r="C54" t="s">
        <v>75</v>
      </c>
      <c r="D54" s="5">
        <v>-20837397000</v>
      </c>
      <c r="E54" s="5">
        <v>-18753502000</v>
      </c>
      <c r="F54" s="5">
        <v>-17000086000</v>
      </c>
      <c r="G54" s="5">
        <v>-24873561000</v>
      </c>
      <c r="I54" s="5">
        <v>-80823571000</v>
      </c>
      <c r="J54" s="5">
        <v>-78837812000</v>
      </c>
      <c r="K54" s="5">
        <v>-70638923000</v>
      </c>
      <c r="L54" s="5">
        <v>-37390193000</v>
      </c>
      <c r="M54" s="5">
        <v>-26589153000</v>
      </c>
      <c r="N54" s="5">
        <v>-20398087000</v>
      </c>
    </row>
    <row r="55" spans="2:14" ht="15.5" x14ac:dyDescent="0.35">
      <c r="C55" t="s">
        <v>424</v>
      </c>
      <c r="D55" s="5">
        <v>-20837397000</v>
      </c>
      <c r="E55" s="5">
        <v>-18753502000</v>
      </c>
      <c r="F55" s="5">
        <v>-17000086000</v>
      </c>
      <c r="G55" s="5">
        <v>-24873561000</v>
      </c>
      <c r="I55" s="5">
        <v>-80823571000</v>
      </c>
      <c r="J55" s="5">
        <v>-78837812000</v>
      </c>
      <c r="K55" s="5">
        <v>-70638923000</v>
      </c>
      <c r="L55" s="5">
        <v>-37390193000</v>
      </c>
      <c r="M55" s="5">
        <v>-26589153000</v>
      </c>
      <c r="N55" s="5">
        <v>-20398087000</v>
      </c>
    </row>
    <row r="56" spans="2:14" ht="15.5" x14ac:dyDescent="0.35">
      <c r="C56" t="s">
        <v>78</v>
      </c>
      <c r="D56" s="5">
        <v>103141482000</v>
      </c>
      <c r="E56" s="5">
        <v>57302602000</v>
      </c>
      <c r="F56" s="5">
        <v>77623882000</v>
      </c>
      <c r="G56" s="5">
        <v>126330183000</v>
      </c>
      <c r="I56" s="5">
        <v>359566181000</v>
      </c>
      <c r="J56" s="5">
        <v>322089929000</v>
      </c>
      <c r="K56" s="5">
        <v>306238307000</v>
      </c>
      <c r="L56" s="5">
        <v>263826196000</v>
      </c>
      <c r="M56" s="5">
        <v>276364962000</v>
      </c>
      <c r="N56" s="5">
        <v>-25651568000</v>
      </c>
    </row>
    <row r="57" spans="2:14" ht="15.5" x14ac:dyDescent="0.35">
      <c r="C57" t="s">
        <v>79</v>
      </c>
      <c r="D57" s="5">
        <v>42069368000</v>
      </c>
      <c r="E57" s="5">
        <v>51298738000</v>
      </c>
      <c r="F57" s="5">
        <v>38645214000</v>
      </c>
      <c r="G57" s="5">
        <v>-627320000</v>
      </c>
      <c r="I57" s="5">
        <v>137382867000</v>
      </c>
      <c r="J57" s="5">
        <v>16267003000</v>
      </c>
      <c r="K57" s="5">
        <v>-112040099000</v>
      </c>
      <c r="L57" s="5">
        <v>-116627326000</v>
      </c>
      <c r="M57" s="5">
        <v>-85238299000</v>
      </c>
      <c r="N57" s="5">
        <v>-32732695000</v>
      </c>
    </row>
    <row r="58" spans="2:14" ht="15.5" x14ac:dyDescent="0.35">
      <c r="C58" t="s">
        <v>261</v>
      </c>
      <c r="D58" s="5">
        <v>41915562000</v>
      </c>
      <c r="E58" s="5">
        <v>58774640000</v>
      </c>
      <c r="F58" s="5">
        <v>33141155000</v>
      </c>
      <c r="G58" s="5">
        <v>32828580000</v>
      </c>
      <c r="I58" s="5">
        <v>169023686000</v>
      </c>
      <c r="J58" s="5">
        <v>149227853000</v>
      </c>
      <c r="K58" s="5">
        <v>124031748000</v>
      </c>
      <c r="L58" s="5">
        <v>136307706000</v>
      </c>
      <c r="M58" s="5">
        <v>106436938000</v>
      </c>
      <c r="N58" s="5">
        <v>66641897000</v>
      </c>
    </row>
    <row r="59" spans="2:14" ht="15.5" x14ac:dyDescent="0.35">
      <c r="C59" t="s">
        <v>263</v>
      </c>
      <c r="D59" s="5">
        <v>10397920000</v>
      </c>
      <c r="E59" s="5">
        <v>4812368000</v>
      </c>
      <c r="F59" s="5">
        <v>20278813000</v>
      </c>
      <c r="G59" s="5">
        <v>-19820148000</v>
      </c>
      <c r="I59" s="5">
        <v>23046824000</v>
      </c>
      <c r="J59" s="5">
        <v>2299586000</v>
      </c>
      <c r="K59" s="5">
        <v>2561163000</v>
      </c>
      <c r="L59" s="5">
        <v>-40178408000</v>
      </c>
      <c r="M59" s="5">
        <v>1167972000</v>
      </c>
      <c r="N59" s="5">
        <v>4583558000</v>
      </c>
    </row>
    <row r="60" spans="2:14" ht="15.5" x14ac:dyDescent="0.35">
      <c r="C60" t="s">
        <v>478</v>
      </c>
      <c r="D60" s="5">
        <v>-1994973000</v>
      </c>
      <c r="E60" s="5">
        <v>-1586554000</v>
      </c>
      <c r="F60" s="5">
        <v>-1688468000</v>
      </c>
      <c r="G60" s="5">
        <v>-2137468000</v>
      </c>
      <c r="I60" s="5">
        <v>-7422358000</v>
      </c>
      <c r="J60" s="5">
        <v>-7368017000</v>
      </c>
      <c r="K60" s="5">
        <v>-8020321000</v>
      </c>
      <c r="L60" s="5">
        <v>-6063889000</v>
      </c>
      <c r="M60" s="5">
        <v>-5350402000</v>
      </c>
      <c r="N60" s="5">
        <v>-429200000</v>
      </c>
    </row>
    <row r="61" spans="2:14" ht="15.5" x14ac:dyDescent="0.35">
      <c r="C61" t="s">
        <v>26</v>
      </c>
      <c r="D61" s="5">
        <v>-6049645000</v>
      </c>
      <c r="E61" s="5">
        <v>-6737859000</v>
      </c>
      <c r="F61" s="5">
        <v>-7455097000</v>
      </c>
      <c r="G61" s="5">
        <v>-9776340000</v>
      </c>
      <c r="I61" s="5">
        <v>-34479603000</v>
      </c>
      <c r="J61" s="5">
        <v>-96396150000</v>
      </c>
      <c r="K61" s="5">
        <v>-193498733000</v>
      </c>
      <c r="L61" s="5">
        <v>-178491631000</v>
      </c>
      <c r="M61" s="5">
        <v>-169084886000</v>
      </c>
      <c r="N61" s="5">
        <v>-94762126000</v>
      </c>
    </row>
    <row r="62" spans="2:14" ht="15.5" x14ac:dyDescent="0.35">
      <c r="C62" t="s">
        <v>80</v>
      </c>
      <c r="D62" s="5">
        <v>-2199496000</v>
      </c>
      <c r="E62" s="5">
        <v>-3963857000</v>
      </c>
      <c r="F62" s="5">
        <v>-5631189000</v>
      </c>
      <c r="G62" s="5">
        <v>-1721944000</v>
      </c>
      <c r="I62" s="5">
        <v>-12785682000</v>
      </c>
      <c r="J62" s="5">
        <v>-31496269000</v>
      </c>
      <c r="K62" s="5">
        <v>-37113956000</v>
      </c>
      <c r="L62" s="5">
        <v>-28201104000</v>
      </c>
      <c r="M62" s="5">
        <v>-18407921000</v>
      </c>
      <c r="N62" s="5">
        <v>-8766824000</v>
      </c>
    </row>
    <row r="63" spans="2:14" ht="15.5" x14ac:dyDescent="0.35">
      <c r="C63" t="s">
        <v>81</v>
      </c>
      <c r="D63" s="5">
        <v>42069368000</v>
      </c>
      <c r="E63" s="5">
        <v>51298738000</v>
      </c>
      <c r="F63" s="5">
        <v>38645214000</v>
      </c>
      <c r="G63" s="5">
        <v>-627320000</v>
      </c>
      <c r="I63" s="5">
        <v>137382867000</v>
      </c>
      <c r="J63" s="5">
        <v>16267003000</v>
      </c>
      <c r="K63" s="5">
        <v>-112040099000</v>
      </c>
      <c r="L63" s="5">
        <v>-116627326000</v>
      </c>
      <c r="M63" s="5">
        <v>-85238299000</v>
      </c>
      <c r="N63" s="5">
        <v>-32732695000</v>
      </c>
    </row>
    <row r="64" spans="2:14" ht="15.5" x14ac:dyDescent="0.35">
      <c r="C64" t="s">
        <v>28</v>
      </c>
      <c r="D64" s="5">
        <v>145210850000</v>
      </c>
      <c r="E64" s="5">
        <v>108601340000</v>
      </c>
      <c r="F64" s="5">
        <v>116269096000</v>
      </c>
      <c r="G64" s="5">
        <v>125702863000</v>
      </c>
      <c r="I64" s="5">
        <v>496949048000</v>
      </c>
      <c r="J64" s="5">
        <v>338356932000</v>
      </c>
      <c r="K64" s="5">
        <v>194198208000</v>
      </c>
      <c r="L64" s="5">
        <v>147198870000</v>
      </c>
      <c r="M64" s="5">
        <v>191126663000</v>
      </c>
      <c r="N64" s="5">
        <v>-58384263000</v>
      </c>
    </row>
    <row r="65" spans="2:14" ht="15.5" x14ac:dyDescent="0.35">
      <c r="C65" t="s">
        <v>27</v>
      </c>
      <c r="D65" s="5">
        <v>-21055786000</v>
      </c>
      <c r="E65" s="5">
        <v>-15870244000</v>
      </c>
      <c r="F65" s="5">
        <v>-19610999000</v>
      </c>
      <c r="G65" s="5">
        <v>-15271103000</v>
      </c>
      <c r="I65" s="5">
        <v>-74073666000</v>
      </c>
      <c r="J65" s="5">
        <v>-38736482000</v>
      </c>
      <c r="K65" s="5">
        <v>-11287891000</v>
      </c>
      <c r="L65" s="5">
        <v>4617118000</v>
      </c>
      <c r="M65" s="5">
        <v>-2478418000</v>
      </c>
      <c r="N65" s="5">
        <v>4680438000</v>
      </c>
    </row>
    <row r="66" spans="2:14" ht="15.5" x14ac:dyDescent="0.35">
      <c r="C66" t="s">
        <v>82</v>
      </c>
      <c r="D66" s="5">
        <v>-21107930000</v>
      </c>
      <c r="E66" s="5">
        <v>-16146478000</v>
      </c>
      <c r="F66" s="5">
        <v>-19766337000</v>
      </c>
      <c r="G66" s="5">
        <v>-15201531000</v>
      </c>
      <c r="I66" s="5">
        <v>-74575334000</v>
      </c>
      <c r="J66" s="5">
        <v>-38802767000</v>
      </c>
      <c r="K66" s="5">
        <v>-3635047000</v>
      </c>
    </row>
    <row r="67" spans="2:14" ht="15.5" x14ac:dyDescent="0.35">
      <c r="C67" t="s">
        <v>83</v>
      </c>
      <c r="D67" s="5">
        <v>52144000</v>
      </c>
      <c r="E67" s="5">
        <v>276234000</v>
      </c>
      <c r="F67" s="5">
        <v>155338000</v>
      </c>
      <c r="G67" s="5">
        <v>-69572000</v>
      </c>
      <c r="I67" s="5">
        <v>501668000</v>
      </c>
      <c r="J67" s="5">
        <v>66285000</v>
      </c>
      <c r="K67" s="5">
        <v>-7652844000</v>
      </c>
      <c r="L67" s="5">
        <v>4617118000</v>
      </c>
      <c r="M67" s="5">
        <v>-2478418000</v>
      </c>
      <c r="N67" s="5">
        <v>4680438000</v>
      </c>
    </row>
    <row r="68" spans="2:14" ht="15.5" x14ac:dyDescent="0.35">
      <c r="C68" t="s">
        <v>84</v>
      </c>
      <c r="D68" s="5">
        <v>-21055786000</v>
      </c>
      <c r="E68" s="5">
        <v>-15870244000</v>
      </c>
      <c r="F68" s="5">
        <v>-19610999000</v>
      </c>
      <c r="G68" s="5">
        <v>-15271103000</v>
      </c>
      <c r="I68" s="5">
        <v>-74073666000</v>
      </c>
      <c r="J68" s="5">
        <v>-38736482000</v>
      </c>
      <c r="K68" s="5">
        <v>-11287891000</v>
      </c>
      <c r="L68" s="5">
        <v>4617118000</v>
      </c>
      <c r="M68" s="5">
        <v>-2478418000</v>
      </c>
      <c r="N68" s="5">
        <v>4680438000</v>
      </c>
    </row>
    <row r="69" spans="2:14" ht="15.5" x14ac:dyDescent="0.35">
      <c r="C69" t="s">
        <v>85</v>
      </c>
      <c r="D69" s="5">
        <v>124155064000</v>
      </c>
      <c r="E69" s="5">
        <v>92731096000</v>
      </c>
      <c r="F69" s="5">
        <v>96658097000</v>
      </c>
      <c r="G69" s="5">
        <v>110431760000</v>
      </c>
      <c r="I69" s="5">
        <v>422875382000</v>
      </c>
      <c r="J69" s="5">
        <v>299620450000</v>
      </c>
      <c r="K69" s="5">
        <v>182910317000</v>
      </c>
      <c r="L69" s="5">
        <v>151815988000</v>
      </c>
      <c r="M69" s="5">
        <v>188648245000</v>
      </c>
      <c r="N69" s="5">
        <v>-53703825000</v>
      </c>
    </row>
    <row r="70" spans="2:14" ht="15.5" x14ac:dyDescent="0.35">
      <c r="C70" t="s">
        <v>86</v>
      </c>
      <c r="D70" s="5">
        <v>53106000</v>
      </c>
      <c r="E70" s="5">
        <v>-792143000</v>
      </c>
      <c r="F70" s="5">
        <v>334855000</v>
      </c>
      <c r="G70" s="5">
        <v>383616000</v>
      </c>
      <c r="I70" s="5">
        <v>212420000</v>
      </c>
      <c r="J70" s="5">
        <v>599862000</v>
      </c>
      <c r="K70" s="5">
        <v>108002000</v>
      </c>
      <c r="L70" s="5">
        <v>-382417000</v>
      </c>
      <c r="M70" s="5">
        <v>-11186000</v>
      </c>
    </row>
    <row r="71" spans="2:14" ht="15.5" x14ac:dyDescent="0.35">
      <c r="C71" t="s">
        <v>88</v>
      </c>
      <c r="D71" s="5">
        <v>124208170000</v>
      </c>
      <c r="E71" s="5">
        <v>91938953000</v>
      </c>
      <c r="F71" s="5">
        <v>96992952000</v>
      </c>
      <c r="G71" s="5">
        <v>110815376000</v>
      </c>
      <c r="I71" s="5">
        <v>423087802000</v>
      </c>
      <c r="J71" s="5">
        <v>300220312000</v>
      </c>
      <c r="K71" s="5">
        <v>183018319000</v>
      </c>
      <c r="L71" s="5">
        <v>151433571000</v>
      </c>
      <c r="M71" s="5">
        <v>188637059000</v>
      </c>
      <c r="N71" s="5">
        <v>-53703825000</v>
      </c>
    </row>
    <row r="72" spans="2:14" ht="15.5" x14ac:dyDescent="0.35">
      <c r="C72" t="s">
        <v>89</v>
      </c>
      <c r="D72" s="5">
        <v>124155064000</v>
      </c>
      <c r="E72" s="5">
        <v>92731096000</v>
      </c>
      <c r="F72" s="5">
        <v>96658097000</v>
      </c>
      <c r="G72" s="5">
        <v>110431760000</v>
      </c>
      <c r="I72" s="5">
        <v>422875382000</v>
      </c>
      <c r="J72" s="5">
        <v>299620450000</v>
      </c>
      <c r="K72" s="5">
        <v>182910317000</v>
      </c>
      <c r="L72" s="5">
        <v>151815988000</v>
      </c>
      <c r="M72" s="5">
        <v>188648245000</v>
      </c>
      <c r="N72" s="5">
        <v>-53703825000</v>
      </c>
    </row>
    <row r="73" spans="2:14" ht="15.5" x14ac:dyDescent="0.35">
      <c r="C73" t="s">
        <v>7</v>
      </c>
      <c r="D73" s="5">
        <v>110934189000</v>
      </c>
      <c r="E73" s="5">
        <v>82253077000</v>
      </c>
      <c r="F73" s="5">
        <v>83409058000</v>
      </c>
      <c r="G73" s="5">
        <v>99483188000</v>
      </c>
      <c r="I73" s="5">
        <v>374498224000</v>
      </c>
      <c r="J73" s="5">
        <v>289868422000</v>
      </c>
      <c r="K73" s="5">
        <v>186875712000</v>
      </c>
      <c r="L73" s="5">
        <v>163196788000</v>
      </c>
      <c r="M73" s="5">
        <v>189098043000</v>
      </c>
      <c r="N73" s="5">
        <v>-48072919000</v>
      </c>
    </row>
    <row r="74" spans="2:14" ht="15.5" x14ac:dyDescent="0.35">
      <c r="C74" t="s">
        <v>267</v>
      </c>
      <c r="D74" s="5">
        <v>13273981000</v>
      </c>
      <c r="E74" s="5">
        <v>9685876000</v>
      </c>
      <c r="F74" s="5">
        <v>13583894000</v>
      </c>
      <c r="G74" s="5">
        <v>11332188000</v>
      </c>
      <c r="I74" s="5">
        <v>48589578000</v>
      </c>
      <c r="J74" s="5">
        <v>10351890000</v>
      </c>
      <c r="K74" s="5">
        <v>-3857393000</v>
      </c>
      <c r="L74" s="5">
        <v>-11763217000</v>
      </c>
      <c r="M74" s="5">
        <v>-460984000</v>
      </c>
      <c r="N74" s="5">
        <v>-5630906000</v>
      </c>
    </row>
    <row r="75" spans="2:14" ht="15.5" x14ac:dyDescent="0.35">
      <c r="C75" t="s">
        <v>90</v>
      </c>
      <c r="D75" s="5">
        <v>124155064000</v>
      </c>
      <c r="E75" s="5">
        <v>92731096000</v>
      </c>
      <c r="F75" s="5">
        <v>96658097000</v>
      </c>
      <c r="G75" s="5">
        <v>110431760000</v>
      </c>
      <c r="I75" s="5">
        <v>422875382000</v>
      </c>
      <c r="J75" s="5">
        <v>299620450000</v>
      </c>
      <c r="K75" s="5">
        <v>182910317000</v>
      </c>
      <c r="L75" s="5">
        <v>151815988000</v>
      </c>
      <c r="M75" s="5">
        <v>188648245000</v>
      </c>
      <c r="N75" s="5">
        <v>-53703825000</v>
      </c>
    </row>
    <row r="76" spans="2:14" ht="15.5" x14ac:dyDescent="0.35">
      <c r="C76" t="s">
        <v>91</v>
      </c>
      <c r="D76" s="5">
        <v>124208170000</v>
      </c>
      <c r="E76" s="5">
        <v>91938953000</v>
      </c>
      <c r="F76" s="5">
        <v>96992952000</v>
      </c>
      <c r="G76" s="5">
        <v>110815376000</v>
      </c>
      <c r="I76" s="5">
        <v>423087802000</v>
      </c>
      <c r="J76" s="5">
        <v>300220312000</v>
      </c>
      <c r="K76" s="5">
        <v>183018319000</v>
      </c>
      <c r="L76" s="5">
        <v>151433571000</v>
      </c>
      <c r="M76" s="5">
        <v>188637059000</v>
      </c>
      <c r="N76" s="5">
        <v>-53703825000</v>
      </c>
    </row>
    <row r="77" spans="2:14" ht="15.5" x14ac:dyDescent="0.35">
      <c r="C77" t="s">
        <v>92</v>
      </c>
      <c r="D77" s="5">
        <v>124208170000</v>
      </c>
      <c r="E77" s="5">
        <v>91938953000</v>
      </c>
      <c r="F77" s="5">
        <v>96992952000</v>
      </c>
      <c r="G77" s="5">
        <v>110815376000</v>
      </c>
      <c r="I77" s="5">
        <v>423087802000</v>
      </c>
      <c r="J77" s="5">
        <v>300220312000</v>
      </c>
      <c r="K77" s="5">
        <v>183018319000</v>
      </c>
      <c r="L77" s="5">
        <v>151433571000</v>
      </c>
      <c r="M77" s="5">
        <v>188637059000</v>
      </c>
      <c r="N77" s="5">
        <v>-53703825000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17408979000</v>
      </c>
      <c r="E81" s="5">
        <v>8512596000</v>
      </c>
      <c r="F81" s="5">
        <v>12523516000</v>
      </c>
      <c r="G81" s="5">
        <v>17466737000</v>
      </c>
      <c r="I81" s="5">
        <v>8512596000</v>
      </c>
      <c r="J81" s="5">
        <v>67024086000</v>
      </c>
      <c r="K81" s="5">
        <v>1217057000</v>
      </c>
      <c r="L81" s="5">
        <v>36428128000</v>
      </c>
      <c r="M81" s="5">
        <v>14096598000</v>
      </c>
      <c r="N81" s="5">
        <v>1044720000</v>
      </c>
    </row>
    <row r="82" spans="3:14" ht="15.5" x14ac:dyDescent="0.35">
      <c r="C82" t="s">
        <v>96</v>
      </c>
      <c r="D82" s="5">
        <v>699788739000</v>
      </c>
      <c r="E82" s="5">
        <v>631710979000</v>
      </c>
      <c r="F82" s="5">
        <v>578035613000</v>
      </c>
      <c r="G82" s="5">
        <v>532522136000</v>
      </c>
      <c r="I82" s="5">
        <v>631710979000</v>
      </c>
      <c r="J82" s="5">
        <v>537327680000</v>
      </c>
      <c r="K82" s="5">
        <v>234944587000</v>
      </c>
      <c r="L82" s="5">
        <v>168860767000</v>
      </c>
      <c r="M82" s="5">
        <v>141708750000</v>
      </c>
      <c r="N82" s="5">
        <v>11767968000</v>
      </c>
    </row>
    <row r="83" spans="3:14" ht="15.5" x14ac:dyDescent="0.35">
      <c r="C83" t="s">
        <v>97</v>
      </c>
      <c r="D83" s="5">
        <v>671152000</v>
      </c>
      <c r="E83" s="5">
        <v>3656788000</v>
      </c>
      <c r="F83" s="5">
        <v>7469079000</v>
      </c>
      <c r="G83" s="5">
        <v>2342968000</v>
      </c>
      <c r="I83" s="5">
        <v>3656788000</v>
      </c>
      <c r="J83" s="5">
        <v>6250000</v>
      </c>
      <c r="K83" s="5">
        <v>120255000</v>
      </c>
      <c r="L83" s="5">
        <v>3362557000</v>
      </c>
      <c r="M83" s="5">
        <v>2981649000</v>
      </c>
      <c r="N83" s="5">
        <v>66712000</v>
      </c>
    </row>
    <row r="84" spans="3:14" ht="15.5" x14ac:dyDescent="0.35">
      <c r="C84" t="s">
        <v>270</v>
      </c>
      <c r="D84" s="5">
        <v>12001280000</v>
      </c>
      <c r="E84" s="5">
        <v>12001280000</v>
      </c>
      <c r="F84" s="5">
        <v>12001280000</v>
      </c>
      <c r="I84" s="5">
        <v>12001280000</v>
      </c>
      <c r="L84" s="5">
        <v>20745000</v>
      </c>
      <c r="M84" s="5">
        <v>80574000</v>
      </c>
      <c r="N84" s="5">
        <v>7303810000</v>
      </c>
    </row>
    <row r="85" spans="3:14" ht="15.5" x14ac:dyDescent="0.35">
      <c r="C85" t="s">
        <v>98</v>
      </c>
      <c r="D85" s="5">
        <v>699788739000</v>
      </c>
      <c r="E85" s="5">
        <v>631710979000</v>
      </c>
      <c r="F85" s="5">
        <v>578035613000</v>
      </c>
      <c r="G85" s="5">
        <v>532522136000</v>
      </c>
      <c r="I85" s="5">
        <v>631710979000</v>
      </c>
      <c r="J85" s="5">
        <v>537327680000</v>
      </c>
      <c r="K85" s="5">
        <v>234944587000</v>
      </c>
      <c r="L85" s="5">
        <v>168860767000</v>
      </c>
      <c r="M85" s="5">
        <v>141708750000</v>
      </c>
      <c r="N85" s="5">
        <v>11767968000</v>
      </c>
    </row>
    <row r="86" spans="3:14" ht="15.5" x14ac:dyDescent="0.35">
      <c r="C86" t="s">
        <v>99</v>
      </c>
      <c r="L86" s="5">
        <v>716545000</v>
      </c>
    </row>
    <row r="87" spans="3:14" ht="15.5" x14ac:dyDescent="0.35">
      <c r="C87" t="s">
        <v>100</v>
      </c>
      <c r="L87" s="5">
        <v>716545000</v>
      </c>
    </row>
    <row r="88" spans="3:14" ht="15.5" x14ac:dyDescent="0.35">
      <c r="C88" t="s">
        <v>101</v>
      </c>
      <c r="D88" s="5">
        <v>1751922000</v>
      </c>
      <c r="E88" s="5">
        <v>918215000</v>
      </c>
      <c r="F88" s="5">
        <v>801941000</v>
      </c>
      <c r="G88" s="5">
        <v>1169956000</v>
      </c>
      <c r="I88" s="5">
        <v>918215000</v>
      </c>
      <c r="J88" s="5">
        <v>1867192000</v>
      </c>
      <c r="K88" s="5">
        <v>1522997000</v>
      </c>
      <c r="L88" s="5">
        <v>4621196000</v>
      </c>
    </row>
    <row r="89" spans="3:14" ht="15.5" x14ac:dyDescent="0.35">
      <c r="C89" t="s">
        <v>80</v>
      </c>
      <c r="D89" s="5">
        <v>579787000</v>
      </c>
      <c r="E89" s="5">
        <v>526681000</v>
      </c>
      <c r="F89" s="5">
        <v>1318824000</v>
      </c>
      <c r="G89" s="5">
        <v>983969000</v>
      </c>
      <c r="I89" s="5">
        <v>526681000</v>
      </c>
      <c r="J89" s="5">
        <v>314261000</v>
      </c>
      <c r="K89" s="5">
        <v>-285601000</v>
      </c>
      <c r="L89" s="5">
        <v>-393603000</v>
      </c>
      <c r="M89" s="5">
        <v>-11186000</v>
      </c>
    </row>
    <row r="90" spans="3:14" ht="15.5" x14ac:dyDescent="0.35">
      <c r="C90" t="s">
        <v>102</v>
      </c>
      <c r="D90" s="5">
        <v>797155881000</v>
      </c>
      <c r="E90" s="5">
        <v>710872993000</v>
      </c>
      <c r="F90" s="5">
        <v>659337909000</v>
      </c>
      <c r="G90" s="5">
        <v>609732972000</v>
      </c>
      <c r="I90" s="5">
        <v>710872993000</v>
      </c>
      <c r="J90" s="5">
        <v>642561167000</v>
      </c>
      <c r="K90" s="5">
        <v>244308509000</v>
      </c>
      <c r="L90" s="5">
        <v>221993093000</v>
      </c>
      <c r="M90" s="5">
        <v>167582040000</v>
      </c>
      <c r="N90" s="5">
        <v>28425143000</v>
      </c>
    </row>
    <row r="91" spans="3:14" ht="15.5" x14ac:dyDescent="0.35">
      <c r="C91" t="s">
        <v>103</v>
      </c>
    </row>
    <row r="92" spans="3:14" ht="15.5" x14ac:dyDescent="0.35">
      <c r="C92" t="s">
        <v>556</v>
      </c>
      <c r="D92" s="5">
        <v>1185529840000</v>
      </c>
      <c r="E92" s="5">
        <v>1160909951000</v>
      </c>
      <c r="F92" s="5">
        <v>1128813259000</v>
      </c>
      <c r="G92" s="5">
        <v>1039375861000</v>
      </c>
      <c r="I92" s="5">
        <v>1160909951000</v>
      </c>
      <c r="J92" s="5">
        <v>972829754000</v>
      </c>
      <c r="K92" s="5">
        <v>858473453000</v>
      </c>
      <c r="L92" s="5">
        <v>752872142000</v>
      </c>
      <c r="M92" s="5">
        <v>649133827000</v>
      </c>
      <c r="N92" s="5">
        <v>575294684000</v>
      </c>
    </row>
    <row r="93" spans="3:14" ht="15.5" x14ac:dyDescent="0.35">
      <c r="C93" t="s">
        <v>105</v>
      </c>
      <c r="D93" s="5">
        <v>2945593000</v>
      </c>
      <c r="E93" s="5">
        <v>2891224000</v>
      </c>
      <c r="F93" s="5">
        <v>2593980000</v>
      </c>
      <c r="G93" s="5">
        <v>2442679000</v>
      </c>
      <c r="I93" s="5">
        <v>2891224000</v>
      </c>
      <c r="J93" s="5">
        <v>2380658000</v>
      </c>
      <c r="K93" s="5">
        <v>2435277000</v>
      </c>
      <c r="L93" s="5">
        <v>10123827000</v>
      </c>
      <c r="M93" s="5">
        <v>5448717000</v>
      </c>
      <c r="N93" s="5">
        <v>7924094000</v>
      </c>
    </row>
    <row r="94" spans="3:14" ht="15.5" x14ac:dyDescent="0.35">
      <c r="C94" t="s">
        <v>104</v>
      </c>
      <c r="D94" s="5">
        <v>867139295000</v>
      </c>
      <c r="E94" s="5">
        <v>883487106000</v>
      </c>
      <c r="F94" s="5">
        <v>895770882000</v>
      </c>
      <c r="G94" s="5">
        <v>896249940000</v>
      </c>
      <c r="I94" s="5">
        <v>883487106000</v>
      </c>
      <c r="J94" s="5">
        <v>795486293000</v>
      </c>
      <c r="K94" s="5">
        <v>716192730000</v>
      </c>
      <c r="L94" s="5">
        <v>381475356000</v>
      </c>
      <c r="M94" s="5">
        <v>362202043000</v>
      </c>
      <c r="N94" s="5">
        <v>334624358000</v>
      </c>
    </row>
    <row r="95" spans="3:14" ht="15.5" x14ac:dyDescent="0.35">
      <c r="C95" t="s">
        <v>272</v>
      </c>
      <c r="D95" s="5">
        <v>7706340000</v>
      </c>
      <c r="E95" s="5">
        <v>7706340000</v>
      </c>
      <c r="F95" s="5">
        <v>7706340000</v>
      </c>
      <c r="G95" s="5">
        <v>7706340000</v>
      </c>
      <c r="I95" s="5">
        <v>7706340000</v>
      </c>
      <c r="J95" s="5">
        <v>7706340000</v>
      </c>
      <c r="K95" s="5">
        <v>7706340000</v>
      </c>
      <c r="L95" s="5">
        <v>7706340000</v>
      </c>
      <c r="M95" s="5">
        <v>7706340000</v>
      </c>
      <c r="N95" s="5">
        <v>7706340000</v>
      </c>
    </row>
    <row r="96" spans="3:14" ht="15.5" x14ac:dyDescent="0.35">
      <c r="C96" t="s">
        <v>106</v>
      </c>
      <c r="D96" s="5">
        <v>2140450320000</v>
      </c>
      <c r="E96" s="5">
        <v>2128555206000</v>
      </c>
      <c r="F96" s="5">
        <v>2113383550000</v>
      </c>
      <c r="G96" s="5">
        <v>2013158805000</v>
      </c>
      <c r="I96" s="5">
        <v>2128555206000</v>
      </c>
      <c r="J96" s="5">
        <v>1935326487000</v>
      </c>
      <c r="K96" s="5">
        <v>1675208084000</v>
      </c>
      <c r="L96" s="5">
        <v>1182657083000</v>
      </c>
      <c r="M96" s="5">
        <v>1048806915000</v>
      </c>
      <c r="N96" s="5">
        <v>949980669000</v>
      </c>
    </row>
    <row r="97" spans="3:14" ht="15.5" x14ac:dyDescent="0.35">
      <c r="C97" t="s">
        <v>107</v>
      </c>
      <c r="D97" s="5">
        <v>2937606201000</v>
      </c>
      <c r="E97" s="5">
        <v>2839428199000</v>
      </c>
      <c r="F97" s="5">
        <v>2772721459000</v>
      </c>
      <c r="G97" s="5">
        <v>2622891777000</v>
      </c>
      <c r="I97" s="5">
        <v>2839428199000</v>
      </c>
      <c r="J97" s="5">
        <v>2577887654000</v>
      </c>
      <c r="K97" s="5">
        <v>1919516593000</v>
      </c>
      <c r="L97" s="5">
        <v>1404650176000</v>
      </c>
      <c r="M97" s="5">
        <v>1216388955000</v>
      </c>
      <c r="N97" s="5">
        <v>978405812000</v>
      </c>
    </row>
    <row r="98" spans="3:14" ht="15.5" x14ac:dyDescent="0.35">
      <c r="C98" t="s">
        <v>108</v>
      </c>
    </row>
    <row r="99" spans="3:14" ht="15.5" x14ac:dyDescent="0.35">
      <c r="C99" t="s">
        <v>109</v>
      </c>
    </row>
    <row r="100" spans="3:14" ht="15.5" x14ac:dyDescent="0.35">
      <c r="C100" t="s">
        <v>110</v>
      </c>
      <c r="D100" s="5">
        <v>403298211000</v>
      </c>
      <c r="E100" s="5">
        <v>410595854000</v>
      </c>
      <c r="F100" s="5">
        <v>417092274000</v>
      </c>
      <c r="G100" s="5">
        <v>383326566000</v>
      </c>
      <c r="I100" s="5">
        <v>410595854000</v>
      </c>
      <c r="J100" s="5">
        <v>389952118000</v>
      </c>
      <c r="K100" s="5">
        <v>444904452000</v>
      </c>
      <c r="L100" s="5">
        <v>980698396000</v>
      </c>
      <c r="M100" s="5">
        <v>314206899000</v>
      </c>
      <c r="N100" s="5">
        <v>155005495000</v>
      </c>
    </row>
    <row r="101" spans="3:14" ht="15.5" x14ac:dyDescent="0.35">
      <c r="C101" t="s">
        <v>111</v>
      </c>
    </row>
    <row r="102" spans="3:14" ht="15.5" x14ac:dyDescent="0.35">
      <c r="C102" t="s">
        <v>112</v>
      </c>
      <c r="D102" s="5">
        <v>109537341000</v>
      </c>
      <c r="E102" s="5">
        <v>114320331000</v>
      </c>
      <c r="F102" s="5">
        <v>114762608000</v>
      </c>
      <c r="G102" s="5">
        <v>115086303000</v>
      </c>
      <c r="I102" s="5">
        <v>114320331000</v>
      </c>
      <c r="J102" s="5">
        <v>140958817000</v>
      </c>
      <c r="K102" s="5">
        <v>93893045000</v>
      </c>
      <c r="L102" s="5">
        <v>27218264000</v>
      </c>
      <c r="M102" s="5">
        <v>21314124000</v>
      </c>
      <c r="N102" s="5">
        <v>24365749000</v>
      </c>
    </row>
    <row r="103" spans="3:14" ht="15.5" x14ac:dyDescent="0.35">
      <c r="C103" t="s">
        <v>116</v>
      </c>
      <c r="D103" s="5">
        <v>23769550000</v>
      </c>
      <c r="E103" s="5">
        <v>18900717000</v>
      </c>
      <c r="F103" s="5">
        <v>15592923000</v>
      </c>
      <c r="G103" s="5">
        <v>16685114000</v>
      </c>
      <c r="I103" s="5">
        <v>18900717000</v>
      </c>
      <c r="J103" s="5">
        <v>19504511000</v>
      </c>
      <c r="K103" s="5">
        <v>13518219000</v>
      </c>
      <c r="L103" s="5">
        <v>8911426000</v>
      </c>
      <c r="M103" s="5">
        <v>7069728000</v>
      </c>
      <c r="N103" s="5">
        <v>10086817000</v>
      </c>
    </row>
    <row r="104" spans="3:14" ht="15.5" x14ac:dyDescent="0.35">
      <c r="C104" t="s">
        <v>115</v>
      </c>
      <c r="D104" s="5">
        <v>177487384000</v>
      </c>
      <c r="E104" s="5">
        <v>181977683000</v>
      </c>
      <c r="F104" s="5">
        <v>187617498000</v>
      </c>
      <c r="G104" s="5">
        <v>169580830000</v>
      </c>
      <c r="I104" s="5">
        <v>181977683000</v>
      </c>
      <c r="J104" s="5">
        <v>142657265000</v>
      </c>
      <c r="K104" s="5">
        <v>65544105000</v>
      </c>
      <c r="L104" s="5">
        <v>32674382000</v>
      </c>
      <c r="M104" s="5">
        <v>20797784000</v>
      </c>
      <c r="N104" s="5">
        <v>2596096000</v>
      </c>
    </row>
    <row r="105" spans="3:14" ht="15.5" x14ac:dyDescent="0.35">
      <c r="C105" t="s">
        <v>113</v>
      </c>
    </row>
    <row r="106" spans="3:14" ht="15.5" x14ac:dyDescent="0.35">
      <c r="C106" t="s">
        <v>114</v>
      </c>
      <c r="D106" s="5">
        <v>12672432000</v>
      </c>
      <c r="E106" s="5">
        <v>15658068000</v>
      </c>
      <c r="F106" s="5">
        <v>19470359000</v>
      </c>
      <c r="G106" s="5">
        <v>2342968000</v>
      </c>
      <c r="I106" s="5">
        <v>15658068000</v>
      </c>
      <c r="J106" s="5">
        <v>6250000</v>
      </c>
      <c r="K106" s="5">
        <v>120255000</v>
      </c>
      <c r="L106" s="5">
        <v>3383302000</v>
      </c>
      <c r="M106" s="5">
        <v>3062223000</v>
      </c>
      <c r="N106" s="5">
        <v>7370522000</v>
      </c>
    </row>
    <row r="107" spans="3:14" ht="15.5" x14ac:dyDescent="0.35">
      <c r="C107" t="s">
        <v>118</v>
      </c>
    </row>
    <row r="108" spans="3:14" ht="15.5" x14ac:dyDescent="0.35">
      <c r="C108" t="s">
        <v>377</v>
      </c>
      <c r="D108" s="5">
        <v>114546785000</v>
      </c>
      <c r="E108" s="5">
        <v>134281250000</v>
      </c>
      <c r="F108" s="5">
        <v>154015715000</v>
      </c>
      <c r="G108" s="5">
        <v>173750180000</v>
      </c>
      <c r="I108" s="5">
        <v>134281250000</v>
      </c>
      <c r="J108" s="5">
        <v>284435210000</v>
      </c>
      <c r="K108" s="5">
        <v>721822101000</v>
      </c>
      <c r="L108" s="5">
        <v>9351172000</v>
      </c>
      <c r="M108" s="5">
        <v>619222879000</v>
      </c>
      <c r="N108" s="5">
        <v>719363993000</v>
      </c>
    </row>
    <row r="109" spans="3:14" ht="15.5" x14ac:dyDescent="0.35">
      <c r="C109" t="s">
        <v>120</v>
      </c>
      <c r="D109" s="5">
        <v>79831504000</v>
      </c>
      <c r="E109" s="5">
        <v>79739055000</v>
      </c>
      <c r="F109" s="5">
        <v>79648886000</v>
      </c>
      <c r="G109" s="5">
        <v>79631351000</v>
      </c>
      <c r="I109" s="5">
        <v>79739055000</v>
      </c>
      <c r="J109" s="5">
        <v>86825275000</v>
      </c>
      <c r="K109" s="5">
        <v>271828828000</v>
      </c>
      <c r="L109" s="5">
        <v>908511022000</v>
      </c>
      <c r="M109" s="5">
        <v>261963040000</v>
      </c>
      <c r="N109" s="5">
        <v>110586311000</v>
      </c>
    </row>
    <row r="110" spans="3:14" ht="15.5" x14ac:dyDescent="0.35">
      <c r="C110" t="s">
        <v>121</v>
      </c>
      <c r="D110" s="5">
        <v>234283716000</v>
      </c>
      <c r="E110" s="5">
        <v>253016241000</v>
      </c>
      <c r="F110" s="5">
        <v>271752034000</v>
      </c>
      <c r="G110" s="5">
        <v>259031725000</v>
      </c>
      <c r="I110" s="5">
        <v>253016241000</v>
      </c>
      <c r="J110" s="5">
        <v>370341847000</v>
      </c>
      <c r="K110" s="5">
        <v>839836779000</v>
      </c>
      <c r="L110" s="5">
        <v>76277681000</v>
      </c>
      <c r="M110" s="5">
        <v>705941528000</v>
      </c>
      <c r="N110" s="5">
        <v>815796848000</v>
      </c>
    </row>
    <row r="111" spans="3:14" ht="15.5" x14ac:dyDescent="0.35">
      <c r="C111" t="s">
        <v>122</v>
      </c>
      <c r="D111" s="5">
        <v>234283716000</v>
      </c>
      <c r="E111" s="5">
        <v>253016241000</v>
      </c>
      <c r="F111" s="5">
        <v>271752034000</v>
      </c>
      <c r="G111" s="5">
        <v>259031725000</v>
      </c>
      <c r="I111" s="5">
        <v>253016241000</v>
      </c>
      <c r="J111" s="5">
        <v>370341847000</v>
      </c>
      <c r="K111" s="5">
        <v>839836779000</v>
      </c>
      <c r="L111" s="5">
        <v>76277681000</v>
      </c>
      <c r="M111" s="5">
        <v>705941528000</v>
      </c>
      <c r="N111" s="5">
        <v>815796848000</v>
      </c>
    </row>
    <row r="112" spans="3:14" ht="15.5" x14ac:dyDescent="0.35">
      <c r="C112" t="s">
        <v>410</v>
      </c>
      <c r="D112" s="5">
        <v>85691277000</v>
      </c>
      <c r="E112" s="5">
        <v>84684655000</v>
      </c>
      <c r="F112" s="5">
        <v>83913798000</v>
      </c>
      <c r="G112" s="5">
        <v>51589067000</v>
      </c>
      <c r="I112" s="5">
        <v>84684655000</v>
      </c>
      <c r="J112" s="5">
        <v>52487781000</v>
      </c>
      <c r="K112" s="5">
        <v>83606889000</v>
      </c>
      <c r="L112" s="5">
        <v>61086000000</v>
      </c>
      <c r="M112" s="5">
        <v>79485812000</v>
      </c>
      <c r="N112" s="5">
        <v>92961365000</v>
      </c>
    </row>
    <row r="113" spans="2:14" ht="15.5" x14ac:dyDescent="0.35">
      <c r="C113" t="s">
        <v>124</v>
      </c>
    </row>
    <row r="114" spans="2:14" ht="15.5" x14ac:dyDescent="0.35">
      <c r="C114" t="s">
        <v>125</v>
      </c>
      <c r="D114" s="5">
        <v>145468209000</v>
      </c>
      <c r="E114" s="5">
        <v>165470606000</v>
      </c>
      <c r="F114" s="5">
        <v>185086719000</v>
      </c>
      <c r="G114" s="5">
        <v>205005653000</v>
      </c>
      <c r="I114" s="5">
        <v>165470606000</v>
      </c>
      <c r="J114" s="5">
        <v>316046086000</v>
      </c>
      <c r="K114" s="5">
        <v>754092684000</v>
      </c>
      <c r="L114" s="5">
        <v>14029881000</v>
      </c>
      <c r="M114" s="5">
        <v>626127990000</v>
      </c>
      <c r="N114" s="5">
        <v>722835483000</v>
      </c>
    </row>
    <row r="115" spans="2:14" ht="15.5" x14ac:dyDescent="0.35">
      <c r="C115" t="s">
        <v>126</v>
      </c>
      <c r="D115" s="5">
        <v>637581927000</v>
      </c>
      <c r="E115" s="5">
        <v>663612095000</v>
      </c>
      <c r="F115" s="5">
        <v>688844308000</v>
      </c>
      <c r="G115" s="5">
        <v>642358291000</v>
      </c>
      <c r="I115" s="5">
        <v>663612095000</v>
      </c>
      <c r="J115" s="5">
        <v>760293965000</v>
      </c>
      <c r="K115" s="5">
        <v>1284741231000</v>
      </c>
      <c r="L115" s="5">
        <v>1056976077000</v>
      </c>
      <c r="M115" s="5">
        <v>1020148427000</v>
      </c>
      <c r="N115" s="5">
        <v>970802343000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79129000000</v>
      </c>
      <c r="E117" s="5">
        <v>79129000000</v>
      </c>
      <c r="F117" s="5">
        <v>79129000000</v>
      </c>
      <c r="G117" s="5">
        <v>79129000000</v>
      </c>
      <c r="I117" s="5">
        <v>79129000000</v>
      </c>
      <c r="J117" s="5">
        <v>79129000000</v>
      </c>
      <c r="K117" s="5">
        <v>63303200000</v>
      </c>
      <c r="L117" s="5">
        <v>51000000000</v>
      </c>
      <c r="M117" s="5">
        <v>51000000000</v>
      </c>
      <c r="N117" s="5">
        <v>51000000000</v>
      </c>
    </row>
    <row r="118" spans="2:14" ht="15.5" x14ac:dyDescent="0.35">
      <c r="C118" t="s">
        <v>129</v>
      </c>
      <c r="D118" s="5">
        <v>930702672000</v>
      </c>
      <c r="E118" s="5">
        <v>930702672000</v>
      </c>
      <c r="F118" s="5">
        <v>930702672000</v>
      </c>
      <c r="G118" s="5">
        <v>924351959000</v>
      </c>
      <c r="I118" s="5">
        <v>930702672000</v>
      </c>
      <c r="J118" s="5">
        <v>924351959000</v>
      </c>
      <c r="K118" s="5">
        <v>91779744000</v>
      </c>
    </row>
    <row r="119" spans="2:14" ht="15.5" x14ac:dyDescent="0.35">
      <c r="C119" t="s">
        <v>130</v>
      </c>
      <c r="D119" s="5">
        <v>1184228812000</v>
      </c>
      <c r="E119" s="5">
        <v>1073347729000</v>
      </c>
      <c r="F119" s="5">
        <v>990302509000</v>
      </c>
      <c r="G119" s="5">
        <v>907228306000</v>
      </c>
      <c r="I119" s="5">
        <v>1073347729000</v>
      </c>
      <c r="J119" s="5">
        <v>770278025000</v>
      </c>
      <c r="K119" s="5">
        <v>481009465000</v>
      </c>
      <c r="L119" s="5">
        <v>294241755000</v>
      </c>
      <c r="M119" s="5">
        <v>130662550000</v>
      </c>
      <c r="N119" s="5">
        <v>-58446679000</v>
      </c>
    </row>
    <row r="120" spans="2:14" ht="15.5" x14ac:dyDescent="0.35">
      <c r="C120" t="s">
        <v>131</v>
      </c>
      <c r="D120" s="5">
        <v>18990960000</v>
      </c>
      <c r="E120" s="5">
        <v>18990960000</v>
      </c>
      <c r="F120" s="5">
        <v>18990960000</v>
      </c>
      <c r="G120" s="5">
        <v>18990960000</v>
      </c>
      <c r="I120" s="5">
        <v>18990960000</v>
      </c>
      <c r="J120" s="5">
        <v>12660640000</v>
      </c>
      <c r="K120" s="5">
        <v>6330320000</v>
      </c>
    </row>
    <row r="121" spans="2:14" ht="15.5" x14ac:dyDescent="0.35">
      <c r="C121" t="s">
        <v>132</v>
      </c>
      <c r="D121" s="5">
        <v>1165237852000</v>
      </c>
      <c r="E121" s="5">
        <v>1054356769000</v>
      </c>
      <c r="F121" s="5">
        <v>971311549000</v>
      </c>
      <c r="G121" s="5">
        <v>888237346000</v>
      </c>
      <c r="I121" s="5">
        <v>1054356769000</v>
      </c>
      <c r="J121" s="5">
        <v>757617385000</v>
      </c>
      <c r="K121" s="5">
        <v>474679145000</v>
      </c>
    </row>
    <row r="122" spans="2:14" ht="15.5" x14ac:dyDescent="0.35">
      <c r="C122" t="s">
        <v>133</v>
      </c>
      <c r="D122" s="5">
        <v>1184228812000</v>
      </c>
      <c r="E122" s="5">
        <v>1073347729000</v>
      </c>
      <c r="F122" s="5">
        <v>990302509000</v>
      </c>
      <c r="G122" s="5">
        <v>907228306000</v>
      </c>
      <c r="I122" s="5">
        <v>1073347729000</v>
      </c>
      <c r="J122" s="5">
        <v>770278025000</v>
      </c>
      <c r="K122" s="5">
        <v>481009465000</v>
      </c>
      <c r="L122" s="5">
        <v>294241755000</v>
      </c>
      <c r="M122" s="5">
        <v>130662550000</v>
      </c>
      <c r="N122" s="5">
        <v>-58446679000</v>
      </c>
    </row>
    <row r="123" spans="2:14" ht="15.5" x14ac:dyDescent="0.35">
      <c r="C123" t="s">
        <v>134</v>
      </c>
      <c r="D123" s="5">
        <v>105384003000</v>
      </c>
      <c r="E123" s="5">
        <v>92110022000</v>
      </c>
      <c r="F123" s="5">
        <v>82424146000</v>
      </c>
      <c r="G123" s="5">
        <v>68840252000</v>
      </c>
      <c r="I123" s="5">
        <v>92110022000</v>
      </c>
      <c r="J123" s="5">
        <v>43520444000</v>
      </c>
      <c r="K123" s="5">
        <v>-1031446000</v>
      </c>
      <c r="L123" s="5">
        <v>2825947000</v>
      </c>
      <c r="M123" s="5">
        <v>14589164000</v>
      </c>
      <c r="N123" s="5">
        <v>15050148000</v>
      </c>
    </row>
    <row r="124" spans="2:14" ht="15.5" x14ac:dyDescent="0.35">
      <c r="C124" t="s">
        <v>9</v>
      </c>
      <c r="D124" s="5">
        <v>2300024274000</v>
      </c>
      <c r="E124" s="5">
        <v>2175816104000</v>
      </c>
      <c r="F124" s="5">
        <v>2083877151000</v>
      </c>
      <c r="G124" s="5">
        <v>1980533486000</v>
      </c>
      <c r="I124" s="5">
        <v>2175816104000</v>
      </c>
      <c r="J124" s="5">
        <v>1817593689000</v>
      </c>
      <c r="K124" s="5">
        <v>634775362000</v>
      </c>
      <c r="L124" s="5">
        <v>347674099000</v>
      </c>
      <c r="M124" s="5">
        <v>196240528000</v>
      </c>
      <c r="N124" s="5">
        <v>7603469000</v>
      </c>
    </row>
    <row r="125" spans="2:14" ht="15.5" x14ac:dyDescent="0.35">
      <c r="C125" t="s">
        <v>135</v>
      </c>
      <c r="D125" s="5">
        <v>2937606201000</v>
      </c>
      <c r="E125" s="5">
        <v>2839428199000</v>
      </c>
      <c r="F125" s="5">
        <v>2772721459000</v>
      </c>
      <c r="G125" s="5">
        <v>2622891777000</v>
      </c>
      <c r="I125" s="5">
        <v>2839428199000</v>
      </c>
      <c r="J125" s="5">
        <v>2577887654000</v>
      </c>
      <c r="K125" s="5">
        <v>1919516593000</v>
      </c>
      <c r="L125" s="5">
        <v>1404650176000</v>
      </c>
      <c r="M125" s="5">
        <v>1216388955000</v>
      </c>
      <c r="N125" s="5">
        <v>978405812000</v>
      </c>
    </row>
    <row r="126" spans="2:14" ht="15.5" x14ac:dyDescent="0.35">
      <c r="C126" t="s">
        <v>136</v>
      </c>
      <c r="D126" s="5">
        <v>15825800000</v>
      </c>
      <c r="E126" s="5">
        <v>15825800000</v>
      </c>
      <c r="F126" s="5">
        <v>15825800000</v>
      </c>
      <c r="G126" s="5">
        <v>15825800000</v>
      </c>
      <c r="I126" s="5">
        <v>15825800000</v>
      </c>
      <c r="J126" s="5">
        <v>15825800000</v>
      </c>
      <c r="K126" s="5">
        <v>12660640000</v>
      </c>
      <c r="L126" s="5">
        <v>51000</v>
      </c>
      <c r="M126" s="5">
        <v>51000</v>
      </c>
      <c r="N126" s="5">
        <v>51000</v>
      </c>
    </row>
    <row r="128" spans="2:14" ht="15.5" x14ac:dyDescent="0.35">
      <c r="B128" t="s">
        <v>137</v>
      </c>
      <c r="C128" t="s">
        <v>138</v>
      </c>
      <c r="D128" s="5">
        <v>13578547000</v>
      </c>
      <c r="E128" s="5">
        <v>24776285000</v>
      </c>
      <c r="F128" s="5">
        <v>33227467000</v>
      </c>
      <c r="G128" s="5">
        <v>193590293000</v>
      </c>
      <c r="I128" s="5">
        <v>279317565000</v>
      </c>
      <c r="J128" s="5">
        <v>-22311041000</v>
      </c>
      <c r="K128" s="5">
        <v>89837692000</v>
      </c>
      <c r="L128" s="5">
        <v>73701291000</v>
      </c>
      <c r="M128" s="5">
        <v>64555107000</v>
      </c>
      <c r="N128" s="5">
        <v>-32249634000</v>
      </c>
    </row>
    <row r="129" spans="3:14" ht="15.5" x14ac:dyDescent="0.35">
      <c r="C129" t="s">
        <v>279</v>
      </c>
      <c r="D129" s="5">
        <v>192932591000</v>
      </c>
      <c r="E129" s="5">
        <v>150866836000</v>
      </c>
      <c r="F129" s="5">
        <v>173835939000</v>
      </c>
      <c r="G129" s="5">
        <v>366949881000</v>
      </c>
      <c r="I129" s="5">
        <v>875186079000</v>
      </c>
      <c r="J129" s="5">
        <v>611829653000</v>
      </c>
      <c r="K129" s="5">
        <v>864529222000</v>
      </c>
      <c r="L129" s="5">
        <v>642664953000</v>
      </c>
      <c r="M129" s="5">
        <v>496675836000</v>
      </c>
      <c r="N129" s="5">
        <v>71721571000</v>
      </c>
    </row>
    <row r="130" spans="3:14" ht="15.5" x14ac:dyDescent="0.35">
      <c r="C130" t="s">
        <v>280</v>
      </c>
      <c r="D130" s="5">
        <v>-119606209000</v>
      </c>
      <c r="E130" s="5">
        <v>-76497949000</v>
      </c>
      <c r="F130" s="5">
        <v>-109710805000</v>
      </c>
      <c r="G130" s="5">
        <v>-98455022000</v>
      </c>
      <c r="I130" s="5">
        <v>-412527690000</v>
      </c>
      <c r="J130" s="5">
        <v>-456755321000</v>
      </c>
      <c r="K130" s="5">
        <v>-413229585000</v>
      </c>
      <c r="L130" s="5">
        <v>-287222316000</v>
      </c>
      <c r="M130" s="5">
        <v>-291437618000</v>
      </c>
      <c r="N130" s="5">
        <v>-94044665000</v>
      </c>
    </row>
    <row r="131" spans="3:14" ht="15.5" x14ac:dyDescent="0.35">
      <c r="C131" t="s">
        <v>142</v>
      </c>
      <c r="D131" s="5">
        <v>-7812303000</v>
      </c>
      <c r="E131" s="5">
        <v>-5861455000</v>
      </c>
      <c r="F131" s="5">
        <v>-5981280000</v>
      </c>
      <c r="G131" s="5">
        <v>-9406491000</v>
      </c>
      <c r="I131" s="5">
        <v>-28452935000</v>
      </c>
      <c r="J131" s="5">
        <v>-27036723000</v>
      </c>
      <c r="K131" s="5">
        <v>-19854481000</v>
      </c>
      <c r="L131" s="5">
        <v>-12052978000</v>
      </c>
      <c r="M131" s="5">
        <v>-4710923000</v>
      </c>
      <c r="N131" s="5">
        <v>-2696609000</v>
      </c>
    </row>
    <row r="132" spans="3:14" ht="15.5" x14ac:dyDescent="0.35">
      <c r="C132" t="s">
        <v>282</v>
      </c>
      <c r="D132" s="5">
        <v>31839000</v>
      </c>
      <c r="E132" s="5">
        <v>26381000</v>
      </c>
      <c r="F132" s="5">
        <v>53235000</v>
      </c>
      <c r="G132" s="5">
        <v>173246000</v>
      </c>
      <c r="I132" s="5">
        <v>1792728000</v>
      </c>
      <c r="J132" s="5">
        <v>3554560000</v>
      </c>
      <c r="K132" s="5">
        <v>241950000</v>
      </c>
      <c r="L132" s="5">
        <v>468318000</v>
      </c>
      <c r="M132" s="5">
        <v>153639000</v>
      </c>
      <c r="N132" s="5">
        <v>158165000</v>
      </c>
    </row>
    <row r="133" spans="3:14" ht="15.5" x14ac:dyDescent="0.35">
      <c r="C133" t="s">
        <v>1265</v>
      </c>
      <c r="D133" s="5">
        <v>-791184000</v>
      </c>
      <c r="E133" s="5">
        <v>-795512000</v>
      </c>
      <c r="F133" s="5">
        <v>-799732000</v>
      </c>
      <c r="G133" s="5">
        <v>-803850000</v>
      </c>
      <c r="I133" s="5">
        <v>-3206959000</v>
      </c>
      <c r="J133" s="5">
        <v>-3470930000</v>
      </c>
      <c r="K133" s="5">
        <v>-3556015000</v>
      </c>
      <c r="L133" s="5">
        <v>-1438736000</v>
      </c>
      <c r="M133" s="5">
        <v>-1124022000</v>
      </c>
      <c r="N133" s="5">
        <v>-585287000</v>
      </c>
    </row>
    <row r="134" spans="3:14" ht="15.5" x14ac:dyDescent="0.35">
      <c r="C134" t="s">
        <v>144</v>
      </c>
      <c r="D134" s="5">
        <v>-46391511000</v>
      </c>
      <c r="E134" s="5">
        <v>-37489038000</v>
      </c>
      <c r="F134" s="5">
        <v>-17977865000</v>
      </c>
      <c r="G134" s="5">
        <v>-56305243000</v>
      </c>
      <c r="I134" s="5">
        <v>-124005760000</v>
      </c>
      <c r="J134" s="5">
        <v>-57507060000</v>
      </c>
      <c r="K134" s="5">
        <v>-55445149000</v>
      </c>
      <c r="L134" s="5">
        <v>-71947156000</v>
      </c>
      <c r="M134" s="5">
        <v>-45573013000</v>
      </c>
      <c r="N134" s="5">
        <v>-2361868000</v>
      </c>
    </row>
    <row r="135" spans="3:14" ht="15.5" x14ac:dyDescent="0.35">
      <c r="C135" t="s">
        <v>1266</v>
      </c>
      <c r="K135" s="5">
        <v>2685199000</v>
      </c>
    </row>
    <row r="136" spans="3:14" ht="15.5" x14ac:dyDescent="0.35">
      <c r="C136" t="s">
        <v>1267</v>
      </c>
      <c r="D136" s="5">
        <v>-4784676000</v>
      </c>
      <c r="E136" s="5">
        <v>-5472978000</v>
      </c>
      <c r="F136" s="5">
        <v>-6192025000</v>
      </c>
      <c r="G136" s="5">
        <v>-8562228000</v>
      </c>
      <c r="I136" s="5">
        <v>-29467898000</v>
      </c>
      <c r="J136" s="5">
        <v>-92925220000</v>
      </c>
      <c r="K136" s="5">
        <v>-285533449000</v>
      </c>
      <c r="L136" s="5">
        <v>-196770794000</v>
      </c>
      <c r="M136" s="5">
        <v>-89428792000</v>
      </c>
      <c r="N136" s="5">
        <v>-4440941000</v>
      </c>
    </row>
    <row r="137" spans="3:14" ht="15.5" x14ac:dyDescent="0.35">
      <c r="C137" t="s">
        <v>145</v>
      </c>
      <c r="D137" s="5">
        <v>-19909948000</v>
      </c>
      <c r="E137" s="5">
        <v>-19525944000</v>
      </c>
      <c r="F137" s="5">
        <v>-17465449000</v>
      </c>
      <c r="G137" s="5">
        <v>-165079829000</v>
      </c>
      <c r="I137" s="5">
        <v>-228858895000</v>
      </c>
      <c r="J137" s="5">
        <v>180255959000</v>
      </c>
      <c r="K137" s="5">
        <v>142287802000</v>
      </c>
      <c r="L137" s="5">
        <v>-53953706000</v>
      </c>
      <c r="M137" s="5">
        <v>-34034607000</v>
      </c>
      <c r="N137" s="5">
        <v>702801444000</v>
      </c>
    </row>
    <row r="138" spans="3:14" ht="15.5" x14ac:dyDescent="0.35">
      <c r="C138" t="s">
        <v>146</v>
      </c>
      <c r="D138" s="5">
        <v>15227784000</v>
      </c>
      <c r="E138" s="5">
        <v>-9261261000</v>
      </c>
      <c r="F138" s="5">
        <v>-20706571000</v>
      </c>
      <c r="G138" s="5">
        <v>-42930866000</v>
      </c>
      <c r="I138" s="5">
        <v>-108971492000</v>
      </c>
      <c r="J138" s="5">
        <v>-92137889000</v>
      </c>
      <c r="K138" s="5">
        <v>-267336565000</v>
      </c>
      <c r="L138" s="5">
        <v>2583945000</v>
      </c>
      <c r="M138" s="5">
        <v>-17468622000</v>
      </c>
      <c r="N138" s="5">
        <v>-670095742000</v>
      </c>
    </row>
    <row r="139" spans="3:14" ht="15.5" x14ac:dyDescent="0.35">
      <c r="C139" t="s">
        <v>1268</v>
      </c>
      <c r="D139" s="5">
        <v>19025000000</v>
      </c>
      <c r="E139" s="5">
        <v>-875000000</v>
      </c>
      <c r="F139" s="5">
        <v>-950000000</v>
      </c>
      <c r="G139" s="5">
        <v>-1175000000</v>
      </c>
      <c r="I139" s="5">
        <v>-3875000000</v>
      </c>
      <c r="J139" s="5">
        <v>46050000000</v>
      </c>
      <c r="K139" s="5">
        <v>-11161500000</v>
      </c>
      <c r="N139" s="5">
        <v>-520966766000</v>
      </c>
    </row>
    <row r="140" spans="3:14" ht="15.5" x14ac:dyDescent="0.35">
      <c r="C140" t="s">
        <v>449</v>
      </c>
      <c r="K140" s="5">
        <v>5999000</v>
      </c>
    </row>
    <row r="141" spans="3:14" ht="15.5" x14ac:dyDescent="0.35">
      <c r="C141" t="s">
        <v>1269</v>
      </c>
    </row>
    <row r="142" spans="3:14" ht="15.5" x14ac:dyDescent="0.35">
      <c r="C142" t="s">
        <v>1270</v>
      </c>
      <c r="J142" s="5">
        <v>-10066046000</v>
      </c>
      <c r="K142" s="5">
        <v>-133954000</v>
      </c>
    </row>
    <row r="143" spans="3:14" ht="15.5" x14ac:dyDescent="0.35">
      <c r="C143" t="s">
        <v>148</v>
      </c>
      <c r="D143" s="5">
        <v>-3797216000</v>
      </c>
      <c r="E143" s="5">
        <v>-8386261000</v>
      </c>
      <c r="F143" s="5">
        <v>-19756571000</v>
      </c>
      <c r="G143" s="5">
        <v>-41755866000</v>
      </c>
      <c r="I143" s="5">
        <v>-105096492000</v>
      </c>
      <c r="J143" s="5">
        <v>-128121843000</v>
      </c>
      <c r="K143" s="5">
        <v>-256047110000</v>
      </c>
      <c r="L143" s="5">
        <v>-62997376000</v>
      </c>
      <c r="M143" s="5">
        <v>-17468622000</v>
      </c>
      <c r="N143" s="5">
        <v>-149128976000</v>
      </c>
    </row>
    <row r="144" spans="3:14" ht="15.5" x14ac:dyDescent="0.35">
      <c r="C144" t="s">
        <v>1271</v>
      </c>
      <c r="L144" s="5">
        <v>65581321000</v>
      </c>
    </row>
    <row r="145" spans="2:14" ht="15.5" x14ac:dyDescent="0.35">
      <c r="C145" t="s">
        <v>149</v>
      </c>
      <c r="D145" s="5">
        <v>-19909948000</v>
      </c>
      <c r="E145" s="5">
        <v>-19525944000</v>
      </c>
      <c r="F145" s="5">
        <v>-17465449000</v>
      </c>
      <c r="G145" s="5">
        <v>-165079829000</v>
      </c>
      <c r="I145" s="5">
        <v>-228858895000</v>
      </c>
      <c r="J145" s="5">
        <v>180255959000</v>
      </c>
      <c r="K145" s="5">
        <v>142287802000</v>
      </c>
      <c r="L145" s="5">
        <v>-53953706000</v>
      </c>
      <c r="M145" s="5">
        <v>-34034607000</v>
      </c>
      <c r="N145" s="5">
        <v>702801444000</v>
      </c>
    </row>
    <row r="146" spans="2:14" ht="15.5" x14ac:dyDescent="0.35">
      <c r="C146" t="s">
        <v>609</v>
      </c>
      <c r="J146" s="5">
        <v>860923520000</v>
      </c>
    </row>
    <row r="147" spans="2:14" ht="15.5" x14ac:dyDescent="0.35">
      <c r="C147" t="s">
        <v>418</v>
      </c>
      <c r="J147" s="5">
        <v>542000000000</v>
      </c>
      <c r="K147" s="5">
        <v>1097845588000</v>
      </c>
      <c r="N147" s="5">
        <v>711841654000</v>
      </c>
    </row>
    <row r="148" spans="2:14" ht="15.5" x14ac:dyDescent="0.35">
      <c r="C148" t="s">
        <v>1272</v>
      </c>
      <c r="K148" s="5">
        <v>3583200000</v>
      </c>
    </row>
    <row r="149" spans="2:14" ht="15.5" x14ac:dyDescent="0.35">
      <c r="C149" t="s">
        <v>458</v>
      </c>
      <c r="G149" s="5">
        <v>-71216100000</v>
      </c>
      <c r="I149" s="5">
        <v>-71216100000</v>
      </c>
    </row>
    <row r="150" spans="2:14" ht="15.5" x14ac:dyDescent="0.35">
      <c r="C150" t="s">
        <v>155</v>
      </c>
      <c r="D150" s="5">
        <v>-175483000</v>
      </c>
      <c r="E150" s="5">
        <v>208521000</v>
      </c>
      <c r="F150" s="5">
        <v>-166934000</v>
      </c>
      <c r="G150" s="5">
        <v>-2865277000</v>
      </c>
      <c r="I150" s="5">
        <v>-2982492000</v>
      </c>
      <c r="J150" s="5">
        <v>-5835955000</v>
      </c>
      <c r="K150" s="5">
        <v>-3561682000</v>
      </c>
      <c r="L150" s="5">
        <v>-9779197000</v>
      </c>
      <c r="M150" s="5">
        <v>-6023479000</v>
      </c>
      <c r="N150" s="5">
        <v>-2988463000</v>
      </c>
    </row>
    <row r="151" spans="2:14" ht="15.5" x14ac:dyDescent="0.35">
      <c r="C151" t="s">
        <v>398</v>
      </c>
      <c r="D151" s="5">
        <v>-19734465000</v>
      </c>
      <c r="E151" s="5">
        <v>-19734465000</v>
      </c>
      <c r="F151" s="5">
        <v>-19734465000</v>
      </c>
      <c r="G151" s="5">
        <v>-90898452000</v>
      </c>
      <c r="I151" s="5">
        <v>-154660303000</v>
      </c>
      <c r="J151" s="5">
        <v>-1182303244000</v>
      </c>
      <c r="K151" s="5">
        <v>-955579304000</v>
      </c>
      <c r="L151" s="5">
        <v>-20710259000</v>
      </c>
      <c r="M151" s="5">
        <v>-12861128000</v>
      </c>
    </row>
    <row r="152" spans="2:14" ht="15.5" x14ac:dyDescent="0.35">
      <c r="C152" t="s">
        <v>1273</v>
      </c>
      <c r="F152" s="5">
        <v>2435950000</v>
      </c>
      <c r="G152" s="5">
        <v>-100000000</v>
      </c>
      <c r="J152" s="5">
        <v>-34528362000</v>
      </c>
      <c r="L152" s="5">
        <v>-23464250000</v>
      </c>
      <c r="M152" s="5">
        <v>-15150000000</v>
      </c>
      <c r="N152" s="5">
        <v>-6051747000</v>
      </c>
    </row>
    <row r="153" spans="2:14" ht="15.5" x14ac:dyDescent="0.35">
      <c r="C153" t="s">
        <v>164</v>
      </c>
      <c r="D153" s="5">
        <v>8896383000</v>
      </c>
      <c r="E153" s="5">
        <v>-4010920000</v>
      </c>
      <c r="F153" s="5">
        <v>-4944553000</v>
      </c>
      <c r="G153" s="5">
        <v>-14420402000</v>
      </c>
      <c r="I153" s="5">
        <v>-58512822000</v>
      </c>
      <c r="J153" s="5">
        <v>65807029000</v>
      </c>
      <c r="K153" s="5">
        <v>-35211071000</v>
      </c>
      <c r="L153" s="5">
        <v>22331530000</v>
      </c>
      <c r="M153" s="5">
        <v>13051878000</v>
      </c>
      <c r="N153" s="5">
        <v>456068000</v>
      </c>
    </row>
    <row r="154" spans="2:14" ht="15.5" x14ac:dyDescent="0.35">
      <c r="C154" t="s">
        <v>165</v>
      </c>
      <c r="D154" s="5">
        <v>8512596000</v>
      </c>
      <c r="F154" s="5">
        <v>1332000</v>
      </c>
      <c r="I154" s="5">
        <v>67025418000</v>
      </c>
      <c r="J154" s="5">
        <v>1217057000</v>
      </c>
      <c r="K154" s="5">
        <v>36428128000</v>
      </c>
      <c r="L154" s="5">
        <v>14096598000</v>
      </c>
      <c r="M154" s="5">
        <v>1044720000</v>
      </c>
      <c r="N154" s="5">
        <v>588652000</v>
      </c>
    </row>
    <row r="155" spans="2:14" ht="15.5" x14ac:dyDescent="0.35">
      <c r="C155" t="s">
        <v>166</v>
      </c>
      <c r="D155" s="5">
        <v>17408979000</v>
      </c>
      <c r="E155" s="5">
        <v>-4010920000</v>
      </c>
      <c r="F155" s="5">
        <v>-4943221000</v>
      </c>
      <c r="G155" s="5">
        <v>-14420402000</v>
      </c>
      <c r="I155" s="5">
        <v>8512596000</v>
      </c>
      <c r="J155" s="5">
        <v>67024086000</v>
      </c>
      <c r="K155" s="5">
        <v>1217057000</v>
      </c>
      <c r="L155" s="5">
        <v>36428128000</v>
      </c>
      <c r="M155" s="5">
        <v>14096598000</v>
      </c>
      <c r="N155" s="5">
        <v>1044720000</v>
      </c>
    </row>
    <row r="157" spans="2:14" ht="15.5" x14ac:dyDescent="0.35">
      <c r="B157" t="s">
        <v>167</v>
      </c>
      <c r="C157" t="s">
        <v>11</v>
      </c>
      <c r="D157" s="5">
        <v>15830000000</v>
      </c>
      <c r="E157" s="5">
        <v>15830000000</v>
      </c>
      <c r="F157" s="5">
        <v>15830000000</v>
      </c>
      <c r="G157" s="5">
        <v>15830000000</v>
      </c>
      <c r="I157" s="5">
        <v>15830000000</v>
      </c>
      <c r="J157" s="5">
        <v>15830000000</v>
      </c>
      <c r="K157" s="5">
        <v>12660000000</v>
      </c>
      <c r="L157" s="5">
        <v>0</v>
      </c>
      <c r="M157" s="5">
        <v>0</v>
      </c>
      <c r="N157" s="5">
        <v>0</v>
      </c>
    </row>
    <row r="158" spans="2:14" ht="15.5" x14ac:dyDescent="0.35">
      <c r="C158" t="s">
        <v>168</v>
      </c>
      <c r="D158" s="6">
        <v>7.01</v>
      </c>
      <c r="E158" s="6">
        <v>5.25</v>
      </c>
      <c r="F158" s="6">
        <v>5.25</v>
      </c>
      <c r="G158" s="6">
        <v>6.26</v>
      </c>
    </row>
    <row r="159" spans="2:14" ht="15.5" x14ac:dyDescent="0.35">
      <c r="C159" t="s">
        <v>169</v>
      </c>
      <c r="D159" s="6">
        <v>95.58</v>
      </c>
      <c r="E159" s="6">
        <v>238.1</v>
      </c>
      <c r="F159" s="6">
        <v>102.86</v>
      </c>
      <c r="G159" s="6">
        <v>99.04</v>
      </c>
    </row>
    <row r="160" spans="2:14" ht="15.5" x14ac:dyDescent="0.35">
      <c r="C160" t="s">
        <v>60</v>
      </c>
      <c r="D160" s="6">
        <v>40.520000000000003</v>
      </c>
      <c r="E160" s="6">
        <v>96.25</v>
      </c>
      <c r="F160" s="6">
        <v>38.880000000000003</v>
      </c>
      <c r="G160" s="6">
        <v>34.17</v>
      </c>
    </row>
    <row r="161" spans="3:7" ht="15.5" x14ac:dyDescent="0.35">
      <c r="C161" t="s">
        <v>170</v>
      </c>
      <c r="D161" s="5">
        <v>120090000000</v>
      </c>
      <c r="E161" s="5">
        <v>74120000000</v>
      </c>
      <c r="F161" s="5">
        <v>94310000000</v>
      </c>
      <c r="G161" s="5">
        <v>143020000000</v>
      </c>
    </row>
    <row r="162" spans="3:7" ht="15.5" x14ac:dyDescent="0.35">
      <c r="C162" t="s">
        <v>171</v>
      </c>
      <c r="D162" s="6">
        <v>3.7699999999999997E-2</v>
      </c>
      <c r="E162" s="6">
        <v>2.92E-2</v>
      </c>
      <c r="F162" s="6">
        <v>0.03</v>
      </c>
      <c r="G162" s="6">
        <v>3.78E-2</v>
      </c>
    </row>
    <row r="163" spans="3:7" ht="15.5" x14ac:dyDescent="0.35">
      <c r="C163" t="s">
        <v>172</v>
      </c>
      <c r="D163" s="6">
        <v>5.0499999999999996E-2</v>
      </c>
      <c r="E163" s="6">
        <v>3.9900000000000005E-2</v>
      </c>
      <c r="F163" s="6">
        <v>4.1500000000000002E-2</v>
      </c>
      <c r="G163" s="6">
        <v>5.1799999999999999E-2</v>
      </c>
    </row>
    <row r="164" spans="3:7" ht="15.5" x14ac:dyDescent="0.35">
      <c r="C164" t="s">
        <v>173</v>
      </c>
      <c r="D164" s="6">
        <v>4.1599999999999998E-2</v>
      </c>
      <c r="E164" s="6">
        <v>2.4E-2</v>
      </c>
      <c r="F164" s="6">
        <v>3.3799999999999997E-2</v>
      </c>
      <c r="G164" s="6">
        <v>5.5800000000000002E-2</v>
      </c>
    </row>
    <row r="165" spans="3:7" ht="15.5" x14ac:dyDescent="0.35">
      <c r="C165" t="s">
        <v>174</v>
      </c>
      <c r="D165" s="6">
        <v>17.05</v>
      </c>
      <c r="E165" s="6">
        <v>8.5</v>
      </c>
      <c r="F165" s="6">
        <v>10.41</v>
      </c>
      <c r="G165" s="6">
        <v>12.92</v>
      </c>
    </row>
    <row r="166" spans="3:7" ht="15.5" x14ac:dyDescent="0.35">
      <c r="C166" t="s">
        <v>175</v>
      </c>
      <c r="D166" s="5">
        <v>2300000000000</v>
      </c>
      <c r="E166" s="5">
        <v>2176000000000</v>
      </c>
      <c r="F166" s="5">
        <v>2084000000000</v>
      </c>
      <c r="G166" s="5">
        <v>1981000000000</v>
      </c>
    </row>
    <row r="167" spans="3:7" ht="15.5" x14ac:dyDescent="0.35">
      <c r="C167" t="s">
        <v>176</v>
      </c>
      <c r="D167" s="6">
        <v>4.83</v>
      </c>
      <c r="E167" s="6">
        <v>9.49</v>
      </c>
      <c r="F167" s="6">
        <v>4.2699999999999996</v>
      </c>
      <c r="G167" s="6">
        <v>5.13</v>
      </c>
    </row>
    <row r="168" spans="3:7" ht="15.5" x14ac:dyDescent="0.35">
      <c r="C168" t="s">
        <v>177</v>
      </c>
      <c r="D168" s="6">
        <v>138.66999999999999</v>
      </c>
      <c r="E168" s="6">
        <v>131.66999999999999</v>
      </c>
      <c r="F168" s="6">
        <v>126.47</v>
      </c>
      <c r="G168" s="6">
        <v>120.8</v>
      </c>
    </row>
    <row r="169" spans="3:7" ht="15.5" x14ac:dyDescent="0.35">
      <c r="C169" t="s">
        <v>178</v>
      </c>
      <c r="D169" s="6">
        <v>4.8499999999999996</v>
      </c>
      <c r="E169" s="6">
        <v>9.5299999999999994</v>
      </c>
      <c r="F169" s="6">
        <v>4.29</v>
      </c>
      <c r="G169" s="6">
        <v>5.15</v>
      </c>
    </row>
    <row r="170" spans="3:7" ht="15.5" x14ac:dyDescent="0.35">
      <c r="C170" t="s">
        <v>179</v>
      </c>
      <c r="D170" s="6">
        <v>138.19</v>
      </c>
      <c r="E170" s="6">
        <v>131.18</v>
      </c>
      <c r="F170" s="6">
        <v>125.98</v>
      </c>
      <c r="G170" s="6">
        <v>120.31</v>
      </c>
    </row>
    <row r="171" spans="3:7" ht="15.5" x14ac:dyDescent="0.35">
      <c r="C171" t="s">
        <v>180</v>
      </c>
      <c r="D171" s="5">
        <v>79000000000</v>
      </c>
      <c r="E171" s="5">
        <v>79000000000</v>
      </c>
      <c r="F171" s="5">
        <v>79000000000</v>
      </c>
      <c r="G171" s="5">
        <v>79000000000</v>
      </c>
    </row>
    <row r="172" spans="3:7" ht="15.5" x14ac:dyDescent="0.35">
      <c r="C172" t="s">
        <v>181</v>
      </c>
      <c r="D172" s="5">
        <v>115000000000</v>
      </c>
      <c r="E172" s="5">
        <v>134000000000</v>
      </c>
      <c r="F172" s="5">
        <v>154000000000</v>
      </c>
      <c r="G172" s="5">
        <v>174000000000</v>
      </c>
    </row>
    <row r="173" spans="3:7" ht="15.5" x14ac:dyDescent="0.35">
      <c r="C173" t="s">
        <v>182</v>
      </c>
      <c r="D173" s="5">
        <v>2195000000000</v>
      </c>
      <c r="E173" s="5">
        <v>2084000000000</v>
      </c>
      <c r="F173" s="5">
        <v>2001000000000</v>
      </c>
      <c r="G173" s="5">
        <v>1912000000000</v>
      </c>
    </row>
    <row r="174" spans="3:7" ht="15.5" x14ac:dyDescent="0.35">
      <c r="C174" t="s">
        <v>23</v>
      </c>
      <c r="D174" s="5">
        <v>193000000000</v>
      </c>
      <c r="E174" s="5">
        <v>213000000000</v>
      </c>
      <c r="F174" s="5">
        <v>233000000000</v>
      </c>
      <c r="G174" s="5">
        <v>253000000000</v>
      </c>
    </row>
    <row r="175" spans="3:7" ht="15.5" x14ac:dyDescent="0.35">
      <c r="C175" t="s">
        <v>20</v>
      </c>
      <c r="D175" s="5">
        <v>176000000000</v>
      </c>
      <c r="E175" s="5">
        <v>205000000000</v>
      </c>
      <c r="F175" s="5">
        <v>220000000000</v>
      </c>
      <c r="G175" s="5">
        <v>235000000000</v>
      </c>
    </row>
    <row r="176" spans="3:7" ht="15.5" x14ac:dyDescent="0.35">
      <c r="C176" t="s">
        <v>183</v>
      </c>
      <c r="D176" s="5">
        <v>394000000000</v>
      </c>
      <c r="E176" s="5">
        <v>300000000000</v>
      </c>
      <c r="F176" s="5">
        <v>242000000000</v>
      </c>
      <c r="G176" s="5">
        <v>226000000000</v>
      </c>
    </row>
    <row r="177" spans="3:14" ht="15.5" x14ac:dyDescent="0.35">
      <c r="C177" t="s">
        <v>184</v>
      </c>
      <c r="D177" s="5">
        <v>14000000000</v>
      </c>
      <c r="E177" s="5">
        <v>25000000000</v>
      </c>
      <c r="F177" s="5">
        <v>33000000000</v>
      </c>
      <c r="G177" s="5">
        <v>194000000000</v>
      </c>
    </row>
    <row r="178" spans="3:14" ht="15.5" x14ac:dyDescent="0.35">
      <c r="C178" t="s">
        <v>185</v>
      </c>
      <c r="D178" s="5">
        <v>-4000000000</v>
      </c>
      <c r="E178" s="5">
        <v>-8000000000</v>
      </c>
      <c r="F178" s="5">
        <v>-20000000000</v>
      </c>
      <c r="G178" s="5">
        <v>-42000000000</v>
      </c>
    </row>
    <row r="179" spans="3:14" ht="15.5" x14ac:dyDescent="0.35">
      <c r="C179" t="s">
        <v>12</v>
      </c>
      <c r="D179" s="5">
        <v>10000000000</v>
      </c>
      <c r="E179" s="5">
        <v>16000000000</v>
      </c>
      <c r="F179" s="5">
        <v>13000000000</v>
      </c>
      <c r="G179" s="5">
        <v>152000000000</v>
      </c>
    </row>
    <row r="180" spans="3:14" ht="15.5" x14ac:dyDescent="0.35">
      <c r="C180" t="s">
        <v>15</v>
      </c>
      <c r="D180" s="6">
        <v>0.62</v>
      </c>
      <c r="E180" s="6">
        <v>1.04</v>
      </c>
      <c r="F180" s="6">
        <v>0.85</v>
      </c>
      <c r="G180" s="6">
        <v>9.59</v>
      </c>
    </row>
    <row r="181" spans="3:14" ht="15.5" x14ac:dyDescent="0.35">
      <c r="C181" t="s">
        <v>45</v>
      </c>
      <c r="I181" s="6">
        <v>23.65</v>
      </c>
      <c r="J181" s="6">
        <v>18.28</v>
      </c>
      <c r="K181" s="6">
        <v>14.75</v>
      </c>
      <c r="L181" s="6">
        <v>3207435.39</v>
      </c>
      <c r="M181" s="6">
        <v>3708024.1</v>
      </c>
      <c r="N181" s="6">
        <v>-942606.25</v>
      </c>
    </row>
    <row r="182" spans="3:14" ht="15.5" x14ac:dyDescent="0.35">
      <c r="C182" t="s">
        <v>59</v>
      </c>
      <c r="I182" s="6">
        <v>52.85</v>
      </c>
      <c r="J182" s="6">
        <v>20.350000000000001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62</v>
      </c>
      <c r="I183" s="6">
        <v>20.39</v>
      </c>
      <c r="J183" s="6">
        <v>6.4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186</v>
      </c>
      <c r="I184" s="5">
        <v>425980000000</v>
      </c>
      <c r="J184" s="5">
        <v>382330000000</v>
      </c>
      <c r="K184" s="5">
        <v>353540000000</v>
      </c>
      <c r="L184" s="5">
        <v>302100000000</v>
      </c>
      <c r="M184" s="5">
        <v>309800000000</v>
      </c>
      <c r="N184" s="5">
        <v>-9620000000</v>
      </c>
    </row>
    <row r="185" spans="3:14" ht="15.5" x14ac:dyDescent="0.35">
      <c r="C185" t="s">
        <v>187</v>
      </c>
      <c r="I185" s="6">
        <v>0.1318</v>
      </c>
      <c r="J185" s="6">
        <v>0.11220000000000001</v>
      </c>
      <c r="K185" s="6">
        <v>9.7299999999999998E-2</v>
      </c>
      <c r="L185" s="6">
        <v>0.11650000000000001</v>
      </c>
      <c r="M185" s="6">
        <v>0.1555</v>
      </c>
      <c r="N185" s="6">
        <v>-4.9100000000000005E-2</v>
      </c>
    </row>
    <row r="186" spans="3:14" ht="15.5" x14ac:dyDescent="0.35">
      <c r="C186" t="s">
        <v>188</v>
      </c>
      <c r="I186" s="6">
        <v>0.17960000000000001</v>
      </c>
      <c r="J186" s="6">
        <v>0.16309999999999999</v>
      </c>
      <c r="K186" s="6">
        <v>0.29370000000000002</v>
      </c>
      <c r="L186" s="6">
        <v>0.47439999999999999</v>
      </c>
      <c r="M186" s="6">
        <v>1.0410999999999999</v>
      </c>
      <c r="N186" s="6">
        <v>6.4555999999999996</v>
      </c>
    </row>
    <row r="187" spans="3:14" ht="15.5" x14ac:dyDescent="0.35">
      <c r="C187" t="s">
        <v>189</v>
      </c>
      <c r="I187" s="6">
        <v>0.15579999999999999</v>
      </c>
      <c r="J187" s="6">
        <v>0.1759</v>
      </c>
      <c r="K187" s="6">
        <v>0.3226</v>
      </c>
      <c r="L187" s="6">
        <v>0.39789999999999998</v>
      </c>
      <c r="M187" s="6">
        <v>0.32030000000000003</v>
      </c>
      <c r="N187" s="6">
        <v>-6.2300000000000001E-2</v>
      </c>
    </row>
    <row r="188" spans="3:14" ht="15.5" x14ac:dyDescent="0.35">
      <c r="C188" t="s">
        <v>190</v>
      </c>
      <c r="I188" s="6">
        <v>10.43</v>
      </c>
      <c r="J188" s="6">
        <v>3.34</v>
      </c>
      <c r="K188" s="6">
        <v>1.58</v>
      </c>
      <c r="L188" s="6">
        <v>1.48</v>
      </c>
      <c r="M188" s="6">
        <v>1.63</v>
      </c>
      <c r="N188" s="6">
        <v>-0.27</v>
      </c>
    </row>
    <row r="189" spans="3:14" ht="15.5" x14ac:dyDescent="0.35">
      <c r="C189" t="s">
        <v>56</v>
      </c>
      <c r="I189" s="6">
        <v>9.49</v>
      </c>
      <c r="J189" s="6">
        <v>3.32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53</v>
      </c>
      <c r="I190" s="6">
        <v>131.66999999999999</v>
      </c>
      <c r="J190" s="6">
        <v>112.1</v>
      </c>
      <c r="K190" s="6">
        <v>50.22</v>
      </c>
      <c r="L190" s="6">
        <v>6761728.4699999997</v>
      </c>
      <c r="M190" s="6">
        <v>3561791.45</v>
      </c>
      <c r="N190" s="6">
        <v>-146013.31</v>
      </c>
    </row>
    <row r="191" spans="3:14" ht="15.5" x14ac:dyDescent="0.35">
      <c r="C191" t="s">
        <v>191</v>
      </c>
      <c r="I191" s="6">
        <v>9.5299999999999994</v>
      </c>
      <c r="J191" s="6">
        <v>3.33</v>
      </c>
      <c r="K191" s="5">
        <v>0</v>
      </c>
      <c r="L191" s="5">
        <v>0</v>
      </c>
      <c r="M191" s="5">
        <v>0</v>
      </c>
      <c r="N191" s="5">
        <v>0</v>
      </c>
    </row>
    <row r="192" spans="3:14" ht="15.5" x14ac:dyDescent="0.35">
      <c r="C192" t="s">
        <v>192</v>
      </c>
      <c r="I192" s="6">
        <v>131.18</v>
      </c>
      <c r="J192" s="6">
        <v>111.61</v>
      </c>
      <c r="K192" s="6">
        <v>49.61</v>
      </c>
      <c r="L192" s="6">
        <v>6610623.7599999998</v>
      </c>
      <c r="M192" s="6">
        <v>3410686.75</v>
      </c>
      <c r="N192" s="6">
        <v>-297118.02</v>
      </c>
    </row>
    <row r="193" spans="2:14" ht="15.5" x14ac:dyDescent="0.35">
      <c r="C193" t="s">
        <v>193</v>
      </c>
      <c r="I193" s="5">
        <v>79000000000</v>
      </c>
      <c r="J193" s="5">
        <v>83000000000</v>
      </c>
      <c r="K193" s="5">
        <v>263000000000</v>
      </c>
      <c r="L193" s="5">
        <v>902000000000</v>
      </c>
      <c r="M193" s="5">
        <v>248000000000</v>
      </c>
      <c r="N193" s="5">
        <v>104000000000</v>
      </c>
    </row>
    <row r="194" spans="2:14" ht="15.5" x14ac:dyDescent="0.35">
      <c r="C194" t="s">
        <v>194</v>
      </c>
      <c r="I194" s="5">
        <v>134000000000</v>
      </c>
      <c r="J194" s="5">
        <v>284000000000</v>
      </c>
      <c r="K194" s="5">
        <v>722000000000</v>
      </c>
      <c r="L194" s="5">
        <v>9000000000</v>
      </c>
      <c r="M194" s="5">
        <v>619000000000</v>
      </c>
      <c r="N194" s="5">
        <v>719000000000</v>
      </c>
    </row>
    <row r="195" spans="2:14" ht="15.5" x14ac:dyDescent="0.35">
      <c r="C195" t="s">
        <v>25</v>
      </c>
      <c r="I195" s="5">
        <v>213000000000</v>
      </c>
      <c r="J195" s="5">
        <v>368000000000</v>
      </c>
      <c r="K195" s="5">
        <v>985000000000</v>
      </c>
      <c r="L195" s="5">
        <v>911000000000</v>
      </c>
      <c r="M195" s="5">
        <v>867000000000</v>
      </c>
      <c r="N195" s="5">
        <v>824000000000</v>
      </c>
    </row>
    <row r="196" spans="2:14" ht="15.5" x14ac:dyDescent="0.35">
      <c r="C196" t="s">
        <v>22</v>
      </c>
      <c r="I196" s="5">
        <v>205000000000</v>
      </c>
      <c r="J196" s="5">
        <v>301000000000</v>
      </c>
      <c r="K196" s="5">
        <v>984000000000</v>
      </c>
      <c r="L196" s="5">
        <v>875000000000</v>
      </c>
      <c r="M196" s="5">
        <v>853000000000</v>
      </c>
      <c r="N196" s="5">
        <v>822000000000</v>
      </c>
    </row>
    <row r="197" spans="2:14" ht="15.5" x14ac:dyDescent="0.35">
      <c r="C197" t="s">
        <v>195</v>
      </c>
      <c r="I197" s="5">
        <v>300000000000</v>
      </c>
      <c r="J197" s="5">
        <v>253000000000</v>
      </c>
      <c r="K197" s="5">
        <v>-201000000000</v>
      </c>
      <c r="L197" s="5">
        <v>-759000000000</v>
      </c>
      <c r="M197" s="5">
        <v>-147000000000</v>
      </c>
      <c r="N197" s="5">
        <v>-127000000000</v>
      </c>
    </row>
    <row r="198" spans="2:14" ht="15.5" x14ac:dyDescent="0.35">
      <c r="C198" t="s">
        <v>196</v>
      </c>
      <c r="I198" s="5">
        <v>279000000000</v>
      </c>
      <c r="J198" s="5">
        <v>-22000000000</v>
      </c>
      <c r="K198" s="5">
        <v>90000000000</v>
      </c>
      <c r="L198" s="5">
        <v>74000000000</v>
      </c>
      <c r="M198" s="5">
        <v>65000000000</v>
      </c>
      <c r="N198" s="5">
        <v>-32000000000</v>
      </c>
    </row>
    <row r="199" spans="2:14" ht="15.5" x14ac:dyDescent="0.35">
      <c r="C199" t="s">
        <v>197</v>
      </c>
      <c r="I199" s="5">
        <v>-105000000000</v>
      </c>
      <c r="J199" s="5">
        <v>-128000000000</v>
      </c>
      <c r="K199" s="5">
        <v>-256000000000</v>
      </c>
      <c r="L199" s="5">
        <v>-63000000000</v>
      </c>
      <c r="M199" s="5">
        <v>-17000000000</v>
      </c>
      <c r="N199" s="5">
        <v>-149000000000</v>
      </c>
    </row>
    <row r="200" spans="2:14" ht="15.5" x14ac:dyDescent="0.35">
      <c r="C200" t="s">
        <v>14</v>
      </c>
      <c r="I200" s="5">
        <v>174000000000</v>
      </c>
      <c r="J200" s="5">
        <v>-150000000000</v>
      </c>
      <c r="K200" s="5">
        <v>-166000000000</v>
      </c>
      <c r="L200" s="5">
        <v>11000000000</v>
      </c>
      <c r="M200" s="5">
        <v>47000000000</v>
      </c>
      <c r="N200" s="5">
        <v>-181000000000</v>
      </c>
    </row>
    <row r="201" spans="2:14" ht="15.5" x14ac:dyDescent="0.35">
      <c r="C201" t="s">
        <v>16</v>
      </c>
      <c r="I201" s="6">
        <v>11.01</v>
      </c>
      <c r="J201" s="6">
        <v>-9.51</v>
      </c>
      <c r="K201" s="6">
        <v>-13.13</v>
      </c>
      <c r="L201" s="6">
        <v>209880.69</v>
      </c>
      <c r="M201" s="6">
        <v>923264.41</v>
      </c>
      <c r="N201" s="6">
        <v>-3556443.33</v>
      </c>
    </row>
    <row r="203" spans="2:14" ht="15.5" x14ac:dyDescent="0.35">
      <c r="B203" t="s">
        <v>198</v>
      </c>
      <c r="C203" t="s">
        <v>199</v>
      </c>
      <c r="D203" s="5">
        <v>111000000000</v>
      </c>
      <c r="E203" s="5">
        <v>83000000000</v>
      </c>
      <c r="F203" s="5">
        <v>83000000000</v>
      </c>
      <c r="G203" s="5">
        <v>99000000000</v>
      </c>
      <c r="H203" s="5">
        <v>444000000000</v>
      </c>
      <c r="I203" s="5">
        <v>374000000000</v>
      </c>
      <c r="J203" s="5">
        <v>289000000000</v>
      </c>
      <c r="K203" s="5">
        <v>187000000000</v>
      </c>
      <c r="L203" s="5">
        <v>164000000000</v>
      </c>
      <c r="M203" s="5">
        <v>189000000000</v>
      </c>
      <c r="N203" s="5">
        <v>-48000000000</v>
      </c>
    </row>
    <row r="204" spans="2:14" ht="15.5" x14ac:dyDescent="0.35">
      <c r="C204" t="s">
        <v>317</v>
      </c>
      <c r="H204" s="5">
        <v>376000000000</v>
      </c>
      <c r="I204" s="5">
        <v>374000000000</v>
      </c>
      <c r="J204" s="5">
        <v>289000000000</v>
      </c>
      <c r="K204" s="5">
        <v>187000000000</v>
      </c>
    </row>
    <row r="205" spans="2:14" ht="15.5" x14ac:dyDescent="0.35">
      <c r="C205" t="s">
        <v>200</v>
      </c>
      <c r="H205" s="5">
        <v>13</v>
      </c>
      <c r="I205" s="5">
        <v>13</v>
      </c>
      <c r="J205" s="6">
        <v>4.5</v>
      </c>
    </row>
    <row r="206" spans="2:14" ht="15.5" x14ac:dyDescent="0.35">
      <c r="C206" t="s">
        <v>64</v>
      </c>
      <c r="H206" s="6">
        <v>0.46389999999999998</v>
      </c>
      <c r="I206" s="6">
        <v>0.54969999999999997</v>
      </c>
      <c r="J206" s="6">
        <v>0.2462</v>
      </c>
    </row>
    <row r="207" spans="2:14" ht="15.5" x14ac:dyDescent="0.35">
      <c r="C207" t="s">
        <v>201</v>
      </c>
      <c r="H207" s="6">
        <v>1.67E-2</v>
      </c>
      <c r="I207" s="6">
        <v>2.5000000000000001E-2</v>
      </c>
      <c r="J207" s="6">
        <v>8.6999999999999994E-3</v>
      </c>
    </row>
    <row r="208" spans="2:14" ht="15.5" x14ac:dyDescent="0.35">
      <c r="C208" t="s">
        <v>44</v>
      </c>
      <c r="D208" s="6">
        <v>7.01</v>
      </c>
      <c r="E208" s="6">
        <v>5.25</v>
      </c>
      <c r="F208" s="6">
        <v>5.25</v>
      </c>
      <c r="G208" s="6">
        <v>6.26</v>
      </c>
      <c r="H208" s="6">
        <v>28.03</v>
      </c>
      <c r="I208" s="6">
        <v>23.65</v>
      </c>
      <c r="J208" s="6">
        <v>18.28</v>
      </c>
      <c r="K208" s="6">
        <v>11.8</v>
      </c>
      <c r="L208" s="6">
        <v>10.34</v>
      </c>
      <c r="M208" s="6">
        <v>11.95</v>
      </c>
      <c r="N208" s="6">
        <v>-3.04</v>
      </c>
    </row>
    <row r="209" spans="3:14" ht="15.5" x14ac:dyDescent="0.35">
      <c r="C209" t="s">
        <v>318</v>
      </c>
      <c r="H209" s="6">
        <v>23.76</v>
      </c>
      <c r="I209" s="6">
        <v>23.65</v>
      </c>
      <c r="J209" s="6">
        <v>18.28</v>
      </c>
      <c r="K209" s="6">
        <v>11.8</v>
      </c>
    </row>
    <row r="210" spans="3:14" ht="15.5" x14ac:dyDescent="0.35">
      <c r="C210" t="s">
        <v>66</v>
      </c>
      <c r="H210" s="5">
        <v>13</v>
      </c>
      <c r="I210" s="5">
        <v>13</v>
      </c>
      <c r="J210" s="6">
        <v>4.5</v>
      </c>
    </row>
    <row r="211" spans="3:14" ht="15.5" x14ac:dyDescent="0.35">
      <c r="C211" t="s">
        <v>202</v>
      </c>
      <c r="H211" s="6">
        <v>0.46389999999999998</v>
      </c>
      <c r="I211" s="6">
        <v>0.54969999999999997</v>
      </c>
      <c r="J211" s="6">
        <v>0.2462</v>
      </c>
    </row>
    <row r="212" spans="3:14" ht="15.5" x14ac:dyDescent="0.35">
      <c r="C212" t="s">
        <v>203</v>
      </c>
      <c r="H212" s="6">
        <v>1.67E-2</v>
      </c>
      <c r="I212" s="6">
        <v>2.5000000000000001E-2</v>
      </c>
      <c r="J212" s="6">
        <v>8.6999999999999994E-3</v>
      </c>
    </row>
    <row r="213" spans="3:14" ht="15.5" x14ac:dyDescent="0.35">
      <c r="C213" t="s">
        <v>204</v>
      </c>
      <c r="D213" s="5">
        <v>262000000000</v>
      </c>
      <c r="E213" s="5">
        <v>206000000000</v>
      </c>
      <c r="F213" s="5">
        <v>220000000000</v>
      </c>
      <c r="G213" s="5">
        <v>287000000000</v>
      </c>
      <c r="H213" s="5">
        <v>1047000000000</v>
      </c>
      <c r="I213" s="5">
        <v>970000000000</v>
      </c>
      <c r="J213" s="5">
        <v>921000000000</v>
      </c>
      <c r="K213" s="5">
        <v>931000000000</v>
      </c>
      <c r="L213" s="5">
        <v>670000000000</v>
      </c>
      <c r="M213" s="5">
        <v>628000000000</v>
      </c>
      <c r="N213" s="5">
        <v>84000000000</v>
      </c>
    </row>
    <row r="214" spans="3:14" ht="15.5" x14ac:dyDescent="0.35">
      <c r="C214" t="s">
        <v>319</v>
      </c>
      <c r="H214" s="5">
        <v>974000000000</v>
      </c>
      <c r="I214" s="5">
        <v>970000000000</v>
      </c>
      <c r="J214" s="5">
        <v>921000000000</v>
      </c>
      <c r="K214" s="5">
        <v>931000000000</v>
      </c>
    </row>
    <row r="215" spans="3:14" ht="15.5" x14ac:dyDescent="0.35">
      <c r="C215" t="s">
        <v>205</v>
      </c>
      <c r="H215" s="5">
        <v>13</v>
      </c>
      <c r="I215" s="5">
        <v>13</v>
      </c>
      <c r="J215" s="6">
        <v>4.5</v>
      </c>
    </row>
    <row r="216" spans="3:14" ht="15.5" x14ac:dyDescent="0.35">
      <c r="C216" t="s">
        <v>206</v>
      </c>
      <c r="H216" s="6">
        <v>0.46389999999999998</v>
      </c>
      <c r="I216" s="6">
        <v>0.54969999999999997</v>
      </c>
      <c r="J216" s="6">
        <v>0.2462</v>
      </c>
    </row>
    <row r="217" spans="3:14" ht="15.5" x14ac:dyDescent="0.35">
      <c r="C217" t="s">
        <v>207</v>
      </c>
      <c r="H217" s="6">
        <v>1.67E-2</v>
      </c>
      <c r="I217" s="6">
        <v>2.5000000000000001E-2</v>
      </c>
      <c r="J217" s="6">
        <v>8.6999999999999994E-3</v>
      </c>
    </row>
    <row r="218" spans="3:14" ht="15.5" x14ac:dyDescent="0.35">
      <c r="C218" t="s">
        <v>208</v>
      </c>
      <c r="I218" s="6">
        <v>27.83</v>
      </c>
    </row>
    <row r="219" spans="3:14" ht="15.5" x14ac:dyDescent="0.35">
      <c r="C219" t="s">
        <v>320</v>
      </c>
      <c r="I219" s="6">
        <v>32.82</v>
      </c>
    </row>
    <row r="220" spans="3:14" ht="15.5" x14ac:dyDescent="0.35">
      <c r="C220" t="s">
        <v>401</v>
      </c>
      <c r="I220" s="6">
        <v>20.79</v>
      </c>
    </row>
    <row r="221" spans="3:14" ht="15.5" x14ac:dyDescent="0.35">
      <c r="C221" t="s">
        <v>209</v>
      </c>
      <c r="I221" s="6">
        <v>7.42</v>
      </c>
    </row>
    <row r="222" spans="3:14" ht="15.5" x14ac:dyDescent="0.35">
      <c r="C222" t="s">
        <v>321</v>
      </c>
      <c r="I222" s="6">
        <v>3.0499999999999999E-2</v>
      </c>
    </row>
    <row r="223" spans="3:14" ht="15.5" x14ac:dyDescent="0.35">
      <c r="C223" t="s">
        <v>322</v>
      </c>
      <c r="I223" s="6">
        <v>12.67</v>
      </c>
    </row>
    <row r="224" spans="3:14" ht="15.5" x14ac:dyDescent="0.35">
      <c r="C224" t="s">
        <v>210</v>
      </c>
      <c r="I224" s="6">
        <v>5.62</v>
      </c>
    </row>
    <row r="225" spans="3:9" ht="15.5" x14ac:dyDescent="0.35">
      <c r="C225" t="s">
        <v>323</v>
      </c>
      <c r="I225" s="6">
        <v>46.55</v>
      </c>
    </row>
    <row r="226" spans="3:9" ht="15.5" x14ac:dyDescent="0.35">
      <c r="C226" t="s">
        <v>324</v>
      </c>
      <c r="I226" s="6">
        <v>64.47</v>
      </c>
    </row>
    <row r="227" spans="3:9" ht="15.5" x14ac:dyDescent="0.35">
      <c r="C227" t="s">
        <v>325</v>
      </c>
      <c r="I227" s="6">
        <v>34.65</v>
      </c>
    </row>
    <row r="228" spans="3:9" ht="15.5" x14ac:dyDescent="0.35">
      <c r="C228" t="s">
        <v>326</v>
      </c>
      <c r="I228" s="6">
        <v>29.26</v>
      </c>
    </row>
    <row r="229" spans="3:9" ht="15.5" x14ac:dyDescent="0.35">
      <c r="C229" t="s">
        <v>327</v>
      </c>
      <c r="I229" s="6">
        <v>1.1200000000000001</v>
      </c>
    </row>
    <row r="230" spans="3:9" ht="15.5" x14ac:dyDescent="0.35">
      <c r="C230" t="s">
        <v>328</v>
      </c>
      <c r="I230" s="6">
        <v>-0.33</v>
      </c>
    </row>
    <row r="231" spans="3:9" ht="15.5" x14ac:dyDescent="0.35">
      <c r="C231" t="s">
        <v>402</v>
      </c>
      <c r="I231" s="6">
        <v>0.35</v>
      </c>
    </row>
    <row r="232" spans="3:9" ht="15.5" x14ac:dyDescent="0.35">
      <c r="C232" t="s">
        <v>329</v>
      </c>
      <c r="I232" s="6">
        <v>23.76</v>
      </c>
    </row>
    <row r="233" spans="3:9" ht="15.5" x14ac:dyDescent="0.35">
      <c r="C233" t="s">
        <v>211</v>
      </c>
      <c r="I233" s="6">
        <v>28.03</v>
      </c>
    </row>
    <row r="234" spans="3:9" ht="15.5" x14ac:dyDescent="0.35">
      <c r="C234" t="s">
        <v>330</v>
      </c>
      <c r="I234" s="6">
        <v>61.56</v>
      </c>
    </row>
    <row r="235" spans="3:9" ht="15.5" x14ac:dyDescent="0.35">
      <c r="C235" t="s">
        <v>212</v>
      </c>
      <c r="D235" s="6">
        <v>1.1000000000000001</v>
      </c>
    </row>
    <row r="236" spans="3:9" ht="15.5" x14ac:dyDescent="0.35">
      <c r="C236" t="s">
        <v>213</v>
      </c>
      <c r="I236" s="6">
        <v>138.66999999999999</v>
      </c>
    </row>
    <row r="237" spans="3:9" ht="15.5" x14ac:dyDescent="0.35">
      <c r="C237" t="s">
        <v>331</v>
      </c>
      <c r="I237" s="6">
        <v>12.1</v>
      </c>
    </row>
    <row r="238" spans="3:9" ht="15.5" x14ac:dyDescent="0.35">
      <c r="C238" t="s">
        <v>214</v>
      </c>
      <c r="D238" s="6">
        <v>1.98</v>
      </c>
    </row>
    <row r="239" spans="3:9" ht="15.5" x14ac:dyDescent="0.35">
      <c r="C239" t="s">
        <v>215</v>
      </c>
      <c r="D239" s="6">
        <v>1.97</v>
      </c>
    </row>
    <row r="240" spans="3:9" ht="15.5" x14ac:dyDescent="0.35">
      <c r="C240" t="s">
        <v>216</v>
      </c>
      <c r="D240" s="6">
        <v>0.09</v>
      </c>
    </row>
    <row r="241" spans="3:9" ht="15.5" x14ac:dyDescent="0.35">
      <c r="C241" t="s">
        <v>332</v>
      </c>
      <c r="D241" s="6">
        <v>0.05</v>
      </c>
    </row>
    <row r="242" spans="3:9" ht="15.5" x14ac:dyDescent="0.35">
      <c r="C242" t="s">
        <v>217</v>
      </c>
      <c r="D242" s="6">
        <v>0.28999999999999998</v>
      </c>
    </row>
    <row r="243" spans="3:9" ht="15.5" x14ac:dyDescent="0.35">
      <c r="C243" t="s">
        <v>218</v>
      </c>
      <c r="D243" s="6">
        <v>7.0000000000000007E-2</v>
      </c>
    </row>
    <row r="244" spans="3:9" ht="15.5" x14ac:dyDescent="0.35">
      <c r="C244" t="s">
        <v>219</v>
      </c>
      <c r="D244" s="6">
        <v>1.34</v>
      </c>
    </row>
    <row r="245" spans="3:9" ht="15.5" x14ac:dyDescent="0.35">
      <c r="C245" t="s">
        <v>333</v>
      </c>
      <c r="I245" s="6">
        <v>12.14</v>
      </c>
    </row>
    <row r="246" spans="3:9" ht="15.5" x14ac:dyDescent="0.35">
      <c r="C246" t="s">
        <v>12</v>
      </c>
      <c r="D246" s="5">
        <v>10000000000</v>
      </c>
    </row>
    <row r="247" spans="3:9" ht="15.5" x14ac:dyDescent="0.35">
      <c r="C247" t="s">
        <v>220</v>
      </c>
      <c r="I247" s="6">
        <v>6.64</v>
      </c>
    </row>
    <row r="248" spans="3:9" ht="15.5" x14ac:dyDescent="0.35">
      <c r="C248" t="s">
        <v>221</v>
      </c>
      <c r="I248" s="6">
        <v>0.128</v>
      </c>
    </row>
    <row r="249" spans="3:9" ht="15.5" x14ac:dyDescent="0.35">
      <c r="C249" t="s">
        <v>222</v>
      </c>
      <c r="I249" s="6">
        <v>0.1714</v>
      </c>
    </row>
    <row r="250" spans="3:9" ht="15.5" x14ac:dyDescent="0.35">
      <c r="C250" t="s">
        <v>223</v>
      </c>
      <c r="I250" s="6">
        <v>0.14679999999999999</v>
      </c>
    </row>
    <row r="251" spans="3:9" ht="15.5" x14ac:dyDescent="0.35">
      <c r="C251" t="s">
        <v>334</v>
      </c>
      <c r="I251" s="6">
        <v>0.12759999999999999</v>
      </c>
    </row>
    <row r="252" spans="3:9" ht="15.5" x14ac:dyDescent="0.35">
      <c r="C252" t="s">
        <v>224</v>
      </c>
      <c r="D252" s="6">
        <v>231.53</v>
      </c>
    </row>
    <row r="253" spans="3:9" ht="15.5" x14ac:dyDescent="0.35">
      <c r="C253" t="s">
        <v>225</v>
      </c>
      <c r="D253" s="6">
        <v>0.88</v>
      </c>
    </row>
    <row r="254" spans="3:9" ht="15.5" x14ac:dyDescent="0.35">
      <c r="C254" t="s">
        <v>226</v>
      </c>
      <c r="D254" s="6">
        <v>73.98</v>
      </c>
    </row>
    <row r="255" spans="3:9" ht="15.5" x14ac:dyDescent="0.35">
      <c r="C255" t="s">
        <v>227</v>
      </c>
      <c r="D255" s="6">
        <v>158.43</v>
      </c>
    </row>
    <row r="256" spans="3:9" ht="15.5" x14ac:dyDescent="0.35">
      <c r="C256" t="s">
        <v>228</v>
      </c>
      <c r="D256" s="6">
        <v>0.39</v>
      </c>
    </row>
    <row r="257" spans="3:9" ht="15.5" x14ac:dyDescent="0.35">
      <c r="C257" t="s">
        <v>335</v>
      </c>
      <c r="I257" s="6">
        <v>0.34</v>
      </c>
    </row>
    <row r="258" spans="3:9" ht="15.5" x14ac:dyDescent="0.35">
      <c r="C258" t="s">
        <v>336</v>
      </c>
      <c r="I258" s="6">
        <v>395.74</v>
      </c>
    </row>
    <row r="259" spans="3:9" ht="15.5" x14ac:dyDescent="0.35">
      <c r="C259" t="s">
        <v>40</v>
      </c>
      <c r="I259" s="5">
        <v>12344000000000</v>
      </c>
    </row>
    <row r="260" spans="3:9" ht="15.5" x14ac:dyDescent="0.35">
      <c r="C260" t="s">
        <v>229</v>
      </c>
      <c r="I260" s="5">
        <v>12626000000000</v>
      </c>
    </row>
    <row r="261" spans="3:9" ht="15.5" x14ac:dyDescent="0.35">
      <c r="C261" t="s">
        <v>230</v>
      </c>
      <c r="I261" s="5">
        <v>15830000000</v>
      </c>
    </row>
    <row r="262" spans="3:9" ht="15.5" x14ac:dyDescent="0.35">
      <c r="C262" t="s">
        <v>231</v>
      </c>
      <c r="I262" s="6">
        <v>0.19399999999999998</v>
      </c>
    </row>
    <row r="263" spans="3:9" ht="15.5" x14ac:dyDescent="0.35">
      <c r="C263" t="s">
        <v>232</v>
      </c>
      <c r="D263" s="6">
        <v>0.4738</v>
      </c>
    </row>
    <row r="264" spans="3:9" ht="15.5" x14ac:dyDescent="0.35">
      <c r="C264" t="s">
        <v>233</v>
      </c>
      <c r="D264" s="6">
        <v>0.39419999999999999</v>
      </c>
    </row>
    <row r="265" spans="3:9" ht="15.5" x14ac:dyDescent="0.35">
      <c r="C265" t="s">
        <v>234</v>
      </c>
      <c r="D265" s="6">
        <v>0.42380000000000001</v>
      </c>
    </row>
    <row r="266" spans="3:9" ht="15.5" x14ac:dyDescent="0.35">
      <c r="C266" t="s">
        <v>235</v>
      </c>
      <c r="D266" s="6">
        <v>1.54E-2</v>
      </c>
    </row>
    <row r="267" spans="3:9" ht="15.5" x14ac:dyDescent="0.35">
      <c r="C267" t="s">
        <v>236</v>
      </c>
      <c r="D267" s="6">
        <v>4.6199999999999998E-2</v>
      </c>
    </row>
    <row r="268" spans="3:9" ht="15.5" x14ac:dyDescent="0.35">
      <c r="C268" t="s">
        <v>237</v>
      </c>
      <c r="D268" s="6">
        <v>1.66E-2</v>
      </c>
    </row>
    <row r="269" spans="3:9" ht="15.5" x14ac:dyDescent="0.35">
      <c r="C269" t="s">
        <v>238</v>
      </c>
      <c r="I269" s="6">
        <v>4.5</v>
      </c>
    </row>
    <row r="270" spans="3:9" ht="15.5" x14ac:dyDescent="0.35">
      <c r="C270" t="s">
        <v>239</v>
      </c>
      <c r="I270" s="5">
        <v>13</v>
      </c>
    </row>
    <row r="271" spans="3:9" ht="15.5" x14ac:dyDescent="0.35">
      <c r="C271" t="s">
        <v>240</v>
      </c>
      <c r="I271" s="6">
        <v>0.46389999999999998</v>
      </c>
    </row>
    <row r="272" spans="3:9" ht="15.5" x14ac:dyDescent="0.35">
      <c r="C272" t="s">
        <v>241</v>
      </c>
      <c r="I272" s="6">
        <v>1.67E-2</v>
      </c>
    </row>
    <row r="273" spans="3:9" ht="15.5" x14ac:dyDescent="0.35">
      <c r="C273" t="s">
        <v>242</v>
      </c>
      <c r="I273" t="s">
        <v>1274</v>
      </c>
    </row>
    <row r="274" spans="3:9" ht="15.5" x14ac:dyDescent="0.35">
      <c r="C274" t="s">
        <v>244</v>
      </c>
      <c r="I274" s="5">
        <v>7</v>
      </c>
    </row>
    <row r="275" spans="3:9" ht="15.5" x14ac:dyDescent="0.35">
      <c r="C275" t="s">
        <v>245</v>
      </c>
      <c r="I275" s="6">
        <v>0.8</v>
      </c>
    </row>
    <row r="276" spans="3:9" ht="15.5" x14ac:dyDescent="0.35">
      <c r="C276" t="s">
        <v>246</v>
      </c>
      <c r="I276" s="6">
        <v>0.87</v>
      </c>
    </row>
    <row r="277" spans="3:9" ht="15.5" x14ac:dyDescent="0.35">
      <c r="C277" t="s">
        <v>247</v>
      </c>
      <c r="I277" s="6">
        <v>0.28000000000000003</v>
      </c>
    </row>
    <row r="278" spans="3:9" ht="15.5" x14ac:dyDescent="0.35">
      <c r="C278" t="s">
        <v>249</v>
      </c>
      <c r="I278" s="6">
        <v>0.12</v>
      </c>
    </row>
    <row r="279" spans="3:9" ht="15.5" x14ac:dyDescent="0.35">
      <c r="C279" t="s">
        <v>250</v>
      </c>
      <c r="I279" s="6">
        <v>0.12</v>
      </c>
    </row>
    <row r="280" spans="3:9" ht="15.5" x14ac:dyDescent="0.35">
      <c r="C280" t="s">
        <v>251</v>
      </c>
      <c r="I280" s="6">
        <v>0.45</v>
      </c>
    </row>
    <row r="281" spans="3:9" ht="15.5" x14ac:dyDescent="0.35">
      <c r="C281" t="s">
        <v>337</v>
      </c>
      <c r="I281" s="5">
        <v>974000000000</v>
      </c>
    </row>
    <row r="282" spans="3:9" ht="15.5" x14ac:dyDescent="0.35">
      <c r="C282" t="s">
        <v>338</v>
      </c>
      <c r="I282" s="5">
        <v>446000000000</v>
      </c>
    </row>
    <row r="283" spans="3:9" ht="15.5" x14ac:dyDescent="0.35">
      <c r="C283" t="s">
        <v>339</v>
      </c>
      <c r="I283" s="5">
        <v>72000000000</v>
      </c>
    </row>
    <row r="284" spans="3:9" ht="15.5" x14ac:dyDescent="0.35">
      <c r="C284" t="s">
        <v>340</v>
      </c>
      <c r="I284" s="5">
        <v>376000000000</v>
      </c>
    </row>
    <row r="285" spans="3:9" ht="15.5" x14ac:dyDescent="0.35">
      <c r="C285" t="s">
        <v>252</v>
      </c>
      <c r="D285" s="5">
        <v>17000000000</v>
      </c>
    </row>
    <row r="286" spans="3:9" ht="15.5" x14ac:dyDescent="0.35">
      <c r="C286" t="s">
        <v>253</v>
      </c>
      <c r="D286" s="5">
        <v>2938000000000</v>
      </c>
    </row>
    <row r="287" spans="3:9" ht="15.5" x14ac:dyDescent="0.35">
      <c r="C287" t="s">
        <v>254</v>
      </c>
      <c r="D287" s="5">
        <v>638000000000</v>
      </c>
    </row>
    <row r="288" spans="3:9" ht="15.5" x14ac:dyDescent="0.35">
      <c r="C288" t="s">
        <v>183</v>
      </c>
      <c r="D288" s="5">
        <v>394000000000</v>
      </c>
    </row>
    <row r="289" spans="3:9" ht="15.5" x14ac:dyDescent="0.35">
      <c r="C289" t="s">
        <v>182</v>
      </c>
      <c r="I289" s="5">
        <v>2195000000000</v>
      </c>
    </row>
    <row r="290" spans="3:9" ht="15.5" x14ac:dyDescent="0.35">
      <c r="C290" t="s">
        <v>181</v>
      </c>
      <c r="D290" s="5">
        <v>115000000000</v>
      </c>
    </row>
    <row r="291" spans="3:9" ht="15.5" x14ac:dyDescent="0.35">
      <c r="C291" t="s">
        <v>180</v>
      </c>
      <c r="D291" s="5">
        <v>79000000000</v>
      </c>
    </row>
    <row r="292" spans="3:9" ht="15.5" x14ac:dyDescent="0.35">
      <c r="C292" t="s">
        <v>23</v>
      </c>
      <c r="D292" s="5">
        <v>193000000000</v>
      </c>
    </row>
    <row r="293" spans="3:9" ht="15.5" x14ac:dyDescent="0.35">
      <c r="C293" t="s">
        <v>20</v>
      </c>
      <c r="D293" s="5">
        <v>176000000000</v>
      </c>
    </row>
    <row r="294" spans="3:9" ht="15.5" x14ac:dyDescent="0.35">
      <c r="C294" t="s">
        <v>255</v>
      </c>
      <c r="I294" s="5">
        <v>2300000000000</v>
      </c>
    </row>
    <row r="295" spans="3:9" ht="15.5" x14ac:dyDescent="0.35">
      <c r="C295" t="s">
        <v>341</v>
      </c>
      <c r="I295" s="5">
        <v>265000000000</v>
      </c>
    </row>
    <row r="296" spans="3:9" ht="15.5" x14ac:dyDescent="0.35">
      <c r="C296" t="s">
        <v>342</v>
      </c>
      <c r="I296" s="5">
        <v>-58000000000</v>
      </c>
    </row>
    <row r="297" spans="3:9" ht="15.5" x14ac:dyDescent="0.35">
      <c r="C297" t="s">
        <v>343</v>
      </c>
      <c r="I297" s="5">
        <v>-222000000000</v>
      </c>
    </row>
    <row r="298" spans="3:9" ht="15.5" x14ac:dyDescent="0.35">
      <c r="C298" t="s">
        <v>344</v>
      </c>
      <c r="I298" s="5">
        <v>-74000000000</v>
      </c>
    </row>
    <row r="299" spans="3:9" ht="15.5" x14ac:dyDescent="0.35">
      <c r="C299" t="s">
        <v>345</v>
      </c>
      <c r="I299" s="5">
        <v>191000000000</v>
      </c>
    </row>
  </sheetData>
  <pageMargins left="0.7" right="0.7" top="0.75" bottom="0.75" header="0.3" footer="0.3"/>
  <ignoredErrors>
    <ignoredError sqref="A1:N300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N3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1275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1276</v>
      </c>
      <c r="D2" s="2" vm="176">
        <f ca="1">IFERROR(_xlfn.STOCKHISTORY("XIDX:" &amp; $C$1, D3, , 0, 0, 1), "Libur")</f>
        <v>1085</v>
      </c>
      <c r="H2" s="2" vm="176">
        <f ca="1">IFERROR(INDEX(D2:G2,COUNT(D2:G2)),"")</f>
        <v>1085</v>
      </c>
      <c r="I2" s="2" vm="177">
        <f t="shared" ref="I2:N2" ca="1" si="0">IFERROR(_xlfn.STOCKHISTORY("XIDX:" &amp; $C$1, I1, , 0, 0, 1), "Libur")</f>
        <v>342</v>
      </c>
      <c r="J2" s="2" vm="178">
        <f t="shared" ca="1" si="0"/>
        <v>232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89890868421</v>
      </c>
      <c r="H4" s="2">
        <f>IFERROR(SUM(D4:G4)*(4/MAX(1,COUNT(D4:G4))),"")</f>
        <v>359563473684</v>
      </c>
      <c r="I4" s="2">
        <f t="shared" ref="I4:N4" si="1">IFERROR(INDEX(I51:I500,MATCH($C$4,$C$51:$C$500,0)),"")</f>
        <v>405636314904</v>
      </c>
      <c r="J4" s="2">
        <f t="shared" si="1"/>
        <v>356262936436</v>
      </c>
      <c r="K4" s="2">
        <f t="shared" si="1"/>
        <v>232154374128</v>
      </c>
      <c r="L4" s="2">
        <f t="shared" si="1"/>
        <v>195008507024</v>
      </c>
      <c r="M4" s="2">
        <f t="shared" si="1"/>
        <v>111964057107</v>
      </c>
      <c r="N4" s="2">
        <f t="shared" si="1"/>
        <v>154137626042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6242767778</v>
      </c>
      <c r="H5" s="2">
        <f>IFERROR(SUM(D5:G5)*(4/MAX(1,COUNT(D5:G5))),"")</f>
        <v>24971071112</v>
      </c>
      <c r="I5" s="2">
        <f t="shared" ref="I5:N5" si="2">IFERROR(INDEX(I51:I500,MATCH($C$5,$C$51:$C$500,0)),"")</f>
        <v>55363211260</v>
      </c>
      <c r="J5" s="2">
        <f t="shared" si="2"/>
        <v>41063422285</v>
      </c>
      <c r="K5" s="2">
        <f t="shared" si="2"/>
        <v>31989038371</v>
      </c>
      <c r="L5" s="2">
        <f t="shared" si="2"/>
        <v>-1131760869</v>
      </c>
      <c r="M5" s="2">
        <f t="shared" si="2"/>
        <v>15607273268</v>
      </c>
      <c r="N5" s="2">
        <f t="shared" si="2"/>
        <v>3897635329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329616445968</v>
      </c>
      <c r="H6" s="2">
        <f>IFERROR(INDEX(D6:G6,COUNT(D6:G6)),"")</f>
        <v>329616445968</v>
      </c>
      <c r="I6" s="2">
        <f t="shared" ref="I6:N6" si="3">IFERROR(INDEX(I51:I500,MATCH($C$6,$C$51:$C$500,0)),"")</f>
        <v>323373678190</v>
      </c>
      <c r="J6" s="2">
        <f t="shared" si="3"/>
        <v>277754009297</v>
      </c>
      <c r="K6" s="2">
        <f t="shared" si="3"/>
        <v>164161088512</v>
      </c>
      <c r="L6" s="2">
        <f t="shared" si="3"/>
        <v>132172050141</v>
      </c>
      <c r="M6" s="2">
        <f t="shared" si="3"/>
        <v>139274321050</v>
      </c>
      <c r="N6" s="2">
        <f t="shared" si="3"/>
        <v>123667047782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2.6</v>
      </c>
      <c r="H7" s="3">
        <f>IFERROR(INDEX(D7:G7,COUNT(D7:G7)),"")</f>
        <v>2.6</v>
      </c>
      <c r="I7" s="3">
        <f t="shared" ref="I7:N7" si="4">IFERROR(INDEX(I51:I500,MATCH($C$7,$C$51:$C$500,0))/1000000000,"")</f>
        <v>2.6</v>
      </c>
      <c r="J7" s="3">
        <f t="shared" si="4"/>
        <v>3.25</v>
      </c>
      <c r="K7" s="3">
        <f t="shared" si="4"/>
        <v>2.6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9000000000</v>
      </c>
      <c r="H8" s="2">
        <f>IFERROR(INDEX(D8:G8,COUNT(D8:G8)),"")</f>
        <v>9000000000</v>
      </c>
      <c r="I8" s="2">
        <f t="shared" ref="I8:N8" si="5">IFERROR(INDEX(I51:I500,MATCH($C$8,$C$51:$C$500,0)),"")</f>
        <v>23000000000</v>
      </c>
      <c r="J8" s="2">
        <f t="shared" si="5"/>
        <v>-126000000000</v>
      </c>
      <c r="K8" s="2">
        <f t="shared" si="5"/>
        <v>-27000000000</v>
      </c>
      <c r="L8" s="2">
        <f t="shared" si="5"/>
        <v>22000000000</v>
      </c>
      <c r="M8" s="2">
        <f t="shared" si="5"/>
        <v>-25000000000</v>
      </c>
      <c r="N8" s="2">
        <f t="shared" si="5"/>
        <v>14000000000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3.36</v>
      </c>
      <c r="H9" s="3">
        <f>IFERROR(INDEX(D9:G9,COUNT(D9:G9)),"")</f>
        <v>3.36</v>
      </c>
      <c r="I9" s="3">
        <f t="shared" ref="I9:N9" si="6">IFERROR(INDEX(I51:I500,MATCH($C$9,$C$51:$C$500,0)),"")</f>
        <v>8.7200000000000006</v>
      </c>
      <c r="J9" s="3">
        <f t="shared" si="6"/>
        <v>-38.799999999999997</v>
      </c>
      <c r="K9" s="3">
        <f t="shared" si="6"/>
        <v>-10.45</v>
      </c>
      <c r="L9" s="3">
        <f t="shared" si="6"/>
        <v>494501.3</v>
      </c>
      <c r="M9" s="3">
        <f t="shared" si="6"/>
        <v>-558993.67000000004</v>
      </c>
      <c r="N9" s="3">
        <f t="shared" si="6"/>
        <v>312014.78000000003</v>
      </c>
    </row>
    <row r="10" spans="1:14" ht="15.5" x14ac:dyDescent="0.35">
      <c r="C10" t="s">
        <v>17</v>
      </c>
      <c r="D10" s="3">
        <f ca="1">IFERROR(IF(D9=0,"",D2/D9),"")</f>
        <v>322.91666666666669</v>
      </c>
      <c r="I10" s="3">
        <f t="shared" ref="I10:N10" ca="1" si="7">IFERROR(IF(I9=0,"",I2/I9),"")</f>
        <v>39.220183486238533</v>
      </c>
      <c r="J10" s="3">
        <f t="shared" ca="1" si="7"/>
        <v>-5.9793814432989691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16161213863</v>
      </c>
      <c r="H11" s="2">
        <f>IFERROR(INDEX(D11:G11,COUNT(D11:G11)),"")</f>
        <v>16161213863</v>
      </c>
      <c r="I11" s="2">
        <f t="shared" ref="I11:N11" si="8">IFERROR(INDEX(I51:I500,MATCH($C$11,$C$51:$C$500,0)),"")</f>
        <v>7941759504</v>
      </c>
      <c r="J11" s="2">
        <f t="shared" si="8"/>
        <v>40483704149</v>
      </c>
      <c r="K11" s="2">
        <f t="shared" si="8"/>
        <v>13257758606</v>
      </c>
      <c r="L11" s="2">
        <f t="shared" si="8"/>
        <v>15362067804</v>
      </c>
      <c r="M11" s="2">
        <f t="shared" si="8"/>
        <v>2848046996</v>
      </c>
      <c r="N11" s="2">
        <f t="shared" si="8"/>
        <v>1971145356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113000000000</v>
      </c>
      <c r="H12" s="2">
        <f>IFERROR(INDEX(D12:G12,COUNT(D12:G12)),"")</f>
        <v>113000000000</v>
      </c>
      <c r="I12" s="2">
        <f t="shared" ref="I12:N12" si="9">IFERROR(INDEX(I51:I500,MATCH($C$12,$C$51:$C$500,0)),"")</f>
        <v>142000000000</v>
      </c>
      <c r="J12" s="2">
        <f t="shared" si="9"/>
        <v>146000000000</v>
      </c>
      <c r="K12" s="2">
        <f t="shared" si="9"/>
        <v>76000000000</v>
      </c>
      <c r="L12" s="2">
        <f t="shared" si="9"/>
        <v>59000000000</v>
      </c>
      <c r="M12" s="2">
        <f t="shared" si="9"/>
        <v>72000000000</v>
      </c>
      <c r="N12" s="2">
        <f t="shared" si="9"/>
        <v>73000000000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129000000000</v>
      </c>
      <c r="H13" s="2">
        <f>IFERROR(INDEX(D13:G13,COUNT(D13:G13)),"")</f>
        <v>129000000000</v>
      </c>
      <c r="I13" s="2">
        <f t="shared" ref="I13:N13" si="10">IFERROR(INDEX(I51:I500,MATCH($C$13,$C$51:$C$500,0)),"")</f>
        <v>150000000000</v>
      </c>
      <c r="J13" s="2">
        <f t="shared" si="10"/>
        <v>187000000000</v>
      </c>
      <c r="K13" s="2">
        <f t="shared" si="10"/>
        <v>89000000000</v>
      </c>
      <c r="L13" s="2">
        <f t="shared" si="10"/>
        <v>75000000000</v>
      </c>
      <c r="M13" s="2">
        <f t="shared" si="10"/>
        <v>75000000000</v>
      </c>
      <c r="N13" s="2">
        <f t="shared" si="10"/>
        <v>75000000000</v>
      </c>
    </row>
    <row r="14" spans="1:14" ht="15.5" x14ac:dyDescent="0.35">
      <c r="C14" t="s">
        <v>26</v>
      </c>
      <c r="D14" s="2">
        <f>IFERROR(INDEX(D51:D500,MATCH($C$14,$C$51:$C$500,0)),"")</f>
        <v>-3707490330</v>
      </c>
      <c r="H14" s="2">
        <f>IFERROR(SUM(D14:G14)*(4/MAX(1,COUNT(D14:G14))),"")</f>
        <v>-14829961320</v>
      </c>
      <c r="I14" s="2">
        <f t="shared" ref="I14:N14" si="11">IFERROR(INDEX(I51:I500,MATCH($C$14,$C$51:$C$500,0)),"")</f>
        <v>-13962184364</v>
      </c>
      <c r="J14" s="2">
        <f t="shared" si="11"/>
        <v>-14558708488</v>
      </c>
      <c r="K14" s="2">
        <f t="shared" si="11"/>
        <v>-8185217868</v>
      </c>
      <c r="L14" s="2">
        <f t="shared" si="11"/>
        <v>-7612461918</v>
      </c>
      <c r="M14" s="2">
        <f t="shared" si="11"/>
        <v>-9652459703</v>
      </c>
      <c r="N14" s="2">
        <f t="shared" si="11"/>
        <v>-11367956819</v>
      </c>
    </row>
    <row r="15" spans="1:14" ht="15.5" x14ac:dyDescent="0.35">
      <c r="C15" t="s">
        <v>27</v>
      </c>
      <c r="D15" s="2">
        <f>IFERROR(INDEX(D51:D500,MATCH($C$15,$C$51:$C$500,0)),"")</f>
        <v>-1516187996</v>
      </c>
      <c r="H15" s="2">
        <f>IFERROR(SUM(D15:G15)*(4/MAX(1,COUNT(D15:G15))),"")</f>
        <v>-6064751984</v>
      </c>
      <c r="I15" s="2">
        <f t="shared" ref="I15:N15" si="12">IFERROR(INDEX(I51:I500,MATCH($C$15,$C$51:$C$500,0)),"")</f>
        <v>-13794747408</v>
      </c>
      <c r="J15" s="2">
        <f t="shared" si="12"/>
        <v>-12230452011</v>
      </c>
      <c r="K15" s="2">
        <f t="shared" si="12"/>
        <v>-6014396325</v>
      </c>
      <c r="L15" s="2">
        <f t="shared" si="12"/>
        <v>-3362464747</v>
      </c>
      <c r="M15" s="2">
        <f t="shared" si="12"/>
        <v>-2430149311</v>
      </c>
      <c r="N15" s="2">
        <f t="shared" si="12"/>
        <v>227428760</v>
      </c>
    </row>
    <row r="16" spans="1:14" ht="15.5" x14ac:dyDescent="0.35">
      <c r="C16" t="s">
        <v>28</v>
      </c>
      <c r="D16" s="2">
        <f>IFERROR(INDEX(D51:D500,MATCH($C$16,$C$51:$C$500,0)),"")</f>
        <v>7754197244</v>
      </c>
      <c r="H16" s="2">
        <f>IFERROR(SUM(D16:G16)*(4/MAX(1,COUNT(D16:G16))),"")</f>
        <v>31016788976</v>
      </c>
      <c r="I16" s="2">
        <f t="shared" ref="I16:N16" si="13">IFERROR(INDEX(I51:I500,MATCH($C$16,$C$51:$C$500,0)),"")</f>
        <v>69138924581</v>
      </c>
      <c r="J16" s="2">
        <f t="shared" si="13"/>
        <v>52905724216</v>
      </c>
      <c r="K16" s="2">
        <f t="shared" si="13"/>
        <v>38248393478</v>
      </c>
      <c r="L16" s="2">
        <f t="shared" si="13"/>
        <v>1707723082</v>
      </c>
      <c r="M16" s="2">
        <f t="shared" si="13"/>
        <v>17449688286</v>
      </c>
      <c r="N16" s="2">
        <f t="shared" si="13"/>
        <v>851631231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2821000000000</v>
      </c>
      <c r="H20" s="2">
        <f t="shared" ref="H20:N20" ca="1" si="14">IFERROR(H21*H2,"")</f>
        <v>2821000000000</v>
      </c>
      <c r="I20" s="2">
        <f t="shared" ca="1" si="14"/>
        <v>889200000000</v>
      </c>
      <c r="J20" s="2">
        <f t="shared" ca="1" si="14"/>
        <v>754000000000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2600000000</v>
      </c>
      <c r="H21" s="2">
        <f>IFERROR(INDEX(D21:G21,COUNT(D21:G21)),"")</f>
        <v>2600000000</v>
      </c>
      <c r="I21" s="2">
        <f t="shared" ref="I21:N21" si="15">IFERROR(INDEX(I51:I500,MATCH($C$7,$C$51:$C$500,0)),"")</f>
        <v>2600000000</v>
      </c>
      <c r="J21" s="2">
        <f t="shared" si="15"/>
        <v>3250000000</v>
      </c>
      <c r="K21" s="2">
        <f t="shared" si="15"/>
        <v>2600000000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1.8939491200648597</v>
      </c>
      <c r="H23" s="3">
        <f t="shared" ref="H23:N23" si="16">IFERROR(H5/H6*100,"")</f>
        <v>7.5757964802594389</v>
      </c>
      <c r="I23" s="3">
        <f t="shared" si="16"/>
        <v>17.120506396773283</v>
      </c>
      <c r="J23" s="3">
        <f t="shared" si="16"/>
        <v>14.784097046495278</v>
      </c>
      <c r="K23" s="3">
        <f t="shared" si="16"/>
        <v>19.486370772122186</v>
      </c>
      <c r="L23" s="3">
        <f t="shared" si="16"/>
        <v>-0.85627851561101398</v>
      </c>
      <c r="M23" s="3">
        <f t="shared" si="16"/>
        <v>11.206138468552957</v>
      </c>
      <c r="N23" s="3">
        <f t="shared" si="16"/>
        <v>3.1517169681860144</v>
      </c>
    </row>
    <row r="24" spans="1:14" ht="15.5" x14ac:dyDescent="0.35">
      <c r="C24" t="s">
        <v>43</v>
      </c>
      <c r="D24" s="4">
        <f>IFERROR(_xlfn.RRI(5,I23,D23),"")</f>
        <v>-0.35617128823388244</v>
      </c>
      <c r="H24" s="4">
        <f t="shared" ref="H24:N24" si="17">IFERROR(_xlfn.RRI(5,M23,H23),"")</f>
        <v>-7.5313615541570567E-2</v>
      </c>
      <c r="I24" s="4">
        <f t="shared" si="17"/>
        <v>0.40279393416586906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1.92</v>
      </c>
      <c r="H25" s="3">
        <f>IFERROR(INDEX(D25:G25,COUNT(D25:G25)),"")</f>
        <v>1.92</v>
      </c>
      <c r="I25" s="3">
        <f t="shared" ref="I25:N25" si="18">IFERROR(INDEX(I51:I500,MATCH($C$25,$C$51:$C$500,0)),"")</f>
        <v>21.29</v>
      </c>
      <c r="J25" s="3">
        <f t="shared" si="18"/>
        <v>12.52</v>
      </c>
      <c r="K25" s="3">
        <f t="shared" si="18"/>
        <v>12.4</v>
      </c>
      <c r="L25" s="3">
        <f t="shared" si="18"/>
        <v>-36772.04</v>
      </c>
      <c r="M25" s="3">
        <f t="shared" si="18"/>
        <v>333767.53000000003</v>
      </c>
      <c r="N25" s="3">
        <f t="shared" si="18"/>
        <v>23979.11</v>
      </c>
    </row>
    <row r="26" spans="1:14" ht="15.5" x14ac:dyDescent="0.35">
      <c r="C26" t="s">
        <v>46</v>
      </c>
      <c r="D26" s="4">
        <f>IFERROR(_xlfn.RRI(5,I25,D25),"")</f>
        <v>-0.38194786149684445</v>
      </c>
      <c r="H26" s="4">
        <f t="shared" ref="H26:N26" si="19">IFERROR(_xlfn.RRI(5,M25,H25),"")</f>
        <v>-0.91046941364716105</v>
      </c>
      <c r="I26" s="4">
        <f t="shared" si="19"/>
        <v>-0.75471639511455746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34.573410931153845</v>
      </c>
      <c r="H27" s="3">
        <f t="shared" ref="H27:N27" si="20">IFERROR(H4/H21,"")</f>
        <v>138.29364372461538</v>
      </c>
      <c r="I27" s="3">
        <f t="shared" si="20"/>
        <v>156.01396727076923</v>
      </c>
      <c r="J27" s="3">
        <f t="shared" si="20"/>
        <v>109.61936505723077</v>
      </c>
      <c r="K27" s="3">
        <f t="shared" si="20"/>
        <v>89.290143895384617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-0.26019757680605704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-0.909816815406294</v>
      </c>
      <c r="I29" s="4">
        <f t="shared" si="22"/>
        <v>0.70047923322683703</v>
      </c>
      <c r="J29" s="4">
        <f t="shared" si="22"/>
        <v>9.6774193548386459E-3</v>
      </c>
      <c r="K29" s="4">
        <f t="shared" si="22"/>
        <v>-1.0003372127301069</v>
      </c>
      <c r="L29" s="4">
        <f t="shared" si="22"/>
        <v>-1.1101726102596019</v>
      </c>
      <c r="M29" s="4">
        <f t="shared" si="22"/>
        <v>12.919095829661735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-0.11358164820845454</v>
      </c>
      <c r="I30" s="4">
        <f t="shared" si="23"/>
        <v>0.4232336338503373</v>
      </c>
      <c r="J30" s="4">
        <f t="shared" si="23"/>
        <v>0.22767598163650132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126.78</v>
      </c>
      <c r="H32" s="3">
        <f>IFERROR(INDEX(D32:G32,COUNT(D32:G32)),"")</f>
        <v>126.78</v>
      </c>
      <c r="I32" s="3">
        <f t="shared" ref="I32:N32" si="24">IFERROR(INDEX(I51:I500,MATCH($C$32,$C$51:$C$500,0)),"")</f>
        <v>124.37</v>
      </c>
      <c r="J32" s="3">
        <f t="shared" si="24"/>
        <v>85.46</v>
      </c>
      <c r="K32" s="3">
        <f t="shared" si="24"/>
        <v>63.14</v>
      </c>
      <c r="L32" s="3">
        <f t="shared" si="24"/>
        <v>2937156.67</v>
      </c>
      <c r="M32" s="3">
        <f t="shared" si="24"/>
        <v>3094984.91</v>
      </c>
      <c r="N32" s="3">
        <f t="shared" si="24"/>
        <v>2748156.62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8.52</v>
      </c>
      <c r="H33" s="3">
        <f>IFERROR(INDEX(D33:G33,COUNT(D33:G33)),"")</f>
        <v>8.52</v>
      </c>
      <c r="I33" s="3">
        <f t="shared" ref="I33:N33" si="25">IFERROR(INDEX(I51:I500,MATCH($C$33,$C$51:$C$500,0)),"")</f>
        <v>2.75</v>
      </c>
      <c r="J33" s="3">
        <f t="shared" si="25"/>
        <v>2.71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450</v>
      </c>
      <c r="H34" s="3">
        <f>IFERROR(INDEX(D34:G34,COUNT(D34:G34)),"")</f>
        <v>450</v>
      </c>
      <c r="I34" s="3">
        <f t="shared" ref="I34:N34" si="26">IFERROR(INDEX(I51:I500,MATCH($C$34,$C$51:$C$500,0)),"")</f>
        <v>16.059999999999999</v>
      </c>
      <c r="J34" s="3">
        <f t="shared" si="26"/>
        <v>18.53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31.24</v>
      </c>
      <c r="H35" s="3">
        <f>IFERROR(INDEX(D35:G35,COUNT(D35:G35)),"")</f>
        <v>31.24</v>
      </c>
      <c r="I35" s="3">
        <f t="shared" ref="I35:N35" si="27">IFERROR(INDEX(I51:I500,MATCH($C$35,$C$51:$C$500,0)),"")</f>
        <v>2.19</v>
      </c>
      <c r="J35" s="3">
        <f t="shared" si="27"/>
        <v>2.12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0.39069999999999999</v>
      </c>
      <c r="I36" s="4">
        <f t="shared" si="28"/>
        <v>0.17620000000000002</v>
      </c>
      <c r="J36" s="4">
        <f t="shared" si="28"/>
        <v>0.2397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3</v>
      </c>
      <c r="I37" s="3">
        <f t="shared" si="29"/>
        <v>3</v>
      </c>
      <c r="J37" s="3">
        <f t="shared" si="29"/>
        <v>3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89890868421</v>
      </c>
      <c r="E51" s="5">
        <v>138315884735</v>
      </c>
      <c r="F51" s="5">
        <v>67270946680</v>
      </c>
      <c r="G51" s="5">
        <v>72073746622</v>
      </c>
      <c r="I51" s="5">
        <v>405636314904</v>
      </c>
      <c r="J51" s="5">
        <v>356262936436</v>
      </c>
      <c r="K51" s="5">
        <v>232154374128</v>
      </c>
      <c r="L51" s="5">
        <v>195008507024</v>
      </c>
      <c r="M51" s="5">
        <v>111964057107</v>
      </c>
      <c r="N51" s="5">
        <v>154137626042</v>
      </c>
    </row>
    <row r="52" spans="2:14" ht="15.5" x14ac:dyDescent="0.35">
      <c r="C52" t="s">
        <v>73</v>
      </c>
      <c r="D52" s="5">
        <v>-61102866719</v>
      </c>
      <c r="E52" s="5">
        <v>-97112723488</v>
      </c>
      <c r="F52" s="5">
        <v>-45154459075</v>
      </c>
      <c r="G52" s="5">
        <v>-40583379342</v>
      </c>
      <c r="I52" s="5">
        <v>-270157089193</v>
      </c>
      <c r="J52" s="5">
        <v>-229267845553</v>
      </c>
      <c r="K52" s="5">
        <v>-155524338070</v>
      </c>
      <c r="L52" s="5">
        <v>-138304894456</v>
      </c>
      <c r="M52" s="5">
        <v>-81283197503</v>
      </c>
      <c r="N52" s="5">
        <v>-108633869031</v>
      </c>
    </row>
    <row r="53" spans="2:14" ht="15.5" x14ac:dyDescent="0.35">
      <c r="C53" t="s">
        <v>74</v>
      </c>
      <c r="D53" s="5">
        <v>28788001702</v>
      </c>
      <c r="E53" s="5">
        <v>41203161247</v>
      </c>
      <c r="F53" s="5">
        <v>22116487605</v>
      </c>
      <c r="G53" s="5">
        <v>31490367280</v>
      </c>
      <c r="I53" s="5">
        <v>135479225711</v>
      </c>
      <c r="J53" s="5">
        <v>126995090883</v>
      </c>
      <c r="K53" s="5">
        <v>76630036058</v>
      </c>
      <c r="L53" s="5">
        <v>56703612568</v>
      </c>
      <c r="M53" s="5">
        <v>30680859604</v>
      </c>
      <c r="N53" s="5">
        <v>45503757011</v>
      </c>
    </row>
    <row r="54" spans="2:14" ht="15.5" x14ac:dyDescent="0.35">
      <c r="C54" t="s">
        <v>75</v>
      </c>
      <c r="D54" s="5">
        <v>-15786558797</v>
      </c>
      <c r="E54" s="5">
        <v>-23789194738</v>
      </c>
      <c r="F54" s="5">
        <v>-14050427929</v>
      </c>
      <c r="G54" s="5">
        <v>-13596999774</v>
      </c>
      <c r="I54" s="5">
        <v>-65562273585</v>
      </c>
      <c r="J54" s="5">
        <v>-56525137537</v>
      </c>
      <c r="K54" s="5">
        <v>-44289943160</v>
      </c>
      <c r="L54" s="5">
        <v>-38938798264</v>
      </c>
      <c r="M54" s="5">
        <v>-23131730472</v>
      </c>
      <c r="N54" s="5">
        <v>-35626529446</v>
      </c>
    </row>
    <row r="55" spans="2:14" ht="15.5" x14ac:dyDescent="0.35">
      <c r="C55" t="s">
        <v>76</v>
      </c>
      <c r="D55" s="5">
        <v>-512412580</v>
      </c>
      <c r="E55" s="5">
        <v>-683722993</v>
      </c>
      <c r="F55" s="5">
        <v>-560311690</v>
      </c>
      <c r="G55" s="5">
        <v>-755211516</v>
      </c>
      <c r="I55" s="5">
        <v>-2464114428</v>
      </c>
      <c r="J55" s="5">
        <v>-4278940333</v>
      </c>
      <c r="K55" s="5">
        <v>-1837462058</v>
      </c>
      <c r="L55" s="5">
        <v>-1366842398</v>
      </c>
      <c r="M55" s="5">
        <v>-557769632</v>
      </c>
      <c r="N55" s="5">
        <v>-936397227</v>
      </c>
    </row>
    <row r="56" spans="2:14" ht="15.5" x14ac:dyDescent="0.35">
      <c r="C56" t="s">
        <v>77</v>
      </c>
      <c r="D56" s="5">
        <v>-15274146217</v>
      </c>
      <c r="E56" s="5">
        <v>-23105471745</v>
      </c>
      <c r="F56" s="5">
        <v>-13490116239</v>
      </c>
      <c r="G56" s="5">
        <v>-12841788258</v>
      </c>
      <c r="I56" s="5">
        <v>-63098159157</v>
      </c>
      <c r="J56" s="5">
        <v>-52246197204</v>
      </c>
      <c r="K56" s="5">
        <v>-42452481102</v>
      </c>
      <c r="L56" s="5">
        <v>-37571955866</v>
      </c>
      <c r="M56" s="5">
        <v>-22573960840</v>
      </c>
      <c r="N56" s="5">
        <v>-34690132219</v>
      </c>
    </row>
    <row r="57" spans="2:14" ht="15.5" x14ac:dyDescent="0.35">
      <c r="C57" t="s">
        <v>78</v>
      </c>
      <c r="D57" s="5">
        <v>13001442905</v>
      </c>
      <c r="E57" s="5">
        <v>17413966509</v>
      </c>
      <c r="F57" s="5">
        <v>8066059676</v>
      </c>
      <c r="G57" s="5">
        <v>17893367506</v>
      </c>
      <c r="I57" s="5">
        <v>69916952126</v>
      </c>
      <c r="J57" s="5">
        <v>70469953346</v>
      </c>
      <c r="K57" s="5">
        <v>32340092898</v>
      </c>
      <c r="L57" s="5">
        <v>17764814304</v>
      </c>
      <c r="M57" s="5">
        <v>7549129132</v>
      </c>
      <c r="N57" s="5">
        <v>9877227565</v>
      </c>
    </row>
    <row r="58" spans="2:14" ht="15.5" x14ac:dyDescent="0.35">
      <c r="C58" t="s">
        <v>79</v>
      </c>
      <c r="D58" s="5">
        <v>-5247245661</v>
      </c>
      <c r="E58" s="5">
        <v>-2681125567</v>
      </c>
      <c r="F58" s="5">
        <v>9570668042</v>
      </c>
      <c r="G58" s="5">
        <v>-3911751900</v>
      </c>
      <c r="I58" s="5">
        <v>-778027545</v>
      </c>
      <c r="J58" s="5">
        <v>-17564229130</v>
      </c>
      <c r="K58" s="5">
        <v>5908300580</v>
      </c>
      <c r="L58" s="5">
        <v>-16057091222</v>
      </c>
      <c r="M58" s="5">
        <v>9900559154</v>
      </c>
      <c r="N58" s="5">
        <v>-9025596334</v>
      </c>
    </row>
    <row r="59" spans="2:14" ht="15.5" x14ac:dyDescent="0.35">
      <c r="C59" t="s">
        <v>26</v>
      </c>
      <c r="D59" s="5">
        <v>-3707490330</v>
      </c>
      <c r="E59" s="5">
        <v>-3103512567</v>
      </c>
      <c r="F59" s="5">
        <v>-4112007230</v>
      </c>
      <c r="G59" s="5">
        <v>-2887505291</v>
      </c>
      <c r="I59" s="5">
        <v>-13962184364</v>
      </c>
      <c r="J59" s="5">
        <v>-14558708488</v>
      </c>
      <c r="K59" s="5">
        <v>-8185217868</v>
      </c>
      <c r="L59" s="5">
        <v>-7612461918</v>
      </c>
      <c r="M59" s="5">
        <v>-9652459703</v>
      </c>
      <c r="N59" s="5">
        <v>-11367956819</v>
      </c>
    </row>
    <row r="60" spans="2:14" ht="15.5" x14ac:dyDescent="0.35">
      <c r="C60" t="s">
        <v>264</v>
      </c>
      <c r="L60" s="5">
        <v>116480072</v>
      </c>
      <c r="M60" s="5">
        <v>16725465634</v>
      </c>
      <c r="N60" s="5">
        <v>3778347614</v>
      </c>
    </row>
    <row r="61" spans="2:14" ht="15.5" x14ac:dyDescent="0.35">
      <c r="C61" t="s">
        <v>80</v>
      </c>
    </row>
    <row r="62" spans="2:14" ht="15.5" x14ac:dyDescent="0.35">
      <c r="C62" t="s">
        <v>81</v>
      </c>
      <c r="D62" s="5">
        <v>-5247245661</v>
      </c>
      <c r="E62" s="5">
        <v>-2681125567</v>
      </c>
      <c r="F62" s="5">
        <v>9570668042</v>
      </c>
      <c r="G62" s="5">
        <v>-3911751900</v>
      </c>
      <c r="I62" s="5">
        <v>-778027545</v>
      </c>
      <c r="J62" s="5">
        <v>-17564229130</v>
      </c>
      <c r="K62" s="5">
        <v>5908300580</v>
      </c>
      <c r="L62" s="5">
        <v>-16057091222</v>
      </c>
      <c r="M62" s="5">
        <v>9900559154</v>
      </c>
      <c r="N62" s="5">
        <v>-9025596334</v>
      </c>
    </row>
    <row r="63" spans="2:14" ht="15.5" x14ac:dyDescent="0.35">
      <c r="C63" t="s">
        <v>28</v>
      </c>
      <c r="D63" s="5">
        <v>7754197244</v>
      </c>
      <c r="E63" s="5">
        <v>14732840942</v>
      </c>
      <c r="F63" s="5">
        <v>17636727718</v>
      </c>
      <c r="G63" s="5">
        <v>13981615606</v>
      </c>
      <c r="I63" s="5">
        <v>69138924581</v>
      </c>
      <c r="J63" s="5">
        <v>52905724216</v>
      </c>
      <c r="K63" s="5">
        <v>38248393478</v>
      </c>
      <c r="L63" s="5">
        <v>1707723082</v>
      </c>
      <c r="M63" s="5">
        <v>17449688286</v>
      </c>
      <c r="N63" s="5">
        <v>851631231</v>
      </c>
    </row>
    <row r="64" spans="2:14" ht="15.5" x14ac:dyDescent="0.35">
      <c r="C64" t="s">
        <v>27</v>
      </c>
      <c r="D64" s="5">
        <v>-1516187996</v>
      </c>
      <c r="E64" s="5">
        <v>-5598007085</v>
      </c>
      <c r="F64" s="5">
        <v>-962589513</v>
      </c>
      <c r="G64" s="5">
        <v>-3129474348</v>
      </c>
      <c r="I64" s="5">
        <v>-13794747408</v>
      </c>
      <c r="J64" s="5">
        <v>-12230452011</v>
      </c>
      <c r="K64" s="5">
        <v>-6014396325</v>
      </c>
      <c r="L64" s="5">
        <v>-3362464747</v>
      </c>
      <c r="M64" s="5">
        <v>-2430149311</v>
      </c>
      <c r="N64" s="5">
        <v>227428760</v>
      </c>
    </row>
    <row r="65" spans="2:14" ht="15.5" x14ac:dyDescent="0.35">
      <c r="C65" t="s">
        <v>82</v>
      </c>
      <c r="D65" s="5">
        <v>-2214018400</v>
      </c>
      <c r="E65" s="5">
        <v>-4488377740</v>
      </c>
      <c r="F65" s="5">
        <v>-1234089120</v>
      </c>
      <c r="G65" s="5">
        <v>-4012146600</v>
      </c>
      <c r="I65" s="5">
        <v>-14997019180</v>
      </c>
      <c r="J65" s="5">
        <v>-13573538660</v>
      </c>
      <c r="K65" s="5">
        <v>-6033648060</v>
      </c>
      <c r="L65" s="5">
        <v>-3435967260</v>
      </c>
      <c r="M65" s="5">
        <v>-1125463240</v>
      </c>
      <c r="N65" s="5">
        <v>-217078400</v>
      </c>
    </row>
    <row r="66" spans="2:14" ht="15.5" x14ac:dyDescent="0.35">
      <c r="C66" t="s">
        <v>83</v>
      </c>
      <c r="D66" s="5">
        <v>697830404</v>
      </c>
      <c r="E66" s="5">
        <v>-1109629345</v>
      </c>
      <c r="F66" s="5">
        <v>271499607</v>
      </c>
      <c r="G66" s="5">
        <v>882672252</v>
      </c>
      <c r="I66" s="5">
        <v>1202271772</v>
      </c>
      <c r="J66" s="5">
        <v>1343086649</v>
      </c>
      <c r="K66" s="5">
        <v>19251735</v>
      </c>
      <c r="L66" s="5">
        <v>73502513</v>
      </c>
      <c r="M66" s="5">
        <v>-1304686071</v>
      </c>
      <c r="N66" s="5">
        <v>444507160</v>
      </c>
    </row>
    <row r="67" spans="2:14" ht="15.5" x14ac:dyDescent="0.35">
      <c r="C67" t="s">
        <v>84</v>
      </c>
      <c r="D67" s="5">
        <v>-1516187996</v>
      </c>
      <c r="E67" s="5">
        <v>-5598007085</v>
      </c>
      <c r="F67" s="5">
        <v>-962589513</v>
      </c>
      <c r="G67" s="5">
        <v>-3129474348</v>
      </c>
      <c r="I67" s="5">
        <v>-13794747408</v>
      </c>
      <c r="J67" s="5">
        <v>-12230452011</v>
      </c>
      <c r="K67" s="5">
        <v>-6014396325</v>
      </c>
      <c r="L67" s="5">
        <v>-3362464747</v>
      </c>
      <c r="M67" s="5">
        <v>-2430149311</v>
      </c>
      <c r="N67" s="5">
        <v>227428760</v>
      </c>
    </row>
    <row r="68" spans="2:14" ht="15.5" x14ac:dyDescent="0.35">
      <c r="C68" t="s">
        <v>85</v>
      </c>
      <c r="D68" s="5">
        <v>6238009248</v>
      </c>
      <c r="E68" s="5">
        <v>9134833857</v>
      </c>
      <c r="F68" s="5">
        <v>16674138205</v>
      </c>
      <c r="G68" s="5">
        <v>10852141258</v>
      </c>
      <c r="I68" s="5">
        <v>55344177173</v>
      </c>
      <c r="J68" s="5">
        <v>40675272205</v>
      </c>
      <c r="K68" s="5">
        <v>32233997153</v>
      </c>
      <c r="L68" s="5">
        <v>-1654741665</v>
      </c>
      <c r="M68" s="5">
        <v>15019538975</v>
      </c>
      <c r="N68" s="5">
        <v>1079059991</v>
      </c>
    </row>
    <row r="69" spans="2:14" ht="15.5" x14ac:dyDescent="0.35">
      <c r="C69" t="s">
        <v>86</v>
      </c>
      <c r="D69" s="5">
        <v>4758530</v>
      </c>
      <c r="E69" s="5">
        <v>-822310411</v>
      </c>
      <c r="F69" s="5">
        <v>102854990</v>
      </c>
      <c r="G69" s="5">
        <v>369244755</v>
      </c>
      <c r="I69" s="5">
        <v>19034087</v>
      </c>
      <c r="J69" s="5">
        <v>388150080</v>
      </c>
      <c r="K69" s="5">
        <v>-244958782</v>
      </c>
      <c r="L69" s="5">
        <v>522980796</v>
      </c>
      <c r="M69" s="5">
        <v>587734293</v>
      </c>
      <c r="N69" s="5">
        <v>2818575338</v>
      </c>
    </row>
    <row r="70" spans="2:14" ht="15.5" x14ac:dyDescent="0.35">
      <c r="C70" t="s">
        <v>88</v>
      </c>
      <c r="D70" s="5">
        <v>6242767778</v>
      </c>
      <c r="E70" s="5">
        <v>8312523446</v>
      </c>
      <c r="F70" s="5">
        <v>16776993195</v>
      </c>
      <c r="G70" s="5">
        <v>11221386013</v>
      </c>
      <c r="I70" s="5">
        <v>55363211260</v>
      </c>
      <c r="J70" s="5">
        <v>41063422285</v>
      </c>
      <c r="K70" s="5">
        <v>31989038371</v>
      </c>
      <c r="L70" s="5">
        <v>-1131760869</v>
      </c>
      <c r="M70" s="5">
        <v>15607273268</v>
      </c>
      <c r="N70" s="5">
        <v>3897635329</v>
      </c>
    </row>
    <row r="71" spans="2:14" ht="15.5" x14ac:dyDescent="0.35">
      <c r="C71" t="s">
        <v>89</v>
      </c>
      <c r="D71" s="5">
        <v>6238009248</v>
      </c>
      <c r="E71" s="5">
        <v>9134833857</v>
      </c>
      <c r="F71" s="5">
        <v>16674138205</v>
      </c>
      <c r="G71" s="5">
        <v>10852141258</v>
      </c>
      <c r="I71" s="5">
        <v>55344177173</v>
      </c>
      <c r="J71" s="5">
        <v>40675272205</v>
      </c>
      <c r="K71" s="5">
        <v>32233997153</v>
      </c>
      <c r="L71" s="5">
        <v>-1654741665</v>
      </c>
      <c r="M71" s="5">
        <v>15019538975</v>
      </c>
      <c r="N71" s="5">
        <v>1079059991</v>
      </c>
    </row>
    <row r="72" spans="2:14" ht="15.5" x14ac:dyDescent="0.35">
      <c r="C72" t="s">
        <v>7</v>
      </c>
      <c r="D72" s="5">
        <v>6242767778</v>
      </c>
      <c r="E72" s="5">
        <v>8312523446</v>
      </c>
      <c r="F72" s="5">
        <v>16776993195</v>
      </c>
      <c r="G72" s="5">
        <v>11221386013</v>
      </c>
      <c r="I72" s="5">
        <v>55363211260</v>
      </c>
      <c r="J72" s="5">
        <v>41063422285</v>
      </c>
      <c r="K72" s="5">
        <v>31989038371</v>
      </c>
      <c r="L72" s="5">
        <v>-1131760869</v>
      </c>
      <c r="M72" s="5">
        <v>15607273268</v>
      </c>
      <c r="N72" s="5">
        <v>3897635329</v>
      </c>
    </row>
    <row r="73" spans="2:14" ht="15.5" x14ac:dyDescent="0.35">
      <c r="C73" t="s">
        <v>90</v>
      </c>
      <c r="D73" s="5">
        <v>6238009248</v>
      </c>
      <c r="E73" s="5">
        <v>9134833857</v>
      </c>
      <c r="F73" s="5">
        <v>16674138205</v>
      </c>
      <c r="G73" s="5">
        <v>10852141258</v>
      </c>
      <c r="I73" s="5">
        <v>55344177173</v>
      </c>
      <c r="J73" s="5">
        <v>40675272205</v>
      </c>
      <c r="K73" s="5">
        <v>32233997153</v>
      </c>
      <c r="L73" s="5">
        <v>-1654741665</v>
      </c>
      <c r="M73" s="5">
        <v>15019538975</v>
      </c>
      <c r="N73" s="5">
        <v>1079059991</v>
      </c>
    </row>
    <row r="74" spans="2:14" ht="15.5" x14ac:dyDescent="0.35">
      <c r="C74" t="s">
        <v>91</v>
      </c>
      <c r="D74" s="5">
        <v>6242767778</v>
      </c>
      <c r="E74" s="5">
        <v>8312523446</v>
      </c>
      <c r="F74" s="5">
        <v>16776993195</v>
      </c>
      <c r="G74" s="5">
        <v>11221386013</v>
      </c>
      <c r="I74" s="5">
        <v>55363211260</v>
      </c>
      <c r="J74" s="5">
        <v>41063422285</v>
      </c>
      <c r="K74" s="5">
        <v>31989038371</v>
      </c>
      <c r="L74" s="5">
        <v>-1131760869</v>
      </c>
      <c r="M74" s="5">
        <v>15607273268</v>
      </c>
      <c r="N74" s="5">
        <v>3897635329</v>
      </c>
    </row>
    <row r="75" spans="2:14" ht="15.5" x14ac:dyDescent="0.35">
      <c r="C75" t="s">
        <v>92</v>
      </c>
      <c r="D75" s="5">
        <v>6242767778</v>
      </c>
      <c r="E75" s="5">
        <v>8312523446</v>
      </c>
      <c r="F75" s="5">
        <v>16776993195</v>
      </c>
      <c r="G75" s="5">
        <v>11221386013</v>
      </c>
      <c r="I75" s="5">
        <v>55363211260</v>
      </c>
      <c r="J75" s="5">
        <v>41063422285</v>
      </c>
      <c r="K75" s="5">
        <v>31989038371</v>
      </c>
      <c r="L75" s="5">
        <v>-1131760869</v>
      </c>
      <c r="M75" s="5">
        <v>15607273268</v>
      </c>
      <c r="N75" s="5">
        <v>3897635329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16161213863</v>
      </c>
      <c r="E79" s="5">
        <v>7941759504</v>
      </c>
      <c r="F79" s="5">
        <v>22641338478</v>
      </c>
      <c r="G79" s="5">
        <v>8957257951</v>
      </c>
      <c r="I79" s="5">
        <v>7941759504</v>
      </c>
      <c r="J79" s="5">
        <v>40483704149</v>
      </c>
      <c r="K79" s="5">
        <v>13257758606</v>
      </c>
      <c r="L79" s="5">
        <v>15362067804</v>
      </c>
      <c r="M79" s="5">
        <v>2848046996</v>
      </c>
      <c r="N79" s="5">
        <v>1971145356</v>
      </c>
    </row>
    <row r="80" spans="2:14" ht="15.5" x14ac:dyDescent="0.35">
      <c r="C80" t="s">
        <v>597</v>
      </c>
      <c r="D80" s="5">
        <v>15147634752</v>
      </c>
      <c r="E80" s="5">
        <v>15147634752</v>
      </c>
      <c r="F80" s="5">
        <v>14713654069</v>
      </c>
      <c r="G80" s="5">
        <v>14713654069</v>
      </c>
      <c r="I80" s="5">
        <v>15147634752</v>
      </c>
      <c r="J80" s="5">
        <v>14713654069</v>
      </c>
      <c r="L80" s="5">
        <v>2000000000</v>
      </c>
    </row>
    <row r="81" spans="3:14" ht="15.5" x14ac:dyDescent="0.35">
      <c r="C81" t="s">
        <v>96</v>
      </c>
      <c r="D81" s="5">
        <v>97899083785</v>
      </c>
      <c r="E81" s="5">
        <v>114015030034</v>
      </c>
      <c r="F81" s="5">
        <v>38949922322</v>
      </c>
      <c r="G81" s="5">
        <v>63336792793</v>
      </c>
      <c r="I81" s="5">
        <v>114015030034</v>
      </c>
      <c r="J81" s="5">
        <v>89299004346</v>
      </c>
      <c r="K81" s="5">
        <v>47768387585</v>
      </c>
      <c r="L81" s="5">
        <v>48954201043</v>
      </c>
      <c r="M81" s="5">
        <v>19322864887</v>
      </c>
      <c r="N81" s="5">
        <v>22216036604</v>
      </c>
    </row>
    <row r="82" spans="3:14" ht="15.5" x14ac:dyDescent="0.35">
      <c r="C82" t="s">
        <v>270</v>
      </c>
      <c r="D82" s="5">
        <v>6000000000</v>
      </c>
      <c r="E82" s="5">
        <v>5000000000</v>
      </c>
      <c r="F82" s="5">
        <v>9500000000</v>
      </c>
      <c r="G82" s="5">
        <v>9500000000</v>
      </c>
      <c r="I82" s="5">
        <v>5000000000</v>
      </c>
    </row>
    <row r="83" spans="3:14" ht="15.5" x14ac:dyDescent="0.35">
      <c r="C83" t="s">
        <v>97</v>
      </c>
      <c r="D83" s="5">
        <v>614501</v>
      </c>
      <c r="E83" s="5">
        <v>34377501</v>
      </c>
      <c r="F83" s="5">
        <v>7286496</v>
      </c>
      <c r="G83" s="5">
        <v>15526090</v>
      </c>
      <c r="I83" s="5">
        <v>34377501</v>
      </c>
      <c r="J83" s="5">
        <v>159331040</v>
      </c>
      <c r="K83" s="5">
        <v>207358241</v>
      </c>
    </row>
    <row r="84" spans="3:14" ht="15.5" x14ac:dyDescent="0.35">
      <c r="C84" t="s">
        <v>98</v>
      </c>
      <c r="D84" s="5">
        <v>97899083785</v>
      </c>
      <c r="E84" s="5">
        <v>114015030034</v>
      </c>
      <c r="F84" s="5">
        <v>38949922322</v>
      </c>
      <c r="G84" s="5">
        <v>63336792793</v>
      </c>
      <c r="I84" s="5">
        <v>114015030034</v>
      </c>
      <c r="J84" s="5">
        <v>89299004346</v>
      </c>
      <c r="K84" s="5">
        <v>47768387585</v>
      </c>
      <c r="L84" s="5">
        <v>48954201043</v>
      </c>
      <c r="M84" s="5">
        <v>19322864887</v>
      </c>
      <c r="N84" s="5">
        <v>22216036604</v>
      </c>
    </row>
    <row r="85" spans="3:14" ht="15.5" x14ac:dyDescent="0.35">
      <c r="C85" t="s">
        <v>99</v>
      </c>
      <c r="D85" s="5">
        <v>375794426</v>
      </c>
      <c r="E85" s="5">
        <v>335535623</v>
      </c>
      <c r="F85" s="5">
        <v>369265006</v>
      </c>
      <c r="G85" s="5">
        <v>455816533</v>
      </c>
      <c r="I85" s="5">
        <v>335535623</v>
      </c>
      <c r="J85" s="5">
        <v>247228128</v>
      </c>
      <c r="K85" s="5">
        <v>991140000</v>
      </c>
      <c r="L85" s="5">
        <v>190396420</v>
      </c>
      <c r="M85" s="5">
        <v>211938497</v>
      </c>
      <c r="N85" s="5">
        <v>4544018240</v>
      </c>
    </row>
    <row r="86" spans="3:14" ht="15.5" x14ac:dyDescent="0.35">
      <c r="C86" t="s">
        <v>100</v>
      </c>
      <c r="D86" s="5">
        <v>375794426</v>
      </c>
      <c r="E86" s="5">
        <v>335535623</v>
      </c>
      <c r="F86" s="5">
        <v>369265006</v>
      </c>
      <c r="G86" s="5">
        <v>455816533</v>
      </c>
      <c r="I86" s="5">
        <v>335535623</v>
      </c>
      <c r="J86" s="5">
        <v>247228128</v>
      </c>
      <c r="K86" s="5">
        <v>991140000</v>
      </c>
      <c r="L86" s="5">
        <v>190396420</v>
      </c>
      <c r="M86" s="5">
        <v>211938497</v>
      </c>
      <c r="N86" s="5">
        <v>4544018240</v>
      </c>
    </row>
    <row r="87" spans="3:14" ht="15.5" x14ac:dyDescent="0.35">
      <c r="C87" t="s">
        <v>101</v>
      </c>
      <c r="D87" s="5">
        <v>130200104104</v>
      </c>
      <c r="E87" s="5">
        <v>131306402759</v>
      </c>
      <c r="F87" s="5">
        <v>153924651785</v>
      </c>
      <c r="G87" s="5">
        <v>133072680255</v>
      </c>
      <c r="I87" s="5">
        <v>131306402759</v>
      </c>
      <c r="J87" s="5">
        <v>134721858976</v>
      </c>
      <c r="K87" s="5">
        <v>64261201437</v>
      </c>
      <c r="L87" s="5">
        <v>61694103860</v>
      </c>
      <c r="M87" s="5">
        <v>75764005935</v>
      </c>
      <c r="N87" s="5">
        <v>55864270025</v>
      </c>
    </row>
    <row r="88" spans="3:14" ht="15.5" x14ac:dyDescent="0.35">
      <c r="C88" t="s">
        <v>80</v>
      </c>
      <c r="D88" s="5">
        <v>8947657760</v>
      </c>
      <c r="E88" s="5">
        <v>8582881099</v>
      </c>
      <c r="F88" s="5">
        <v>9405191510</v>
      </c>
      <c r="G88" s="5">
        <v>9302336520</v>
      </c>
      <c r="I88" s="5">
        <v>8582881099</v>
      </c>
      <c r="J88" s="5">
        <v>8563847012</v>
      </c>
      <c r="K88" s="5">
        <v>8175696932</v>
      </c>
      <c r="L88" s="5">
        <v>8420655714</v>
      </c>
      <c r="M88" s="5">
        <v>7897674918</v>
      </c>
      <c r="N88" s="5">
        <v>7309940625</v>
      </c>
    </row>
    <row r="89" spans="3:14" ht="15.5" x14ac:dyDescent="0.35">
      <c r="C89" t="s">
        <v>102</v>
      </c>
      <c r="D89" s="5">
        <v>349219770131</v>
      </c>
      <c r="E89" s="5">
        <v>366268878887</v>
      </c>
      <c r="F89" s="5">
        <v>316213688475</v>
      </c>
      <c r="G89" s="5">
        <v>325162935883</v>
      </c>
      <c r="I89" s="5">
        <v>366268878887</v>
      </c>
      <c r="J89" s="5">
        <v>365947029847</v>
      </c>
      <c r="K89" s="5">
        <v>156161092980</v>
      </c>
      <c r="L89" s="5">
        <v>154337456679</v>
      </c>
      <c r="M89" s="5">
        <v>133290608875</v>
      </c>
      <c r="N89" s="5">
        <v>101682339452</v>
      </c>
    </row>
    <row r="90" spans="3:14" ht="15.5" x14ac:dyDescent="0.35">
      <c r="C90" t="s">
        <v>103</v>
      </c>
    </row>
    <row r="91" spans="3:14" ht="15.5" x14ac:dyDescent="0.35">
      <c r="C91" t="s">
        <v>271</v>
      </c>
      <c r="M91" s="5">
        <v>23974836804</v>
      </c>
      <c r="N91" s="5">
        <v>39956280505</v>
      </c>
    </row>
    <row r="92" spans="3:14" ht="15.5" x14ac:dyDescent="0.35">
      <c r="C92" t="s">
        <v>105</v>
      </c>
      <c r="D92" s="5">
        <v>3619939416</v>
      </c>
      <c r="E92" s="5">
        <v>3261263432</v>
      </c>
      <c r="F92" s="5">
        <v>2736413577</v>
      </c>
      <c r="G92" s="5">
        <v>2803158045</v>
      </c>
      <c r="I92" s="5">
        <v>3261263432</v>
      </c>
      <c r="J92" s="5">
        <v>2064360249</v>
      </c>
      <c r="K92" s="5">
        <v>830751828</v>
      </c>
      <c r="L92" s="5">
        <v>742409154</v>
      </c>
      <c r="M92" s="5">
        <v>739223581</v>
      </c>
      <c r="N92" s="5">
        <v>2235527672</v>
      </c>
    </row>
    <row r="93" spans="3:14" ht="15.5" x14ac:dyDescent="0.35">
      <c r="C93" t="s">
        <v>104</v>
      </c>
      <c r="D93" s="5">
        <v>181756401278</v>
      </c>
      <c r="E93" s="5">
        <v>166368451982</v>
      </c>
      <c r="F93" s="5">
        <v>164423709679</v>
      </c>
      <c r="G93" s="5">
        <v>149214096500</v>
      </c>
      <c r="I93" s="5">
        <v>166368451982</v>
      </c>
      <c r="J93" s="5">
        <v>150998561149</v>
      </c>
      <c r="K93" s="5">
        <v>116327381954</v>
      </c>
      <c r="L93" s="5">
        <v>70173111653</v>
      </c>
      <c r="M93" s="5">
        <v>80259825138</v>
      </c>
      <c r="N93" s="5">
        <v>96691440536</v>
      </c>
    </row>
    <row r="94" spans="3:14" ht="15.5" x14ac:dyDescent="0.35">
      <c r="C94" t="s">
        <v>349</v>
      </c>
      <c r="D94" s="5">
        <v>717660420</v>
      </c>
      <c r="E94" s="5">
        <v>223816462</v>
      </c>
      <c r="F94" s="5">
        <v>243374587</v>
      </c>
      <c r="G94" s="5">
        <v>230101461</v>
      </c>
      <c r="I94" s="5">
        <v>223816462</v>
      </c>
      <c r="J94" s="5">
        <v>145546505</v>
      </c>
      <c r="K94" s="5">
        <v>151363880</v>
      </c>
      <c r="L94" s="5">
        <v>295292713</v>
      </c>
      <c r="M94" s="5">
        <v>451803213</v>
      </c>
      <c r="N94" s="5">
        <v>54114796</v>
      </c>
    </row>
    <row r="95" spans="3:14" ht="15.5" x14ac:dyDescent="0.35">
      <c r="C95" t="s">
        <v>106</v>
      </c>
      <c r="D95" s="5">
        <v>186094001114</v>
      </c>
      <c r="E95" s="5">
        <v>169853531876</v>
      </c>
      <c r="F95" s="5">
        <v>187404497843</v>
      </c>
      <c r="G95" s="5">
        <v>152247356006</v>
      </c>
      <c r="I95" s="5">
        <v>169853531876</v>
      </c>
      <c r="J95" s="5">
        <v>153208467903</v>
      </c>
      <c r="K95" s="5">
        <v>133924631922</v>
      </c>
      <c r="L95" s="5">
        <v>83609472180</v>
      </c>
      <c r="M95" s="5">
        <v>125004822855</v>
      </c>
      <c r="N95" s="5">
        <v>159308896828</v>
      </c>
    </row>
    <row r="96" spans="3:14" ht="15.5" x14ac:dyDescent="0.35">
      <c r="C96" t="s">
        <v>107</v>
      </c>
      <c r="D96" s="5">
        <v>535313771245</v>
      </c>
      <c r="E96" s="5">
        <v>536122410763</v>
      </c>
      <c r="F96" s="5">
        <v>503618186318</v>
      </c>
      <c r="G96" s="5">
        <v>477410291889</v>
      </c>
      <c r="I96" s="5">
        <v>536122410763</v>
      </c>
      <c r="J96" s="5">
        <v>519155497750</v>
      </c>
      <c r="K96" s="5">
        <v>290085724902</v>
      </c>
      <c r="L96" s="5">
        <v>237946928859</v>
      </c>
      <c r="M96" s="5">
        <v>258295431730</v>
      </c>
      <c r="N96" s="5">
        <v>260991236280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175587512191</v>
      </c>
      <c r="E99" s="5">
        <v>178337829690</v>
      </c>
      <c r="F99" s="5">
        <v>152916464113</v>
      </c>
      <c r="G99" s="5">
        <v>146938265305</v>
      </c>
      <c r="I99" s="5">
        <v>178337829690</v>
      </c>
      <c r="J99" s="5">
        <v>209342672228</v>
      </c>
      <c r="K99" s="5">
        <v>84817833626</v>
      </c>
      <c r="L99" s="5">
        <v>100665145563</v>
      </c>
      <c r="M99" s="5">
        <v>87250335474</v>
      </c>
      <c r="N99" s="5">
        <v>84690824652</v>
      </c>
    </row>
    <row r="100" spans="3:14" ht="15.5" x14ac:dyDescent="0.35">
      <c r="C100" t="s">
        <v>273</v>
      </c>
      <c r="D100" s="5">
        <v>86383151697</v>
      </c>
      <c r="E100" s="5">
        <v>100458867873</v>
      </c>
      <c r="F100" s="5">
        <v>57784039847</v>
      </c>
      <c r="G100" s="5">
        <v>71275041049</v>
      </c>
      <c r="I100" s="5">
        <v>100458867873</v>
      </c>
      <c r="J100" s="5">
        <v>143660295310</v>
      </c>
      <c r="K100" s="5">
        <v>40417390635</v>
      </c>
      <c r="L100" s="5">
        <v>69356165729</v>
      </c>
      <c r="M100" s="5">
        <v>56515696691</v>
      </c>
      <c r="N100" s="5">
        <v>48003781193</v>
      </c>
    </row>
    <row r="101" spans="3:14" ht="15.5" x14ac:dyDescent="0.35">
      <c r="C101" t="s">
        <v>111</v>
      </c>
    </row>
    <row r="102" spans="3:14" ht="15.5" x14ac:dyDescent="0.35">
      <c r="C102" t="s">
        <v>112</v>
      </c>
      <c r="D102" s="5">
        <v>52148243652</v>
      </c>
      <c r="E102" s="5">
        <v>42067701562</v>
      </c>
      <c r="F102" s="5">
        <v>54511174875</v>
      </c>
      <c r="G102" s="5">
        <v>38756549121</v>
      </c>
      <c r="I102" s="5">
        <v>42067701562</v>
      </c>
      <c r="J102" s="5">
        <v>40010155158</v>
      </c>
      <c r="K102" s="5">
        <v>27148194660</v>
      </c>
      <c r="L102" s="5">
        <v>24619345698</v>
      </c>
      <c r="M102" s="5">
        <v>20392736727</v>
      </c>
      <c r="N102" s="5">
        <v>25096689719</v>
      </c>
    </row>
    <row r="103" spans="3:14" ht="15.5" x14ac:dyDescent="0.35">
      <c r="C103" t="s">
        <v>113</v>
      </c>
    </row>
    <row r="104" spans="3:14" ht="15.5" x14ac:dyDescent="0.35">
      <c r="C104" t="s">
        <v>114</v>
      </c>
      <c r="D104" s="5">
        <v>6000614501</v>
      </c>
      <c r="E104" s="5">
        <v>5034377501</v>
      </c>
      <c r="F104" s="5">
        <v>9507286496</v>
      </c>
      <c r="G104" s="5">
        <v>9515526090</v>
      </c>
      <c r="I104" s="5">
        <v>5034377501</v>
      </c>
      <c r="J104" s="5">
        <v>159331040</v>
      </c>
      <c r="K104" s="5">
        <v>207358241</v>
      </c>
    </row>
    <row r="105" spans="3:14" ht="15.5" x14ac:dyDescent="0.35">
      <c r="C105" t="s">
        <v>116</v>
      </c>
      <c r="D105" s="5">
        <v>5119860574</v>
      </c>
      <c r="E105" s="5">
        <v>5010478209</v>
      </c>
      <c r="F105" s="5">
        <v>136871403</v>
      </c>
      <c r="G105" s="5">
        <v>2242726851</v>
      </c>
      <c r="I105" s="5">
        <v>5010478209</v>
      </c>
      <c r="J105" s="5">
        <v>5557661274</v>
      </c>
      <c r="K105" s="5">
        <v>2855212846</v>
      </c>
      <c r="L105" s="5">
        <v>1550232744</v>
      </c>
      <c r="M105" s="5">
        <v>788625615</v>
      </c>
      <c r="N105" s="5">
        <v>923549151</v>
      </c>
    </row>
    <row r="106" spans="3:14" ht="15.5" x14ac:dyDescent="0.35">
      <c r="C106" t="s">
        <v>115</v>
      </c>
      <c r="D106" s="5">
        <v>8372768823</v>
      </c>
      <c r="E106" s="5">
        <v>5810490013</v>
      </c>
      <c r="F106" s="5">
        <v>9323995415</v>
      </c>
      <c r="G106" s="5">
        <v>7875026519</v>
      </c>
      <c r="I106" s="5">
        <v>5810490013</v>
      </c>
      <c r="J106" s="5">
        <v>4397999349</v>
      </c>
      <c r="K106" s="5">
        <v>2510949750</v>
      </c>
      <c r="L106" s="5">
        <v>913954128</v>
      </c>
      <c r="M106" s="5">
        <v>187815318</v>
      </c>
      <c r="N106" s="5">
        <v>532608744</v>
      </c>
    </row>
    <row r="107" spans="3:14" ht="15.5" x14ac:dyDescent="0.35">
      <c r="C107" t="s">
        <v>118</v>
      </c>
    </row>
    <row r="108" spans="3:14" ht="15.5" x14ac:dyDescent="0.35">
      <c r="C108" t="s">
        <v>442</v>
      </c>
      <c r="D108" s="5">
        <v>24528918088</v>
      </c>
      <c r="E108" s="5">
        <v>28768806347</v>
      </c>
      <c r="F108" s="5">
        <v>29991671093</v>
      </c>
      <c r="G108" s="5">
        <v>25954854949</v>
      </c>
      <c r="I108" s="5">
        <v>28768806347</v>
      </c>
      <c r="J108" s="5">
        <v>25559153407</v>
      </c>
      <c r="K108" s="5">
        <v>34923884480</v>
      </c>
      <c r="L108" s="5">
        <v>1741101634</v>
      </c>
      <c r="M108" s="5">
        <v>9667879603</v>
      </c>
      <c r="N108" s="5">
        <v>16129416809</v>
      </c>
    </row>
    <row r="109" spans="3:14" ht="15.5" x14ac:dyDescent="0.35">
      <c r="C109" t="s">
        <v>350</v>
      </c>
      <c r="D109" s="5">
        <v>639690388</v>
      </c>
      <c r="E109" s="5">
        <v>888152770</v>
      </c>
      <c r="F109" s="5">
        <v>1198870135</v>
      </c>
      <c r="G109" s="5">
        <v>1687660178</v>
      </c>
      <c r="I109" s="5">
        <v>888152770</v>
      </c>
      <c r="J109" s="5">
        <v>2091019565</v>
      </c>
      <c r="K109" s="5">
        <v>1960974883</v>
      </c>
      <c r="M109" s="5">
        <v>35127190</v>
      </c>
      <c r="N109" s="5">
        <v>84081481</v>
      </c>
    </row>
    <row r="110" spans="3:14" ht="15.5" x14ac:dyDescent="0.35">
      <c r="C110" t="s">
        <v>378</v>
      </c>
      <c r="N110" s="5">
        <v>1215418313</v>
      </c>
    </row>
    <row r="111" spans="3:14" ht="15.5" x14ac:dyDescent="0.35">
      <c r="C111" t="s">
        <v>120</v>
      </c>
      <c r="D111" s="5">
        <v>17271378419</v>
      </c>
      <c r="E111" s="5">
        <v>19948365112</v>
      </c>
      <c r="F111" s="5">
        <v>21586749650</v>
      </c>
      <c r="G111" s="5">
        <v>17216699736</v>
      </c>
      <c r="I111" s="5">
        <v>19948365112</v>
      </c>
      <c r="J111" s="5">
        <v>15390222481</v>
      </c>
      <c r="K111" s="5">
        <v>11491173442</v>
      </c>
      <c r="L111" s="5">
        <v>3699777969</v>
      </c>
      <c r="M111" s="5">
        <v>8493045483</v>
      </c>
      <c r="N111" s="5">
        <v>9994490092</v>
      </c>
    </row>
    <row r="112" spans="3:14" ht="15.5" x14ac:dyDescent="0.35">
      <c r="C112" t="s">
        <v>121</v>
      </c>
      <c r="D112" s="5">
        <v>30109813086</v>
      </c>
      <c r="E112" s="5">
        <v>34410902883</v>
      </c>
      <c r="F112" s="5">
        <v>35640567458</v>
      </c>
      <c r="G112" s="5">
        <v>32187865034</v>
      </c>
      <c r="I112" s="5">
        <v>34410902883</v>
      </c>
      <c r="J112" s="5">
        <v>32058816225</v>
      </c>
      <c r="K112" s="5">
        <v>41106802764</v>
      </c>
      <c r="L112" s="5">
        <v>5109733155</v>
      </c>
      <c r="M112" s="5">
        <v>31770775206</v>
      </c>
      <c r="N112" s="5">
        <v>52633363846</v>
      </c>
    </row>
    <row r="113" spans="3:14" ht="15.5" x14ac:dyDescent="0.35">
      <c r="C113" t="s">
        <v>122</v>
      </c>
      <c r="D113" s="5">
        <v>30109813086</v>
      </c>
      <c r="E113" s="5">
        <v>34410902883</v>
      </c>
      <c r="F113" s="5">
        <v>35640567458</v>
      </c>
      <c r="G113" s="5">
        <v>32187865034</v>
      </c>
      <c r="I113" s="5">
        <v>34410902883</v>
      </c>
      <c r="J113" s="5">
        <v>32058816225</v>
      </c>
      <c r="K113" s="5">
        <v>41106802764</v>
      </c>
      <c r="L113" s="5">
        <v>5109733155</v>
      </c>
      <c r="M113" s="5">
        <v>31770775206</v>
      </c>
      <c r="N113" s="5">
        <v>52633363846</v>
      </c>
    </row>
    <row r="114" spans="3:14" ht="15.5" x14ac:dyDescent="0.35">
      <c r="C114" t="s">
        <v>124</v>
      </c>
    </row>
    <row r="115" spans="3:14" ht="15.5" x14ac:dyDescent="0.35">
      <c r="C115" t="s">
        <v>125</v>
      </c>
      <c r="D115" s="5">
        <v>25168608476</v>
      </c>
      <c r="E115" s="5">
        <v>29656959117</v>
      </c>
      <c r="F115" s="5">
        <v>31190541228</v>
      </c>
      <c r="G115" s="5">
        <v>27642515127</v>
      </c>
      <c r="I115" s="5">
        <v>29656959117</v>
      </c>
      <c r="J115" s="5">
        <v>27650172972</v>
      </c>
      <c r="K115" s="5">
        <v>36884859363</v>
      </c>
      <c r="L115" s="5">
        <v>1741101634</v>
      </c>
      <c r="M115" s="5">
        <v>9703006793</v>
      </c>
      <c r="N115" s="5">
        <v>17428916603</v>
      </c>
    </row>
    <row r="116" spans="3:14" ht="15.5" x14ac:dyDescent="0.35">
      <c r="C116" t="s">
        <v>410</v>
      </c>
      <c r="M116" s="5">
        <v>18828100413</v>
      </c>
      <c r="N116" s="5">
        <v>24841329243</v>
      </c>
    </row>
    <row r="117" spans="3:14" ht="15.5" x14ac:dyDescent="0.35">
      <c r="C117" t="s">
        <v>126</v>
      </c>
      <c r="D117" s="5">
        <v>205697325277</v>
      </c>
      <c r="E117" s="5">
        <v>212748732573</v>
      </c>
      <c r="F117" s="5">
        <v>188557031571</v>
      </c>
      <c r="G117" s="5">
        <v>179126130339</v>
      </c>
      <c r="I117" s="5">
        <v>212748732573</v>
      </c>
      <c r="J117" s="5">
        <v>241401488453</v>
      </c>
      <c r="K117" s="5">
        <v>125924636390</v>
      </c>
      <c r="L117" s="5">
        <v>105774878718</v>
      </c>
      <c r="M117" s="5">
        <v>119021110680</v>
      </c>
      <c r="N117" s="5">
        <v>137324188498</v>
      </c>
    </row>
    <row r="118" spans="3:14" ht="15.5" x14ac:dyDescent="0.35">
      <c r="C118" t="s">
        <v>127</v>
      </c>
    </row>
    <row r="119" spans="3:14" ht="15.5" x14ac:dyDescent="0.35">
      <c r="C119" t="s">
        <v>128</v>
      </c>
      <c r="D119" s="5">
        <v>162500000000</v>
      </c>
      <c r="E119" s="5">
        <v>162500000000</v>
      </c>
      <c r="F119" s="5">
        <v>162500000000</v>
      </c>
      <c r="G119" s="5">
        <v>162500000000</v>
      </c>
      <c r="I119" s="5">
        <v>162500000000</v>
      </c>
      <c r="J119" s="5">
        <v>162500000000</v>
      </c>
      <c r="K119" s="5">
        <v>130000000000</v>
      </c>
      <c r="L119" s="5">
        <v>45000000000</v>
      </c>
      <c r="M119" s="5">
        <v>45000000000</v>
      </c>
      <c r="N119" s="5">
        <v>45000000000</v>
      </c>
    </row>
    <row r="120" spans="3:14" ht="15.5" x14ac:dyDescent="0.35">
      <c r="C120" t="s">
        <v>129</v>
      </c>
      <c r="D120" s="5">
        <v>40029498500</v>
      </c>
      <c r="E120" s="5">
        <v>40029498500</v>
      </c>
      <c r="F120" s="5">
        <v>40029498500</v>
      </c>
      <c r="G120" s="5">
        <v>40029498500</v>
      </c>
      <c r="I120" s="5">
        <v>40029498500</v>
      </c>
      <c r="J120" s="5">
        <v>40029498500</v>
      </c>
      <c r="M120" s="5">
        <v>470510040</v>
      </c>
      <c r="N120" s="5">
        <v>470510040</v>
      </c>
    </row>
    <row r="121" spans="3:14" ht="15.5" x14ac:dyDescent="0.35">
      <c r="C121" t="s">
        <v>130</v>
      </c>
      <c r="D121" s="5">
        <v>118139289708</v>
      </c>
      <c r="E121" s="5">
        <v>112261298591</v>
      </c>
      <c r="F121" s="5">
        <v>103126464737</v>
      </c>
      <c r="G121" s="5">
        <v>86452326530</v>
      </c>
      <c r="I121" s="5">
        <v>112261298591</v>
      </c>
      <c r="J121" s="5">
        <v>66660663785</v>
      </c>
      <c r="K121" s="5">
        <v>25985391580</v>
      </c>
      <c r="L121" s="5">
        <v>78751394427</v>
      </c>
      <c r="M121" s="5">
        <v>85906136092</v>
      </c>
      <c r="N121" s="5">
        <v>70886597117</v>
      </c>
    </row>
    <row r="122" spans="3:14" ht="15.5" x14ac:dyDescent="0.35">
      <c r="C122" t="s">
        <v>131</v>
      </c>
      <c r="D122" s="5">
        <v>2000000000</v>
      </c>
      <c r="E122" s="5">
        <v>2000000000</v>
      </c>
      <c r="F122" s="5">
        <v>2000000000</v>
      </c>
      <c r="G122" s="5">
        <v>2028708715</v>
      </c>
      <c r="I122" s="5">
        <v>2000000000</v>
      </c>
      <c r="J122" s="5">
        <v>828708716</v>
      </c>
      <c r="K122" s="5">
        <v>828708716</v>
      </c>
    </row>
    <row r="123" spans="3:14" ht="15.5" x14ac:dyDescent="0.35">
      <c r="C123" t="s">
        <v>132</v>
      </c>
      <c r="D123" s="5">
        <v>116139289708</v>
      </c>
      <c r="E123" s="5">
        <v>110261298591</v>
      </c>
      <c r="F123" s="5">
        <v>101126464737</v>
      </c>
      <c r="G123" s="5">
        <v>84423617815</v>
      </c>
      <c r="I123" s="5">
        <v>110261298591</v>
      </c>
      <c r="J123" s="5">
        <v>65831955069</v>
      </c>
      <c r="K123" s="5">
        <v>25156682864</v>
      </c>
      <c r="L123" s="5">
        <v>78751394427</v>
      </c>
      <c r="M123" s="5">
        <v>85906136092</v>
      </c>
      <c r="N123" s="5">
        <v>70886597117</v>
      </c>
    </row>
    <row r="124" spans="3:14" ht="15.5" x14ac:dyDescent="0.35">
      <c r="C124" t="s">
        <v>133</v>
      </c>
      <c r="D124" s="5">
        <v>118139289708</v>
      </c>
      <c r="E124" s="5">
        <v>112261298591</v>
      </c>
      <c r="F124" s="5">
        <v>103126464737</v>
      </c>
      <c r="G124" s="5">
        <v>86452326530</v>
      </c>
      <c r="I124" s="5">
        <v>112261298591</v>
      </c>
      <c r="J124" s="5">
        <v>66660663785</v>
      </c>
      <c r="K124" s="5">
        <v>25985391580</v>
      </c>
      <c r="L124" s="5">
        <v>78751394427</v>
      </c>
      <c r="M124" s="5">
        <v>85906136092</v>
      </c>
      <c r="N124" s="5">
        <v>70886597117</v>
      </c>
    </row>
    <row r="125" spans="3:14" ht="15.5" x14ac:dyDescent="0.35">
      <c r="C125" t="s">
        <v>134</v>
      </c>
    </row>
    <row r="126" spans="3:14" ht="15.5" x14ac:dyDescent="0.35">
      <c r="C126" t="s">
        <v>9</v>
      </c>
      <c r="D126" s="5">
        <v>329616445968</v>
      </c>
      <c r="E126" s="5">
        <v>323373678190</v>
      </c>
      <c r="F126" s="5">
        <v>315061154747</v>
      </c>
      <c r="G126" s="5">
        <v>298284161550</v>
      </c>
      <c r="I126" s="5">
        <v>323373678190</v>
      </c>
      <c r="J126" s="5">
        <v>277754009297</v>
      </c>
      <c r="K126" s="5">
        <v>164161088512</v>
      </c>
      <c r="L126" s="5">
        <v>132172050141</v>
      </c>
      <c r="M126" s="5">
        <v>139274321050</v>
      </c>
      <c r="N126" s="5">
        <v>123667047782</v>
      </c>
    </row>
    <row r="127" spans="3:14" ht="15.5" x14ac:dyDescent="0.35">
      <c r="C127" t="s">
        <v>135</v>
      </c>
      <c r="D127" s="5">
        <v>535313771245</v>
      </c>
      <c r="E127" s="5">
        <v>536122410763</v>
      </c>
      <c r="F127" s="5">
        <v>503618186318</v>
      </c>
      <c r="G127" s="5">
        <v>477410291889</v>
      </c>
      <c r="I127" s="5">
        <v>536122410763</v>
      </c>
      <c r="J127" s="5">
        <v>519155497750</v>
      </c>
      <c r="K127" s="5">
        <v>290085724902</v>
      </c>
      <c r="L127" s="5">
        <v>237946928859</v>
      </c>
      <c r="M127" s="5">
        <v>258295431730</v>
      </c>
      <c r="N127" s="5">
        <v>260991236280</v>
      </c>
    </row>
    <row r="128" spans="3:14" ht="15.5" x14ac:dyDescent="0.35">
      <c r="C128" t="s">
        <v>136</v>
      </c>
      <c r="D128" s="5">
        <v>2600000000</v>
      </c>
      <c r="E128" s="5">
        <v>2600000000</v>
      </c>
      <c r="F128" s="5">
        <v>2600000000</v>
      </c>
      <c r="G128" s="5">
        <v>2600000000</v>
      </c>
      <c r="I128" s="5">
        <v>2600000000</v>
      </c>
      <c r="J128" s="5">
        <v>3250000000</v>
      </c>
      <c r="K128" s="5">
        <v>2600000000</v>
      </c>
      <c r="L128" s="5">
        <v>45000</v>
      </c>
      <c r="M128" s="5">
        <v>45000</v>
      </c>
      <c r="N128" s="5">
        <v>45000</v>
      </c>
    </row>
    <row r="130" spans="2:14" ht="15.5" x14ac:dyDescent="0.35">
      <c r="B130" t="s">
        <v>137</v>
      </c>
      <c r="C130" t="s">
        <v>138</v>
      </c>
      <c r="D130" s="5">
        <v>30545873319</v>
      </c>
      <c r="E130" s="5">
        <v>-333592341</v>
      </c>
      <c r="F130" s="5">
        <v>44218400851</v>
      </c>
      <c r="G130" s="5">
        <v>21785818493</v>
      </c>
      <c r="I130" s="5">
        <v>71784137464</v>
      </c>
      <c r="J130" s="5">
        <v>-92049681267</v>
      </c>
      <c r="K130" s="5">
        <v>34403509253</v>
      </c>
      <c r="L130" s="5">
        <v>29924195404</v>
      </c>
      <c r="M130" s="5">
        <v>-23816386416</v>
      </c>
      <c r="N130" s="5">
        <v>16188659246</v>
      </c>
    </row>
    <row r="131" spans="2:14" ht="15.5" x14ac:dyDescent="0.35">
      <c r="C131" t="s">
        <v>279</v>
      </c>
      <c r="D131" s="5">
        <v>106290759765</v>
      </c>
      <c r="E131" s="5">
        <v>63876053216</v>
      </c>
      <c r="F131" s="5">
        <v>91667467639</v>
      </c>
      <c r="G131" s="5">
        <v>149436281260</v>
      </c>
      <c r="I131" s="5">
        <v>381444904220</v>
      </c>
      <c r="J131" s="5">
        <v>314651545524</v>
      </c>
      <c r="K131" s="5">
        <v>233002072342</v>
      </c>
      <c r="L131" s="5">
        <v>164530424523</v>
      </c>
      <c r="M131" s="5">
        <v>115589938711</v>
      </c>
      <c r="N131" s="5">
        <v>168375147495</v>
      </c>
    </row>
    <row r="132" spans="2:14" ht="15.5" x14ac:dyDescent="0.35">
      <c r="C132" t="s">
        <v>280</v>
      </c>
      <c r="D132" s="5">
        <v>-47692290416</v>
      </c>
      <c r="E132" s="5">
        <v>-51746028187</v>
      </c>
      <c r="F132" s="5">
        <v>-34517165798</v>
      </c>
      <c r="G132" s="5">
        <v>-100370902733</v>
      </c>
      <c r="I132" s="5">
        <v>-235218968986</v>
      </c>
      <c r="J132" s="5">
        <v>-302767890169</v>
      </c>
      <c r="K132" s="5">
        <v>-135215648107</v>
      </c>
      <c r="L132" s="5">
        <v>-106358339951</v>
      </c>
      <c r="M132" s="5">
        <v>-101316555661</v>
      </c>
      <c r="N132" s="5">
        <v>-91257275696</v>
      </c>
    </row>
    <row r="133" spans="2:14" ht="15.5" x14ac:dyDescent="0.35">
      <c r="C133" t="s">
        <v>142</v>
      </c>
      <c r="D133" s="5">
        <v>-10482879242</v>
      </c>
      <c r="E133" s="5">
        <v>-19844342450</v>
      </c>
      <c r="F133" s="5">
        <v>86551527</v>
      </c>
      <c r="G133" s="5">
        <v>-7230631003</v>
      </c>
      <c r="I133" s="5">
        <v>-36367362208</v>
      </c>
      <c r="J133" s="5">
        <v>-31729147131</v>
      </c>
      <c r="K133" s="5">
        <v>-24881207616</v>
      </c>
      <c r="L133" s="5">
        <v>-20542622169</v>
      </c>
      <c r="M133" s="5">
        <v>-29523887017</v>
      </c>
      <c r="N133" s="5">
        <v>-26595006841</v>
      </c>
    </row>
    <row r="134" spans="2:14" ht="15.5" x14ac:dyDescent="0.35">
      <c r="C134" t="s">
        <v>1277</v>
      </c>
      <c r="D134" s="5">
        <v>-7639090677</v>
      </c>
      <c r="E134" s="5">
        <v>13255303125</v>
      </c>
      <c r="F134" s="5">
        <v>-6102926684</v>
      </c>
      <c r="G134" s="5">
        <v>-9311017485</v>
      </c>
      <c r="I134" s="5">
        <v>-11763734257</v>
      </c>
      <c r="J134" s="5">
        <v>-54115092225</v>
      </c>
      <c r="K134" s="5">
        <v>-23625907262</v>
      </c>
      <c r="L134" s="5">
        <v>-16747859118</v>
      </c>
      <c r="M134" s="5">
        <v>3595793124</v>
      </c>
      <c r="N134" s="5">
        <v>-18317793706</v>
      </c>
    </row>
    <row r="135" spans="2:14" ht="15.5" x14ac:dyDescent="0.35">
      <c r="C135" t="s">
        <v>1278</v>
      </c>
      <c r="D135" s="5">
        <v>12303833</v>
      </c>
      <c r="E135" s="5">
        <v>510922077</v>
      </c>
      <c r="I135" s="5">
        <v>510922077</v>
      </c>
      <c r="J135" s="5">
        <v>962654908</v>
      </c>
    </row>
    <row r="136" spans="2:14" ht="15.5" x14ac:dyDescent="0.35">
      <c r="C136" t="s">
        <v>426</v>
      </c>
      <c r="D136" s="5">
        <v>-3719357784</v>
      </c>
      <c r="E136" s="5">
        <v>-448454580</v>
      </c>
      <c r="F136" s="5">
        <v>-4818521292</v>
      </c>
      <c r="G136" s="5">
        <v>-2536261413</v>
      </c>
      <c r="I136" s="5">
        <v>-10817020945</v>
      </c>
      <c r="J136" s="5">
        <v>-14308863797</v>
      </c>
      <c r="K136" s="5">
        <v>-8185217868</v>
      </c>
      <c r="L136" s="5">
        <v>-7612461919</v>
      </c>
      <c r="M136" s="5">
        <v>-9265688533</v>
      </c>
      <c r="N136" s="5">
        <v>-9924826613</v>
      </c>
    </row>
    <row r="137" spans="2:14" ht="15.5" x14ac:dyDescent="0.35">
      <c r="C137" t="s">
        <v>907</v>
      </c>
      <c r="D137" s="5">
        <v>-6223572160</v>
      </c>
      <c r="E137" s="5">
        <v>-5937045542</v>
      </c>
      <c r="F137" s="5">
        <v>-2097004541</v>
      </c>
      <c r="G137" s="5">
        <v>-8201650133</v>
      </c>
      <c r="I137" s="5">
        <v>-16004602437</v>
      </c>
      <c r="J137" s="5">
        <v>-4742888377</v>
      </c>
      <c r="K137" s="5">
        <v>-6690582236</v>
      </c>
      <c r="L137" s="5">
        <v>16655054038</v>
      </c>
      <c r="M137" s="5">
        <v>-2895987040</v>
      </c>
      <c r="N137" s="5">
        <v>-6091585393</v>
      </c>
    </row>
    <row r="138" spans="2:14" ht="15.5" x14ac:dyDescent="0.35">
      <c r="C138" t="s">
        <v>145</v>
      </c>
      <c r="D138" s="5">
        <v>-20760827172</v>
      </c>
      <c r="E138" s="5">
        <v>28970063740</v>
      </c>
      <c r="F138" s="5">
        <v>-15324707145</v>
      </c>
      <c r="G138" s="5">
        <v>-19245138100</v>
      </c>
      <c r="I138" s="5">
        <v>-47564883206</v>
      </c>
      <c r="J138" s="5">
        <v>167605257054</v>
      </c>
      <c r="K138" s="5">
        <v>10512066308</v>
      </c>
      <c r="L138" s="5">
        <v>-24242804048</v>
      </c>
      <c r="M138" s="5">
        <v>-7115438921</v>
      </c>
      <c r="N138" s="5">
        <v>-17748880545</v>
      </c>
    </row>
    <row r="139" spans="2:14" ht="15.5" x14ac:dyDescent="0.35">
      <c r="C139" t="s">
        <v>146</v>
      </c>
      <c r="D139" s="5">
        <v>-16713226540</v>
      </c>
      <c r="E139" s="5">
        <v>-67289599020</v>
      </c>
      <c r="F139" s="5">
        <v>11640683881</v>
      </c>
      <c r="G139" s="5">
        <v>2039085200</v>
      </c>
      <c r="I139" s="5">
        <v>-53864450490</v>
      </c>
      <c r="J139" s="5">
        <v>-48432767130</v>
      </c>
      <c r="K139" s="5">
        <v>-47020200473</v>
      </c>
      <c r="L139" s="5">
        <v>6830182844</v>
      </c>
      <c r="M139" s="5">
        <v>31808429629</v>
      </c>
      <c r="N139" s="5">
        <v>141844491</v>
      </c>
    </row>
    <row r="140" spans="2:14" ht="15.5" x14ac:dyDescent="0.35">
      <c r="C140" t="s">
        <v>148</v>
      </c>
      <c r="D140" s="5">
        <v>-21809179973</v>
      </c>
      <c r="E140" s="5">
        <v>-62536838625</v>
      </c>
      <c r="F140" s="5">
        <v>11640683881</v>
      </c>
      <c r="G140" s="5">
        <v>2039085200</v>
      </c>
      <c r="I140" s="5">
        <v>-49111690095</v>
      </c>
      <c r="J140" s="5">
        <v>-34051741366</v>
      </c>
      <c r="K140" s="5">
        <v>-61578412742</v>
      </c>
      <c r="L140" s="5">
        <v>-7671636731</v>
      </c>
      <c r="M140" s="5">
        <v>-1338328764</v>
      </c>
      <c r="N140" s="5">
        <v>-2147994265</v>
      </c>
    </row>
    <row r="141" spans="2:14" ht="15.5" x14ac:dyDescent="0.35">
      <c r="C141" t="s">
        <v>1248</v>
      </c>
      <c r="K141" s="5">
        <v>-5955656410</v>
      </c>
      <c r="L141" s="5">
        <v>-1097561834</v>
      </c>
      <c r="M141" s="5">
        <v>-4860000</v>
      </c>
      <c r="N141" s="5">
        <v>-97408400</v>
      </c>
    </row>
    <row r="142" spans="2:14" ht="15.5" x14ac:dyDescent="0.35">
      <c r="C142" t="s">
        <v>1279</v>
      </c>
      <c r="L142" s="5">
        <v>500000000</v>
      </c>
    </row>
    <row r="143" spans="2:14" ht="15.5" x14ac:dyDescent="0.35">
      <c r="C143" t="s">
        <v>1280</v>
      </c>
      <c r="D143" s="5">
        <v>-524000000</v>
      </c>
      <c r="E143" s="5">
        <v>-154800000</v>
      </c>
      <c r="I143" s="5">
        <v>-154800000</v>
      </c>
      <c r="J143" s="5">
        <v>-153030000</v>
      </c>
      <c r="M143" s="5">
        <v>-558882000</v>
      </c>
    </row>
    <row r="144" spans="2:14" ht="15.5" x14ac:dyDescent="0.35">
      <c r="C144" t="s">
        <v>447</v>
      </c>
      <c r="D144" s="5">
        <v>230862164</v>
      </c>
      <c r="E144" s="5">
        <v>25903039605</v>
      </c>
      <c r="I144" s="5">
        <v>25903039605</v>
      </c>
      <c r="J144" s="5">
        <v>272004236</v>
      </c>
      <c r="K144" s="5">
        <v>18513868679</v>
      </c>
      <c r="L144" s="5">
        <v>849381409</v>
      </c>
      <c r="M144" s="5">
        <v>1095229745</v>
      </c>
      <c r="N144" s="5">
        <v>2387247156</v>
      </c>
    </row>
    <row r="145" spans="3:14" ht="15.5" x14ac:dyDescent="0.35">
      <c r="C145" t="s">
        <v>389</v>
      </c>
      <c r="M145" s="5">
        <v>32615270648</v>
      </c>
    </row>
    <row r="146" spans="3:14" ht="15.5" x14ac:dyDescent="0.35">
      <c r="C146" t="s">
        <v>1126</v>
      </c>
      <c r="E146" s="5">
        <v>-30501000000</v>
      </c>
      <c r="I146" s="5">
        <v>-30501000000</v>
      </c>
    </row>
    <row r="147" spans="3:14" ht="15.5" x14ac:dyDescent="0.35">
      <c r="C147" t="s">
        <v>1281</v>
      </c>
      <c r="D147" s="5">
        <v>5389091269</v>
      </c>
      <c r="L147" s="5">
        <v>16250000000</v>
      </c>
    </row>
    <row r="148" spans="3:14" ht="15.5" x14ac:dyDescent="0.35">
      <c r="C148" t="s">
        <v>1282</v>
      </c>
      <c r="J148" s="5">
        <v>-14500000000</v>
      </c>
      <c r="K148" s="5">
        <v>2000000000</v>
      </c>
      <c r="L148" s="5">
        <v>-2000000000</v>
      </c>
    </row>
    <row r="149" spans="3:14" ht="15.5" x14ac:dyDescent="0.35">
      <c r="C149" t="s">
        <v>149</v>
      </c>
      <c r="D149" s="5">
        <v>-20760827172</v>
      </c>
      <c r="E149" s="5">
        <v>28970063740</v>
      </c>
      <c r="F149" s="5">
        <v>-15324707145</v>
      </c>
      <c r="G149" s="5">
        <v>-19245138100</v>
      </c>
      <c r="I149" s="5">
        <v>-47564883206</v>
      </c>
      <c r="J149" s="5">
        <v>167605257054</v>
      </c>
      <c r="K149" s="5">
        <v>10512066308</v>
      </c>
      <c r="L149" s="5">
        <v>-24242804048</v>
      </c>
      <c r="M149" s="5">
        <v>-7115438921</v>
      </c>
      <c r="N149" s="5">
        <v>-17748880545</v>
      </c>
    </row>
    <row r="150" spans="3:14" ht="15.5" x14ac:dyDescent="0.35">
      <c r="C150" t="s">
        <v>1272</v>
      </c>
      <c r="J150" s="5">
        <v>74750000000</v>
      </c>
    </row>
    <row r="151" spans="3:14" ht="15.5" x14ac:dyDescent="0.35">
      <c r="C151" t="s">
        <v>432</v>
      </c>
      <c r="J151" s="5">
        <v>-2220501500</v>
      </c>
    </row>
    <row r="152" spans="3:14" ht="15.5" x14ac:dyDescent="0.35">
      <c r="C152" t="s">
        <v>636</v>
      </c>
      <c r="D152" s="5">
        <v>11274370684</v>
      </c>
      <c r="E152" s="5">
        <v>22402230174</v>
      </c>
      <c r="F152" s="5">
        <v>4432517686</v>
      </c>
      <c r="I152" s="5">
        <v>26834747860</v>
      </c>
      <c r="J152" s="5">
        <v>5579938096</v>
      </c>
      <c r="K152" s="5">
        <v>46759521282</v>
      </c>
      <c r="M152" s="5">
        <v>2206994058</v>
      </c>
    </row>
    <row r="153" spans="3:14" ht="15.5" x14ac:dyDescent="0.35">
      <c r="C153" t="s">
        <v>635</v>
      </c>
      <c r="D153" s="5">
        <v>-17303261150</v>
      </c>
      <c r="E153" s="5">
        <v>-8695577113</v>
      </c>
      <c r="F153" s="5">
        <v>-10965593247</v>
      </c>
      <c r="G153" s="5">
        <v>-3148989473</v>
      </c>
      <c r="I153" s="5">
        <v>-19265468818</v>
      </c>
      <c r="J153" s="5">
        <v>-11941084617</v>
      </c>
      <c r="K153" s="5">
        <v>-6868107025</v>
      </c>
      <c r="L153" s="5">
        <v>-12671091184</v>
      </c>
      <c r="M153" s="5">
        <v>-8219651109</v>
      </c>
      <c r="N153" s="5">
        <v>-7995221036</v>
      </c>
    </row>
    <row r="154" spans="3:14" ht="15.5" x14ac:dyDescent="0.35">
      <c r="C154" t="s">
        <v>410</v>
      </c>
      <c r="E154" s="5">
        <v>-9500000000</v>
      </c>
      <c r="F154" s="5">
        <v>143804950</v>
      </c>
      <c r="G154" s="5">
        <v>9485587563</v>
      </c>
      <c r="L154" s="5">
        <v>-18828100413</v>
      </c>
      <c r="M154" s="5">
        <v>-6400000000</v>
      </c>
      <c r="N154" s="5">
        <v>-449100000</v>
      </c>
    </row>
    <row r="155" spans="3:14" ht="15.5" x14ac:dyDescent="0.35">
      <c r="C155" t="s">
        <v>314</v>
      </c>
      <c r="D155" s="5">
        <v>-656220530</v>
      </c>
      <c r="E155" s="5">
        <v>-1758562643</v>
      </c>
      <c r="F155" s="5">
        <v>-653554730</v>
      </c>
      <c r="G155" s="5">
        <v>447786493</v>
      </c>
      <c r="I155" s="5">
        <v>-2189192444</v>
      </c>
      <c r="J155" s="5">
        <v>-1805999600</v>
      </c>
      <c r="K155" s="5">
        <v>-440572855</v>
      </c>
      <c r="L155" s="5">
        <v>-84081482</v>
      </c>
      <c r="M155" s="5">
        <v>-720953641</v>
      </c>
      <c r="N155" s="5">
        <v>-1201175396</v>
      </c>
    </row>
    <row r="156" spans="3:14" ht="15.5" x14ac:dyDescent="0.35">
      <c r="C156" t="s">
        <v>458</v>
      </c>
      <c r="E156" s="5">
        <v>-2</v>
      </c>
      <c r="G156" s="5">
        <v>-9743542365</v>
      </c>
      <c r="I156" s="5">
        <v>-9743542367</v>
      </c>
      <c r="L156" s="5">
        <v>-5500000000</v>
      </c>
    </row>
    <row r="157" spans="3:14" ht="15.5" x14ac:dyDescent="0.35">
      <c r="C157" t="s">
        <v>830</v>
      </c>
      <c r="M157" s="5">
        <v>-2493743721</v>
      </c>
      <c r="N157" s="5">
        <v>-1106737393</v>
      </c>
    </row>
    <row r="158" spans="3:14" ht="15.5" x14ac:dyDescent="0.35">
      <c r="C158" t="s">
        <v>164</v>
      </c>
      <c r="D158" s="5">
        <v>-6928180393</v>
      </c>
      <c r="E158" s="5">
        <v>-38653127621</v>
      </c>
      <c r="F158" s="5">
        <v>40534377587</v>
      </c>
      <c r="G158" s="5">
        <v>4579765593</v>
      </c>
      <c r="I158" s="5">
        <v>-29645196232</v>
      </c>
      <c r="J158" s="5">
        <v>27122808657</v>
      </c>
      <c r="K158" s="5">
        <v>-2104624912</v>
      </c>
      <c r="L158" s="5">
        <v>12511574200</v>
      </c>
      <c r="M158" s="5">
        <v>876604292</v>
      </c>
      <c r="N158" s="5">
        <v>-1418376808</v>
      </c>
    </row>
    <row r="159" spans="3:14" ht="15.5" x14ac:dyDescent="0.35">
      <c r="C159" t="s">
        <v>165</v>
      </c>
      <c r="D159" s="5">
        <v>23089394256</v>
      </c>
      <c r="E159" s="5">
        <v>-14713654069</v>
      </c>
      <c r="I159" s="5">
        <v>40483704149</v>
      </c>
      <c r="J159" s="5">
        <v>13257758606</v>
      </c>
      <c r="K159" s="5">
        <v>15362067804</v>
      </c>
      <c r="L159" s="5">
        <v>2848046996</v>
      </c>
      <c r="M159" s="5">
        <v>1971145356</v>
      </c>
      <c r="N159" s="5">
        <v>3389350405</v>
      </c>
    </row>
    <row r="160" spans="3:14" ht="15.5" x14ac:dyDescent="0.35">
      <c r="C160" t="s">
        <v>315</v>
      </c>
      <c r="E160" s="5">
        <v>-2896748413</v>
      </c>
      <c r="I160" s="5">
        <v>-2896748413</v>
      </c>
      <c r="J160" s="5">
        <v>103136886</v>
      </c>
      <c r="K160" s="5">
        <v>315714</v>
      </c>
      <c r="L160" s="5">
        <v>2446608</v>
      </c>
      <c r="M160" s="5">
        <v>297348</v>
      </c>
      <c r="N160" s="5">
        <v>161759</v>
      </c>
    </row>
    <row r="161" spans="2:14" ht="15.5" x14ac:dyDescent="0.35">
      <c r="C161" t="s">
        <v>166</v>
      </c>
      <c r="D161" s="5">
        <v>16161213863</v>
      </c>
      <c r="E161" s="5">
        <v>-56263530103</v>
      </c>
      <c r="F161" s="5">
        <v>40534377587</v>
      </c>
      <c r="G161" s="5">
        <v>4579765593</v>
      </c>
      <c r="I161" s="5">
        <v>7941759504</v>
      </c>
      <c r="J161" s="5">
        <v>40483704149</v>
      </c>
      <c r="K161" s="5">
        <v>13257758606</v>
      </c>
      <c r="L161" s="5">
        <v>15362067804</v>
      </c>
      <c r="M161" s="5">
        <v>2848046996</v>
      </c>
      <c r="N161" s="5">
        <v>1971135356</v>
      </c>
    </row>
    <row r="163" spans="2:14" ht="15.5" x14ac:dyDescent="0.35">
      <c r="B163" t="s">
        <v>167</v>
      </c>
      <c r="C163" t="s">
        <v>11</v>
      </c>
      <c r="D163" s="5">
        <v>2600000000</v>
      </c>
      <c r="E163" s="5">
        <v>2600000000</v>
      </c>
      <c r="F163" s="5">
        <v>2600000000</v>
      </c>
      <c r="G163" s="5">
        <v>2600000000</v>
      </c>
      <c r="I163" s="5">
        <v>2600000000</v>
      </c>
      <c r="J163" s="5">
        <v>3250000000</v>
      </c>
      <c r="K163" s="5">
        <v>2600000000</v>
      </c>
      <c r="L163" s="5">
        <v>0</v>
      </c>
      <c r="M163" s="5">
        <v>0</v>
      </c>
      <c r="N163" s="5">
        <v>0</v>
      </c>
    </row>
    <row r="164" spans="2:14" ht="15.5" x14ac:dyDescent="0.35">
      <c r="C164" t="s">
        <v>168</v>
      </c>
      <c r="D164" s="6">
        <v>2.4</v>
      </c>
      <c r="E164" s="6">
        <v>3.51</v>
      </c>
      <c r="F164" s="6">
        <v>6.41</v>
      </c>
      <c r="G164" s="6">
        <v>4.17</v>
      </c>
    </row>
    <row r="165" spans="2:14" ht="15.5" x14ac:dyDescent="0.35">
      <c r="C165" t="s">
        <v>169</v>
      </c>
      <c r="D165" s="5">
        <v>450</v>
      </c>
      <c r="E165" s="6">
        <v>97.44</v>
      </c>
      <c r="F165" s="6">
        <v>54.6</v>
      </c>
      <c r="G165" s="6">
        <v>82.01</v>
      </c>
    </row>
    <row r="166" spans="2:14" ht="15.5" x14ac:dyDescent="0.35">
      <c r="C166" t="s">
        <v>60</v>
      </c>
      <c r="D166" s="6">
        <v>31.24</v>
      </c>
      <c r="E166" s="6">
        <v>6.43</v>
      </c>
      <c r="F166" s="6">
        <v>13.53</v>
      </c>
      <c r="G166" s="6">
        <v>12.34</v>
      </c>
    </row>
    <row r="167" spans="2:14" ht="15.5" x14ac:dyDescent="0.35">
      <c r="C167" t="s">
        <v>170</v>
      </c>
      <c r="D167" s="5">
        <v>19100000000</v>
      </c>
      <c r="E167" s="5">
        <v>23850000000</v>
      </c>
      <c r="F167" s="5">
        <v>13710000000</v>
      </c>
      <c r="G167" s="5">
        <v>23820000000</v>
      </c>
    </row>
    <row r="168" spans="2:14" ht="15.5" x14ac:dyDescent="0.35">
      <c r="C168" t="s">
        <v>171</v>
      </c>
      <c r="D168" s="6">
        <v>1.1699999999999999E-2</v>
      </c>
      <c r="E168" s="6">
        <v>1.7000000000000001E-2</v>
      </c>
      <c r="F168" s="6">
        <v>3.3099999999999997E-2</v>
      </c>
      <c r="G168" s="6">
        <v>2.2700000000000001E-2</v>
      </c>
    </row>
    <row r="169" spans="2:14" ht="15.5" x14ac:dyDescent="0.35">
      <c r="C169" t="s">
        <v>172</v>
      </c>
      <c r="D169" s="6">
        <v>1.89E-2</v>
      </c>
      <c r="E169" s="6">
        <v>2.8199999999999999E-2</v>
      </c>
      <c r="F169" s="6">
        <v>5.2900000000000003E-2</v>
      </c>
      <c r="G169" s="6">
        <v>3.6400000000000002E-2</v>
      </c>
    </row>
    <row r="170" spans="2:14" ht="15.5" x14ac:dyDescent="0.35">
      <c r="C170" t="s">
        <v>173</v>
      </c>
      <c r="D170" s="6">
        <v>3.6200000000000003E-2</v>
      </c>
      <c r="E170" s="6">
        <v>4.9200000000000001E-2</v>
      </c>
      <c r="F170" s="6">
        <v>2.3700000000000002E-2</v>
      </c>
      <c r="G170" s="6">
        <v>5.4000000000000006E-2</v>
      </c>
    </row>
    <row r="171" spans="2:14" ht="15.5" x14ac:dyDescent="0.35">
      <c r="C171" t="s">
        <v>174</v>
      </c>
      <c r="D171" s="6">
        <v>3.51</v>
      </c>
      <c r="E171" s="6">
        <v>5.61</v>
      </c>
      <c r="F171" s="6">
        <v>1.96</v>
      </c>
      <c r="G171" s="6">
        <v>6.2</v>
      </c>
    </row>
    <row r="172" spans="2:14" ht="15.5" x14ac:dyDescent="0.35">
      <c r="C172" t="s">
        <v>175</v>
      </c>
      <c r="D172" s="5">
        <v>330000000000</v>
      </c>
      <c r="E172" s="5">
        <v>323000000000</v>
      </c>
      <c r="F172" s="5">
        <v>315000000000</v>
      </c>
      <c r="G172" s="5">
        <v>298000000000</v>
      </c>
    </row>
    <row r="173" spans="2:14" ht="15.5" x14ac:dyDescent="0.35">
      <c r="C173" t="s">
        <v>176</v>
      </c>
      <c r="D173" s="6">
        <v>8.52</v>
      </c>
      <c r="E173" s="6">
        <v>2.75</v>
      </c>
      <c r="F173" s="6">
        <v>2.89</v>
      </c>
      <c r="G173" s="6">
        <v>2.98</v>
      </c>
    </row>
    <row r="174" spans="2:14" ht="15.5" x14ac:dyDescent="0.35">
      <c r="C174" t="s">
        <v>177</v>
      </c>
      <c r="D174" s="6">
        <v>126.78</v>
      </c>
      <c r="E174" s="6">
        <v>124.37</v>
      </c>
      <c r="F174" s="6">
        <v>121.18</v>
      </c>
      <c r="G174" s="6">
        <v>114.72</v>
      </c>
    </row>
    <row r="175" spans="2:14" ht="15.5" x14ac:dyDescent="0.35">
      <c r="C175" t="s">
        <v>178</v>
      </c>
      <c r="D175" s="6">
        <v>8.5399999999999991</v>
      </c>
      <c r="E175" s="6">
        <v>2.75</v>
      </c>
      <c r="F175" s="6">
        <v>2.89</v>
      </c>
      <c r="G175" s="6">
        <v>2.98</v>
      </c>
    </row>
    <row r="176" spans="2:14" ht="15.5" x14ac:dyDescent="0.35">
      <c r="C176" t="s">
        <v>179</v>
      </c>
      <c r="D176" s="6">
        <v>126.5</v>
      </c>
      <c r="E176" s="6">
        <v>124.29</v>
      </c>
      <c r="F176" s="6">
        <v>121.08</v>
      </c>
      <c r="G176" s="6">
        <v>114.64</v>
      </c>
    </row>
    <row r="177" spans="3:14" ht="15.5" x14ac:dyDescent="0.35">
      <c r="C177" t="s">
        <v>180</v>
      </c>
      <c r="D177" s="5">
        <v>104000000000</v>
      </c>
      <c r="E177" s="5">
        <v>120000000000</v>
      </c>
      <c r="F177" s="5">
        <v>79000000000</v>
      </c>
      <c r="G177" s="5">
        <v>88000000000</v>
      </c>
    </row>
    <row r="178" spans="3:14" ht="15.5" x14ac:dyDescent="0.35">
      <c r="C178" t="s">
        <v>181</v>
      </c>
      <c r="D178" s="5">
        <v>25000000000</v>
      </c>
      <c r="E178" s="5">
        <v>30000000000</v>
      </c>
      <c r="F178" s="5">
        <v>31000000000</v>
      </c>
      <c r="G178" s="5">
        <v>28000000000</v>
      </c>
    </row>
    <row r="179" spans="3:14" ht="15.5" x14ac:dyDescent="0.35">
      <c r="C179" t="s">
        <v>182</v>
      </c>
      <c r="D179" s="5">
        <v>330000000000</v>
      </c>
      <c r="E179" s="5">
        <v>323000000000</v>
      </c>
      <c r="F179" s="5">
        <v>315000000000</v>
      </c>
      <c r="G179" s="5">
        <v>298000000000</v>
      </c>
    </row>
    <row r="180" spans="3:14" ht="15.5" x14ac:dyDescent="0.35">
      <c r="C180" t="s">
        <v>23</v>
      </c>
      <c r="D180" s="5">
        <v>129000000000</v>
      </c>
      <c r="E180" s="5">
        <v>150000000000</v>
      </c>
      <c r="F180" s="5">
        <v>111000000000</v>
      </c>
      <c r="G180" s="5">
        <v>116000000000</v>
      </c>
    </row>
    <row r="181" spans="3:14" ht="15.5" x14ac:dyDescent="0.35">
      <c r="C181" t="s">
        <v>20</v>
      </c>
      <c r="D181" s="5">
        <v>113000000000</v>
      </c>
      <c r="E181" s="5">
        <v>142000000000</v>
      </c>
      <c r="F181" s="5">
        <v>88000000000</v>
      </c>
      <c r="G181" s="5">
        <v>107000000000</v>
      </c>
    </row>
    <row r="182" spans="3:14" ht="15.5" x14ac:dyDescent="0.35">
      <c r="C182" t="s">
        <v>183</v>
      </c>
      <c r="D182" s="5">
        <v>174000000000</v>
      </c>
      <c r="E182" s="5">
        <v>188000000000</v>
      </c>
      <c r="F182" s="5">
        <v>163000000000</v>
      </c>
      <c r="G182" s="5">
        <v>178000000000</v>
      </c>
    </row>
    <row r="183" spans="3:14" ht="15.5" x14ac:dyDescent="0.35">
      <c r="C183" t="s">
        <v>184</v>
      </c>
      <c r="D183" s="5">
        <v>31000000000</v>
      </c>
      <c r="E183" s="5">
        <v>0</v>
      </c>
      <c r="F183" s="5">
        <v>44000000000</v>
      </c>
      <c r="G183" s="5">
        <v>22000000000</v>
      </c>
    </row>
    <row r="184" spans="3:14" ht="15.5" x14ac:dyDescent="0.35">
      <c r="C184" t="s">
        <v>185</v>
      </c>
      <c r="D184" s="5">
        <v>-22000000000</v>
      </c>
      <c r="E184" s="5">
        <v>-63000000000</v>
      </c>
      <c r="F184" s="5">
        <v>12000000000</v>
      </c>
      <c r="G184" s="5">
        <v>2000000000</v>
      </c>
    </row>
    <row r="185" spans="3:14" ht="15.5" x14ac:dyDescent="0.35">
      <c r="C185" t="s">
        <v>12</v>
      </c>
      <c r="D185" s="5">
        <v>9000000000</v>
      </c>
      <c r="E185" s="5">
        <v>-63000000000</v>
      </c>
      <c r="F185" s="5">
        <v>56000000000</v>
      </c>
      <c r="G185" s="5">
        <v>24000000000</v>
      </c>
    </row>
    <row r="186" spans="3:14" ht="15.5" x14ac:dyDescent="0.35">
      <c r="C186" t="s">
        <v>15</v>
      </c>
      <c r="D186" s="6">
        <v>3.36</v>
      </c>
      <c r="E186" s="6">
        <v>-24.18</v>
      </c>
      <c r="F186" s="6">
        <v>21.48</v>
      </c>
      <c r="G186" s="6">
        <v>9.16</v>
      </c>
    </row>
    <row r="187" spans="3:14" ht="15.5" x14ac:dyDescent="0.35">
      <c r="C187" t="s">
        <v>45</v>
      </c>
      <c r="I187" s="6">
        <v>21.29</v>
      </c>
      <c r="J187" s="6">
        <v>12.52</v>
      </c>
      <c r="K187" s="6">
        <v>12.4</v>
      </c>
      <c r="L187" s="6">
        <v>-36772.04</v>
      </c>
      <c r="M187" s="6">
        <v>333767.53000000003</v>
      </c>
      <c r="N187" s="6">
        <v>23979.11</v>
      </c>
    </row>
    <row r="188" spans="3:14" ht="15.5" x14ac:dyDescent="0.35">
      <c r="C188" t="s">
        <v>59</v>
      </c>
      <c r="I188" s="6">
        <v>16.059999999999999</v>
      </c>
      <c r="J188" s="6">
        <v>18.53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62</v>
      </c>
      <c r="I189" s="6">
        <v>2.19</v>
      </c>
      <c r="J189" s="6">
        <v>2.12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186</v>
      </c>
      <c r="I190" s="5">
        <v>93700000000</v>
      </c>
      <c r="J190" s="5">
        <v>89170000000</v>
      </c>
      <c r="K190" s="5">
        <v>48510000000</v>
      </c>
      <c r="L190" s="5">
        <v>34630000000</v>
      </c>
      <c r="M190" s="5">
        <v>26350000000</v>
      </c>
      <c r="N190" s="5">
        <v>31460000000</v>
      </c>
    </row>
    <row r="191" spans="3:14" ht="15.5" x14ac:dyDescent="0.35">
      <c r="C191" t="s">
        <v>187</v>
      </c>
      <c r="I191" s="6">
        <v>0.1032</v>
      </c>
      <c r="J191" s="6">
        <v>7.8299999999999995E-2</v>
      </c>
      <c r="K191" s="6">
        <v>0.11109999999999999</v>
      </c>
      <c r="L191" s="6">
        <v>-6.9999999999999993E-3</v>
      </c>
      <c r="M191" s="6">
        <v>5.8099999999999999E-2</v>
      </c>
      <c r="N191" s="6">
        <v>4.0999999999999995E-3</v>
      </c>
    </row>
    <row r="192" spans="3:14" ht="15.5" x14ac:dyDescent="0.35">
      <c r="C192" t="s">
        <v>188</v>
      </c>
      <c r="I192" s="6">
        <v>0.1711</v>
      </c>
      <c r="J192" s="6">
        <v>0.1464</v>
      </c>
      <c r="K192" s="6">
        <v>0.19640000000000002</v>
      </c>
      <c r="L192" s="6">
        <v>-1.2500000000000001E-2</v>
      </c>
      <c r="M192" s="6">
        <v>0.10779999999999999</v>
      </c>
      <c r="N192" s="6">
        <v>8.6999999999999994E-3</v>
      </c>
    </row>
    <row r="193" spans="3:14" ht="15.5" x14ac:dyDescent="0.35">
      <c r="C193" t="s">
        <v>189</v>
      </c>
      <c r="I193" s="6">
        <v>0.20949999999999999</v>
      </c>
      <c r="J193" s="6">
        <v>0.27360000000000001</v>
      </c>
      <c r="K193" s="6">
        <v>0.1888</v>
      </c>
      <c r="L193" s="6">
        <v>0.1152</v>
      </c>
      <c r="M193" s="6">
        <v>4.3499999999999997E-2</v>
      </c>
      <c r="N193" s="6">
        <v>0.11199999999999999</v>
      </c>
    </row>
    <row r="194" spans="3:14" ht="15.5" x14ac:dyDescent="0.35">
      <c r="C194" t="s">
        <v>190</v>
      </c>
      <c r="I194" s="6">
        <v>5.01</v>
      </c>
      <c r="J194" s="6">
        <v>4.84</v>
      </c>
      <c r="K194" s="6">
        <v>3.95</v>
      </c>
      <c r="L194" s="6">
        <v>2.33</v>
      </c>
      <c r="M194" s="6">
        <v>0.78</v>
      </c>
      <c r="N194" s="6">
        <v>0.87</v>
      </c>
    </row>
    <row r="195" spans="3:14" ht="15.5" x14ac:dyDescent="0.35">
      <c r="C195" t="s">
        <v>56</v>
      </c>
      <c r="I195" s="6">
        <v>2.75</v>
      </c>
      <c r="J195" s="6">
        <v>2.71</v>
      </c>
      <c r="K195" s="5">
        <v>0</v>
      </c>
      <c r="L195" s="5">
        <v>0</v>
      </c>
      <c r="M195" s="5">
        <v>0</v>
      </c>
      <c r="N195" s="5">
        <v>0</v>
      </c>
    </row>
    <row r="196" spans="3:14" ht="15.5" x14ac:dyDescent="0.35">
      <c r="C196" t="s">
        <v>53</v>
      </c>
      <c r="I196" s="6">
        <v>124.37</v>
      </c>
      <c r="J196" s="6">
        <v>85.46</v>
      </c>
      <c r="K196" s="6">
        <v>63.14</v>
      </c>
      <c r="L196" s="6">
        <v>2937156.67</v>
      </c>
      <c r="M196" s="6">
        <v>3094984.91</v>
      </c>
      <c r="N196" s="6">
        <v>2748156.62</v>
      </c>
    </row>
    <row r="197" spans="3:14" ht="15.5" x14ac:dyDescent="0.35">
      <c r="C197" t="s">
        <v>191</v>
      </c>
      <c r="I197" s="6">
        <v>2.75</v>
      </c>
      <c r="J197" s="6">
        <v>2.72</v>
      </c>
      <c r="K197" s="5">
        <v>0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192</v>
      </c>
      <c r="I198" s="6">
        <v>124.29</v>
      </c>
      <c r="J198" s="6">
        <v>85.42</v>
      </c>
      <c r="K198" s="6">
        <v>63.08</v>
      </c>
      <c r="L198" s="6">
        <v>2930594.61</v>
      </c>
      <c r="M198" s="6">
        <v>3084944.84</v>
      </c>
      <c r="N198" s="6">
        <v>2746954.07</v>
      </c>
    </row>
    <row r="199" spans="3:14" ht="15.5" x14ac:dyDescent="0.35">
      <c r="C199" t="s">
        <v>193</v>
      </c>
      <c r="I199" s="5">
        <v>120000000000</v>
      </c>
      <c r="J199" s="5">
        <v>159000000000</v>
      </c>
      <c r="K199" s="5">
        <v>52000000000</v>
      </c>
      <c r="L199" s="5">
        <v>73000000000</v>
      </c>
      <c r="M199" s="5">
        <v>65000000000</v>
      </c>
      <c r="N199" s="5">
        <v>58000000000</v>
      </c>
    </row>
    <row r="200" spans="3:14" ht="15.5" x14ac:dyDescent="0.35">
      <c r="C200" t="s">
        <v>194</v>
      </c>
      <c r="I200" s="5">
        <v>30000000000</v>
      </c>
      <c r="J200" s="5">
        <v>28000000000</v>
      </c>
      <c r="K200" s="5">
        <v>37000000000</v>
      </c>
      <c r="L200" s="5">
        <v>2000000000</v>
      </c>
      <c r="M200" s="5">
        <v>10000000000</v>
      </c>
      <c r="N200" s="5">
        <v>17000000000</v>
      </c>
    </row>
    <row r="201" spans="3:14" ht="15.5" x14ac:dyDescent="0.35">
      <c r="C201" t="s">
        <v>25</v>
      </c>
      <c r="I201" s="5">
        <v>150000000000</v>
      </c>
      <c r="J201" s="5">
        <v>187000000000</v>
      </c>
      <c r="K201" s="5">
        <v>89000000000</v>
      </c>
      <c r="L201" s="5">
        <v>75000000000</v>
      </c>
      <c r="M201" s="5">
        <v>75000000000</v>
      </c>
      <c r="N201" s="5">
        <v>75000000000</v>
      </c>
    </row>
    <row r="202" spans="3:14" ht="15.5" x14ac:dyDescent="0.35">
      <c r="C202" t="s">
        <v>22</v>
      </c>
      <c r="I202" s="5">
        <v>142000000000</v>
      </c>
      <c r="J202" s="5">
        <v>146000000000</v>
      </c>
      <c r="K202" s="5">
        <v>76000000000</v>
      </c>
      <c r="L202" s="5">
        <v>59000000000</v>
      </c>
      <c r="M202" s="5">
        <v>72000000000</v>
      </c>
      <c r="N202" s="5">
        <v>73000000000</v>
      </c>
    </row>
    <row r="203" spans="3:14" ht="15.5" x14ac:dyDescent="0.35">
      <c r="C203" t="s">
        <v>195</v>
      </c>
      <c r="I203" s="5">
        <v>188000000000</v>
      </c>
      <c r="J203" s="5">
        <v>157000000000</v>
      </c>
      <c r="K203" s="5">
        <v>71000000000</v>
      </c>
      <c r="L203" s="5">
        <v>54000000000</v>
      </c>
      <c r="M203" s="5">
        <v>46000000000</v>
      </c>
      <c r="N203" s="5">
        <v>17000000000</v>
      </c>
    </row>
    <row r="204" spans="3:14" ht="15.5" x14ac:dyDescent="0.35">
      <c r="C204" t="s">
        <v>196</v>
      </c>
      <c r="I204" s="5">
        <v>72000000000</v>
      </c>
      <c r="J204" s="5">
        <v>-92000000000</v>
      </c>
      <c r="K204" s="5">
        <v>34000000000</v>
      </c>
      <c r="L204" s="5">
        <v>30000000000</v>
      </c>
      <c r="M204" s="5">
        <v>-24000000000</v>
      </c>
      <c r="N204" s="5">
        <v>16000000000</v>
      </c>
    </row>
    <row r="205" spans="3:14" ht="15.5" x14ac:dyDescent="0.35">
      <c r="C205" t="s">
        <v>197</v>
      </c>
      <c r="I205" s="5">
        <v>-49000000000</v>
      </c>
      <c r="J205" s="5">
        <v>-34000000000</v>
      </c>
      <c r="K205" s="5">
        <v>-62000000000</v>
      </c>
      <c r="L205" s="5">
        <v>-8000000000</v>
      </c>
      <c r="M205" s="5">
        <v>-1000000000</v>
      </c>
      <c r="N205" s="5">
        <v>-2000000000</v>
      </c>
    </row>
    <row r="206" spans="3:14" ht="15.5" x14ac:dyDescent="0.35">
      <c r="C206" t="s">
        <v>14</v>
      </c>
      <c r="I206" s="5">
        <v>23000000000</v>
      </c>
      <c r="J206" s="5">
        <v>-126000000000</v>
      </c>
      <c r="K206" s="5">
        <v>-27000000000</v>
      </c>
      <c r="L206" s="5">
        <v>22000000000</v>
      </c>
      <c r="M206" s="5">
        <v>-25000000000</v>
      </c>
      <c r="N206" s="5">
        <v>14000000000</v>
      </c>
    </row>
    <row r="207" spans="3:14" ht="15.5" x14ac:dyDescent="0.35">
      <c r="C207" t="s">
        <v>16</v>
      </c>
      <c r="I207" s="6">
        <v>8.7200000000000006</v>
      </c>
      <c r="J207" s="6">
        <v>-38.799999999999997</v>
      </c>
      <c r="K207" s="6">
        <v>-10.45</v>
      </c>
      <c r="L207" s="6">
        <v>494501.3</v>
      </c>
      <c r="M207" s="6">
        <v>-558993.67000000004</v>
      </c>
      <c r="N207" s="6">
        <v>312014.78000000003</v>
      </c>
    </row>
    <row r="209" spans="2:14" ht="15.5" x14ac:dyDescent="0.35">
      <c r="B209" t="s">
        <v>198</v>
      </c>
      <c r="C209" t="s">
        <v>199</v>
      </c>
      <c r="D209" s="5">
        <v>6000000000</v>
      </c>
      <c r="E209" s="5">
        <v>9000000000</v>
      </c>
      <c r="F209" s="5">
        <v>17000000000</v>
      </c>
      <c r="G209" s="5">
        <v>11000000000</v>
      </c>
      <c r="H209" s="5">
        <v>25000000000</v>
      </c>
      <c r="I209" s="5">
        <v>55000000000</v>
      </c>
      <c r="J209" s="5">
        <v>41000000000</v>
      </c>
      <c r="K209" s="5">
        <v>32000000000</v>
      </c>
      <c r="L209" s="5">
        <v>-2000000000</v>
      </c>
      <c r="M209" s="5">
        <v>15000000000</v>
      </c>
      <c r="N209" s="5">
        <v>1000000000</v>
      </c>
    </row>
    <row r="210" spans="2:14" ht="15.5" x14ac:dyDescent="0.35">
      <c r="C210" t="s">
        <v>317</v>
      </c>
      <c r="H210" s="5">
        <v>43000000000</v>
      </c>
      <c r="I210" s="5">
        <v>55000000000</v>
      </c>
      <c r="J210" s="5">
        <v>41000000000</v>
      </c>
      <c r="K210" s="5">
        <v>32000000000</v>
      </c>
    </row>
    <row r="211" spans="2:14" ht="15.5" x14ac:dyDescent="0.35">
      <c r="C211" t="s">
        <v>200</v>
      </c>
      <c r="H211" s="5">
        <v>3</v>
      </c>
      <c r="I211" s="5">
        <v>3</v>
      </c>
      <c r="J211" s="5">
        <v>3</v>
      </c>
    </row>
    <row r="212" spans="2:14" ht="15.5" x14ac:dyDescent="0.35">
      <c r="C212" t="s">
        <v>64</v>
      </c>
      <c r="H212" s="6">
        <v>0.39069999999999999</v>
      </c>
      <c r="I212" s="6">
        <v>0.17620000000000002</v>
      </c>
      <c r="J212" s="6">
        <v>0.2397</v>
      </c>
    </row>
    <row r="213" spans="2:14" ht="15.5" x14ac:dyDescent="0.35">
      <c r="C213" t="s">
        <v>201</v>
      </c>
      <c r="H213" s="6">
        <v>2.7000000000000001E-3</v>
      </c>
      <c r="I213" s="6">
        <v>1.15E-2</v>
      </c>
      <c r="J213" s="6">
        <v>1.15E-2</v>
      </c>
    </row>
    <row r="214" spans="2:14" ht="15.5" x14ac:dyDescent="0.35">
      <c r="C214" t="s">
        <v>44</v>
      </c>
      <c r="D214" s="6">
        <v>1.92</v>
      </c>
      <c r="E214" s="6">
        <v>2.81</v>
      </c>
      <c r="F214" s="6">
        <v>5.13</v>
      </c>
      <c r="G214" s="6">
        <v>3.34</v>
      </c>
      <c r="H214" s="6">
        <v>7.68</v>
      </c>
      <c r="I214" s="6">
        <v>17.03</v>
      </c>
      <c r="J214" s="6">
        <v>12.52</v>
      </c>
      <c r="K214" s="6">
        <v>9.92</v>
      </c>
      <c r="L214" s="6">
        <v>-0.51</v>
      </c>
      <c r="M214" s="6">
        <v>4.62</v>
      </c>
      <c r="N214" s="6">
        <v>0.33</v>
      </c>
    </row>
    <row r="215" spans="2:14" ht="15.5" x14ac:dyDescent="0.35">
      <c r="C215" t="s">
        <v>318</v>
      </c>
      <c r="H215" s="6">
        <v>13.2</v>
      </c>
      <c r="I215" s="6">
        <v>17.03</v>
      </c>
      <c r="J215" s="6">
        <v>12.52</v>
      </c>
      <c r="K215" s="6">
        <v>9.92</v>
      </c>
    </row>
    <row r="216" spans="2:14" ht="15.5" x14ac:dyDescent="0.35">
      <c r="C216" t="s">
        <v>66</v>
      </c>
      <c r="H216" s="5">
        <v>3</v>
      </c>
      <c r="I216" s="5">
        <v>3</v>
      </c>
      <c r="J216" s="5">
        <v>3</v>
      </c>
    </row>
    <row r="217" spans="2:14" ht="15.5" x14ac:dyDescent="0.35">
      <c r="C217" t="s">
        <v>202</v>
      </c>
      <c r="H217" s="6">
        <v>0.39069999999999999</v>
      </c>
      <c r="I217" s="6">
        <v>0.17620000000000002</v>
      </c>
      <c r="J217" s="6">
        <v>0.2397</v>
      </c>
    </row>
    <row r="218" spans="2:14" ht="15.5" x14ac:dyDescent="0.35">
      <c r="C218" t="s">
        <v>203</v>
      </c>
      <c r="H218" s="6">
        <v>2.7000000000000001E-3</v>
      </c>
      <c r="I218" s="6">
        <v>1.15E-2</v>
      </c>
      <c r="J218" s="6">
        <v>1.15E-2</v>
      </c>
    </row>
    <row r="219" spans="2:14" ht="15.5" x14ac:dyDescent="0.35">
      <c r="C219" t="s">
        <v>204</v>
      </c>
      <c r="D219" s="5">
        <v>90000000000</v>
      </c>
      <c r="E219" s="5">
        <v>138000000000</v>
      </c>
      <c r="F219" s="5">
        <v>67000000000</v>
      </c>
      <c r="G219" s="5">
        <v>72000000000</v>
      </c>
      <c r="H219" s="5">
        <v>360000000000</v>
      </c>
      <c r="I219" s="5">
        <v>406000000000</v>
      </c>
      <c r="J219" s="5">
        <v>356000000000</v>
      </c>
      <c r="K219" s="5">
        <v>232000000000</v>
      </c>
      <c r="L219" s="5">
        <v>195000000000</v>
      </c>
      <c r="M219" s="5">
        <v>112000000000</v>
      </c>
      <c r="N219" s="5">
        <v>154000000000</v>
      </c>
    </row>
    <row r="220" spans="2:14" ht="15.5" x14ac:dyDescent="0.35">
      <c r="C220" t="s">
        <v>319</v>
      </c>
      <c r="H220" s="5">
        <v>368000000000</v>
      </c>
      <c r="I220" s="5">
        <v>406000000000</v>
      </c>
      <c r="J220" s="5">
        <v>356000000000</v>
      </c>
      <c r="K220" s="5">
        <v>232000000000</v>
      </c>
    </row>
    <row r="221" spans="2:14" ht="15.5" x14ac:dyDescent="0.35">
      <c r="C221" t="s">
        <v>205</v>
      </c>
      <c r="H221" s="5">
        <v>3</v>
      </c>
      <c r="I221" s="5">
        <v>3</v>
      </c>
      <c r="J221" s="5">
        <v>3</v>
      </c>
    </row>
    <row r="222" spans="2:14" ht="15.5" x14ac:dyDescent="0.35">
      <c r="C222" t="s">
        <v>206</v>
      </c>
      <c r="H222" s="6">
        <v>0.39069999999999999</v>
      </c>
      <c r="I222" s="6">
        <v>0.17620000000000002</v>
      </c>
      <c r="J222" s="6">
        <v>0.2397</v>
      </c>
    </row>
    <row r="223" spans="2:14" ht="15.5" x14ac:dyDescent="0.35">
      <c r="C223" t="s">
        <v>207</v>
      </c>
      <c r="H223" s="6">
        <v>2.7000000000000001E-3</v>
      </c>
      <c r="I223" s="6">
        <v>1.15E-2</v>
      </c>
      <c r="J223" s="6">
        <v>1.15E-2</v>
      </c>
    </row>
    <row r="224" spans="2:14" ht="15.5" x14ac:dyDescent="0.35">
      <c r="C224" t="s">
        <v>208</v>
      </c>
      <c r="I224" s="6">
        <v>143.27000000000001</v>
      </c>
    </row>
    <row r="225" spans="3:9" ht="15.5" x14ac:dyDescent="0.35">
      <c r="C225" t="s">
        <v>320</v>
      </c>
      <c r="I225" s="6">
        <v>83.34</v>
      </c>
    </row>
    <row r="226" spans="3:9" ht="15.5" x14ac:dyDescent="0.35">
      <c r="C226" t="s">
        <v>209</v>
      </c>
      <c r="I226" s="6">
        <v>7.42</v>
      </c>
    </row>
    <row r="227" spans="3:9" ht="15.5" x14ac:dyDescent="0.35">
      <c r="C227" t="s">
        <v>321</v>
      </c>
      <c r="I227" s="6">
        <v>1.2E-2</v>
      </c>
    </row>
    <row r="228" spans="3:9" ht="15.5" x14ac:dyDescent="0.35">
      <c r="C228" t="s">
        <v>322</v>
      </c>
      <c r="I228" s="6">
        <v>9.73</v>
      </c>
    </row>
    <row r="229" spans="3:9" ht="15.5" x14ac:dyDescent="0.35">
      <c r="C229" t="s">
        <v>210</v>
      </c>
      <c r="I229" s="6">
        <v>10.85</v>
      </c>
    </row>
    <row r="230" spans="3:9" ht="15.5" x14ac:dyDescent="0.35">
      <c r="C230" t="s">
        <v>323</v>
      </c>
      <c r="I230" s="6">
        <v>37.159999999999997</v>
      </c>
    </row>
    <row r="231" spans="3:9" ht="15.5" x14ac:dyDescent="0.35">
      <c r="C231" t="s">
        <v>324</v>
      </c>
      <c r="I231" s="6">
        <v>139.91999999999999</v>
      </c>
    </row>
    <row r="232" spans="3:9" ht="15.5" x14ac:dyDescent="0.35">
      <c r="C232" t="s">
        <v>325</v>
      </c>
      <c r="I232" s="6">
        <v>65.41</v>
      </c>
    </row>
    <row r="233" spans="3:9" ht="15.5" x14ac:dyDescent="0.35">
      <c r="C233" t="s">
        <v>326</v>
      </c>
      <c r="I233" s="6">
        <v>45.82</v>
      </c>
    </row>
    <row r="234" spans="3:9" ht="15.5" x14ac:dyDescent="0.35">
      <c r="C234" t="s">
        <v>327</v>
      </c>
      <c r="I234" s="6">
        <v>1.19</v>
      </c>
    </row>
    <row r="235" spans="3:9" ht="15.5" x14ac:dyDescent="0.35">
      <c r="C235" t="s">
        <v>328</v>
      </c>
      <c r="I235" s="6">
        <v>-0.91</v>
      </c>
    </row>
    <row r="236" spans="3:9" ht="15.5" x14ac:dyDescent="0.35">
      <c r="C236" t="s">
        <v>329</v>
      </c>
      <c r="I236" s="6">
        <v>13.2</v>
      </c>
    </row>
    <row r="237" spans="3:9" ht="15.5" x14ac:dyDescent="0.35">
      <c r="C237" t="s">
        <v>211</v>
      </c>
      <c r="I237" s="6">
        <v>7.68</v>
      </c>
    </row>
    <row r="238" spans="3:9" ht="15.5" x14ac:dyDescent="0.35">
      <c r="C238" t="s">
        <v>330</v>
      </c>
      <c r="I238" s="6">
        <v>113.09</v>
      </c>
    </row>
    <row r="239" spans="3:9" ht="15.5" x14ac:dyDescent="0.35">
      <c r="C239" t="s">
        <v>212</v>
      </c>
      <c r="D239" s="6">
        <v>4.97</v>
      </c>
    </row>
    <row r="240" spans="3:9" ht="15.5" x14ac:dyDescent="0.35">
      <c r="C240" t="s">
        <v>213</v>
      </c>
      <c r="I240" s="6">
        <v>101.42</v>
      </c>
    </row>
    <row r="241" spans="3:9" ht="15.5" x14ac:dyDescent="0.35">
      <c r="C241" t="s">
        <v>331</v>
      </c>
      <c r="I241" s="6">
        <v>7.86</v>
      </c>
    </row>
    <row r="242" spans="3:9" ht="15.5" x14ac:dyDescent="0.35">
      <c r="C242" t="s">
        <v>214</v>
      </c>
      <c r="D242" s="6">
        <v>1.99</v>
      </c>
    </row>
    <row r="243" spans="3:9" ht="15.5" x14ac:dyDescent="0.35">
      <c r="C243" t="s">
        <v>215</v>
      </c>
      <c r="D243" s="6">
        <v>1.25</v>
      </c>
    </row>
    <row r="244" spans="3:9" ht="15.5" x14ac:dyDescent="0.35">
      <c r="C244" t="s">
        <v>216</v>
      </c>
      <c r="D244" s="6">
        <v>0.39</v>
      </c>
    </row>
    <row r="245" spans="3:9" ht="15.5" x14ac:dyDescent="0.35">
      <c r="C245" t="s">
        <v>332</v>
      </c>
      <c r="D245" s="6">
        <v>0.08</v>
      </c>
    </row>
    <row r="246" spans="3:9" ht="15.5" x14ac:dyDescent="0.35">
      <c r="C246" t="s">
        <v>217</v>
      </c>
      <c r="D246" s="6">
        <v>0.62</v>
      </c>
    </row>
    <row r="247" spans="3:9" ht="15.5" x14ac:dyDescent="0.35">
      <c r="C247" t="s">
        <v>218</v>
      </c>
      <c r="D247" s="6">
        <v>0.24</v>
      </c>
    </row>
    <row r="248" spans="3:9" ht="15.5" x14ac:dyDescent="0.35">
      <c r="C248" t="s">
        <v>219</v>
      </c>
      <c r="D248" s="6">
        <v>1.62</v>
      </c>
    </row>
    <row r="249" spans="3:9" ht="15.5" x14ac:dyDescent="0.35">
      <c r="C249" t="s">
        <v>333</v>
      </c>
      <c r="I249" s="6">
        <v>4.08</v>
      </c>
    </row>
    <row r="250" spans="3:9" ht="15.5" x14ac:dyDescent="0.35">
      <c r="C250" t="s">
        <v>12</v>
      </c>
      <c r="D250" s="5">
        <v>9000000000</v>
      </c>
    </row>
    <row r="251" spans="3:9" ht="15.5" x14ac:dyDescent="0.35">
      <c r="C251" t="s">
        <v>220</v>
      </c>
      <c r="I251" s="6">
        <v>5.24</v>
      </c>
    </row>
    <row r="252" spans="3:9" ht="15.5" x14ac:dyDescent="0.35">
      <c r="C252" t="s">
        <v>221</v>
      </c>
      <c r="I252" s="6">
        <v>8.0100000000000005E-2</v>
      </c>
    </row>
    <row r="253" spans="3:9" ht="15.5" x14ac:dyDescent="0.35">
      <c r="C253" t="s">
        <v>222</v>
      </c>
      <c r="I253" s="6">
        <v>0.13009999999999999</v>
      </c>
    </row>
    <row r="254" spans="3:9" ht="15.5" x14ac:dyDescent="0.35">
      <c r="C254" t="s">
        <v>223</v>
      </c>
      <c r="I254" s="6">
        <v>0.15710000000000002</v>
      </c>
    </row>
    <row r="255" spans="3:9" ht="15.5" x14ac:dyDescent="0.35">
      <c r="C255" t="s">
        <v>334</v>
      </c>
      <c r="I255" s="6">
        <v>9.5899999999999999E-2</v>
      </c>
    </row>
    <row r="256" spans="3:9" ht="15.5" x14ac:dyDescent="0.35">
      <c r="C256" t="s">
        <v>224</v>
      </c>
      <c r="D256" s="6">
        <v>107.26</v>
      </c>
    </row>
    <row r="257" spans="3:9" ht="15.5" x14ac:dyDescent="0.35">
      <c r="C257" t="s">
        <v>225</v>
      </c>
      <c r="D257" s="6">
        <v>194.73</v>
      </c>
    </row>
    <row r="258" spans="3:9" ht="15.5" x14ac:dyDescent="0.35">
      <c r="C258" t="s">
        <v>226</v>
      </c>
      <c r="D258" s="6">
        <v>70.16</v>
      </c>
    </row>
    <row r="259" spans="3:9" ht="15.5" x14ac:dyDescent="0.35">
      <c r="C259" t="s">
        <v>227</v>
      </c>
      <c r="D259" s="6">
        <v>231.83</v>
      </c>
    </row>
    <row r="260" spans="3:9" ht="15.5" x14ac:dyDescent="0.35">
      <c r="C260" t="s">
        <v>228</v>
      </c>
      <c r="D260" s="6">
        <v>0.85</v>
      </c>
    </row>
    <row r="261" spans="3:9" ht="15.5" x14ac:dyDescent="0.35">
      <c r="C261" t="s">
        <v>335</v>
      </c>
      <c r="I261" s="6">
        <v>0.69</v>
      </c>
    </row>
    <row r="262" spans="3:9" ht="15.5" x14ac:dyDescent="0.35">
      <c r="C262" t="s">
        <v>336</v>
      </c>
      <c r="I262" s="6">
        <v>1.87</v>
      </c>
    </row>
    <row r="263" spans="3:9" ht="15.5" x14ac:dyDescent="0.35">
      <c r="C263" t="s">
        <v>40</v>
      </c>
      <c r="I263" s="5">
        <v>3575000000000</v>
      </c>
    </row>
    <row r="264" spans="3:9" ht="15.5" x14ac:dyDescent="0.35">
      <c r="C264" t="s">
        <v>229</v>
      </c>
      <c r="I264" s="5">
        <v>3688000000000</v>
      </c>
    </row>
    <row r="265" spans="3:9" ht="15.5" x14ac:dyDescent="0.35">
      <c r="C265" t="s">
        <v>230</v>
      </c>
      <c r="I265" s="5">
        <v>3250000000</v>
      </c>
    </row>
    <row r="266" spans="3:9" ht="15.5" x14ac:dyDescent="0.35">
      <c r="C266" t="s">
        <v>231</v>
      </c>
      <c r="I266" s="6">
        <v>0.14710000000000001</v>
      </c>
    </row>
    <row r="267" spans="3:9" ht="15.5" x14ac:dyDescent="0.35">
      <c r="C267" t="s">
        <v>232</v>
      </c>
      <c r="D267" s="6">
        <v>0.32030000000000003</v>
      </c>
    </row>
    <row r="268" spans="3:9" ht="15.5" x14ac:dyDescent="0.35">
      <c r="C268" t="s">
        <v>233</v>
      </c>
      <c r="D268" s="6">
        <v>0.14460000000000001</v>
      </c>
    </row>
    <row r="269" spans="3:9" ht="15.5" x14ac:dyDescent="0.35">
      <c r="C269" t="s">
        <v>234</v>
      </c>
      <c r="D269" s="6">
        <v>6.9400000000000003E-2</v>
      </c>
    </row>
    <row r="270" spans="3:9" ht="15.5" x14ac:dyDescent="0.35">
      <c r="C270" t="s">
        <v>235</v>
      </c>
      <c r="D270" s="6">
        <v>-0.29760000000000003</v>
      </c>
    </row>
    <row r="271" spans="3:9" ht="15.5" x14ac:dyDescent="0.35">
      <c r="C271" t="s">
        <v>236</v>
      </c>
      <c r="D271" s="6">
        <v>-0.29210000000000003</v>
      </c>
    </row>
    <row r="272" spans="3:9" ht="15.5" x14ac:dyDescent="0.35">
      <c r="C272" t="s">
        <v>237</v>
      </c>
      <c r="D272" s="6">
        <v>-0.66610000000000003</v>
      </c>
    </row>
    <row r="273" spans="3:9" ht="15.5" x14ac:dyDescent="0.35">
      <c r="C273" t="s">
        <v>238</v>
      </c>
      <c r="I273" s="5">
        <v>3</v>
      </c>
    </row>
    <row r="274" spans="3:9" ht="15.5" x14ac:dyDescent="0.35">
      <c r="C274" t="s">
        <v>239</v>
      </c>
      <c r="I274" s="5">
        <v>3</v>
      </c>
    </row>
    <row r="275" spans="3:9" ht="15.5" x14ac:dyDescent="0.35">
      <c r="C275" t="s">
        <v>240</v>
      </c>
      <c r="I275" s="6">
        <v>0.39069999999999999</v>
      </c>
    </row>
    <row r="276" spans="3:9" ht="15.5" x14ac:dyDescent="0.35">
      <c r="C276" t="s">
        <v>241</v>
      </c>
      <c r="I276" s="6">
        <v>2.7000000000000001E-3</v>
      </c>
    </row>
    <row r="277" spans="3:9" ht="15.5" x14ac:dyDescent="0.35">
      <c r="C277" t="s">
        <v>242</v>
      </c>
      <c r="I277" t="s">
        <v>1283</v>
      </c>
    </row>
    <row r="278" spans="3:9" ht="15.5" x14ac:dyDescent="0.35">
      <c r="C278" t="s">
        <v>244</v>
      </c>
      <c r="I278" s="5">
        <v>5</v>
      </c>
    </row>
    <row r="279" spans="3:9" ht="15.5" x14ac:dyDescent="0.35">
      <c r="C279" t="s">
        <v>245</v>
      </c>
      <c r="I279" s="6">
        <v>0.96</v>
      </c>
    </row>
    <row r="280" spans="3:9" ht="15.5" x14ac:dyDescent="0.35">
      <c r="C280" t="s">
        <v>246</v>
      </c>
      <c r="I280" s="6">
        <v>0.73</v>
      </c>
    </row>
    <row r="281" spans="3:9" ht="15.5" x14ac:dyDescent="0.35">
      <c r="C281" t="s">
        <v>247</v>
      </c>
      <c r="I281" s="6">
        <v>0.13</v>
      </c>
    </row>
    <row r="282" spans="3:9" ht="15.5" x14ac:dyDescent="0.35">
      <c r="C282" t="s">
        <v>249</v>
      </c>
      <c r="I282" s="6">
        <v>0.14000000000000001</v>
      </c>
    </row>
    <row r="283" spans="3:9" ht="15.5" x14ac:dyDescent="0.35">
      <c r="C283" t="s">
        <v>250</v>
      </c>
      <c r="I283" s="6">
        <v>0.06</v>
      </c>
    </row>
    <row r="284" spans="3:9" ht="15.5" x14ac:dyDescent="0.35">
      <c r="C284" t="s">
        <v>251</v>
      </c>
      <c r="I284" s="6">
        <v>0.87</v>
      </c>
    </row>
    <row r="285" spans="3:9" ht="15.5" x14ac:dyDescent="0.35">
      <c r="C285" t="s">
        <v>337</v>
      </c>
      <c r="I285" s="5">
        <v>368000000000</v>
      </c>
    </row>
    <row r="286" spans="3:9" ht="15.5" x14ac:dyDescent="0.35">
      <c r="C286" t="s">
        <v>338</v>
      </c>
      <c r="I286" s="5">
        <v>124000000000</v>
      </c>
    </row>
    <row r="287" spans="3:9" ht="15.5" x14ac:dyDescent="0.35">
      <c r="C287" t="s">
        <v>339</v>
      </c>
      <c r="I287" s="5">
        <v>80000000000</v>
      </c>
    </row>
    <row r="288" spans="3:9" ht="15.5" x14ac:dyDescent="0.35">
      <c r="C288" t="s">
        <v>340</v>
      </c>
      <c r="I288" s="5">
        <v>43000000000</v>
      </c>
    </row>
    <row r="289" spans="3:9" ht="15.5" x14ac:dyDescent="0.35">
      <c r="C289" t="s">
        <v>252</v>
      </c>
      <c r="D289" s="5">
        <v>16000000000</v>
      </c>
    </row>
    <row r="290" spans="3:9" ht="15.5" x14ac:dyDescent="0.35">
      <c r="C290" t="s">
        <v>253</v>
      </c>
      <c r="D290" s="5">
        <v>535000000000</v>
      </c>
    </row>
    <row r="291" spans="3:9" ht="15.5" x14ac:dyDescent="0.35">
      <c r="C291" t="s">
        <v>254</v>
      </c>
      <c r="D291" s="5">
        <v>206000000000</v>
      </c>
    </row>
    <row r="292" spans="3:9" ht="15.5" x14ac:dyDescent="0.35">
      <c r="C292" t="s">
        <v>183</v>
      </c>
      <c r="D292" s="5">
        <v>174000000000</v>
      </c>
    </row>
    <row r="293" spans="3:9" ht="15.5" x14ac:dyDescent="0.35">
      <c r="C293" t="s">
        <v>182</v>
      </c>
      <c r="I293" s="5">
        <v>330000000000</v>
      </c>
    </row>
    <row r="294" spans="3:9" ht="15.5" x14ac:dyDescent="0.35">
      <c r="C294" t="s">
        <v>181</v>
      </c>
      <c r="D294" s="5">
        <v>25000000000</v>
      </c>
    </row>
    <row r="295" spans="3:9" ht="15.5" x14ac:dyDescent="0.35">
      <c r="C295" t="s">
        <v>180</v>
      </c>
      <c r="D295" s="5">
        <v>104000000000</v>
      </c>
    </row>
    <row r="296" spans="3:9" ht="15.5" x14ac:dyDescent="0.35">
      <c r="C296" t="s">
        <v>23</v>
      </c>
      <c r="D296" s="5">
        <v>129000000000</v>
      </c>
    </row>
    <row r="297" spans="3:9" ht="15.5" x14ac:dyDescent="0.35">
      <c r="C297" t="s">
        <v>20</v>
      </c>
      <c r="D297" s="5">
        <v>113000000000</v>
      </c>
    </row>
    <row r="298" spans="3:9" ht="15.5" x14ac:dyDescent="0.35">
      <c r="C298" t="s">
        <v>255</v>
      </c>
      <c r="I298" s="5">
        <v>330000000000</v>
      </c>
    </row>
    <row r="299" spans="3:9" ht="15.5" x14ac:dyDescent="0.35">
      <c r="C299" t="s">
        <v>341</v>
      </c>
      <c r="I299" s="5">
        <v>96000000000</v>
      </c>
    </row>
    <row r="300" spans="3:9" ht="15.5" x14ac:dyDescent="0.35">
      <c r="C300" t="s">
        <v>342</v>
      </c>
      <c r="I300" s="5">
        <v>-70000000000</v>
      </c>
    </row>
    <row r="301" spans="3:9" ht="15.5" x14ac:dyDescent="0.35">
      <c r="C301" t="s">
        <v>343</v>
      </c>
      <c r="I301" s="5">
        <v>-26000000000</v>
      </c>
    </row>
    <row r="302" spans="3:9" ht="15.5" x14ac:dyDescent="0.35">
      <c r="C302" t="s">
        <v>344</v>
      </c>
      <c r="I302" s="5">
        <v>-71000000000</v>
      </c>
    </row>
    <row r="303" spans="3:9" ht="15.5" x14ac:dyDescent="0.35">
      <c r="C303" t="s">
        <v>345</v>
      </c>
      <c r="I303" s="5">
        <v>26000000000</v>
      </c>
    </row>
  </sheetData>
  <pageMargins left="0.7" right="0.7" top="0.75" bottom="0.75" header="0.3" footer="0.3"/>
  <ignoredErrors>
    <ignoredError sqref="A1:N304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1284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1285</v>
      </c>
      <c r="D2" s="2" vm="179">
        <f ca="1">IFERROR(_xlfn.STOCKHISTORY("XIDX:" &amp; $C$1, D3, , 0, 0, 1), "Libur")</f>
        <v>77.142600000000002</v>
      </c>
      <c r="H2" s="2" vm="179">
        <f ca="1">IFERROR(INDEX(D2:G2,COUNT(D2:G2)),"")</f>
        <v>77.142600000000002</v>
      </c>
      <c r="I2" s="2" vm="180">
        <f ca="1">IFERROR(_xlfn.STOCKHISTORY("XIDX:" &amp; $C$1, I1, , 0, 0, 1), "Libur")</f>
        <v>104.5711</v>
      </c>
      <c r="J2" s="2" vm="181">
        <f ca="1">IFERROR(_xlfn.STOCKHISTORY("XIDX:" &amp; $C$1, J1, , 0, 0, 1), "Libur")</f>
        <v>262.28480000000002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-2998606659</v>
      </c>
      <c r="H4" s="2">
        <f>IFERROR(SUM(D4:G4)*(4/MAX(1,COUNT(D4:G4))),"")</f>
        <v>-11994426636</v>
      </c>
      <c r="I4" s="2">
        <f>IFERROR(INDEX(I51:I500,MATCH($C$4,$C$51:$C$500,0)),"")</f>
        <v>28074319453</v>
      </c>
      <c r="J4" s="2">
        <f>IFERROR(INDEX(J51:J500,MATCH($C$4,$C$51:$C$500,0)),"")</f>
        <v>47153308372</v>
      </c>
      <c r="K4" s="2">
        <f>IFERROR(INDEX(K51:K500,MATCH($C$4,$C$51:$C$500,0)),"")</f>
        <v>45539143133</v>
      </c>
      <c r="L4" s="2">
        <f>IFERROR(INDEX(L51:L500,MATCH($C$4,$C$51:$C$500,0)),"")</f>
        <v>42755448261</v>
      </c>
      <c r="M4" s="2">
        <f>IFERROR(INDEX(M51:M500,MATCH($C$4,$C$51:$C$500,0)),"")</f>
        <v>9626404475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-21855064595</v>
      </c>
      <c r="H5" s="2">
        <f>IFERROR(SUM(D5:G5)*(4/MAX(1,COUNT(D5:G5))),"")</f>
        <v>-87420258380</v>
      </c>
      <c r="I5" s="2">
        <f>IFERROR(INDEX(I51:I500,MATCH($C$5,$C$51:$C$500,0)),"")</f>
        <v>-20866283210</v>
      </c>
      <c r="J5" s="2">
        <f>IFERROR(INDEX(J51:J500,MATCH($C$5,$C$51:$C$500,0)),"")</f>
        <v>2197315137</v>
      </c>
      <c r="K5" s="2">
        <f>IFERROR(INDEX(K51:K500,MATCH($C$5,$C$51:$C$500,0)),"")</f>
        <v>7283826855</v>
      </c>
      <c r="L5" s="2">
        <f>IFERROR(INDEX(L51:L500,MATCH($C$5,$C$51:$C$500,0)),"")</f>
        <v>9570912030</v>
      </c>
      <c r="M5" s="2">
        <f>IFERROR(INDEX(M51:M500,MATCH($C$5,$C$51:$C$500,0)),"")</f>
        <v>548387125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63585966930</v>
      </c>
      <c r="H6" s="2">
        <f>IFERROR(INDEX(D6:G6,COUNT(D6:G6)),"")</f>
        <v>63585966930</v>
      </c>
      <c r="I6" s="2">
        <f>IFERROR(INDEX(I51:I500,MATCH($C$6,$C$51:$C$500,0)),"")</f>
        <v>63585966930</v>
      </c>
      <c r="J6" s="2">
        <f>IFERROR(INDEX(J51:J500,MATCH($C$6,$C$51:$C$500,0)),"")</f>
        <v>83743187625</v>
      </c>
      <c r="K6" s="2">
        <f>IFERROR(INDEX(K51:K500,MATCH($C$6,$C$51:$C$500,0)),"")</f>
        <v>36105872488</v>
      </c>
      <c r="L6" s="2">
        <f>IFERROR(INDEX(L51:L500,MATCH($C$6,$C$51:$C$500,0)),"")</f>
        <v>13072045633</v>
      </c>
      <c r="M6" s="2">
        <f>IFERROR(INDEX(M51:M500,MATCH($C$6,$C$51:$C$500,0)),"")</f>
        <v>3501133603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1.92</v>
      </c>
      <c r="H7" s="3">
        <f>IFERROR(INDEX(D7:G7,COUNT(D7:G7)),"")</f>
        <v>1.92</v>
      </c>
      <c r="I7" s="3">
        <f>IFERROR(INDEX(I51:I500,MATCH($C$7,$C$51:$C$500,0))/1000000000,"")</f>
        <v>1.92</v>
      </c>
      <c r="J7" s="3">
        <f>IFERROR(INDEX(J51:J500,MATCH($C$7,$C$51:$C$500,0))/1000000000,"")</f>
        <v>1.92</v>
      </c>
      <c r="K7" s="3">
        <f>IFERROR(INDEX(K51:K500,MATCH($C$7,$C$51:$C$500,0))/1000000000,"")</f>
        <v>1.44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>IFERROR(INDEX(I51:I500,MATCH($C$8,$C$51:$C$500,0)),"")</f>
        <v>4000000000</v>
      </c>
      <c r="J8" s="2">
        <f>IFERROR(INDEX(J51:J500,MATCH($C$8,$C$51:$C$500,0)),"")</f>
        <v>-18000000000</v>
      </c>
      <c r="K8" s="2">
        <f>IFERROR(INDEX(K51:K500,MATCH($C$8,$C$51:$C$500,0)),"")</f>
        <v>-15000000000</v>
      </c>
      <c r="L8" s="2">
        <f>IFERROR(INDEX(L51:L500,MATCH($C$8,$C$51:$C$500,0)),"")</f>
        <v>-9000000000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-4.45</v>
      </c>
      <c r="H9" s="3">
        <f>IFERROR(INDEX(D9:G9,COUNT(D9:G9)),"")</f>
        <v>-4.45</v>
      </c>
      <c r="I9" s="3">
        <f>IFERROR(INDEX(I51:I500,MATCH($C$9,$C$51:$C$500,0)),"")</f>
        <v>2.2200000000000002</v>
      </c>
      <c r="J9" s="3">
        <f>IFERROR(INDEX(J51:J500,MATCH($C$9,$C$51:$C$500,0)),"")</f>
        <v>-9.1300000000000008</v>
      </c>
      <c r="K9" s="3">
        <f>IFERROR(INDEX(K51:K500,MATCH($C$9,$C$51:$C$500,0)),"")</f>
        <v>-10.7</v>
      </c>
      <c r="L9" s="3">
        <f>IFERROR(INDEX(L51:L500,MATCH($C$9,$C$51:$C$500,0)),"")</f>
        <v>-4463246.04</v>
      </c>
      <c r="M9" s="3">
        <f>IFERROR(INDEX(M51:M500,MATCH($C$9,$C$51:$C$500,0)),"")</f>
        <v>-1308380.49</v>
      </c>
    </row>
    <row r="10" spans="1:13" ht="15.5" x14ac:dyDescent="0.35">
      <c r="C10" t="s">
        <v>17</v>
      </c>
      <c r="D10" s="3">
        <f ca="1">IFERROR(IF(D9=0,"",D2/D9),"")</f>
        <v>-17.335415730337079</v>
      </c>
      <c r="I10" s="3">
        <f ca="1">IFERROR(IF(I9=0,"",I2/I9),"")</f>
        <v>47.104099099099095</v>
      </c>
      <c r="J10" s="3">
        <f ca="1">IFERROR(IF(J9=0,"",J2/J9),"")</f>
        <v>-28.727798466593647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30346817341</v>
      </c>
      <c r="H11" s="2">
        <f>IFERROR(INDEX(D11:G11,COUNT(D11:G11)),"")</f>
        <v>30346817341</v>
      </c>
      <c r="I11" s="2">
        <f>IFERROR(INDEX(I51:I500,MATCH($C$11,$C$51:$C$500,0)),"")</f>
        <v>30346817341</v>
      </c>
      <c r="J11" s="2">
        <f>IFERROR(INDEX(J51:J500,MATCH($C$11,$C$51:$C$500,0)),"")</f>
        <v>30117958664</v>
      </c>
      <c r="K11" s="2">
        <f>IFERROR(INDEX(K51:K500,MATCH($C$11,$C$51:$C$500,0)),"")</f>
        <v>89341423</v>
      </c>
      <c r="L11" s="2">
        <f>IFERROR(INDEX(L51:L500,MATCH($C$11,$C$51:$C$500,0)),"")</f>
        <v>96580696</v>
      </c>
      <c r="M11" s="2">
        <f>IFERROR(INDEX(M51:M500,MATCH($C$11,$C$51:$C$500,0)),"")</f>
        <v>2722658509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-18000000000</v>
      </c>
      <c r="H12" s="2">
        <f>IFERROR(INDEX(D12:G12,COUNT(D12:G12)),"")</f>
        <v>-18000000000</v>
      </c>
      <c r="I12" s="2">
        <f>IFERROR(INDEX(I51:I500,MATCH($C$12,$C$51:$C$500,0)),"")</f>
        <v>-18000000000</v>
      </c>
      <c r="J12" s="2">
        <f>IFERROR(INDEX(J51:J500,MATCH($C$12,$C$51:$C$500,0)),"")</f>
        <v>-17000000000</v>
      </c>
      <c r="K12" s="2">
        <f>IFERROR(INDEX(K51:K500,MATCH($C$12,$C$51:$C$500,0)),"")</f>
        <v>12000000000</v>
      </c>
      <c r="L12" s="2">
        <f>IFERROR(INDEX(L51:L500,MATCH($C$12,$C$51:$C$500,0)),"")</f>
        <v>11000000000</v>
      </c>
      <c r="M12" s="2">
        <f>IFERROR(INDEX(M51:M500,MATCH($C$12,$C$51:$C$500,0)),"")</f>
        <v>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12000000000</v>
      </c>
      <c r="H13" s="2">
        <f>IFERROR(INDEX(D13:G13,COUNT(D13:G13)),"")</f>
        <v>12000000000</v>
      </c>
      <c r="I13" s="2">
        <f>IFERROR(INDEX(I51:I500,MATCH($C$13,$C$51:$C$500,0)),"")</f>
        <v>12000000000</v>
      </c>
      <c r="J13" s="2">
        <f>IFERROR(INDEX(J51:J500,MATCH($C$13,$C$51:$C$500,0)),"")</f>
        <v>13000000000</v>
      </c>
      <c r="K13" s="2">
        <f>IFERROR(INDEX(K51:K500,MATCH($C$13,$C$51:$C$500,0)),"")</f>
        <v>12000000000</v>
      </c>
      <c r="L13" s="2">
        <f>IFERROR(INDEX(L51:L500,MATCH($C$13,$C$51:$C$500,0)),"")</f>
        <v>11000000000</v>
      </c>
      <c r="M13" s="2">
        <f>IFERROR(INDEX(M51:M500,MATCH($C$13,$C$51:$C$500,0)),"")</f>
        <v>4000000000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165303707</v>
      </c>
      <c r="H15" s="2">
        <f>IFERROR(SUM(D15:G15)*(4/MAX(1,COUNT(D15:G15))),"")</f>
        <v>661214828</v>
      </c>
      <c r="I15" s="2">
        <f>IFERROR(INDEX(I51:I500,MATCH($C$15,$C$51:$C$500,0)),"")</f>
        <v>-491780752</v>
      </c>
      <c r="J15" s="2">
        <f>IFERROR(INDEX(J51:J500,MATCH($C$15,$C$51:$C$500,0)),"")</f>
        <v>-1161175276</v>
      </c>
      <c r="K15" s="2">
        <f>IFERROR(INDEX(K51:K500,MATCH($C$15,$C$51:$C$500,0)),"")</f>
        <v>-860834720</v>
      </c>
      <c r="L15" s="2">
        <f>IFERROR(INDEX(L51:L500,MATCH($C$15,$C$51:$C$500,0)),"")</f>
        <v>-1088253747</v>
      </c>
      <c r="M15" s="2">
        <f>IFERROR(INDEX(M51:M500,MATCH($C$15,$C$51:$C$500,0)),"")</f>
        <v>-398641578</v>
      </c>
    </row>
    <row r="16" spans="1:13" ht="15.5" x14ac:dyDescent="0.35">
      <c r="C16" t="s">
        <v>28</v>
      </c>
      <c r="D16" s="2">
        <f>IFERROR(INDEX(D51:D500,MATCH($C$16,$C$51:$C$500,0)),"")</f>
        <v>-22763760302</v>
      </c>
      <c r="H16" s="2">
        <f>IFERROR(SUM(D16:G16)*(4/MAX(1,COUNT(D16:G16))),"")</f>
        <v>-91055041208</v>
      </c>
      <c r="I16" s="2">
        <f>IFERROR(INDEX(I51:I500,MATCH($C$16,$C$51:$C$500,0)),"")</f>
        <v>-21117894458</v>
      </c>
      <c r="J16" s="2">
        <f>IFERROR(INDEX(J51:J500,MATCH($C$16,$C$51:$C$500,0)),"")</f>
        <v>3666140708</v>
      </c>
      <c r="K16" s="2">
        <f>IFERROR(INDEX(K51:K500,MATCH($C$16,$C$51:$C$500,0)),"")</f>
        <v>8169362511</v>
      </c>
      <c r="L16" s="2">
        <f>IFERROR(INDEX(L51:L500,MATCH($C$16,$C$51:$C$500,0)),"")</f>
        <v>10644724857</v>
      </c>
      <c r="M16" s="2">
        <f>IFERROR(INDEX(M51:M500,MATCH($C$16,$C$51:$C$500,0)),"")</f>
        <v>1016941663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148113792000</v>
      </c>
      <c r="H20" s="2">
        <f t="shared" ref="H20:M20" ca="1" si="0">IFERROR(H21*H2,"")</f>
        <v>148113792000</v>
      </c>
      <c r="I20" s="2">
        <f t="shared" ca="1" si="0"/>
        <v>200776512000</v>
      </c>
      <c r="J20" s="2">
        <f t="shared" ca="1" si="0"/>
        <v>503586816000.00006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1920000000</v>
      </c>
      <c r="H21" s="2">
        <f>IFERROR(INDEX(D21:G21,COUNT(D21:G21)),"")</f>
        <v>1920000000</v>
      </c>
      <c r="I21" s="2">
        <f>IFERROR(INDEX(I51:I500,MATCH($C$7,$C$51:$C$500,0)),"")</f>
        <v>1920000000</v>
      </c>
      <c r="J21" s="2">
        <f>IFERROR(INDEX(J51:J500,MATCH($C$7,$C$51:$C$500,0)),"")</f>
        <v>1920000000</v>
      </c>
      <c r="K21" s="2">
        <f>IFERROR(INDEX(K51:K500,MATCH($C$7,$C$51:$C$500,0)),"")</f>
        <v>1440000000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-34.370892903240154</v>
      </c>
      <c r="H23" s="3">
        <f t="shared" ref="H23:M23" si="1">IFERROR(H5/H6*100,"")</f>
        <v>-137.48357161296062</v>
      </c>
      <c r="I23" s="3">
        <f t="shared" si="1"/>
        <v>-32.815862080026406</v>
      </c>
      <c r="J23" s="3">
        <f t="shared" si="1"/>
        <v>2.6238732956279676</v>
      </c>
      <c r="K23" s="3">
        <f t="shared" si="1"/>
        <v>20.173524008929082</v>
      </c>
      <c r="L23" s="3">
        <f t="shared" si="1"/>
        <v>73.216635702667006</v>
      </c>
      <c r="M23" s="3">
        <f t="shared" si="1"/>
        <v>15.663130493795096</v>
      </c>
    </row>
    <row r="24" spans="1:13" ht="15.5" x14ac:dyDescent="0.35">
      <c r="C24" t="s">
        <v>43</v>
      </c>
      <c r="D24" s="4">
        <f>IFERROR(_xlfn.RRI(5,I23,D23),"")</f>
        <v>9.3026170905512462E-3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-8.66</v>
      </c>
      <c r="H25" s="3">
        <f>IFERROR(INDEX(D25:G25,COUNT(D25:G25)),"")</f>
        <v>-8.66</v>
      </c>
      <c r="I25" s="3">
        <f>IFERROR(INDEX(I51:I500,MATCH($C$25,$C$51:$C$500,0)),"")</f>
        <v>-11.27</v>
      </c>
      <c r="J25" s="3">
        <f>IFERROR(INDEX(J51:J500,MATCH($C$25,$C$51:$C$500,0)),"")</f>
        <v>1.31</v>
      </c>
      <c r="K25" s="3">
        <f>IFERROR(INDEX(K51:K500,MATCH($C$25,$C$51:$C$500,0)),"")</f>
        <v>5.08</v>
      </c>
      <c r="L25" s="3">
        <f>IFERROR(INDEX(L51:L500,MATCH($C$25,$C$51:$C$500,0)),"")</f>
        <v>4778235.55</v>
      </c>
      <c r="M25" s="3">
        <f>IFERROR(INDEX(M51:M500,MATCH($C$25,$C$51:$C$500,0)),"")</f>
        <v>309150.03999999998</v>
      </c>
    </row>
    <row r="26" spans="1:13" ht="15.5" x14ac:dyDescent="0.35">
      <c r="C26" t="s">
        <v>46</v>
      </c>
      <c r="D26" s="4">
        <f>IFERROR(_xlfn.RRI(5,I25,D25),"")</f>
        <v>-5.1322074580666066E-2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-1.5617743015625001</v>
      </c>
      <c r="H27" s="3">
        <f t="shared" ref="H27:M27" si="4">IFERROR(H4/H21,"")</f>
        <v>-6.2470972062500003</v>
      </c>
      <c r="I27" s="3">
        <f t="shared" si="4"/>
        <v>14.622041381770833</v>
      </c>
      <c r="J27" s="3">
        <f t="shared" si="4"/>
        <v>24.559014777083334</v>
      </c>
      <c r="K27" s="3">
        <f t="shared" si="4"/>
        <v>31.624404953472222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 t="str">
        <f>IFERROR(_xlfn.RRI(5,I27,D27),"")</f>
        <v/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-0.23158828748890856</v>
      </c>
      <c r="I29" s="4">
        <f t="shared" si="6"/>
        <v>-9.6030534351145036</v>
      </c>
      <c r="J29" s="4">
        <f t="shared" si="6"/>
        <v>-0.74212598425196852</v>
      </c>
      <c r="K29" s="4">
        <f t="shared" si="6"/>
        <v>-0.99999893684604979</v>
      </c>
      <c r="L29" s="4">
        <f t="shared" si="6"/>
        <v>14.456040536174603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-1.4272383754869</v>
      </c>
      <c r="I30" s="4">
        <f t="shared" si="7"/>
        <v>-0.40461612509736966</v>
      </c>
      <c r="J30" s="4">
        <f t="shared" si="7"/>
        <v>-0.22341575080334086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33.159999999999997</v>
      </c>
      <c r="H32" s="3">
        <f>IFERROR(INDEX(D32:G32,COUNT(D32:G32)),"")</f>
        <v>33.159999999999997</v>
      </c>
      <c r="I32" s="3">
        <f>IFERROR(INDEX(I51:I500,MATCH($C$32,$C$51:$C$500,0)),"")</f>
        <v>33.159999999999997</v>
      </c>
      <c r="J32" s="3">
        <f>IFERROR(INDEX(J51:J500,MATCH($C$32,$C$51:$C$500,0)),"")</f>
        <v>43.67</v>
      </c>
      <c r="K32" s="3">
        <f>IFERROR(INDEX(K51:K500,MATCH($C$32,$C$51:$C$500,0)),"")</f>
        <v>25.12</v>
      </c>
      <c r="L32" s="3">
        <f>IFERROR(INDEX(L51:L500,MATCH($C$32,$C$51:$C$500,0)),"")</f>
        <v>6536022.8200000003</v>
      </c>
      <c r="M32" s="3">
        <f>IFERROR(INDEX(M51:M500,MATCH($C$32,$C$51:$C$500,0)),"")</f>
        <v>1750566.8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3.68</v>
      </c>
      <c r="H33" s="3">
        <f>IFERROR(INDEX(D33:G33,COUNT(D33:G33)),"")</f>
        <v>3.68</v>
      </c>
      <c r="I33" s="3">
        <f>IFERROR(INDEX(I51:I500,MATCH($C$33,$C$51:$C$500,0)),"")</f>
        <v>3.68</v>
      </c>
      <c r="J33" s="3">
        <f>IFERROR(INDEX(J51:J500,MATCH($C$33,$C$51:$C$500,0)),"")</f>
        <v>7.01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-10.35</v>
      </c>
      <c r="H34" s="3">
        <f>IFERROR(INDEX(D34:G34,COUNT(D34:G34)),"")</f>
        <v>-10.35</v>
      </c>
      <c r="I34" s="3">
        <f>IFERROR(INDEX(I51:I500,MATCH($C$34,$C$51:$C$500,0)),"")</f>
        <v>-10.83</v>
      </c>
      <c r="J34" s="3">
        <f>IFERROR(INDEX(J51:J500,MATCH($C$34,$C$51:$C$500,0)),"")</f>
        <v>233.59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-78.010000000000005</v>
      </c>
      <c r="H35" s="3">
        <f>IFERROR(INDEX(D35:G35,COUNT(D35:G35)),"")</f>
        <v>-78.010000000000005</v>
      </c>
      <c r="I35" s="3">
        <f>IFERROR(INDEX(I51:I500,MATCH($C$35,$C$51:$C$500,0)),"")</f>
        <v>8.33</v>
      </c>
      <c r="J35" s="3">
        <f>IFERROR(INDEX(J51:J500,MATCH($C$35,$C$51:$C$500,0)),"")</f>
        <v>12.44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67</v>
      </c>
      <c r="E50" t="s">
        <v>69</v>
      </c>
      <c r="F50" t="s">
        <v>70</v>
      </c>
      <c r="G50" t="s">
        <v>348</v>
      </c>
      <c r="H50" t="s">
        <v>71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-2998606659</v>
      </c>
      <c r="E51" s="5">
        <v>31072926112</v>
      </c>
      <c r="F51" s="5">
        <v>24461205731</v>
      </c>
      <c r="G51" s="5">
        <v>22692102641</v>
      </c>
      <c r="I51" s="5">
        <v>28074319453</v>
      </c>
      <c r="J51" s="5">
        <v>47153308372</v>
      </c>
      <c r="K51" s="5">
        <v>45539143133</v>
      </c>
      <c r="L51" s="5">
        <v>42755448261</v>
      </c>
      <c r="M51" s="5">
        <v>9626404475</v>
      </c>
    </row>
    <row r="52" spans="2:13" ht="15.5" x14ac:dyDescent="0.35">
      <c r="C52" t="s">
        <v>73</v>
      </c>
      <c r="D52" s="5">
        <v>-4698395606</v>
      </c>
      <c r="E52" s="5">
        <v>-23282638384</v>
      </c>
      <c r="F52" s="5">
        <v>-17697610475</v>
      </c>
      <c r="G52" s="5">
        <v>-13892190433</v>
      </c>
      <c r="I52" s="5">
        <v>-27981033990</v>
      </c>
      <c r="J52" s="5">
        <v>-31589800908</v>
      </c>
      <c r="K52" s="5">
        <v>-27621341110</v>
      </c>
      <c r="L52" s="5">
        <v>-25913053934</v>
      </c>
      <c r="M52" s="5">
        <v>-4909809821</v>
      </c>
    </row>
    <row r="53" spans="2:13" ht="15.5" x14ac:dyDescent="0.35">
      <c r="C53" t="s">
        <v>74</v>
      </c>
      <c r="D53" s="5">
        <v>-7697002265</v>
      </c>
      <c r="E53" s="5">
        <v>7790287728</v>
      </c>
      <c r="F53" s="5">
        <v>6763595256</v>
      </c>
      <c r="G53" s="5">
        <v>8799912208</v>
      </c>
      <c r="I53" s="5">
        <v>93285463</v>
      </c>
      <c r="J53" s="5">
        <v>15563507464</v>
      </c>
      <c r="K53" s="5">
        <v>17917802023</v>
      </c>
      <c r="L53" s="5">
        <v>16842394327</v>
      </c>
      <c r="M53" s="5">
        <v>4716594654</v>
      </c>
    </row>
    <row r="54" spans="2:13" ht="15.5" x14ac:dyDescent="0.35">
      <c r="C54" t="s">
        <v>75</v>
      </c>
      <c r="D54" s="5">
        <v>-3140446724</v>
      </c>
      <c r="E54" s="5">
        <v>-4968427740</v>
      </c>
      <c r="F54" s="5">
        <v>-4515949682</v>
      </c>
      <c r="G54" s="5">
        <v>-3754445681</v>
      </c>
      <c r="I54" s="5">
        <v>-8108874464</v>
      </c>
      <c r="J54" s="5">
        <v>-8270395363</v>
      </c>
      <c r="K54" s="5">
        <v>-6265627474</v>
      </c>
      <c r="L54" s="5">
        <v>-5148309061</v>
      </c>
      <c r="M54" s="5">
        <v>-2638817412</v>
      </c>
    </row>
    <row r="55" spans="2:13" ht="15.5" x14ac:dyDescent="0.35">
      <c r="C55" t="s">
        <v>76</v>
      </c>
      <c r="G55" s="5">
        <v>-46419156</v>
      </c>
      <c r="J55" s="5">
        <v>-46419156</v>
      </c>
      <c r="K55" s="5">
        <v>-258340147</v>
      </c>
      <c r="L55" s="5">
        <v>-391293430</v>
      </c>
      <c r="M55" s="5">
        <v>-206063483</v>
      </c>
    </row>
    <row r="56" spans="2:13" ht="15.5" x14ac:dyDescent="0.35">
      <c r="C56" t="s">
        <v>77</v>
      </c>
      <c r="D56" s="5">
        <v>-3140446724</v>
      </c>
      <c r="E56" s="5">
        <v>-4968427740</v>
      </c>
      <c r="F56" s="5">
        <v>-4515949682</v>
      </c>
      <c r="G56" s="5">
        <v>-3708026525</v>
      </c>
      <c r="I56" s="5">
        <v>-8108874464</v>
      </c>
      <c r="J56" s="5">
        <v>-8223976207</v>
      </c>
      <c r="K56" s="5">
        <v>-6007287327</v>
      </c>
      <c r="L56" s="5">
        <v>-4757015631</v>
      </c>
      <c r="M56" s="5">
        <v>-2432753929</v>
      </c>
    </row>
    <row r="57" spans="2:13" ht="15.5" x14ac:dyDescent="0.35">
      <c r="C57" t="s">
        <v>78</v>
      </c>
      <c r="D57" s="5">
        <v>-10837448989</v>
      </c>
      <c r="E57" s="5">
        <v>2821859988</v>
      </c>
      <c r="F57" s="5">
        <v>2247645574</v>
      </c>
      <c r="G57" s="5">
        <v>5045466527</v>
      </c>
      <c r="I57" s="5">
        <v>-8015589001</v>
      </c>
      <c r="J57" s="5">
        <v>7293112101</v>
      </c>
      <c r="K57" s="5">
        <v>11652174549</v>
      </c>
      <c r="L57" s="5">
        <v>11694085266</v>
      </c>
      <c r="M57" s="5">
        <v>2077777242</v>
      </c>
    </row>
    <row r="58" spans="2:13" ht="15.5" x14ac:dyDescent="0.35">
      <c r="C58" t="s">
        <v>79</v>
      </c>
      <c r="D58" s="5">
        <v>-11926311313</v>
      </c>
      <c r="E58" s="5">
        <v>-1175994144</v>
      </c>
      <c r="F58" s="5">
        <v>-1603975807</v>
      </c>
      <c r="G58" s="5">
        <v>-2022995586</v>
      </c>
      <c r="I58" s="5">
        <v>-13102305457</v>
      </c>
      <c r="J58" s="5">
        <v>-3626971393</v>
      </c>
      <c r="K58" s="5">
        <v>-3482812038</v>
      </c>
      <c r="L58" s="5">
        <v>-1049360409</v>
      </c>
      <c r="M58" s="5">
        <v>-1060835579</v>
      </c>
    </row>
    <row r="59" spans="2:13" ht="15.5" x14ac:dyDescent="0.35">
      <c r="C59" t="s">
        <v>268</v>
      </c>
      <c r="F59" s="5">
        <v>945083</v>
      </c>
      <c r="G59" s="5">
        <v>-945083</v>
      </c>
    </row>
    <row r="60" spans="2:13" ht="15.5" x14ac:dyDescent="0.35">
      <c r="C60" t="s">
        <v>80</v>
      </c>
      <c r="D60" s="5">
        <v>-11926311313</v>
      </c>
      <c r="E60" s="5">
        <v>-1175994144</v>
      </c>
      <c r="F60" s="5">
        <v>-1604920890</v>
      </c>
      <c r="G60" s="5">
        <v>-2022050503</v>
      </c>
      <c r="I60" s="5">
        <v>-13102305457</v>
      </c>
      <c r="J60" s="5">
        <v>-3626971393</v>
      </c>
      <c r="K60" s="5">
        <v>-3482812038</v>
      </c>
      <c r="L60" s="5">
        <v>-1049360409</v>
      </c>
      <c r="M60" s="5">
        <v>-1060835579</v>
      </c>
    </row>
    <row r="61" spans="2:13" ht="15.5" x14ac:dyDescent="0.35">
      <c r="C61" t="s">
        <v>81</v>
      </c>
      <c r="D61" s="5">
        <v>-11926311313</v>
      </c>
      <c r="E61" s="5">
        <v>-1175994144</v>
      </c>
      <c r="F61" s="5">
        <v>-1603975807</v>
      </c>
      <c r="G61" s="5">
        <v>-2022995586</v>
      </c>
      <c r="I61" s="5">
        <v>-13102305457</v>
      </c>
      <c r="J61" s="5">
        <v>-3626971393</v>
      </c>
      <c r="K61" s="5">
        <v>-3482812038</v>
      </c>
      <c r="L61" s="5">
        <v>-1049360409</v>
      </c>
      <c r="M61" s="5">
        <v>-1060835579</v>
      </c>
    </row>
    <row r="62" spans="2:13" ht="15.5" x14ac:dyDescent="0.35">
      <c r="C62" t="s">
        <v>28</v>
      </c>
      <c r="D62" s="5">
        <v>-22763760302</v>
      </c>
      <c r="E62" s="5">
        <v>1645865844</v>
      </c>
      <c r="F62" s="5">
        <v>643669767</v>
      </c>
      <c r="G62" s="5">
        <v>3022470941</v>
      </c>
      <c r="I62" s="5">
        <v>-21117894458</v>
      </c>
      <c r="J62" s="5">
        <v>3666140708</v>
      </c>
      <c r="K62" s="5">
        <v>8169362511</v>
      </c>
      <c r="L62" s="5">
        <v>10644724857</v>
      </c>
      <c r="M62" s="5">
        <v>1016941663</v>
      </c>
    </row>
    <row r="63" spans="2:13" ht="15.5" x14ac:dyDescent="0.35">
      <c r="C63" t="s">
        <v>27</v>
      </c>
      <c r="D63" s="5">
        <v>165303707</v>
      </c>
      <c r="E63" s="5">
        <v>-657084459</v>
      </c>
      <c r="F63" s="5">
        <v>-521350365</v>
      </c>
      <c r="G63" s="5">
        <v>-639824911</v>
      </c>
      <c r="I63" s="5">
        <v>-491780752</v>
      </c>
      <c r="J63" s="5">
        <v>-1161175276</v>
      </c>
      <c r="K63" s="5">
        <v>-860834720</v>
      </c>
      <c r="L63" s="5">
        <v>-1088253747</v>
      </c>
      <c r="M63" s="5">
        <v>-398641578</v>
      </c>
    </row>
    <row r="64" spans="2:13" ht="15.5" x14ac:dyDescent="0.35">
      <c r="C64" t="s">
        <v>82</v>
      </c>
    </row>
    <row r="65" spans="2:13" ht="15.5" x14ac:dyDescent="0.35">
      <c r="C65" t="s">
        <v>83</v>
      </c>
    </row>
    <row r="66" spans="2:13" ht="15.5" x14ac:dyDescent="0.35">
      <c r="C66" t="s">
        <v>84</v>
      </c>
      <c r="D66" s="5">
        <v>165303707</v>
      </c>
      <c r="E66" s="5">
        <v>-657084459</v>
      </c>
      <c r="F66" s="5">
        <v>-521350365</v>
      </c>
      <c r="G66" s="5">
        <v>-639824911</v>
      </c>
      <c r="I66" s="5">
        <v>-491780752</v>
      </c>
      <c r="J66" s="5">
        <v>-1161175276</v>
      </c>
      <c r="K66" s="5">
        <v>-860834720</v>
      </c>
      <c r="L66" s="5">
        <v>-1088253747</v>
      </c>
      <c r="M66" s="5">
        <v>-398641578</v>
      </c>
    </row>
    <row r="67" spans="2:13" ht="15.5" x14ac:dyDescent="0.35">
      <c r="C67" t="s">
        <v>265</v>
      </c>
      <c r="D67" s="5">
        <v>-22598456595</v>
      </c>
      <c r="E67" s="5">
        <v>988781385</v>
      </c>
      <c r="F67" s="5">
        <v>122319402</v>
      </c>
      <c r="G67" s="5">
        <v>2382646030</v>
      </c>
      <c r="I67" s="5">
        <v>-21609675210</v>
      </c>
      <c r="J67" s="5">
        <v>2504965432</v>
      </c>
      <c r="K67" s="5">
        <v>7308527791</v>
      </c>
      <c r="L67" s="5">
        <v>9556471110</v>
      </c>
      <c r="M67" s="5">
        <v>618300085</v>
      </c>
    </row>
    <row r="68" spans="2:13" ht="15.5" x14ac:dyDescent="0.35">
      <c r="C68" t="s">
        <v>462</v>
      </c>
    </row>
    <row r="69" spans="2:13" ht="15.5" x14ac:dyDescent="0.35">
      <c r="C69" t="s">
        <v>85</v>
      </c>
      <c r="D69" s="5">
        <v>-22598456595</v>
      </c>
      <c r="E69" s="5">
        <v>988781385</v>
      </c>
      <c r="F69" s="5">
        <v>122319402</v>
      </c>
      <c r="G69" s="5">
        <v>2382646030</v>
      </c>
      <c r="I69" s="5">
        <v>-21609675210</v>
      </c>
      <c r="J69" s="5">
        <v>2504965432</v>
      </c>
      <c r="K69" s="5">
        <v>7308527791</v>
      </c>
      <c r="L69" s="5">
        <v>9556471110</v>
      </c>
      <c r="M69" s="5">
        <v>618300085</v>
      </c>
    </row>
    <row r="70" spans="2:13" ht="15.5" x14ac:dyDescent="0.35">
      <c r="C70" t="s">
        <v>86</v>
      </c>
      <c r="D70" s="5">
        <v>743392000</v>
      </c>
      <c r="F70" s="5">
        <v>-307650295</v>
      </c>
      <c r="I70" s="5">
        <v>743392000</v>
      </c>
      <c r="J70" s="5">
        <v>-307650295</v>
      </c>
      <c r="K70" s="5">
        <v>-24700936</v>
      </c>
      <c r="L70" s="5">
        <v>14440920</v>
      </c>
      <c r="M70" s="5">
        <v>-69912960</v>
      </c>
    </row>
    <row r="71" spans="2:13" ht="15.5" x14ac:dyDescent="0.35">
      <c r="C71" t="s">
        <v>88</v>
      </c>
      <c r="D71" s="5">
        <v>-21855064595</v>
      </c>
      <c r="E71" s="5">
        <v>988781385</v>
      </c>
      <c r="F71" s="5">
        <v>-185330893</v>
      </c>
      <c r="G71" s="5">
        <v>2382646030</v>
      </c>
      <c r="I71" s="5">
        <v>-20866283210</v>
      </c>
      <c r="J71" s="5">
        <v>2197315137</v>
      </c>
      <c r="K71" s="5">
        <v>7283826855</v>
      </c>
      <c r="L71" s="5">
        <v>9570912030</v>
      </c>
      <c r="M71" s="5">
        <v>548387125</v>
      </c>
    </row>
    <row r="72" spans="2:13" ht="15.5" x14ac:dyDescent="0.35">
      <c r="C72" t="s">
        <v>89</v>
      </c>
      <c r="D72" s="5">
        <v>-22598456595</v>
      </c>
      <c r="E72" s="5">
        <v>988781385</v>
      </c>
      <c r="F72" s="5">
        <v>122319402</v>
      </c>
      <c r="G72" s="5">
        <v>2382646030</v>
      </c>
      <c r="I72" s="5">
        <v>-21609675210</v>
      </c>
      <c r="J72" s="5">
        <v>2504965432</v>
      </c>
      <c r="K72" s="5">
        <v>7308527791</v>
      </c>
      <c r="L72" s="5">
        <v>9556471110</v>
      </c>
      <c r="M72" s="5">
        <v>618300085</v>
      </c>
    </row>
    <row r="73" spans="2:13" ht="15.5" x14ac:dyDescent="0.35">
      <c r="C73" t="s">
        <v>7</v>
      </c>
      <c r="D73" s="5">
        <v>-21855064595</v>
      </c>
      <c r="E73" s="5">
        <v>988781385</v>
      </c>
      <c r="F73" s="5">
        <v>-185330893</v>
      </c>
      <c r="G73" s="5">
        <v>2382646030</v>
      </c>
      <c r="I73" s="5">
        <v>-20866283210</v>
      </c>
      <c r="J73" s="5">
        <v>2197315137</v>
      </c>
      <c r="K73" s="5">
        <v>7283826855</v>
      </c>
      <c r="L73" s="5">
        <v>9570912030</v>
      </c>
      <c r="M73" s="5">
        <v>548387125</v>
      </c>
    </row>
    <row r="74" spans="2:13" ht="15.5" x14ac:dyDescent="0.35">
      <c r="C74" t="s">
        <v>267</v>
      </c>
    </row>
    <row r="75" spans="2:13" ht="15.5" x14ac:dyDescent="0.35">
      <c r="C75" t="s">
        <v>90</v>
      </c>
      <c r="D75" s="5">
        <v>-22598456595</v>
      </c>
      <c r="E75" s="5">
        <v>988781385</v>
      </c>
      <c r="F75" s="5">
        <v>122319402</v>
      </c>
      <c r="G75" s="5">
        <v>2382646030</v>
      </c>
      <c r="I75" s="5">
        <v>-21609675210</v>
      </c>
      <c r="J75" s="5">
        <v>2504965432</v>
      </c>
      <c r="K75" s="5">
        <v>7308527791</v>
      </c>
      <c r="L75" s="5">
        <v>9556471110</v>
      </c>
      <c r="M75" s="5">
        <v>618300085</v>
      </c>
    </row>
    <row r="76" spans="2:13" ht="15.5" x14ac:dyDescent="0.35">
      <c r="C76" t="s">
        <v>91</v>
      </c>
      <c r="D76" s="5">
        <v>-21855064595</v>
      </c>
      <c r="E76" s="5">
        <v>988781385</v>
      </c>
      <c r="F76" s="5">
        <v>-185330893</v>
      </c>
      <c r="G76" s="5">
        <v>2382646030</v>
      </c>
      <c r="I76" s="5">
        <v>-20866283210</v>
      </c>
      <c r="J76" s="5">
        <v>2197315137</v>
      </c>
      <c r="K76" s="5">
        <v>7283826855</v>
      </c>
      <c r="L76" s="5">
        <v>9570912030</v>
      </c>
      <c r="M76" s="5">
        <v>548387125</v>
      </c>
    </row>
    <row r="77" spans="2:13" ht="15.5" x14ac:dyDescent="0.35">
      <c r="C77" t="s">
        <v>92</v>
      </c>
      <c r="D77" s="5">
        <v>-21855064595</v>
      </c>
      <c r="E77" s="5">
        <v>988781385</v>
      </c>
      <c r="F77" s="5">
        <v>-185330893</v>
      </c>
      <c r="G77" s="5">
        <v>2382646030</v>
      </c>
      <c r="I77" s="5">
        <v>-20866283210</v>
      </c>
      <c r="J77" s="5">
        <v>2197315137</v>
      </c>
      <c r="K77" s="5">
        <v>7283826855</v>
      </c>
      <c r="L77" s="5">
        <v>9570912030</v>
      </c>
      <c r="M77" s="5">
        <v>548387125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30346817341</v>
      </c>
      <c r="E81" s="5">
        <v>31560465297</v>
      </c>
      <c r="F81" s="5">
        <v>30117958664</v>
      </c>
      <c r="G81" s="5">
        <v>36834458351</v>
      </c>
      <c r="I81" s="5">
        <v>30346817341</v>
      </c>
      <c r="J81" s="5">
        <v>30117958664</v>
      </c>
      <c r="K81" s="5">
        <v>89341423</v>
      </c>
      <c r="L81" s="5">
        <v>96580696</v>
      </c>
      <c r="M81" s="5">
        <v>2722658509</v>
      </c>
    </row>
    <row r="82" spans="3:13" ht="15.5" x14ac:dyDescent="0.35">
      <c r="C82" t="s">
        <v>96</v>
      </c>
      <c r="D82" s="5">
        <v>8471642184</v>
      </c>
      <c r="E82" s="5">
        <v>16906033414</v>
      </c>
      <c r="F82" s="5">
        <v>25609178301</v>
      </c>
      <c r="G82" s="5">
        <v>6942487855</v>
      </c>
      <c r="I82" s="5">
        <v>8471642184</v>
      </c>
      <c r="J82" s="5">
        <v>25609178301</v>
      </c>
      <c r="K82" s="5">
        <v>19586270842</v>
      </c>
      <c r="L82" s="5">
        <v>17204964372</v>
      </c>
      <c r="M82" s="5">
        <v>1050189682</v>
      </c>
    </row>
    <row r="83" spans="3:13" ht="15.5" x14ac:dyDescent="0.35">
      <c r="C83" t="s">
        <v>97</v>
      </c>
      <c r="D83" s="5">
        <v>857376166</v>
      </c>
      <c r="E83" s="5">
        <v>512138742</v>
      </c>
      <c r="F83" s="5">
        <v>473645242</v>
      </c>
      <c r="G83" s="5">
        <v>479458847</v>
      </c>
      <c r="I83" s="5">
        <v>857376166</v>
      </c>
      <c r="J83" s="5">
        <v>473645242</v>
      </c>
      <c r="K83" s="5">
        <v>502115455</v>
      </c>
      <c r="L83" s="5">
        <v>221065988</v>
      </c>
      <c r="M83" s="5">
        <v>353941068</v>
      </c>
    </row>
    <row r="84" spans="3:13" ht="15.5" x14ac:dyDescent="0.35">
      <c r="C84" t="s">
        <v>98</v>
      </c>
      <c r="D84" s="5">
        <v>8471642184</v>
      </c>
      <c r="E84" s="5">
        <v>16906033414</v>
      </c>
      <c r="F84" s="5">
        <v>25609178301</v>
      </c>
      <c r="G84" s="5">
        <v>6942487855</v>
      </c>
      <c r="I84" s="5">
        <v>8471642184</v>
      </c>
      <c r="J84" s="5">
        <v>25609178301</v>
      </c>
      <c r="K84" s="5">
        <v>19586270842</v>
      </c>
      <c r="L84" s="5">
        <v>17204964372</v>
      </c>
      <c r="M84" s="5">
        <v>1050189682</v>
      </c>
    </row>
    <row r="85" spans="3:13" ht="15.5" x14ac:dyDescent="0.35">
      <c r="C85" t="s">
        <v>99</v>
      </c>
      <c r="D85" s="5">
        <v>19499915</v>
      </c>
      <c r="E85" s="5">
        <v>73116521</v>
      </c>
      <c r="F85" s="5">
        <v>70116521</v>
      </c>
      <c r="G85" s="5">
        <v>58366521</v>
      </c>
      <c r="I85" s="5">
        <v>19499915</v>
      </c>
      <c r="J85" s="5">
        <v>70116521</v>
      </c>
      <c r="K85" s="5">
        <v>438123570</v>
      </c>
      <c r="L85" s="5">
        <v>6237853750</v>
      </c>
      <c r="M85" s="5">
        <v>4613936001</v>
      </c>
    </row>
    <row r="86" spans="3:13" ht="15.5" x14ac:dyDescent="0.35">
      <c r="C86" t="s">
        <v>270</v>
      </c>
      <c r="L86" s="5">
        <v>2061045680</v>
      </c>
      <c r="M86" s="5">
        <v>1592335680</v>
      </c>
    </row>
    <row r="87" spans="3:13" ht="15.5" x14ac:dyDescent="0.35">
      <c r="C87" t="s">
        <v>100</v>
      </c>
      <c r="D87" s="5">
        <v>19499915</v>
      </c>
      <c r="E87" s="5">
        <v>73116521</v>
      </c>
      <c r="F87" s="5">
        <v>70116521</v>
      </c>
      <c r="G87" s="5">
        <v>58366521</v>
      </c>
      <c r="I87" s="5">
        <v>19499915</v>
      </c>
      <c r="J87" s="5">
        <v>70116521</v>
      </c>
      <c r="K87" s="5">
        <v>438123570</v>
      </c>
      <c r="L87" s="5">
        <v>6237853750</v>
      </c>
      <c r="M87" s="5">
        <v>4613936001</v>
      </c>
    </row>
    <row r="88" spans="3:13" ht="15.5" x14ac:dyDescent="0.35">
      <c r="C88" t="s">
        <v>80</v>
      </c>
      <c r="D88" s="5">
        <v>355568729</v>
      </c>
      <c r="E88" s="5">
        <v>-387823271</v>
      </c>
      <c r="F88" s="5">
        <v>-387823271</v>
      </c>
      <c r="G88" s="5">
        <v>-80172976</v>
      </c>
      <c r="I88" s="5">
        <v>355568729</v>
      </c>
      <c r="J88" s="5">
        <v>-387823271</v>
      </c>
      <c r="K88" s="5">
        <v>-80172976</v>
      </c>
      <c r="L88" s="5">
        <v>-55472040</v>
      </c>
      <c r="M88" s="5">
        <v>-69912960</v>
      </c>
    </row>
    <row r="89" spans="3:13" ht="15.5" x14ac:dyDescent="0.35">
      <c r="C89" t="s">
        <v>102</v>
      </c>
      <c r="D89" s="5">
        <v>65150007451</v>
      </c>
      <c r="E89" s="5">
        <v>86819090643</v>
      </c>
      <c r="F89" s="5">
        <v>101245697926</v>
      </c>
      <c r="G89" s="5">
        <v>94600236291</v>
      </c>
      <c r="I89" s="5">
        <v>65150007451</v>
      </c>
      <c r="J89" s="5">
        <v>101245697926</v>
      </c>
      <c r="K89" s="5">
        <v>46237738648</v>
      </c>
      <c r="L89" s="5">
        <v>32691595687</v>
      </c>
      <c r="M89" s="5">
        <v>10439666259</v>
      </c>
    </row>
    <row r="90" spans="3:13" ht="15.5" x14ac:dyDescent="0.35">
      <c r="C90" t="s">
        <v>103</v>
      </c>
    </row>
    <row r="91" spans="3:13" ht="15.5" x14ac:dyDescent="0.35">
      <c r="C91" t="s">
        <v>105</v>
      </c>
      <c r="D91" s="5">
        <v>1091971651</v>
      </c>
      <c r="E91" s="5">
        <v>906960375</v>
      </c>
      <c r="F91" s="5">
        <v>906960375</v>
      </c>
      <c r="G91" s="5">
        <v>615023215</v>
      </c>
      <c r="I91" s="5">
        <v>1091971651</v>
      </c>
      <c r="J91" s="5">
        <v>906960375</v>
      </c>
      <c r="K91" s="5">
        <v>615023215</v>
      </c>
      <c r="L91" s="5">
        <v>137016220</v>
      </c>
      <c r="M91" s="5">
        <v>97615320</v>
      </c>
    </row>
    <row r="92" spans="3:13" ht="15.5" x14ac:dyDescent="0.35">
      <c r="C92" t="s">
        <v>104</v>
      </c>
      <c r="D92" s="5">
        <v>7989390905</v>
      </c>
      <c r="E92" s="5">
        <v>8051028207</v>
      </c>
      <c r="F92" s="5">
        <v>8129796640</v>
      </c>
      <c r="G92" s="5">
        <v>8228750760</v>
      </c>
      <c r="I92" s="5">
        <v>7989390905</v>
      </c>
      <c r="J92" s="5">
        <v>8129796640</v>
      </c>
      <c r="K92" s="5">
        <v>8362886948</v>
      </c>
      <c r="L92" s="5">
        <v>805957325</v>
      </c>
      <c r="M92" s="5">
        <v>1008574549</v>
      </c>
    </row>
    <row r="93" spans="3:13" ht="15.5" x14ac:dyDescent="0.35">
      <c r="C93" t="s">
        <v>106</v>
      </c>
      <c r="D93" s="5">
        <v>23557909948</v>
      </c>
      <c r="E93" s="5">
        <v>20260456792</v>
      </c>
      <c r="F93" s="5">
        <v>9454742097</v>
      </c>
      <c r="G93" s="5">
        <v>8843773975</v>
      </c>
      <c r="I93" s="5">
        <v>23557909948</v>
      </c>
      <c r="J93" s="5">
        <v>9454742097</v>
      </c>
      <c r="K93" s="5">
        <v>8977910163</v>
      </c>
      <c r="L93" s="5">
        <v>942973545</v>
      </c>
      <c r="M93" s="5">
        <v>1106189869</v>
      </c>
    </row>
    <row r="94" spans="3:13" ht="15.5" x14ac:dyDescent="0.35">
      <c r="C94" t="s">
        <v>107</v>
      </c>
      <c r="D94" s="5">
        <v>88707917399</v>
      </c>
      <c r="E94" s="5">
        <v>107079547435</v>
      </c>
      <c r="F94" s="5">
        <v>110700440023</v>
      </c>
      <c r="G94" s="5">
        <v>103444010266</v>
      </c>
      <c r="I94" s="5">
        <v>88707917399</v>
      </c>
      <c r="J94" s="5">
        <v>110700440023</v>
      </c>
      <c r="K94" s="5">
        <v>55215648811</v>
      </c>
      <c r="L94" s="5">
        <v>33634569232</v>
      </c>
      <c r="M94" s="5">
        <v>11545856128</v>
      </c>
    </row>
    <row r="95" spans="3:13" ht="15.5" x14ac:dyDescent="0.35">
      <c r="C95" t="s">
        <v>108</v>
      </c>
    </row>
    <row r="96" spans="3:13" ht="15.5" x14ac:dyDescent="0.35">
      <c r="C96" t="s">
        <v>109</v>
      </c>
    </row>
    <row r="97" spans="3:13" ht="15.5" x14ac:dyDescent="0.35">
      <c r="C97" t="s">
        <v>110</v>
      </c>
      <c r="D97" s="5">
        <v>24147211057</v>
      </c>
      <c r="E97" s="5">
        <v>20595353325</v>
      </c>
      <c r="F97" s="5">
        <v>25185618503</v>
      </c>
      <c r="G97" s="5">
        <v>18764045185</v>
      </c>
      <c r="I97" s="5">
        <v>24147211057</v>
      </c>
      <c r="J97" s="5">
        <v>25185618503</v>
      </c>
      <c r="K97" s="5">
        <v>18358329762</v>
      </c>
      <c r="L97" s="5">
        <v>15189722599</v>
      </c>
      <c r="M97" s="5">
        <v>7495315280</v>
      </c>
    </row>
    <row r="98" spans="3:13" ht="15.5" x14ac:dyDescent="0.35">
      <c r="C98" t="s">
        <v>273</v>
      </c>
      <c r="D98" s="5">
        <v>11968880398</v>
      </c>
      <c r="E98" s="5">
        <v>12787640740</v>
      </c>
      <c r="F98" s="5">
        <v>12789865445</v>
      </c>
      <c r="G98" s="5">
        <v>12793519574</v>
      </c>
      <c r="I98" s="5">
        <v>11968880398</v>
      </c>
      <c r="J98" s="5">
        <v>12789865445</v>
      </c>
      <c r="K98" s="5">
        <v>12374105139</v>
      </c>
      <c r="L98" s="5">
        <v>11193385671</v>
      </c>
      <c r="M98" s="5">
        <v>4400000000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857376166</v>
      </c>
      <c r="E100" s="5">
        <v>512138742</v>
      </c>
      <c r="F100" s="5">
        <v>473645242</v>
      </c>
      <c r="G100" s="5">
        <v>479458847</v>
      </c>
      <c r="I100" s="5">
        <v>857376166</v>
      </c>
      <c r="J100" s="5">
        <v>473645242</v>
      </c>
      <c r="K100" s="5">
        <v>502115455</v>
      </c>
      <c r="L100" s="5">
        <v>221065988</v>
      </c>
      <c r="M100" s="5">
        <v>353941068</v>
      </c>
    </row>
    <row r="101" spans="3:13" ht="15.5" x14ac:dyDescent="0.35">
      <c r="C101" t="s">
        <v>116</v>
      </c>
      <c r="D101" s="5">
        <v>158608000</v>
      </c>
      <c r="F101" s="5">
        <v>148462500</v>
      </c>
      <c r="G101" s="5">
        <v>55500000</v>
      </c>
      <c r="I101" s="5">
        <v>158608000</v>
      </c>
      <c r="J101" s="5">
        <v>148462500</v>
      </c>
      <c r="K101" s="5">
        <v>126939600</v>
      </c>
      <c r="M101" s="5">
        <v>73942923</v>
      </c>
    </row>
    <row r="102" spans="3:13" ht="15.5" x14ac:dyDescent="0.35">
      <c r="C102" t="s">
        <v>115</v>
      </c>
      <c r="D102" s="5">
        <v>10953250812</v>
      </c>
      <c r="E102" s="5">
        <v>5450596009</v>
      </c>
      <c r="F102" s="5">
        <v>7872351876</v>
      </c>
      <c r="G102" s="5">
        <v>3435566764</v>
      </c>
      <c r="I102" s="5">
        <v>10953250812</v>
      </c>
      <c r="J102" s="5">
        <v>7872351876</v>
      </c>
      <c r="K102" s="5">
        <v>3355169568</v>
      </c>
      <c r="L102" s="5">
        <v>1669569695</v>
      </c>
      <c r="M102" s="5">
        <v>576716976</v>
      </c>
    </row>
    <row r="103" spans="3:13" ht="15.5" x14ac:dyDescent="0.35">
      <c r="C103" t="s">
        <v>118</v>
      </c>
    </row>
    <row r="104" spans="3:13" ht="15.5" x14ac:dyDescent="0.35">
      <c r="C104" t="s">
        <v>120</v>
      </c>
      <c r="D104" s="5">
        <v>209095681</v>
      </c>
      <c r="E104" s="5">
        <v>1844977834</v>
      </c>
      <c r="F104" s="5">
        <v>3901293440</v>
      </c>
      <c r="G104" s="5">
        <v>2000000000</v>
      </c>
      <c r="I104" s="5">
        <v>209095681</v>
      </c>
      <c r="J104" s="5">
        <v>3901293440</v>
      </c>
      <c r="K104" s="5">
        <v>2000000000</v>
      </c>
      <c r="L104" s="5">
        <v>2105701245</v>
      </c>
      <c r="M104" s="5">
        <v>2090714313</v>
      </c>
    </row>
    <row r="105" spans="3:13" ht="15.5" x14ac:dyDescent="0.35">
      <c r="C105" t="s">
        <v>121</v>
      </c>
      <c r="D105" s="5">
        <v>974739412</v>
      </c>
      <c r="E105" s="5">
        <v>1752225100</v>
      </c>
      <c r="F105" s="5">
        <v>1771633895</v>
      </c>
      <c r="G105" s="5">
        <v>751446561</v>
      </c>
      <c r="I105" s="5">
        <v>974739412</v>
      </c>
      <c r="J105" s="5">
        <v>1771633895</v>
      </c>
      <c r="K105" s="5">
        <v>751446561</v>
      </c>
      <c r="L105" s="5">
        <v>5372801000</v>
      </c>
      <c r="M105" s="5">
        <v>549407245</v>
      </c>
    </row>
    <row r="106" spans="3:13" ht="15.5" x14ac:dyDescent="0.35">
      <c r="C106" t="s">
        <v>122</v>
      </c>
      <c r="D106" s="5">
        <v>974739412</v>
      </c>
      <c r="E106" s="5">
        <v>1752225100</v>
      </c>
      <c r="F106" s="5">
        <v>1771633895</v>
      </c>
      <c r="G106" s="5">
        <v>751446561</v>
      </c>
      <c r="I106" s="5">
        <v>974739412</v>
      </c>
      <c r="J106" s="5">
        <v>1771633895</v>
      </c>
      <c r="K106" s="5">
        <v>751446561</v>
      </c>
      <c r="L106" s="5">
        <v>5372801000</v>
      </c>
      <c r="M106" s="5">
        <v>549407245</v>
      </c>
    </row>
    <row r="107" spans="3:13" ht="15.5" x14ac:dyDescent="0.35">
      <c r="C107" t="s">
        <v>124</v>
      </c>
    </row>
    <row r="108" spans="3:13" ht="15.5" x14ac:dyDescent="0.35">
      <c r="C108" t="s">
        <v>125</v>
      </c>
      <c r="D108" s="5">
        <v>80050774</v>
      </c>
      <c r="E108" s="5">
        <v>279560462</v>
      </c>
      <c r="F108" s="5">
        <v>298969257</v>
      </c>
      <c r="I108" s="5">
        <v>80050774</v>
      </c>
      <c r="J108" s="5">
        <v>298969257</v>
      </c>
      <c r="M108" s="5">
        <v>105701245</v>
      </c>
    </row>
    <row r="109" spans="3:13" ht="15.5" x14ac:dyDescent="0.35">
      <c r="C109" t="s">
        <v>126</v>
      </c>
      <c r="D109" s="5">
        <v>25121950469</v>
      </c>
      <c r="E109" s="5">
        <v>22347578425</v>
      </c>
      <c r="F109" s="5">
        <v>26957252398</v>
      </c>
      <c r="G109" s="5">
        <v>19515491746</v>
      </c>
      <c r="I109" s="5">
        <v>25121950469</v>
      </c>
      <c r="J109" s="5">
        <v>26957252398</v>
      </c>
      <c r="K109" s="5">
        <v>19109776323</v>
      </c>
      <c r="L109" s="5">
        <v>20562523599</v>
      </c>
      <c r="M109" s="5">
        <v>8044722525</v>
      </c>
    </row>
    <row r="110" spans="3:13" ht="15.5" x14ac:dyDescent="0.35">
      <c r="C110" t="s">
        <v>127</v>
      </c>
    </row>
    <row r="111" spans="3:13" ht="15.5" x14ac:dyDescent="0.35">
      <c r="C111" t="s">
        <v>128</v>
      </c>
      <c r="D111" s="5">
        <v>38350000000</v>
      </c>
      <c r="E111" s="5">
        <v>38350000000</v>
      </c>
      <c r="F111" s="5">
        <v>38350000000</v>
      </c>
      <c r="G111" s="5">
        <v>38350000000</v>
      </c>
      <c r="I111" s="5">
        <v>38350000000</v>
      </c>
      <c r="J111" s="5">
        <v>38350000000</v>
      </c>
      <c r="K111" s="5">
        <v>28750000000</v>
      </c>
      <c r="L111" s="5">
        <v>2000000000</v>
      </c>
      <c r="M111" s="5">
        <v>2000000000</v>
      </c>
    </row>
    <row r="112" spans="3:13" ht="15.5" x14ac:dyDescent="0.35">
      <c r="C112" t="s">
        <v>129</v>
      </c>
      <c r="D112" s="5">
        <v>36549062515</v>
      </c>
      <c r="E112" s="5">
        <v>35840000000</v>
      </c>
      <c r="F112" s="5">
        <v>35840000000</v>
      </c>
      <c r="G112" s="5">
        <v>35840000000</v>
      </c>
      <c r="I112" s="5">
        <v>36549062515</v>
      </c>
      <c r="J112" s="5">
        <v>35840000000</v>
      </c>
    </row>
    <row r="113" spans="2:13" ht="15.5" x14ac:dyDescent="0.35">
      <c r="C113" t="s">
        <v>130</v>
      </c>
      <c r="D113" s="5">
        <v>-11668664314</v>
      </c>
      <c r="E113" s="5">
        <v>10929792281</v>
      </c>
      <c r="F113" s="5">
        <v>9941010896</v>
      </c>
      <c r="G113" s="5">
        <v>9818691496</v>
      </c>
      <c r="I113" s="5">
        <v>-11668664314</v>
      </c>
      <c r="J113" s="5">
        <v>9941010896</v>
      </c>
      <c r="K113" s="5">
        <v>7436045464</v>
      </c>
      <c r="L113" s="5">
        <v>11127517673</v>
      </c>
      <c r="M113" s="5">
        <v>1571046563</v>
      </c>
    </row>
    <row r="114" spans="2:13" ht="15.5" x14ac:dyDescent="0.35">
      <c r="C114" t="s">
        <v>131</v>
      </c>
      <c r="D114" s="5">
        <v>400000000</v>
      </c>
      <c r="E114" s="5">
        <v>400000000</v>
      </c>
      <c r="F114" s="5">
        <v>400000000</v>
      </c>
      <c r="G114" s="5">
        <v>400000000</v>
      </c>
      <c r="I114" s="5">
        <v>400000000</v>
      </c>
      <c r="J114" s="5">
        <v>400000000</v>
      </c>
      <c r="K114" s="5">
        <v>400000000</v>
      </c>
    </row>
    <row r="115" spans="2:13" ht="15.5" x14ac:dyDescent="0.35">
      <c r="C115" t="s">
        <v>132</v>
      </c>
      <c r="D115" s="5">
        <v>-12068664314</v>
      </c>
      <c r="E115" s="5">
        <v>10529792281</v>
      </c>
      <c r="F115" s="5">
        <v>9541010896</v>
      </c>
      <c r="G115" s="5">
        <v>9418691496</v>
      </c>
      <c r="I115" s="5">
        <v>-12068664314</v>
      </c>
      <c r="J115" s="5">
        <v>9541010896</v>
      </c>
      <c r="K115" s="5">
        <v>7036045464</v>
      </c>
      <c r="L115" s="5">
        <v>11127517673</v>
      </c>
      <c r="M115" s="5">
        <v>1571046563</v>
      </c>
    </row>
    <row r="116" spans="2:13" ht="15.5" x14ac:dyDescent="0.35">
      <c r="C116" t="s">
        <v>133</v>
      </c>
      <c r="D116" s="5">
        <v>-11668664314</v>
      </c>
      <c r="E116" s="5">
        <v>10929792281</v>
      </c>
      <c r="F116" s="5">
        <v>9941010896</v>
      </c>
      <c r="G116" s="5">
        <v>9818691496</v>
      </c>
      <c r="I116" s="5">
        <v>-11668664314</v>
      </c>
      <c r="J116" s="5">
        <v>9941010896</v>
      </c>
      <c r="K116" s="5">
        <v>7436045464</v>
      </c>
      <c r="L116" s="5">
        <v>11127517673</v>
      </c>
      <c r="M116" s="5">
        <v>1571046563</v>
      </c>
    </row>
    <row r="117" spans="2:13" ht="15.5" x14ac:dyDescent="0.35">
      <c r="C117" t="s">
        <v>134</v>
      </c>
    </row>
    <row r="118" spans="2:13" ht="15.5" x14ac:dyDescent="0.35">
      <c r="C118" t="s">
        <v>9</v>
      </c>
      <c r="D118" s="5">
        <v>63585966930</v>
      </c>
      <c r="E118" s="5">
        <v>84731969010</v>
      </c>
      <c r="F118" s="5">
        <v>83743187625</v>
      </c>
      <c r="G118" s="5">
        <v>83928518520</v>
      </c>
      <c r="I118" s="5">
        <v>63585966930</v>
      </c>
      <c r="J118" s="5">
        <v>83743187625</v>
      </c>
      <c r="K118" s="5">
        <v>36105872488</v>
      </c>
      <c r="L118" s="5">
        <v>13072045633</v>
      </c>
      <c r="M118" s="5">
        <v>3501133603</v>
      </c>
    </row>
    <row r="119" spans="2:13" ht="15.5" x14ac:dyDescent="0.35">
      <c r="C119" t="s">
        <v>135</v>
      </c>
      <c r="D119" s="5">
        <v>88707917399</v>
      </c>
      <c r="E119" s="5">
        <v>107079547435</v>
      </c>
      <c r="F119" s="5">
        <v>110700440023</v>
      </c>
      <c r="G119" s="5">
        <v>103444010266</v>
      </c>
      <c r="I119" s="5">
        <v>88707917399</v>
      </c>
      <c r="J119" s="5">
        <v>110700440023</v>
      </c>
      <c r="K119" s="5">
        <v>55215648811</v>
      </c>
      <c r="L119" s="5">
        <v>33634569232</v>
      </c>
      <c r="M119" s="5">
        <v>11545856128</v>
      </c>
    </row>
    <row r="120" spans="2:13" ht="15.5" x14ac:dyDescent="0.35">
      <c r="C120" t="s">
        <v>136</v>
      </c>
      <c r="D120" s="5">
        <v>1917500000</v>
      </c>
      <c r="E120" s="5">
        <v>1917500000</v>
      </c>
      <c r="F120" s="5">
        <v>1917500000</v>
      </c>
      <c r="G120" s="5">
        <v>1917500000</v>
      </c>
      <c r="I120" s="5">
        <v>1917500000</v>
      </c>
      <c r="J120" s="5">
        <v>1917500000</v>
      </c>
      <c r="K120" s="5">
        <v>1437500000</v>
      </c>
      <c r="L120" s="5">
        <v>2000</v>
      </c>
      <c r="M120" s="5">
        <v>2000</v>
      </c>
    </row>
    <row r="122" spans="2:13" ht="15.5" x14ac:dyDescent="0.35">
      <c r="B122" t="s">
        <v>137</v>
      </c>
      <c r="C122" t="s">
        <v>138</v>
      </c>
      <c r="D122" s="5">
        <v>5694041271</v>
      </c>
      <c r="E122" s="5">
        <v>12791418538</v>
      </c>
      <c r="F122" s="5">
        <v>-8396665855</v>
      </c>
      <c r="G122" s="5">
        <v>-9109563268</v>
      </c>
      <c r="I122" s="5">
        <v>18485459809</v>
      </c>
      <c r="J122" s="5">
        <v>-17506229123</v>
      </c>
      <c r="K122" s="5">
        <v>-7539131721</v>
      </c>
      <c r="L122" s="5">
        <v>-8842136173</v>
      </c>
      <c r="M122" s="5">
        <v>-2055225712</v>
      </c>
    </row>
    <row r="123" spans="2:13" ht="15.5" x14ac:dyDescent="0.35">
      <c r="C123" t="s">
        <v>279</v>
      </c>
      <c r="D123" s="5">
        <v>14226320191</v>
      </c>
      <c r="E123" s="5">
        <v>33943076064</v>
      </c>
      <c r="F123" s="5">
        <v>13889839721</v>
      </c>
      <c r="G123" s="5">
        <v>39210290342</v>
      </c>
      <c r="I123" s="5">
        <v>48169396255</v>
      </c>
      <c r="J123" s="5">
        <v>53100130063</v>
      </c>
      <c r="K123" s="5">
        <v>33963167238</v>
      </c>
      <c r="L123" s="5">
        <v>26242172880</v>
      </c>
      <c r="M123" s="5">
        <v>9775253481</v>
      </c>
    </row>
    <row r="124" spans="2:13" ht="15.5" x14ac:dyDescent="0.35">
      <c r="C124" t="s">
        <v>280</v>
      </c>
      <c r="D124" s="5">
        <v>-4672172724</v>
      </c>
      <c r="E124" s="5">
        <v>-9049719794</v>
      </c>
      <c r="F124" s="5">
        <v>-16219560623</v>
      </c>
      <c r="G124" s="5">
        <v>-43975950299</v>
      </c>
      <c r="I124" s="5">
        <v>-13721892518</v>
      </c>
      <c r="J124" s="5">
        <v>-60195510922</v>
      </c>
      <c r="K124" s="5">
        <v>-30638320824</v>
      </c>
      <c r="L124" s="5">
        <v>-28798530570</v>
      </c>
      <c r="M124" s="5">
        <v>-8441187278</v>
      </c>
    </row>
    <row r="125" spans="2:13" ht="15.5" x14ac:dyDescent="0.35">
      <c r="C125" t="s">
        <v>281</v>
      </c>
      <c r="D125" s="5">
        <v>-5340846665</v>
      </c>
      <c r="E125" s="5">
        <v>-8018130829</v>
      </c>
      <c r="F125" s="5">
        <v>-8797962496</v>
      </c>
      <c r="G125" s="5">
        <v>-2785962508</v>
      </c>
      <c r="I125" s="5">
        <v>-13358977494</v>
      </c>
      <c r="J125" s="5">
        <v>-11583925004</v>
      </c>
      <c r="K125" s="5">
        <v>-9784470095</v>
      </c>
      <c r="L125" s="5">
        <v>-5197543066</v>
      </c>
      <c r="M125" s="5">
        <v>-2385210051</v>
      </c>
    </row>
    <row r="126" spans="2:13" ht="15.5" x14ac:dyDescent="0.35">
      <c r="C126" t="s">
        <v>282</v>
      </c>
      <c r="D126" s="5">
        <v>3906987</v>
      </c>
      <c r="E126" s="5">
        <v>100040348</v>
      </c>
      <c r="F126" s="5">
        <v>147157505</v>
      </c>
      <c r="G126" s="5">
        <v>36187191</v>
      </c>
      <c r="I126" s="5">
        <v>103947335</v>
      </c>
      <c r="J126" s="5">
        <v>183344696</v>
      </c>
      <c r="K126" s="5">
        <v>222618132</v>
      </c>
      <c r="L126" s="5">
        <v>423536221</v>
      </c>
      <c r="M126" s="5">
        <v>421678553</v>
      </c>
    </row>
    <row r="127" spans="2:13" ht="15.5" x14ac:dyDescent="0.35">
      <c r="C127" t="s">
        <v>287</v>
      </c>
      <c r="D127" s="5">
        <v>-1109277591</v>
      </c>
      <c r="E127" s="5">
        <v>-1105006924</v>
      </c>
      <c r="F127" s="5">
        <v>-1127410707</v>
      </c>
      <c r="G127" s="5">
        <v>-1033700281</v>
      </c>
      <c r="I127" s="5">
        <v>-2214284515</v>
      </c>
      <c r="J127" s="5">
        <v>-2161110988</v>
      </c>
      <c r="K127" s="5">
        <v>-1655851260</v>
      </c>
      <c r="L127" s="5">
        <v>-1472896631</v>
      </c>
      <c r="M127" s="5">
        <v>-1223902372</v>
      </c>
    </row>
    <row r="128" spans="2:13" ht="15.5" x14ac:dyDescent="0.35">
      <c r="C128" t="s">
        <v>563</v>
      </c>
    </row>
    <row r="129" spans="3:13" ht="15.5" x14ac:dyDescent="0.35">
      <c r="C129" t="s">
        <v>284</v>
      </c>
      <c r="D129" s="5">
        <v>2586111073</v>
      </c>
      <c r="E129" s="5">
        <v>-3078840327</v>
      </c>
      <c r="F129" s="5">
        <v>3710270746</v>
      </c>
      <c r="G129" s="5">
        <v>-559427714</v>
      </c>
      <c r="I129" s="5">
        <v>-492729254</v>
      </c>
      <c r="J129" s="5">
        <v>3150843032</v>
      </c>
      <c r="K129" s="5">
        <v>353725088</v>
      </c>
      <c r="L129" s="5">
        <v>-38875007</v>
      </c>
      <c r="M129" s="5">
        <v>-201858045</v>
      </c>
    </row>
    <row r="130" spans="3:13" ht="15.5" x14ac:dyDescent="0.35">
      <c r="C130" t="s">
        <v>268</v>
      </c>
      <c r="F130" s="5">
        <v>999999</v>
      </c>
      <c r="G130" s="5">
        <v>-999999</v>
      </c>
    </row>
    <row r="131" spans="3:13" ht="15.5" x14ac:dyDescent="0.35">
      <c r="C131" t="s">
        <v>145</v>
      </c>
      <c r="D131" s="5">
        <v>-3645089668</v>
      </c>
      <c r="E131" s="5">
        <v>-377949106</v>
      </c>
      <c r="F131" s="5">
        <v>1675431929</v>
      </c>
      <c r="G131" s="5">
        <v>45859414435</v>
      </c>
      <c r="I131" s="5">
        <v>-4023038774</v>
      </c>
      <c r="J131" s="5">
        <v>47534846364</v>
      </c>
      <c r="K131" s="5">
        <v>12075018223</v>
      </c>
      <c r="L131" s="5">
        <v>7342671358</v>
      </c>
      <c r="M131" s="5">
        <v>-2728973347</v>
      </c>
    </row>
    <row r="132" spans="3:13" ht="15.5" x14ac:dyDescent="0.35">
      <c r="C132" t="s">
        <v>146</v>
      </c>
      <c r="D132" s="5">
        <v>-3262599558</v>
      </c>
      <c r="E132" s="5">
        <v>-10970962800</v>
      </c>
      <c r="F132" s="5">
        <v>4734239</v>
      </c>
      <c r="G132" s="5">
        <v>-4734239</v>
      </c>
      <c r="I132" s="5">
        <v>-14233562358</v>
      </c>
      <c r="K132" s="5">
        <v>-4543125775</v>
      </c>
      <c r="L132" s="5">
        <v>-1126612998</v>
      </c>
      <c r="M132" s="5">
        <v>6587050353</v>
      </c>
    </row>
    <row r="133" spans="3:13" ht="15.5" x14ac:dyDescent="0.35">
      <c r="C133" t="s">
        <v>583</v>
      </c>
    </row>
    <row r="134" spans="3:13" ht="15.5" x14ac:dyDescent="0.35">
      <c r="C134" t="s">
        <v>148</v>
      </c>
      <c r="D134" s="5">
        <v>-14233562358</v>
      </c>
      <c r="F134" s="5">
        <v>4734239</v>
      </c>
      <c r="G134" s="5">
        <v>-4734239</v>
      </c>
      <c r="I134" s="5">
        <v>-14233562358</v>
      </c>
      <c r="K134" s="5">
        <v>-7849100552</v>
      </c>
      <c r="L134" s="5">
        <v>-84355900</v>
      </c>
      <c r="M134" s="5">
        <v>-561535270</v>
      </c>
    </row>
    <row r="135" spans="3:13" ht="15.5" x14ac:dyDescent="0.35">
      <c r="C135" t="s">
        <v>1286</v>
      </c>
      <c r="D135" s="5">
        <v>10970962800</v>
      </c>
      <c r="E135" s="5">
        <v>-10970962800</v>
      </c>
    </row>
    <row r="136" spans="3:13" ht="15.5" x14ac:dyDescent="0.35">
      <c r="C136" t="s">
        <v>893</v>
      </c>
      <c r="K136" s="5">
        <v>3305974777</v>
      </c>
      <c r="L136" s="5">
        <v>619634946</v>
      </c>
      <c r="M136" s="5">
        <v>8705864451</v>
      </c>
    </row>
    <row r="137" spans="3:13" ht="15.5" x14ac:dyDescent="0.35">
      <c r="C137" t="s">
        <v>506</v>
      </c>
      <c r="L137" s="5">
        <v>-1661892044</v>
      </c>
      <c r="M137" s="5">
        <v>-1557278828</v>
      </c>
    </row>
    <row r="138" spans="3:13" ht="15.5" x14ac:dyDescent="0.35">
      <c r="C138" t="s">
        <v>149</v>
      </c>
      <c r="D138" s="5">
        <v>-3645089668</v>
      </c>
      <c r="E138" s="5">
        <v>-377949106</v>
      </c>
      <c r="F138" s="5">
        <v>1675431929</v>
      </c>
      <c r="G138" s="5">
        <v>45859414435</v>
      </c>
      <c r="I138" s="5">
        <v>-4023038774</v>
      </c>
      <c r="J138" s="5">
        <v>47534846364</v>
      </c>
      <c r="K138" s="5">
        <v>12075018223</v>
      </c>
      <c r="L138" s="5">
        <v>7342671358</v>
      </c>
      <c r="M138" s="5">
        <v>-2728973347</v>
      </c>
    </row>
    <row r="139" spans="3:13" ht="15.5" x14ac:dyDescent="0.35">
      <c r="C139" t="s">
        <v>1173</v>
      </c>
      <c r="G139" s="5">
        <v>45440000000</v>
      </c>
      <c r="J139" s="5">
        <v>45440000000</v>
      </c>
      <c r="K139" s="5">
        <v>11000000000</v>
      </c>
    </row>
    <row r="140" spans="3:13" ht="15.5" x14ac:dyDescent="0.35">
      <c r="C140" t="s">
        <v>1287</v>
      </c>
      <c r="D140" s="5">
        <v>2224705</v>
      </c>
      <c r="E140" s="5">
        <v>-2224705</v>
      </c>
      <c r="F140" s="5">
        <v>-3654129</v>
      </c>
      <c r="G140" s="5">
        <v>419414435</v>
      </c>
      <c r="J140" s="5">
        <v>415760306</v>
      </c>
      <c r="K140" s="5">
        <v>1180719468</v>
      </c>
      <c r="L140" s="5">
        <v>40607601731</v>
      </c>
      <c r="M140" s="5">
        <v>28153310930</v>
      </c>
    </row>
    <row r="141" spans="3:13" ht="15.5" x14ac:dyDescent="0.35">
      <c r="C141" t="s">
        <v>1288</v>
      </c>
      <c r="D141" s="5">
        <v>709062515</v>
      </c>
      <c r="I141" s="5">
        <v>709062515</v>
      </c>
    </row>
    <row r="142" spans="3:13" ht="15.5" x14ac:dyDescent="0.35">
      <c r="C142" t="s">
        <v>690</v>
      </c>
      <c r="D142" s="5">
        <v>-820985047</v>
      </c>
      <c r="I142" s="5">
        <v>-820985047</v>
      </c>
      <c r="L142" s="5">
        <v>-33814216060</v>
      </c>
      <c r="M142" s="5">
        <v>-30130279854</v>
      </c>
    </row>
    <row r="143" spans="3:13" ht="15.5" x14ac:dyDescent="0.35">
      <c r="C143" t="s">
        <v>1289</v>
      </c>
      <c r="L143" s="5">
        <v>1890000000</v>
      </c>
    </row>
    <row r="144" spans="3:13" ht="15.5" x14ac:dyDescent="0.35">
      <c r="C144" t="s">
        <v>1290</v>
      </c>
      <c r="L144" s="5">
        <v>-1250000000</v>
      </c>
    </row>
    <row r="145" spans="2:13" ht="15.5" x14ac:dyDescent="0.35">
      <c r="C145" t="s">
        <v>155</v>
      </c>
      <c r="D145" s="5">
        <v>-117999721</v>
      </c>
      <c r="E145" s="5">
        <v>-60000000</v>
      </c>
      <c r="F145" s="5">
        <v>-175000000</v>
      </c>
      <c r="I145" s="5">
        <v>-177999721</v>
      </c>
      <c r="J145" s="5">
        <v>-175000000</v>
      </c>
    </row>
    <row r="146" spans="2:13" ht="15.5" x14ac:dyDescent="0.35">
      <c r="C146" t="s">
        <v>1291</v>
      </c>
      <c r="D146" s="5">
        <v>-3417392120</v>
      </c>
      <c r="E146" s="5">
        <v>-315724401</v>
      </c>
      <c r="F146" s="5">
        <v>1854086058</v>
      </c>
      <c r="I146" s="5">
        <v>-3733116521</v>
      </c>
      <c r="J146" s="5">
        <v>1854086058</v>
      </c>
      <c r="K146" s="5">
        <v>-105701245</v>
      </c>
      <c r="L146" s="5">
        <v>-90714313</v>
      </c>
      <c r="M146" s="5">
        <v>-752004423</v>
      </c>
    </row>
    <row r="147" spans="2:13" ht="15.5" x14ac:dyDescent="0.35">
      <c r="C147" t="s">
        <v>164</v>
      </c>
      <c r="D147" s="5">
        <v>-1213647955</v>
      </c>
      <c r="E147" s="5">
        <v>1442506632</v>
      </c>
      <c r="F147" s="5">
        <v>-6716499687</v>
      </c>
      <c r="G147" s="5">
        <v>36745116928</v>
      </c>
      <c r="I147" s="5">
        <v>228858677</v>
      </c>
      <c r="J147" s="5">
        <v>30028617241</v>
      </c>
      <c r="K147" s="5">
        <v>-7239273</v>
      </c>
      <c r="L147" s="5">
        <v>-2626077813</v>
      </c>
      <c r="M147" s="5">
        <v>1802851294</v>
      </c>
    </row>
    <row r="148" spans="2:13" ht="15.5" x14ac:dyDescent="0.35">
      <c r="C148" t="s">
        <v>165</v>
      </c>
      <c r="E148" s="5">
        <v>30117958664</v>
      </c>
      <c r="G148" s="5">
        <v>89341423</v>
      </c>
      <c r="I148" s="5">
        <v>30117958664</v>
      </c>
      <c r="J148" s="5">
        <v>89341423</v>
      </c>
      <c r="K148" s="5">
        <v>96580696</v>
      </c>
      <c r="L148" s="5">
        <v>2722658509</v>
      </c>
      <c r="M148" s="5">
        <v>919807215</v>
      </c>
    </row>
    <row r="149" spans="2:13" ht="15.5" x14ac:dyDescent="0.35">
      <c r="C149" t="s">
        <v>166</v>
      </c>
      <c r="D149" s="5">
        <v>-1213647955</v>
      </c>
      <c r="E149" s="5">
        <v>31560465296</v>
      </c>
      <c r="F149" s="5">
        <v>-6716499687</v>
      </c>
      <c r="G149" s="5">
        <v>36834458351</v>
      </c>
      <c r="I149" s="5">
        <v>30346817341</v>
      </c>
      <c r="J149" s="5">
        <v>30117958664</v>
      </c>
      <c r="K149" s="5">
        <v>89341423</v>
      </c>
      <c r="L149" s="5">
        <v>96580696</v>
      </c>
      <c r="M149" s="5">
        <v>2722658509</v>
      </c>
    </row>
    <row r="151" spans="2:13" ht="15.5" x14ac:dyDescent="0.35">
      <c r="B151" t="s">
        <v>167</v>
      </c>
      <c r="C151" t="s">
        <v>11</v>
      </c>
      <c r="D151" s="5">
        <v>1920000000</v>
      </c>
      <c r="E151" s="5">
        <v>1920000000</v>
      </c>
      <c r="F151" s="5">
        <v>1920000000</v>
      </c>
      <c r="G151" s="5">
        <v>1920000000</v>
      </c>
      <c r="I151" s="5">
        <v>1920000000</v>
      </c>
      <c r="J151" s="5">
        <v>1920000000</v>
      </c>
      <c r="K151" s="5">
        <v>1440000000</v>
      </c>
      <c r="L151" s="5">
        <v>0</v>
      </c>
      <c r="M151" s="5">
        <v>0</v>
      </c>
    </row>
    <row r="152" spans="2:13" ht="15.5" x14ac:dyDescent="0.35">
      <c r="C152" t="s">
        <v>168</v>
      </c>
      <c r="D152" s="6">
        <v>-11.79</v>
      </c>
      <c r="E152" s="6">
        <v>0.52</v>
      </c>
      <c r="F152" s="6">
        <v>0.06</v>
      </c>
      <c r="G152" s="6">
        <v>1.24</v>
      </c>
    </row>
    <row r="153" spans="2:13" ht="15.5" x14ac:dyDescent="0.35">
      <c r="C153" t="s">
        <v>169</v>
      </c>
      <c r="D153" s="6">
        <v>-10.35</v>
      </c>
      <c r="E153" s="6">
        <v>140.38</v>
      </c>
      <c r="F153" s="5">
        <v>5100</v>
      </c>
      <c r="G153" s="6">
        <v>130.65</v>
      </c>
    </row>
    <row r="154" spans="2:13" ht="15.5" x14ac:dyDescent="0.35">
      <c r="C154" t="s">
        <v>60</v>
      </c>
      <c r="D154" s="6">
        <v>-78.010000000000005</v>
      </c>
      <c r="E154" s="6">
        <v>4.5</v>
      </c>
      <c r="F154" s="6">
        <v>23.99</v>
      </c>
      <c r="G154" s="6">
        <v>13.69</v>
      </c>
    </row>
    <row r="155" spans="2:13" ht="15.5" x14ac:dyDescent="0.35">
      <c r="C155" t="s">
        <v>170</v>
      </c>
    </row>
    <row r="156" spans="2:13" ht="15.5" x14ac:dyDescent="0.35">
      <c r="C156" t="s">
        <v>171</v>
      </c>
      <c r="D156" s="6">
        <v>-0.25480000000000003</v>
      </c>
      <c r="E156" s="6">
        <v>9.1999999999999998E-3</v>
      </c>
      <c r="F156" s="6">
        <v>1.1000000000000001E-3</v>
      </c>
      <c r="G156" s="6">
        <v>2.3E-2</v>
      </c>
    </row>
    <row r="157" spans="2:13" ht="15.5" x14ac:dyDescent="0.35">
      <c r="C157" t="s">
        <v>172</v>
      </c>
      <c r="D157" s="6">
        <v>-0.35539999999999999</v>
      </c>
      <c r="E157" s="6">
        <v>1.1699999999999999E-2</v>
      </c>
      <c r="F157" s="6">
        <v>1.5E-3</v>
      </c>
      <c r="G157" s="6">
        <v>2.8399999999999998E-2</v>
      </c>
    </row>
    <row r="158" spans="2:13" ht="15.5" x14ac:dyDescent="0.35">
      <c r="C158" t="s">
        <v>173</v>
      </c>
      <c r="D158" s="6">
        <v>-0.3357</v>
      </c>
      <c r="E158" s="6">
        <v>6.5299999999999997E-2</v>
      </c>
      <c r="F158" s="6">
        <v>5.2600000000000001E-2</v>
      </c>
      <c r="G158" s="6">
        <v>0.1192</v>
      </c>
    </row>
    <row r="159" spans="2:13" ht="15.5" x14ac:dyDescent="0.35">
      <c r="C159" t="s">
        <v>174</v>
      </c>
    </row>
    <row r="160" spans="2:13" ht="15.5" x14ac:dyDescent="0.35">
      <c r="C160" t="s">
        <v>175</v>
      </c>
      <c r="D160" s="5">
        <v>64000000000</v>
      </c>
      <c r="E160" s="5">
        <v>85000000000</v>
      </c>
      <c r="F160" s="5">
        <v>84000000000</v>
      </c>
      <c r="G160" s="5">
        <v>84000000000</v>
      </c>
    </row>
    <row r="161" spans="3:13" ht="15.5" x14ac:dyDescent="0.35">
      <c r="C161" t="s">
        <v>176</v>
      </c>
      <c r="D161" s="6">
        <v>3.68</v>
      </c>
      <c r="E161" s="6">
        <v>1.65</v>
      </c>
      <c r="F161" s="6">
        <v>7.01</v>
      </c>
      <c r="G161" s="6">
        <v>3.7</v>
      </c>
    </row>
    <row r="162" spans="3:13" ht="15.5" x14ac:dyDescent="0.35">
      <c r="C162" t="s">
        <v>177</v>
      </c>
      <c r="D162" s="6">
        <v>33.159999999999997</v>
      </c>
      <c r="E162" s="6">
        <v>44.19</v>
      </c>
      <c r="F162" s="6">
        <v>43.67</v>
      </c>
      <c r="G162" s="6">
        <v>43.77</v>
      </c>
    </row>
    <row r="163" spans="3:13" ht="15.5" x14ac:dyDescent="0.35">
      <c r="C163" t="s">
        <v>178</v>
      </c>
      <c r="D163" s="6">
        <v>3.68</v>
      </c>
      <c r="E163" s="6">
        <v>1.65</v>
      </c>
      <c r="F163" s="6">
        <v>7.01</v>
      </c>
      <c r="G163" s="6">
        <v>3.7</v>
      </c>
    </row>
    <row r="164" spans="3:13" ht="15.5" x14ac:dyDescent="0.35">
      <c r="C164" t="s">
        <v>179</v>
      </c>
      <c r="D164" s="6">
        <v>33.159999999999997</v>
      </c>
      <c r="E164" s="6">
        <v>44.19</v>
      </c>
      <c r="F164" s="6">
        <v>43.67</v>
      </c>
      <c r="G164" s="6">
        <v>43.77</v>
      </c>
    </row>
    <row r="165" spans="3:13" ht="15.5" x14ac:dyDescent="0.35">
      <c r="C165" t="s">
        <v>180</v>
      </c>
      <c r="D165" s="5">
        <v>12000000000</v>
      </c>
      <c r="E165" s="5">
        <v>13000000000</v>
      </c>
      <c r="F165" s="5">
        <v>13000000000</v>
      </c>
      <c r="G165" s="5">
        <v>13000000000</v>
      </c>
    </row>
    <row r="166" spans="3:13" ht="15.5" x14ac:dyDescent="0.35">
      <c r="C166" t="s">
        <v>181</v>
      </c>
    </row>
    <row r="167" spans="3:13" ht="15.5" x14ac:dyDescent="0.35">
      <c r="C167" t="s">
        <v>182</v>
      </c>
      <c r="D167" s="5">
        <v>64000000000</v>
      </c>
      <c r="E167" s="5">
        <v>85000000000</v>
      </c>
      <c r="F167" s="5">
        <v>84000000000</v>
      </c>
      <c r="G167" s="5">
        <v>84000000000</v>
      </c>
    </row>
    <row r="168" spans="3:13" ht="15.5" x14ac:dyDescent="0.35">
      <c r="C168" t="s">
        <v>23</v>
      </c>
      <c r="D168" s="5">
        <v>12000000000</v>
      </c>
      <c r="E168" s="5">
        <v>13000000000</v>
      </c>
      <c r="F168" s="5">
        <v>13000000000</v>
      </c>
      <c r="G168" s="5">
        <v>13000000000</v>
      </c>
    </row>
    <row r="169" spans="3:13" ht="15.5" x14ac:dyDescent="0.35">
      <c r="C169" t="s">
        <v>20</v>
      </c>
      <c r="D169" s="5">
        <v>-18000000000</v>
      </c>
      <c r="E169" s="5">
        <v>-19000000000</v>
      </c>
      <c r="F169" s="5">
        <v>-17000000000</v>
      </c>
      <c r="G169" s="5">
        <v>-24000000000</v>
      </c>
    </row>
    <row r="170" spans="3:13" ht="15.5" x14ac:dyDescent="0.35">
      <c r="C170" t="s">
        <v>183</v>
      </c>
      <c r="D170" s="5">
        <v>41000000000</v>
      </c>
      <c r="E170" s="5">
        <v>66000000000</v>
      </c>
      <c r="F170" s="5">
        <v>76000000000</v>
      </c>
      <c r="G170" s="5">
        <v>76000000000</v>
      </c>
    </row>
    <row r="171" spans="3:13" ht="15.5" x14ac:dyDescent="0.35">
      <c r="C171" t="s">
        <v>184</v>
      </c>
      <c r="D171" s="5">
        <v>6000000000</v>
      </c>
      <c r="E171" s="5">
        <v>13000000000</v>
      </c>
      <c r="F171" s="5">
        <v>-8000000000</v>
      </c>
      <c r="G171" s="5">
        <v>-9000000000</v>
      </c>
    </row>
    <row r="172" spans="3:13" ht="15.5" x14ac:dyDescent="0.35">
      <c r="C172" t="s">
        <v>185</v>
      </c>
      <c r="D172" s="5">
        <v>-14000000000</v>
      </c>
      <c r="F172" s="5">
        <v>0</v>
      </c>
      <c r="G172" s="5">
        <v>0</v>
      </c>
    </row>
    <row r="173" spans="3:13" ht="15.5" x14ac:dyDescent="0.35">
      <c r="C173" t="s">
        <v>12</v>
      </c>
      <c r="D173" s="5">
        <v>-9000000000</v>
      </c>
      <c r="E173" s="5">
        <v>13000000000</v>
      </c>
      <c r="F173" s="5">
        <v>-8000000000</v>
      </c>
      <c r="G173" s="5">
        <v>-9000000000</v>
      </c>
    </row>
    <row r="174" spans="3:13" ht="15.5" x14ac:dyDescent="0.35">
      <c r="C174" t="s">
        <v>15</v>
      </c>
      <c r="D174" s="6">
        <v>-4.45</v>
      </c>
      <c r="E174" s="6">
        <v>6.67</v>
      </c>
      <c r="F174" s="6">
        <v>-4.38</v>
      </c>
      <c r="G174" s="6">
        <v>-4.75</v>
      </c>
    </row>
    <row r="175" spans="3:13" ht="15.5" x14ac:dyDescent="0.35">
      <c r="C175" t="s">
        <v>45</v>
      </c>
      <c r="I175" s="6">
        <v>-11.27</v>
      </c>
      <c r="J175" s="6">
        <v>1.31</v>
      </c>
      <c r="K175" s="6">
        <v>5.08</v>
      </c>
      <c r="L175" s="6">
        <v>4778235.55</v>
      </c>
      <c r="M175" s="6">
        <v>309150.03999999998</v>
      </c>
    </row>
    <row r="176" spans="3:13" ht="15.5" x14ac:dyDescent="0.35">
      <c r="C176" t="s">
        <v>59</v>
      </c>
      <c r="I176" s="6">
        <v>-10.83</v>
      </c>
      <c r="J176" s="6">
        <v>233.59</v>
      </c>
      <c r="K176" s="5">
        <v>0</v>
      </c>
      <c r="L176" s="5">
        <v>0</v>
      </c>
      <c r="M176" s="5">
        <v>0</v>
      </c>
    </row>
    <row r="177" spans="3:13" ht="15.5" x14ac:dyDescent="0.35">
      <c r="C177" t="s">
        <v>62</v>
      </c>
      <c r="I177" s="6">
        <v>8.33</v>
      </c>
      <c r="J177" s="6">
        <v>12.44</v>
      </c>
      <c r="K177" s="5">
        <v>0</v>
      </c>
      <c r="L177" s="5">
        <v>0</v>
      </c>
      <c r="M177" s="5">
        <v>0</v>
      </c>
    </row>
    <row r="178" spans="3:13" ht="15.5" x14ac:dyDescent="0.35">
      <c r="C178" t="s">
        <v>186</v>
      </c>
    </row>
    <row r="179" spans="3:13" ht="15.5" x14ac:dyDescent="0.35">
      <c r="C179" t="s">
        <v>187</v>
      </c>
      <c r="I179" s="6">
        <v>-0.24359999999999998</v>
      </c>
      <c r="J179" s="6">
        <v>2.2599999999999999E-2</v>
      </c>
      <c r="K179" s="6">
        <v>0.13239999999999999</v>
      </c>
      <c r="L179" s="6">
        <v>0.28410000000000002</v>
      </c>
      <c r="M179" s="6">
        <v>5.3600000000000002E-2</v>
      </c>
    </row>
    <row r="180" spans="3:13" ht="15.5" x14ac:dyDescent="0.35">
      <c r="C180" t="s">
        <v>188</v>
      </c>
      <c r="I180" s="6">
        <v>-0.33979999999999999</v>
      </c>
      <c r="J180" s="6">
        <v>2.9900000000000003E-2</v>
      </c>
      <c r="K180" s="6">
        <v>0.2024</v>
      </c>
      <c r="L180" s="6">
        <v>0.73109999999999997</v>
      </c>
      <c r="M180" s="6">
        <v>0.17660000000000001</v>
      </c>
    </row>
    <row r="181" spans="3:13" ht="15.5" x14ac:dyDescent="0.35">
      <c r="C181" t="s">
        <v>189</v>
      </c>
      <c r="I181" s="6">
        <v>-0.10679999999999999</v>
      </c>
      <c r="J181" s="6">
        <v>0.1192</v>
      </c>
      <c r="K181" s="6">
        <v>0.4214</v>
      </c>
      <c r="L181" s="6">
        <v>1.0397000000000001</v>
      </c>
      <c r="M181" s="6">
        <v>1.0259</v>
      </c>
    </row>
    <row r="182" spans="3:13" ht="15.5" x14ac:dyDescent="0.35">
      <c r="C182" t="s">
        <v>190</v>
      </c>
    </row>
    <row r="183" spans="3:13" ht="15.5" x14ac:dyDescent="0.35">
      <c r="C183" t="s">
        <v>56</v>
      </c>
      <c r="I183" s="6">
        <v>3.68</v>
      </c>
      <c r="J183" s="6">
        <v>7.01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53</v>
      </c>
      <c r="I184" s="6">
        <v>33.159999999999997</v>
      </c>
      <c r="J184" s="6">
        <v>43.67</v>
      </c>
      <c r="K184" s="6">
        <v>25.12</v>
      </c>
      <c r="L184" s="6">
        <v>6536022.8200000003</v>
      </c>
      <c r="M184" s="6">
        <v>1750566.8</v>
      </c>
    </row>
    <row r="185" spans="3:13" ht="15.5" x14ac:dyDescent="0.35">
      <c r="C185" t="s">
        <v>191</v>
      </c>
      <c r="I185" s="6">
        <v>3.68</v>
      </c>
      <c r="J185" s="6">
        <v>7.01</v>
      </c>
      <c r="K185" s="5">
        <v>0</v>
      </c>
      <c r="L185" s="5">
        <v>0</v>
      </c>
      <c r="M185" s="5">
        <v>0</v>
      </c>
    </row>
    <row r="186" spans="3:13" ht="15.5" x14ac:dyDescent="0.35">
      <c r="C186" t="s">
        <v>192</v>
      </c>
      <c r="I186" s="6">
        <v>33.159999999999997</v>
      </c>
      <c r="J186" s="6">
        <v>43.67</v>
      </c>
      <c r="K186" s="6">
        <v>25.12</v>
      </c>
      <c r="L186" s="6">
        <v>6536022.8200000003</v>
      </c>
      <c r="M186" s="6">
        <v>1750566.8</v>
      </c>
    </row>
    <row r="187" spans="3:13" ht="15.5" x14ac:dyDescent="0.35">
      <c r="C187" t="s">
        <v>193</v>
      </c>
      <c r="I187" s="5">
        <v>12000000000</v>
      </c>
      <c r="J187" s="5">
        <v>13000000000</v>
      </c>
      <c r="K187" s="5">
        <v>12000000000</v>
      </c>
      <c r="L187" s="5">
        <v>11000000000</v>
      </c>
      <c r="M187" s="5">
        <v>4000000000</v>
      </c>
    </row>
    <row r="188" spans="3:13" ht="15.5" x14ac:dyDescent="0.35">
      <c r="C188" t="s">
        <v>194</v>
      </c>
    </row>
    <row r="189" spans="3:13" ht="15.5" x14ac:dyDescent="0.35">
      <c r="C189" t="s">
        <v>25</v>
      </c>
      <c r="I189" s="5">
        <v>12000000000</v>
      </c>
      <c r="J189" s="5">
        <v>13000000000</v>
      </c>
      <c r="K189" s="5">
        <v>12000000000</v>
      </c>
      <c r="L189" s="5">
        <v>11000000000</v>
      </c>
      <c r="M189" s="5">
        <v>4000000000</v>
      </c>
    </row>
    <row r="190" spans="3:13" ht="15.5" x14ac:dyDescent="0.35">
      <c r="C190" t="s">
        <v>22</v>
      </c>
      <c r="I190" s="5">
        <v>-18000000000</v>
      </c>
      <c r="J190" s="5">
        <v>-17000000000</v>
      </c>
      <c r="K190" s="5">
        <v>12000000000</v>
      </c>
      <c r="L190" s="5">
        <v>11000000000</v>
      </c>
      <c r="M190" s="5">
        <v>2000000000</v>
      </c>
    </row>
    <row r="191" spans="3:13" ht="15.5" x14ac:dyDescent="0.35">
      <c r="C191" t="s">
        <v>195</v>
      </c>
      <c r="I191" s="5">
        <v>41000000000</v>
      </c>
      <c r="J191" s="5">
        <v>76000000000</v>
      </c>
      <c r="K191" s="5">
        <v>28000000000</v>
      </c>
      <c r="L191" s="5">
        <v>18000000000</v>
      </c>
      <c r="M191" s="5">
        <v>3000000000</v>
      </c>
    </row>
    <row r="192" spans="3:13" ht="15.5" x14ac:dyDescent="0.35">
      <c r="C192" t="s">
        <v>196</v>
      </c>
      <c r="I192" s="5">
        <v>18000000000</v>
      </c>
      <c r="J192" s="5">
        <v>-18000000000</v>
      </c>
      <c r="K192" s="5">
        <v>-8000000000</v>
      </c>
      <c r="L192" s="5">
        <v>-9000000000</v>
      </c>
      <c r="M192" s="5">
        <v>-2000000000</v>
      </c>
    </row>
    <row r="193" spans="2:13" ht="15.5" x14ac:dyDescent="0.35">
      <c r="C193" t="s">
        <v>197</v>
      </c>
      <c r="I193" s="5">
        <v>-14000000000</v>
      </c>
      <c r="K193" s="5">
        <v>-8000000000</v>
      </c>
      <c r="L193" s="5">
        <v>0</v>
      </c>
      <c r="M193" s="5">
        <v>-1000000000</v>
      </c>
    </row>
    <row r="194" spans="2:13" ht="15.5" x14ac:dyDescent="0.35">
      <c r="C194" t="s">
        <v>14</v>
      </c>
      <c r="I194" s="5">
        <v>4000000000</v>
      </c>
      <c r="J194" s="5">
        <v>-18000000000</v>
      </c>
      <c r="K194" s="5">
        <v>-15000000000</v>
      </c>
      <c r="L194" s="5">
        <v>-9000000000</v>
      </c>
      <c r="M194" s="5">
        <v>-3000000000</v>
      </c>
    </row>
    <row r="195" spans="2:13" ht="15.5" x14ac:dyDescent="0.35">
      <c r="C195" t="s">
        <v>16</v>
      </c>
      <c r="I195" s="6">
        <v>2.2200000000000002</v>
      </c>
      <c r="J195" s="6">
        <v>-9.1300000000000008</v>
      </c>
      <c r="K195" s="6">
        <v>-10.7</v>
      </c>
      <c r="L195" s="6">
        <v>-4463246.04</v>
      </c>
      <c r="M195" s="6">
        <v>-1308380.49</v>
      </c>
    </row>
    <row r="197" spans="2:13" ht="15.5" x14ac:dyDescent="0.35">
      <c r="B197" t="s">
        <v>198</v>
      </c>
      <c r="C197" t="s">
        <v>199</v>
      </c>
      <c r="D197" s="5">
        <v>-23000000000</v>
      </c>
      <c r="E197" s="5">
        <v>989000000</v>
      </c>
      <c r="F197" s="5">
        <v>122000000</v>
      </c>
      <c r="G197" s="5">
        <v>2000000000</v>
      </c>
      <c r="H197" s="5">
        <v>-22000000000</v>
      </c>
      <c r="J197" s="5">
        <v>3000000000</v>
      </c>
      <c r="K197" s="5">
        <v>7000000000</v>
      </c>
      <c r="L197" s="5">
        <v>10000000000</v>
      </c>
      <c r="M197" s="5">
        <v>618000000</v>
      </c>
    </row>
    <row r="198" spans="2:13" ht="15.5" x14ac:dyDescent="0.35">
      <c r="C198" t="s">
        <v>44</v>
      </c>
      <c r="D198" s="6">
        <v>-8.66</v>
      </c>
      <c r="E198" s="6">
        <v>0.38</v>
      </c>
      <c r="F198" s="6">
        <v>0.05</v>
      </c>
      <c r="G198" s="6">
        <v>0.91</v>
      </c>
      <c r="H198" s="6">
        <v>-8.2899999999999991</v>
      </c>
      <c r="J198" s="6">
        <v>0.96</v>
      </c>
      <c r="K198" s="6">
        <v>2.8</v>
      </c>
      <c r="L198" s="6">
        <v>3.66</v>
      </c>
      <c r="M198" s="6">
        <v>0.24</v>
      </c>
    </row>
    <row r="199" spans="2:13" ht="15.5" x14ac:dyDescent="0.35">
      <c r="C199" t="s">
        <v>204</v>
      </c>
      <c r="D199" s="5">
        <v>-3000000000</v>
      </c>
      <c r="E199" s="5">
        <v>31000000000</v>
      </c>
      <c r="F199" s="5">
        <v>24000000000</v>
      </c>
      <c r="G199" s="5">
        <v>23000000000</v>
      </c>
      <c r="H199" s="5">
        <v>28000000000</v>
      </c>
      <c r="J199" s="5">
        <v>47000000000</v>
      </c>
      <c r="K199" s="5">
        <v>46000000000</v>
      </c>
      <c r="L199" s="5">
        <v>43000000000</v>
      </c>
      <c r="M199" s="5">
        <v>10000000000</v>
      </c>
    </row>
    <row r="200" spans="2:13" ht="15.5" x14ac:dyDescent="0.35">
      <c r="C200" t="s">
        <v>208</v>
      </c>
      <c r="I200" s="6">
        <v>-9.7799999999999994</v>
      </c>
    </row>
    <row r="201" spans="2:13" ht="15.5" x14ac:dyDescent="0.35">
      <c r="C201" t="s">
        <v>209</v>
      </c>
      <c r="I201" s="6">
        <v>7.42</v>
      </c>
    </row>
    <row r="202" spans="2:13" ht="15.5" x14ac:dyDescent="0.35">
      <c r="C202" t="s">
        <v>210</v>
      </c>
      <c r="I202" s="6">
        <v>3.32</v>
      </c>
    </row>
    <row r="203" spans="2:13" ht="15.5" x14ac:dyDescent="0.35">
      <c r="C203" t="s">
        <v>211</v>
      </c>
      <c r="I203" s="6">
        <v>-8.2899999999999991</v>
      </c>
    </row>
    <row r="204" spans="2:13" ht="15.5" x14ac:dyDescent="0.35">
      <c r="C204" t="s">
        <v>212</v>
      </c>
      <c r="D204" s="6">
        <v>11.64</v>
      </c>
    </row>
    <row r="205" spans="2:13" ht="15.5" x14ac:dyDescent="0.35">
      <c r="C205" t="s">
        <v>213</v>
      </c>
      <c r="I205" s="6">
        <v>24.38</v>
      </c>
    </row>
    <row r="206" spans="2:13" ht="15.5" x14ac:dyDescent="0.35">
      <c r="C206" t="s">
        <v>214</v>
      </c>
      <c r="D206" s="6">
        <v>2.7</v>
      </c>
    </row>
    <row r="207" spans="2:13" ht="15.5" x14ac:dyDescent="0.35">
      <c r="C207" t="s">
        <v>215</v>
      </c>
      <c r="D207" s="6">
        <v>2.7</v>
      </c>
    </row>
    <row r="208" spans="2:13" ht="15.5" x14ac:dyDescent="0.35">
      <c r="C208" t="s">
        <v>216</v>
      </c>
      <c r="D208" s="6">
        <v>0.19</v>
      </c>
    </row>
    <row r="209" spans="3:9" ht="15.5" x14ac:dyDescent="0.35">
      <c r="C209" t="s">
        <v>217</v>
      </c>
      <c r="D209" s="6">
        <v>0.4</v>
      </c>
    </row>
    <row r="210" spans="3:9" ht="15.5" x14ac:dyDescent="0.35">
      <c r="C210" t="s">
        <v>218</v>
      </c>
      <c r="D210" s="6">
        <v>0.13</v>
      </c>
    </row>
    <row r="211" spans="3:9" ht="15.5" x14ac:dyDescent="0.35">
      <c r="C211" t="s">
        <v>219</v>
      </c>
      <c r="D211" s="6">
        <v>1.4</v>
      </c>
    </row>
    <row r="212" spans="3:9" ht="15.5" x14ac:dyDescent="0.35">
      <c r="C212" t="s">
        <v>12</v>
      </c>
      <c r="D212" s="5">
        <v>-9000000000</v>
      </c>
    </row>
    <row r="213" spans="3:9" ht="15.5" x14ac:dyDescent="0.35">
      <c r="C213" t="s">
        <v>220</v>
      </c>
      <c r="I213" s="6">
        <v>5.26</v>
      </c>
    </row>
    <row r="214" spans="3:9" ht="15.5" x14ac:dyDescent="0.35">
      <c r="C214" t="s">
        <v>221</v>
      </c>
      <c r="I214" s="5">
        <v>0</v>
      </c>
    </row>
    <row r="215" spans="3:9" ht="15.5" x14ac:dyDescent="0.35">
      <c r="C215" t="s">
        <v>222</v>
      </c>
      <c r="I215" s="5">
        <v>0</v>
      </c>
    </row>
    <row r="216" spans="3:9" ht="15.5" x14ac:dyDescent="0.35">
      <c r="C216" t="s">
        <v>223</v>
      </c>
      <c r="I216" s="5">
        <v>0</v>
      </c>
    </row>
    <row r="217" spans="3:9" ht="15.5" x14ac:dyDescent="0.35">
      <c r="C217" t="s">
        <v>224</v>
      </c>
      <c r="D217" s="6">
        <v>-128.55000000000001</v>
      </c>
    </row>
    <row r="218" spans="3:9" ht="15.5" x14ac:dyDescent="0.35">
      <c r="C218" t="s">
        <v>226</v>
      </c>
      <c r="D218" s="6">
        <v>8.3000000000000007</v>
      </c>
    </row>
    <row r="219" spans="3:9" ht="15.5" x14ac:dyDescent="0.35">
      <c r="C219" t="s">
        <v>228</v>
      </c>
      <c r="D219" s="6">
        <v>-0.71</v>
      </c>
    </row>
    <row r="220" spans="3:9" ht="15.5" x14ac:dyDescent="0.35">
      <c r="C220" t="s">
        <v>40</v>
      </c>
      <c r="I220" s="5">
        <v>211000000000</v>
      </c>
    </row>
    <row r="221" spans="3:9" ht="15.5" x14ac:dyDescent="0.35">
      <c r="C221" t="s">
        <v>229</v>
      </c>
      <c r="I221" s="5">
        <v>193000000000</v>
      </c>
    </row>
    <row r="222" spans="3:9" ht="15.5" x14ac:dyDescent="0.35">
      <c r="C222" t="s">
        <v>230</v>
      </c>
      <c r="I222" s="5">
        <v>2610000000</v>
      </c>
    </row>
    <row r="223" spans="3:9" ht="15.5" x14ac:dyDescent="0.35">
      <c r="C223" t="s">
        <v>231</v>
      </c>
      <c r="I223" s="6">
        <v>0.59860000000000002</v>
      </c>
    </row>
    <row r="224" spans="3:9" ht="15.5" x14ac:dyDescent="0.35">
      <c r="C224" t="s">
        <v>232</v>
      </c>
      <c r="D224" s="6">
        <v>2.5669</v>
      </c>
    </row>
    <row r="225" spans="3:9" ht="15.5" x14ac:dyDescent="0.35">
      <c r="C225" t="s">
        <v>233</v>
      </c>
      <c r="D225" s="6">
        <v>3.6142000000000003</v>
      </c>
    </row>
    <row r="226" spans="3:9" ht="15.5" x14ac:dyDescent="0.35">
      <c r="C226" t="s">
        <v>234</v>
      </c>
      <c r="D226" s="6">
        <v>7.5362999999999998</v>
      </c>
    </row>
    <row r="227" spans="3:9" ht="15.5" x14ac:dyDescent="0.35">
      <c r="C227" t="s">
        <v>235</v>
      </c>
      <c r="D227" s="6">
        <v>-1.1226</v>
      </c>
    </row>
    <row r="228" spans="3:9" ht="15.5" x14ac:dyDescent="0.35">
      <c r="C228" t="s">
        <v>236</v>
      </c>
      <c r="D228" s="6">
        <v>-2.1379999999999999</v>
      </c>
    </row>
    <row r="229" spans="3:9" ht="15.5" x14ac:dyDescent="0.35">
      <c r="C229" t="s">
        <v>237</v>
      </c>
      <c r="D229" s="6">
        <v>-185.74959999999999</v>
      </c>
    </row>
    <row r="230" spans="3:9" ht="15.5" x14ac:dyDescent="0.35">
      <c r="C230" t="s">
        <v>244</v>
      </c>
      <c r="I230" s="5">
        <v>2</v>
      </c>
    </row>
    <row r="231" spans="3:9" ht="15.5" x14ac:dyDescent="0.35">
      <c r="C231" t="s">
        <v>245</v>
      </c>
      <c r="I231" s="6">
        <v>0.72</v>
      </c>
    </row>
    <row r="232" spans="3:9" ht="15.5" x14ac:dyDescent="0.35">
      <c r="C232" t="s">
        <v>246</v>
      </c>
      <c r="I232" s="6">
        <v>0.22</v>
      </c>
    </row>
    <row r="233" spans="3:9" ht="15.5" x14ac:dyDescent="0.35">
      <c r="C233" t="s">
        <v>247</v>
      </c>
      <c r="I233" s="6">
        <v>0.17</v>
      </c>
    </row>
    <row r="234" spans="3:9" ht="15.5" x14ac:dyDescent="0.35">
      <c r="C234" t="s">
        <v>249</v>
      </c>
      <c r="I234" s="6">
        <v>0.19</v>
      </c>
    </row>
    <row r="235" spans="3:9" ht="15.5" x14ac:dyDescent="0.35">
      <c r="C235" t="s">
        <v>250</v>
      </c>
      <c r="I235" s="6">
        <v>0.19</v>
      </c>
    </row>
    <row r="236" spans="3:9" ht="15.5" x14ac:dyDescent="0.35">
      <c r="C236" t="s">
        <v>251</v>
      </c>
      <c r="I236" s="6">
        <v>0.31</v>
      </c>
    </row>
    <row r="237" spans="3:9" ht="15.5" x14ac:dyDescent="0.35">
      <c r="C237" t="s">
        <v>252</v>
      </c>
      <c r="D237" s="5">
        <v>30000000000</v>
      </c>
    </row>
    <row r="238" spans="3:9" ht="15.5" x14ac:dyDescent="0.35">
      <c r="C238" t="s">
        <v>253</v>
      </c>
      <c r="D238" s="5">
        <v>89000000000</v>
      </c>
    </row>
    <row r="239" spans="3:9" ht="15.5" x14ac:dyDescent="0.35">
      <c r="C239" t="s">
        <v>254</v>
      </c>
      <c r="D239" s="5">
        <v>25000000000</v>
      </c>
    </row>
    <row r="240" spans="3:9" ht="15.5" x14ac:dyDescent="0.35">
      <c r="C240" t="s">
        <v>183</v>
      </c>
      <c r="D240" s="5">
        <v>41000000000</v>
      </c>
    </row>
    <row r="241" spans="3:9" ht="15.5" x14ac:dyDescent="0.35">
      <c r="C241" t="s">
        <v>182</v>
      </c>
      <c r="I241" s="5">
        <v>64000000000</v>
      </c>
    </row>
    <row r="242" spans="3:9" ht="15.5" x14ac:dyDescent="0.35">
      <c r="C242" t="s">
        <v>180</v>
      </c>
      <c r="D242" s="5">
        <v>12000000000</v>
      </c>
    </row>
    <row r="243" spans="3:9" ht="15.5" x14ac:dyDescent="0.35">
      <c r="C243" t="s">
        <v>23</v>
      </c>
      <c r="D243" s="5">
        <v>12000000000</v>
      </c>
    </row>
    <row r="244" spans="3:9" ht="15.5" x14ac:dyDescent="0.35">
      <c r="C244" t="s">
        <v>20</v>
      </c>
      <c r="D244" s="5">
        <v>-18000000000</v>
      </c>
    </row>
    <row r="245" spans="3:9" ht="15.5" x14ac:dyDescent="0.35">
      <c r="C245" t="s">
        <v>255</v>
      </c>
      <c r="I245" s="5">
        <v>64000000000</v>
      </c>
    </row>
  </sheetData>
  <pageMargins left="0.7" right="0.7" top="0.75" bottom="0.75" header="0.3" footer="0.3"/>
  <ignoredErrors>
    <ignoredError sqref="A1:M246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N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1292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1293</v>
      </c>
      <c r="D2" s="2" vm="182">
        <f ca="1">IFERROR(_xlfn.STOCKHISTORY("XIDX:" &amp; $C$1, D3, , 0, 0, 1), "Libur")</f>
        <v>198</v>
      </c>
      <c r="H2" s="2" vm="182">
        <f ca="1">IFERROR(INDEX(D2:G2,COUNT(D2:G2)),"")</f>
        <v>198</v>
      </c>
      <c r="I2" s="2" vm="178">
        <f t="shared" ref="I2:N2" ca="1" si="0">IFERROR(_xlfn.STOCKHISTORY("XIDX:" &amp; $C$1, I1, , 0, 0, 1), "Libur")</f>
        <v>232</v>
      </c>
      <c r="J2" s="2" vm="24">
        <f t="shared" ca="1" si="0"/>
        <v>190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45219108586</v>
      </c>
      <c r="H4" s="2">
        <f>IFERROR(SUM(D4:G4)*(4/MAX(1,COUNT(D4:G4))),"")</f>
        <v>180876434344</v>
      </c>
      <c r="I4" s="2">
        <f t="shared" ref="I4:N4" si="1">IFERROR(INDEX(I51:I500,MATCH($C$4,$C$51:$C$500,0)),"")</f>
        <v>222099265478</v>
      </c>
      <c r="J4" s="2">
        <f t="shared" si="1"/>
        <v>261847241142</v>
      </c>
      <c r="K4" s="2">
        <f t="shared" si="1"/>
        <v>269070671933</v>
      </c>
      <c r="L4" s="2">
        <f t="shared" si="1"/>
        <v>302520408105</v>
      </c>
      <c r="M4" s="2">
        <f t="shared" si="1"/>
        <v>162182303811</v>
      </c>
      <c r="N4" s="2">
        <f t="shared" si="1"/>
        <v>148939290627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737687193</v>
      </c>
      <c r="H5" s="2">
        <f>IFERROR(SUM(D5:G5)*(4/MAX(1,COUNT(D5:G5))),"")</f>
        <v>2950748772</v>
      </c>
      <c r="I5" s="2">
        <f t="shared" ref="I5:N5" si="2">IFERROR(INDEX(I51:I500,MATCH($C$5,$C$51:$C$500,0)),"")</f>
        <v>5067276604</v>
      </c>
      <c r="J5" s="2">
        <f t="shared" si="2"/>
        <v>27677149976</v>
      </c>
      <c r="K5" s="2">
        <f t="shared" si="2"/>
        <v>32392161080</v>
      </c>
      <c r="L5" s="2">
        <f t="shared" si="2"/>
        <v>15732613634</v>
      </c>
      <c r="M5" s="2">
        <f t="shared" si="2"/>
        <v>-976776959</v>
      </c>
      <c r="N5" s="2">
        <f t="shared" si="2"/>
        <v>-10536092549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335351389208</v>
      </c>
      <c r="H6" s="2">
        <f>IFERROR(INDEX(D6:G6,COUNT(D6:G6)),"")</f>
        <v>335351389208</v>
      </c>
      <c r="I6" s="2">
        <f t="shared" ref="I6:N6" si="3">IFERROR(INDEX(I51:I500,MATCH($C$6,$C$51:$C$500,0)),"")</f>
        <v>334613702015</v>
      </c>
      <c r="J6" s="2">
        <f t="shared" si="3"/>
        <v>329539830313</v>
      </c>
      <c r="K6" s="2">
        <f t="shared" si="3"/>
        <v>184236091003</v>
      </c>
      <c r="L6" s="2">
        <f t="shared" si="3"/>
        <v>124860149209</v>
      </c>
      <c r="M6" s="2">
        <f t="shared" si="3"/>
        <v>102867757688</v>
      </c>
      <c r="N6" s="2">
        <f t="shared" si="3"/>
        <v>97855268517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4.59</v>
      </c>
      <c r="H7" s="3">
        <f>IFERROR(INDEX(D7:G7,COUNT(D7:G7)),"")</f>
        <v>4.59</v>
      </c>
      <c r="I7" s="3">
        <f t="shared" ref="I7:N7" si="4">IFERROR(INDEX(I51:I500,MATCH($C$7,$C$51:$C$500,0))/1000000000,"")</f>
        <v>4.59</v>
      </c>
      <c r="J7" s="3">
        <f t="shared" si="4"/>
        <v>4.59</v>
      </c>
      <c r="K7" s="3">
        <f t="shared" si="4"/>
        <v>3.78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10000000000</v>
      </c>
      <c r="J8" s="2">
        <f t="shared" si="5"/>
        <v>-168000000000</v>
      </c>
      <c r="K8" s="2">
        <f t="shared" si="5"/>
        <v>-61000000000</v>
      </c>
      <c r="L8" s="2">
        <f t="shared" si="5"/>
        <v>14000000000</v>
      </c>
      <c r="M8" s="2">
        <f t="shared" si="5"/>
        <v>-17000000000</v>
      </c>
      <c r="N8" s="2">
        <f t="shared" si="5"/>
        <v>12000000000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0.67</v>
      </c>
      <c r="H9" s="3">
        <f>IFERROR(INDEX(D9:G9,COUNT(D9:G9)),"")</f>
        <v>0.67</v>
      </c>
      <c r="I9" s="3">
        <f t="shared" ref="I9:N9" si="6">IFERROR(INDEX(I51:I500,MATCH($C$9,$C$51:$C$500,0)),"")</f>
        <v>2.21</v>
      </c>
      <c r="J9" s="3">
        <f t="shared" si="6"/>
        <v>-36.619999999999997</v>
      </c>
      <c r="K9" s="3">
        <f t="shared" si="6"/>
        <v>-16.12</v>
      </c>
      <c r="L9" s="3">
        <f t="shared" si="6"/>
        <v>255718.68</v>
      </c>
      <c r="M9" s="3">
        <f t="shared" si="6"/>
        <v>-311584.25</v>
      </c>
      <c r="N9" s="3">
        <f t="shared" si="6"/>
        <v>211559.67</v>
      </c>
    </row>
    <row r="10" spans="1:14" ht="15.5" x14ac:dyDescent="0.35">
      <c r="C10" t="s">
        <v>17</v>
      </c>
      <c r="D10" s="3">
        <f ca="1">IFERROR(IF(D9=0,"",D2/D9),"")</f>
        <v>295.52238805970148</v>
      </c>
      <c r="I10" s="3">
        <f t="shared" ref="I10:N10" ca="1" si="7">IFERROR(IF(I9=0,"",I2/I9),"")</f>
        <v>104.97737556561086</v>
      </c>
      <c r="J10" s="3">
        <f t="shared" ca="1" si="7"/>
        <v>-5.1884216275259423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3749897118</v>
      </c>
      <c r="H11" s="2">
        <f>IFERROR(INDEX(D11:G11,COUNT(D11:G11)),"")</f>
        <v>3749897118</v>
      </c>
      <c r="I11" s="2">
        <f t="shared" ref="I11:N11" si="8">IFERROR(INDEX(I51:I500,MATCH($C$11,$C$51:$C$500,0)),"")</f>
        <v>2658078493</v>
      </c>
      <c r="J11" s="2">
        <f t="shared" si="8"/>
        <v>2040092512</v>
      </c>
      <c r="K11" s="2">
        <f t="shared" si="8"/>
        <v>7103719383</v>
      </c>
      <c r="L11" s="2">
        <f t="shared" si="8"/>
        <v>18211771650</v>
      </c>
      <c r="M11" s="2">
        <f t="shared" si="8"/>
        <v>1097805093</v>
      </c>
      <c r="N11" s="2">
        <f t="shared" si="8"/>
        <v>1136194325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158000000000</v>
      </c>
      <c r="H12" s="2">
        <f>IFERROR(INDEX(D12:G12,COUNT(D12:G12)),"")</f>
        <v>158000000000</v>
      </c>
      <c r="I12" s="2">
        <f t="shared" ref="I12:N12" si="9">IFERROR(INDEX(I51:I500,MATCH($C$12,$C$51:$C$500,0)),"")</f>
        <v>163000000000</v>
      </c>
      <c r="J12" s="2">
        <f t="shared" si="9"/>
        <v>174000000000</v>
      </c>
      <c r="K12" s="2">
        <f t="shared" si="9"/>
        <v>124000000000</v>
      </c>
      <c r="L12" s="2">
        <f t="shared" si="9"/>
        <v>71000000000</v>
      </c>
      <c r="M12" s="2">
        <f t="shared" si="9"/>
        <v>87000000000</v>
      </c>
      <c r="N12" s="2">
        <f t="shared" si="9"/>
        <v>70000000000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162000000000</v>
      </c>
      <c r="H13" s="2">
        <f>IFERROR(INDEX(D13:G13,COUNT(D13:G13)),"")</f>
        <v>162000000000</v>
      </c>
      <c r="I13" s="2">
        <f t="shared" ref="I13:N13" si="10">IFERROR(INDEX(I51:I500,MATCH($C$13,$C$51:$C$500,0)),"")</f>
        <v>166000000000</v>
      </c>
      <c r="J13" s="2">
        <f t="shared" si="10"/>
        <v>176000000000</v>
      </c>
      <c r="K13" s="2">
        <f t="shared" si="10"/>
        <v>131000000000</v>
      </c>
      <c r="L13" s="2">
        <f t="shared" si="10"/>
        <v>89000000000</v>
      </c>
      <c r="M13" s="2">
        <f t="shared" si="10"/>
        <v>88000000000</v>
      </c>
      <c r="N13" s="2">
        <f t="shared" si="10"/>
        <v>71000000000</v>
      </c>
    </row>
    <row r="14" spans="1:14" ht="15.5" x14ac:dyDescent="0.35">
      <c r="C14" t="s">
        <v>26</v>
      </c>
      <c r="D14" s="2">
        <f>IFERROR(INDEX(D51:D500,MATCH($C$14,$C$51:$C$500,0)),"")</f>
        <v>-3408659279</v>
      </c>
      <c r="H14" s="2">
        <f>IFERROR(SUM(D14:G14)*(4/MAX(1,COUNT(D14:G14))),"")</f>
        <v>-13634637116</v>
      </c>
      <c r="I14" s="2">
        <f t="shared" ref="I14:N14" si="11">IFERROR(INDEX(I51:I500,MATCH($C$14,$C$51:$C$500,0)),"")</f>
        <v>-14710525062</v>
      </c>
      <c r="J14" s="2">
        <f t="shared" si="11"/>
        <v>-11487612188</v>
      </c>
      <c r="K14" s="2">
        <f t="shared" si="11"/>
        <v>-6248669072</v>
      </c>
      <c r="L14" s="2">
        <f t="shared" si="11"/>
        <v>-8619951962</v>
      </c>
      <c r="M14" s="2">
        <f t="shared" si="11"/>
        <v>-8412236513</v>
      </c>
      <c r="N14" s="2">
        <f t="shared" si="11"/>
        <v>-7556286501</v>
      </c>
    </row>
    <row r="15" spans="1:14" ht="15.5" x14ac:dyDescent="0.35">
      <c r="C15" t="s">
        <v>27</v>
      </c>
      <c r="D15" s="2">
        <f>IFERROR(INDEX(D51:D500,MATCH($C$15,$C$51:$C$500,0)),"")</f>
        <v>-360373200</v>
      </c>
      <c r="H15" s="2">
        <f>IFERROR(SUM(D15:G15)*(4/MAX(1,COUNT(D15:G15))),"")</f>
        <v>-1441492800</v>
      </c>
      <c r="I15" s="2">
        <f t="shared" ref="I15:N15" si="12">IFERROR(INDEX(I51:I500,MATCH($C$15,$C$51:$C$500,0)),"")</f>
        <v>-1444599259</v>
      </c>
      <c r="J15" s="2">
        <f t="shared" si="12"/>
        <v>-8393848250</v>
      </c>
      <c r="K15" s="2">
        <f t="shared" si="12"/>
        <v>-8289385021</v>
      </c>
      <c r="L15" s="2">
        <f t="shared" si="12"/>
        <v>-5915945591</v>
      </c>
      <c r="M15" s="2">
        <f t="shared" si="12"/>
        <v>-1286891735</v>
      </c>
      <c r="N15" s="2">
        <f t="shared" si="12"/>
        <v>-1143639811</v>
      </c>
    </row>
    <row r="16" spans="1:14" ht="15.5" x14ac:dyDescent="0.35">
      <c r="C16" t="s">
        <v>28</v>
      </c>
      <c r="D16" s="2">
        <f>IFERROR(INDEX(D51:D500,MATCH($C$16,$C$51:$C$500,0)),"")</f>
        <v>1098060393</v>
      </c>
      <c r="H16" s="2">
        <f>IFERROR(SUM(D16:G16)*(4/MAX(1,COUNT(D16:G16))),"")</f>
        <v>4392241572</v>
      </c>
      <c r="I16" s="2">
        <f t="shared" ref="I16:N16" si="13">IFERROR(INDEX(I51:I500,MATCH($C$16,$C$51:$C$500,0)),"")</f>
        <v>6480825644</v>
      </c>
      <c r="J16" s="2">
        <f t="shared" si="13"/>
        <v>35426432846</v>
      </c>
      <c r="K16" s="2">
        <f t="shared" si="13"/>
        <v>40243340240</v>
      </c>
      <c r="L16" s="2">
        <f t="shared" si="13"/>
        <v>28394403211</v>
      </c>
      <c r="M16" s="2">
        <f t="shared" si="13"/>
        <v>5314198543</v>
      </c>
      <c r="N16" s="2">
        <f t="shared" si="13"/>
        <v>-6915152884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908820000000</v>
      </c>
      <c r="H20" s="2">
        <f t="shared" ref="H20:N20" ca="1" si="14">IFERROR(H21*H2,"")</f>
        <v>908820000000</v>
      </c>
      <c r="I20" s="2">
        <f t="shared" ca="1" si="14"/>
        <v>1064880000000</v>
      </c>
      <c r="J20" s="2">
        <f t="shared" ca="1" si="14"/>
        <v>872100000000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4590000000</v>
      </c>
      <c r="H21" s="2">
        <f>IFERROR(INDEX(D21:G21,COUNT(D21:G21)),"")</f>
        <v>4590000000</v>
      </c>
      <c r="I21" s="2">
        <f t="shared" ref="I21:N21" si="15">IFERROR(INDEX(I51:I500,MATCH($C$7,$C$51:$C$500,0)),"")</f>
        <v>4590000000</v>
      </c>
      <c r="J21" s="2">
        <f t="shared" si="15"/>
        <v>4590000000</v>
      </c>
      <c r="K21" s="2">
        <f t="shared" si="15"/>
        <v>3780000000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0.2199743960334255</v>
      </c>
      <c r="H23" s="3">
        <f t="shared" ref="H23:N23" si="16">IFERROR(H5/H6*100,"")</f>
        <v>0.879897584133702</v>
      </c>
      <c r="I23" s="3">
        <f t="shared" si="16"/>
        <v>1.5143661402642874</v>
      </c>
      <c r="J23" s="3">
        <f t="shared" si="16"/>
        <v>8.3987267790093796</v>
      </c>
      <c r="K23" s="3">
        <f t="shared" si="16"/>
        <v>17.581876006841973</v>
      </c>
      <c r="L23" s="3">
        <f t="shared" si="16"/>
        <v>12.600188077354934</v>
      </c>
      <c r="M23" s="3">
        <f t="shared" si="16"/>
        <v>-0.94954627276175718</v>
      </c>
      <c r="N23" s="3">
        <f t="shared" si="16"/>
        <v>-10.767016133801327</v>
      </c>
    </row>
    <row r="24" spans="1:14" ht="15.5" x14ac:dyDescent="0.35">
      <c r="C24" t="s">
        <v>43</v>
      </c>
      <c r="D24" s="4">
        <f>IFERROR(_xlfn.RRI(5,I23,D23),"")</f>
        <v>-0.32012628863677184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0.16</v>
      </c>
      <c r="H25" s="3">
        <f>IFERROR(INDEX(D25:G25,COUNT(D25:G25)),"")</f>
        <v>0.16</v>
      </c>
      <c r="I25" s="3">
        <f t="shared" ref="I25:N25" si="18">IFERROR(INDEX(I51:I500,MATCH($C$25,$C$51:$C$500,0)),"")</f>
        <v>1.1000000000000001</v>
      </c>
      <c r="J25" s="3">
        <f t="shared" si="18"/>
        <v>5.88</v>
      </c>
      <c r="K25" s="3">
        <f t="shared" si="18"/>
        <v>8.44</v>
      </c>
      <c r="L25" s="3">
        <f t="shared" si="18"/>
        <v>401401.03</v>
      </c>
      <c r="M25" s="3">
        <f t="shared" si="18"/>
        <v>71916.19</v>
      </c>
      <c r="N25" s="3">
        <f t="shared" si="18"/>
        <v>-143907.01</v>
      </c>
    </row>
    <row r="26" spans="1:14" ht="15.5" x14ac:dyDescent="0.35">
      <c r="C26" t="s">
        <v>46</v>
      </c>
      <c r="D26" s="4">
        <f>IFERROR(_xlfn.RRI(5,I25,D25),"")</f>
        <v>-0.31994277416320538</v>
      </c>
      <c r="H26" s="4">
        <f t="shared" ref="H26:N26" si="19">IFERROR(_xlfn.RRI(5,M25,H25),"")</f>
        <v>-0.92596132085556893</v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9.8516576440087142</v>
      </c>
      <c r="H27" s="3">
        <f t="shared" ref="H27:N27" si="20">IFERROR(H4/H21,"")</f>
        <v>39.406630576034857</v>
      </c>
      <c r="I27" s="3">
        <f t="shared" si="20"/>
        <v>48.387639537690632</v>
      </c>
      <c r="J27" s="3">
        <f t="shared" si="20"/>
        <v>57.047329224836602</v>
      </c>
      <c r="K27" s="3">
        <f t="shared" si="20"/>
        <v>71.18271744259259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-0.2726306865767717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-0.8545454545454545</v>
      </c>
      <c r="I29" s="4">
        <f t="shared" si="22"/>
        <v>-0.81292517006802711</v>
      </c>
      <c r="J29" s="4">
        <f t="shared" si="22"/>
        <v>-0.30331753554502366</v>
      </c>
      <c r="K29" s="4">
        <f t="shared" si="22"/>
        <v>-0.99997897364638055</v>
      </c>
      <c r="L29" s="4">
        <f t="shared" si="22"/>
        <v>4.5815113397970615</v>
      </c>
      <c r="M29" s="4">
        <f t="shared" si="22"/>
        <v>-1.4997407006093726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-0.18560543658386536</v>
      </c>
      <c r="I30" s="4">
        <f t="shared" si="23"/>
        <v>-0.15179833665860409</v>
      </c>
      <c r="J30" s="4">
        <f t="shared" si="23"/>
        <v>-0.19857893496628434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72.989999999999995</v>
      </c>
      <c r="H32" s="3">
        <f>IFERROR(INDEX(D32:G32,COUNT(D32:G32)),"")</f>
        <v>72.989999999999995</v>
      </c>
      <c r="I32" s="3">
        <f t="shared" ref="I32:N32" si="24">IFERROR(INDEX(I51:I500,MATCH($C$32,$C$51:$C$500,0)),"")</f>
        <v>72.83</v>
      </c>
      <c r="J32" s="3">
        <f t="shared" si="24"/>
        <v>71.73</v>
      </c>
      <c r="K32" s="3">
        <f t="shared" si="24"/>
        <v>48.66</v>
      </c>
      <c r="L32" s="3">
        <f t="shared" si="24"/>
        <v>2229645.52</v>
      </c>
      <c r="M32" s="3">
        <f t="shared" si="24"/>
        <v>1836924.24</v>
      </c>
      <c r="N32" s="3">
        <f t="shared" si="24"/>
        <v>1747415.51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2.7</v>
      </c>
      <c r="H33" s="3">
        <f>IFERROR(INDEX(D33:G33,COUNT(D33:G33)),"")</f>
        <v>2.7</v>
      </c>
      <c r="I33" s="3">
        <f t="shared" ref="I33:N33" si="25">IFERROR(INDEX(I51:I500,MATCH($C$33,$C$51:$C$500,0)),"")</f>
        <v>3.19</v>
      </c>
      <c r="J33" s="3">
        <f t="shared" si="25"/>
        <v>2.65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1231.25</v>
      </c>
      <c r="H34" s="3">
        <f>IFERROR(INDEX(D34:G34,COUNT(D34:G34)),"")</f>
        <v>1231.25</v>
      </c>
      <c r="I34" s="3">
        <f t="shared" ref="I34:N34" si="26">IFERROR(INDEX(I51:I500,MATCH($C$34,$C$51:$C$500,0)),"")</f>
        <v>210.91</v>
      </c>
      <c r="J34" s="3">
        <f t="shared" si="26"/>
        <v>32.31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20.010000000000002</v>
      </c>
      <c r="H35" s="3">
        <f>IFERROR(INDEX(D35:G35,COUNT(D35:G35)),"")</f>
        <v>20.010000000000002</v>
      </c>
      <c r="I35" s="3">
        <f t="shared" ref="I35:N35" si="27">IFERROR(INDEX(I51:I500,MATCH($C$35,$C$51:$C$500,0)),"")</f>
        <v>4.8</v>
      </c>
      <c r="J35" s="3">
        <f t="shared" si="27"/>
        <v>3.33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45219108586</v>
      </c>
      <c r="E51" s="5">
        <v>17129572837</v>
      </c>
      <c r="F51" s="5">
        <v>49424205432</v>
      </c>
      <c r="G51" s="5">
        <v>88536109842</v>
      </c>
      <c r="I51" s="5">
        <v>222099265478</v>
      </c>
      <c r="J51" s="5">
        <v>261847241142</v>
      </c>
      <c r="K51" s="5">
        <v>269070671933</v>
      </c>
      <c r="L51" s="5">
        <v>302520408105</v>
      </c>
      <c r="M51" s="5">
        <v>162182303811</v>
      </c>
      <c r="N51" s="5">
        <v>148939290627</v>
      </c>
    </row>
    <row r="52" spans="2:14" ht="15.5" x14ac:dyDescent="0.35">
      <c r="C52" t="s">
        <v>73</v>
      </c>
      <c r="D52" s="5">
        <v>-26381243311</v>
      </c>
      <c r="E52" s="5">
        <v>-6624142238</v>
      </c>
      <c r="F52" s="5">
        <v>-26710756132</v>
      </c>
      <c r="G52" s="5">
        <v>-54836667595</v>
      </c>
      <c r="I52" s="5">
        <v>-127336209698</v>
      </c>
      <c r="J52" s="5">
        <v>-129195607763</v>
      </c>
      <c r="K52" s="5">
        <v>-163103820811</v>
      </c>
      <c r="L52" s="5">
        <v>-190347898742</v>
      </c>
      <c r="M52" s="5">
        <v>-106513581440</v>
      </c>
      <c r="N52" s="5">
        <v>-92783611913</v>
      </c>
    </row>
    <row r="53" spans="2:14" ht="15.5" x14ac:dyDescent="0.35">
      <c r="C53" t="s">
        <v>74</v>
      </c>
      <c r="D53" s="5">
        <v>18837865275</v>
      </c>
      <c r="E53" s="5">
        <v>10505430599</v>
      </c>
      <c r="F53" s="5">
        <v>22713449300</v>
      </c>
      <c r="G53" s="5">
        <v>33699442247</v>
      </c>
      <c r="I53" s="5">
        <v>94763055780</v>
      </c>
      <c r="J53" s="5">
        <v>132651633379</v>
      </c>
      <c r="K53" s="5">
        <v>105966851122</v>
      </c>
      <c r="L53" s="5">
        <v>112172509363</v>
      </c>
      <c r="M53" s="5">
        <v>55668722371</v>
      </c>
      <c r="N53" s="5">
        <v>56155678714</v>
      </c>
    </row>
    <row r="54" spans="2:14" ht="15.5" x14ac:dyDescent="0.35">
      <c r="C54" t="s">
        <v>75</v>
      </c>
      <c r="D54" s="5">
        <v>-14331293495</v>
      </c>
      <c r="E54" s="5">
        <v>-14258409712</v>
      </c>
      <c r="F54" s="5">
        <v>-18363254936</v>
      </c>
      <c r="G54" s="5">
        <v>-22510536401</v>
      </c>
      <c r="I54" s="5">
        <v>-73572828393</v>
      </c>
      <c r="J54" s="5">
        <v>-85743218244</v>
      </c>
      <c r="K54" s="5">
        <v>-59485748463</v>
      </c>
      <c r="L54" s="5">
        <v>-75161617638</v>
      </c>
      <c r="M54" s="5">
        <v>-41947458991</v>
      </c>
      <c r="N54" s="5">
        <v>-55541588733</v>
      </c>
    </row>
    <row r="55" spans="2:14" ht="15.5" x14ac:dyDescent="0.35">
      <c r="C55" t="s">
        <v>77</v>
      </c>
      <c r="D55" s="5">
        <v>-15215301433</v>
      </c>
      <c r="E55" s="5">
        <v>-14112633979</v>
      </c>
      <c r="F55" s="5">
        <v>-19704838187</v>
      </c>
      <c r="G55" s="5">
        <v>-22596591839</v>
      </c>
      <c r="I55" s="5">
        <v>-74232142465</v>
      </c>
      <c r="J55" s="5">
        <v>-85784056358</v>
      </c>
      <c r="K55" s="5">
        <v>-61332587153</v>
      </c>
      <c r="L55" s="5">
        <v>-74831744876</v>
      </c>
      <c r="M55" s="5">
        <v>-43504974993</v>
      </c>
      <c r="N55" s="5">
        <v>-56278873277</v>
      </c>
    </row>
    <row r="56" spans="2:14" ht="15.5" x14ac:dyDescent="0.35">
      <c r="C56" t="s">
        <v>80</v>
      </c>
      <c r="E56" s="5">
        <v>6595098</v>
      </c>
      <c r="I56" s="5">
        <v>6595098</v>
      </c>
      <c r="J56" s="5">
        <v>6595098</v>
      </c>
      <c r="K56" s="5">
        <v>8705876</v>
      </c>
    </row>
    <row r="57" spans="2:14" ht="15.5" x14ac:dyDescent="0.35">
      <c r="C57" t="s">
        <v>78</v>
      </c>
      <c r="D57" s="5">
        <v>4506571780</v>
      </c>
      <c r="E57" s="5">
        <v>-3752979113</v>
      </c>
      <c r="F57" s="5">
        <v>4350194364</v>
      </c>
      <c r="G57" s="5">
        <v>11188905846</v>
      </c>
      <c r="I57" s="5">
        <v>21190227387</v>
      </c>
      <c r="J57" s="5">
        <v>46908415135</v>
      </c>
      <c r="K57" s="5">
        <v>46481102659</v>
      </c>
      <c r="L57" s="5">
        <v>37010891725</v>
      </c>
      <c r="M57" s="5">
        <v>13721263380</v>
      </c>
      <c r="N57" s="5">
        <v>614089981</v>
      </c>
    </row>
    <row r="58" spans="2:14" ht="15.5" x14ac:dyDescent="0.35">
      <c r="C58" t="s">
        <v>79</v>
      </c>
      <c r="D58" s="5">
        <v>-3408511387</v>
      </c>
      <c r="E58" s="5">
        <v>-2987265003</v>
      </c>
      <c r="F58" s="5">
        <v>-3731994945</v>
      </c>
      <c r="G58" s="5">
        <v>-4530051403</v>
      </c>
      <c r="I58" s="5">
        <v>-14709401743</v>
      </c>
      <c r="J58" s="5">
        <v>-11481982289</v>
      </c>
      <c r="K58" s="5">
        <v>-6237762419</v>
      </c>
      <c r="L58" s="5">
        <v>-8616488514</v>
      </c>
      <c r="M58" s="5">
        <v>-8407064837</v>
      </c>
      <c r="N58" s="5">
        <v>-7529242865</v>
      </c>
    </row>
    <row r="59" spans="2:14" ht="15.5" x14ac:dyDescent="0.35">
      <c r="C59" t="s">
        <v>261</v>
      </c>
      <c r="D59" s="5">
        <v>147892</v>
      </c>
      <c r="E59" s="5">
        <v>8064</v>
      </c>
      <c r="F59" s="5">
        <v>944363</v>
      </c>
      <c r="G59" s="5">
        <v>103642</v>
      </c>
      <c r="I59" s="5">
        <v>1123319</v>
      </c>
      <c r="J59" s="5">
        <v>5629899</v>
      </c>
      <c r="K59" s="5">
        <v>10906653</v>
      </c>
      <c r="L59" s="5">
        <v>3463448</v>
      </c>
      <c r="M59" s="5">
        <v>5171676</v>
      </c>
      <c r="N59" s="5">
        <v>27043636</v>
      </c>
    </row>
    <row r="60" spans="2:14" ht="15.5" x14ac:dyDescent="0.35">
      <c r="C60" t="s">
        <v>26</v>
      </c>
      <c r="D60" s="5">
        <v>-3408659279</v>
      </c>
      <c r="E60" s="5">
        <v>-2987273067</v>
      </c>
      <c r="F60" s="5">
        <v>-3732939308</v>
      </c>
      <c r="G60" s="5">
        <v>-4530155045</v>
      </c>
      <c r="I60" s="5">
        <v>-14710525062</v>
      </c>
      <c r="J60" s="5">
        <v>-11487612188</v>
      </c>
      <c r="K60" s="5">
        <v>-6248669072</v>
      </c>
      <c r="L60" s="5">
        <v>-8619951962</v>
      </c>
      <c r="M60" s="5">
        <v>-8412236513</v>
      </c>
      <c r="N60" s="5">
        <v>-7556286501</v>
      </c>
    </row>
    <row r="61" spans="2:14" ht="15.5" x14ac:dyDescent="0.35">
      <c r="C61" t="s">
        <v>81</v>
      </c>
      <c r="D61" s="5">
        <v>-3408511387</v>
      </c>
      <c r="E61" s="5">
        <v>-2987265003</v>
      </c>
      <c r="F61" s="5">
        <v>-3731994945</v>
      </c>
      <c r="G61" s="5">
        <v>-4530051403</v>
      </c>
      <c r="I61" s="5">
        <v>-14709401743</v>
      </c>
      <c r="J61" s="5">
        <v>-11481982289</v>
      </c>
      <c r="K61" s="5">
        <v>-6237762419</v>
      </c>
      <c r="L61" s="5">
        <v>-8616488514</v>
      </c>
      <c r="M61" s="5">
        <v>-8407064837</v>
      </c>
      <c r="N61" s="5">
        <v>-7529242865</v>
      </c>
    </row>
    <row r="62" spans="2:14" ht="15.5" x14ac:dyDescent="0.35">
      <c r="C62" t="s">
        <v>28</v>
      </c>
      <c r="D62" s="5">
        <v>1098060393</v>
      </c>
      <c r="E62" s="5">
        <v>-6740244116</v>
      </c>
      <c r="F62" s="5">
        <v>618199419</v>
      </c>
      <c r="G62" s="5">
        <v>6658854443</v>
      </c>
      <c r="I62" s="5">
        <v>6480825644</v>
      </c>
      <c r="J62" s="5">
        <v>35426432846</v>
      </c>
      <c r="K62" s="5">
        <v>40243340240</v>
      </c>
      <c r="L62" s="5">
        <v>28394403211</v>
      </c>
      <c r="M62" s="5">
        <v>5314198543</v>
      </c>
      <c r="N62" s="5">
        <v>-6915152884</v>
      </c>
    </row>
    <row r="63" spans="2:14" ht="15.5" x14ac:dyDescent="0.35">
      <c r="C63" t="s">
        <v>27</v>
      </c>
      <c r="D63" s="5">
        <v>-360373200</v>
      </c>
      <c r="E63" s="5">
        <v>1464035921</v>
      </c>
      <c r="F63" s="5">
        <v>-136003780</v>
      </c>
      <c r="G63" s="5">
        <v>-1105515419</v>
      </c>
      <c r="I63" s="5">
        <v>-1444599259</v>
      </c>
      <c r="J63" s="5">
        <v>-8393848250</v>
      </c>
      <c r="K63" s="5">
        <v>-8289385021</v>
      </c>
      <c r="L63" s="5">
        <v>-5915945591</v>
      </c>
      <c r="M63" s="5">
        <v>-1286891735</v>
      </c>
      <c r="N63" s="5">
        <v>-1143639811</v>
      </c>
    </row>
    <row r="64" spans="2:14" ht="15.5" x14ac:dyDescent="0.35">
      <c r="C64" t="s">
        <v>82</v>
      </c>
      <c r="D64" s="5">
        <v>-360373200</v>
      </c>
      <c r="E64" s="5">
        <v>984601200</v>
      </c>
      <c r="F64" s="5">
        <v>-136003780</v>
      </c>
      <c r="G64" s="5">
        <v>-1105515419</v>
      </c>
      <c r="I64" s="5">
        <v>-1924033980</v>
      </c>
      <c r="J64" s="5">
        <v>-8853794620</v>
      </c>
      <c r="K64" s="5">
        <v>-8254682480</v>
      </c>
      <c r="L64" s="5">
        <v>-4925563720</v>
      </c>
      <c r="M64" s="5">
        <v>-885686340</v>
      </c>
      <c r="N64" s="5">
        <v>-1621992020</v>
      </c>
    </row>
    <row r="65" spans="2:14" ht="15.5" x14ac:dyDescent="0.35">
      <c r="C65" t="s">
        <v>83</v>
      </c>
      <c r="E65" s="5">
        <v>479434721</v>
      </c>
      <c r="I65" s="5">
        <v>479434721</v>
      </c>
      <c r="J65" s="5">
        <v>459946370</v>
      </c>
      <c r="K65" s="5">
        <v>-34702541</v>
      </c>
      <c r="L65" s="5">
        <v>-990381871</v>
      </c>
      <c r="M65" s="5">
        <v>-401205395</v>
      </c>
      <c r="N65" s="5">
        <v>478352209</v>
      </c>
    </row>
    <row r="66" spans="2:14" ht="15.5" x14ac:dyDescent="0.35">
      <c r="C66" t="s">
        <v>84</v>
      </c>
      <c r="D66" s="5">
        <v>-360373200</v>
      </c>
      <c r="E66" s="5">
        <v>1464035921</v>
      </c>
      <c r="F66" s="5">
        <v>-136003780</v>
      </c>
      <c r="G66" s="5">
        <v>-1105515419</v>
      </c>
      <c r="I66" s="5">
        <v>-1444599259</v>
      </c>
      <c r="J66" s="5">
        <v>-8393848250</v>
      </c>
      <c r="K66" s="5">
        <v>-8289385021</v>
      </c>
      <c r="L66" s="5">
        <v>-5915945591</v>
      </c>
      <c r="M66" s="5">
        <v>-1286891735</v>
      </c>
      <c r="N66" s="5">
        <v>-1143639811</v>
      </c>
    </row>
    <row r="67" spans="2:14" ht="15.5" x14ac:dyDescent="0.35">
      <c r="C67" t="s">
        <v>265</v>
      </c>
      <c r="D67" s="5">
        <v>737687193</v>
      </c>
      <c r="E67" s="5">
        <v>-5276208195</v>
      </c>
      <c r="F67" s="5">
        <v>482195639</v>
      </c>
      <c r="G67" s="5">
        <v>5553339024</v>
      </c>
      <c r="I67" s="5">
        <v>5036226385</v>
      </c>
      <c r="J67" s="5">
        <v>27032584596</v>
      </c>
      <c r="K67" s="5">
        <v>31953955219</v>
      </c>
      <c r="L67" s="5">
        <v>22478457620</v>
      </c>
      <c r="M67" s="5">
        <v>4027306808</v>
      </c>
      <c r="N67" s="5">
        <v>-8058792695</v>
      </c>
    </row>
    <row r="68" spans="2:14" ht="15.5" x14ac:dyDescent="0.35">
      <c r="C68" t="s">
        <v>85</v>
      </c>
      <c r="D68" s="5">
        <v>737687193</v>
      </c>
      <c r="E68" s="5">
        <v>-5276208195</v>
      </c>
      <c r="F68" s="5">
        <v>482195639</v>
      </c>
      <c r="G68" s="5">
        <v>5553339024</v>
      </c>
      <c r="I68" s="5">
        <v>5036226385</v>
      </c>
      <c r="J68" s="5">
        <v>27032584596</v>
      </c>
      <c r="K68" s="5">
        <v>31953955219</v>
      </c>
      <c r="L68" s="5">
        <v>22478457620</v>
      </c>
      <c r="M68" s="5">
        <v>4027306808</v>
      </c>
      <c r="N68" s="5">
        <v>-8058792695</v>
      </c>
    </row>
    <row r="69" spans="2:14" ht="15.5" x14ac:dyDescent="0.35">
      <c r="C69" t="s">
        <v>462</v>
      </c>
      <c r="L69" s="5">
        <v>-6259777887</v>
      </c>
      <c r="M69" s="5">
        <v>-5989266130</v>
      </c>
      <c r="N69" s="5">
        <v>-1476036522</v>
      </c>
    </row>
    <row r="70" spans="2:14" ht="15.5" x14ac:dyDescent="0.35">
      <c r="C70" t="s">
        <v>86</v>
      </c>
      <c r="E70" s="5">
        <v>37645317</v>
      </c>
      <c r="I70" s="5">
        <v>37645317</v>
      </c>
      <c r="J70" s="5">
        <v>651160478</v>
      </c>
      <c r="K70" s="5">
        <v>446911737</v>
      </c>
      <c r="L70" s="5">
        <v>-486066099</v>
      </c>
      <c r="M70" s="5">
        <v>985182363</v>
      </c>
      <c r="N70" s="5">
        <v>-1001263332</v>
      </c>
    </row>
    <row r="71" spans="2:14" ht="15.5" x14ac:dyDescent="0.35">
      <c r="C71" t="s">
        <v>88</v>
      </c>
      <c r="D71" s="5">
        <v>737687193</v>
      </c>
      <c r="E71" s="5">
        <v>-5238562878</v>
      </c>
      <c r="F71" s="5">
        <v>482195639</v>
      </c>
      <c r="G71" s="5">
        <v>5553339024</v>
      </c>
      <c r="I71" s="5">
        <v>5073871702</v>
      </c>
      <c r="J71" s="5">
        <v>27683745074</v>
      </c>
      <c r="K71" s="5">
        <v>32400866956</v>
      </c>
      <c r="L71" s="5">
        <v>15732613634</v>
      </c>
      <c r="M71" s="5">
        <v>-976776959</v>
      </c>
      <c r="N71" s="5">
        <v>-10536092549</v>
      </c>
    </row>
    <row r="72" spans="2:14" ht="15.5" x14ac:dyDescent="0.35">
      <c r="C72" t="s">
        <v>89</v>
      </c>
      <c r="D72" s="5">
        <v>737687193</v>
      </c>
      <c r="E72" s="5">
        <v>-5276208195</v>
      </c>
      <c r="F72" s="5">
        <v>482195639</v>
      </c>
      <c r="G72" s="5">
        <v>5553339024</v>
      </c>
      <c r="I72" s="5">
        <v>5036226385</v>
      </c>
      <c r="J72" s="5">
        <v>27032584596</v>
      </c>
      <c r="K72" s="5">
        <v>31953955219</v>
      </c>
      <c r="L72" s="5">
        <v>22478457620</v>
      </c>
      <c r="M72" s="5">
        <v>4027306808</v>
      </c>
      <c r="N72" s="5">
        <v>-8058792695</v>
      </c>
    </row>
    <row r="73" spans="2:14" ht="15.5" x14ac:dyDescent="0.35">
      <c r="C73" t="s">
        <v>7</v>
      </c>
      <c r="D73" s="5">
        <v>737687193</v>
      </c>
      <c r="E73" s="5">
        <v>-5245157976</v>
      </c>
      <c r="F73" s="5">
        <v>482195639</v>
      </c>
      <c r="G73" s="5">
        <v>5553339024</v>
      </c>
      <c r="I73" s="5">
        <v>5067276604</v>
      </c>
      <c r="J73" s="5">
        <v>27677149976</v>
      </c>
      <c r="K73" s="5">
        <v>32392161080</v>
      </c>
      <c r="L73" s="5">
        <v>15732613634</v>
      </c>
      <c r="M73" s="5">
        <v>-976776959</v>
      </c>
      <c r="N73" s="5">
        <v>-10536092549</v>
      </c>
    </row>
    <row r="74" spans="2:14" ht="15.5" x14ac:dyDescent="0.35">
      <c r="C74" t="s">
        <v>90</v>
      </c>
      <c r="D74" s="5">
        <v>737687193</v>
      </c>
      <c r="E74" s="5">
        <v>-5276208195</v>
      </c>
      <c r="F74" s="5">
        <v>482195639</v>
      </c>
      <c r="G74" s="5">
        <v>5553339024</v>
      </c>
      <c r="I74" s="5">
        <v>5036226385</v>
      </c>
      <c r="J74" s="5">
        <v>27032584596</v>
      </c>
      <c r="K74" s="5">
        <v>31953955219</v>
      </c>
      <c r="L74" s="5">
        <v>22478457620</v>
      </c>
      <c r="M74" s="5">
        <v>4027306808</v>
      </c>
      <c r="N74" s="5">
        <v>-8058792695</v>
      </c>
    </row>
    <row r="75" spans="2:14" ht="15.5" x14ac:dyDescent="0.35">
      <c r="C75" t="s">
        <v>91</v>
      </c>
      <c r="D75" s="5">
        <v>737687193</v>
      </c>
      <c r="E75" s="5">
        <v>-5238562878</v>
      </c>
      <c r="F75" s="5">
        <v>482195639</v>
      </c>
      <c r="G75" s="5">
        <v>5553339024</v>
      </c>
      <c r="I75" s="5">
        <v>5073871702</v>
      </c>
      <c r="J75" s="5">
        <v>27683745074</v>
      </c>
      <c r="K75" s="5">
        <v>32400866956</v>
      </c>
      <c r="L75" s="5">
        <v>15732613634</v>
      </c>
      <c r="M75" s="5">
        <v>-976776959</v>
      </c>
      <c r="N75" s="5">
        <v>-10536092549</v>
      </c>
    </row>
    <row r="76" spans="2:14" ht="15.5" x14ac:dyDescent="0.35">
      <c r="C76" t="s">
        <v>92</v>
      </c>
      <c r="D76" s="5">
        <v>737687193</v>
      </c>
      <c r="E76" s="5">
        <v>-5238562878</v>
      </c>
      <c r="F76" s="5">
        <v>482195639</v>
      </c>
      <c r="G76" s="5">
        <v>5553339024</v>
      </c>
      <c r="I76" s="5">
        <v>5073871702</v>
      </c>
      <c r="J76" s="5">
        <v>27683745074</v>
      </c>
      <c r="K76" s="5">
        <v>32400866956</v>
      </c>
      <c r="L76" s="5">
        <v>15732613634</v>
      </c>
      <c r="M76" s="5">
        <v>-976776959</v>
      </c>
      <c r="N76" s="5">
        <v>-10536092549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3749897118</v>
      </c>
      <c r="E80" s="5">
        <v>2658078493</v>
      </c>
      <c r="F80" s="5">
        <v>4329705806</v>
      </c>
      <c r="G80" s="5">
        <v>11343301958</v>
      </c>
      <c r="I80" s="5">
        <v>2658078493</v>
      </c>
      <c r="J80" s="5">
        <v>2040092512</v>
      </c>
      <c r="K80" s="5">
        <v>7103719383</v>
      </c>
      <c r="L80" s="5">
        <v>18211771650</v>
      </c>
      <c r="M80" s="5">
        <v>1097805093</v>
      </c>
      <c r="N80" s="5">
        <v>1136194325</v>
      </c>
    </row>
    <row r="81" spans="3:14" ht="15.5" x14ac:dyDescent="0.35">
      <c r="C81" t="s">
        <v>96</v>
      </c>
      <c r="D81" s="5">
        <v>141990727227</v>
      </c>
      <c r="E81" s="5">
        <v>133237774345</v>
      </c>
      <c r="F81" s="5">
        <v>171964766827</v>
      </c>
      <c r="G81" s="5">
        <v>222054995328</v>
      </c>
      <c r="I81" s="5">
        <v>133237774345</v>
      </c>
      <c r="J81" s="5">
        <v>200254777754</v>
      </c>
      <c r="K81" s="5">
        <v>167640183532</v>
      </c>
      <c r="L81" s="5">
        <v>81612856266</v>
      </c>
      <c r="M81" s="5">
        <v>66040412715</v>
      </c>
      <c r="N81" s="5">
        <v>50711904313</v>
      </c>
    </row>
    <row r="82" spans="3:14" ht="15.5" x14ac:dyDescent="0.35">
      <c r="C82" t="s">
        <v>270</v>
      </c>
      <c r="J82" s="5">
        <v>2704081</v>
      </c>
      <c r="L82" s="5">
        <v>338624917</v>
      </c>
      <c r="M82" s="5">
        <v>115721740</v>
      </c>
      <c r="N82" s="5">
        <v>59365165</v>
      </c>
    </row>
    <row r="83" spans="3:14" ht="15.5" x14ac:dyDescent="0.35">
      <c r="C83" t="s">
        <v>97</v>
      </c>
      <c r="D83" s="5">
        <v>5374769614</v>
      </c>
      <c r="E83" s="5">
        <v>5002023776</v>
      </c>
      <c r="F83" s="5">
        <v>5035588595</v>
      </c>
      <c r="G83" s="5">
        <v>8009035745</v>
      </c>
      <c r="I83" s="5">
        <v>5002023776</v>
      </c>
      <c r="J83" s="5">
        <v>5735334474</v>
      </c>
      <c r="K83" s="5">
        <v>9183839571</v>
      </c>
      <c r="L83" s="5">
        <v>29137788983</v>
      </c>
      <c r="M83" s="5">
        <v>14844126392</v>
      </c>
      <c r="N83" s="5">
        <v>6984895615</v>
      </c>
    </row>
    <row r="84" spans="3:14" ht="15.5" x14ac:dyDescent="0.35">
      <c r="C84" t="s">
        <v>98</v>
      </c>
      <c r="D84" s="5">
        <v>141990727227</v>
      </c>
      <c r="E84" s="5">
        <v>133237774345</v>
      </c>
      <c r="F84" s="5">
        <v>171964766827</v>
      </c>
      <c r="G84" s="5">
        <v>222054995328</v>
      </c>
      <c r="I84" s="5">
        <v>133237774345</v>
      </c>
      <c r="J84" s="5">
        <v>200254777754</v>
      </c>
      <c r="K84" s="5">
        <v>167640183532</v>
      </c>
      <c r="L84" s="5">
        <v>81612856266</v>
      </c>
      <c r="M84" s="5">
        <v>66040412715</v>
      </c>
      <c r="N84" s="5">
        <v>50711904313</v>
      </c>
    </row>
    <row r="85" spans="3:14" ht="15.5" x14ac:dyDescent="0.35">
      <c r="C85" t="s">
        <v>99</v>
      </c>
      <c r="F85" s="5">
        <v>1096305034</v>
      </c>
      <c r="J85" s="5">
        <v>132553881</v>
      </c>
      <c r="K85" s="5">
        <v>6769723894</v>
      </c>
      <c r="L85" s="5">
        <v>53771895</v>
      </c>
      <c r="M85" s="5">
        <v>23557496</v>
      </c>
      <c r="N85" s="5">
        <v>165416148</v>
      </c>
    </row>
    <row r="86" spans="3:14" ht="15.5" x14ac:dyDescent="0.35">
      <c r="C86" t="s">
        <v>100</v>
      </c>
      <c r="F86" s="5">
        <v>1096305034</v>
      </c>
      <c r="J86" s="5">
        <v>132553881</v>
      </c>
      <c r="K86" s="5">
        <v>6769723894</v>
      </c>
      <c r="L86" s="5">
        <v>53771895</v>
      </c>
      <c r="M86" s="5">
        <v>23557496</v>
      </c>
      <c r="N86" s="5">
        <v>165416148</v>
      </c>
    </row>
    <row r="87" spans="3:14" ht="15.5" x14ac:dyDescent="0.35">
      <c r="C87" t="s">
        <v>101</v>
      </c>
      <c r="D87" s="5">
        <v>216997195499</v>
      </c>
      <c r="E87" s="5">
        <v>229453579595</v>
      </c>
      <c r="F87" s="5">
        <v>184986330608</v>
      </c>
      <c r="G87" s="5">
        <v>161968709868</v>
      </c>
      <c r="I87" s="5">
        <v>229453579595</v>
      </c>
      <c r="J87" s="5">
        <v>181552910781</v>
      </c>
      <c r="K87" s="5">
        <v>92329475481</v>
      </c>
      <c r="L87" s="5">
        <v>108939580793</v>
      </c>
      <c r="M87" s="5">
        <v>99257214179</v>
      </c>
      <c r="N87" s="5">
        <v>90230808903</v>
      </c>
    </row>
    <row r="88" spans="3:14" ht="15.5" x14ac:dyDescent="0.35">
      <c r="C88" t="s">
        <v>80</v>
      </c>
      <c r="D88" s="5">
        <v>127241312777</v>
      </c>
      <c r="E88" s="5">
        <v>127241312777</v>
      </c>
      <c r="F88" s="5">
        <v>47798574</v>
      </c>
      <c r="G88" s="5">
        <v>47798574</v>
      </c>
      <c r="I88" s="5">
        <v>127241312777</v>
      </c>
      <c r="J88" s="5">
        <v>127203667460</v>
      </c>
      <c r="K88" s="5">
        <v>29141262746</v>
      </c>
      <c r="L88" s="5">
        <v>61616634737</v>
      </c>
      <c r="M88" s="5">
        <v>55842922949</v>
      </c>
      <c r="N88" s="5">
        <v>48868474456</v>
      </c>
    </row>
    <row r="89" spans="3:14" ht="15.5" x14ac:dyDescent="0.35">
      <c r="C89" t="s">
        <v>102</v>
      </c>
      <c r="D89" s="5">
        <v>430944017996</v>
      </c>
      <c r="E89" s="5">
        <v>430826006819</v>
      </c>
      <c r="F89" s="5">
        <v>444053301241</v>
      </c>
      <c r="G89" s="5">
        <v>475264960743</v>
      </c>
      <c r="I89" s="5">
        <v>430826006819</v>
      </c>
      <c r="J89" s="5">
        <v>449427123264</v>
      </c>
      <c r="K89" s="5">
        <v>291395518800</v>
      </c>
      <c r="L89" s="5">
        <v>228044938586</v>
      </c>
      <c r="M89" s="5">
        <v>186054301126</v>
      </c>
      <c r="N89" s="5">
        <v>153630948009</v>
      </c>
    </row>
    <row r="90" spans="3:14" ht="15.5" x14ac:dyDescent="0.35">
      <c r="C90" t="s">
        <v>103</v>
      </c>
    </row>
    <row r="91" spans="3:14" ht="15.5" x14ac:dyDescent="0.35">
      <c r="C91" t="s">
        <v>104</v>
      </c>
      <c r="D91" s="5">
        <v>88114334425</v>
      </c>
      <c r="E91" s="5">
        <v>91160474275</v>
      </c>
      <c r="F91" s="5">
        <v>89339429398</v>
      </c>
      <c r="G91" s="5">
        <v>81046099554</v>
      </c>
      <c r="I91" s="5">
        <v>91160474275</v>
      </c>
      <c r="J91" s="5">
        <v>79705977305</v>
      </c>
      <c r="K91" s="5">
        <v>57250742727</v>
      </c>
      <c r="L91" s="5">
        <v>51889406885</v>
      </c>
      <c r="M91" s="5">
        <v>55694007008</v>
      </c>
      <c r="N91" s="5">
        <v>58206058346</v>
      </c>
    </row>
    <row r="92" spans="3:14" ht="15.5" x14ac:dyDescent="0.35">
      <c r="C92" t="s">
        <v>349</v>
      </c>
      <c r="D92" s="5">
        <v>744893107</v>
      </c>
      <c r="E92" s="5">
        <v>768899356</v>
      </c>
      <c r="F92" s="5">
        <v>179545840</v>
      </c>
      <c r="G92" s="5">
        <v>198733333</v>
      </c>
      <c r="I92" s="5">
        <v>768899356</v>
      </c>
      <c r="J92" s="5">
        <v>752078523</v>
      </c>
      <c r="K92" s="5">
        <v>732418107</v>
      </c>
      <c r="L92" s="5">
        <v>526988940</v>
      </c>
    </row>
    <row r="93" spans="3:14" ht="15.5" x14ac:dyDescent="0.35">
      <c r="C93" t="s">
        <v>105</v>
      </c>
      <c r="D93" s="5">
        <v>2939692941</v>
      </c>
      <c r="E93" s="5">
        <v>2939692941</v>
      </c>
      <c r="F93" s="5">
        <v>2470876131</v>
      </c>
      <c r="G93" s="5">
        <v>2470876131</v>
      </c>
      <c r="I93" s="5">
        <v>2939692941</v>
      </c>
      <c r="J93" s="5">
        <v>2470876131</v>
      </c>
      <c r="K93" s="5">
        <v>2361916572</v>
      </c>
      <c r="L93" s="5">
        <v>2355344977</v>
      </c>
      <c r="M93" s="5">
        <v>3208631282</v>
      </c>
      <c r="N93" s="5">
        <v>3887708625</v>
      </c>
    </row>
    <row r="94" spans="3:14" ht="15.5" x14ac:dyDescent="0.35">
      <c r="C94" t="s">
        <v>106</v>
      </c>
      <c r="D94" s="5">
        <v>92695160705</v>
      </c>
      <c r="E94" s="5">
        <v>95887529026</v>
      </c>
      <c r="F94" s="5">
        <v>92699884932</v>
      </c>
      <c r="G94" s="5">
        <v>84425742581</v>
      </c>
      <c r="I94" s="5">
        <v>95887529026</v>
      </c>
      <c r="J94" s="5">
        <v>83638965522</v>
      </c>
      <c r="K94" s="5">
        <v>60586744072</v>
      </c>
      <c r="L94" s="5">
        <v>58739538407</v>
      </c>
      <c r="M94" s="5">
        <v>62202638290</v>
      </c>
      <c r="N94" s="5">
        <v>65393766971</v>
      </c>
    </row>
    <row r="95" spans="3:14" ht="15.5" x14ac:dyDescent="0.35">
      <c r="C95" t="s">
        <v>107</v>
      </c>
      <c r="D95" s="5">
        <v>523639178701</v>
      </c>
      <c r="E95" s="5">
        <v>526713535845</v>
      </c>
      <c r="F95" s="5">
        <v>536753186173</v>
      </c>
      <c r="G95" s="5">
        <v>559690703324</v>
      </c>
      <c r="I95" s="5">
        <v>526713535845</v>
      </c>
      <c r="J95" s="5">
        <v>533066088786</v>
      </c>
      <c r="K95" s="5">
        <v>351982262872</v>
      </c>
      <c r="L95" s="5">
        <v>286784476993</v>
      </c>
      <c r="M95" s="5">
        <v>248256939416</v>
      </c>
      <c r="N95" s="5">
        <v>219024714980</v>
      </c>
    </row>
    <row r="96" spans="3:14" ht="15.5" x14ac:dyDescent="0.35">
      <c r="C96" t="s">
        <v>108</v>
      </c>
    </row>
    <row r="97" spans="3:14" ht="15.5" x14ac:dyDescent="0.35">
      <c r="C97" t="s">
        <v>109</v>
      </c>
    </row>
    <row r="98" spans="3:14" ht="15.5" x14ac:dyDescent="0.35">
      <c r="C98" t="s">
        <v>110</v>
      </c>
      <c r="D98" s="5">
        <v>165721466662</v>
      </c>
      <c r="E98" s="5">
        <v>169449283177</v>
      </c>
      <c r="F98" s="5">
        <v>168578575160</v>
      </c>
      <c r="G98" s="5">
        <v>193996356940</v>
      </c>
      <c r="I98" s="5">
        <v>169449283177</v>
      </c>
      <c r="J98" s="5">
        <v>182349746353</v>
      </c>
      <c r="K98" s="5">
        <v>106807231720</v>
      </c>
      <c r="L98" s="5">
        <v>127320693307</v>
      </c>
      <c r="M98" s="5">
        <v>118393288460</v>
      </c>
      <c r="N98" s="5">
        <v>109511135982</v>
      </c>
    </row>
    <row r="99" spans="3:14" ht="15.5" x14ac:dyDescent="0.35">
      <c r="C99" t="s">
        <v>111</v>
      </c>
    </row>
    <row r="100" spans="3:14" ht="15.5" x14ac:dyDescent="0.35">
      <c r="C100" t="s">
        <v>112</v>
      </c>
      <c r="D100" s="5">
        <v>5374769614</v>
      </c>
      <c r="E100" s="5">
        <v>5002023776</v>
      </c>
      <c r="F100" s="5">
        <v>5035588595</v>
      </c>
      <c r="G100" s="5">
        <v>8009035745</v>
      </c>
      <c r="I100" s="5">
        <v>5002023776</v>
      </c>
      <c r="J100" s="5">
        <v>5738038555</v>
      </c>
      <c r="K100" s="5">
        <v>9183839571</v>
      </c>
      <c r="L100" s="5">
        <v>29476413900</v>
      </c>
      <c r="M100" s="5">
        <v>14959848132</v>
      </c>
      <c r="N100" s="5">
        <v>7044260780</v>
      </c>
    </row>
    <row r="101" spans="3:14" ht="15.5" x14ac:dyDescent="0.35">
      <c r="C101" t="s">
        <v>115</v>
      </c>
      <c r="D101" s="5">
        <v>2775138631</v>
      </c>
      <c r="E101" s="5">
        <v>2686468047</v>
      </c>
      <c r="F101" s="5">
        <v>2470264586</v>
      </c>
      <c r="G101" s="5">
        <v>607920357</v>
      </c>
      <c r="I101" s="5">
        <v>2686468047</v>
      </c>
      <c r="J101" s="5">
        <v>2878471054</v>
      </c>
      <c r="K101" s="5">
        <v>9387039760</v>
      </c>
      <c r="L101" s="5">
        <v>3108182293</v>
      </c>
      <c r="M101" s="5">
        <v>1518078455</v>
      </c>
      <c r="N101" s="5">
        <v>1762353983</v>
      </c>
    </row>
    <row r="102" spans="3:14" ht="15.5" x14ac:dyDescent="0.35">
      <c r="C102" t="s">
        <v>113</v>
      </c>
      <c r="E102" s="5">
        <v>20491780</v>
      </c>
      <c r="I102" s="5">
        <v>20491780</v>
      </c>
      <c r="J102" s="5">
        <v>237875000</v>
      </c>
      <c r="K102" s="5">
        <v>708840499</v>
      </c>
      <c r="L102" s="5">
        <v>20182587394</v>
      </c>
      <c r="M102" s="5">
        <v>21924802586</v>
      </c>
      <c r="N102" s="5">
        <v>25872928396</v>
      </c>
    </row>
    <row r="103" spans="3:14" ht="15.5" x14ac:dyDescent="0.35">
      <c r="C103" t="s">
        <v>116</v>
      </c>
      <c r="D103" s="5">
        <v>1246962425</v>
      </c>
      <c r="E103" s="5">
        <v>1142961925</v>
      </c>
      <c r="F103" s="5">
        <v>478008675</v>
      </c>
      <c r="G103" s="5">
        <v>1581777560</v>
      </c>
      <c r="I103" s="5">
        <v>1142961925</v>
      </c>
      <c r="J103" s="5">
        <v>2230849633</v>
      </c>
      <c r="K103" s="5">
        <v>483973644</v>
      </c>
      <c r="L103" s="5">
        <v>2007819665</v>
      </c>
      <c r="M103" s="5">
        <v>2528310540</v>
      </c>
      <c r="N103" s="5">
        <v>1148649060</v>
      </c>
    </row>
    <row r="104" spans="3:14" ht="15.5" x14ac:dyDescent="0.35">
      <c r="C104" t="s">
        <v>118</v>
      </c>
    </row>
    <row r="105" spans="3:14" ht="15.5" x14ac:dyDescent="0.35">
      <c r="C105" t="s">
        <v>442</v>
      </c>
      <c r="D105" s="5">
        <v>151257554216</v>
      </c>
      <c r="E105" s="5">
        <v>155007680933</v>
      </c>
      <c r="F105" s="5">
        <v>157464217399</v>
      </c>
      <c r="G105" s="5">
        <v>180784014705</v>
      </c>
      <c r="I105" s="5">
        <v>155007680933</v>
      </c>
      <c r="J105" s="5">
        <v>165841180801</v>
      </c>
      <c r="K105" s="5">
        <v>82450319670</v>
      </c>
      <c r="L105" s="5">
        <v>66916707042</v>
      </c>
      <c r="M105" s="5">
        <v>71547209504</v>
      </c>
      <c r="N105" s="5">
        <v>71286696696</v>
      </c>
    </row>
    <row r="106" spans="3:14" ht="15.5" x14ac:dyDescent="0.35">
      <c r="C106" t="s">
        <v>120</v>
      </c>
      <c r="D106" s="5">
        <v>152066953070</v>
      </c>
      <c r="E106" s="5">
        <v>156026117450</v>
      </c>
      <c r="F106" s="5">
        <v>157724475624</v>
      </c>
      <c r="G106" s="5">
        <v>181425422329</v>
      </c>
      <c r="I106" s="5">
        <v>156026117450</v>
      </c>
      <c r="J106" s="5">
        <v>167124222893</v>
      </c>
      <c r="K106" s="5">
        <v>83520649863</v>
      </c>
      <c r="L106" s="5">
        <v>68054701190</v>
      </c>
      <c r="M106" s="5">
        <v>71625140271</v>
      </c>
      <c r="N106" s="5">
        <v>71290946884</v>
      </c>
    </row>
    <row r="107" spans="3:14" ht="15.5" x14ac:dyDescent="0.35">
      <c r="C107" t="s">
        <v>121</v>
      </c>
      <c r="D107" s="5">
        <v>22566322831</v>
      </c>
      <c r="E107" s="5">
        <v>22650550653</v>
      </c>
      <c r="F107" s="5">
        <v>28322346120</v>
      </c>
      <c r="G107" s="5">
        <v>26324277129</v>
      </c>
      <c r="I107" s="5">
        <v>22650550653</v>
      </c>
      <c r="J107" s="5">
        <v>21176512120</v>
      </c>
      <c r="K107" s="5">
        <v>60938940148</v>
      </c>
      <c r="L107" s="5">
        <v>34603634477</v>
      </c>
      <c r="M107" s="5">
        <v>26995893268</v>
      </c>
      <c r="N107" s="5">
        <v>11658310481</v>
      </c>
    </row>
    <row r="108" spans="3:14" ht="15.5" x14ac:dyDescent="0.35">
      <c r="C108" t="s">
        <v>122</v>
      </c>
      <c r="D108" s="5">
        <v>22566322831</v>
      </c>
      <c r="E108" s="5">
        <v>22650550653</v>
      </c>
      <c r="F108" s="5">
        <v>28322346120</v>
      </c>
      <c r="G108" s="5">
        <v>26324277129</v>
      </c>
      <c r="I108" s="5">
        <v>22650550653</v>
      </c>
      <c r="J108" s="5">
        <v>21176512120</v>
      </c>
      <c r="K108" s="5">
        <v>60938940148</v>
      </c>
      <c r="L108" s="5">
        <v>34603634477</v>
      </c>
      <c r="M108" s="5">
        <v>26995893268</v>
      </c>
      <c r="N108" s="5">
        <v>11658310481</v>
      </c>
    </row>
    <row r="109" spans="3:14" ht="15.5" x14ac:dyDescent="0.35">
      <c r="C109" t="s">
        <v>276</v>
      </c>
      <c r="D109" s="5">
        <v>10972968210</v>
      </c>
      <c r="E109" s="5">
        <v>11072968200</v>
      </c>
      <c r="F109" s="5">
        <v>16699658326</v>
      </c>
      <c r="G109" s="5">
        <v>15346162401</v>
      </c>
      <c r="I109" s="5">
        <v>11072968200</v>
      </c>
      <c r="J109" s="5">
        <v>9939674450</v>
      </c>
      <c r="K109" s="5">
        <v>48409207724</v>
      </c>
      <c r="L109" s="5">
        <v>22303592932</v>
      </c>
      <c r="M109" s="5">
        <v>16114599987</v>
      </c>
    </row>
    <row r="110" spans="3:14" ht="15.5" x14ac:dyDescent="0.35">
      <c r="C110" t="s">
        <v>126</v>
      </c>
      <c r="D110" s="5">
        <v>188287789493</v>
      </c>
      <c r="E110" s="5">
        <v>192099833830</v>
      </c>
      <c r="F110" s="5">
        <v>196900921280</v>
      </c>
      <c r="G110" s="5">
        <v>220320634069</v>
      </c>
      <c r="I110" s="5">
        <v>192099833830</v>
      </c>
      <c r="J110" s="5">
        <v>203526258473</v>
      </c>
      <c r="K110" s="5">
        <v>167746171868</v>
      </c>
      <c r="L110" s="5">
        <v>161924327784</v>
      </c>
      <c r="M110" s="5">
        <v>145389181728</v>
      </c>
      <c r="N110" s="5">
        <v>121169446463</v>
      </c>
    </row>
    <row r="111" spans="3:14" ht="15.5" x14ac:dyDescent="0.35">
      <c r="C111" t="s">
        <v>127</v>
      </c>
    </row>
    <row r="112" spans="3:14" ht="15.5" x14ac:dyDescent="0.35">
      <c r="C112" t="s">
        <v>128</v>
      </c>
      <c r="D112" s="5">
        <v>114825125350</v>
      </c>
      <c r="E112" s="5">
        <v>114825125350</v>
      </c>
      <c r="F112" s="5">
        <v>114825125350</v>
      </c>
      <c r="G112" s="5">
        <v>114825125350</v>
      </c>
      <c r="I112" s="5">
        <v>114825125350</v>
      </c>
      <c r="J112" s="5">
        <v>114825125350</v>
      </c>
      <c r="K112" s="5">
        <v>94616375350</v>
      </c>
      <c r="L112" s="5">
        <v>28000000000</v>
      </c>
      <c r="M112" s="5">
        <v>28000000000</v>
      </c>
      <c r="N112" s="5">
        <v>28000000000</v>
      </c>
    </row>
    <row r="113" spans="2:14" ht="15.5" x14ac:dyDescent="0.35">
      <c r="C113" t="s">
        <v>129</v>
      </c>
      <c r="D113" s="5">
        <v>27378913831</v>
      </c>
      <c r="E113" s="5">
        <v>27378913831</v>
      </c>
      <c r="F113" s="5">
        <v>154534782717</v>
      </c>
      <c r="G113" s="5">
        <v>154534782717</v>
      </c>
      <c r="I113" s="5">
        <v>27378913831</v>
      </c>
      <c r="J113" s="5">
        <v>27378913831</v>
      </c>
      <c r="K113" s="5">
        <v>27378913831</v>
      </c>
      <c r="L113" s="5">
        <v>5211000000</v>
      </c>
      <c r="M113" s="5">
        <v>5211000000</v>
      </c>
      <c r="N113" s="5">
        <v>5211000000</v>
      </c>
    </row>
    <row r="114" spans="2:14" ht="15.5" x14ac:dyDescent="0.35">
      <c r="C114" t="s">
        <v>130</v>
      </c>
      <c r="D114" s="5">
        <v>65818531355</v>
      </c>
      <c r="E114" s="5">
        <v>65080844162</v>
      </c>
      <c r="F114" s="5">
        <v>70357163945</v>
      </c>
      <c r="G114" s="5">
        <v>69874968306</v>
      </c>
      <c r="I114" s="5">
        <v>65080844162</v>
      </c>
      <c r="J114" s="5">
        <v>60044729365</v>
      </c>
      <c r="K114" s="5">
        <v>33018083498</v>
      </c>
      <c r="L114" s="5">
        <v>30032514472</v>
      </c>
      <c r="M114" s="5">
        <v>13813834739</v>
      </c>
      <c r="N114" s="5">
        <v>15775794061</v>
      </c>
    </row>
    <row r="115" spans="2:14" ht="15.5" x14ac:dyDescent="0.35">
      <c r="C115" t="s">
        <v>131</v>
      </c>
      <c r="D115" s="5">
        <v>20200236</v>
      </c>
      <c r="E115" s="5">
        <v>20200236</v>
      </c>
      <c r="F115" s="5">
        <v>20200236</v>
      </c>
      <c r="G115" s="5">
        <v>20200236</v>
      </c>
      <c r="I115" s="5">
        <v>20200236</v>
      </c>
      <c r="J115" s="5">
        <v>20200236</v>
      </c>
      <c r="K115" s="5">
        <v>20200236</v>
      </c>
    </row>
    <row r="116" spans="2:14" ht="15.5" x14ac:dyDescent="0.35">
      <c r="C116" t="s">
        <v>132</v>
      </c>
      <c r="D116" s="5">
        <v>65798331119</v>
      </c>
      <c r="E116" s="5">
        <v>65060643926</v>
      </c>
      <c r="F116" s="5">
        <v>70336963709</v>
      </c>
      <c r="G116" s="5">
        <v>69854768070</v>
      </c>
      <c r="I116" s="5">
        <v>65060643926</v>
      </c>
      <c r="J116" s="5">
        <v>60024529129</v>
      </c>
      <c r="K116" s="5">
        <v>32997883262</v>
      </c>
      <c r="L116" s="5">
        <v>30032514472</v>
      </c>
      <c r="M116" s="5">
        <v>13813834739</v>
      </c>
      <c r="N116" s="5">
        <v>15775794061</v>
      </c>
    </row>
    <row r="117" spans="2:14" ht="15.5" x14ac:dyDescent="0.35">
      <c r="C117" t="s">
        <v>133</v>
      </c>
      <c r="D117" s="5">
        <v>65818531355</v>
      </c>
      <c r="E117" s="5">
        <v>65080844162</v>
      </c>
      <c r="F117" s="5">
        <v>70357163945</v>
      </c>
      <c r="G117" s="5">
        <v>69874968306</v>
      </c>
      <c r="I117" s="5">
        <v>65080844162</v>
      </c>
      <c r="J117" s="5">
        <v>60044729365</v>
      </c>
      <c r="K117" s="5">
        <v>33018083498</v>
      </c>
      <c r="L117" s="5">
        <v>30032514472</v>
      </c>
      <c r="M117" s="5">
        <v>13813834739</v>
      </c>
      <c r="N117" s="5">
        <v>15775794061</v>
      </c>
    </row>
    <row r="118" spans="2:14" ht="15.5" x14ac:dyDescent="0.35">
      <c r="C118" t="s">
        <v>134</v>
      </c>
      <c r="D118" s="5">
        <v>87505895</v>
      </c>
      <c r="E118" s="5">
        <v>87505895</v>
      </c>
      <c r="F118" s="5">
        <v>87394307</v>
      </c>
      <c r="G118" s="5">
        <v>87394307</v>
      </c>
      <c r="I118" s="5">
        <v>87505895</v>
      </c>
      <c r="J118" s="5">
        <v>87394307</v>
      </c>
      <c r="K118" s="5">
        <v>81455578</v>
      </c>
    </row>
    <row r="119" spans="2:14" ht="15.5" x14ac:dyDescent="0.35">
      <c r="C119" t="s">
        <v>9</v>
      </c>
      <c r="D119" s="5">
        <v>335351389208</v>
      </c>
      <c r="E119" s="5">
        <v>334613702015</v>
      </c>
      <c r="F119" s="5">
        <v>339852264893</v>
      </c>
      <c r="G119" s="5">
        <v>339370069254</v>
      </c>
      <c r="I119" s="5">
        <v>334613702015</v>
      </c>
      <c r="J119" s="5">
        <v>329539830313</v>
      </c>
      <c r="K119" s="5">
        <v>184236091003</v>
      </c>
      <c r="L119" s="5">
        <v>124860149209</v>
      </c>
      <c r="M119" s="5">
        <v>102867757688</v>
      </c>
      <c r="N119" s="5">
        <v>97855268517</v>
      </c>
    </row>
    <row r="120" spans="2:14" ht="15.5" x14ac:dyDescent="0.35">
      <c r="C120" t="s">
        <v>135</v>
      </c>
      <c r="D120" s="5">
        <v>523639178701</v>
      </c>
      <c r="E120" s="5">
        <v>526713535845</v>
      </c>
      <c r="F120" s="5">
        <v>536753186173</v>
      </c>
      <c r="G120" s="5">
        <v>559690703323</v>
      </c>
      <c r="I120" s="5">
        <v>526713535845</v>
      </c>
      <c r="J120" s="5">
        <v>533066088786</v>
      </c>
      <c r="K120" s="5">
        <v>351982262871</v>
      </c>
      <c r="L120" s="5">
        <v>286784476993</v>
      </c>
      <c r="M120" s="5">
        <v>248256939416</v>
      </c>
      <c r="N120" s="5">
        <v>219024714980</v>
      </c>
    </row>
    <row r="121" spans="2:14" ht="15.5" x14ac:dyDescent="0.35">
      <c r="C121" t="s">
        <v>136</v>
      </c>
      <c r="D121" s="5">
        <v>4593005014</v>
      </c>
      <c r="E121" s="5">
        <v>4593005014</v>
      </c>
      <c r="F121" s="5">
        <v>4593005014</v>
      </c>
      <c r="G121" s="5">
        <v>4593005014</v>
      </c>
      <c r="I121" s="5">
        <v>4593005014</v>
      </c>
      <c r="J121" s="5">
        <v>4593005014</v>
      </c>
      <c r="K121" s="5">
        <v>3784655014</v>
      </c>
      <c r="L121" s="5">
        <v>56000</v>
      </c>
      <c r="M121" s="5">
        <v>56000</v>
      </c>
      <c r="N121" s="5">
        <v>56000</v>
      </c>
    </row>
    <row r="123" spans="2:14" ht="15.5" x14ac:dyDescent="0.35">
      <c r="B123" t="s">
        <v>137</v>
      </c>
      <c r="C123" t="s">
        <v>138</v>
      </c>
      <c r="D123" s="5">
        <v>3614405715</v>
      </c>
      <c r="E123" s="5">
        <v>52427376245</v>
      </c>
      <c r="F123" s="5">
        <v>-18026147666</v>
      </c>
      <c r="G123" s="5">
        <v>-3806989200</v>
      </c>
      <c r="I123" s="5">
        <v>36296378099</v>
      </c>
      <c r="J123" s="5">
        <v>-131784929905</v>
      </c>
      <c r="K123" s="5">
        <v>-45752721294</v>
      </c>
      <c r="L123" s="5">
        <v>19937496424</v>
      </c>
      <c r="M123" s="5">
        <v>-8606502032</v>
      </c>
      <c r="N123" s="5">
        <v>13982478772</v>
      </c>
    </row>
    <row r="124" spans="2:14" ht="15.5" x14ac:dyDescent="0.35">
      <c r="C124" t="s">
        <v>279</v>
      </c>
      <c r="D124" s="5">
        <v>45692894425</v>
      </c>
      <c r="E124" s="5">
        <v>172361512540</v>
      </c>
      <c r="F124" s="5">
        <v>20082292279</v>
      </c>
      <c r="G124" s="5">
        <v>52346051003</v>
      </c>
      <c r="I124" s="5">
        <v>287218943189</v>
      </c>
      <c r="J124" s="5">
        <v>225499501510</v>
      </c>
      <c r="K124" s="5">
        <v>180524686036</v>
      </c>
      <c r="L124" s="5">
        <v>288680858768</v>
      </c>
      <c r="M124" s="5">
        <v>140028544534</v>
      </c>
      <c r="N124" s="5">
        <v>172087943078</v>
      </c>
    </row>
    <row r="125" spans="2:14" ht="15.5" x14ac:dyDescent="0.35">
      <c r="C125" t="s">
        <v>280</v>
      </c>
      <c r="D125" s="5">
        <v>-38455903889</v>
      </c>
      <c r="E125" s="5">
        <v>-116904573357</v>
      </c>
      <c r="F125" s="5">
        <v>-30152999076</v>
      </c>
      <c r="G125" s="5">
        <v>-52895877850</v>
      </c>
      <c r="I125" s="5">
        <v>-233677787432</v>
      </c>
      <c r="J125" s="5">
        <v>-326946700223</v>
      </c>
      <c r="K125" s="5">
        <v>-218644844768</v>
      </c>
      <c r="L125" s="5">
        <v>-255353664737</v>
      </c>
      <c r="M125" s="5">
        <v>-138526457967</v>
      </c>
      <c r="N125" s="5">
        <v>-149491701485</v>
      </c>
    </row>
    <row r="126" spans="2:14" ht="15.5" x14ac:dyDescent="0.35">
      <c r="C126" t="s">
        <v>282</v>
      </c>
      <c r="D126" s="5">
        <v>147892</v>
      </c>
      <c r="E126" s="5">
        <v>1008064</v>
      </c>
      <c r="F126" s="5">
        <v>-55637</v>
      </c>
      <c r="G126" s="5">
        <v>103642</v>
      </c>
      <c r="I126" s="5">
        <v>1123319</v>
      </c>
      <c r="J126" s="5">
        <v>5629899</v>
      </c>
      <c r="K126" s="5">
        <v>10906653</v>
      </c>
      <c r="L126" s="5">
        <v>3463448</v>
      </c>
      <c r="M126" s="5">
        <v>5171676</v>
      </c>
      <c r="N126" s="5">
        <v>27043636</v>
      </c>
    </row>
    <row r="127" spans="2:14" ht="15.5" x14ac:dyDescent="0.35">
      <c r="C127" t="s">
        <v>1160</v>
      </c>
      <c r="D127" s="5">
        <v>-3389067774</v>
      </c>
      <c r="E127" s="5">
        <v>-2987273067</v>
      </c>
      <c r="F127" s="5">
        <v>-8257414178</v>
      </c>
      <c r="G127" s="5">
        <v>-2130275050</v>
      </c>
      <c r="I127" s="5">
        <v>-14710525062</v>
      </c>
      <c r="J127" s="5">
        <v>-11487612188</v>
      </c>
      <c r="K127" s="5">
        <v>-6248669072</v>
      </c>
      <c r="L127" s="5">
        <v>-8619951962</v>
      </c>
      <c r="M127" s="5">
        <v>-8412236513</v>
      </c>
      <c r="N127" s="5">
        <v>-7556286501</v>
      </c>
    </row>
    <row r="128" spans="2:14" ht="15.5" x14ac:dyDescent="0.35">
      <c r="C128" t="s">
        <v>885</v>
      </c>
      <c r="J128" s="5">
        <v>1027034399</v>
      </c>
      <c r="L128" s="5">
        <v>801752381</v>
      </c>
    </row>
    <row r="129" spans="3:14" ht="15.5" x14ac:dyDescent="0.35">
      <c r="C129" t="s">
        <v>144</v>
      </c>
      <c r="D129" s="5">
        <v>-233664939</v>
      </c>
      <c r="E129" s="5">
        <v>-43297935</v>
      </c>
      <c r="F129" s="5">
        <v>302028946</v>
      </c>
      <c r="G129" s="5">
        <v>-1126990945</v>
      </c>
      <c r="I129" s="5">
        <v>-2535375915</v>
      </c>
      <c r="J129" s="5">
        <v>-19882783302</v>
      </c>
      <c r="K129" s="5">
        <v>-1394800143</v>
      </c>
      <c r="L129" s="5">
        <v>-5574961474</v>
      </c>
      <c r="M129" s="5">
        <v>-1701523762</v>
      </c>
      <c r="N129" s="5">
        <v>-1084519956</v>
      </c>
    </row>
    <row r="130" spans="3:14" ht="15.5" x14ac:dyDescent="0.35">
      <c r="C130" t="s">
        <v>145</v>
      </c>
      <c r="D130" s="5">
        <v>-1988747729</v>
      </c>
      <c r="E130" s="5">
        <v>-32999338746</v>
      </c>
      <c r="F130" s="5">
        <v>8578210398</v>
      </c>
      <c r="G130" s="5">
        <v>341661951</v>
      </c>
      <c r="I130" s="5">
        <v>-10175217449</v>
      </c>
      <c r="J130" s="5">
        <v>162038817090</v>
      </c>
      <c r="K130" s="5">
        <v>113388458301</v>
      </c>
      <c r="L130" s="5">
        <v>2751005765</v>
      </c>
      <c r="M130" s="5">
        <v>16873738139</v>
      </c>
      <c r="N130" s="5">
        <v>-11944890136</v>
      </c>
    </row>
    <row r="131" spans="3:14" ht="15.5" x14ac:dyDescent="0.35">
      <c r="C131" t="s">
        <v>146</v>
      </c>
      <c r="D131" s="5">
        <v>-533839360</v>
      </c>
      <c r="E131" s="5">
        <v>-21099664813</v>
      </c>
      <c r="F131" s="5">
        <v>2434341115</v>
      </c>
      <c r="G131" s="5">
        <v>-6031495461</v>
      </c>
      <c r="I131" s="5">
        <v>-25503174670</v>
      </c>
      <c r="J131" s="5">
        <v>-35317514056</v>
      </c>
      <c r="K131" s="5">
        <v>-78743789275</v>
      </c>
      <c r="L131" s="5">
        <v>-5574535632</v>
      </c>
      <c r="M131" s="5">
        <v>-8305625339</v>
      </c>
      <c r="N131" s="5">
        <v>-1660609468</v>
      </c>
    </row>
    <row r="132" spans="3:14" ht="15.5" x14ac:dyDescent="0.35">
      <c r="C132" t="s">
        <v>148</v>
      </c>
      <c r="D132" s="5">
        <v>-533839360</v>
      </c>
      <c r="E132" s="5">
        <v>-20178563248</v>
      </c>
      <c r="F132" s="5">
        <v>2039741115</v>
      </c>
      <c r="G132" s="5">
        <v>-6027895461</v>
      </c>
      <c r="I132" s="5">
        <v>-26072136832</v>
      </c>
      <c r="J132" s="5">
        <v>-36348656181</v>
      </c>
      <c r="K132" s="5">
        <v>-15057798735</v>
      </c>
      <c r="L132" s="5">
        <v>-5090261164</v>
      </c>
      <c r="M132" s="5">
        <v>-8842216246</v>
      </c>
      <c r="N132" s="5">
        <v>-2135137194</v>
      </c>
    </row>
    <row r="133" spans="3:14" ht="15.5" x14ac:dyDescent="0.35">
      <c r="C133" t="s">
        <v>790</v>
      </c>
      <c r="E133" s="5">
        <v>-84200000</v>
      </c>
      <c r="F133" s="5">
        <v>-5400000</v>
      </c>
      <c r="G133" s="5">
        <v>-3600000</v>
      </c>
      <c r="I133" s="5">
        <v>-93200000</v>
      </c>
      <c r="J133" s="5">
        <v>-82450000</v>
      </c>
      <c r="K133" s="5">
        <v>-205450000</v>
      </c>
      <c r="L133" s="5">
        <v>-526988940</v>
      </c>
    </row>
    <row r="134" spans="3:14" ht="15.5" x14ac:dyDescent="0.35">
      <c r="C134" t="s">
        <v>527</v>
      </c>
      <c r="K134" s="5">
        <v>660000000</v>
      </c>
    </row>
    <row r="135" spans="3:14" ht="15.5" x14ac:dyDescent="0.35">
      <c r="C135" t="s">
        <v>849</v>
      </c>
      <c r="J135" s="5">
        <v>-928956017</v>
      </c>
      <c r="K135" s="5">
        <v>-250000000</v>
      </c>
    </row>
    <row r="136" spans="3:14" ht="15.5" x14ac:dyDescent="0.35">
      <c r="C136" t="s">
        <v>413</v>
      </c>
      <c r="K136" s="5">
        <v>-64400000000</v>
      </c>
    </row>
    <row r="137" spans="3:14" ht="15.5" x14ac:dyDescent="0.35">
      <c r="C137" t="s">
        <v>447</v>
      </c>
      <c r="E137" s="5">
        <v>-836901565</v>
      </c>
      <c r="F137" s="5">
        <v>400000000</v>
      </c>
      <c r="I137" s="5">
        <v>662162162</v>
      </c>
      <c r="J137" s="5">
        <v>2042548142</v>
      </c>
      <c r="K137" s="5">
        <v>509459460</v>
      </c>
      <c r="L137" s="5">
        <v>42714472</v>
      </c>
      <c r="M137" s="5">
        <v>536590907</v>
      </c>
      <c r="N137" s="5">
        <v>474527726</v>
      </c>
    </row>
    <row r="138" spans="3:14" ht="15.5" x14ac:dyDescent="0.35">
      <c r="C138" t="s">
        <v>149</v>
      </c>
      <c r="D138" s="5">
        <v>-1988747729</v>
      </c>
      <c r="E138" s="5">
        <v>-32999338746</v>
      </c>
      <c r="F138" s="5">
        <v>8578210398</v>
      </c>
      <c r="G138" s="5">
        <v>341661951</v>
      </c>
      <c r="I138" s="5">
        <v>-10175217449</v>
      </c>
      <c r="J138" s="5">
        <v>162038817090</v>
      </c>
      <c r="K138" s="5">
        <v>113388458301</v>
      </c>
      <c r="L138" s="5">
        <v>2751005765</v>
      </c>
      <c r="M138" s="5">
        <v>16873738139</v>
      </c>
      <c r="N138" s="5">
        <v>-11944890136</v>
      </c>
    </row>
    <row r="139" spans="3:14" ht="15.5" x14ac:dyDescent="0.35">
      <c r="C139" t="s">
        <v>489</v>
      </c>
      <c r="D139" s="5">
        <v>42220039910</v>
      </c>
      <c r="E139" s="5">
        <v>67634253672</v>
      </c>
      <c r="F139" s="5">
        <v>74130117347</v>
      </c>
      <c r="G139" s="5">
        <v>-108419852485</v>
      </c>
      <c r="I139" s="5">
        <v>218587125868</v>
      </c>
      <c r="J139" s="5">
        <v>425583656273</v>
      </c>
      <c r="K139" s="5">
        <v>167891106698</v>
      </c>
      <c r="L139" s="5">
        <v>89220299974</v>
      </c>
      <c r="M139" s="5">
        <v>87661809491</v>
      </c>
      <c r="N139" s="5">
        <v>71286696696</v>
      </c>
    </row>
    <row r="140" spans="3:14" ht="15.5" x14ac:dyDescent="0.35">
      <c r="C140" t="s">
        <v>311</v>
      </c>
      <c r="D140" s="5">
        <v>-44208787639</v>
      </c>
      <c r="E140" s="5">
        <v>-72779667256</v>
      </c>
      <c r="F140" s="5">
        <v>-92930820780</v>
      </c>
      <c r="G140" s="5">
        <v>108761514436</v>
      </c>
      <c r="I140" s="5">
        <v>-228287331986</v>
      </c>
      <c r="J140" s="5">
        <v>-380662328417</v>
      </c>
      <c r="K140" s="5">
        <v>-121425522722</v>
      </c>
      <c r="L140" s="5">
        <v>-87661809491</v>
      </c>
      <c r="M140" s="5">
        <v>-71286696696</v>
      </c>
      <c r="N140" s="5">
        <v>-83127923212</v>
      </c>
    </row>
    <row r="141" spans="3:14" ht="15.5" x14ac:dyDescent="0.35">
      <c r="C141" t="s">
        <v>932</v>
      </c>
      <c r="L141" s="5">
        <v>1695390814</v>
      </c>
      <c r="M141" s="5">
        <v>502875532</v>
      </c>
      <c r="N141" s="5">
        <v>4250188</v>
      </c>
    </row>
    <row r="142" spans="3:14" ht="15.5" x14ac:dyDescent="0.35">
      <c r="C142" t="s">
        <v>933</v>
      </c>
      <c r="E142" s="5">
        <v>-475011331</v>
      </c>
      <c r="I142" s="5">
        <v>-475011331</v>
      </c>
      <c r="J142" s="5">
        <v>-502505002</v>
      </c>
      <c r="K142" s="5">
        <v>-477125675</v>
      </c>
      <c r="L142" s="5">
        <v>-502875532</v>
      </c>
      <c r="M142" s="5">
        <v>-4250188</v>
      </c>
      <c r="N142" s="5">
        <v>-107913808</v>
      </c>
    </row>
    <row r="143" spans="3:14" ht="15.5" x14ac:dyDescent="0.35">
      <c r="C143" t="s">
        <v>1294</v>
      </c>
    </row>
    <row r="144" spans="3:14" ht="15.5" x14ac:dyDescent="0.35">
      <c r="C144" t="s">
        <v>458</v>
      </c>
      <c r="K144" s="5">
        <v>-10000000000</v>
      </c>
    </row>
    <row r="145" spans="2:14" ht="15.5" x14ac:dyDescent="0.35">
      <c r="C145" t="s">
        <v>1207</v>
      </c>
      <c r="J145" s="5">
        <v>97411244236</v>
      </c>
    </row>
    <row r="146" spans="2:14" ht="15.5" x14ac:dyDescent="0.35">
      <c r="C146" t="s">
        <v>1295</v>
      </c>
      <c r="E146" s="5">
        <v>-27378913831</v>
      </c>
      <c r="F146" s="5">
        <v>27378913831</v>
      </c>
      <c r="J146" s="5">
        <v>20208750000</v>
      </c>
      <c r="K146" s="5">
        <v>77400000000</v>
      </c>
    </row>
    <row r="147" spans="2:14" ht="15.5" x14ac:dyDescent="0.35">
      <c r="C147" t="s">
        <v>164</v>
      </c>
      <c r="D147" s="5">
        <v>1091818626</v>
      </c>
      <c r="E147" s="5">
        <v>-1671627314</v>
      </c>
      <c r="F147" s="5">
        <v>-7013596153</v>
      </c>
      <c r="G147" s="5">
        <v>-9496822710</v>
      </c>
      <c r="I147" s="5">
        <v>617985980</v>
      </c>
      <c r="J147" s="5">
        <v>-5063626871</v>
      </c>
      <c r="K147" s="5">
        <v>-11108052268</v>
      </c>
      <c r="L147" s="5">
        <v>17113966557</v>
      </c>
      <c r="M147" s="5">
        <v>-38389232</v>
      </c>
      <c r="N147" s="5">
        <v>376979168</v>
      </c>
    </row>
    <row r="148" spans="2:14" ht="15.5" x14ac:dyDescent="0.35">
      <c r="C148" t="s">
        <v>165</v>
      </c>
      <c r="D148" s="5">
        <v>2658078493</v>
      </c>
      <c r="I148" s="5">
        <v>2040092512</v>
      </c>
      <c r="J148" s="5">
        <v>7103719383</v>
      </c>
      <c r="K148" s="5">
        <v>18211771650</v>
      </c>
      <c r="L148" s="5">
        <v>1097805093</v>
      </c>
      <c r="M148" s="5">
        <v>1136194325</v>
      </c>
      <c r="N148" s="5">
        <v>759215157</v>
      </c>
    </row>
    <row r="149" spans="2:14" ht="15.5" x14ac:dyDescent="0.35">
      <c r="C149" t="s">
        <v>166</v>
      </c>
      <c r="D149" s="5">
        <v>3749897119</v>
      </c>
      <c r="E149" s="5">
        <v>-1671627314</v>
      </c>
      <c r="F149" s="5">
        <v>-7013596153</v>
      </c>
      <c r="G149" s="5">
        <v>-9496822710</v>
      </c>
      <c r="I149" s="5">
        <v>2658078492</v>
      </c>
      <c r="J149" s="5">
        <v>2040092512</v>
      </c>
      <c r="K149" s="5">
        <v>7103719382</v>
      </c>
      <c r="L149" s="5">
        <v>18211771650</v>
      </c>
      <c r="M149" s="5">
        <v>1097805093</v>
      </c>
      <c r="N149" s="5">
        <v>1136194325</v>
      </c>
    </row>
    <row r="151" spans="2:14" ht="15.5" x14ac:dyDescent="0.35">
      <c r="B151" t="s">
        <v>167</v>
      </c>
      <c r="C151" t="s">
        <v>11</v>
      </c>
      <c r="D151" s="5">
        <v>4590000000</v>
      </c>
      <c r="E151" s="5">
        <v>4590000000</v>
      </c>
      <c r="F151" s="5">
        <v>4590000000</v>
      </c>
      <c r="G151" s="5">
        <v>4590000000</v>
      </c>
      <c r="I151" s="5">
        <v>4590000000</v>
      </c>
      <c r="J151" s="5">
        <v>4590000000</v>
      </c>
      <c r="K151" s="5">
        <v>3780000000</v>
      </c>
      <c r="L151" s="5">
        <v>0</v>
      </c>
      <c r="M151" s="5">
        <v>0</v>
      </c>
      <c r="N151" s="5">
        <v>0</v>
      </c>
    </row>
    <row r="152" spans="2:14" ht="15.5" x14ac:dyDescent="0.35">
      <c r="C152" t="s">
        <v>168</v>
      </c>
      <c r="D152" s="6">
        <v>0.16</v>
      </c>
      <c r="E152" s="6">
        <v>-1.1499999999999999</v>
      </c>
      <c r="F152" s="6">
        <v>0.1</v>
      </c>
      <c r="G152" s="6">
        <v>1.21</v>
      </c>
    </row>
    <row r="153" spans="2:14" ht="15.5" x14ac:dyDescent="0.35">
      <c r="C153" t="s">
        <v>169</v>
      </c>
      <c r="D153" s="6">
        <v>1231.25</v>
      </c>
      <c r="E153" s="6">
        <v>-201.74</v>
      </c>
      <c r="F153" s="5">
        <v>1890</v>
      </c>
      <c r="G153" s="6">
        <v>117.36</v>
      </c>
    </row>
    <row r="154" spans="2:14" ht="15.5" x14ac:dyDescent="0.35">
      <c r="C154" t="s">
        <v>60</v>
      </c>
      <c r="D154" s="6">
        <v>20.010000000000002</v>
      </c>
      <c r="E154" s="6">
        <v>62.21</v>
      </c>
      <c r="F154" s="6">
        <v>17.559999999999999</v>
      </c>
      <c r="G154" s="6">
        <v>7.37</v>
      </c>
    </row>
    <row r="155" spans="2:14" ht="15.5" x14ac:dyDescent="0.35">
      <c r="C155" t="s">
        <v>170</v>
      </c>
      <c r="D155" s="5">
        <v>8230000000</v>
      </c>
      <c r="E155" s="5">
        <v>1670000000</v>
      </c>
      <c r="F155" s="5">
        <v>7750000000</v>
      </c>
      <c r="G155" s="5">
        <v>14290000000</v>
      </c>
    </row>
    <row r="156" spans="2:14" ht="15.5" x14ac:dyDescent="0.35">
      <c r="C156" t="s">
        <v>171</v>
      </c>
      <c r="D156" s="6">
        <v>1.4000000000000002E-3</v>
      </c>
      <c r="E156" s="6">
        <v>-0.01</v>
      </c>
      <c r="F156" s="6">
        <v>8.9999999999999998E-4</v>
      </c>
      <c r="G156" s="6">
        <v>9.8999999999999991E-3</v>
      </c>
    </row>
    <row r="157" spans="2:14" ht="15.5" x14ac:dyDescent="0.35">
      <c r="C157" t="s">
        <v>172</v>
      </c>
      <c r="D157" s="6">
        <v>2.2000000000000001E-3</v>
      </c>
      <c r="E157" s="6">
        <v>-1.5800000000000002E-2</v>
      </c>
      <c r="F157" s="6">
        <v>1.4000000000000002E-3</v>
      </c>
      <c r="G157" s="6">
        <v>1.6399999999999998E-2</v>
      </c>
    </row>
    <row r="158" spans="2:14" ht="15.5" x14ac:dyDescent="0.35">
      <c r="C158" t="s">
        <v>173</v>
      </c>
      <c r="D158" s="6">
        <v>1.26E-2</v>
      </c>
      <c r="E158" s="6">
        <v>-1.03E-2</v>
      </c>
      <c r="F158" s="6">
        <v>1.1899999999999999E-2</v>
      </c>
      <c r="G158" s="6">
        <v>2.9300000000000003E-2</v>
      </c>
    </row>
    <row r="159" spans="2:14" ht="15.5" x14ac:dyDescent="0.35">
      <c r="C159" t="s">
        <v>174</v>
      </c>
      <c r="D159" s="6">
        <v>1.32</v>
      </c>
      <c r="E159" s="6">
        <v>-1.26</v>
      </c>
      <c r="F159" s="6">
        <v>1.17</v>
      </c>
      <c r="G159" s="6">
        <v>2.4700000000000002</v>
      </c>
    </row>
    <row r="160" spans="2:14" ht="15.5" x14ac:dyDescent="0.35">
      <c r="C160" t="s">
        <v>175</v>
      </c>
      <c r="D160" s="5">
        <v>335000000000</v>
      </c>
      <c r="E160" s="5">
        <v>335000000000</v>
      </c>
      <c r="F160" s="5">
        <v>340000000000</v>
      </c>
      <c r="G160" s="5">
        <v>339000000000</v>
      </c>
    </row>
    <row r="161" spans="3:14" ht="15.5" x14ac:dyDescent="0.35">
      <c r="C161" t="s">
        <v>176</v>
      </c>
      <c r="D161" s="6">
        <v>2.7</v>
      </c>
      <c r="E161" s="6">
        <v>3.19</v>
      </c>
      <c r="F161" s="6">
        <v>2.56</v>
      </c>
      <c r="G161" s="6">
        <v>1.92</v>
      </c>
    </row>
    <row r="162" spans="3:14" ht="15.5" x14ac:dyDescent="0.35">
      <c r="C162" t="s">
        <v>177</v>
      </c>
      <c r="D162" s="6">
        <v>72.989999999999995</v>
      </c>
      <c r="E162" s="6">
        <v>72.83</v>
      </c>
      <c r="F162" s="6">
        <v>73.97</v>
      </c>
      <c r="G162" s="6">
        <v>73.87</v>
      </c>
    </row>
    <row r="163" spans="3:14" ht="15.5" x14ac:dyDescent="0.35">
      <c r="C163" t="s">
        <v>178</v>
      </c>
      <c r="D163" s="6">
        <v>2.7</v>
      </c>
      <c r="E163" s="6">
        <v>3.19</v>
      </c>
      <c r="F163" s="6">
        <v>2.56</v>
      </c>
      <c r="G163" s="6">
        <v>1.92</v>
      </c>
    </row>
    <row r="164" spans="3:14" ht="15.5" x14ac:dyDescent="0.35">
      <c r="C164" t="s">
        <v>179</v>
      </c>
      <c r="D164" s="6">
        <v>72.83</v>
      </c>
      <c r="E164" s="6">
        <v>72.67</v>
      </c>
      <c r="F164" s="6">
        <v>73.94</v>
      </c>
      <c r="G164" s="6">
        <v>73.83</v>
      </c>
    </row>
    <row r="165" spans="3:14" ht="15.5" x14ac:dyDescent="0.35">
      <c r="C165" t="s">
        <v>180</v>
      </c>
      <c r="D165" s="5">
        <v>151000000000</v>
      </c>
      <c r="E165" s="5">
        <v>155000000000</v>
      </c>
      <c r="F165" s="5">
        <v>157000000000</v>
      </c>
      <c r="G165" s="5">
        <v>181000000000</v>
      </c>
    </row>
    <row r="166" spans="3:14" ht="15.5" x14ac:dyDescent="0.35">
      <c r="C166" t="s">
        <v>181</v>
      </c>
      <c r="D166" s="5">
        <v>11000000000</v>
      </c>
      <c r="E166" s="5">
        <v>11000000000</v>
      </c>
      <c r="F166" s="5">
        <v>17000000000</v>
      </c>
      <c r="G166" s="5">
        <v>15000000000</v>
      </c>
    </row>
    <row r="167" spans="3:14" ht="15.5" x14ac:dyDescent="0.35">
      <c r="C167" t="s">
        <v>182</v>
      </c>
      <c r="D167" s="5">
        <v>335000000000</v>
      </c>
      <c r="E167" s="5">
        <v>335000000000</v>
      </c>
      <c r="F167" s="5">
        <v>340000000000</v>
      </c>
      <c r="G167" s="5">
        <v>339000000000</v>
      </c>
    </row>
    <row r="168" spans="3:14" ht="15.5" x14ac:dyDescent="0.35">
      <c r="C168" t="s">
        <v>23</v>
      </c>
      <c r="D168" s="5">
        <v>162000000000</v>
      </c>
      <c r="E168" s="5">
        <v>166000000000</v>
      </c>
      <c r="F168" s="5">
        <v>174000000000</v>
      </c>
      <c r="G168" s="5">
        <v>196000000000</v>
      </c>
    </row>
    <row r="169" spans="3:14" ht="15.5" x14ac:dyDescent="0.35">
      <c r="C169" t="s">
        <v>20</v>
      </c>
      <c r="D169" s="5">
        <v>158000000000</v>
      </c>
      <c r="E169" s="5">
        <v>163000000000</v>
      </c>
      <c r="F169" s="5">
        <v>170000000000</v>
      </c>
      <c r="G169" s="5">
        <v>185000000000</v>
      </c>
    </row>
    <row r="170" spans="3:14" ht="15.5" x14ac:dyDescent="0.35">
      <c r="C170" t="s">
        <v>183</v>
      </c>
      <c r="D170" s="5">
        <v>265000000000</v>
      </c>
      <c r="E170" s="5">
        <v>261000000000</v>
      </c>
      <c r="F170" s="5">
        <v>275000000000</v>
      </c>
      <c r="G170" s="5">
        <v>281000000000</v>
      </c>
    </row>
    <row r="171" spans="3:14" ht="15.5" x14ac:dyDescent="0.35">
      <c r="C171" t="s">
        <v>184</v>
      </c>
      <c r="D171" s="5">
        <v>4000000000</v>
      </c>
      <c r="E171" s="5">
        <v>52000000000</v>
      </c>
      <c r="F171" s="5">
        <v>-18000000000</v>
      </c>
      <c r="G171" s="5">
        <v>-4000000000</v>
      </c>
    </row>
    <row r="172" spans="3:14" ht="15.5" x14ac:dyDescent="0.35">
      <c r="C172" t="s">
        <v>185</v>
      </c>
      <c r="D172" s="5">
        <v>-1000000000</v>
      </c>
      <c r="E172" s="5">
        <v>-20000000000</v>
      </c>
      <c r="F172" s="5">
        <v>2000000000</v>
      </c>
      <c r="G172" s="5">
        <v>-6000000000</v>
      </c>
    </row>
    <row r="173" spans="3:14" ht="15.5" x14ac:dyDescent="0.35">
      <c r="C173" t="s">
        <v>12</v>
      </c>
      <c r="D173" s="5">
        <v>3000000000</v>
      </c>
      <c r="E173" s="5">
        <v>32000000000</v>
      </c>
      <c r="F173" s="5">
        <v>-16000000000</v>
      </c>
      <c r="G173" s="5">
        <v>-10000000000</v>
      </c>
    </row>
    <row r="174" spans="3:14" ht="15.5" x14ac:dyDescent="0.35">
      <c r="C174" t="s">
        <v>15</v>
      </c>
      <c r="D174" s="6">
        <v>0.67</v>
      </c>
      <c r="E174" s="5">
        <v>7</v>
      </c>
      <c r="F174" s="6">
        <v>-3.48</v>
      </c>
      <c r="G174" s="6">
        <v>-2.14</v>
      </c>
    </row>
    <row r="175" spans="3:14" ht="15.5" x14ac:dyDescent="0.35">
      <c r="C175" t="s">
        <v>45</v>
      </c>
      <c r="I175" s="6">
        <v>1.1000000000000001</v>
      </c>
      <c r="J175" s="6">
        <v>5.88</v>
      </c>
      <c r="K175" s="6">
        <v>8.44</v>
      </c>
      <c r="L175" s="6">
        <v>401401.03</v>
      </c>
      <c r="M175" s="6">
        <v>71916.19</v>
      </c>
      <c r="N175" s="6">
        <v>-143907.01</v>
      </c>
    </row>
    <row r="176" spans="3:14" ht="15.5" x14ac:dyDescent="0.35">
      <c r="C176" t="s">
        <v>59</v>
      </c>
      <c r="I176" s="6">
        <v>210.91</v>
      </c>
      <c r="J176" s="6">
        <v>32.31</v>
      </c>
      <c r="K176" s="5">
        <v>0</v>
      </c>
      <c r="L176" s="5">
        <v>0</v>
      </c>
      <c r="M176" s="5">
        <v>0</v>
      </c>
      <c r="N176" s="5">
        <v>0</v>
      </c>
    </row>
    <row r="177" spans="3:14" ht="15.5" x14ac:dyDescent="0.35">
      <c r="C177" t="s">
        <v>62</v>
      </c>
      <c r="I177" s="6">
        <v>4.8</v>
      </c>
      <c r="J177" s="6">
        <v>3.33</v>
      </c>
      <c r="K177" s="5">
        <v>0</v>
      </c>
      <c r="L177" s="5">
        <v>0</v>
      </c>
      <c r="M177" s="5">
        <v>0</v>
      </c>
      <c r="N177" s="5">
        <v>0</v>
      </c>
    </row>
    <row r="178" spans="3:14" ht="15.5" x14ac:dyDescent="0.35">
      <c r="C178" t="s">
        <v>186</v>
      </c>
      <c r="I178" s="5">
        <v>36400000000</v>
      </c>
      <c r="J178" s="5">
        <v>60080000000</v>
      </c>
      <c r="K178" s="5">
        <v>53910000000</v>
      </c>
      <c r="L178" s="5">
        <v>46570000000</v>
      </c>
      <c r="M178" s="5">
        <v>25070000000</v>
      </c>
      <c r="N178" s="5">
        <v>14970000000</v>
      </c>
    </row>
    <row r="179" spans="3:14" ht="15.5" x14ac:dyDescent="0.35">
      <c r="C179" t="s">
        <v>187</v>
      </c>
      <c r="I179" s="6">
        <v>9.5999999999999992E-3</v>
      </c>
      <c r="J179" s="6">
        <v>5.0700000000000002E-2</v>
      </c>
      <c r="K179" s="6">
        <v>9.0800000000000006E-2</v>
      </c>
      <c r="L179" s="6">
        <v>7.8399999999999997E-2</v>
      </c>
      <c r="M179" s="6">
        <v>1.6200000000000003E-2</v>
      </c>
      <c r="N179" s="6">
        <v>-3.6799999999999999E-2</v>
      </c>
    </row>
    <row r="180" spans="3:14" ht="15.5" x14ac:dyDescent="0.35">
      <c r="C180" t="s">
        <v>188</v>
      </c>
      <c r="I180" s="6">
        <v>1.5100000000000001E-2</v>
      </c>
      <c r="J180" s="6">
        <v>8.199999999999999E-2</v>
      </c>
      <c r="K180" s="6">
        <v>0.17350000000000002</v>
      </c>
      <c r="L180" s="6">
        <v>0.18</v>
      </c>
      <c r="M180" s="6">
        <v>3.9199999999999999E-2</v>
      </c>
      <c r="N180" s="6">
        <v>-8.2400000000000001E-2</v>
      </c>
    </row>
    <row r="181" spans="3:14" ht="15.5" x14ac:dyDescent="0.35">
      <c r="C181" t="s">
        <v>189</v>
      </c>
      <c r="I181" s="6">
        <v>5.9900000000000002E-2</v>
      </c>
      <c r="J181" s="6">
        <v>0.15740000000000001</v>
      </c>
      <c r="K181" s="6">
        <v>0.22969999999999999</v>
      </c>
      <c r="L181" s="6">
        <v>0.25579999999999997</v>
      </c>
      <c r="M181" s="6">
        <v>0.11460000000000001</v>
      </c>
      <c r="N181" s="6">
        <v>5.0000000000000001E-3</v>
      </c>
    </row>
    <row r="182" spans="3:14" ht="15.5" x14ac:dyDescent="0.35">
      <c r="C182" t="s">
        <v>190</v>
      </c>
      <c r="I182" s="6">
        <v>1.44</v>
      </c>
      <c r="J182" s="6">
        <v>4.08</v>
      </c>
      <c r="K182" s="6">
        <v>7.44</v>
      </c>
      <c r="L182" s="6">
        <v>4.29</v>
      </c>
      <c r="M182" s="6">
        <v>1.63</v>
      </c>
      <c r="N182" s="6">
        <v>0.08</v>
      </c>
    </row>
    <row r="183" spans="3:14" ht="15.5" x14ac:dyDescent="0.35">
      <c r="C183" t="s">
        <v>56</v>
      </c>
      <c r="I183" s="6">
        <v>3.19</v>
      </c>
      <c r="J183" s="6">
        <v>2.65</v>
      </c>
      <c r="K183" s="5">
        <v>0</v>
      </c>
      <c r="L183" s="5">
        <v>0</v>
      </c>
      <c r="M183" s="5">
        <v>0</v>
      </c>
      <c r="N183" s="5">
        <v>0</v>
      </c>
    </row>
    <row r="184" spans="3:14" ht="15.5" x14ac:dyDescent="0.35">
      <c r="C184" t="s">
        <v>53</v>
      </c>
      <c r="I184" s="6">
        <v>72.83</v>
      </c>
      <c r="J184" s="6">
        <v>71.73</v>
      </c>
      <c r="K184" s="6">
        <v>48.66</v>
      </c>
      <c r="L184" s="6">
        <v>2229645.52</v>
      </c>
      <c r="M184" s="6">
        <v>1836924.24</v>
      </c>
      <c r="N184" s="6">
        <v>1747415.51</v>
      </c>
    </row>
    <row r="185" spans="3:14" ht="15.5" x14ac:dyDescent="0.35">
      <c r="C185" t="s">
        <v>191</v>
      </c>
      <c r="I185" s="6">
        <v>3.19</v>
      </c>
      <c r="J185" s="6">
        <v>2.65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192</v>
      </c>
      <c r="I186" s="6">
        <v>72.67</v>
      </c>
      <c r="J186" s="6">
        <v>71.569999999999993</v>
      </c>
      <c r="K186" s="6">
        <v>48.46</v>
      </c>
      <c r="L186" s="5">
        <v>2220235</v>
      </c>
      <c r="M186" s="6">
        <v>1836924.24</v>
      </c>
      <c r="N186" s="6">
        <v>1747415.51</v>
      </c>
    </row>
    <row r="187" spans="3:14" ht="15.5" x14ac:dyDescent="0.35">
      <c r="C187" t="s">
        <v>193</v>
      </c>
      <c r="I187" s="5">
        <v>155000000000</v>
      </c>
      <c r="J187" s="5">
        <v>166000000000</v>
      </c>
      <c r="K187" s="5">
        <v>82000000000</v>
      </c>
      <c r="L187" s="5">
        <v>67000000000</v>
      </c>
      <c r="M187" s="5">
        <v>72000000000</v>
      </c>
      <c r="N187" s="5">
        <v>71000000000</v>
      </c>
    </row>
    <row r="188" spans="3:14" ht="15.5" x14ac:dyDescent="0.35">
      <c r="C188" t="s">
        <v>194</v>
      </c>
      <c r="I188" s="5">
        <v>11000000000</v>
      </c>
      <c r="J188" s="5">
        <v>10000000000</v>
      </c>
      <c r="K188" s="5">
        <v>48000000000</v>
      </c>
      <c r="L188" s="5">
        <v>22000000000</v>
      </c>
      <c r="M188" s="5">
        <v>16000000000</v>
      </c>
    </row>
    <row r="189" spans="3:14" ht="15.5" x14ac:dyDescent="0.35">
      <c r="C189" t="s">
        <v>25</v>
      </c>
      <c r="I189" s="5">
        <v>166000000000</v>
      </c>
      <c r="J189" s="5">
        <v>176000000000</v>
      </c>
      <c r="K189" s="5">
        <v>131000000000</v>
      </c>
      <c r="L189" s="5">
        <v>89000000000</v>
      </c>
      <c r="M189" s="5">
        <v>88000000000</v>
      </c>
      <c r="N189" s="5">
        <v>71000000000</v>
      </c>
    </row>
    <row r="190" spans="3:14" ht="15.5" x14ac:dyDescent="0.35">
      <c r="C190" t="s">
        <v>22</v>
      </c>
      <c r="I190" s="5">
        <v>163000000000</v>
      </c>
      <c r="J190" s="5">
        <v>174000000000</v>
      </c>
      <c r="K190" s="5">
        <v>124000000000</v>
      </c>
      <c r="L190" s="5">
        <v>71000000000</v>
      </c>
      <c r="M190" s="5">
        <v>87000000000</v>
      </c>
      <c r="N190" s="5">
        <v>70000000000</v>
      </c>
    </row>
    <row r="191" spans="3:14" ht="15.5" x14ac:dyDescent="0.35">
      <c r="C191" t="s">
        <v>195</v>
      </c>
      <c r="I191" s="5">
        <v>261000000000</v>
      </c>
      <c r="J191" s="5">
        <v>267000000000</v>
      </c>
      <c r="K191" s="5">
        <v>185000000000</v>
      </c>
      <c r="L191" s="5">
        <v>101000000000</v>
      </c>
      <c r="M191" s="5">
        <v>68000000000</v>
      </c>
      <c r="N191" s="5">
        <v>44000000000</v>
      </c>
    </row>
    <row r="192" spans="3:14" ht="15.5" x14ac:dyDescent="0.35">
      <c r="C192" t="s">
        <v>196</v>
      </c>
      <c r="I192" s="5">
        <v>36000000000</v>
      </c>
      <c r="J192" s="5">
        <v>-132000000000</v>
      </c>
      <c r="K192" s="5">
        <v>-46000000000</v>
      </c>
      <c r="L192" s="5">
        <v>20000000000</v>
      </c>
      <c r="M192" s="5">
        <v>-9000000000</v>
      </c>
      <c r="N192" s="5">
        <v>14000000000</v>
      </c>
    </row>
    <row r="193" spans="2:14" ht="15.5" x14ac:dyDescent="0.35">
      <c r="C193" t="s">
        <v>197</v>
      </c>
      <c r="I193" s="5">
        <v>-26000000000</v>
      </c>
      <c r="J193" s="5">
        <v>-36000000000</v>
      </c>
      <c r="K193" s="5">
        <v>-15000000000</v>
      </c>
      <c r="L193" s="5">
        <v>-6000000000</v>
      </c>
      <c r="M193" s="5">
        <v>-9000000000</v>
      </c>
      <c r="N193" s="5">
        <v>-2000000000</v>
      </c>
    </row>
    <row r="194" spans="2:14" ht="15.5" x14ac:dyDescent="0.35">
      <c r="C194" t="s">
        <v>14</v>
      </c>
      <c r="I194" s="5">
        <v>10000000000</v>
      </c>
      <c r="J194" s="5">
        <v>-168000000000</v>
      </c>
      <c r="K194" s="5">
        <v>-61000000000</v>
      </c>
      <c r="L194" s="5">
        <v>14000000000</v>
      </c>
      <c r="M194" s="5">
        <v>-17000000000</v>
      </c>
      <c r="N194" s="5">
        <v>12000000000</v>
      </c>
    </row>
    <row r="195" spans="2:14" ht="15.5" x14ac:dyDescent="0.35">
      <c r="C195" t="s">
        <v>16</v>
      </c>
      <c r="I195" s="6">
        <v>2.21</v>
      </c>
      <c r="J195" s="6">
        <v>-36.619999999999997</v>
      </c>
      <c r="K195" s="6">
        <v>-16.12</v>
      </c>
      <c r="L195" s="6">
        <v>255718.68</v>
      </c>
      <c r="M195" s="6">
        <v>-311584.25</v>
      </c>
      <c r="N195" s="6">
        <v>211559.67</v>
      </c>
    </row>
    <row r="197" spans="2:14" ht="15.5" x14ac:dyDescent="0.35">
      <c r="B197" t="s">
        <v>198</v>
      </c>
      <c r="C197" t="s">
        <v>199</v>
      </c>
      <c r="D197" s="5">
        <v>738000000</v>
      </c>
      <c r="E197" s="5">
        <v>-5000000000</v>
      </c>
      <c r="F197" s="5">
        <v>482000000</v>
      </c>
      <c r="G197" s="5">
        <v>6000000000</v>
      </c>
      <c r="H197" s="5">
        <v>3000000000</v>
      </c>
      <c r="I197" s="5">
        <v>5000000000</v>
      </c>
      <c r="J197" s="5">
        <v>27000000000</v>
      </c>
      <c r="K197" s="5">
        <v>32000000000</v>
      </c>
      <c r="L197" s="5">
        <v>22000000000</v>
      </c>
      <c r="M197" s="5">
        <v>4000000000</v>
      </c>
      <c r="N197" s="5">
        <v>-8000000000</v>
      </c>
    </row>
    <row r="198" spans="2:14" ht="15.5" x14ac:dyDescent="0.35">
      <c r="C198" t="s">
        <v>317</v>
      </c>
      <c r="H198" s="5">
        <v>1000000000</v>
      </c>
      <c r="I198" s="5">
        <v>5000000000</v>
      </c>
      <c r="J198" s="5">
        <v>27000000000</v>
      </c>
      <c r="K198" s="5">
        <v>32000000000</v>
      </c>
    </row>
    <row r="199" spans="2:14" ht="15.5" x14ac:dyDescent="0.35">
      <c r="C199" t="s">
        <v>44</v>
      </c>
      <c r="D199" s="6">
        <v>0.16</v>
      </c>
      <c r="E199" s="6">
        <v>-1.1499999999999999</v>
      </c>
      <c r="F199" s="6">
        <v>0.1</v>
      </c>
      <c r="G199" s="6">
        <v>1.21</v>
      </c>
      <c r="H199" s="6">
        <v>0.64</v>
      </c>
      <c r="I199" s="6">
        <v>1.1000000000000001</v>
      </c>
      <c r="J199" s="6">
        <v>5.88</v>
      </c>
      <c r="K199" s="6">
        <v>6.96</v>
      </c>
      <c r="L199" s="6">
        <v>4.8899999999999997</v>
      </c>
      <c r="M199" s="6">
        <v>0.88</v>
      </c>
      <c r="N199" s="6">
        <v>-1.75</v>
      </c>
    </row>
    <row r="200" spans="2:14" ht="15.5" x14ac:dyDescent="0.35">
      <c r="C200" t="s">
        <v>318</v>
      </c>
      <c r="H200" s="6">
        <v>0.33</v>
      </c>
      <c r="I200" s="6">
        <v>1.1000000000000001</v>
      </c>
      <c r="J200" s="6">
        <v>5.88</v>
      </c>
      <c r="K200" s="6">
        <v>6.96</v>
      </c>
    </row>
    <row r="201" spans="2:14" ht="15.5" x14ac:dyDescent="0.35">
      <c r="C201" t="s">
        <v>204</v>
      </c>
      <c r="D201" s="5">
        <v>45000000000</v>
      </c>
      <c r="E201" s="5">
        <v>17000000000</v>
      </c>
      <c r="F201" s="5">
        <v>49000000000</v>
      </c>
      <c r="G201" s="5">
        <v>89000000000</v>
      </c>
      <c r="H201" s="5">
        <v>181000000000</v>
      </c>
      <c r="I201" s="5">
        <v>222000000000</v>
      </c>
      <c r="J201" s="5">
        <v>262000000000</v>
      </c>
      <c r="K201" s="5">
        <v>269000000000</v>
      </c>
      <c r="L201" s="5">
        <v>303000000000</v>
      </c>
      <c r="M201" s="5">
        <v>162000000000</v>
      </c>
      <c r="N201" s="5">
        <v>149000000000</v>
      </c>
    </row>
    <row r="202" spans="2:14" ht="15.5" x14ac:dyDescent="0.35">
      <c r="C202" t="s">
        <v>319</v>
      </c>
      <c r="H202" s="5">
        <v>200000000000</v>
      </c>
      <c r="I202" s="5">
        <v>222000000000</v>
      </c>
      <c r="J202" s="5">
        <v>262000000000</v>
      </c>
      <c r="K202" s="5">
        <v>269000000000</v>
      </c>
    </row>
    <row r="203" spans="2:14" ht="15.5" x14ac:dyDescent="0.35">
      <c r="C203" t="s">
        <v>208</v>
      </c>
      <c r="I203" s="6">
        <v>358.01</v>
      </c>
    </row>
    <row r="204" spans="2:14" ht="15.5" x14ac:dyDescent="0.35">
      <c r="C204" t="s">
        <v>320</v>
      </c>
      <c r="I204" s="6">
        <v>705.72</v>
      </c>
    </row>
    <row r="205" spans="2:14" ht="15.5" x14ac:dyDescent="0.35">
      <c r="C205" t="s">
        <v>209</v>
      </c>
      <c r="I205" s="6">
        <v>7.42</v>
      </c>
    </row>
    <row r="206" spans="2:14" ht="15.5" x14ac:dyDescent="0.35">
      <c r="C206" t="s">
        <v>321</v>
      </c>
      <c r="I206" s="6">
        <v>1.4000000000000002E-3</v>
      </c>
    </row>
    <row r="207" spans="2:14" ht="15.5" x14ac:dyDescent="0.35">
      <c r="C207" t="s">
        <v>322</v>
      </c>
      <c r="I207" s="6">
        <v>5.27</v>
      </c>
    </row>
    <row r="208" spans="2:14" ht="15.5" x14ac:dyDescent="0.35">
      <c r="C208" t="s">
        <v>210</v>
      </c>
      <c r="I208" s="6">
        <v>3.15</v>
      </c>
    </row>
    <row r="209" spans="3:9" ht="15.5" x14ac:dyDescent="0.35">
      <c r="C209" t="s">
        <v>323</v>
      </c>
      <c r="I209" s="6">
        <v>30.88</v>
      </c>
    </row>
    <row r="210" spans="3:9" ht="15.5" x14ac:dyDescent="0.35">
      <c r="C210" t="s">
        <v>324</v>
      </c>
      <c r="I210" s="6">
        <v>112.2</v>
      </c>
    </row>
    <row r="211" spans="3:9" ht="15.5" x14ac:dyDescent="0.35">
      <c r="C211" t="s">
        <v>325</v>
      </c>
      <c r="I211" s="6">
        <v>74.569999999999993</v>
      </c>
    </row>
    <row r="212" spans="3:9" ht="15.5" x14ac:dyDescent="0.35">
      <c r="C212" t="s">
        <v>326</v>
      </c>
      <c r="I212" s="6">
        <v>38.03</v>
      </c>
    </row>
    <row r="213" spans="3:9" ht="15.5" x14ac:dyDescent="0.35">
      <c r="C213" t="s">
        <v>327</v>
      </c>
      <c r="I213" s="6">
        <v>-8.68</v>
      </c>
    </row>
    <row r="214" spans="3:9" ht="15.5" x14ac:dyDescent="0.35">
      <c r="C214" t="s">
        <v>328</v>
      </c>
      <c r="I214" s="6">
        <v>-7.16</v>
      </c>
    </row>
    <row r="215" spans="3:9" ht="15.5" x14ac:dyDescent="0.35">
      <c r="C215" t="s">
        <v>329</v>
      </c>
      <c r="I215" s="6">
        <v>0.33</v>
      </c>
    </row>
    <row r="216" spans="3:9" ht="15.5" x14ac:dyDescent="0.35">
      <c r="C216" t="s">
        <v>211</v>
      </c>
      <c r="I216" s="6">
        <v>0.64</v>
      </c>
    </row>
    <row r="217" spans="3:9" ht="15.5" x14ac:dyDescent="0.35">
      <c r="C217" t="s">
        <v>330</v>
      </c>
      <c r="I217" s="6">
        <v>43.61</v>
      </c>
    </row>
    <row r="218" spans="3:9" ht="15.5" x14ac:dyDescent="0.35">
      <c r="C218" t="s">
        <v>212</v>
      </c>
      <c r="D218" s="6">
        <v>0.82</v>
      </c>
    </row>
    <row r="219" spans="3:9" ht="15.5" x14ac:dyDescent="0.35">
      <c r="C219" t="s">
        <v>213</v>
      </c>
      <c r="I219" s="6">
        <v>72.989999999999995</v>
      </c>
    </row>
    <row r="220" spans="3:9" ht="15.5" x14ac:dyDescent="0.35">
      <c r="C220" t="s">
        <v>331</v>
      </c>
      <c r="I220" s="6">
        <v>2.0499999999999998</v>
      </c>
    </row>
    <row r="221" spans="3:9" ht="15.5" x14ac:dyDescent="0.35">
      <c r="C221" t="s">
        <v>214</v>
      </c>
      <c r="D221" s="6">
        <v>2.6</v>
      </c>
    </row>
    <row r="222" spans="3:9" ht="15.5" x14ac:dyDescent="0.35">
      <c r="C222" t="s">
        <v>215</v>
      </c>
      <c r="D222" s="6">
        <v>1.29</v>
      </c>
    </row>
    <row r="223" spans="3:9" ht="15.5" x14ac:dyDescent="0.35">
      <c r="C223" t="s">
        <v>216</v>
      </c>
      <c r="D223" s="6">
        <v>0.48</v>
      </c>
    </row>
    <row r="224" spans="3:9" ht="15.5" x14ac:dyDescent="0.35">
      <c r="C224" t="s">
        <v>332</v>
      </c>
      <c r="D224" s="6">
        <v>0.03</v>
      </c>
    </row>
    <row r="225" spans="3:9" ht="15.5" x14ac:dyDescent="0.35">
      <c r="C225" t="s">
        <v>217</v>
      </c>
      <c r="D225" s="6">
        <v>0.56000000000000005</v>
      </c>
    </row>
    <row r="226" spans="3:9" ht="15.5" x14ac:dyDescent="0.35">
      <c r="C226" t="s">
        <v>218</v>
      </c>
      <c r="D226" s="6">
        <v>0.31</v>
      </c>
    </row>
    <row r="227" spans="3:9" ht="15.5" x14ac:dyDescent="0.35">
      <c r="C227" t="s">
        <v>219</v>
      </c>
      <c r="D227" s="6">
        <v>1.56</v>
      </c>
    </row>
    <row r="228" spans="3:9" ht="15.5" x14ac:dyDescent="0.35">
      <c r="C228" t="s">
        <v>333</v>
      </c>
      <c r="I228" s="6">
        <v>1.1100000000000001</v>
      </c>
    </row>
    <row r="229" spans="3:9" ht="15.5" x14ac:dyDescent="0.35">
      <c r="C229" t="s">
        <v>12</v>
      </c>
      <c r="D229" s="5">
        <v>3000000000</v>
      </c>
    </row>
    <row r="230" spans="3:9" ht="15.5" x14ac:dyDescent="0.35">
      <c r="C230" t="s">
        <v>220</v>
      </c>
      <c r="I230" s="6">
        <v>5.81</v>
      </c>
    </row>
    <row r="231" spans="3:9" ht="15.5" x14ac:dyDescent="0.35">
      <c r="C231" t="s">
        <v>221</v>
      </c>
      <c r="I231" s="6">
        <v>2.8999999999999998E-3</v>
      </c>
    </row>
    <row r="232" spans="3:9" ht="15.5" x14ac:dyDescent="0.35">
      <c r="C232" t="s">
        <v>222</v>
      </c>
      <c r="I232" s="6">
        <v>4.5000000000000005E-3</v>
      </c>
    </row>
    <row r="233" spans="3:9" ht="15.5" x14ac:dyDescent="0.35">
      <c r="C233" t="s">
        <v>223</v>
      </c>
      <c r="I233" s="6">
        <v>4.5599999999999995E-2</v>
      </c>
    </row>
    <row r="234" spans="3:9" ht="15.5" x14ac:dyDescent="0.35">
      <c r="C234" t="s">
        <v>334</v>
      </c>
      <c r="I234" s="6">
        <v>2.9900000000000003E-2</v>
      </c>
    </row>
    <row r="235" spans="3:9" ht="15.5" x14ac:dyDescent="0.35">
      <c r="C235" t="s">
        <v>224</v>
      </c>
      <c r="D235" s="6">
        <v>276.94</v>
      </c>
    </row>
    <row r="236" spans="3:9" ht="15.5" x14ac:dyDescent="0.35">
      <c r="C236" t="s">
        <v>225</v>
      </c>
      <c r="D236" s="5">
        <v>770</v>
      </c>
    </row>
    <row r="237" spans="3:9" ht="15.5" x14ac:dyDescent="0.35">
      <c r="C237" t="s">
        <v>226</v>
      </c>
      <c r="D237" s="6">
        <v>17.899999999999999</v>
      </c>
    </row>
    <row r="238" spans="3:9" ht="15.5" x14ac:dyDescent="0.35">
      <c r="C238" t="s">
        <v>227</v>
      </c>
      <c r="D238" s="6">
        <v>1029.04</v>
      </c>
    </row>
    <row r="239" spans="3:9" ht="15.5" x14ac:dyDescent="0.35">
      <c r="C239" t="s">
        <v>228</v>
      </c>
      <c r="D239" s="6">
        <v>0.33</v>
      </c>
    </row>
    <row r="240" spans="3:9" ht="15.5" x14ac:dyDescent="0.35">
      <c r="C240" t="s">
        <v>335</v>
      </c>
      <c r="I240" s="6">
        <v>0.38</v>
      </c>
    </row>
    <row r="241" spans="3:9" ht="15.5" x14ac:dyDescent="0.35">
      <c r="C241" t="s">
        <v>336</v>
      </c>
      <c r="I241" s="6">
        <v>0.51</v>
      </c>
    </row>
    <row r="242" spans="3:9" ht="15.5" x14ac:dyDescent="0.35">
      <c r="C242" t="s">
        <v>40</v>
      </c>
      <c r="I242" s="5">
        <v>1056000000000</v>
      </c>
    </row>
    <row r="243" spans="3:9" ht="15.5" x14ac:dyDescent="0.35">
      <c r="C243" t="s">
        <v>229</v>
      </c>
      <c r="I243" s="5">
        <v>1215000000000</v>
      </c>
    </row>
    <row r="244" spans="3:9" ht="15.5" x14ac:dyDescent="0.35">
      <c r="C244" t="s">
        <v>230</v>
      </c>
      <c r="I244" s="5">
        <v>4590000000</v>
      </c>
    </row>
    <row r="245" spans="3:9" ht="15.5" x14ac:dyDescent="0.35">
      <c r="C245" t="s">
        <v>231</v>
      </c>
      <c r="I245" s="6">
        <v>0.20860000000000001</v>
      </c>
    </row>
    <row r="246" spans="3:9" ht="15.5" x14ac:dyDescent="0.35">
      <c r="C246" t="s">
        <v>232</v>
      </c>
      <c r="D246" s="6">
        <v>0.41659999999999997</v>
      </c>
    </row>
    <row r="247" spans="3:9" ht="15.5" x14ac:dyDescent="0.35">
      <c r="C247" t="s">
        <v>233</v>
      </c>
      <c r="D247" s="6">
        <v>9.9700000000000011E-2</v>
      </c>
    </row>
    <row r="248" spans="3:9" ht="15.5" x14ac:dyDescent="0.35">
      <c r="C248" t="s">
        <v>234</v>
      </c>
      <c r="D248" s="6">
        <v>1.6299999999999999E-2</v>
      </c>
    </row>
    <row r="249" spans="3:9" ht="15.5" x14ac:dyDescent="0.35">
      <c r="C249" t="s">
        <v>235</v>
      </c>
      <c r="D249" s="6">
        <v>-0.32520000000000004</v>
      </c>
    </row>
    <row r="250" spans="3:9" ht="15.5" x14ac:dyDescent="0.35">
      <c r="C250" t="s">
        <v>236</v>
      </c>
      <c r="D250" s="6">
        <v>-0.32350000000000001</v>
      </c>
    </row>
    <row r="251" spans="3:9" ht="15.5" x14ac:dyDescent="0.35">
      <c r="C251" t="s">
        <v>237</v>
      </c>
      <c r="D251" s="6">
        <v>-0.82750000000000001</v>
      </c>
    </row>
    <row r="252" spans="3:9" ht="15.5" x14ac:dyDescent="0.35">
      <c r="C252" t="s">
        <v>244</v>
      </c>
      <c r="I252" s="5">
        <v>5</v>
      </c>
    </row>
    <row r="253" spans="3:9" ht="15.5" x14ac:dyDescent="0.35">
      <c r="C253" t="s">
        <v>245</v>
      </c>
      <c r="I253" s="6">
        <v>0.77</v>
      </c>
    </row>
    <row r="254" spans="3:9" ht="15.5" x14ac:dyDescent="0.35">
      <c r="C254" t="s">
        <v>246</v>
      </c>
      <c r="I254" s="6">
        <v>0.52</v>
      </c>
    </row>
    <row r="255" spans="3:9" ht="15.5" x14ac:dyDescent="0.35">
      <c r="C255" t="s">
        <v>247</v>
      </c>
      <c r="I255" s="6">
        <v>0.02</v>
      </c>
    </row>
    <row r="256" spans="3:9" ht="15.5" x14ac:dyDescent="0.35">
      <c r="C256" t="s">
        <v>249</v>
      </c>
      <c r="I256" s="6">
        <v>0.21</v>
      </c>
    </row>
    <row r="257" spans="3:9" ht="15.5" x14ac:dyDescent="0.35">
      <c r="C257" t="s">
        <v>250</v>
      </c>
      <c r="I257" s="6">
        <v>0.21</v>
      </c>
    </row>
    <row r="258" spans="3:9" ht="15.5" x14ac:dyDescent="0.35">
      <c r="C258" t="s">
        <v>251</v>
      </c>
      <c r="I258" s="6">
        <v>0.62</v>
      </c>
    </row>
    <row r="259" spans="3:9" ht="15.5" x14ac:dyDescent="0.35">
      <c r="C259" t="s">
        <v>337</v>
      </c>
      <c r="I259" s="5">
        <v>200000000000</v>
      </c>
    </row>
    <row r="260" spans="3:9" ht="15.5" x14ac:dyDescent="0.35">
      <c r="C260" t="s">
        <v>338</v>
      </c>
      <c r="I260" s="5">
        <v>86000000000</v>
      </c>
    </row>
    <row r="261" spans="3:9" ht="15.5" x14ac:dyDescent="0.35">
      <c r="C261" t="s">
        <v>339</v>
      </c>
      <c r="I261" s="5">
        <v>11000000000</v>
      </c>
    </row>
    <row r="262" spans="3:9" ht="15.5" x14ac:dyDescent="0.35">
      <c r="C262" t="s">
        <v>340</v>
      </c>
      <c r="I262" s="5">
        <v>1000000000</v>
      </c>
    </row>
    <row r="263" spans="3:9" ht="15.5" x14ac:dyDescent="0.35">
      <c r="C263" t="s">
        <v>252</v>
      </c>
      <c r="D263" s="5">
        <v>4000000000</v>
      </c>
    </row>
    <row r="264" spans="3:9" ht="15.5" x14ac:dyDescent="0.35">
      <c r="C264" t="s">
        <v>253</v>
      </c>
      <c r="D264" s="5">
        <v>524000000000</v>
      </c>
    </row>
    <row r="265" spans="3:9" ht="15.5" x14ac:dyDescent="0.35">
      <c r="C265" t="s">
        <v>254</v>
      </c>
      <c r="D265" s="5">
        <v>188000000000</v>
      </c>
    </row>
    <row r="266" spans="3:9" ht="15.5" x14ac:dyDescent="0.35">
      <c r="C266" t="s">
        <v>183</v>
      </c>
      <c r="D266" s="5">
        <v>265000000000</v>
      </c>
    </row>
    <row r="267" spans="3:9" ht="15.5" x14ac:dyDescent="0.35">
      <c r="C267" t="s">
        <v>182</v>
      </c>
      <c r="I267" s="5">
        <v>335000000000</v>
      </c>
    </row>
    <row r="268" spans="3:9" ht="15.5" x14ac:dyDescent="0.35">
      <c r="C268" t="s">
        <v>181</v>
      </c>
      <c r="D268" s="5">
        <v>11000000000</v>
      </c>
    </row>
    <row r="269" spans="3:9" ht="15.5" x14ac:dyDescent="0.35">
      <c r="C269" t="s">
        <v>180</v>
      </c>
      <c r="D269" s="5">
        <v>151000000000</v>
      </c>
    </row>
    <row r="270" spans="3:9" ht="15.5" x14ac:dyDescent="0.35">
      <c r="C270" t="s">
        <v>23</v>
      </c>
      <c r="D270" s="5">
        <v>162000000000</v>
      </c>
    </row>
    <row r="271" spans="3:9" ht="15.5" x14ac:dyDescent="0.35">
      <c r="C271" t="s">
        <v>20</v>
      </c>
      <c r="D271" s="5">
        <v>158000000000</v>
      </c>
    </row>
    <row r="272" spans="3:9" ht="15.5" x14ac:dyDescent="0.35">
      <c r="C272" t="s">
        <v>255</v>
      </c>
      <c r="I272" s="5">
        <v>335000000000</v>
      </c>
    </row>
    <row r="273" spans="3:9" ht="15.5" x14ac:dyDescent="0.35">
      <c r="C273" t="s">
        <v>341</v>
      </c>
      <c r="I273" s="5">
        <v>34000000000</v>
      </c>
    </row>
    <row r="274" spans="3:9" ht="15.5" x14ac:dyDescent="0.35">
      <c r="C274" t="s">
        <v>342</v>
      </c>
      <c r="I274" s="5">
        <v>-25000000000</v>
      </c>
    </row>
    <row r="275" spans="3:9" ht="15.5" x14ac:dyDescent="0.35">
      <c r="C275" t="s">
        <v>343</v>
      </c>
      <c r="I275" s="5">
        <v>-26000000000</v>
      </c>
    </row>
    <row r="276" spans="3:9" ht="15.5" x14ac:dyDescent="0.35">
      <c r="C276" t="s">
        <v>344</v>
      </c>
      <c r="I276" s="5">
        <v>-25000000000</v>
      </c>
    </row>
    <row r="277" spans="3:9" ht="15.5" x14ac:dyDescent="0.35">
      <c r="C277" t="s">
        <v>345</v>
      </c>
      <c r="I277" s="5">
        <v>9000000000</v>
      </c>
    </row>
  </sheetData>
  <pageMargins left="0.7" right="0.7" top="0.75" bottom="0.75" header="0.3" footer="0.3"/>
  <ignoredErrors>
    <ignoredError sqref="A1:N278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N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1296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1297</v>
      </c>
      <c r="D2" s="2" vm="98">
        <f ca="1">IFERROR(_xlfn.STOCKHISTORY("XIDX:" &amp; $C$1, D3, , 0, 0, 1), "Libur")</f>
        <v>147</v>
      </c>
      <c r="H2" s="2" vm="98">
        <f ca="1">IFERROR(INDEX(D2:G2,COUNT(D2:G2)),"")</f>
        <v>147</v>
      </c>
      <c r="I2" s="2" vm="183">
        <f t="shared" ref="I2:N2" ca="1" si="0">IFERROR(_xlfn.STOCKHISTORY("XIDX:" &amp; $C$1, I1, , 0, 0, 1), "Libur")</f>
        <v>165</v>
      </c>
      <c r="J2" s="2" vm="19">
        <f t="shared" ca="1" si="0"/>
        <v>148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100252277824</v>
      </c>
      <c r="H4" s="2">
        <f>IFERROR(SUM(D4:G4)*(4/MAX(1,COUNT(D4:G4))),"")</f>
        <v>401009111296</v>
      </c>
      <c r="I4" s="2">
        <f t="shared" ref="I4:N4" si="1">IFERROR(INDEX(I51:I500,MATCH($C$4,$C$51:$C$500,0)),"")</f>
        <v>360586953402</v>
      </c>
      <c r="J4" s="2">
        <f t="shared" si="1"/>
        <v>309339761435</v>
      </c>
      <c r="K4" s="2">
        <f t="shared" si="1"/>
        <v>235644447704</v>
      </c>
      <c r="L4" s="2">
        <f t="shared" si="1"/>
        <v>186462196867</v>
      </c>
      <c r="M4" s="2">
        <f t="shared" si="1"/>
        <v>156028953164</v>
      </c>
      <c r="N4" s="2">
        <f t="shared" si="1"/>
        <v>144167768885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2936035119</v>
      </c>
      <c r="H5" s="2">
        <f>IFERROR(SUM(D5:G5)*(4/MAX(1,COUNT(D5:G5))),"")</f>
        <v>11744140476</v>
      </c>
      <c r="I5" s="2">
        <f t="shared" ref="I5:N5" si="2">IFERROR(INDEX(I51:I500,MATCH($C$5,$C$51:$C$500,0)),"")</f>
        <v>18937446868</v>
      </c>
      <c r="J5" s="2">
        <f t="shared" si="2"/>
        <v>19146090335</v>
      </c>
      <c r="K5" s="2">
        <f t="shared" si="2"/>
        <v>19039427276</v>
      </c>
      <c r="L5" s="2">
        <f t="shared" si="2"/>
        <v>15137455472</v>
      </c>
      <c r="M5" s="2">
        <f t="shared" si="2"/>
        <v>10493639451</v>
      </c>
      <c r="N5" s="2">
        <f t="shared" si="2"/>
        <v>10469852534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170872617179</v>
      </c>
      <c r="H6" s="2">
        <f>IFERROR(INDEX(D6:G6,COUNT(D6:G6)),"")</f>
        <v>170872617179</v>
      </c>
      <c r="I6" s="2">
        <f t="shared" ref="I6:N6" si="3">IFERROR(INDEX(I51:I500,MATCH($C$6,$C$51:$C$500,0)),"")</f>
        <v>169432427314</v>
      </c>
      <c r="J6" s="2">
        <f t="shared" si="3"/>
        <v>158588101331</v>
      </c>
      <c r="K6" s="2">
        <f t="shared" si="3"/>
        <v>74493592004</v>
      </c>
      <c r="L6" s="2">
        <f t="shared" si="3"/>
        <v>68977418343</v>
      </c>
      <c r="M6" s="2">
        <f t="shared" si="3"/>
        <v>53946634539</v>
      </c>
      <c r="N6" s="2">
        <f t="shared" si="3"/>
        <v>43492228891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2.52</v>
      </c>
      <c r="H7" s="3">
        <f>IFERROR(INDEX(D7:G7,COUNT(D7:G7)),"")</f>
        <v>2.52</v>
      </c>
      <c r="I7" s="3">
        <f t="shared" ref="I7:N7" si="4">IFERROR(INDEX(I51:I500,MATCH($C$7,$C$51:$C$500,0))/1000000000,"")</f>
        <v>2.52</v>
      </c>
      <c r="J7" s="3">
        <f t="shared" si="4"/>
        <v>2.52</v>
      </c>
      <c r="K7" s="3">
        <f t="shared" si="4"/>
        <v>2.52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-9000000000</v>
      </c>
      <c r="H8" s="2">
        <f>IFERROR(INDEX(D8:G8,COUNT(D8:G8)),"")</f>
        <v>-9000000000</v>
      </c>
      <c r="I8" s="2">
        <f t="shared" ref="I8:N8" si="5">IFERROR(INDEX(I51:I500,MATCH($C$8,$C$51:$C$500,0)),"")</f>
        <v>19000000000</v>
      </c>
      <c r="J8" s="2">
        <f t="shared" si="5"/>
        <v>-17000000000</v>
      </c>
      <c r="K8" s="2">
        <f t="shared" si="5"/>
        <v>-9000000000</v>
      </c>
      <c r="L8" s="2">
        <f t="shared" si="5"/>
        <v>10000000000</v>
      </c>
      <c r="M8" s="2">
        <f t="shared" si="5"/>
        <v>16000000000</v>
      </c>
      <c r="N8" s="2">
        <f t="shared" si="5"/>
        <v>16000000000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-3.46</v>
      </c>
      <c r="H9" s="3">
        <f>IFERROR(INDEX(D9:G9,COUNT(D9:G9)),"")</f>
        <v>-3.46</v>
      </c>
      <c r="I9" s="3">
        <f t="shared" ref="I9:N9" si="6">IFERROR(INDEX(I51:I500,MATCH($C$9,$C$51:$C$500,0)),"")</f>
        <v>7.43</v>
      </c>
      <c r="J9" s="3">
        <f t="shared" si="6"/>
        <v>-6.91</v>
      </c>
      <c r="K9" s="3">
        <f t="shared" si="6"/>
        <v>-3.46</v>
      </c>
      <c r="L9" s="3">
        <f t="shared" si="6"/>
        <v>3302465.4</v>
      </c>
      <c r="M9" s="3">
        <f t="shared" si="6"/>
        <v>5484125.5300000003</v>
      </c>
      <c r="N9" s="3">
        <f t="shared" si="6"/>
        <v>5312754.16</v>
      </c>
    </row>
    <row r="10" spans="1:14" ht="15.5" x14ac:dyDescent="0.35">
      <c r="C10" t="s">
        <v>17</v>
      </c>
      <c r="D10" s="3">
        <f ca="1">IFERROR(IF(D9=0,"",D2/D9),"")</f>
        <v>-42.48554913294798</v>
      </c>
      <c r="I10" s="3">
        <f t="shared" ref="I10:N10" ca="1" si="7">IFERROR(IF(I9=0,"",I2/I9),"")</f>
        <v>22.207267833109018</v>
      </c>
      <c r="J10" s="3">
        <f t="shared" ca="1" si="7"/>
        <v>-21.418234442836468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7127031652</v>
      </c>
      <c r="H11" s="2">
        <f>IFERROR(INDEX(D11:G11,COUNT(D11:G11)),"")</f>
        <v>7127031652</v>
      </c>
      <c r="I11" s="2">
        <f t="shared" ref="I11:N11" si="8">IFERROR(INDEX(I51:I500,MATCH($C$11,$C$51:$C$500,0)),"")</f>
        <v>19924509970</v>
      </c>
      <c r="J11" s="2">
        <f t="shared" si="8"/>
        <v>13504734718</v>
      </c>
      <c r="K11" s="2">
        <f t="shared" si="8"/>
        <v>8542619194</v>
      </c>
      <c r="L11" s="2">
        <f t="shared" si="8"/>
        <v>12749583466</v>
      </c>
      <c r="M11" s="2">
        <f t="shared" si="8"/>
        <v>21788111331</v>
      </c>
      <c r="N11" s="2">
        <f t="shared" si="8"/>
        <v>13988671045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3000000000</v>
      </c>
      <c r="H12" s="2">
        <f>IFERROR(INDEX(D12:G12,COUNT(D12:G12)),"")</f>
        <v>3000000000</v>
      </c>
      <c r="I12" s="2">
        <f t="shared" ref="I12:N12" si="9">IFERROR(INDEX(I51:I500,MATCH($C$12,$C$51:$C$500,0)),"")</f>
        <v>-14000000000</v>
      </c>
      <c r="J12" s="2">
        <f t="shared" si="9"/>
        <v>1000000000</v>
      </c>
      <c r="K12" s="2">
        <f t="shared" si="9"/>
        <v>17000000000</v>
      </c>
      <c r="L12" s="2">
        <f t="shared" si="9"/>
        <v>-1000000000</v>
      </c>
      <c r="M12" s="2">
        <f t="shared" si="9"/>
        <v>-14000000000</v>
      </c>
      <c r="N12" s="2">
        <f t="shared" si="9"/>
        <v>-9000000000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 t="shared" ref="I13:N13" si="10">IFERROR(INDEX(I51:I500,MATCH($C$13,$C$51:$C$500,0)),"")</f>
        <v>6000000000</v>
      </c>
      <c r="J13" s="2">
        <f t="shared" si="10"/>
        <v>15000000000</v>
      </c>
      <c r="K13" s="2">
        <f t="shared" si="10"/>
        <v>25000000000</v>
      </c>
      <c r="L13" s="2">
        <f t="shared" si="10"/>
        <v>12000000000</v>
      </c>
      <c r="M13" s="2">
        <f t="shared" si="10"/>
        <v>8000000000</v>
      </c>
      <c r="N13" s="2">
        <f t="shared" si="10"/>
        <v>5000000000</v>
      </c>
    </row>
    <row r="14" spans="1:14" ht="15.5" x14ac:dyDescent="0.35">
      <c r="C14" t="s">
        <v>26</v>
      </c>
      <c r="D14" s="2">
        <f>IFERROR(INDEX(D51:D500,MATCH($C$14,$C$51:$C$500,0)),"")</f>
        <v>-237695731</v>
      </c>
      <c r="H14" s="2">
        <f>IFERROR(SUM(D14:G14)*(4/MAX(1,COUNT(D14:G14))),"")</f>
        <v>-950782924</v>
      </c>
      <c r="I14" s="2">
        <f t="shared" ref="I14:N14" si="11">IFERROR(INDEX(I51:I500,MATCH($C$14,$C$51:$C$500,0)),"")</f>
        <v>-1497283186</v>
      </c>
      <c r="J14" s="2">
        <f t="shared" si="11"/>
        <v>-1963473322</v>
      </c>
      <c r="K14" s="2">
        <f t="shared" si="11"/>
        <v>-1790812951</v>
      </c>
      <c r="L14" s="2">
        <f t="shared" si="11"/>
        <v>-1279938333</v>
      </c>
      <c r="M14" s="2">
        <f t="shared" si="11"/>
        <v>-1315993693</v>
      </c>
      <c r="N14" s="2">
        <f t="shared" si="11"/>
        <v>-1501207943</v>
      </c>
    </row>
    <row r="15" spans="1:14" ht="15.5" x14ac:dyDescent="0.35">
      <c r="C15" t="s">
        <v>27</v>
      </c>
      <c r="D15" s="2">
        <f>IFERROR(INDEX(D51:D500,MATCH($C$15,$C$51:$C$500,0)),"")</f>
        <v>-940667294</v>
      </c>
      <c r="H15" s="2">
        <f>IFERROR(SUM(D15:G15)*(4/MAX(1,COUNT(D15:G15))),"")</f>
        <v>-3762669176</v>
      </c>
      <c r="I15" s="2">
        <f t="shared" ref="I15:N15" si="12">IFERROR(INDEX(I51:I500,MATCH($C$15,$C$51:$C$500,0)),"")</f>
        <v>-5577981308</v>
      </c>
      <c r="J15" s="2">
        <f t="shared" si="12"/>
        <v>-5794862960</v>
      </c>
      <c r="K15" s="2">
        <f t="shared" si="12"/>
        <v>-5594809551</v>
      </c>
      <c r="L15" s="2">
        <f t="shared" si="12"/>
        <v>-4944015479</v>
      </c>
      <c r="M15" s="2">
        <f t="shared" si="12"/>
        <v>-4991157211</v>
      </c>
      <c r="N15" s="2">
        <f t="shared" si="12"/>
        <v>-3150551423</v>
      </c>
    </row>
    <row r="16" spans="1:14" ht="15.5" x14ac:dyDescent="0.35">
      <c r="C16" t="s">
        <v>28</v>
      </c>
      <c r="D16" s="2">
        <f>IFERROR(INDEX(D51:D500,MATCH($C$16,$C$51:$C$500,0)),"")</f>
        <v>3889892159</v>
      </c>
      <c r="H16" s="2">
        <f>IFERROR(SUM(D16:G16)*(4/MAX(1,COUNT(D16:G16))),"")</f>
        <v>15559568636</v>
      </c>
      <c r="I16" s="2">
        <f t="shared" ref="I16:N16" si="13">IFERROR(INDEX(I51:I500,MATCH($C$16,$C$51:$C$500,0)),"")</f>
        <v>25340320877</v>
      </c>
      <c r="J16" s="2">
        <f t="shared" si="13"/>
        <v>24465449354</v>
      </c>
      <c r="K16" s="2">
        <f t="shared" si="13"/>
        <v>24144088489</v>
      </c>
      <c r="L16" s="2">
        <f t="shared" si="13"/>
        <v>19972915779</v>
      </c>
      <c r="M16" s="2">
        <f t="shared" si="13"/>
        <v>15074960273</v>
      </c>
      <c r="N16" s="2">
        <f t="shared" si="13"/>
        <v>14237044868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370440000000</v>
      </c>
      <c r="H20" s="2">
        <f t="shared" ref="H20:N20" ca="1" si="14">IFERROR(H21*H2,"")</f>
        <v>370440000000</v>
      </c>
      <c r="I20" s="2">
        <f t="shared" ca="1" si="14"/>
        <v>415800000000</v>
      </c>
      <c r="J20" s="2">
        <f t="shared" ca="1" si="14"/>
        <v>372960000000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2520000000</v>
      </c>
      <c r="H21" s="2">
        <f>IFERROR(INDEX(D21:G21,COUNT(D21:G21)),"")</f>
        <v>2520000000</v>
      </c>
      <c r="I21" s="2">
        <f t="shared" ref="I21:N21" si="15">IFERROR(INDEX(I51:I500,MATCH($C$7,$C$51:$C$500,0)),"")</f>
        <v>2520000000</v>
      </c>
      <c r="J21" s="2">
        <f t="shared" si="15"/>
        <v>2520000000</v>
      </c>
      <c r="K21" s="2">
        <f t="shared" si="15"/>
        <v>2520000000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1.7182595827652802</v>
      </c>
      <c r="H23" s="3">
        <f t="shared" ref="H23:N23" si="16">IFERROR(H5/H6*100,"")</f>
        <v>6.8730383310611209</v>
      </c>
      <c r="I23" s="3">
        <f t="shared" si="16"/>
        <v>11.176990832400842</v>
      </c>
      <c r="J23" s="3">
        <f t="shared" si="16"/>
        <v>12.072841640898957</v>
      </c>
      <c r="K23" s="3">
        <f t="shared" si="16"/>
        <v>25.558476593500366</v>
      </c>
      <c r="L23" s="3">
        <f t="shared" si="16"/>
        <v>21.945523383793308</v>
      </c>
      <c r="M23" s="3">
        <f t="shared" si="16"/>
        <v>19.451888965221293</v>
      </c>
      <c r="N23" s="3">
        <f t="shared" si="16"/>
        <v>24.072927051495778</v>
      </c>
    </row>
    <row r="24" spans="1:14" ht="15.5" x14ac:dyDescent="0.35">
      <c r="C24" t="s">
        <v>43</v>
      </c>
      <c r="D24" s="4">
        <f>IFERROR(_xlfn.RRI(5,I23,D23),"")</f>
        <v>-0.31237322980301829</v>
      </c>
      <c r="H24" s="4">
        <f t="shared" ref="H24:N24" si="17">IFERROR(_xlfn.RRI(5,M23,H23),"")</f>
        <v>-0.18784785285548333</v>
      </c>
      <c r="I24" s="4">
        <f t="shared" si="17"/>
        <v>-0.14225301735264795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1.1599999999999999</v>
      </c>
      <c r="H25" s="3">
        <f>IFERROR(INDEX(D25:G25,COUNT(D25:G25)),"")</f>
        <v>1.1599999999999999</v>
      </c>
      <c r="I25" s="3">
        <f t="shared" ref="I25:N25" si="18">IFERROR(INDEX(I51:I500,MATCH($C$25,$C$51:$C$500,0)),"")</f>
        <v>7.81</v>
      </c>
      <c r="J25" s="3">
        <f t="shared" si="18"/>
        <v>7.38</v>
      </c>
      <c r="K25" s="3">
        <f t="shared" si="18"/>
        <v>7.2</v>
      </c>
      <c r="L25" s="3">
        <f t="shared" si="18"/>
        <v>5040325.8</v>
      </c>
      <c r="M25" s="3">
        <f t="shared" si="18"/>
        <v>3365058.94</v>
      </c>
      <c r="N25" s="3">
        <f t="shared" si="18"/>
        <v>3638522.23</v>
      </c>
    </row>
    <row r="26" spans="1:14" ht="15.5" x14ac:dyDescent="0.35">
      <c r="C26" t="s">
        <v>46</v>
      </c>
      <c r="D26" s="4">
        <f>IFERROR(_xlfn.RRI(5,I25,D25),"")</f>
        <v>-0.31709327253565278</v>
      </c>
      <c r="H26" s="4">
        <f t="shared" ref="H26:N26" si="19">IFERROR(_xlfn.RRI(5,M25,H25),"")</f>
        <v>-0.94900905475713548</v>
      </c>
      <c r="I26" s="4">
        <f t="shared" si="19"/>
        <v>-0.92649020692416761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39.782649930158733</v>
      </c>
      <c r="H27" s="3">
        <f t="shared" ref="H27:N27" si="20">IFERROR(H4/H21,"")</f>
        <v>159.13059972063493</v>
      </c>
      <c r="I27" s="3">
        <f t="shared" si="20"/>
        <v>143.09006087380953</v>
      </c>
      <c r="J27" s="3">
        <f t="shared" si="20"/>
        <v>122.75387358531746</v>
      </c>
      <c r="K27" s="3">
        <f t="shared" si="20"/>
        <v>93.509701469841275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-0.22586474182834615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-0.85147247119078107</v>
      </c>
      <c r="I29" s="4">
        <f t="shared" si="22"/>
        <v>5.8265582655826521E-2</v>
      </c>
      <c r="J29" s="4">
        <f t="shared" si="22"/>
        <v>2.499999999999996E-2</v>
      </c>
      <c r="K29" s="4">
        <f t="shared" si="22"/>
        <v>-0.99999857152091232</v>
      </c>
      <c r="L29" s="4">
        <f t="shared" si="22"/>
        <v>0.49784175845668838</v>
      </c>
      <c r="M29" s="4">
        <f t="shared" si="22"/>
        <v>-7.5157790089961887E-2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0.11210099953043892</v>
      </c>
      <c r="I30" s="4">
        <f t="shared" si="23"/>
        <v>0.16566635898750548</v>
      </c>
      <c r="J30" s="4">
        <f t="shared" si="23"/>
        <v>0.31273944473994508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67.56</v>
      </c>
      <c r="H32" s="3">
        <f>IFERROR(INDEX(D32:G32,COUNT(D32:G32)),"")</f>
        <v>67.56</v>
      </c>
      <c r="I32" s="3">
        <f t="shared" ref="I32:N32" si="24">IFERROR(INDEX(I51:I500,MATCH($C$32,$C$51:$C$500,0)),"")</f>
        <v>67</v>
      </c>
      <c r="J32" s="3">
        <f t="shared" si="24"/>
        <v>62.72</v>
      </c>
      <c r="K32" s="3">
        <f t="shared" si="24"/>
        <v>29.48</v>
      </c>
      <c r="L32" s="3">
        <f t="shared" si="24"/>
        <v>22974949.940000001</v>
      </c>
      <c r="M32" s="3">
        <f t="shared" si="24"/>
        <v>17929131.449999999</v>
      </c>
      <c r="N32" s="3">
        <f t="shared" si="24"/>
        <v>14431251.630000001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2.1800000000000002</v>
      </c>
      <c r="H33" s="3">
        <f>IFERROR(INDEX(D33:G33,COUNT(D33:G33)),"")</f>
        <v>2.1800000000000002</v>
      </c>
      <c r="I33" s="3">
        <f t="shared" ref="I33:N33" si="25">IFERROR(INDEX(I51:I500,MATCH($C$33,$C$51:$C$500,0)),"")</f>
        <v>2.46</v>
      </c>
      <c r="J33" s="3">
        <f t="shared" si="25"/>
        <v>2.36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126.72</v>
      </c>
      <c r="H34" s="3">
        <f>IFERROR(INDEX(D34:G34,COUNT(D34:G34)),"")</f>
        <v>126.72</v>
      </c>
      <c r="I34" s="3">
        <f t="shared" ref="I34:N34" si="26">IFERROR(INDEX(I51:I500,MATCH($C$34,$C$51:$C$500,0)),"")</f>
        <v>21.13</v>
      </c>
      <c r="J34" s="3">
        <f t="shared" si="26"/>
        <v>20.05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3.7</v>
      </c>
      <c r="H35" s="3">
        <f>IFERROR(INDEX(D35:G35,COUNT(D35:G35)),"")</f>
        <v>3.7</v>
      </c>
      <c r="I35" s="3">
        <f t="shared" ref="I35:N35" si="27">IFERROR(INDEX(I51:I500,MATCH($C$35,$C$51:$C$500,0)),"")</f>
        <v>1.1599999999999999</v>
      </c>
      <c r="J35" s="3">
        <f t="shared" si="27"/>
        <v>1.21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0.64500000000000002</v>
      </c>
      <c r="I36" s="4">
        <f t="shared" si="28"/>
        <v>0.38420000000000004</v>
      </c>
      <c r="J36" s="4">
        <f t="shared" si="28"/>
        <v>0.3251</v>
      </c>
      <c r="K36" s="4">
        <f t="shared" si="28"/>
        <v>0.30010000000000003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3</v>
      </c>
      <c r="I37" s="3">
        <f t="shared" si="29"/>
        <v>3</v>
      </c>
      <c r="J37" s="3">
        <f t="shared" si="29"/>
        <v>2.4</v>
      </c>
      <c r="K37" s="3">
        <f t="shared" si="29"/>
        <v>2.16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100252277824</v>
      </c>
      <c r="E51" s="5">
        <v>96606749542</v>
      </c>
      <c r="F51" s="5">
        <v>91574812920</v>
      </c>
      <c r="G51" s="5">
        <v>86719872485</v>
      </c>
      <c r="I51" s="5">
        <v>360586953402</v>
      </c>
      <c r="J51" s="5">
        <v>309339761435</v>
      </c>
      <c r="K51" s="5">
        <v>235644447704</v>
      </c>
      <c r="L51" s="5">
        <v>186462196867</v>
      </c>
      <c r="M51" s="5">
        <v>156028953164</v>
      </c>
      <c r="N51" s="5">
        <v>144167768885</v>
      </c>
    </row>
    <row r="52" spans="2:14" ht="15.5" x14ac:dyDescent="0.35">
      <c r="C52" t="s">
        <v>73</v>
      </c>
      <c r="D52" s="5">
        <v>-66566261129</v>
      </c>
      <c r="E52" s="5">
        <v>-60271033806</v>
      </c>
      <c r="F52" s="5">
        <v>-58518382719</v>
      </c>
      <c r="G52" s="5">
        <v>-55095155970</v>
      </c>
      <c r="I52" s="5">
        <v>-230896439528</v>
      </c>
      <c r="J52" s="5">
        <v>-192102537121</v>
      </c>
      <c r="K52" s="5">
        <v>-137029990469</v>
      </c>
      <c r="L52" s="5">
        <v>-102859752233</v>
      </c>
      <c r="M52" s="5">
        <v>-85220672025</v>
      </c>
      <c r="N52" s="5">
        <v>-80565783124</v>
      </c>
    </row>
    <row r="53" spans="2:14" ht="15.5" x14ac:dyDescent="0.35">
      <c r="C53" t="s">
        <v>74</v>
      </c>
      <c r="D53" s="5">
        <v>33686016695</v>
      </c>
      <c r="E53" s="5">
        <v>36335715736</v>
      </c>
      <c r="F53" s="5">
        <v>33056430201</v>
      </c>
      <c r="G53" s="5">
        <v>31624716515</v>
      </c>
      <c r="I53" s="5">
        <v>129690513874</v>
      </c>
      <c r="J53" s="5">
        <v>117237224314</v>
      </c>
      <c r="K53" s="5">
        <v>98614457235</v>
      </c>
      <c r="L53" s="5">
        <v>83602444634</v>
      </c>
      <c r="M53" s="5">
        <v>70808281139</v>
      </c>
      <c r="N53" s="5">
        <v>63601985761</v>
      </c>
    </row>
    <row r="54" spans="2:14" ht="15.5" x14ac:dyDescent="0.35">
      <c r="C54" t="s">
        <v>75</v>
      </c>
      <c r="D54" s="5">
        <v>-29410069116</v>
      </c>
      <c r="E54" s="5">
        <v>-25268163094</v>
      </c>
      <c r="F54" s="5">
        <v>-27650401888</v>
      </c>
      <c r="G54" s="5">
        <v>-27379591691</v>
      </c>
      <c r="I54" s="5">
        <v>-106863075031</v>
      </c>
      <c r="J54" s="5">
        <v>-92571656934</v>
      </c>
      <c r="K54" s="5">
        <v>-80889847427</v>
      </c>
      <c r="L54" s="5">
        <v>-66645014605</v>
      </c>
      <c r="M54" s="5">
        <v>-58049814076</v>
      </c>
      <c r="N54" s="5">
        <v>-48732915347</v>
      </c>
    </row>
    <row r="55" spans="2:14" ht="15.5" x14ac:dyDescent="0.35">
      <c r="C55" t="s">
        <v>76</v>
      </c>
      <c r="D55" s="5">
        <v>-8053924199</v>
      </c>
      <c r="E55" s="5">
        <v>-6595166844</v>
      </c>
      <c r="F55" s="5">
        <v>-7623953098</v>
      </c>
      <c r="G55" s="5">
        <v>-7091197005</v>
      </c>
      <c r="I55" s="5">
        <v>-28418739280</v>
      </c>
      <c r="J55" s="5">
        <v>-25176354225</v>
      </c>
      <c r="K55" s="5">
        <v>-21027966561</v>
      </c>
      <c r="L55" s="5">
        <v>-16841539771</v>
      </c>
      <c r="M55" s="5">
        <v>-14958224537</v>
      </c>
      <c r="N55" s="5">
        <v>-11279257477</v>
      </c>
    </row>
    <row r="56" spans="2:14" ht="15.5" x14ac:dyDescent="0.35">
      <c r="C56" t="s">
        <v>77</v>
      </c>
      <c r="D56" s="5">
        <v>-21356144917</v>
      </c>
      <c r="E56" s="5">
        <v>-18672996250</v>
      </c>
      <c r="F56" s="5">
        <v>-20026448790</v>
      </c>
      <c r="G56" s="5">
        <v>-20288394686</v>
      </c>
      <c r="I56" s="5">
        <v>-78444335751</v>
      </c>
      <c r="J56" s="5">
        <v>-67395302709</v>
      </c>
      <c r="K56" s="5">
        <v>-59861880866</v>
      </c>
      <c r="L56" s="5">
        <v>-49803474834</v>
      </c>
      <c r="M56" s="5">
        <v>-43091589539</v>
      </c>
      <c r="N56" s="5">
        <v>-37453657870</v>
      </c>
    </row>
    <row r="57" spans="2:14" ht="15.5" x14ac:dyDescent="0.35">
      <c r="C57" t="s">
        <v>78</v>
      </c>
      <c r="D57" s="5">
        <v>4275947579</v>
      </c>
      <c r="E57" s="5">
        <v>11067552642</v>
      </c>
      <c r="F57" s="5">
        <v>5406028313</v>
      </c>
      <c r="G57" s="5">
        <v>4245124824</v>
      </c>
      <c r="I57" s="5">
        <v>22827438843</v>
      </c>
      <c r="J57" s="5">
        <v>24665567380</v>
      </c>
      <c r="K57" s="5">
        <v>17724609808</v>
      </c>
      <c r="L57" s="5">
        <v>16957430029</v>
      </c>
      <c r="M57" s="5">
        <v>12758467063</v>
      </c>
      <c r="N57" s="5">
        <v>14869070414</v>
      </c>
    </row>
    <row r="58" spans="2:14" ht="15.5" x14ac:dyDescent="0.35">
      <c r="C58" t="s">
        <v>79</v>
      </c>
      <c r="D58" s="5">
        <v>-386055420</v>
      </c>
      <c r="E58" s="5">
        <v>989974597</v>
      </c>
      <c r="F58" s="5">
        <v>440261397</v>
      </c>
      <c r="G58" s="5">
        <v>1158554259</v>
      </c>
      <c r="I58" s="5">
        <v>2512882034</v>
      </c>
      <c r="J58" s="5">
        <v>-200118026</v>
      </c>
      <c r="K58" s="5">
        <v>6419478681</v>
      </c>
      <c r="L58" s="5">
        <v>3015485750</v>
      </c>
      <c r="M58" s="5">
        <v>2316493210</v>
      </c>
      <c r="N58" s="5">
        <v>-632025546</v>
      </c>
    </row>
    <row r="59" spans="2:14" ht="15.5" x14ac:dyDescent="0.35">
      <c r="C59" t="s">
        <v>261</v>
      </c>
      <c r="L59" s="5">
        <v>752577216</v>
      </c>
      <c r="M59" s="5">
        <v>282321905</v>
      </c>
      <c r="N59" s="5">
        <v>439725014</v>
      </c>
    </row>
    <row r="60" spans="2:14" ht="15.5" x14ac:dyDescent="0.35">
      <c r="C60" t="s">
        <v>262</v>
      </c>
      <c r="D60" s="5">
        <v>25489153</v>
      </c>
      <c r="E60" s="5">
        <v>397956704</v>
      </c>
      <c r="F60" s="5">
        <v>63401933</v>
      </c>
      <c r="G60" s="5">
        <v>214468609</v>
      </c>
      <c r="I60" s="5">
        <v>769363684</v>
      </c>
      <c r="J60" s="5">
        <v>267828118</v>
      </c>
      <c r="K60" s="5">
        <v>896406595</v>
      </c>
      <c r="L60" s="5">
        <v>260215432</v>
      </c>
      <c r="M60" s="5">
        <v>-112703409</v>
      </c>
      <c r="N60" s="5">
        <v>227433949</v>
      </c>
    </row>
    <row r="61" spans="2:14" ht="15.5" x14ac:dyDescent="0.35">
      <c r="C61" t="s">
        <v>26</v>
      </c>
      <c r="D61" s="5">
        <v>-237695731</v>
      </c>
      <c r="E61" s="5">
        <v>-272302000</v>
      </c>
      <c r="F61" s="5">
        <v>-197157214</v>
      </c>
      <c r="G61" s="5">
        <v>-493377285</v>
      </c>
      <c r="I61" s="5">
        <v>-1497283186</v>
      </c>
      <c r="J61" s="5">
        <v>-1963473322</v>
      </c>
      <c r="K61" s="5">
        <v>-1790812951</v>
      </c>
      <c r="L61" s="5">
        <v>-1279938333</v>
      </c>
      <c r="M61" s="5">
        <v>-1315993693</v>
      </c>
      <c r="N61" s="5">
        <v>-1501207943</v>
      </c>
    </row>
    <row r="62" spans="2:14" ht="15.5" x14ac:dyDescent="0.35">
      <c r="C62" t="s">
        <v>80</v>
      </c>
      <c r="D62" s="5">
        <v>13189746</v>
      </c>
      <c r="E62" s="5">
        <v>17936441</v>
      </c>
      <c r="F62" s="5">
        <v>14742732</v>
      </c>
      <c r="G62" s="5">
        <v>10267131</v>
      </c>
      <c r="I62" s="5">
        <v>45413195</v>
      </c>
      <c r="J62" s="5">
        <v>32418992</v>
      </c>
      <c r="K62" s="5">
        <v>391746385</v>
      </c>
      <c r="L62" s="5">
        <v>-106671668</v>
      </c>
      <c r="M62" s="5">
        <v>-39233803</v>
      </c>
      <c r="N62" s="5">
        <v>168597948</v>
      </c>
    </row>
    <row r="63" spans="2:14" ht="15.5" x14ac:dyDescent="0.35">
      <c r="C63" t="s">
        <v>81</v>
      </c>
      <c r="D63" s="5">
        <v>-386055420</v>
      </c>
      <c r="E63" s="5">
        <v>989974597</v>
      </c>
      <c r="F63" s="5">
        <v>440261397</v>
      </c>
      <c r="G63" s="5">
        <v>1158554259</v>
      </c>
      <c r="I63" s="5">
        <v>2512882034</v>
      </c>
      <c r="J63" s="5">
        <v>-200118026</v>
      </c>
      <c r="K63" s="5">
        <v>6419478681</v>
      </c>
      <c r="L63" s="5">
        <v>3015485750</v>
      </c>
      <c r="M63" s="5">
        <v>2316493210</v>
      </c>
      <c r="N63" s="5">
        <v>-632025546</v>
      </c>
    </row>
    <row r="64" spans="2:14" ht="15.5" x14ac:dyDescent="0.35">
      <c r="C64" t="s">
        <v>28</v>
      </c>
      <c r="D64" s="5">
        <v>3889892159</v>
      </c>
      <c r="E64" s="5">
        <v>12057527239</v>
      </c>
      <c r="F64" s="5">
        <v>5846289710</v>
      </c>
      <c r="G64" s="5">
        <v>5403679083</v>
      </c>
      <c r="I64" s="5">
        <v>25340320877</v>
      </c>
      <c r="J64" s="5">
        <v>24465449354</v>
      </c>
      <c r="K64" s="5">
        <v>24144088489</v>
      </c>
      <c r="L64" s="5">
        <v>19972915779</v>
      </c>
      <c r="M64" s="5">
        <v>15074960273</v>
      </c>
      <c r="N64" s="5">
        <v>14237044868</v>
      </c>
    </row>
    <row r="65" spans="2:14" ht="15.5" x14ac:dyDescent="0.35">
      <c r="C65" t="s">
        <v>27</v>
      </c>
      <c r="D65" s="5">
        <v>-940667294</v>
      </c>
      <c r="E65" s="5">
        <v>-2918286831</v>
      </c>
      <c r="F65" s="5">
        <v>-1239057708</v>
      </c>
      <c r="G65" s="5">
        <v>-1025248538</v>
      </c>
      <c r="I65" s="5">
        <v>-5577981308</v>
      </c>
      <c r="J65" s="5">
        <v>-5794862960</v>
      </c>
      <c r="K65" s="5">
        <v>-5594809551</v>
      </c>
      <c r="L65" s="5">
        <v>-4944015479</v>
      </c>
      <c r="M65" s="5">
        <v>-4991157211</v>
      </c>
      <c r="N65" s="5">
        <v>-3150551423</v>
      </c>
    </row>
    <row r="66" spans="2:14" ht="15.5" x14ac:dyDescent="0.35">
      <c r="C66" t="s">
        <v>85</v>
      </c>
      <c r="D66" s="5">
        <v>2949224865</v>
      </c>
      <c r="E66" s="5">
        <v>9139240408</v>
      </c>
      <c r="F66" s="5">
        <v>4607232002</v>
      </c>
      <c r="G66" s="5">
        <v>4378430545</v>
      </c>
      <c r="I66" s="5">
        <v>19762339569</v>
      </c>
      <c r="J66" s="5">
        <v>18670586394</v>
      </c>
      <c r="K66" s="5">
        <v>18549278938</v>
      </c>
      <c r="L66" s="5">
        <v>15028900300</v>
      </c>
      <c r="M66" s="5">
        <v>10083803062</v>
      </c>
      <c r="N66" s="5">
        <v>11086493445</v>
      </c>
    </row>
    <row r="67" spans="2:14" ht="15.5" x14ac:dyDescent="0.35">
      <c r="C67" t="s">
        <v>86</v>
      </c>
      <c r="E67" s="5">
        <v>-779479506</v>
      </c>
      <c r="I67" s="5">
        <v>-779479506</v>
      </c>
      <c r="J67" s="5">
        <v>507922933</v>
      </c>
      <c r="K67" s="5">
        <v>881894723</v>
      </c>
      <c r="L67" s="5">
        <v>1883504</v>
      </c>
      <c r="M67" s="5">
        <v>370602586</v>
      </c>
      <c r="N67" s="5">
        <v>-448042963</v>
      </c>
    </row>
    <row r="68" spans="2:14" ht="15.5" x14ac:dyDescent="0.35">
      <c r="C68" t="s">
        <v>88</v>
      </c>
      <c r="D68" s="5">
        <v>2949224865</v>
      </c>
      <c r="E68" s="5">
        <v>8359760902</v>
      </c>
      <c r="F68" s="5">
        <v>4607232002</v>
      </c>
      <c r="G68" s="5">
        <v>4378430545</v>
      </c>
      <c r="I68" s="5">
        <v>18982860063</v>
      </c>
      <c r="J68" s="5">
        <v>19178509327</v>
      </c>
      <c r="K68" s="5">
        <v>19431173661</v>
      </c>
      <c r="L68" s="5">
        <v>15030783804</v>
      </c>
      <c r="M68" s="5">
        <v>10454405648</v>
      </c>
      <c r="N68" s="5">
        <v>10638450482</v>
      </c>
    </row>
    <row r="69" spans="2:14" ht="15.5" x14ac:dyDescent="0.35">
      <c r="C69" t="s">
        <v>89</v>
      </c>
      <c r="D69" s="5">
        <v>2949224865</v>
      </c>
      <c r="E69" s="5">
        <v>9139240408</v>
      </c>
      <c r="F69" s="5">
        <v>4607232002</v>
      </c>
      <c r="G69" s="5">
        <v>4378430545</v>
      </c>
      <c r="I69" s="5">
        <v>19762339569</v>
      </c>
      <c r="J69" s="5">
        <v>18670586394</v>
      </c>
      <c r="K69" s="5">
        <v>18549278938</v>
      </c>
      <c r="L69" s="5">
        <v>15028900300</v>
      </c>
      <c r="M69" s="5">
        <v>10083803062</v>
      </c>
      <c r="N69" s="5">
        <v>11086493445</v>
      </c>
    </row>
    <row r="70" spans="2:14" ht="15.5" x14ac:dyDescent="0.35">
      <c r="C70" t="s">
        <v>7</v>
      </c>
      <c r="D70" s="5">
        <v>2936035119</v>
      </c>
      <c r="E70" s="5">
        <v>8341824461</v>
      </c>
      <c r="F70" s="5">
        <v>4592489270</v>
      </c>
      <c r="G70" s="5">
        <v>4368163414</v>
      </c>
      <c r="I70" s="5">
        <v>18937446868</v>
      </c>
      <c r="J70" s="5">
        <v>19146090335</v>
      </c>
      <c r="K70" s="5">
        <v>19039427276</v>
      </c>
      <c r="L70" s="5">
        <v>15137455472</v>
      </c>
      <c r="M70" s="5">
        <v>10493639451</v>
      </c>
      <c r="N70" s="5">
        <v>10469852534</v>
      </c>
    </row>
    <row r="71" spans="2:14" ht="15.5" x14ac:dyDescent="0.35">
      <c r="C71" t="s">
        <v>90</v>
      </c>
      <c r="D71" s="5">
        <v>2949224865</v>
      </c>
      <c r="E71" s="5">
        <v>9139240408</v>
      </c>
      <c r="F71" s="5">
        <v>4607232002</v>
      </c>
      <c r="G71" s="5">
        <v>4378430545</v>
      </c>
      <c r="I71" s="5">
        <v>19762339569</v>
      </c>
      <c r="J71" s="5">
        <v>18670586394</v>
      </c>
      <c r="K71" s="5">
        <v>18549278938</v>
      </c>
      <c r="L71" s="5">
        <v>15028900300</v>
      </c>
      <c r="M71" s="5">
        <v>10083803062</v>
      </c>
      <c r="N71" s="5">
        <v>11086493445</v>
      </c>
    </row>
    <row r="72" spans="2:14" ht="15.5" x14ac:dyDescent="0.35">
      <c r="C72" t="s">
        <v>91</v>
      </c>
      <c r="D72" s="5">
        <v>2949224865</v>
      </c>
      <c r="E72" s="5">
        <v>8359760902</v>
      </c>
      <c r="F72" s="5">
        <v>4607232002</v>
      </c>
      <c r="G72" s="5">
        <v>4378430545</v>
      </c>
      <c r="I72" s="5">
        <v>18982860063</v>
      </c>
      <c r="J72" s="5">
        <v>19178509327</v>
      </c>
      <c r="K72" s="5">
        <v>19431173661</v>
      </c>
      <c r="L72" s="5">
        <v>15030783804</v>
      </c>
      <c r="M72" s="5">
        <v>10454405648</v>
      </c>
      <c r="N72" s="5">
        <v>10638450482</v>
      </c>
    </row>
    <row r="73" spans="2:14" ht="15.5" x14ac:dyDescent="0.35">
      <c r="C73" t="s">
        <v>92</v>
      </c>
      <c r="D73" s="5">
        <v>2949224865</v>
      </c>
      <c r="E73" s="5">
        <v>8359760902</v>
      </c>
      <c r="F73" s="5">
        <v>4607232002</v>
      </c>
      <c r="G73" s="5">
        <v>4378430545</v>
      </c>
      <c r="I73" s="5">
        <v>18982860063</v>
      </c>
      <c r="J73" s="5">
        <v>19178509327</v>
      </c>
      <c r="K73" s="5">
        <v>19431173661</v>
      </c>
      <c r="L73" s="5">
        <v>15030783804</v>
      </c>
      <c r="M73" s="5">
        <v>10454405648</v>
      </c>
      <c r="N73" s="5">
        <v>10638450482</v>
      </c>
    </row>
    <row r="75" spans="2:14" ht="15.5" x14ac:dyDescent="0.35">
      <c r="B75" t="s">
        <v>93</v>
      </c>
      <c r="C75" t="s">
        <v>94</v>
      </c>
    </row>
    <row r="76" spans="2:14" ht="15.5" x14ac:dyDescent="0.35">
      <c r="C76" t="s">
        <v>95</v>
      </c>
    </row>
    <row r="77" spans="2:14" ht="15.5" x14ac:dyDescent="0.35">
      <c r="C77" t="s">
        <v>19</v>
      </c>
      <c r="D77" s="5">
        <v>7127031652</v>
      </c>
      <c r="E77" s="5">
        <v>19924509970</v>
      </c>
      <c r="F77" s="5">
        <v>9923315124</v>
      </c>
      <c r="G77" s="5">
        <v>11063678053</v>
      </c>
      <c r="I77" s="5">
        <v>19924509970</v>
      </c>
      <c r="J77" s="5">
        <v>13504734718</v>
      </c>
      <c r="K77" s="5">
        <v>8542619194</v>
      </c>
      <c r="L77" s="5">
        <v>12749583466</v>
      </c>
      <c r="M77" s="5">
        <v>21788111331</v>
      </c>
      <c r="N77" s="5">
        <v>13988671045</v>
      </c>
    </row>
    <row r="78" spans="2:14" ht="15.5" x14ac:dyDescent="0.35">
      <c r="C78" t="s">
        <v>269</v>
      </c>
      <c r="D78" s="5">
        <v>20169198552</v>
      </c>
      <c r="E78" s="5">
        <v>15582290112</v>
      </c>
      <c r="F78" s="5">
        <v>7913688475</v>
      </c>
      <c r="G78" s="5">
        <v>7731169751</v>
      </c>
      <c r="I78" s="5">
        <v>15582290112</v>
      </c>
      <c r="J78" s="5">
        <v>12034719717</v>
      </c>
      <c r="K78" s="5">
        <v>1980085642</v>
      </c>
      <c r="L78" s="5">
        <v>1966367360</v>
      </c>
    </row>
    <row r="79" spans="2:14" ht="15.5" x14ac:dyDescent="0.35">
      <c r="C79" t="s">
        <v>96</v>
      </c>
      <c r="D79" s="5">
        <v>45687197449</v>
      </c>
      <c r="E79" s="5">
        <v>35156803698</v>
      </c>
      <c r="F79" s="5">
        <v>39690625089</v>
      </c>
      <c r="G79" s="5">
        <v>41441176118</v>
      </c>
      <c r="I79" s="5">
        <v>35156803698</v>
      </c>
      <c r="J79" s="5">
        <v>39201715774</v>
      </c>
      <c r="K79" s="5">
        <v>29811982992</v>
      </c>
      <c r="L79" s="5">
        <v>19085749108</v>
      </c>
      <c r="M79" s="5">
        <v>15887288694</v>
      </c>
      <c r="N79" s="5">
        <v>17725787545</v>
      </c>
    </row>
    <row r="80" spans="2:14" ht="15.5" x14ac:dyDescent="0.35">
      <c r="C80" t="s">
        <v>97</v>
      </c>
      <c r="D80" s="5">
        <v>3866925460</v>
      </c>
      <c r="E80" s="5">
        <v>2349496591</v>
      </c>
      <c r="F80" s="5">
        <v>1633067627</v>
      </c>
      <c r="G80" s="5">
        <v>9122073824</v>
      </c>
      <c r="I80" s="5">
        <v>2349496591</v>
      </c>
      <c r="J80" s="5">
        <v>1710878261</v>
      </c>
      <c r="K80" s="5">
        <v>759240408</v>
      </c>
      <c r="L80" s="5">
        <v>1056272052</v>
      </c>
      <c r="M80" s="5">
        <v>470321169</v>
      </c>
      <c r="N80" s="5">
        <v>360467862</v>
      </c>
    </row>
    <row r="81" spans="3:14" ht="15.5" x14ac:dyDescent="0.35">
      <c r="C81" t="s">
        <v>98</v>
      </c>
      <c r="D81" s="5">
        <v>45687197449</v>
      </c>
      <c r="E81" s="5">
        <v>35156803698</v>
      </c>
      <c r="F81" s="5">
        <v>39690625089</v>
      </c>
      <c r="G81" s="5">
        <v>41441176118</v>
      </c>
      <c r="I81" s="5">
        <v>35156803698</v>
      </c>
      <c r="J81" s="5">
        <v>39201715774</v>
      </c>
      <c r="K81" s="5">
        <v>29811982992</v>
      </c>
      <c r="L81" s="5">
        <v>19085749108</v>
      </c>
      <c r="M81" s="5">
        <v>15887288694</v>
      </c>
      <c r="N81" s="5">
        <v>17725787545</v>
      </c>
    </row>
    <row r="82" spans="3:14" ht="15.5" x14ac:dyDescent="0.35">
      <c r="C82" t="s">
        <v>99</v>
      </c>
      <c r="D82" s="5">
        <v>869624378</v>
      </c>
      <c r="E82" s="5">
        <v>1365690669</v>
      </c>
      <c r="F82" s="5">
        <v>1369060488</v>
      </c>
      <c r="G82" s="5">
        <v>1212476606</v>
      </c>
      <c r="I82" s="5">
        <v>1365690669</v>
      </c>
      <c r="J82" s="5">
        <v>1068409453</v>
      </c>
      <c r="K82" s="5">
        <v>4606232668</v>
      </c>
      <c r="L82" s="5">
        <v>13740645551</v>
      </c>
      <c r="M82" s="5">
        <v>4805117934</v>
      </c>
      <c r="N82" s="5">
        <v>879789472</v>
      </c>
    </row>
    <row r="83" spans="3:14" ht="15.5" x14ac:dyDescent="0.35">
      <c r="C83" t="s">
        <v>270</v>
      </c>
      <c r="N83" s="5">
        <v>6664498</v>
      </c>
    </row>
    <row r="84" spans="3:14" ht="15.5" x14ac:dyDescent="0.35">
      <c r="C84" t="s">
        <v>100</v>
      </c>
      <c r="D84" s="5">
        <v>869624378</v>
      </c>
      <c r="E84" s="5">
        <v>1365690669</v>
      </c>
      <c r="F84" s="5">
        <v>1369060488</v>
      </c>
      <c r="G84" s="5">
        <v>1212476606</v>
      </c>
      <c r="I84" s="5">
        <v>1365690669</v>
      </c>
      <c r="J84" s="5">
        <v>1068409453</v>
      </c>
      <c r="K84" s="5">
        <v>4606232668</v>
      </c>
      <c r="L84" s="5">
        <v>13740645551</v>
      </c>
      <c r="M84" s="5">
        <v>4805117934</v>
      </c>
      <c r="N84" s="5">
        <v>879789472</v>
      </c>
    </row>
    <row r="85" spans="3:14" ht="15.5" x14ac:dyDescent="0.35">
      <c r="C85" t="s">
        <v>101</v>
      </c>
      <c r="D85" s="5">
        <v>24986776005</v>
      </c>
      <c r="E85" s="5">
        <v>21672159546</v>
      </c>
      <c r="F85" s="5">
        <v>25524356050</v>
      </c>
      <c r="G85" s="5">
        <v>27184972683</v>
      </c>
      <c r="I85" s="5">
        <v>21672159546</v>
      </c>
      <c r="J85" s="5">
        <v>25276757140</v>
      </c>
      <c r="K85" s="5">
        <v>17220751084</v>
      </c>
      <c r="L85" s="5">
        <v>11955640086</v>
      </c>
      <c r="M85" s="5">
        <v>12497181735</v>
      </c>
      <c r="N85" s="5">
        <v>11430924093</v>
      </c>
    </row>
    <row r="86" spans="3:14" ht="15.5" x14ac:dyDescent="0.35">
      <c r="C86" t="s">
        <v>80</v>
      </c>
      <c r="D86" s="5">
        <v>-3992195979</v>
      </c>
      <c r="E86" s="5">
        <v>-2483160979</v>
      </c>
      <c r="F86" s="5">
        <v>-2483160979</v>
      </c>
      <c r="G86" s="5">
        <v>-627626779</v>
      </c>
      <c r="I86" s="5">
        <v>-2483160979</v>
      </c>
      <c r="J86" s="5">
        <v>-400345779</v>
      </c>
      <c r="K86" s="5">
        <v>-400345779</v>
      </c>
      <c r="L86" s="5">
        <v>120358487</v>
      </c>
      <c r="M86" s="5">
        <v>120358487</v>
      </c>
      <c r="N86" s="5">
        <v>120358487</v>
      </c>
    </row>
    <row r="87" spans="3:14" ht="15.5" x14ac:dyDescent="0.35">
      <c r="C87" t="s">
        <v>102</v>
      </c>
      <c r="D87" s="5">
        <v>131999154830</v>
      </c>
      <c r="E87" s="5">
        <v>109886489632</v>
      </c>
      <c r="F87" s="5">
        <v>109776296148</v>
      </c>
      <c r="G87" s="5">
        <v>115899413993</v>
      </c>
      <c r="I87" s="5">
        <v>109886489632</v>
      </c>
      <c r="J87" s="5">
        <v>106910740558</v>
      </c>
      <c r="K87" s="5">
        <v>71928409504</v>
      </c>
      <c r="L87" s="5">
        <v>63420030159</v>
      </c>
      <c r="M87" s="5">
        <v>59953481181</v>
      </c>
      <c r="N87" s="5">
        <v>47363778797</v>
      </c>
    </row>
    <row r="88" spans="3:14" ht="15.5" x14ac:dyDescent="0.35">
      <c r="C88" t="s">
        <v>103</v>
      </c>
    </row>
    <row r="89" spans="3:14" ht="15.5" x14ac:dyDescent="0.35">
      <c r="C89" t="s">
        <v>733</v>
      </c>
      <c r="D89" s="5">
        <v>7169858148</v>
      </c>
      <c r="E89" s="5">
        <v>7402748450</v>
      </c>
      <c r="F89" s="5">
        <v>10746977940</v>
      </c>
      <c r="G89" s="5">
        <v>10516861852</v>
      </c>
      <c r="I89" s="5">
        <v>7402748450</v>
      </c>
      <c r="J89" s="5">
        <v>20136085707</v>
      </c>
      <c r="L89" s="5">
        <v>9746599438</v>
      </c>
      <c r="M89" s="5">
        <v>7061478301</v>
      </c>
      <c r="N89" s="5">
        <v>3975102505</v>
      </c>
    </row>
    <row r="90" spans="3:14" ht="15.5" x14ac:dyDescent="0.35">
      <c r="C90" t="s">
        <v>105</v>
      </c>
      <c r="D90" s="5">
        <v>5094478226</v>
      </c>
      <c r="E90" s="5">
        <v>4866447842</v>
      </c>
      <c r="F90" s="5">
        <v>4668049130</v>
      </c>
      <c r="G90" s="5">
        <v>4684661707</v>
      </c>
      <c r="I90" s="5">
        <v>4866447842</v>
      </c>
      <c r="J90" s="5">
        <v>4315235557</v>
      </c>
      <c r="K90" s="5">
        <v>3881470352</v>
      </c>
      <c r="L90" s="5">
        <v>3256217405</v>
      </c>
      <c r="M90" s="5">
        <v>2247069538</v>
      </c>
      <c r="N90" s="5">
        <v>2638873927</v>
      </c>
    </row>
    <row r="91" spans="3:14" ht="15.5" x14ac:dyDescent="0.35">
      <c r="C91" t="s">
        <v>104</v>
      </c>
      <c r="D91" s="5">
        <v>93229393713</v>
      </c>
      <c r="E91" s="5">
        <v>90584733663</v>
      </c>
      <c r="F91" s="5">
        <v>89625474505</v>
      </c>
      <c r="G91" s="5">
        <v>86043946568</v>
      </c>
      <c r="I91" s="5">
        <v>90584733663</v>
      </c>
      <c r="J91" s="5">
        <v>79915255562</v>
      </c>
      <c r="K91" s="5">
        <v>53661416313</v>
      </c>
      <c r="L91" s="5">
        <v>47780079394</v>
      </c>
      <c r="M91" s="5">
        <v>40600383002</v>
      </c>
      <c r="N91" s="5">
        <v>43001523295</v>
      </c>
    </row>
    <row r="92" spans="3:14" ht="15.5" x14ac:dyDescent="0.35">
      <c r="C92" t="s">
        <v>349</v>
      </c>
      <c r="D92" s="5">
        <v>373500000</v>
      </c>
      <c r="E92" s="5">
        <v>404625000</v>
      </c>
      <c r="F92" s="5">
        <v>435750000</v>
      </c>
      <c r="G92" s="5">
        <v>466875000</v>
      </c>
      <c r="I92" s="5">
        <v>404625000</v>
      </c>
      <c r="J92" s="5">
        <v>529125000</v>
      </c>
      <c r="K92" s="5">
        <v>653625000</v>
      </c>
      <c r="L92" s="5">
        <v>778125000</v>
      </c>
      <c r="M92" s="5">
        <v>1613123400</v>
      </c>
      <c r="N92" s="5">
        <v>1563096476</v>
      </c>
    </row>
    <row r="93" spans="3:14" ht="15.5" x14ac:dyDescent="0.35">
      <c r="C93" t="s">
        <v>106</v>
      </c>
      <c r="D93" s="5">
        <v>108391771734</v>
      </c>
      <c r="E93" s="5">
        <v>105634850333</v>
      </c>
      <c r="F93" s="5">
        <v>109292185422</v>
      </c>
      <c r="G93" s="5">
        <v>104431087402</v>
      </c>
      <c r="I93" s="5">
        <v>105634850333</v>
      </c>
      <c r="J93" s="5">
        <v>107912247935</v>
      </c>
      <c r="K93" s="5">
        <v>59645790522</v>
      </c>
      <c r="L93" s="5">
        <v>62165790446</v>
      </c>
      <c r="M93" s="5">
        <v>51802131958</v>
      </c>
      <c r="N93" s="5">
        <v>51796511961</v>
      </c>
    </row>
    <row r="94" spans="3:14" ht="15.5" x14ac:dyDescent="0.35">
      <c r="C94" t="s">
        <v>107</v>
      </c>
      <c r="D94" s="5">
        <v>240390926564</v>
      </c>
      <c r="E94" s="5">
        <v>215521339965</v>
      </c>
      <c r="F94" s="5">
        <v>219068481570</v>
      </c>
      <c r="G94" s="5">
        <v>220330501395</v>
      </c>
      <c r="I94" s="5">
        <v>215521339965</v>
      </c>
      <c r="J94" s="5">
        <v>214822988493</v>
      </c>
      <c r="K94" s="5">
        <v>131574200026</v>
      </c>
      <c r="L94" s="5">
        <v>125585820605</v>
      </c>
      <c r="M94" s="5">
        <v>111755613139</v>
      </c>
      <c r="N94" s="5">
        <v>99160290758</v>
      </c>
    </row>
    <row r="95" spans="3:14" ht="15.5" x14ac:dyDescent="0.35">
      <c r="C95" t="s">
        <v>108</v>
      </c>
    </row>
    <row r="96" spans="3:14" ht="15.5" x14ac:dyDescent="0.35">
      <c r="C96" t="s">
        <v>109</v>
      </c>
    </row>
    <row r="97" spans="3:14" ht="15.5" x14ac:dyDescent="0.35">
      <c r="C97" t="s">
        <v>110</v>
      </c>
      <c r="D97" s="5">
        <v>50012433972</v>
      </c>
      <c r="E97" s="5">
        <v>27570027263</v>
      </c>
      <c r="F97" s="5">
        <v>41470216172</v>
      </c>
      <c r="G97" s="5">
        <v>45930027583</v>
      </c>
      <c r="I97" s="5">
        <v>27570027263</v>
      </c>
      <c r="J97" s="5">
        <v>41453161304</v>
      </c>
      <c r="K97" s="5">
        <v>51031358482</v>
      </c>
      <c r="L97" s="5">
        <v>43130274136</v>
      </c>
      <c r="M97" s="5">
        <v>45326859522</v>
      </c>
      <c r="N97" s="5">
        <v>44765969534</v>
      </c>
    </row>
    <row r="98" spans="3:14" ht="15.5" x14ac:dyDescent="0.35">
      <c r="C98" t="s">
        <v>273</v>
      </c>
      <c r="D98" s="5">
        <v>4968130610</v>
      </c>
      <c r="E98" s="5">
        <v>1146897679</v>
      </c>
      <c r="F98" s="5">
        <v>6503477367</v>
      </c>
      <c r="G98" s="5">
        <v>5448627502</v>
      </c>
      <c r="I98" s="5">
        <v>1146897679</v>
      </c>
      <c r="J98" s="5">
        <v>8505693325</v>
      </c>
      <c r="K98" s="5">
        <v>17867546753</v>
      </c>
      <c r="L98" s="5">
        <v>7336035135</v>
      </c>
      <c r="M98" s="5">
        <v>4212447493</v>
      </c>
      <c r="N98" s="5">
        <v>1693985401</v>
      </c>
    </row>
    <row r="99" spans="3:14" ht="15.5" x14ac:dyDescent="0.35">
      <c r="C99" t="s">
        <v>111</v>
      </c>
    </row>
    <row r="100" spans="3:14" ht="15.5" x14ac:dyDescent="0.35">
      <c r="C100" t="s">
        <v>112</v>
      </c>
      <c r="D100" s="5">
        <v>15647125279</v>
      </c>
      <c r="E100" s="5">
        <v>7129971893</v>
      </c>
      <c r="F100" s="5">
        <v>10669700460</v>
      </c>
      <c r="G100" s="5">
        <v>9165608793</v>
      </c>
      <c r="I100" s="5">
        <v>7129971893</v>
      </c>
      <c r="J100" s="5">
        <v>11752550770</v>
      </c>
      <c r="K100" s="5">
        <v>11405098845</v>
      </c>
      <c r="L100" s="5">
        <v>8332345731</v>
      </c>
      <c r="M100" s="5">
        <v>12866928034</v>
      </c>
      <c r="N100" s="5">
        <v>14904584616</v>
      </c>
    </row>
    <row r="101" spans="3:14" ht="15.5" x14ac:dyDescent="0.35">
      <c r="C101" t="s">
        <v>113</v>
      </c>
    </row>
    <row r="102" spans="3:14" ht="15.5" x14ac:dyDescent="0.35">
      <c r="C102" t="s">
        <v>114</v>
      </c>
      <c r="D102" s="5">
        <v>3866925460</v>
      </c>
      <c r="E102" s="5">
        <v>2349496591</v>
      </c>
      <c r="F102" s="5">
        <v>1633067627</v>
      </c>
      <c r="G102" s="5">
        <v>9122073824</v>
      </c>
      <c r="I102" s="5">
        <v>2349496591</v>
      </c>
      <c r="J102" s="5">
        <v>1710878261</v>
      </c>
      <c r="K102" s="5">
        <v>759240408</v>
      </c>
      <c r="L102" s="5">
        <v>1056272052</v>
      </c>
      <c r="M102" s="5">
        <v>470321169</v>
      </c>
      <c r="N102" s="5">
        <v>367132360</v>
      </c>
    </row>
    <row r="103" spans="3:14" ht="15.5" x14ac:dyDescent="0.35">
      <c r="C103" t="s">
        <v>115</v>
      </c>
      <c r="D103" s="5">
        <v>6043224240</v>
      </c>
      <c r="E103" s="5">
        <v>3302861476</v>
      </c>
      <c r="F103" s="5">
        <v>4770962695</v>
      </c>
      <c r="G103" s="5">
        <v>4534768312</v>
      </c>
      <c r="I103" s="5">
        <v>3302861476</v>
      </c>
      <c r="J103" s="5">
        <v>2115321433</v>
      </c>
      <c r="K103" s="5">
        <v>2477677383</v>
      </c>
      <c r="L103" s="5">
        <v>3060559820</v>
      </c>
      <c r="M103" s="5">
        <v>1807177429</v>
      </c>
      <c r="N103" s="5">
        <v>2263499949</v>
      </c>
    </row>
    <row r="104" spans="3:14" ht="15.5" x14ac:dyDescent="0.35">
      <c r="C104" t="s">
        <v>116</v>
      </c>
      <c r="D104" s="5">
        <v>6120747168</v>
      </c>
      <c r="E104" s="5">
        <v>3870164682</v>
      </c>
      <c r="F104" s="5">
        <v>6654940584</v>
      </c>
      <c r="G104" s="5">
        <v>6312341335</v>
      </c>
      <c r="I104" s="5">
        <v>3870164682</v>
      </c>
      <c r="J104" s="5">
        <v>4915853550</v>
      </c>
      <c r="K104" s="5">
        <v>7466970465</v>
      </c>
      <c r="L104" s="5">
        <v>12363085997</v>
      </c>
      <c r="M104" s="5">
        <v>14871511729</v>
      </c>
      <c r="N104" s="5">
        <v>15682693189</v>
      </c>
    </row>
    <row r="105" spans="3:14" ht="15.5" x14ac:dyDescent="0.35">
      <c r="C105" t="s">
        <v>118</v>
      </c>
    </row>
    <row r="106" spans="3:14" ht="15.5" x14ac:dyDescent="0.35">
      <c r="C106" t="s">
        <v>276</v>
      </c>
      <c r="K106" s="5">
        <v>1182821189</v>
      </c>
      <c r="N106" s="5">
        <v>96262661</v>
      </c>
    </row>
    <row r="107" spans="3:14" ht="15.5" x14ac:dyDescent="0.35">
      <c r="C107" t="s">
        <v>350</v>
      </c>
      <c r="D107" s="5">
        <v>2114626254</v>
      </c>
      <c r="E107" s="5">
        <v>2104572957</v>
      </c>
      <c r="F107" s="5">
        <v>2421948044</v>
      </c>
      <c r="G107" s="5">
        <v>2062821797</v>
      </c>
      <c r="I107" s="5">
        <v>2104572957</v>
      </c>
      <c r="J107" s="5">
        <v>2316389414</v>
      </c>
      <c r="K107" s="5">
        <v>2112865842</v>
      </c>
      <c r="L107" s="5">
        <v>1983159394</v>
      </c>
      <c r="M107" s="5">
        <v>1586044280</v>
      </c>
      <c r="N107" s="5">
        <v>1422637471</v>
      </c>
    </row>
    <row r="108" spans="3:14" ht="15.5" x14ac:dyDescent="0.35">
      <c r="C108" t="s">
        <v>120</v>
      </c>
      <c r="D108" s="5">
        <v>4791190561</v>
      </c>
      <c r="E108" s="5">
        <v>3292134883</v>
      </c>
      <c r="F108" s="5">
        <v>3453997580</v>
      </c>
      <c r="G108" s="5">
        <v>3533615601</v>
      </c>
      <c r="I108" s="5">
        <v>3292134883</v>
      </c>
      <c r="J108" s="5">
        <v>5532589502</v>
      </c>
      <c r="K108" s="5">
        <v>4678583808</v>
      </c>
      <c r="L108" s="5">
        <v>3434239221</v>
      </c>
      <c r="M108" s="5">
        <v>3557505701</v>
      </c>
      <c r="N108" s="5">
        <v>2709663696</v>
      </c>
    </row>
    <row r="109" spans="3:14" ht="15.5" x14ac:dyDescent="0.35">
      <c r="C109" t="s">
        <v>121</v>
      </c>
      <c r="D109" s="5">
        <v>19505875413</v>
      </c>
      <c r="E109" s="5">
        <v>18518885388</v>
      </c>
      <c r="F109" s="5">
        <v>16525598986</v>
      </c>
      <c r="G109" s="5">
        <v>16079505202</v>
      </c>
      <c r="I109" s="5">
        <v>18518885388</v>
      </c>
      <c r="J109" s="5">
        <v>14781725858</v>
      </c>
      <c r="K109" s="5">
        <v>15129115024</v>
      </c>
      <c r="L109" s="5">
        <v>13478128126</v>
      </c>
      <c r="M109" s="5">
        <v>12482119078</v>
      </c>
      <c r="N109" s="5">
        <v>10902092333</v>
      </c>
    </row>
    <row r="110" spans="3:14" ht="15.5" x14ac:dyDescent="0.35">
      <c r="C110" t="s">
        <v>122</v>
      </c>
      <c r="D110" s="5">
        <v>19505875413</v>
      </c>
      <c r="E110" s="5">
        <v>18518885388</v>
      </c>
      <c r="F110" s="5">
        <v>16525598986</v>
      </c>
      <c r="G110" s="5">
        <v>16079505202</v>
      </c>
      <c r="I110" s="5">
        <v>18518885388</v>
      </c>
      <c r="J110" s="5">
        <v>14781725858</v>
      </c>
      <c r="K110" s="5">
        <v>15129115024</v>
      </c>
      <c r="L110" s="5">
        <v>13478128126</v>
      </c>
      <c r="M110" s="5">
        <v>12482119078</v>
      </c>
      <c r="N110" s="5">
        <v>10902092333</v>
      </c>
    </row>
    <row r="111" spans="3:14" ht="15.5" x14ac:dyDescent="0.35">
      <c r="C111" t="s">
        <v>124</v>
      </c>
      <c r="G111" s="5">
        <v>549041434</v>
      </c>
    </row>
    <row r="112" spans="3:14" ht="15.5" x14ac:dyDescent="0.35">
      <c r="C112" t="s">
        <v>125</v>
      </c>
      <c r="D112" s="5">
        <v>3432553309</v>
      </c>
      <c r="E112" s="5">
        <v>3192308097</v>
      </c>
      <c r="F112" s="5">
        <v>3383426769</v>
      </c>
      <c r="G112" s="5">
        <v>549041434</v>
      </c>
      <c r="I112" s="5">
        <v>3192308097</v>
      </c>
      <c r="J112" s="5">
        <v>2316389414</v>
      </c>
      <c r="K112" s="5">
        <v>3295687031</v>
      </c>
      <c r="L112" s="5">
        <v>2550567957</v>
      </c>
      <c r="M112" s="5">
        <v>3240911396</v>
      </c>
      <c r="N112" s="5">
        <v>2211218967</v>
      </c>
    </row>
    <row r="113" spans="2:14" ht="15.5" x14ac:dyDescent="0.35">
      <c r="C113" t="s">
        <v>126</v>
      </c>
      <c r="D113" s="5">
        <v>69518309385</v>
      </c>
      <c r="E113" s="5">
        <v>46088912651</v>
      </c>
      <c r="F113" s="5">
        <v>57995815158</v>
      </c>
      <c r="G113" s="5">
        <v>62009532785</v>
      </c>
      <c r="I113" s="5">
        <v>46088912651</v>
      </c>
      <c r="J113" s="5">
        <v>56234887162</v>
      </c>
      <c r="K113" s="5">
        <v>66160473506</v>
      </c>
      <c r="L113" s="5">
        <v>56608402262</v>
      </c>
      <c r="M113" s="5">
        <v>57808978600</v>
      </c>
      <c r="N113" s="5">
        <v>55668061867</v>
      </c>
    </row>
    <row r="114" spans="2:14" ht="15.5" x14ac:dyDescent="0.35">
      <c r="C114" t="s">
        <v>127</v>
      </c>
    </row>
    <row r="115" spans="2:14" ht="15.5" x14ac:dyDescent="0.35">
      <c r="C115" t="s">
        <v>128</v>
      </c>
      <c r="D115" s="5">
        <v>50500000000</v>
      </c>
      <c r="E115" s="5">
        <v>50500000000</v>
      </c>
      <c r="F115" s="5">
        <v>50500000000</v>
      </c>
      <c r="G115" s="5">
        <v>50500000000</v>
      </c>
      <c r="I115" s="5">
        <v>50500000000</v>
      </c>
      <c r="J115" s="5">
        <v>50500000000</v>
      </c>
      <c r="K115" s="5">
        <v>40000000000</v>
      </c>
      <c r="L115" s="5">
        <v>3000000000</v>
      </c>
      <c r="M115" s="5">
        <v>3000000000</v>
      </c>
      <c r="N115" s="5">
        <v>3000000000</v>
      </c>
    </row>
    <row r="116" spans="2:14" ht="15.5" x14ac:dyDescent="0.35">
      <c r="C116" t="s">
        <v>129</v>
      </c>
      <c r="D116" s="5">
        <v>71057051122</v>
      </c>
      <c r="E116" s="5">
        <v>71057051122</v>
      </c>
      <c r="F116" s="5">
        <v>71057051122</v>
      </c>
      <c r="G116" s="5">
        <v>71057051122</v>
      </c>
      <c r="I116" s="5">
        <v>71057051122</v>
      </c>
      <c r="J116" s="5">
        <v>71057051122</v>
      </c>
      <c r="K116" s="5">
        <v>11317051122</v>
      </c>
      <c r="L116" s="5">
        <v>11317051122</v>
      </c>
      <c r="M116" s="5">
        <v>11317051122</v>
      </c>
      <c r="N116" s="5">
        <v>11317051122</v>
      </c>
    </row>
    <row r="117" spans="2:14" ht="15.5" x14ac:dyDescent="0.35">
      <c r="C117" t="s">
        <v>130</v>
      </c>
      <c r="D117" s="5">
        <v>53036720926</v>
      </c>
      <c r="E117" s="5">
        <v>50100685807</v>
      </c>
      <c r="F117" s="5">
        <v>41758861346</v>
      </c>
      <c r="G117" s="5">
        <v>37166372076</v>
      </c>
      <c r="I117" s="5">
        <v>50100685807</v>
      </c>
      <c r="J117" s="5">
        <v>37218957819</v>
      </c>
      <c r="K117" s="5">
        <v>23526867484</v>
      </c>
      <c r="L117" s="5">
        <v>54487440208</v>
      </c>
      <c r="M117" s="5">
        <v>39349984736</v>
      </c>
      <c r="N117" s="5">
        <v>28856345285</v>
      </c>
    </row>
    <row r="118" spans="2:14" ht="15.5" x14ac:dyDescent="0.35">
      <c r="C118" t="s">
        <v>131</v>
      </c>
      <c r="D118" s="5">
        <v>8000000000</v>
      </c>
      <c r="E118" s="5">
        <v>8000000000</v>
      </c>
      <c r="F118" s="5">
        <v>8000000000</v>
      </c>
      <c r="G118" s="5">
        <v>8000000000</v>
      </c>
      <c r="I118" s="5">
        <v>8000000000</v>
      </c>
      <c r="J118" s="5">
        <v>8000000000</v>
      </c>
      <c r="K118" s="5">
        <v>8000000000</v>
      </c>
    </row>
    <row r="119" spans="2:14" ht="15.5" x14ac:dyDescent="0.35">
      <c r="C119" t="s">
        <v>132</v>
      </c>
      <c r="D119" s="5">
        <v>45036720926</v>
      </c>
      <c r="E119" s="5">
        <v>42100685807</v>
      </c>
      <c r="F119" s="5">
        <v>33758861346</v>
      </c>
      <c r="G119" s="5">
        <v>29166372076</v>
      </c>
      <c r="I119" s="5">
        <v>42100685807</v>
      </c>
      <c r="J119" s="5">
        <v>29218957819</v>
      </c>
      <c r="K119" s="5">
        <v>15526867484</v>
      </c>
      <c r="L119" s="5">
        <v>54487440208</v>
      </c>
    </row>
    <row r="120" spans="2:14" ht="15.5" x14ac:dyDescent="0.35">
      <c r="C120" t="s">
        <v>133</v>
      </c>
      <c r="D120" s="5">
        <v>53036720926</v>
      </c>
      <c r="E120" s="5">
        <v>50100685807</v>
      </c>
      <c r="F120" s="5">
        <v>41758861346</v>
      </c>
      <c r="G120" s="5">
        <v>37166372076</v>
      </c>
      <c r="I120" s="5">
        <v>50100685807</v>
      </c>
      <c r="J120" s="5">
        <v>37218957819</v>
      </c>
      <c r="K120" s="5">
        <v>23526867484</v>
      </c>
      <c r="L120" s="5">
        <v>54487440208</v>
      </c>
      <c r="M120" s="5">
        <v>39349984736</v>
      </c>
      <c r="N120" s="5">
        <v>28856345285</v>
      </c>
    </row>
    <row r="121" spans="2:14" ht="15.5" x14ac:dyDescent="0.35">
      <c r="C121" t="s">
        <v>134</v>
      </c>
      <c r="D121" s="5">
        <v>271041110</v>
      </c>
      <c r="E121" s="5">
        <v>257851364</v>
      </c>
      <c r="F121" s="5">
        <v>239914923</v>
      </c>
      <c r="G121" s="5">
        <v>225172191</v>
      </c>
      <c r="I121" s="5">
        <v>257851364</v>
      </c>
      <c r="J121" s="5">
        <v>212438169</v>
      </c>
      <c r="K121" s="5">
        <v>50019177</v>
      </c>
      <c r="L121" s="5">
        <v>52568526</v>
      </c>
      <c r="M121" s="5">
        <v>159240194</v>
      </c>
      <c r="N121" s="5">
        <v>198473997</v>
      </c>
    </row>
    <row r="122" spans="2:14" ht="15.5" x14ac:dyDescent="0.35">
      <c r="C122" t="s">
        <v>9</v>
      </c>
      <c r="D122" s="5">
        <v>170872617179</v>
      </c>
      <c r="E122" s="5">
        <v>169432427314</v>
      </c>
      <c r="F122" s="5">
        <v>161072666412</v>
      </c>
      <c r="G122" s="5">
        <v>158320968610</v>
      </c>
      <c r="I122" s="5">
        <v>169432427314</v>
      </c>
      <c r="J122" s="5">
        <v>158588101331</v>
      </c>
      <c r="K122" s="5">
        <v>74493592004</v>
      </c>
      <c r="L122" s="5">
        <v>68977418343</v>
      </c>
      <c r="M122" s="5">
        <v>53946634539</v>
      </c>
      <c r="N122" s="5">
        <v>43492228891</v>
      </c>
    </row>
    <row r="123" spans="2:14" ht="15.5" x14ac:dyDescent="0.35">
      <c r="C123" t="s">
        <v>135</v>
      </c>
      <c r="D123" s="5">
        <v>240390926564</v>
      </c>
      <c r="E123" s="5">
        <v>215521339965</v>
      </c>
      <c r="F123" s="5">
        <v>219068481570</v>
      </c>
      <c r="G123" s="5">
        <v>220330501395</v>
      </c>
      <c r="I123" s="5">
        <v>215521339965</v>
      </c>
      <c r="J123" s="5">
        <v>214822988493</v>
      </c>
      <c r="K123" s="5">
        <v>140654065510</v>
      </c>
      <c r="L123" s="5">
        <v>125585820605</v>
      </c>
      <c r="M123" s="5">
        <v>111755613139</v>
      </c>
      <c r="N123" s="5">
        <v>99160290758</v>
      </c>
    </row>
    <row r="124" spans="2:14" ht="15.5" x14ac:dyDescent="0.35">
      <c r="C124" t="s">
        <v>136</v>
      </c>
      <c r="D124" s="5">
        <v>2525000000</v>
      </c>
      <c r="E124" s="5">
        <v>2525000000</v>
      </c>
      <c r="F124" s="5">
        <v>2525000000</v>
      </c>
      <c r="G124" s="5">
        <v>2525000000</v>
      </c>
      <c r="I124" s="5">
        <v>2525000000</v>
      </c>
      <c r="J124" s="5">
        <v>2525000000</v>
      </c>
      <c r="K124" s="5">
        <v>2525000000</v>
      </c>
      <c r="L124" s="5">
        <v>3000</v>
      </c>
      <c r="M124" s="5">
        <v>3000</v>
      </c>
      <c r="N124" s="5">
        <v>3000</v>
      </c>
    </row>
    <row r="126" spans="2:14" ht="15.5" x14ac:dyDescent="0.35">
      <c r="B126" t="s">
        <v>137</v>
      </c>
      <c r="C126" t="s">
        <v>138</v>
      </c>
      <c r="D126" s="5">
        <v>-1602606298</v>
      </c>
      <c r="E126" s="5">
        <v>26998106204</v>
      </c>
      <c r="F126" s="5">
        <v>15374606933</v>
      </c>
      <c r="G126" s="5">
        <v>13811995835</v>
      </c>
      <c r="I126" s="5">
        <v>49742275731</v>
      </c>
      <c r="J126" s="5">
        <v>21546663904</v>
      </c>
      <c r="K126" s="5">
        <v>8787205095</v>
      </c>
      <c r="L126" s="5">
        <v>29017835045</v>
      </c>
      <c r="M126" s="5">
        <v>25942489189</v>
      </c>
      <c r="N126" s="5">
        <v>28921363208</v>
      </c>
    </row>
    <row r="127" spans="2:14" ht="15.5" x14ac:dyDescent="0.35">
      <c r="C127" t="s">
        <v>139</v>
      </c>
      <c r="D127" s="5">
        <v>83541913184</v>
      </c>
      <c r="E127" s="5">
        <v>107060003363</v>
      </c>
      <c r="F127" s="5">
        <v>92382010600</v>
      </c>
      <c r="G127" s="5">
        <v>82473700632</v>
      </c>
      <c r="I127" s="5">
        <v>361389545075</v>
      </c>
      <c r="J127" s="5">
        <v>298599417650</v>
      </c>
      <c r="K127" s="5">
        <v>225064321359</v>
      </c>
      <c r="L127" s="5">
        <v>183090404574</v>
      </c>
      <c r="M127" s="5">
        <v>158681304902</v>
      </c>
      <c r="N127" s="5">
        <v>141715881952</v>
      </c>
    </row>
    <row r="128" spans="2:14" ht="15.5" x14ac:dyDescent="0.35">
      <c r="C128" t="s">
        <v>140</v>
      </c>
      <c r="D128" s="5">
        <v>-24673137594</v>
      </c>
      <c r="E128" s="5">
        <v>-18952767363</v>
      </c>
      <c r="F128" s="5">
        <v>-20274493723</v>
      </c>
      <c r="G128" s="5">
        <v>-14789047373</v>
      </c>
      <c r="I128" s="5">
        <v>-87266049131</v>
      </c>
      <c r="J128" s="5">
        <v>-78539054263</v>
      </c>
      <c r="K128" s="5">
        <v>-58472698715</v>
      </c>
      <c r="L128" s="5">
        <v>-58822456582</v>
      </c>
      <c r="M128" s="5">
        <v>-49965390591</v>
      </c>
      <c r="N128" s="5">
        <v>-49987745431</v>
      </c>
    </row>
    <row r="129" spans="3:14" ht="15.5" x14ac:dyDescent="0.35">
      <c r="C129" t="s">
        <v>1298</v>
      </c>
      <c r="E129" s="5">
        <v>-285749710</v>
      </c>
      <c r="I129" s="5">
        <v>-285749710</v>
      </c>
      <c r="J129" s="5">
        <v>-19568341931</v>
      </c>
      <c r="K129" s="5">
        <v>-25497350989</v>
      </c>
      <c r="L129" s="5">
        <v>-4053759566</v>
      </c>
      <c r="M129" s="5">
        <v>-16291396523</v>
      </c>
      <c r="N129" s="5">
        <v>-7495342133</v>
      </c>
    </row>
    <row r="130" spans="3:14" ht="15.5" x14ac:dyDescent="0.35">
      <c r="C130" t="s">
        <v>142</v>
      </c>
      <c r="D130" s="5">
        <v>-59362925082</v>
      </c>
      <c r="E130" s="5">
        <v>-57088798401</v>
      </c>
      <c r="F130" s="5">
        <v>-55663751262</v>
      </c>
      <c r="G130" s="5">
        <v>-53428880044</v>
      </c>
      <c r="I130" s="5">
        <v>-218309806495</v>
      </c>
      <c r="J130" s="5">
        <v>-172677764812</v>
      </c>
      <c r="K130" s="5">
        <v>-123458351491</v>
      </c>
      <c r="L130" s="5">
        <v>-85623121800</v>
      </c>
      <c r="M130" s="5">
        <v>-66482028599</v>
      </c>
      <c r="N130" s="5">
        <v>-55311431180</v>
      </c>
    </row>
    <row r="131" spans="3:14" ht="15.5" x14ac:dyDescent="0.35">
      <c r="C131" t="s">
        <v>286</v>
      </c>
      <c r="E131" s="5">
        <v>535413479</v>
      </c>
      <c r="I131" s="5">
        <v>535413479</v>
      </c>
      <c r="J131" s="5">
        <v>79023383</v>
      </c>
    </row>
    <row r="132" spans="3:14" ht="15.5" x14ac:dyDescent="0.35">
      <c r="C132" t="s">
        <v>144</v>
      </c>
      <c r="D132" s="5">
        <v>-1108456806</v>
      </c>
      <c r="E132" s="5">
        <v>-4269995164</v>
      </c>
      <c r="F132" s="5">
        <v>-1069158682</v>
      </c>
      <c r="G132" s="5">
        <v>-443777380</v>
      </c>
      <c r="I132" s="5">
        <v>-6321077487</v>
      </c>
      <c r="J132" s="5">
        <v>-6346616123</v>
      </c>
      <c r="K132" s="5">
        <v>-8848715069</v>
      </c>
      <c r="L132" s="5">
        <v>-5573231581</v>
      </c>
    </row>
    <row r="133" spans="3:14" ht="15.5" x14ac:dyDescent="0.35">
      <c r="C133" t="s">
        <v>145</v>
      </c>
      <c r="D133" s="5">
        <v>967189865</v>
      </c>
      <c r="E133" s="5">
        <v>-4203646696</v>
      </c>
      <c r="F133" s="5">
        <v>-10846923509</v>
      </c>
      <c r="G133" s="5">
        <v>-18376702791</v>
      </c>
      <c r="I133" s="5">
        <v>-24229566311</v>
      </c>
      <c r="J133" s="5">
        <v>39433213909</v>
      </c>
      <c r="K133" s="5">
        <v>-6880322239</v>
      </c>
      <c r="L133" s="5">
        <v>-4516378092</v>
      </c>
      <c r="M133" s="5">
        <v>-2717402573</v>
      </c>
      <c r="N133" s="5">
        <v>-8381765935</v>
      </c>
    </row>
    <row r="134" spans="3:14" ht="15.5" x14ac:dyDescent="0.35">
      <c r="C134" t="s">
        <v>146</v>
      </c>
      <c r="D134" s="5">
        <v>-12162061885</v>
      </c>
      <c r="E134" s="5">
        <v>-12793264662</v>
      </c>
      <c r="F134" s="5">
        <v>-5668046353</v>
      </c>
      <c r="G134" s="5">
        <v>8632953641</v>
      </c>
      <c r="I134" s="5">
        <v>-19092934168</v>
      </c>
      <c r="J134" s="5">
        <v>-56017762289</v>
      </c>
      <c r="K134" s="5">
        <v>-6113847128</v>
      </c>
      <c r="L134" s="5">
        <v>-33539984818</v>
      </c>
      <c r="M134" s="5">
        <v>-15425646330</v>
      </c>
      <c r="N134" s="5">
        <v>-16593322554</v>
      </c>
    </row>
    <row r="135" spans="3:14" ht="15.5" x14ac:dyDescent="0.35">
      <c r="C135" t="s">
        <v>1299</v>
      </c>
      <c r="J135" s="5">
        <v>-11633300000</v>
      </c>
      <c r="L135" s="5">
        <v>-3299500000</v>
      </c>
      <c r="M135" s="5">
        <v>-4741500000</v>
      </c>
      <c r="N135" s="5">
        <v>-3912247850</v>
      </c>
    </row>
    <row r="136" spans="3:14" ht="15.5" x14ac:dyDescent="0.35">
      <c r="C136" t="s">
        <v>1300</v>
      </c>
      <c r="E136" s="5">
        <v>8659007884</v>
      </c>
      <c r="I136" s="5">
        <v>8659007884</v>
      </c>
    </row>
    <row r="137" spans="3:14" ht="15.5" x14ac:dyDescent="0.35">
      <c r="C137" t="s">
        <v>1301</v>
      </c>
      <c r="F137" s="5">
        <v>15465250404</v>
      </c>
      <c r="G137" s="5">
        <v>-15465250404</v>
      </c>
      <c r="J137" s="5">
        <v>4000000000</v>
      </c>
      <c r="K137" s="5">
        <v>9212615817</v>
      </c>
      <c r="L137" s="5">
        <v>-9910007115</v>
      </c>
      <c r="M137" s="5">
        <v>-3286914330</v>
      </c>
      <c r="N137" s="5">
        <v>-15694372</v>
      </c>
    </row>
    <row r="138" spans="3:14" ht="15.5" x14ac:dyDescent="0.35">
      <c r="C138" t="s">
        <v>148</v>
      </c>
      <c r="D138" s="5">
        <v>-7127684939</v>
      </c>
      <c r="E138" s="5">
        <v>-9616855210</v>
      </c>
      <c r="F138" s="5">
        <v>-21370029583</v>
      </c>
      <c r="G138" s="5">
        <v>9408445572</v>
      </c>
      <c r="I138" s="5">
        <v>-30986884793</v>
      </c>
      <c r="J138" s="5">
        <v>-38982360463</v>
      </c>
      <c r="K138" s="5">
        <v>-17514701576</v>
      </c>
      <c r="L138" s="5">
        <v>-19110438834</v>
      </c>
      <c r="M138" s="5">
        <v>-9109112601</v>
      </c>
      <c r="N138" s="5">
        <v>-11106200679</v>
      </c>
    </row>
    <row r="139" spans="3:14" ht="15.5" x14ac:dyDescent="0.35">
      <c r="C139" t="s">
        <v>931</v>
      </c>
      <c r="D139" s="5">
        <v>38355780</v>
      </c>
      <c r="E139" s="5">
        <v>615779036</v>
      </c>
      <c r="F139" s="5">
        <v>236732826</v>
      </c>
      <c r="G139" s="5">
        <v>288288289</v>
      </c>
      <c r="I139" s="5">
        <v>1257565917</v>
      </c>
      <c r="J139" s="5">
        <v>490659856</v>
      </c>
      <c r="K139" s="5">
        <v>1201621578</v>
      </c>
      <c r="L139" s="5">
        <v>671728661</v>
      </c>
      <c r="M139" s="5">
        <v>561882751</v>
      </c>
      <c r="N139" s="5">
        <v>317720407</v>
      </c>
    </row>
    <row r="140" spans="3:14" ht="15.5" x14ac:dyDescent="0.35">
      <c r="C140" t="s">
        <v>1302</v>
      </c>
      <c r="K140" s="5">
        <v>-942000000</v>
      </c>
    </row>
    <row r="141" spans="3:14" ht="15.5" x14ac:dyDescent="0.35">
      <c r="C141" t="s">
        <v>790</v>
      </c>
      <c r="M141" s="5">
        <v>-381000000</v>
      </c>
      <c r="N141" s="5">
        <v>-1876900060</v>
      </c>
    </row>
    <row r="142" spans="3:14" ht="15.5" x14ac:dyDescent="0.35">
      <c r="C142" t="s">
        <v>1303</v>
      </c>
      <c r="D142" s="5">
        <v>-72732726</v>
      </c>
      <c r="E142" s="5">
        <v>-35092672</v>
      </c>
      <c r="G142" s="5">
        <v>-48627354</v>
      </c>
      <c r="I142" s="5">
        <v>-56617014</v>
      </c>
      <c r="J142" s="5">
        <v>-15349682</v>
      </c>
      <c r="K142" s="5">
        <v>-45901265</v>
      </c>
      <c r="L142" s="5">
        <v>108232470</v>
      </c>
    </row>
    <row r="143" spans="3:14" ht="15.5" x14ac:dyDescent="0.35">
      <c r="C143" t="s">
        <v>149</v>
      </c>
      <c r="D143" s="5">
        <v>967189865</v>
      </c>
      <c r="E143" s="5">
        <v>-4203646696</v>
      </c>
      <c r="F143" s="5">
        <v>-10846923509</v>
      </c>
      <c r="G143" s="5">
        <v>-18376702791</v>
      </c>
      <c r="I143" s="5">
        <v>-24229566311</v>
      </c>
      <c r="J143" s="5">
        <v>39433213909</v>
      </c>
      <c r="K143" s="5">
        <v>-6880322239</v>
      </c>
      <c r="L143" s="5">
        <v>-4516378092</v>
      </c>
      <c r="M143" s="5">
        <v>-2717402573</v>
      </c>
      <c r="N143" s="5">
        <v>-8381765935</v>
      </c>
    </row>
    <row r="144" spans="3:14" ht="15.5" x14ac:dyDescent="0.35">
      <c r="C144" t="s">
        <v>828</v>
      </c>
      <c r="J144" s="5">
        <v>76125000000</v>
      </c>
    </row>
    <row r="145" spans="3:14" ht="15.5" x14ac:dyDescent="0.35">
      <c r="C145" t="s">
        <v>312</v>
      </c>
      <c r="J145" s="5">
        <v>-5885000000</v>
      </c>
    </row>
    <row r="146" spans="3:14" ht="15.5" x14ac:dyDescent="0.35">
      <c r="C146" t="s">
        <v>636</v>
      </c>
      <c r="K146" s="5">
        <v>3000000000</v>
      </c>
    </row>
    <row r="147" spans="3:14" ht="15.5" x14ac:dyDescent="0.35">
      <c r="C147" t="s">
        <v>635</v>
      </c>
      <c r="F147" s="5">
        <v>-402355700</v>
      </c>
      <c r="G147" s="5">
        <v>-394218888</v>
      </c>
      <c r="I147" s="5">
        <v>-1182821189</v>
      </c>
      <c r="J147" s="5">
        <v>-1468439511</v>
      </c>
      <c r="K147" s="5">
        <v>-348739300</v>
      </c>
      <c r="L147" s="5">
        <v>-96262661</v>
      </c>
      <c r="M147" s="5">
        <v>-336250435</v>
      </c>
      <c r="N147" s="5">
        <v>-1327064903</v>
      </c>
    </row>
    <row r="148" spans="3:14" ht="15.5" x14ac:dyDescent="0.35">
      <c r="C148" t="s">
        <v>156</v>
      </c>
      <c r="N148" s="5">
        <v>6664498</v>
      </c>
    </row>
    <row r="149" spans="3:14" ht="15.5" x14ac:dyDescent="0.35">
      <c r="C149" t="s">
        <v>157</v>
      </c>
      <c r="M149" s="5">
        <v>-6664498</v>
      </c>
    </row>
    <row r="150" spans="3:14" ht="15.5" x14ac:dyDescent="0.35">
      <c r="C150" t="s">
        <v>155</v>
      </c>
      <c r="D150" s="5">
        <v>-122099667</v>
      </c>
      <c r="E150" s="5">
        <v>-388290611</v>
      </c>
      <c r="F150" s="5">
        <v>-297862008</v>
      </c>
      <c r="G150" s="5">
        <v>-698558133</v>
      </c>
      <c r="I150" s="5">
        <v>-3121250910</v>
      </c>
      <c r="J150" s="5">
        <v>-2627395182</v>
      </c>
      <c r="K150" s="5">
        <v>-1635365937</v>
      </c>
      <c r="L150" s="5">
        <v>-3875685787</v>
      </c>
      <c r="M150" s="5">
        <v>-1455331146</v>
      </c>
      <c r="N150" s="5">
        <v>-487696815</v>
      </c>
    </row>
    <row r="151" spans="3:14" ht="15.5" x14ac:dyDescent="0.35">
      <c r="C151" t="s">
        <v>1304</v>
      </c>
      <c r="D151" s="5">
        <v>-878473856</v>
      </c>
      <c r="E151" s="5">
        <v>1532306150</v>
      </c>
      <c r="F151" s="5">
        <v>-3251592273</v>
      </c>
      <c r="G151" s="5">
        <v>-859195145</v>
      </c>
      <c r="I151" s="5">
        <v>-3441705615</v>
      </c>
      <c r="J151" s="5">
        <v>-3126784780</v>
      </c>
      <c r="K151" s="5">
        <v>-3143800395</v>
      </c>
      <c r="L151" s="5">
        <v>-2417987118</v>
      </c>
      <c r="M151" s="5">
        <v>-2145825066</v>
      </c>
      <c r="N151" s="5">
        <v>-1471536188</v>
      </c>
    </row>
    <row r="152" spans="3:14" ht="15.5" x14ac:dyDescent="0.35">
      <c r="C152" t="s">
        <v>1305</v>
      </c>
      <c r="N152" s="5">
        <v>898500000</v>
      </c>
    </row>
    <row r="153" spans="3:14" ht="15.5" x14ac:dyDescent="0.35">
      <c r="C153" t="s">
        <v>1306</v>
      </c>
      <c r="D153" s="5">
        <v>-230119944</v>
      </c>
      <c r="E153" s="5">
        <v>-229999932</v>
      </c>
      <c r="I153" s="5">
        <v>-229999932</v>
      </c>
      <c r="J153" s="5">
        <v>-5000000000</v>
      </c>
    </row>
    <row r="154" spans="3:14" ht="15.5" x14ac:dyDescent="0.35">
      <c r="C154" t="s">
        <v>458</v>
      </c>
      <c r="F154" s="5">
        <v>-6055718880</v>
      </c>
      <c r="I154" s="5">
        <v>-6055718880</v>
      </c>
      <c r="J154" s="5">
        <v>-5454000000</v>
      </c>
      <c r="K154" s="5">
        <v>-13000000000</v>
      </c>
    </row>
    <row r="155" spans="3:14" ht="15.5" x14ac:dyDescent="0.35">
      <c r="C155" t="s">
        <v>287</v>
      </c>
      <c r="D155" s="5">
        <v>-114314599</v>
      </c>
      <c r="E155" s="5">
        <v>238917385</v>
      </c>
      <c r="F155" s="5">
        <v>-38710313</v>
      </c>
      <c r="G155" s="5">
        <v>-469959285</v>
      </c>
      <c r="I155" s="5">
        <v>-756458939</v>
      </c>
      <c r="J155" s="5">
        <v>-1247052489</v>
      </c>
      <c r="K155" s="5">
        <v>-1368928225</v>
      </c>
      <c r="L155" s="5">
        <v>-1250030168</v>
      </c>
      <c r="M155" s="5">
        <v>-1291793520</v>
      </c>
      <c r="N155" s="5">
        <v>-1335773109</v>
      </c>
    </row>
    <row r="156" spans="3:14" ht="15.5" x14ac:dyDescent="0.35">
      <c r="C156" t="s">
        <v>1307</v>
      </c>
      <c r="D156" s="5">
        <v>-1509035000</v>
      </c>
      <c r="F156" s="5">
        <v>-1855534200</v>
      </c>
      <c r="G156" s="5">
        <v>-227281000</v>
      </c>
      <c r="I156" s="5">
        <v>-2082815200</v>
      </c>
    </row>
    <row r="157" spans="3:14" ht="15.5" x14ac:dyDescent="0.35">
      <c r="C157" t="s">
        <v>1308</v>
      </c>
      <c r="J157" s="5">
        <v>130000000</v>
      </c>
      <c r="K157" s="5">
        <v>27000000</v>
      </c>
    </row>
    <row r="158" spans="3:14" ht="15.5" x14ac:dyDescent="0.35">
      <c r="C158" t="s">
        <v>164</v>
      </c>
      <c r="D158" s="5">
        <v>-12797478318</v>
      </c>
      <c r="E158" s="5">
        <v>10001194846</v>
      </c>
      <c r="F158" s="5">
        <v>-1140362929</v>
      </c>
      <c r="G158" s="5">
        <v>4068246685</v>
      </c>
      <c r="I158" s="5">
        <v>6419775252</v>
      </c>
      <c r="J158" s="5">
        <v>4962115524</v>
      </c>
      <c r="K158" s="5">
        <v>-4206964272</v>
      </c>
      <c r="L158" s="5">
        <v>-9038527865</v>
      </c>
      <c r="M158" s="5">
        <v>7799440286</v>
      </c>
      <c r="N158" s="5">
        <v>3946274719</v>
      </c>
    </row>
    <row r="159" spans="3:14" ht="15.5" x14ac:dyDescent="0.35">
      <c r="C159" t="s">
        <v>165</v>
      </c>
      <c r="D159" s="5">
        <v>19924509970</v>
      </c>
      <c r="I159" s="5">
        <v>13504734718</v>
      </c>
      <c r="J159" s="5">
        <v>8542619194</v>
      </c>
      <c r="K159" s="5">
        <v>12749583466</v>
      </c>
      <c r="L159" s="5">
        <v>21788111331</v>
      </c>
      <c r="M159" s="5">
        <v>13988671045</v>
      </c>
      <c r="N159" s="5">
        <v>10042396326</v>
      </c>
    </row>
    <row r="160" spans="3:14" ht="15.5" x14ac:dyDescent="0.35">
      <c r="C160" t="s">
        <v>166</v>
      </c>
      <c r="D160" s="5">
        <v>7127031652</v>
      </c>
      <c r="E160" s="5">
        <v>10001194846</v>
      </c>
      <c r="F160" s="5">
        <v>-1140362929</v>
      </c>
      <c r="G160" s="5">
        <v>4068246685</v>
      </c>
      <c r="I160" s="5">
        <v>19924509970</v>
      </c>
      <c r="J160" s="5">
        <v>13504734718</v>
      </c>
      <c r="K160" s="5">
        <v>8542619194</v>
      </c>
      <c r="L160" s="5">
        <v>12749583466</v>
      </c>
      <c r="M160" s="5">
        <v>21788111331</v>
      </c>
      <c r="N160" s="5">
        <v>13988671045</v>
      </c>
    </row>
    <row r="162" spans="2:14" ht="15.5" x14ac:dyDescent="0.35">
      <c r="B162" t="s">
        <v>167</v>
      </c>
      <c r="C162" t="s">
        <v>11</v>
      </c>
      <c r="D162" s="5">
        <v>2520000000</v>
      </c>
      <c r="E162" s="5">
        <v>2520000000</v>
      </c>
      <c r="F162" s="5">
        <v>2520000000</v>
      </c>
      <c r="G162" s="5">
        <v>2520000000</v>
      </c>
      <c r="I162" s="5">
        <v>2520000000</v>
      </c>
      <c r="J162" s="5">
        <v>2520000000</v>
      </c>
      <c r="K162" s="5">
        <v>2520000000</v>
      </c>
      <c r="L162" s="5">
        <v>0</v>
      </c>
      <c r="M162" s="5">
        <v>0</v>
      </c>
      <c r="N162" s="5">
        <v>0</v>
      </c>
    </row>
    <row r="163" spans="2:14" ht="15.5" x14ac:dyDescent="0.35">
      <c r="C163" t="s">
        <v>168</v>
      </c>
      <c r="D163" s="6">
        <v>1.1599999999999999</v>
      </c>
      <c r="E163" s="6">
        <v>3.61</v>
      </c>
      <c r="F163" s="6">
        <v>1.82</v>
      </c>
      <c r="G163" s="6">
        <v>1.73</v>
      </c>
    </row>
    <row r="164" spans="2:14" ht="15.5" x14ac:dyDescent="0.35">
      <c r="C164" t="s">
        <v>169</v>
      </c>
      <c r="D164" s="6">
        <v>126.72</v>
      </c>
      <c r="E164" s="6">
        <v>45.71</v>
      </c>
      <c r="F164" s="6">
        <v>93.41</v>
      </c>
      <c r="G164" s="6">
        <v>84.97</v>
      </c>
    </row>
    <row r="165" spans="2:14" ht="15.5" x14ac:dyDescent="0.35">
      <c r="C165" t="s">
        <v>60</v>
      </c>
      <c r="D165" s="6">
        <v>3.7</v>
      </c>
      <c r="E165" s="6">
        <v>4.3099999999999996</v>
      </c>
      <c r="F165" s="6">
        <v>4.6900000000000004</v>
      </c>
      <c r="G165" s="6">
        <v>4.28</v>
      </c>
    </row>
    <row r="166" spans="2:14" ht="15.5" x14ac:dyDescent="0.35">
      <c r="C166" t="s">
        <v>170</v>
      </c>
      <c r="D166" s="5">
        <v>11490000000</v>
      </c>
      <c r="E166" s="5">
        <v>18040000000</v>
      </c>
      <c r="F166" s="5">
        <v>12230000000</v>
      </c>
      <c r="G166" s="5">
        <v>10680000000</v>
      </c>
    </row>
    <row r="167" spans="2:14" ht="15.5" x14ac:dyDescent="0.35">
      <c r="C167" t="s">
        <v>171</v>
      </c>
      <c r="D167" s="6">
        <v>1.2199999999999999E-2</v>
      </c>
      <c r="E167" s="6">
        <v>4.2300000000000004E-2</v>
      </c>
      <c r="F167" s="6">
        <v>2.1000000000000001E-2</v>
      </c>
      <c r="G167" s="6">
        <v>1.9799999999999998E-2</v>
      </c>
    </row>
    <row r="168" spans="2:14" ht="15.5" x14ac:dyDescent="0.35">
      <c r="C168" t="s">
        <v>172</v>
      </c>
      <c r="D168" s="6">
        <v>1.72E-2</v>
      </c>
      <c r="E168" s="6">
        <v>5.3899999999999997E-2</v>
      </c>
      <c r="F168" s="6">
        <v>2.86E-2</v>
      </c>
      <c r="G168" s="6">
        <v>2.76E-2</v>
      </c>
    </row>
    <row r="169" spans="2:14" ht="15.5" x14ac:dyDescent="0.35">
      <c r="C169" t="s">
        <v>173</v>
      </c>
      <c r="D169" s="6">
        <v>2.2599999999999999E-2</v>
      </c>
      <c r="E169" s="6">
        <v>6.0599999999999994E-2</v>
      </c>
      <c r="F169" s="6">
        <v>3.0699999999999998E-2</v>
      </c>
      <c r="G169" s="6">
        <v>2.4300000000000002E-2</v>
      </c>
    </row>
    <row r="170" spans="2:14" ht="15.5" x14ac:dyDescent="0.35">
      <c r="C170" t="s">
        <v>174</v>
      </c>
      <c r="D170" s="6">
        <v>17.989999999999998</v>
      </c>
      <c r="E170" s="6">
        <v>40.64</v>
      </c>
      <c r="F170" s="6">
        <v>27.42</v>
      </c>
      <c r="G170" s="6">
        <v>8.6</v>
      </c>
    </row>
    <row r="171" spans="2:14" ht="15.5" x14ac:dyDescent="0.35">
      <c r="C171" t="s">
        <v>175</v>
      </c>
      <c r="D171" s="5">
        <v>171000000000</v>
      </c>
      <c r="E171" s="5">
        <v>169000000000</v>
      </c>
      <c r="F171" s="5">
        <v>161000000000</v>
      </c>
      <c r="G171" s="5">
        <v>158000000000</v>
      </c>
    </row>
    <row r="172" spans="2:14" ht="15.5" x14ac:dyDescent="0.35">
      <c r="C172" t="s">
        <v>176</v>
      </c>
      <c r="D172" s="6">
        <v>2.1800000000000002</v>
      </c>
      <c r="E172" s="6">
        <v>2.46</v>
      </c>
      <c r="F172" s="6">
        <v>2.67</v>
      </c>
      <c r="G172" s="6">
        <v>2.35</v>
      </c>
    </row>
    <row r="173" spans="2:14" ht="15.5" x14ac:dyDescent="0.35">
      <c r="C173" t="s">
        <v>177</v>
      </c>
      <c r="D173" s="6">
        <v>67.56</v>
      </c>
      <c r="E173" s="5">
        <v>67</v>
      </c>
      <c r="F173" s="6">
        <v>63.7</v>
      </c>
      <c r="G173" s="6">
        <v>62.61</v>
      </c>
    </row>
    <row r="174" spans="2:14" ht="15.5" x14ac:dyDescent="0.35">
      <c r="C174" t="s">
        <v>178</v>
      </c>
      <c r="D174" s="6">
        <v>2.1800000000000002</v>
      </c>
      <c r="E174" s="6">
        <v>2.4700000000000002</v>
      </c>
      <c r="F174" s="6">
        <v>2.68</v>
      </c>
      <c r="G174" s="6">
        <v>2.35</v>
      </c>
    </row>
    <row r="175" spans="2:14" ht="15.5" x14ac:dyDescent="0.35">
      <c r="C175" t="s">
        <v>179</v>
      </c>
      <c r="D175" s="6">
        <v>67.42</v>
      </c>
      <c r="E175" s="6">
        <v>66.84</v>
      </c>
      <c r="F175" s="6">
        <v>63.52</v>
      </c>
      <c r="G175" s="6">
        <v>62.43</v>
      </c>
    </row>
    <row r="176" spans="2:14" ht="15.5" x14ac:dyDescent="0.35">
      <c r="C176" t="s">
        <v>180</v>
      </c>
      <c r="D176" s="5">
        <v>8000000000</v>
      </c>
      <c r="E176" s="5">
        <v>4000000000</v>
      </c>
      <c r="F176" s="5">
        <v>9000000000</v>
      </c>
      <c r="G176" s="5">
        <v>9000000000</v>
      </c>
    </row>
    <row r="177" spans="3:14" ht="15.5" x14ac:dyDescent="0.35">
      <c r="C177" t="s">
        <v>181</v>
      </c>
      <c r="D177" s="5">
        <v>2000000000</v>
      </c>
      <c r="E177" s="5">
        <v>2000000000</v>
      </c>
      <c r="F177" s="5">
        <v>2000000000</v>
      </c>
      <c r="G177" s="5">
        <v>3000000000</v>
      </c>
    </row>
    <row r="178" spans="3:14" ht="15.5" x14ac:dyDescent="0.35">
      <c r="C178" t="s">
        <v>182</v>
      </c>
      <c r="D178" s="5">
        <v>171000000000</v>
      </c>
      <c r="E178" s="5">
        <v>169000000000</v>
      </c>
      <c r="F178" s="5">
        <v>161000000000</v>
      </c>
      <c r="G178" s="5">
        <v>158000000000</v>
      </c>
    </row>
    <row r="179" spans="3:14" ht="15.5" x14ac:dyDescent="0.35">
      <c r="C179" t="s">
        <v>23</v>
      </c>
      <c r="D179" s="5">
        <v>10000000000</v>
      </c>
      <c r="E179" s="5">
        <v>6000000000</v>
      </c>
      <c r="F179" s="5">
        <v>12000000000</v>
      </c>
      <c r="G179" s="5">
        <v>11000000000</v>
      </c>
    </row>
    <row r="180" spans="3:14" ht="15.5" x14ac:dyDescent="0.35">
      <c r="C180" t="s">
        <v>20</v>
      </c>
      <c r="D180" s="5">
        <v>3000000000</v>
      </c>
      <c r="E180" s="5">
        <v>-14000000000</v>
      </c>
      <c r="F180" s="5">
        <v>2000000000</v>
      </c>
      <c r="G180" s="5">
        <v>0</v>
      </c>
    </row>
    <row r="181" spans="3:14" ht="15.5" x14ac:dyDescent="0.35">
      <c r="C181" t="s">
        <v>183</v>
      </c>
      <c r="D181" s="5">
        <v>82000000000</v>
      </c>
      <c r="E181" s="5">
        <v>82000000000</v>
      </c>
      <c r="F181" s="5">
        <v>68000000000</v>
      </c>
      <c r="G181" s="5">
        <v>70000000000</v>
      </c>
    </row>
    <row r="182" spans="3:14" ht="15.5" x14ac:dyDescent="0.35">
      <c r="C182" t="s">
        <v>184</v>
      </c>
      <c r="D182" s="5">
        <v>-2000000000</v>
      </c>
      <c r="E182" s="5">
        <v>27000000000</v>
      </c>
      <c r="F182" s="5">
        <v>15000000000</v>
      </c>
      <c r="G182" s="5">
        <v>14000000000</v>
      </c>
    </row>
    <row r="183" spans="3:14" ht="15.5" x14ac:dyDescent="0.35">
      <c r="C183" t="s">
        <v>185</v>
      </c>
      <c r="D183" s="5">
        <v>-7000000000</v>
      </c>
      <c r="E183" s="5">
        <v>-10000000000</v>
      </c>
      <c r="F183" s="5">
        <v>-21000000000</v>
      </c>
      <c r="G183" s="5">
        <v>9000000000</v>
      </c>
    </row>
    <row r="184" spans="3:14" ht="15.5" x14ac:dyDescent="0.35">
      <c r="C184" t="s">
        <v>12</v>
      </c>
      <c r="D184" s="5">
        <v>-9000000000</v>
      </c>
      <c r="E184" s="5">
        <v>17000000000</v>
      </c>
      <c r="F184" s="5">
        <v>-6000000000</v>
      </c>
      <c r="G184" s="5">
        <v>23000000000</v>
      </c>
    </row>
    <row r="185" spans="3:14" ht="15.5" x14ac:dyDescent="0.35">
      <c r="C185" t="s">
        <v>15</v>
      </c>
      <c r="D185" s="6">
        <v>-3.46</v>
      </c>
      <c r="E185" s="6">
        <v>6.88</v>
      </c>
      <c r="F185" s="6">
        <v>-2.37</v>
      </c>
      <c r="G185" s="6">
        <v>9.1999999999999993</v>
      </c>
    </row>
    <row r="186" spans="3:14" ht="15.5" x14ac:dyDescent="0.35">
      <c r="C186" t="s">
        <v>45</v>
      </c>
      <c r="I186" s="6">
        <v>7.81</v>
      </c>
      <c r="J186" s="6">
        <v>7.38</v>
      </c>
      <c r="K186" s="6">
        <v>7.2</v>
      </c>
      <c r="L186" s="6">
        <v>5040325.8</v>
      </c>
      <c r="M186" s="6">
        <v>3365058.94</v>
      </c>
      <c r="N186" s="6">
        <v>3638522.23</v>
      </c>
    </row>
    <row r="187" spans="3:14" ht="15.5" x14ac:dyDescent="0.35">
      <c r="C187" t="s">
        <v>59</v>
      </c>
      <c r="I187" s="6">
        <v>21.13</v>
      </c>
      <c r="J187" s="6">
        <v>20.05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62</v>
      </c>
      <c r="I188" s="6">
        <v>1.1599999999999999</v>
      </c>
      <c r="J188" s="6">
        <v>1.21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186</v>
      </c>
      <c r="I189" s="5">
        <v>49160000000</v>
      </c>
      <c r="J189" s="5">
        <v>44390000000</v>
      </c>
      <c r="K189" s="5">
        <v>33430000000</v>
      </c>
      <c r="L189" s="5">
        <v>34890000000</v>
      </c>
      <c r="M189" s="5">
        <v>30360000000</v>
      </c>
      <c r="N189" s="5">
        <v>31920000000</v>
      </c>
    </row>
    <row r="190" spans="3:14" ht="15.5" x14ac:dyDescent="0.35">
      <c r="C190" t="s">
        <v>187</v>
      </c>
      <c r="I190" s="6">
        <v>9.1499999999999998E-2</v>
      </c>
      <c r="J190" s="6">
        <v>8.6800000000000002E-2</v>
      </c>
      <c r="K190" s="6">
        <v>0.1381</v>
      </c>
      <c r="L190" s="6">
        <v>0.12039999999999999</v>
      </c>
      <c r="M190" s="6">
        <v>9.0299999999999991E-2</v>
      </c>
      <c r="N190" s="6">
        <v>0.1101</v>
      </c>
    </row>
    <row r="191" spans="3:14" ht="15.5" x14ac:dyDescent="0.35">
      <c r="C191" t="s">
        <v>188</v>
      </c>
      <c r="I191" s="6">
        <v>0.11650000000000001</v>
      </c>
      <c r="J191" s="6">
        <v>0.1177</v>
      </c>
      <c r="K191" s="6">
        <v>0.24410000000000001</v>
      </c>
      <c r="L191" s="6">
        <v>0.21940000000000001</v>
      </c>
      <c r="M191" s="6">
        <v>0.18770000000000001</v>
      </c>
      <c r="N191" s="6">
        <v>0.25209999999999999</v>
      </c>
    </row>
    <row r="192" spans="3:14" ht="15.5" x14ac:dyDescent="0.35">
      <c r="C192" t="s">
        <v>189</v>
      </c>
      <c r="I192" s="6">
        <v>0.12640000000000001</v>
      </c>
      <c r="J192" s="6">
        <v>0.1943</v>
      </c>
      <c r="K192" s="6">
        <v>0.2175</v>
      </c>
      <c r="L192" s="6">
        <v>0.2278</v>
      </c>
      <c r="M192" s="6">
        <v>0.2112</v>
      </c>
      <c r="N192" s="6">
        <v>0.54669999999999996</v>
      </c>
    </row>
    <row r="193" spans="2:14" ht="15.5" x14ac:dyDescent="0.35">
      <c r="C193" t="s">
        <v>190</v>
      </c>
      <c r="I193" s="6">
        <v>15.25</v>
      </c>
      <c r="J193" s="6">
        <v>12.56</v>
      </c>
      <c r="K193" s="6">
        <v>9.9</v>
      </c>
      <c r="L193" s="6">
        <v>13.25</v>
      </c>
      <c r="M193" s="6">
        <v>9.69</v>
      </c>
      <c r="N193" s="6">
        <v>9.9</v>
      </c>
    </row>
    <row r="194" spans="2:14" ht="15.5" x14ac:dyDescent="0.35">
      <c r="C194" t="s">
        <v>56</v>
      </c>
      <c r="I194" s="6">
        <v>2.46</v>
      </c>
      <c r="J194" s="6">
        <v>2.36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53</v>
      </c>
      <c r="I195" s="5">
        <v>67</v>
      </c>
      <c r="J195" s="6">
        <v>62.72</v>
      </c>
      <c r="K195" s="6">
        <v>29.48</v>
      </c>
      <c r="L195" s="6">
        <v>22974949.940000001</v>
      </c>
      <c r="M195" s="6">
        <v>17929131.449999999</v>
      </c>
      <c r="N195" s="6">
        <v>14431251.630000001</v>
      </c>
    </row>
    <row r="196" spans="2:14" ht="15.5" x14ac:dyDescent="0.35">
      <c r="C196" t="s">
        <v>191</v>
      </c>
      <c r="I196" s="6">
        <v>2.4700000000000002</v>
      </c>
      <c r="J196" s="6">
        <v>2.37</v>
      </c>
      <c r="K196" s="5">
        <v>0</v>
      </c>
      <c r="L196" s="5">
        <v>0</v>
      </c>
      <c r="M196" s="5">
        <v>0</v>
      </c>
      <c r="N196" s="5">
        <v>0</v>
      </c>
    </row>
    <row r="197" spans="2:14" ht="15.5" x14ac:dyDescent="0.35">
      <c r="C197" t="s">
        <v>192</v>
      </c>
      <c r="I197" s="6">
        <v>66.84</v>
      </c>
      <c r="J197" s="6">
        <v>62.51</v>
      </c>
      <c r="K197" s="6">
        <v>29.22</v>
      </c>
      <c r="L197" s="6">
        <v>22715574.940000001</v>
      </c>
      <c r="M197" s="6">
        <v>17391423.649999999</v>
      </c>
      <c r="N197" s="6">
        <v>13910219.470000001</v>
      </c>
    </row>
    <row r="198" spans="2:14" ht="15.5" x14ac:dyDescent="0.35">
      <c r="C198" t="s">
        <v>193</v>
      </c>
      <c r="I198" s="5">
        <v>4000000000</v>
      </c>
      <c r="J198" s="5">
        <v>13000000000</v>
      </c>
      <c r="K198" s="5">
        <v>22000000000</v>
      </c>
      <c r="L198" s="5">
        <v>10000000000</v>
      </c>
      <c r="M198" s="5">
        <v>6000000000</v>
      </c>
      <c r="N198" s="5">
        <v>4000000000</v>
      </c>
    </row>
    <row r="199" spans="2:14" ht="15.5" x14ac:dyDescent="0.35">
      <c r="C199" t="s">
        <v>194</v>
      </c>
      <c r="I199" s="5">
        <v>2000000000</v>
      </c>
      <c r="J199" s="5">
        <v>2000000000</v>
      </c>
      <c r="K199" s="5">
        <v>3000000000</v>
      </c>
      <c r="L199" s="5">
        <v>2000000000</v>
      </c>
      <c r="M199" s="5">
        <v>2000000000</v>
      </c>
      <c r="N199" s="5">
        <v>2000000000</v>
      </c>
    </row>
    <row r="200" spans="2:14" ht="15.5" x14ac:dyDescent="0.35">
      <c r="C200" t="s">
        <v>25</v>
      </c>
      <c r="I200" s="5">
        <v>6000000000</v>
      </c>
      <c r="J200" s="5">
        <v>15000000000</v>
      </c>
      <c r="K200" s="5">
        <v>25000000000</v>
      </c>
      <c r="L200" s="5">
        <v>12000000000</v>
      </c>
      <c r="M200" s="5">
        <v>8000000000</v>
      </c>
      <c r="N200" s="5">
        <v>5000000000</v>
      </c>
    </row>
    <row r="201" spans="2:14" ht="15.5" x14ac:dyDescent="0.35">
      <c r="C201" t="s">
        <v>22</v>
      </c>
      <c r="I201" s="5">
        <v>-14000000000</v>
      </c>
      <c r="J201" s="5">
        <v>1000000000</v>
      </c>
      <c r="K201" s="5">
        <v>17000000000</v>
      </c>
      <c r="L201" s="5">
        <v>-1000000000</v>
      </c>
      <c r="M201" s="5">
        <v>-14000000000</v>
      </c>
      <c r="N201" s="5">
        <v>-9000000000</v>
      </c>
    </row>
    <row r="202" spans="2:14" ht="15.5" x14ac:dyDescent="0.35">
      <c r="C202" t="s">
        <v>195</v>
      </c>
      <c r="I202" s="5">
        <v>82000000000</v>
      </c>
      <c r="J202" s="5">
        <v>65000000000</v>
      </c>
      <c r="K202" s="5">
        <v>21000000000</v>
      </c>
      <c r="L202" s="5">
        <v>20000000000</v>
      </c>
      <c r="M202" s="5">
        <v>15000000000</v>
      </c>
      <c r="N202" s="5">
        <v>3000000000</v>
      </c>
    </row>
    <row r="203" spans="2:14" ht="15.5" x14ac:dyDescent="0.35">
      <c r="C203" t="s">
        <v>196</v>
      </c>
      <c r="I203" s="5">
        <v>50000000000</v>
      </c>
      <c r="J203" s="5">
        <v>22000000000</v>
      </c>
      <c r="K203" s="5">
        <v>9000000000</v>
      </c>
      <c r="L203" s="5">
        <v>29000000000</v>
      </c>
      <c r="M203" s="5">
        <v>26000000000</v>
      </c>
      <c r="N203" s="5">
        <v>29000000000</v>
      </c>
    </row>
    <row r="204" spans="2:14" ht="15.5" x14ac:dyDescent="0.35">
      <c r="C204" t="s">
        <v>197</v>
      </c>
      <c r="I204" s="5">
        <v>-31000000000</v>
      </c>
      <c r="J204" s="5">
        <v>-39000000000</v>
      </c>
      <c r="K204" s="5">
        <v>-18000000000</v>
      </c>
      <c r="L204" s="5">
        <v>-19000000000</v>
      </c>
      <c r="M204" s="5">
        <v>-9000000000</v>
      </c>
      <c r="N204" s="5">
        <v>-13000000000</v>
      </c>
    </row>
    <row r="205" spans="2:14" ht="15.5" x14ac:dyDescent="0.35">
      <c r="C205" t="s">
        <v>14</v>
      </c>
      <c r="I205" s="5">
        <v>19000000000</v>
      </c>
      <c r="J205" s="5">
        <v>-17000000000</v>
      </c>
      <c r="K205" s="5">
        <v>-9000000000</v>
      </c>
      <c r="L205" s="5">
        <v>10000000000</v>
      </c>
      <c r="M205" s="5">
        <v>16000000000</v>
      </c>
      <c r="N205" s="5">
        <v>16000000000</v>
      </c>
    </row>
    <row r="206" spans="2:14" ht="15.5" x14ac:dyDescent="0.35">
      <c r="C206" t="s">
        <v>16</v>
      </c>
      <c r="I206" s="6">
        <v>7.43</v>
      </c>
      <c r="J206" s="6">
        <v>-6.91</v>
      </c>
      <c r="K206" s="6">
        <v>-3.46</v>
      </c>
      <c r="L206" s="6">
        <v>3302465.4</v>
      </c>
      <c r="M206" s="6">
        <v>5484125.5300000003</v>
      </c>
      <c r="N206" s="6">
        <v>5312754.16</v>
      </c>
    </row>
    <row r="208" spans="2:14" ht="15.5" x14ac:dyDescent="0.35">
      <c r="B208" t="s">
        <v>198</v>
      </c>
      <c r="C208" t="s">
        <v>199</v>
      </c>
      <c r="D208" s="5">
        <v>3000000000</v>
      </c>
      <c r="E208" s="5">
        <v>9000000000</v>
      </c>
      <c r="F208" s="5">
        <v>5000000000</v>
      </c>
      <c r="G208" s="5">
        <v>4000000000</v>
      </c>
      <c r="H208" s="5">
        <v>12000000000</v>
      </c>
      <c r="I208" s="5">
        <v>20000000000</v>
      </c>
      <c r="J208" s="5">
        <v>19000000000</v>
      </c>
      <c r="K208" s="5">
        <v>18000000000</v>
      </c>
      <c r="L208" s="5">
        <v>15000000000</v>
      </c>
      <c r="M208" s="5">
        <v>10000000000</v>
      </c>
      <c r="N208" s="5">
        <v>11000000000</v>
      </c>
    </row>
    <row r="209" spans="3:14" ht="15.5" x14ac:dyDescent="0.35">
      <c r="C209" t="s">
        <v>317</v>
      </c>
      <c r="H209" s="5">
        <v>21000000000</v>
      </c>
      <c r="I209" s="5">
        <v>20000000000</v>
      </c>
      <c r="J209" s="5">
        <v>19000000000</v>
      </c>
      <c r="K209" s="5">
        <v>18000000000</v>
      </c>
    </row>
    <row r="210" spans="3:14" ht="15.5" x14ac:dyDescent="0.35">
      <c r="C210" t="s">
        <v>200</v>
      </c>
      <c r="H210" s="5">
        <v>3</v>
      </c>
      <c r="I210" s="5">
        <v>3</v>
      </c>
      <c r="J210" s="6">
        <v>2.4</v>
      </c>
      <c r="K210" s="6">
        <v>2.16</v>
      </c>
    </row>
    <row r="211" spans="3:14" ht="15.5" x14ac:dyDescent="0.35">
      <c r="C211" t="s">
        <v>64</v>
      </c>
      <c r="H211" s="6">
        <v>0.64500000000000002</v>
      </c>
      <c r="I211" s="6">
        <v>0.38420000000000004</v>
      </c>
      <c r="J211" s="6">
        <v>0.3251</v>
      </c>
      <c r="K211" s="6">
        <v>0.30010000000000003</v>
      </c>
    </row>
    <row r="212" spans="3:14" ht="15.5" x14ac:dyDescent="0.35">
      <c r="C212" t="s">
        <v>201</v>
      </c>
      <c r="H212" s="6">
        <v>2.1600000000000001E-2</v>
      </c>
      <c r="I212" s="6">
        <v>2.0099999999999996E-2</v>
      </c>
      <c r="J212" s="6">
        <v>1.61E-2</v>
      </c>
      <c r="K212" s="6">
        <v>1.4800000000000001E-2</v>
      </c>
    </row>
    <row r="213" spans="3:14" ht="15.5" x14ac:dyDescent="0.35">
      <c r="C213" t="s">
        <v>44</v>
      </c>
      <c r="D213" s="6">
        <v>1.1599999999999999</v>
      </c>
      <c r="E213" s="6">
        <v>3.61</v>
      </c>
      <c r="F213" s="6">
        <v>1.82</v>
      </c>
      <c r="G213" s="6">
        <v>1.73</v>
      </c>
      <c r="H213" s="6">
        <v>4.6500000000000004</v>
      </c>
      <c r="I213" s="6">
        <v>7.81</v>
      </c>
      <c r="J213" s="6">
        <v>7.38</v>
      </c>
      <c r="K213" s="6">
        <v>7.2</v>
      </c>
      <c r="L213" s="6">
        <v>5.99</v>
      </c>
      <c r="M213" s="5">
        <v>4</v>
      </c>
      <c r="N213" s="6">
        <v>4.32</v>
      </c>
    </row>
    <row r="214" spans="3:14" ht="15.5" x14ac:dyDescent="0.35">
      <c r="C214" t="s">
        <v>318</v>
      </c>
      <c r="H214" s="6">
        <v>8.32</v>
      </c>
      <c r="I214" s="6">
        <v>7.81</v>
      </c>
      <c r="J214" s="6">
        <v>7.38</v>
      </c>
      <c r="K214" s="6">
        <v>7.2</v>
      </c>
    </row>
    <row r="215" spans="3:14" ht="15.5" x14ac:dyDescent="0.35">
      <c r="C215" t="s">
        <v>66</v>
      </c>
      <c r="H215" s="5">
        <v>3</v>
      </c>
      <c r="I215" s="5">
        <v>3</v>
      </c>
      <c r="J215" s="6">
        <v>2.4</v>
      </c>
      <c r="K215" s="6">
        <v>2.16</v>
      </c>
    </row>
    <row r="216" spans="3:14" ht="15.5" x14ac:dyDescent="0.35">
      <c r="C216" t="s">
        <v>202</v>
      </c>
      <c r="H216" s="6">
        <v>0.64500000000000002</v>
      </c>
      <c r="I216" s="6">
        <v>0.38420000000000004</v>
      </c>
      <c r="J216" s="6">
        <v>0.3251</v>
      </c>
      <c r="K216" s="6">
        <v>0.30010000000000003</v>
      </c>
    </row>
    <row r="217" spans="3:14" ht="15.5" x14ac:dyDescent="0.35">
      <c r="C217" t="s">
        <v>203</v>
      </c>
      <c r="H217" s="6">
        <v>2.1600000000000001E-2</v>
      </c>
      <c r="I217" s="6">
        <v>2.0099999999999996E-2</v>
      </c>
      <c r="J217" s="6">
        <v>1.61E-2</v>
      </c>
      <c r="K217" s="6">
        <v>1.4800000000000001E-2</v>
      </c>
    </row>
    <row r="218" spans="3:14" ht="15.5" x14ac:dyDescent="0.35">
      <c r="C218" t="s">
        <v>204</v>
      </c>
      <c r="D218" s="5">
        <v>100000000000</v>
      </c>
      <c r="E218" s="5">
        <v>97000000000</v>
      </c>
      <c r="F218" s="5">
        <v>92000000000</v>
      </c>
      <c r="G218" s="5">
        <v>87000000000</v>
      </c>
      <c r="H218" s="5">
        <v>401000000000</v>
      </c>
      <c r="I218" s="5">
        <v>361000000000</v>
      </c>
      <c r="J218" s="5">
        <v>309000000000</v>
      </c>
      <c r="K218" s="5">
        <v>236000000000</v>
      </c>
      <c r="L218" s="5">
        <v>186000000000</v>
      </c>
      <c r="M218" s="5">
        <v>156000000000</v>
      </c>
      <c r="N218" s="5">
        <v>144000000000</v>
      </c>
    </row>
    <row r="219" spans="3:14" ht="15.5" x14ac:dyDescent="0.35">
      <c r="C219" t="s">
        <v>319</v>
      </c>
      <c r="H219" s="5">
        <v>375000000000</v>
      </c>
      <c r="I219" s="5">
        <v>361000000000</v>
      </c>
      <c r="J219" s="5">
        <v>309000000000</v>
      </c>
      <c r="K219" s="5">
        <v>236000000000</v>
      </c>
    </row>
    <row r="220" spans="3:14" ht="15.5" x14ac:dyDescent="0.35">
      <c r="C220" t="s">
        <v>205</v>
      </c>
      <c r="H220" s="5">
        <v>3</v>
      </c>
      <c r="I220" s="5">
        <v>3</v>
      </c>
      <c r="J220" s="6">
        <v>2.4</v>
      </c>
      <c r="K220" s="6">
        <v>2.16</v>
      </c>
    </row>
    <row r="221" spans="3:14" ht="15.5" x14ac:dyDescent="0.35">
      <c r="C221" t="s">
        <v>206</v>
      </c>
      <c r="H221" s="6">
        <v>0.64500000000000002</v>
      </c>
      <c r="I221" s="6">
        <v>0.38420000000000004</v>
      </c>
      <c r="J221" s="6">
        <v>0.3251</v>
      </c>
      <c r="K221" s="6">
        <v>0.30010000000000003</v>
      </c>
    </row>
    <row r="222" spans="3:14" ht="15.5" x14ac:dyDescent="0.35">
      <c r="C222" t="s">
        <v>207</v>
      </c>
      <c r="H222" s="6">
        <v>2.1600000000000001E-2</v>
      </c>
      <c r="I222" s="6">
        <v>2.0099999999999996E-2</v>
      </c>
      <c r="J222" s="6">
        <v>1.61E-2</v>
      </c>
      <c r="K222" s="6">
        <v>1.4800000000000001E-2</v>
      </c>
    </row>
    <row r="223" spans="3:14" ht="15.5" x14ac:dyDescent="0.35">
      <c r="C223" t="s">
        <v>208</v>
      </c>
      <c r="I223" s="6">
        <v>29.89</v>
      </c>
    </row>
    <row r="224" spans="3:14" ht="15.5" x14ac:dyDescent="0.35">
      <c r="C224" t="s">
        <v>320</v>
      </c>
      <c r="I224" s="6">
        <v>16.7</v>
      </c>
    </row>
    <row r="225" spans="3:9" ht="15.5" x14ac:dyDescent="0.35">
      <c r="C225" t="s">
        <v>209</v>
      </c>
      <c r="I225" s="6">
        <v>7.42</v>
      </c>
    </row>
    <row r="226" spans="3:9" ht="15.5" x14ac:dyDescent="0.35">
      <c r="C226" t="s">
        <v>321</v>
      </c>
      <c r="I226" s="6">
        <v>5.9900000000000002E-2</v>
      </c>
    </row>
    <row r="227" spans="3:9" ht="15.5" x14ac:dyDescent="0.35">
      <c r="C227" t="s">
        <v>322</v>
      </c>
      <c r="I227" s="6">
        <v>0.94</v>
      </c>
    </row>
    <row r="228" spans="3:9" ht="15.5" x14ac:dyDescent="0.35">
      <c r="C228" t="s">
        <v>210</v>
      </c>
      <c r="I228" s="6">
        <v>2.06</v>
      </c>
    </row>
    <row r="229" spans="3:9" ht="15.5" x14ac:dyDescent="0.35">
      <c r="C229" t="s">
        <v>323</v>
      </c>
      <c r="I229" s="6">
        <v>6.43</v>
      </c>
    </row>
    <row r="230" spans="3:9" ht="15.5" x14ac:dyDescent="0.35">
      <c r="C230" t="s">
        <v>324</v>
      </c>
      <c r="I230" s="6">
        <v>13.56</v>
      </c>
    </row>
    <row r="231" spans="3:9" ht="15.5" x14ac:dyDescent="0.35">
      <c r="C231" t="s">
        <v>325</v>
      </c>
      <c r="I231" s="6">
        <v>14.16</v>
      </c>
    </row>
    <row r="232" spans="3:9" ht="15.5" x14ac:dyDescent="0.35">
      <c r="C232" t="s">
        <v>326</v>
      </c>
      <c r="I232" s="6">
        <v>6.75</v>
      </c>
    </row>
    <row r="233" spans="3:9" ht="15.5" x14ac:dyDescent="0.35">
      <c r="C233" t="s">
        <v>327</v>
      </c>
      <c r="I233" s="6">
        <v>2.86</v>
      </c>
    </row>
    <row r="234" spans="3:9" ht="15.5" x14ac:dyDescent="0.35">
      <c r="C234" t="s">
        <v>328</v>
      </c>
      <c r="I234" s="6">
        <v>-0.17</v>
      </c>
    </row>
    <row r="235" spans="3:9" ht="15.5" x14ac:dyDescent="0.35">
      <c r="C235" t="s">
        <v>329</v>
      </c>
      <c r="I235" s="6">
        <v>8.32</v>
      </c>
    </row>
    <row r="236" spans="3:9" ht="15.5" x14ac:dyDescent="0.35">
      <c r="C236" t="s">
        <v>211</v>
      </c>
      <c r="I236" s="6">
        <v>4.6500000000000004</v>
      </c>
    </row>
    <row r="237" spans="3:9" ht="15.5" x14ac:dyDescent="0.35">
      <c r="C237" t="s">
        <v>330</v>
      </c>
      <c r="I237" s="6">
        <v>148.58000000000001</v>
      </c>
    </row>
    <row r="238" spans="3:9" ht="15.5" x14ac:dyDescent="0.35">
      <c r="C238" t="s">
        <v>212</v>
      </c>
      <c r="D238" s="6">
        <v>2.82</v>
      </c>
    </row>
    <row r="239" spans="3:9" ht="15.5" x14ac:dyDescent="0.35">
      <c r="C239" t="s">
        <v>213</v>
      </c>
      <c r="I239" s="6">
        <v>67.56</v>
      </c>
    </row>
    <row r="240" spans="3:9" ht="15.5" x14ac:dyDescent="0.35">
      <c r="C240" t="s">
        <v>331</v>
      </c>
      <c r="I240" s="6">
        <v>10.25</v>
      </c>
    </row>
    <row r="241" spans="3:9" ht="15.5" x14ac:dyDescent="0.35">
      <c r="C241" t="s">
        <v>214</v>
      </c>
      <c r="D241" s="6">
        <v>2.64</v>
      </c>
    </row>
    <row r="242" spans="3:9" ht="15.5" x14ac:dyDescent="0.35">
      <c r="C242" t="s">
        <v>215</v>
      </c>
      <c r="D242" s="6">
        <v>2.14</v>
      </c>
    </row>
    <row r="243" spans="3:9" ht="15.5" x14ac:dyDescent="0.35">
      <c r="C243" t="s">
        <v>216</v>
      </c>
      <c r="D243" s="6">
        <v>0.06</v>
      </c>
    </row>
    <row r="244" spans="3:9" ht="15.5" x14ac:dyDescent="0.35">
      <c r="C244" t="s">
        <v>332</v>
      </c>
      <c r="D244" s="6">
        <v>0.01</v>
      </c>
    </row>
    <row r="245" spans="3:9" ht="15.5" x14ac:dyDescent="0.35">
      <c r="C245" t="s">
        <v>217</v>
      </c>
      <c r="D245" s="6">
        <v>0.41</v>
      </c>
    </row>
    <row r="246" spans="3:9" ht="15.5" x14ac:dyDescent="0.35">
      <c r="C246" t="s">
        <v>218</v>
      </c>
      <c r="D246" s="6">
        <v>0.04</v>
      </c>
    </row>
    <row r="247" spans="3:9" ht="15.5" x14ac:dyDescent="0.35">
      <c r="C247" t="s">
        <v>219</v>
      </c>
      <c r="D247" s="6">
        <v>1.41</v>
      </c>
    </row>
    <row r="248" spans="3:9" ht="15.5" x14ac:dyDescent="0.35">
      <c r="C248" t="s">
        <v>333</v>
      </c>
      <c r="I248" s="6">
        <v>20.82</v>
      </c>
    </row>
    <row r="249" spans="3:9" ht="15.5" x14ac:dyDescent="0.35">
      <c r="C249" t="s">
        <v>12</v>
      </c>
      <c r="D249" s="5">
        <v>-9000000000</v>
      </c>
    </row>
    <row r="250" spans="3:9" ht="15.5" x14ac:dyDescent="0.35">
      <c r="C250" t="s">
        <v>220</v>
      </c>
      <c r="I250" s="6">
        <v>6.23</v>
      </c>
    </row>
    <row r="251" spans="3:9" ht="15.5" x14ac:dyDescent="0.35">
      <c r="C251" t="s">
        <v>221</v>
      </c>
      <c r="I251" s="6">
        <v>8.7400000000000005E-2</v>
      </c>
    </row>
    <row r="252" spans="3:9" ht="15.5" x14ac:dyDescent="0.35">
      <c r="C252" t="s">
        <v>222</v>
      </c>
      <c r="I252" s="6">
        <v>0.1232</v>
      </c>
    </row>
    <row r="253" spans="3:9" ht="15.5" x14ac:dyDescent="0.35">
      <c r="C253" t="s">
        <v>223</v>
      </c>
      <c r="I253" s="6">
        <v>0.1321</v>
      </c>
    </row>
    <row r="254" spans="3:9" ht="15.5" x14ac:dyDescent="0.35">
      <c r="C254" t="s">
        <v>334</v>
      </c>
      <c r="I254" s="6">
        <v>0.10880000000000001</v>
      </c>
    </row>
    <row r="255" spans="3:9" ht="15.5" x14ac:dyDescent="0.35">
      <c r="C255" t="s">
        <v>224</v>
      </c>
      <c r="D255" s="6">
        <v>36.69</v>
      </c>
    </row>
    <row r="256" spans="3:9" ht="15.5" x14ac:dyDescent="0.35">
      <c r="C256" t="s">
        <v>225</v>
      </c>
      <c r="D256" s="6">
        <v>31.89</v>
      </c>
    </row>
    <row r="257" spans="3:9" ht="15.5" x14ac:dyDescent="0.35">
      <c r="C257" t="s">
        <v>226</v>
      </c>
      <c r="D257" s="6">
        <v>15.57</v>
      </c>
    </row>
    <row r="258" spans="3:9" ht="15.5" x14ac:dyDescent="0.35">
      <c r="C258" t="s">
        <v>227</v>
      </c>
      <c r="D258" s="6">
        <v>53.01</v>
      </c>
    </row>
    <row r="259" spans="3:9" ht="15.5" x14ac:dyDescent="0.35">
      <c r="C259" t="s">
        <v>228</v>
      </c>
      <c r="D259" s="6">
        <v>2.48</v>
      </c>
    </row>
    <row r="260" spans="3:9" ht="15.5" x14ac:dyDescent="0.35">
      <c r="C260" t="s">
        <v>335</v>
      </c>
      <c r="I260" s="6">
        <v>1.65</v>
      </c>
    </row>
    <row r="261" spans="3:9" ht="15.5" x14ac:dyDescent="0.35">
      <c r="C261" t="s">
        <v>336</v>
      </c>
      <c r="I261" s="6">
        <v>10.31</v>
      </c>
    </row>
    <row r="262" spans="3:9" ht="15.5" x14ac:dyDescent="0.35">
      <c r="C262" t="s">
        <v>40</v>
      </c>
      <c r="I262" s="5">
        <v>351000000000</v>
      </c>
    </row>
    <row r="263" spans="3:9" ht="15.5" x14ac:dyDescent="0.35">
      <c r="C263" t="s">
        <v>229</v>
      </c>
      <c r="I263" s="5">
        <v>354000000000</v>
      </c>
    </row>
    <row r="264" spans="3:9" ht="15.5" x14ac:dyDescent="0.35">
      <c r="C264" t="s">
        <v>230</v>
      </c>
      <c r="I264" s="5">
        <v>2520000000</v>
      </c>
    </row>
    <row r="265" spans="3:9" ht="15.5" x14ac:dyDescent="0.35">
      <c r="C265" t="s">
        <v>231</v>
      </c>
      <c r="I265" s="6">
        <v>0.19510000000000002</v>
      </c>
    </row>
    <row r="266" spans="3:9" ht="15.5" x14ac:dyDescent="0.35">
      <c r="C266" t="s">
        <v>232</v>
      </c>
      <c r="D266" s="6">
        <v>0.33600000000000002</v>
      </c>
    </row>
    <row r="267" spans="3:9" ht="15.5" x14ac:dyDescent="0.35">
      <c r="C267" t="s">
        <v>233</v>
      </c>
      <c r="D267" s="6">
        <v>4.2699999999999995E-2</v>
      </c>
    </row>
    <row r="268" spans="3:9" ht="15.5" x14ac:dyDescent="0.35">
      <c r="C268" t="s">
        <v>234</v>
      </c>
      <c r="D268" s="6">
        <v>2.9300000000000003E-2</v>
      </c>
    </row>
    <row r="269" spans="3:9" ht="15.5" x14ac:dyDescent="0.35">
      <c r="C269" t="s">
        <v>235</v>
      </c>
      <c r="D269" s="6">
        <v>0.17</v>
      </c>
    </row>
    <row r="270" spans="3:9" ht="15.5" x14ac:dyDescent="0.35">
      <c r="C270" t="s">
        <v>236</v>
      </c>
      <c r="D270" s="6">
        <v>0.17480000000000001</v>
      </c>
    </row>
    <row r="271" spans="3:9" ht="15.5" x14ac:dyDescent="0.35">
      <c r="C271" t="s">
        <v>237</v>
      </c>
      <c r="D271" s="6">
        <v>0.79579999999999995</v>
      </c>
    </row>
    <row r="272" spans="3:9" ht="15.5" x14ac:dyDescent="0.35">
      <c r="C272" t="s">
        <v>238</v>
      </c>
      <c r="I272" s="5">
        <v>3</v>
      </c>
    </row>
    <row r="273" spans="3:9" ht="15.5" x14ac:dyDescent="0.35">
      <c r="C273" t="s">
        <v>239</v>
      </c>
      <c r="I273" s="5">
        <v>3</v>
      </c>
    </row>
    <row r="274" spans="3:9" ht="15.5" x14ac:dyDescent="0.35">
      <c r="C274" t="s">
        <v>240</v>
      </c>
      <c r="I274" s="6">
        <v>0.64500000000000002</v>
      </c>
    </row>
    <row r="275" spans="3:9" ht="15.5" x14ac:dyDescent="0.35">
      <c r="C275" t="s">
        <v>241</v>
      </c>
      <c r="I275" s="6">
        <v>2.1600000000000001E-2</v>
      </c>
    </row>
    <row r="276" spans="3:9" ht="15.5" x14ac:dyDescent="0.35">
      <c r="C276" t="s">
        <v>242</v>
      </c>
      <c r="I276" t="s">
        <v>1309</v>
      </c>
    </row>
    <row r="277" spans="3:9" ht="15.5" x14ac:dyDescent="0.35">
      <c r="C277" t="s">
        <v>244</v>
      </c>
      <c r="I277" s="5">
        <v>7</v>
      </c>
    </row>
    <row r="278" spans="3:9" ht="15.5" x14ac:dyDescent="0.35">
      <c r="C278" t="s">
        <v>245</v>
      </c>
      <c r="I278" s="6">
        <v>0.43</v>
      </c>
    </row>
    <row r="279" spans="3:9" ht="15.5" x14ac:dyDescent="0.35">
      <c r="C279" t="s">
        <v>246</v>
      </c>
      <c r="I279" s="6">
        <v>0.31</v>
      </c>
    </row>
    <row r="280" spans="3:9" ht="15.5" x14ac:dyDescent="0.35">
      <c r="C280" t="s">
        <v>247</v>
      </c>
      <c r="I280" s="6">
        <v>0.45</v>
      </c>
    </row>
    <row r="281" spans="3:9" ht="15.5" x14ac:dyDescent="0.35">
      <c r="C281" t="s">
        <v>249</v>
      </c>
      <c r="I281" s="6">
        <v>0.6</v>
      </c>
    </row>
    <row r="282" spans="3:9" ht="15.5" x14ac:dyDescent="0.35">
      <c r="C282" t="s">
        <v>250</v>
      </c>
      <c r="I282" s="6">
        <v>0.31</v>
      </c>
    </row>
    <row r="283" spans="3:9" ht="15.5" x14ac:dyDescent="0.35">
      <c r="C283" t="s">
        <v>251</v>
      </c>
      <c r="I283" s="6">
        <v>0.73</v>
      </c>
    </row>
    <row r="284" spans="3:9" ht="15.5" x14ac:dyDescent="0.35">
      <c r="C284" t="s">
        <v>337</v>
      </c>
      <c r="I284" s="5">
        <v>375000000000</v>
      </c>
    </row>
    <row r="285" spans="3:9" ht="15.5" x14ac:dyDescent="0.35">
      <c r="C285" t="s">
        <v>338</v>
      </c>
      <c r="I285" s="5">
        <v>135000000000</v>
      </c>
    </row>
    <row r="286" spans="3:9" ht="15.5" x14ac:dyDescent="0.35">
      <c r="C286" t="s">
        <v>339</v>
      </c>
      <c r="I286" s="5">
        <v>52000000000</v>
      </c>
    </row>
    <row r="287" spans="3:9" ht="15.5" x14ac:dyDescent="0.35">
      <c r="C287" t="s">
        <v>340</v>
      </c>
      <c r="I287" s="5">
        <v>21000000000</v>
      </c>
    </row>
    <row r="288" spans="3:9" ht="15.5" x14ac:dyDescent="0.35">
      <c r="C288" t="s">
        <v>252</v>
      </c>
      <c r="D288" s="5">
        <v>7000000000</v>
      </c>
    </row>
    <row r="289" spans="3:9" ht="15.5" x14ac:dyDescent="0.35">
      <c r="C289" t="s">
        <v>253</v>
      </c>
      <c r="D289" s="5">
        <v>240000000000</v>
      </c>
    </row>
    <row r="290" spans="3:9" ht="15.5" x14ac:dyDescent="0.35">
      <c r="C290" t="s">
        <v>254</v>
      </c>
      <c r="D290" s="5">
        <v>70000000000</v>
      </c>
    </row>
    <row r="291" spans="3:9" ht="15.5" x14ac:dyDescent="0.35">
      <c r="C291" t="s">
        <v>183</v>
      </c>
      <c r="D291" s="5">
        <v>82000000000</v>
      </c>
    </row>
    <row r="292" spans="3:9" ht="15.5" x14ac:dyDescent="0.35">
      <c r="C292" t="s">
        <v>182</v>
      </c>
      <c r="I292" s="5">
        <v>171000000000</v>
      </c>
    </row>
    <row r="293" spans="3:9" ht="15.5" x14ac:dyDescent="0.35">
      <c r="C293" t="s">
        <v>181</v>
      </c>
      <c r="D293" s="5">
        <v>2000000000</v>
      </c>
    </row>
    <row r="294" spans="3:9" ht="15.5" x14ac:dyDescent="0.35">
      <c r="C294" t="s">
        <v>180</v>
      </c>
      <c r="D294" s="5">
        <v>8000000000</v>
      </c>
    </row>
    <row r="295" spans="3:9" ht="15.5" x14ac:dyDescent="0.35">
      <c r="C295" t="s">
        <v>23</v>
      </c>
      <c r="D295" s="5">
        <v>10000000000</v>
      </c>
    </row>
    <row r="296" spans="3:9" ht="15.5" x14ac:dyDescent="0.35">
      <c r="C296" t="s">
        <v>20</v>
      </c>
      <c r="D296" s="5">
        <v>3000000000</v>
      </c>
    </row>
    <row r="297" spans="3:9" ht="15.5" x14ac:dyDescent="0.35">
      <c r="C297" t="s">
        <v>255</v>
      </c>
      <c r="I297" s="5">
        <v>171000000000</v>
      </c>
    </row>
    <row r="298" spans="3:9" ht="15.5" x14ac:dyDescent="0.35">
      <c r="C298" t="s">
        <v>341</v>
      </c>
      <c r="I298" s="5">
        <v>55000000000</v>
      </c>
    </row>
    <row r="299" spans="3:9" ht="15.5" x14ac:dyDescent="0.35">
      <c r="C299" t="s">
        <v>342</v>
      </c>
      <c r="I299" s="5">
        <v>-22000000000</v>
      </c>
    </row>
    <row r="300" spans="3:9" ht="15.5" x14ac:dyDescent="0.35">
      <c r="C300" t="s">
        <v>343</v>
      </c>
      <c r="I300" s="5">
        <v>-32000000000</v>
      </c>
    </row>
    <row r="301" spans="3:9" ht="15.5" x14ac:dyDescent="0.35">
      <c r="C301" t="s">
        <v>344</v>
      </c>
      <c r="I301" s="5">
        <v>-29000000000</v>
      </c>
    </row>
    <row r="302" spans="3:9" ht="15.5" x14ac:dyDescent="0.35">
      <c r="C302" t="s">
        <v>345</v>
      </c>
      <c r="I302" s="5">
        <v>26000000000</v>
      </c>
    </row>
  </sheetData>
  <pageMargins left="0.7" right="0.7" top="0.75" bottom="0.75" header="0.3" footer="0.3"/>
  <ignoredErrors>
    <ignoredError sqref="A1:N303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N26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1311</v>
      </c>
      <c r="D2" s="2" vm="184">
        <f ca="1">IFERROR(_xlfn.STOCKHISTORY("XIDX:" &amp; $C$1, D3, , 0, 0, 1), "Libur")</f>
        <v>336</v>
      </c>
      <c r="H2" s="2" vm="184">
        <f ca="1">IFERROR(INDEX(D2:G2,COUNT(D2:G2)),"")</f>
        <v>336</v>
      </c>
      <c r="I2" s="2" vm="185">
        <f t="shared" ref="I2:N2" ca="1" si="0">IFERROR(_xlfn.STOCKHISTORY("XIDX:" &amp; $C$1, I1, , 0, 0, 1), "Libur")</f>
        <v>132</v>
      </c>
      <c r="J2" s="2" vm="133">
        <f t="shared" ca="1" si="0"/>
        <v>59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56150535290</v>
      </c>
      <c r="H4" s="2">
        <f>IFERROR(SUM(D4:G4)*(4/MAX(1,COUNT(D4:G4))),"")</f>
        <v>224602141160</v>
      </c>
      <c r="I4" s="2">
        <f t="shared" ref="I4:N4" si="1">IFERROR(INDEX(I51:I500,MATCH($C$4,$C$51:$C$500,0)),"")</f>
        <v>216761489954</v>
      </c>
      <c r="J4" s="2">
        <f t="shared" si="1"/>
        <v>202124174291</v>
      </c>
      <c r="K4" s="2">
        <f t="shared" si="1"/>
        <v>178349818564</v>
      </c>
      <c r="L4" s="2">
        <f t="shared" si="1"/>
        <v>151865251597</v>
      </c>
      <c r="M4" s="2">
        <f t="shared" si="1"/>
        <v>130463613780</v>
      </c>
      <c r="N4" s="2">
        <f t="shared" si="1"/>
        <v>99607686248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1840567648</v>
      </c>
      <c r="H5" s="2">
        <f>IFERROR(SUM(D5:G5)*(4/MAX(1,COUNT(D5:G5))),"")</f>
        <v>7362270592</v>
      </c>
      <c r="I5" s="2">
        <f t="shared" ref="I5:N5" si="2">IFERROR(INDEX(I51:I500,MATCH($C$5,$C$51:$C$500,0)),"")</f>
        <v>4941251344</v>
      </c>
      <c r="J5" s="2">
        <f t="shared" si="2"/>
        <v>7365402864</v>
      </c>
      <c r="K5" s="2">
        <f t="shared" si="2"/>
        <v>11566364109</v>
      </c>
      <c r="L5" s="2">
        <f t="shared" si="2"/>
        <v>14890205787</v>
      </c>
      <c r="M5" s="2">
        <f t="shared" si="2"/>
        <v>8672307387</v>
      </c>
      <c r="N5" s="2">
        <f t="shared" si="2"/>
        <v>4653326770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136862842481</v>
      </c>
      <c r="H6" s="2">
        <f>IFERROR(INDEX(D6:G6,COUNT(D6:G6)),"")</f>
        <v>136862842481</v>
      </c>
      <c r="I6" s="2">
        <f t="shared" ref="I6:N6" si="3">IFERROR(INDEX(I51:I500,MATCH($C$6,$C$51:$C$500,0)),"")</f>
        <v>134158107241</v>
      </c>
      <c r="J6" s="2">
        <f t="shared" si="3"/>
        <v>129210547341</v>
      </c>
      <c r="K6" s="2">
        <f t="shared" si="3"/>
        <v>65404305901</v>
      </c>
      <c r="L6" s="2">
        <f t="shared" si="3"/>
        <v>53835126522</v>
      </c>
      <c r="M6" s="2">
        <f t="shared" si="3"/>
        <v>18770226883</v>
      </c>
      <c r="N6" s="2">
        <f t="shared" si="3"/>
        <v>9963846855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1.1299999999999999</v>
      </c>
      <c r="H7" s="3">
        <f>IFERROR(INDEX(D7:G7,COUNT(D7:G7)),"")</f>
        <v>1.1299999999999999</v>
      </c>
      <c r="I7" s="3">
        <f t="shared" ref="I7:N7" si="4">IFERROR(INDEX(I51:I500,MATCH($C$7,$C$51:$C$500,0))/1000000000,"")</f>
        <v>1.1299999999999999</v>
      </c>
      <c r="J7" s="3">
        <f t="shared" si="4"/>
        <v>1.1200000000000001</v>
      </c>
      <c r="K7" s="3">
        <f t="shared" si="4"/>
        <v>0.9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4000000000</v>
      </c>
      <c r="H8" s="2">
        <f>IFERROR(INDEX(D8:G8,COUNT(D8:G8)),"")</f>
        <v>4000000000</v>
      </c>
      <c r="I8" s="2">
        <f t="shared" ref="I8:N8" si="5">IFERROR(INDEX(I51:I500,MATCH($C$8,$C$51:$C$500,0)),"")</f>
        <v>6000000000</v>
      </c>
      <c r="J8" s="2">
        <f t="shared" si="5"/>
        <v>-46000000000</v>
      </c>
      <c r="K8" s="2">
        <f t="shared" si="5"/>
        <v>3000000000</v>
      </c>
      <c r="L8" s="2">
        <f t="shared" si="5"/>
        <v>-14000000000</v>
      </c>
      <c r="M8" s="2">
        <f t="shared" si="5"/>
        <v>0</v>
      </c>
      <c r="N8" s="2">
        <f t="shared" si="5"/>
        <v>-4000000000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3.49</v>
      </c>
      <c r="H9" s="3">
        <f>IFERROR(INDEX(D9:G9,COUNT(D9:G9)),"")</f>
        <v>3.49</v>
      </c>
      <c r="I9" s="3">
        <f t="shared" ref="I9:N9" si="6">IFERROR(INDEX(I51:I500,MATCH($C$9,$C$51:$C$500,0)),"")</f>
        <v>5.54</v>
      </c>
      <c r="J9" s="3">
        <f t="shared" si="6"/>
        <v>-41.13</v>
      </c>
      <c r="K9" s="3">
        <f t="shared" si="6"/>
        <v>3.11</v>
      </c>
      <c r="L9" s="3">
        <f t="shared" si="6"/>
        <v>-402965.71</v>
      </c>
      <c r="M9" s="3">
        <f t="shared" si="6"/>
        <v>1937374.09</v>
      </c>
      <c r="N9" s="3">
        <f t="shared" si="6"/>
        <v>-14605607.1</v>
      </c>
    </row>
    <row r="10" spans="1:14" ht="15.5" x14ac:dyDescent="0.35">
      <c r="C10" t="s">
        <v>17</v>
      </c>
      <c r="D10" s="3">
        <f ca="1">IFERROR(IF(D9=0,"",D2/D9),"")</f>
        <v>96.275071633237815</v>
      </c>
      <c r="I10" s="3">
        <f t="shared" ref="I10:N10" ca="1" si="7">IFERROR(IF(I9=0,"",I2/I9),"")</f>
        <v>23.826714801444044</v>
      </c>
      <c r="J10" s="3">
        <f t="shared" ca="1" si="7"/>
        <v>-1.4344760515438852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29771237916</v>
      </c>
      <c r="H11" s="2">
        <f>IFERROR(INDEX(D11:G11,COUNT(D11:G11)),"")</f>
        <v>29771237916</v>
      </c>
      <c r="I11" s="2">
        <f t="shared" ref="I11:N11" si="8">IFERROR(INDEX(I51:I500,MATCH($C$11,$C$51:$C$500,0)),"")</f>
        <v>23685528231</v>
      </c>
      <c r="J11" s="2">
        <f t="shared" si="8"/>
        <v>20835857825</v>
      </c>
      <c r="K11" s="2">
        <f t="shared" si="8"/>
        <v>6567670834</v>
      </c>
      <c r="L11" s="2">
        <f t="shared" si="8"/>
        <v>5151176263</v>
      </c>
      <c r="M11" s="2">
        <f t="shared" si="8"/>
        <v>1326626701</v>
      </c>
      <c r="N11" s="2">
        <f t="shared" si="8"/>
        <v>1166283178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-28000000000</v>
      </c>
      <c r="H12" s="2">
        <f>IFERROR(INDEX(D12:G12,COUNT(D12:G12)),"")</f>
        <v>-28000000000</v>
      </c>
      <c r="I12" s="2">
        <f t="shared" ref="I12:N12" si="9">IFERROR(INDEX(I51:I500,MATCH($C$12,$C$51:$C$500,0)),"")</f>
        <v>-21000000000</v>
      </c>
      <c r="J12" s="2">
        <f t="shared" si="9"/>
        <v>-19000000000</v>
      </c>
      <c r="K12" s="2">
        <f t="shared" si="9"/>
        <v>-6000000000</v>
      </c>
      <c r="L12" s="2">
        <f t="shared" si="9"/>
        <v>-5000000000</v>
      </c>
      <c r="M12" s="2">
        <f t="shared" si="9"/>
        <v>-1000000000</v>
      </c>
      <c r="N12" s="2">
        <f t="shared" si="9"/>
        <v>-1000000000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2000000000</v>
      </c>
      <c r="H13" s="2">
        <f>IFERROR(INDEX(D13:G13,COUNT(D13:G13)),"")</f>
        <v>2000000000</v>
      </c>
      <c r="I13" s="2">
        <f t="shared" ref="I13:N13" si="10">IFERROR(INDEX(I51:I500,MATCH($C$13,$C$51:$C$500,0)),"")</f>
        <v>2000000000</v>
      </c>
      <c r="J13" s="2">
        <f t="shared" si="10"/>
        <v>1000000000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-53848498</v>
      </c>
      <c r="H14" s="2">
        <f>IFERROR(SUM(D14:G14)*(4/MAX(1,COUNT(D14:G14))),"")</f>
        <v>-215393992</v>
      </c>
      <c r="I14" s="2">
        <f t="shared" ref="I14:N14" si="11">IFERROR(INDEX(I51:I500,MATCH($C$14,$C$51:$C$500,0)),"")</f>
        <v>0</v>
      </c>
      <c r="J14" s="2">
        <f t="shared" si="11"/>
        <v>0</v>
      </c>
      <c r="K14" s="2">
        <f t="shared" si="11"/>
        <v>-176776855</v>
      </c>
      <c r="L14" s="2">
        <f t="shared" si="11"/>
        <v>-43555714</v>
      </c>
      <c r="M14" s="2">
        <f t="shared" si="11"/>
        <v>-23519045</v>
      </c>
      <c r="N14" s="2">
        <f t="shared" si="11"/>
        <v>-8299550</v>
      </c>
    </row>
    <row r="15" spans="1:14" ht="15.5" x14ac:dyDescent="0.35">
      <c r="C15" t="s">
        <v>27</v>
      </c>
      <c r="D15" s="2">
        <f>IFERROR(INDEX(D51:D500,MATCH($C$15,$C$51:$C$500,0)),"")</f>
        <v>-563050525</v>
      </c>
      <c r="H15" s="2">
        <f>IFERROR(SUM(D15:G15)*(4/MAX(1,COUNT(D15:G15))),"")</f>
        <v>-2252202100</v>
      </c>
      <c r="I15" s="2">
        <f t="shared" ref="I15:N15" si="12">IFERROR(INDEX(I51:I500,MATCH($C$15,$C$51:$C$500,0)),"")</f>
        <v>-1559003320</v>
      </c>
      <c r="J15" s="2">
        <f t="shared" si="12"/>
        <v>-568313960</v>
      </c>
      <c r="K15" s="2">
        <f t="shared" si="12"/>
        <v>-3283173893</v>
      </c>
      <c r="L15" s="2">
        <f t="shared" si="12"/>
        <v>-4251336186</v>
      </c>
      <c r="M15" s="2">
        <f t="shared" si="12"/>
        <v>-2495353066</v>
      </c>
      <c r="N15" s="2">
        <f t="shared" si="12"/>
        <v>-1468469138</v>
      </c>
    </row>
    <row r="16" spans="1:14" ht="15.5" x14ac:dyDescent="0.35">
      <c r="C16" t="s">
        <v>28</v>
      </c>
      <c r="D16" s="2">
        <f>IFERROR(INDEX(D51:D500,MATCH($C$16,$C$51:$C$500,0)),"")</f>
        <v>2271459765</v>
      </c>
      <c r="H16" s="2">
        <f>IFERROR(SUM(D16:G16)*(4/MAX(1,COUNT(D16:G16))),"")</f>
        <v>9085839060</v>
      </c>
      <c r="I16" s="2">
        <f t="shared" ref="I16:N16" si="13">IFERROR(INDEX(I51:I500,MATCH($C$16,$C$51:$C$500,0)),"")</f>
        <v>6587482652</v>
      </c>
      <c r="J16" s="2">
        <f t="shared" si="13"/>
        <v>7968747450</v>
      </c>
      <c r="K16" s="2">
        <f t="shared" si="13"/>
        <v>14830552114</v>
      </c>
      <c r="L16" s="2">
        <f t="shared" si="13"/>
        <v>19285901117</v>
      </c>
      <c r="M16" s="2">
        <f t="shared" si="13"/>
        <v>11294777517</v>
      </c>
      <c r="N16" s="2">
        <f t="shared" si="13"/>
        <v>6243483397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379680000000</v>
      </c>
      <c r="H20" s="2">
        <f t="shared" ref="H20:N20" ca="1" si="14">IFERROR(H21*H2,"")</f>
        <v>379680000000</v>
      </c>
      <c r="I20" s="2">
        <f t="shared" ca="1" si="14"/>
        <v>149160000000</v>
      </c>
      <c r="J20" s="2">
        <f t="shared" ca="1" si="14"/>
        <v>66080000000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1130000000</v>
      </c>
      <c r="H21" s="2">
        <f>IFERROR(INDEX(D21:G21,COUNT(D21:G21)),"")</f>
        <v>1130000000</v>
      </c>
      <c r="I21" s="2">
        <f t="shared" ref="I21:N21" si="15">IFERROR(INDEX(I51:I500,MATCH($C$7,$C$51:$C$500,0)),"")</f>
        <v>1130000000</v>
      </c>
      <c r="J21" s="2">
        <f t="shared" si="15"/>
        <v>1120000000</v>
      </c>
      <c r="K21" s="2">
        <f t="shared" si="15"/>
        <v>900000000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1.3448264076902516</v>
      </c>
      <c r="H23" s="3">
        <f t="shared" ref="H23:N23" si="16">IFERROR(H5/H6*100,"")</f>
        <v>5.3793056307610065</v>
      </c>
      <c r="I23" s="3">
        <f t="shared" si="16"/>
        <v>3.6831552305099207</v>
      </c>
      <c r="J23" s="3">
        <f t="shared" si="16"/>
        <v>5.7003108612812703</v>
      </c>
      <c r="K23" s="3">
        <f t="shared" si="16"/>
        <v>17.684407700171246</v>
      </c>
      <c r="L23" s="3">
        <f t="shared" si="16"/>
        <v>27.658903673078655</v>
      </c>
      <c r="M23" s="3">
        <f t="shared" si="16"/>
        <v>46.202464365811259</v>
      </c>
      <c r="N23" s="3">
        <f t="shared" si="16"/>
        <v>46.702110517333921</v>
      </c>
    </row>
    <row r="24" spans="1:14" ht="15.5" x14ac:dyDescent="0.35">
      <c r="C24" t="s">
        <v>43</v>
      </c>
      <c r="D24" s="4">
        <f>IFERROR(_xlfn.RRI(5,I23,D23),"")</f>
        <v>-0.1824972145365491</v>
      </c>
      <c r="H24" s="4">
        <f t="shared" ref="H24:N24" si="17">IFERROR(_xlfn.RRI(5,M23,H23),"")</f>
        <v>-0.34955254940955494</v>
      </c>
      <c r="I24" s="4">
        <f t="shared" si="17"/>
        <v>-0.3983045835582063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1.63</v>
      </c>
      <c r="H25" s="3">
        <f>IFERROR(INDEX(D25:G25,COUNT(D25:G25)),"")</f>
        <v>1.63</v>
      </c>
      <c r="I25" s="3">
        <f t="shared" ref="I25:N25" si="18">IFERROR(INDEX(I51:I500,MATCH($C$25,$C$51:$C$500,0)),"")</f>
        <v>4.43</v>
      </c>
      <c r="J25" s="3">
        <f t="shared" si="18"/>
        <v>6.68</v>
      </c>
      <c r="K25" s="3">
        <f t="shared" si="18"/>
        <v>12.73</v>
      </c>
      <c r="L25" s="3">
        <f t="shared" si="18"/>
        <v>424104.51</v>
      </c>
      <c r="M25" s="3">
        <f t="shared" si="18"/>
        <v>34966521.740000002</v>
      </c>
      <c r="N25" s="3">
        <f t="shared" si="18"/>
        <v>18905070.91</v>
      </c>
    </row>
    <row r="26" spans="1:14" ht="15.5" x14ac:dyDescent="0.35">
      <c r="C26" t="s">
        <v>46</v>
      </c>
      <c r="D26" s="4">
        <f>IFERROR(_xlfn.RRI(5,I25,D25),"")</f>
        <v>-0.1812397015462629</v>
      </c>
      <c r="H26" s="4">
        <f t="shared" ref="H26:N26" si="19">IFERROR(_xlfn.RRI(5,M25,H25),"")</f>
        <v>-0.96582511717426345</v>
      </c>
      <c r="I26" s="4">
        <f t="shared" si="19"/>
        <v>-0.95279749106593215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49.690739194690266</v>
      </c>
      <c r="H27" s="3">
        <f t="shared" ref="H27:N27" si="20">IFERROR(H4/H21,"")</f>
        <v>198.76295677876107</v>
      </c>
      <c r="I27" s="3">
        <f t="shared" si="20"/>
        <v>191.82432739292037</v>
      </c>
      <c r="J27" s="3">
        <f t="shared" si="20"/>
        <v>180.46801275982142</v>
      </c>
      <c r="K27" s="3">
        <f t="shared" si="20"/>
        <v>198.16646507111111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-0.23673674577919435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-0.6320541760722348</v>
      </c>
      <c r="I29" s="4">
        <f t="shared" si="22"/>
        <v>-0.33682634730538924</v>
      </c>
      <c r="J29" s="4">
        <f t="shared" si="22"/>
        <v>-0.47525530243519248</v>
      </c>
      <c r="K29" s="4">
        <f t="shared" si="22"/>
        <v>-0.99996998381365954</v>
      </c>
      <c r="L29" s="4">
        <f t="shared" si="22"/>
        <v>-0.98787112675508582</v>
      </c>
      <c r="M29" s="4">
        <f t="shared" si="22"/>
        <v>0.84958426797035491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3.617179051345279E-2</v>
      </c>
      <c r="I30" s="4">
        <f t="shared" si="23"/>
        <v>6.2927022132241633E-2</v>
      </c>
      <c r="J30" s="4">
        <f t="shared" si="23"/>
        <v>-8.9311036077363945E-2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121.16</v>
      </c>
      <c r="H32" s="3">
        <f>IFERROR(INDEX(D32:G32,COUNT(D32:G32)),"")</f>
        <v>121.16</v>
      </c>
      <c r="I32" s="3">
        <f t="shared" ref="I32:N32" si="24">IFERROR(INDEX(I51:I500,MATCH($C$32,$C$51:$C$500,0)),"")</f>
        <v>118.63</v>
      </c>
      <c r="J32" s="3">
        <f t="shared" si="24"/>
        <v>114.28</v>
      </c>
      <c r="K32" s="3">
        <f t="shared" si="24"/>
        <v>71.819999999999993</v>
      </c>
      <c r="L32" s="3">
        <f t="shared" si="24"/>
        <v>1508222.26</v>
      </c>
      <c r="M32" s="3">
        <f t="shared" si="24"/>
        <v>73442453.180000007</v>
      </c>
      <c r="N32" s="3">
        <f t="shared" si="24"/>
        <v>38447389.07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2.74</v>
      </c>
      <c r="H33" s="3">
        <f>IFERROR(INDEX(D33:G33,COUNT(D33:G33)),"")</f>
        <v>2.74</v>
      </c>
      <c r="I33" s="3">
        <f t="shared" ref="I33:N33" si="25">IFERROR(INDEX(I51:I500,MATCH($C$33,$C$51:$C$500,0)),"")</f>
        <v>1.1100000000000001</v>
      </c>
      <c r="J33" s="3">
        <f t="shared" si="25"/>
        <v>0.52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202.44</v>
      </c>
      <c r="H34" s="3">
        <f>IFERROR(INDEX(D34:G34,COUNT(D34:G34)),"")</f>
        <v>202.44</v>
      </c>
      <c r="I34" s="3">
        <f t="shared" ref="I34:N34" si="26">IFERROR(INDEX(I51:I500,MATCH($C$34,$C$51:$C$500,0)),"")</f>
        <v>29.8</v>
      </c>
      <c r="J34" s="3">
        <f t="shared" si="26"/>
        <v>8.83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6.65</v>
      </c>
      <c r="H35" s="3">
        <f>IFERROR(INDEX(D35:G35,COUNT(D35:G35)),"")</f>
        <v>6.65</v>
      </c>
      <c r="I35" s="3">
        <f t="shared" ref="I35:N35" si="27">IFERROR(INDEX(I51:I500,MATCH($C$35,$C$51:$C$500,0)),"")</f>
        <v>0.69</v>
      </c>
      <c r="J35" s="3">
        <f t="shared" si="27"/>
        <v>0.33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56150535290</v>
      </c>
      <c r="E51" s="5">
        <v>56044463620</v>
      </c>
      <c r="F51" s="5">
        <v>56120621612</v>
      </c>
      <c r="G51" s="5">
        <v>53683337863</v>
      </c>
      <c r="I51" s="5">
        <v>216761489954</v>
      </c>
      <c r="J51" s="5">
        <v>202124174291</v>
      </c>
      <c r="K51" s="5">
        <v>178349818564</v>
      </c>
      <c r="L51" s="5">
        <v>151865251597</v>
      </c>
      <c r="M51" s="5">
        <v>130463613780</v>
      </c>
      <c r="N51" s="5">
        <v>99607686248</v>
      </c>
    </row>
    <row r="52" spans="2:14" ht="15.5" x14ac:dyDescent="0.35">
      <c r="C52" t="s">
        <v>73</v>
      </c>
      <c r="D52" s="5">
        <v>-44519378539</v>
      </c>
      <c r="E52" s="5">
        <v>-45660323702</v>
      </c>
      <c r="F52" s="5">
        <v>-46927110714</v>
      </c>
      <c r="G52" s="5">
        <v>-41899067197</v>
      </c>
      <c r="I52" s="5">
        <v>-174668772389</v>
      </c>
      <c r="J52" s="5">
        <v>-162519693799</v>
      </c>
      <c r="K52" s="5">
        <v>-134601818238</v>
      </c>
      <c r="L52" s="5">
        <v>-109951141736</v>
      </c>
      <c r="M52" s="5">
        <v>-98266387073</v>
      </c>
      <c r="N52" s="5">
        <v>-74936853176</v>
      </c>
    </row>
    <row r="53" spans="2:14" ht="15.5" x14ac:dyDescent="0.35">
      <c r="C53" t="s">
        <v>74</v>
      </c>
      <c r="D53" s="5">
        <v>11631156751</v>
      </c>
      <c r="E53" s="5">
        <v>10384139918</v>
      </c>
      <c r="F53" s="5">
        <v>9193510898</v>
      </c>
      <c r="G53" s="5">
        <v>11784270666</v>
      </c>
      <c r="I53" s="5">
        <v>42092717565</v>
      </c>
      <c r="J53" s="5">
        <v>39604480492</v>
      </c>
      <c r="K53" s="5">
        <v>43748000326</v>
      </c>
      <c r="L53" s="5">
        <v>41914109861</v>
      </c>
      <c r="M53" s="5">
        <v>32197226707</v>
      </c>
      <c r="N53" s="5">
        <v>24670833072</v>
      </c>
    </row>
    <row r="54" spans="2:14" ht="15.5" x14ac:dyDescent="0.35">
      <c r="C54" t="s">
        <v>75</v>
      </c>
      <c r="D54" s="5">
        <v>-9419106772</v>
      </c>
      <c r="E54" s="5">
        <v>26153963976</v>
      </c>
      <c r="F54" s="5">
        <v>-8468890926</v>
      </c>
      <c r="G54" s="5">
        <v>-9005708572</v>
      </c>
      <c r="K54" s="5">
        <v>-28736952401</v>
      </c>
      <c r="L54" s="5">
        <v>-22655972377</v>
      </c>
      <c r="M54" s="5">
        <v>-20768800362</v>
      </c>
      <c r="N54" s="5">
        <v>-18425984483</v>
      </c>
    </row>
    <row r="55" spans="2:14" ht="15.5" x14ac:dyDescent="0.35">
      <c r="C55" t="s">
        <v>78</v>
      </c>
      <c r="D55" s="5">
        <v>2212049979</v>
      </c>
      <c r="E55" s="5">
        <v>1043478137</v>
      </c>
      <c r="F55" s="5">
        <v>724619972</v>
      </c>
      <c r="G55" s="5">
        <v>2778562094</v>
      </c>
      <c r="I55" s="5">
        <v>6598091808</v>
      </c>
      <c r="J55" s="5">
        <v>8148683814</v>
      </c>
      <c r="K55" s="5">
        <v>15011047925</v>
      </c>
      <c r="L55" s="5">
        <v>19258137484</v>
      </c>
      <c r="M55" s="5">
        <v>11428426345</v>
      </c>
      <c r="N55" s="5">
        <v>6244848589</v>
      </c>
    </row>
    <row r="56" spans="2:14" ht="15.5" x14ac:dyDescent="0.35">
      <c r="C56" t="s">
        <v>79</v>
      </c>
      <c r="D56" s="5">
        <v>59409786</v>
      </c>
      <c r="E56" s="5">
        <v>-115179400</v>
      </c>
      <c r="F56" s="5">
        <v>78282014</v>
      </c>
      <c r="G56" s="5">
        <v>22907469</v>
      </c>
      <c r="I56" s="5">
        <v>-10609156</v>
      </c>
      <c r="J56" s="5">
        <v>-179936364</v>
      </c>
      <c r="K56" s="5">
        <v>-180495811</v>
      </c>
      <c r="L56" s="5">
        <v>27763633</v>
      </c>
      <c r="M56" s="5">
        <v>-133648828</v>
      </c>
      <c r="N56" s="5">
        <v>-1365192</v>
      </c>
    </row>
    <row r="57" spans="2:14" ht="15.5" x14ac:dyDescent="0.35">
      <c r="C57" t="s">
        <v>261</v>
      </c>
      <c r="D57" s="5">
        <v>113258284</v>
      </c>
      <c r="F57" s="5">
        <v>139216304</v>
      </c>
      <c r="G57" s="5">
        <v>87364760</v>
      </c>
      <c r="K57" s="5">
        <v>567589</v>
      </c>
      <c r="L57" s="5">
        <v>840010</v>
      </c>
      <c r="M57" s="5">
        <v>4145150</v>
      </c>
      <c r="N57" s="5">
        <v>13323000</v>
      </c>
    </row>
    <row r="58" spans="2:14" ht="15.5" x14ac:dyDescent="0.35">
      <c r="C58" t="s">
        <v>26</v>
      </c>
      <c r="D58" s="5">
        <v>-53848498</v>
      </c>
      <c r="F58" s="5">
        <v>-60934290</v>
      </c>
      <c r="G58" s="5">
        <v>-64457291</v>
      </c>
      <c r="K58" s="5">
        <v>-176776855</v>
      </c>
      <c r="L58" s="5">
        <v>-43555714</v>
      </c>
      <c r="M58" s="5">
        <v>-23519045</v>
      </c>
      <c r="N58" s="5">
        <v>-8299550</v>
      </c>
    </row>
    <row r="59" spans="2:14" ht="15.5" x14ac:dyDescent="0.35">
      <c r="C59" t="s">
        <v>80</v>
      </c>
      <c r="D59" s="5">
        <v>-132158408</v>
      </c>
      <c r="E59" s="5">
        <v>-24541037</v>
      </c>
      <c r="F59" s="5">
        <v>-401725</v>
      </c>
      <c r="G59" s="5">
        <v>61408062</v>
      </c>
      <c r="I59" s="5">
        <v>3605756</v>
      </c>
      <c r="J59" s="5">
        <v>-3710948</v>
      </c>
      <c r="K59" s="5">
        <v>2815270</v>
      </c>
      <c r="L59" s="5">
        <v>797257</v>
      </c>
      <c r="M59" s="5">
        <v>-180014</v>
      </c>
      <c r="N59" s="5">
        <v>56620</v>
      </c>
    </row>
    <row r="60" spans="2:14" ht="15.5" x14ac:dyDescent="0.35">
      <c r="C60" t="s">
        <v>81</v>
      </c>
      <c r="D60" s="5">
        <v>59409786</v>
      </c>
      <c r="E60" s="5">
        <v>-115179400</v>
      </c>
      <c r="F60" s="5">
        <v>78282014</v>
      </c>
      <c r="G60" s="5">
        <v>22907469</v>
      </c>
      <c r="I60" s="5">
        <v>-10609156</v>
      </c>
      <c r="J60" s="5">
        <v>-179936364</v>
      </c>
      <c r="K60" s="5">
        <v>-180495811</v>
      </c>
      <c r="L60" s="5">
        <v>27763633</v>
      </c>
      <c r="M60" s="5">
        <v>-133648828</v>
      </c>
      <c r="N60" s="5">
        <v>-1365192</v>
      </c>
    </row>
    <row r="61" spans="2:14" ht="15.5" x14ac:dyDescent="0.35">
      <c r="C61" t="s">
        <v>28</v>
      </c>
      <c r="D61" s="5">
        <v>2271459765</v>
      </c>
      <c r="E61" s="5">
        <v>928298737</v>
      </c>
      <c r="F61" s="5">
        <v>802901986</v>
      </c>
      <c r="G61" s="5">
        <v>2801469563</v>
      </c>
      <c r="I61" s="5">
        <v>6587482652</v>
      </c>
      <c r="J61" s="5">
        <v>7968747450</v>
      </c>
      <c r="K61" s="5">
        <v>14830552114</v>
      </c>
      <c r="L61" s="5">
        <v>19285901117</v>
      </c>
      <c r="M61" s="5">
        <v>11294777517</v>
      </c>
      <c r="N61" s="5">
        <v>6243483397</v>
      </c>
    </row>
    <row r="62" spans="2:14" ht="15.5" x14ac:dyDescent="0.35">
      <c r="C62" t="s">
        <v>27</v>
      </c>
      <c r="D62" s="5">
        <v>-563050525</v>
      </c>
      <c r="E62" s="5">
        <v>-250628911</v>
      </c>
      <c r="F62" s="5">
        <v>-108733409</v>
      </c>
      <c r="G62" s="5">
        <v>-659896000</v>
      </c>
      <c r="I62" s="5">
        <v>-1559003320</v>
      </c>
      <c r="J62" s="5">
        <v>-568313960</v>
      </c>
      <c r="K62" s="5">
        <v>-3283173893</v>
      </c>
      <c r="L62" s="5">
        <v>-4251336186</v>
      </c>
      <c r="M62" s="5">
        <v>-2495353066</v>
      </c>
      <c r="N62" s="5">
        <v>-1468469138</v>
      </c>
    </row>
    <row r="63" spans="2:14" ht="15.5" x14ac:dyDescent="0.35">
      <c r="C63" t="s">
        <v>82</v>
      </c>
      <c r="D63" s="5">
        <v>-563050525</v>
      </c>
      <c r="E63" s="5">
        <v>-315649945</v>
      </c>
      <c r="F63" s="5">
        <v>-108733409</v>
      </c>
      <c r="G63" s="5">
        <v>-659896000</v>
      </c>
      <c r="I63" s="5">
        <v>-1624024354</v>
      </c>
      <c r="J63" s="5">
        <v>-950345936</v>
      </c>
      <c r="K63" s="5">
        <v>-3549124888</v>
      </c>
      <c r="L63" s="5">
        <v>-4546240710</v>
      </c>
      <c r="M63" s="5">
        <v>-2834550186</v>
      </c>
      <c r="N63" s="5">
        <v>-1795452820</v>
      </c>
    </row>
    <row r="64" spans="2:14" ht="15.5" x14ac:dyDescent="0.35">
      <c r="C64" t="s">
        <v>83</v>
      </c>
      <c r="E64" s="5">
        <v>65021034</v>
      </c>
      <c r="I64" s="5">
        <v>65021034</v>
      </c>
      <c r="J64" s="5">
        <v>382031976</v>
      </c>
      <c r="K64" s="5">
        <v>265950995</v>
      </c>
      <c r="L64" s="5">
        <v>294904524</v>
      </c>
      <c r="M64" s="5">
        <v>339197120</v>
      </c>
      <c r="N64" s="5">
        <v>326983682</v>
      </c>
    </row>
    <row r="65" spans="2:14" ht="15.5" x14ac:dyDescent="0.35">
      <c r="C65" t="s">
        <v>84</v>
      </c>
      <c r="D65" s="5">
        <v>-563050525</v>
      </c>
      <c r="E65" s="5">
        <v>-250628911</v>
      </c>
      <c r="F65" s="5">
        <v>-108733409</v>
      </c>
      <c r="G65" s="5">
        <v>-659896000</v>
      </c>
      <c r="I65" s="5">
        <v>-1559003320</v>
      </c>
      <c r="J65" s="5">
        <v>-568313960</v>
      </c>
      <c r="K65" s="5">
        <v>-3283173893</v>
      </c>
      <c r="L65" s="5">
        <v>-4251336186</v>
      </c>
      <c r="M65" s="5">
        <v>-2495353066</v>
      </c>
      <c r="N65" s="5">
        <v>-1468469138</v>
      </c>
    </row>
    <row r="66" spans="2:14" ht="15.5" x14ac:dyDescent="0.35">
      <c r="C66" t="s">
        <v>265</v>
      </c>
      <c r="D66" s="5">
        <v>1708409240</v>
      </c>
      <c r="E66" s="5">
        <v>677669826</v>
      </c>
      <c r="F66" s="5">
        <v>694168577</v>
      </c>
      <c r="G66" s="5">
        <v>2141573563</v>
      </c>
      <c r="I66" s="5">
        <v>5028479332</v>
      </c>
      <c r="J66" s="5">
        <v>7400433490</v>
      </c>
      <c r="K66" s="5">
        <v>11547378221</v>
      </c>
      <c r="L66" s="5">
        <v>15034564931</v>
      </c>
      <c r="M66" s="5">
        <v>8799424451</v>
      </c>
      <c r="N66" s="5">
        <v>4775014259</v>
      </c>
    </row>
    <row r="67" spans="2:14" ht="15.5" x14ac:dyDescent="0.35">
      <c r="C67" t="s">
        <v>462</v>
      </c>
      <c r="L67" s="5">
        <v>-179222260</v>
      </c>
      <c r="M67" s="5">
        <v>-134852701</v>
      </c>
      <c r="N67" s="5">
        <v>-113741908</v>
      </c>
    </row>
    <row r="68" spans="2:14" ht="15.5" x14ac:dyDescent="0.35">
      <c r="C68" t="s">
        <v>85</v>
      </c>
      <c r="D68" s="5">
        <v>1708409240</v>
      </c>
      <c r="E68" s="5">
        <v>677669826</v>
      </c>
      <c r="F68" s="5">
        <v>694168577</v>
      </c>
      <c r="G68" s="5">
        <v>2141573563</v>
      </c>
      <c r="I68" s="5">
        <v>5028479332</v>
      </c>
      <c r="J68" s="5">
        <v>7400433490</v>
      </c>
      <c r="K68" s="5">
        <v>11547378221</v>
      </c>
      <c r="L68" s="5">
        <v>14855342671</v>
      </c>
      <c r="M68" s="5">
        <v>8664571750</v>
      </c>
      <c r="N68" s="5">
        <v>4661272351</v>
      </c>
    </row>
    <row r="69" spans="2:14" ht="15.5" x14ac:dyDescent="0.35">
      <c r="C69" t="s">
        <v>86</v>
      </c>
      <c r="E69" s="5">
        <v>-83622232</v>
      </c>
      <c r="I69" s="5">
        <v>-83622232</v>
      </c>
      <c r="J69" s="5">
        <v>-38741574</v>
      </c>
      <c r="K69" s="5">
        <v>21801158</v>
      </c>
      <c r="L69" s="5">
        <v>35660374</v>
      </c>
      <c r="M69" s="5">
        <v>7555623</v>
      </c>
      <c r="N69" s="5">
        <v>-7888961</v>
      </c>
    </row>
    <row r="70" spans="2:14" ht="15.5" x14ac:dyDescent="0.35">
      <c r="C70" t="s">
        <v>88</v>
      </c>
      <c r="D70" s="5">
        <v>1708409240</v>
      </c>
      <c r="E70" s="5">
        <v>594047594</v>
      </c>
      <c r="F70" s="5">
        <v>694168577</v>
      </c>
      <c r="G70" s="5">
        <v>2141573563</v>
      </c>
      <c r="I70" s="5">
        <v>4944857100</v>
      </c>
      <c r="J70" s="5">
        <v>7361691916</v>
      </c>
      <c r="K70" s="5">
        <v>11569179379</v>
      </c>
      <c r="L70" s="5">
        <v>14891003045</v>
      </c>
      <c r="M70" s="5">
        <v>8672127373</v>
      </c>
      <c r="N70" s="5">
        <v>4653383390</v>
      </c>
    </row>
    <row r="71" spans="2:14" ht="15.5" x14ac:dyDescent="0.35">
      <c r="C71" t="s">
        <v>89</v>
      </c>
      <c r="D71" s="5">
        <v>1708409240</v>
      </c>
      <c r="E71" s="5">
        <v>677669826</v>
      </c>
      <c r="F71" s="5">
        <v>694168577</v>
      </c>
      <c r="G71" s="5">
        <v>2141573563</v>
      </c>
      <c r="I71" s="5">
        <v>5028479332</v>
      </c>
      <c r="J71" s="5">
        <v>7400433490</v>
      </c>
      <c r="K71" s="5">
        <v>11547378221</v>
      </c>
      <c r="L71" s="5">
        <v>15034564931</v>
      </c>
      <c r="M71" s="5">
        <v>8799424451</v>
      </c>
      <c r="N71" s="5">
        <v>4775014259</v>
      </c>
    </row>
    <row r="72" spans="2:14" ht="15.5" x14ac:dyDescent="0.35">
      <c r="C72" t="s">
        <v>7</v>
      </c>
      <c r="D72" s="5">
        <v>1840567648</v>
      </c>
      <c r="E72" s="5">
        <v>618588631</v>
      </c>
      <c r="F72" s="5">
        <v>694570302</v>
      </c>
      <c r="G72" s="5">
        <v>2080165501</v>
      </c>
      <c r="I72" s="5">
        <v>4941251344</v>
      </c>
      <c r="J72" s="5">
        <v>7365402864</v>
      </c>
      <c r="K72" s="5">
        <v>11566364109</v>
      </c>
      <c r="L72" s="5">
        <v>14890205787</v>
      </c>
      <c r="M72" s="5">
        <v>8672307387</v>
      </c>
      <c r="N72" s="5">
        <v>4653326770</v>
      </c>
    </row>
    <row r="73" spans="2:14" ht="15.5" x14ac:dyDescent="0.35">
      <c r="C73" t="s">
        <v>90</v>
      </c>
      <c r="D73" s="5">
        <v>1708409240</v>
      </c>
      <c r="E73" s="5">
        <v>677669826</v>
      </c>
      <c r="F73" s="5">
        <v>694168577</v>
      </c>
      <c r="G73" s="5">
        <v>2141573563</v>
      </c>
      <c r="I73" s="5">
        <v>5028479332</v>
      </c>
      <c r="J73" s="5">
        <v>7400433490</v>
      </c>
      <c r="K73" s="5">
        <v>11547378221</v>
      </c>
      <c r="L73" s="5">
        <v>15034564931</v>
      </c>
      <c r="M73" s="5">
        <v>8799424451</v>
      </c>
      <c r="N73" s="5">
        <v>4775014259</v>
      </c>
    </row>
    <row r="74" spans="2:14" ht="15.5" x14ac:dyDescent="0.35">
      <c r="C74" t="s">
        <v>91</v>
      </c>
      <c r="D74" s="5">
        <v>1708409240</v>
      </c>
      <c r="E74" s="5">
        <v>594047594</v>
      </c>
      <c r="F74" s="5">
        <v>694168577</v>
      </c>
      <c r="G74" s="5">
        <v>2141573563</v>
      </c>
      <c r="I74" s="5">
        <v>4944857100</v>
      </c>
      <c r="J74" s="5">
        <v>7361691916</v>
      </c>
      <c r="K74" s="5">
        <v>11569179379</v>
      </c>
      <c r="L74" s="5">
        <v>14891003044</v>
      </c>
      <c r="M74" s="5">
        <v>8672127373</v>
      </c>
      <c r="N74" s="5">
        <v>4653383390</v>
      </c>
    </row>
    <row r="75" spans="2:14" ht="15.5" x14ac:dyDescent="0.35">
      <c r="C75" t="s">
        <v>92</v>
      </c>
      <c r="D75" s="5">
        <v>1708409240</v>
      </c>
      <c r="E75" s="5">
        <v>594047594</v>
      </c>
      <c r="F75" s="5">
        <v>694168577</v>
      </c>
      <c r="G75" s="5">
        <v>2141573563</v>
      </c>
      <c r="I75" s="5">
        <v>4944857100</v>
      </c>
      <c r="J75" s="5">
        <v>7361691916</v>
      </c>
      <c r="K75" s="5">
        <v>11569179379</v>
      </c>
      <c r="L75" s="5">
        <v>14891003044</v>
      </c>
      <c r="M75" s="5">
        <v>8672127373</v>
      </c>
      <c r="N75" s="5">
        <v>4653383390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29771237916</v>
      </c>
      <c r="E79" s="5">
        <v>23685528231</v>
      </c>
      <c r="F79" s="5">
        <v>29814443146</v>
      </c>
      <c r="G79" s="5">
        <v>29596709591</v>
      </c>
      <c r="I79" s="5">
        <v>23685528231</v>
      </c>
      <c r="J79" s="5">
        <v>20835857825</v>
      </c>
      <c r="K79" s="5">
        <v>6567670834</v>
      </c>
      <c r="L79" s="5">
        <v>5151176263</v>
      </c>
      <c r="M79" s="5">
        <v>1326626701</v>
      </c>
      <c r="N79" s="5">
        <v>1166283178</v>
      </c>
    </row>
    <row r="80" spans="2:14" ht="15.5" x14ac:dyDescent="0.35">
      <c r="C80" t="s">
        <v>96</v>
      </c>
      <c r="D80" s="5">
        <v>3340868359</v>
      </c>
      <c r="E80" s="5">
        <v>2991947234</v>
      </c>
      <c r="F80" s="5">
        <v>3206700023</v>
      </c>
      <c r="G80" s="5">
        <v>3012308816</v>
      </c>
      <c r="I80" s="5">
        <v>2991947234</v>
      </c>
      <c r="J80" s="5">
        <v>2120476434</v>
      </c>
      <c r="K80" s="5">
        <v>2622274888</v>
      </c>
      <c r="L80" s="5">
        <v>3315394510</v>
      </c>
      <c r="M80" s="5">
        <v>2468611787</v>
      </c>
      <c r="N80" s="5">
        <v>827810052</v>
      </c>
    </row>
    <row r="81" spans="3:14" ht="15.5" x14ac:dyDescent="0.35">
      <c r="C81" t="s">
        <v>101</v>
      </c>
      <c r="D81" s="5">
        <v>74654106636</v>
      </c>
      <c r="E81" s="5">
        <v>75505680072</v>
      </c>
      <c r="F81" s="5">
        <v>72601892251</v>
      </c>
      <c r="G81" s="5">
        <v>74548642608</v>
      </c>
      <c r="I81" s="5">
        <v>75505680072</v>
      </c>
      <c r="J81" s="5">
        <v>77662595937</v>
      </c>
      <c r="K81" s="5">
        <v>33333103819</v>
      </c>
      <c r="L81" s="5">
        <v>30420414388</v>
      </c>
      <c r="M81" s="5">
        <v>18657446170</v>
      </c>
      <c r="N81" s="5">
        <v>5712142584</v>
      </c>
    </row>
    <row r="82" spans="3:14" ht="15.5" x14ac:dyDescent="0.35">
      <c r="C82" t="s">
        <v>80</v>
      </c>
      <c r="D82" s="5">
        <v>-80088708</v>
      </c>
      <c r="E82" s="5">
        <v>45114460814</v>
      </c>
      <c r="F82" s="5">
        <v>46166766613</v>
      </c>
      <c r="G82" s="5">
        <v>46166204513</v>
      </c>
      <c r="I82" s="5">
        <v>45114460814</v>
      </c>
      <c r="J82" s="5">
        <v>46166204513</v>
      </c>
      <c r="K82" s="5">
        <v>42169905</v>
      </c>
      <c r="L82" s="5">
        <v>23184017</v>
      </c>
      <c r="M82" s="5">
        <v>953940016</v>
      </c>
      <c r="N82" s="5">
        <v>811951725</v>
      </c>
    </row>
    <row r="83" spans="3:14" ht="15.5" x14ac:dyDescent="0.35">
      <c r="C83" t="s">
        <v>102</v>
      </c>
      <c r="D83" s="5">
        <v>107804408834</v>
      </c>
      <c r="E83" s="5">
        <v>103913449124</v>
      </c>
      <c r="F83" s="5">
        <v>105690903509</v>
      </c>
      <c r="G83" s="5">
        <v>107239761642</v>
      </c>
      <c r="I83" s="5">
        <v>103913449124</v>
      </c>
      <c r="J83" s="5">
        <v>100655897488</v>
      </c>
      <c r="K83" s="5">
        <v>48636846837</v>
      </c>
      <c r="L83" s="5">
        <v>39541485161</v>
      </c>
      <c r="M83" s="5">
        <v>22452684658</v>
      </c>
      <c r="N83" s="5">
        <v>7706235814</v>
      </c>
    </row>
    <row r="84" spans="3:14" ht="15.5" x14ac:dyDescent="0.35">
      <c r="C84" t="s">
        <v>103</v>
      </c>
    </row>
    <row r="85" spans="3:14" ht="15.5" x14ac:dyDescent="0.35">
      <c r="C85" t="s">
        <v>105</v>
      </c>
      <c r="D85" s="5">
        <v>1714758337</v>
      </c>
      <c r="E85" s="5">
        <v>1714758337</v>
      </c>
      <c r="F85" s="5">
        <v>1622810409</v>
      </c>
      <c r="G85" s="5">
        <v>1622810409</v>
      </c>
      <c r="I85" s="5">
        <v>1714758337</v>
      </c>
      <c r="J85" s="5">
        <v>1622810409</v>
      </c>
      <c r="K85" s="5">
        <v>1229851322</v>
      </c>
      <c r="L85" s="5">
        <v>970049368</v>
      </c>
      <c r="M85" s="5">
        <v>683700787</v>
      </c>
      <c r="N85" s="5">
        <v>346465495</v>
      </c>
    </row>
    <row r="86" spans="3:14" ht="15.5" x14ac:dyDescent="0.35">
      <c r="C86" t="s">
        <v>349</v>
      </c>
      <c r="D86" s="5">
        <v>2333808322</v>
      </c>
      <c r="E86" s="5">
        <v>2367795823</v>
      </c>
      <c r="F86" s="5">
        <v>2401783324</v>
      </c>
      <c r="G86" s="5">
        <v>2435770825</v>
      </c>
      <c r="I86" s="5">
        <v>2367795823</v>
      </c>
      <c r="J86" s="5">
        <v>2503745827</v>
      </c>
      <c r="K86" s="5">
        <v>2639695831</v>
      </c>
    </row>
    <row r="87" spans="3:14" ht="15.5" x14ac:dyDescent="0.35">
      <c r="C87" t="s">
        <v>104</v>
      </c>
      <c r="D87" s="5">
        <v>35589747745</v>
      </c>
      <c r="E87" s="5">
        <v>36119557907</v>
      </c>
      <c r="F87" s="5">
        <v>32133658437</v>
      </c>
      <c r="G87" s="5">
        <v>32199680790</v>
      </c>
      <c r="I87" s="5">
        <v>36119557907</v>
      </c>
      <c r="J87" s="5">
        <v>33935353261</v>
      </c>
      <c r="K87" s="5">
        <v>25930923385</v>
      </c>
      <c r="L87" s="5">
        <v>25933099552</v>
      </c>
      <c r="M87" s="5">
        <v>3441346707</v>
      </c>
      <c r="N87" s="5">
        <v>4117273374</v>
      </c>
    </row>
    <row r="88" spans="3:14" ht="15.5" x14ac:dyDescent="0.35">
      <c r="C88" t="s">
        <v>106</v>
      </c>
      <c r="D88" s="5">
        <v>41621989702</v>
      </c>
      <c r="E88" s="5">
        <v>42382230605</v>
      </c>
      <c r="F88" s="5">
        <v>38581015187</v>
      </c>
      <c r="G88" s="5">
        <v>38893417625</v>
      </c>
      <c r="I88" s="5">
        <v>42382230605</v>
      </c>
      <c r="J88" s="5">
        <v>40178002121</v>
      </c>
      <c r="K88" s="5">
        <v>30556659704</v>
      </c>
      <c r="L88" s="5">
        <v>30139305031</v>
      </c>
      <c r="M88" s="5">
        <v>6703760828</v>
      </c>
      <c r="N88" s="5">
        <v>8070766369</v>
      </c>
    </row>
    <row r="89" spans="3:14" ht="15.5" x14ac:dyDescent="0.35">
      <c r="C89" t="s">
        <v>107</v>
      </c>
      <c r="D89" s="5">
        <v>149426398536</v>
      </c>
      <c r="E89" s="5">
        <v>146295679729</v>
      </c>
      <c r="F89" s="5">
        <v>144271918696</v>
      </c>
      <c r="G89" s="5">
        <v>146133179267</v>
      </c>
      <c r="I89" s="5">
        <v>146295679729</v>
      </c>
      <c r="J89" s="5">
        <v>140833899609</v>
      </c>
      <c r="K89" s="5">
        <v>79193506541</v>
      </c>
      <c r="L89" s="5">
        <v>69680790192</v>
      </c>
      <c r="M89" s="5">
        <v>29156445486</v>
      </c>
      <c r="N89" s="5">
        <v>15777002183</v>
      </c>
    </row>
    <row r="90" spans="3:14" ht="15.5" x14ac:dyDescent="0.35">
      <c r="C90" t="s">
        <v>108</v>
      </c>
    </row>
    <row r="91" spans="3:14" ht="15.5" x14ac:dyDescent="0.35">
      <c r="C91" t="s">
        <v>109</v>
      </c>
    </row>
    <row r="92" spans="3:14" ht="15.5" x14ac:dyDescent="0.35">
      <c r="C92" t="s">
        <v>110</v>
      </c>
      <c r="D92" s="5">
        <v>11521343727</v>
      </c>
      <c r="E92" s="5">
        <v>11114062365</v>
      </c>
      <c r="F92" s="5">
        <v>8781377776</v>
      </c>
      <c r="G92" s="5">
        <v>11337449324</v>
      </c>
      <c r="I92" s="5">
        <v>11114062365</v>
      </c>
      <c r="J92" s="5">
        <v>10573951270</v>
      </c>
      <c r="K92" s="5">
        <v>13360028723</v>
      </c>
      <c r="L92" s="5">
        <v>15576502244</v>
      </c>
      <c r="M92" s="5">
        <v>10175654663</v>
      </c>
      <c r="N92" s="5">
        <v>5668889976</v>
      </c>
    </row>
    <row r="93" spans="3:14" ht="15.5" x14ac:dyDescent="0.35">
      <c r="C93" t="s">
        <v>111</v>
      </c>
      <c r="D93" s="5">
        <v>9178480232</v>
      </c>
      <c r="E93" s="5">
        <v>8411074732</v>
      </c>
      <c r="F93" s="5">
        <v>7051339261</v>
      </c>
      <c r="G93" s="5">
        <v>8968665780</v>
      </c>
      <c r="I93" s="5">
        <v>8411074732</v>
      </c>
      <c r="J93" s="5">
        <v>9010481627</v>
      </c>
      <c r="K93" s="5">
        <v>6419019552</v>
      </c>
      <c r="L93" s="5">
        <v>6675317332</v>
      </c>
      <c r="M93" s="5">
        <v>5767349314</v>
      </c>
      <c r="N93" s="5">
        <v>3982632373</v>
      </c>
    </row>
    <row r="94" spans="3:14" ht="15.5" x14ac:dyDescent="0.35">
      <c r="C94" t="s">
        <v>115</v>
      </c>
      <c r="D94" s="5">
        <v>1342913968</v>
      </c>
      <c r="E94" s="5">
        <v>1398262824</v>
      </c>
      <c r="F94" s="5">
        <v>1440898852</v>
      </c>
      <c r="G94" s="5">
        <v>1787208947</v>
      </c>
      <c r="I94" s="5">
        <v>1398262824</v>
      </c>
      <c r="J94" s="5">
        <v>867260591</v>
      </c>
      <c r="K94" s="5">
        <v>3409548943</v>
      </c>
      <c r="L94" s="5">
        <v>8394184912</v>
      </c>
      <c r="M94" s="5">
        <v>4408305349</v>
      </c>
      <c r="N94" s="5">
        <v>1686257603</v>
      </c>
    </row>
    <row r="95" spans="3:14" ht="15.5" x14ac:dyDescent="0.35">
      <c r="C95" t="s">
        <v>116</v>
      </c>
      <c r="E95" s="5">
        <v>162200000</v>
      </c>
      <c r="I95" s="5">
        <v>162200000</v>
      </c>
      <c r="K95" s="5">
        <v>3345092133</v>
      </c>
      <c r="L95" s="5">
        <v>507000000</v>
      </c>
    </row>
    <row r="96" spans="3:14" ht="15.5" x14ac:dyDescent="0.35">
      <c r="C96" t="s">
        <v>121</v>
      </c>
      <c r="D96" s="5">
        <v>1042212328</v>
      </c>
      <c r="E96" s="5">
        <v>1023510123</v>
      </c>
      <c r="F96" s="5">
        <v>1928541673</v>
      </c>
      <c r="G96" s="5">
        <v>1928541673</v>
      </c>
      <c r="I96" s="5">
        <v>1023510123</v>
      </c>
      <c r="J96" s="5">
        <v>1049400998</v>
      </c>
      <c r="K96" s="5">
        <v>429171917</v>
      </c>
      <c r="L96" s="5">
        <v>269161426</v>
      </c>
      <c r="M96" s="5">
        <v>210563940</v>
      </c>
      <c r="N96" s="5">
        <v>144265352</v>
      </c>
    </row>
    <row r="97" spans="2:14" ht="15.5" x14ac:dyDescent="0.35">
      <c r="C97" t="s">
        <v>122</v>
      </c>
      <c r="D97" s="5">
        <v>1042212328</v>
      </c>
      <c r="E97" s="5">
        <v>1023510123</v>
      </c>
      <c r="F97" s="5">
        <v>1928541673</v>
      </c>
      <c r="G97" s="5">
        <v>1928541673</v>
      </c>
      <c r="I97" s="5">
        <v>1023510123</v>
      </c>
      <c r="J97" s="5">
        <v>1049400998</v>
      </c>
      <c r="K97" s="5">
        <v>429171917</v>
      </c>
      <c r="L97" s="5">
        <v>269161426</v>
      </c>
      <c r="M97" s="5">
        <v>210563940</v>
      </c>
      <c r="N97" s="5">
        <v>144265352</v>
      </c>
    </row>
    <row r="98" spans="2:14" ht="15.5" x14ac:dyDescent="0.35">
      <c r="C98" t="s">
        <v>126</v>
      </c>
      <c r="D98" s="5">
        <v>12563556055</v>
      </c>
      <c r="E98" s="5">
        <v>12137572488</v>
      </c>
      <c r="F98" s="5">
        <v>10709919449</v>
      </c>
      <c r="G98" s="5">
        <v>13265990997</v>
      </c>
      <c r="I98" s="5">
        <v>12137572488</v>
      </c>
      <c r="J98" s="5">
        <v>11623352268</v>
      </c>
      <c r="K98" s="5">
        <v>13789200640</v>
      </c>
      <c r="L98" s="5">
        <v>15845663670</v>
      </c>
      <c r="M98" s="5">
        <v>10386218603</v>
      </c>
      <c r="N98" s="5">
        <v>5813155328</v>
      </c>
    </row>
    <row r="99" spans="2:14" ht="15.5" x14ac:dyDescent="0.35">
      <c r="C99" t="s">
        <v>127</v>
      </c>
    </row>
    <row r="100" spans="2:14" ht="15.5" x14ac:dyDescent="0.35">
      <c r="C100" t="s">
        <v>128</v>
      </c>
      <c r="D100" s="5">
        <v>56374878600</v>
      </c>
      <c r="E100" s="5">
        <v>56250337850</v>
      </c>
      <c r="F100" s="5">
        <v>56250080300</v>
      </c>
      <c r="G100" s="5">
        <v>56250000000</v>
      </c>
      <c r="I100" s="5">
        <v>56250337850</v>
      </c>
      <c r="J100" s="5">
        <v>56250000000</v>
      </c>
      <c r="K100" s="5">
        <v>45000000000</v>
      </c>
      <c r="L100" s="5">
        <v>35250000000</v>
      </c>
      <c r="M100" s="5">
        <v>250000000</v>
      </c>
      <c r="N100" s="5">
        <v>250000000</v>
      </c>
    </row>
    <row r="101" spans="2:14" ht="15.5" x14ac:dyDescent="0.35">
      <c r="C101" t="s">
        <v>129</v>
      </c>
      <c r="D101" s="5">
        <v>47033215432</v>
      </c>
      <c r="E101" s="5">
        <v>966880660</v>
      </c>
      <c r="I101" s="5">
        <v>966880660</v>
      </c>
      <c r="K101" s="5">
        <v>964515710</v>
      </c>
      <c r="L101" s="5">
        <v>964515710</v>
      </c>
    </row>
    <row r="102" spans="2:14" ht="15.5" x14ac:dyDescent="0.35">
      <c r="C102" t="s">
        <v>130</v>
      </c>
      <c r="D102" s="5">
        <v>32974053112</v>
      </c>
      <c r="E102" s="5">
        <v>31133485464</v>
      </c>
      <c r="F102" s="5">
        <v>30468232867</v>
      </c>
      <c r="G102" s="5">
        <v>29773662565</v>
      </c>
      <c r="I102" s="5">
        <v>31133485464</v>
      </c>
      <c r="J102" s="5">
        <v>26145570154</v>
      </c>
      <c r="K102" s="5">
        <v>18630810131</v>
      </c>
      <c r="L102" s="5">
        <v>16927135020</v>
      </c>
      <c r="M102" s="5">
        <v>17156673279</v>
      </c>
      <c r="N102" s="5">
        <v>8549895542</v>
      </c>
    </row>
    <row r="103" spans="2:14" ht="15.5" x14ac:dyDescent="0.35">
      <c r="C103" t="s">
        <v>131</v>
      </c>
      <c r="D103" s="5">
        <v>9000000000</v>
      </c>
      <c r="E103" s="5">
        <v>9000000000</v>
      </c>
      <c r="F103" s="5">
        <v>9000000000</v>
      </c>
      <c r="G103" s="5">
        <v>9000000000</v>
      </c>
      <c r="I103" s="5">
        <v>9000000000</v>
      </c>
      <c r="J103" s="5">
        <v>9000000000</v>
      </c>
      <c r="K103" s="5">
        <v>3791988862</v>
      </c>
      <c r="L103" s="5">
        <v>100000000</v>
      </c>
    </row>
    <row r="104" spans="2:14" ht="15.5" x14ac:dyDescent="0.35">
      <c r="C104" t="s">
        <v>132</v>
      </c>
      <c r="D104" s="5">
        <v>23974053112</v>
      </c>
      <c r="E104" s="5">
        <v>22133485464</v>
      </c>
      <c r="F104" s="5">
        <v>21468232867</v>
      </c>
      <c r="G104" s="5">
        <v>20773662565</v>
      </c>
      <c r="I104" s="5">
        <v>22133485464</v>
      </c>
      <c r="J104" s="5">
        <v>17145570154</v>
      </c>
      <c r="K104" s="5">
        <v>14838821269</v>
      </c>
      <c r="L104" s="5">
        <v>16827135020</v>
      </c>
      <c r="M104" s="5">
        <v>17156673279</v>
      </c>
      <c r="N104" s="5">
        <v>8549895542</v>
      </c>
    </row>
    <row r="105" spans="2:14" ht="15.5" x14ac:dyDescent="0.35">
      <c r="C105" t="s">
        <v>133</v>
      </c>
      <c r="D105" s="5">
        <v>32974053112</v>
      </c>
      <c r="E105" s="5">
        <v>31133485464</v>
      </c>
      <c r="F105" s="5">
        <v>30468232867</v>
      </c>
      <c r="G105" s="5">
        <v>29773662565</v>
      </c>
      <c r="I105" s="5">
        <v>31133485464</v>
      </c>
      <c r="J105" s="5">
        <v>26145570154</v>
      </c>
      <c r="K105" s="5">
        <v>18630810131</v>
      </c>
      <c r="L105" s="5">
        <v>16927135020</v>
      </c>
      <c r="M105" s="5">
        <v>17156673279</v>
      </c>
      <c r="N105" s="5">
        <v>8549895542</v>
      </c>
    </row>
    <row r="106" spans="2:14" ht="15.5" x14ac:dyDescent="0.35">
      <c r="C106" t="s">
        <v>134</v>
      </c>
      <c r="D106" s="5">
        <v>560784045</v>
      </c>
      <c r="E106" s="5">
        <v>692942453</v>
      </c>
      <c r="F106" s="5">
        <v>676919467</v>
      </c>
      <c r="G106" s="5">
        <v>677321192</v>
      </c>
      <c r="I106" s="5">
        <v>692942453</v>
      </c>
      <c r="J106" s="5">
        <v>648772674</v>
      </c>
      <c r="K106" s="5">
        <v>766810155</v>
      </c>
      <c r="L106" s="5">
        <v>670291775</v>
      </c>
      <c r="M106" s="5">
        <v>409613588</v>
      </c>
      <c r="N106" s="5">
        <v>351999588</v>
      </c>
    </row>
    <row r="107" spans="2:14" ht="15.5" x14ac:dyDescent="0.35">
      <c r="C107" t="s">
        <v>9</v>
      </c>
      <c r="D107" s="5">
        <v>136862842481</v>
      </c>
      <c r="E107" s="5">
        <v>134158107241</v>
      </c>
      <c r="F107" s="5">
        <v>133561999247</v>
      </c>
      <c r="G107" s="5">
        <v>132867188270</v>
      </c>
      <c r="I107" s="5">
        <v>134158107241</v>
      </c>
      <c r="J107" s="5">
        <v>129210547341</v>
      </c>
      <c r="K107" s="5">
        <v>65404305901</v>
      </c>
      <c r="L107" s="5">
        <v>53835126522</v>
      </c>
      <c r="M107" s="5">
        <v>18770226883</v>
      </c>
      <c r="N107" s="5">
        <v>9963846855</v>
      </c>
    </row>
    <row r="108" spans="2:14" ht="15.5" x14ac:dyDescent="0.35">
      <c r="C108" t="s">
        <v>135</v>
      </c>
      <c r="D108" s="5">
        <v>149426398536</v>
      </c>
      <c r="E108" s="5">
        <v>146295679729</v>
      </c>
      <c r="F108" s="5">
        <v>144271918696</v>
      </c>
      <c r="G108" s="5">
        <v>146133179267</v>
      </c>
      <c r="I108" s="5">
        <v>146295679729</v>
      </c>
      <c r="J108" s="5">
        <v>140833899609</v>
      </c>
      <c r="K108" s="5">
        <v>79193506541</v>
      </c>
      <c r="L108" s="5">
        <v>69680790192</v>
      </c>
      <c r="M108" s="5">
        <v>29156445486</v>
      </c>
      <c r="N108" s="5">
        <v>15777002183</v>
      </c>
    </row>
    <row r="109" spans="2:14" ht="15.5" x14ac:dyDescent="0.35">
      <c r="C109" t="s">
        <v>136</v>
      </c>
      <c r="D109" s="5">
        <v>1125006757</v>
      </c>
      <c r="E109" s="5">
        <v>1125006757</v>
      </c>
      <c r="F109" s="5">
        <v>1125001606</v>
      </c>
      <c r="G109" s="5">
        <v>1125000000</v>
      </c>
      <c r="I109" s="5">
        <v>1125006757</v>
      </c>
      <c r="J109" s="5">
        <v>1125000000</v>
      </c>
      <c r="K109" s="5">
        <v>900000000</v>
      </c>
      <c r="L109" s="5">
        <v>35250</v>
      </c>
      <c r="M109" s="5">
        <v>250</v>
      </c>
      <c r="N109" s="5">
        <v>250</v>
      </c>
    </row>
    <row r="111" spans="2:14" ht="15.5" x14ac:dyDescent="0.35">
      <c r="B111" t="s">
        <v>137</v>
      </c>
      <c r="C111" t="s">
        <v>138</v>
      </c>
      <c r="D111" s="5">
        <v>4422984266</v>
      </c>
      <c r="E111" s="5">
        <v>1201156593</v>
      </c>
      <c r="F111" s="5">
        <v>1769165940</v>
      </c>
      <c r="G111" s="5">
        <v>8830852719</v>
      </c>
      <c r="I111" s="5">
        <v>12630629204</v>
      </c>
      <c r="J111" s="5">
        <v>-35078782649</v>
      </c>
      <c r="K111" s="5">
        <v>4982523456</v>
      </c>
      <c r="L111" s="5">
        <v>9892429886</v>
      </c>
      <c r="M111" s="5">
        <v>1007865372</v>
      </c>
      <c r="N111" s="5">
        <v>-1625071571</v>
      </c>
    </row>
    <row r="112" spans="2:14" ht="15.5" x14ac:dyDescent="0.35">
      <c r="C112" t="s">
        <v>279</v>
      </c>
      <c r="D112" s="5">
        <v>55801614165</v>
      </c>
      <c r="E112" s="5">
        <v>56116459653</v>
      </c>
      <c r="F112" s="5">
        <v>55926230405</v>
      </c>
      <c r="G112" s="5">
        <v>52940072402</v>
      </c>
      <c r="I112" s="5">
        <v>215747262398</v>
      </c>
      <c r="J112" s="5">
        <v>202625972745</v>
      </c>
      <c r="K112" s="5">
        <v>179038651641</v>
      </c>
      <c r="L112" s="5">
        <v>151088948211</v>
      </c>
      <c r="M112" s="5">
        <v>128708537112</v>
      </c>
      <c r="N112" s="5">
        <v>98773487554</v>
      </c>
    </row>
    <row r="113" spans="3:14" ht="15.5" x14ac:dyDescent="0.35">
      <c r="C113" t="s">
        <v>280</v>
      </c>
      <c r="D113" s="5">
        <v>-40559277511</v>
      </c>
      <c r="E113" s="5">
        <v>-44913523909</v>
      </c>
      <c r="F113" s="5">
        <v>-44578050242</v>
      </c>
      <c r="G113" s="5">
        <v>-33968568010</v>
      </c>
      <c r="I113" s="5">
        <v>-163648398648</v>
      </c>
      <c r="J113" s="5">
        <v>-194598407991</v>
      </c>
      <c r="K113" s="5">
        <v>-128290097791</v>
      </c>
      <c r="L113" s="5">
        <v>-111972605225</v>
      </c>
      <c r="M113" s="5">
        <v>-101516477995</v>
      </c>
      <c r="N113" s="5">
        <v>-76300184924</v>
      </c>
    </row>
    <row r="114" spans="3:14" ht="15.5" x14ac:dyDescent="0.35">
      <c r="C114" t="s">
        <v>281</v>
      </c>
      <c r="D114" s="5">
        <v>-5950485788</v>
      </c>
      <c r="E114" s="5">
        <v>-5157686361</v>
      </c>
      <c r="F114" s="5">
        <v>-4996883184</v>
      </c>
      <c r="G114" s="5">
        <v>-5422068728</v>
      </c>
      <c r="I114" s="5">
        <v>-20192577516</v>
      </c>
      <c r="J114" s="5">
        <v>-18567426339</v>
      </c>
      <c r="K114" s="5">
        <v>-18962188815</v>
      </c>
      <c r="L114" s="5">
        <v>-15401333543</v>
      </c>
      <c r="M114" s="5">
        <v>-14727520356</v>
      </c>
      <c r="N114" s="5">
        <v>-13083032346</v>
      </c>
    </row>
    <row r="115" spans="3:14" ht="15.5" x14ac:dyDescent="0.35">
      <c r="C115" t="s">
        <v>352</v>
      </c>
      <c r="D115" s="5">
        <v>-4505078573</v>
      </c>
      <c r="E115" s="5">
        <v>-4586495426</v>
      </c>
      <c r="F115" s="5">
        <v>-4428413053</v>
      </c>
      <c r="G115" s="5">
        <v>-4343167309</v>
      </c>
      <c r="I115" s="5">
        <v>-18310024696</v>
      </c>
      <c r="J115" s="5">
        <v>-20487506918</v>
      </c>
      <c r="K115" s="5">
        <v>-15470171961</v>
      </c>
      <c r="L115" s="5">
        <v>-13239711843</v>
      </c>
      <c r="M115" s="5">
        <v>-11102220877</v>
      </c>
      <c r="N115" s="5">
        <v>-10660819682</v>
      </c>
    </row>
    <row r="116" spans="3:14" ht="15.5" x14ac:dyDescent="0.35">
      <c r="C116" t="s">
        <v>494</v>
      </c>
      <c r="E116" s="5">
        <v>-18370</v>
      </c>
      <c r="I116" s="5">
        <v>-18370</v>
      </c>
      <c r="K116" s="5">
        <v>-2612858345</v>
      </c>
      <c r="L116" s="5">
        <v>-43555714</v>
      </c>
      <c r="M116" s="5">
        <v>-23519045</v>
      </c>
      <c r="N116" s="5">
        <v>-8299550</v>
      </c>
    </row>
    <row r="117" spans="3:14" ht="15.5" x14ac:dyDescent="0.35">
      <c r="C117" t="s">
        <v>833</v>
      </c>
      <c r="D117" s="5">
        <v>59409786</v>
      </c>
      <c r="E117" s="5">
        <v>27595726</v>
      </c>
      <c r="F117" s="5">
        <v>78282014</v>
      </c>
      <c r="G117" s="5">
        <v>-43789600</v>
      </c>
      <c r="I117" s="5">
        <v>132165970</v>
      </c>
      <c r="J117" s="5">
        <v>-179936361</v>
      </c>
      <c r="K117" s="5">
        <v>-176209266</v>
      </c>
      <c r="L117" s="5">
        <v>840010</v>
      </c>
      <c r="M117" s="5">
        <v>4145150</v>
      </c>
      <c r="N117" s="5">
        <v>13323000</v>
      </c>
    </row>
    <row r="118" spans="3:14" ht="15.5" x14ac:dyDescent="0.35">
      <c r="C118" t="s">
        <v>144</v>
      </c>
      <c r="D118" s="5">
        <v>-423197813</v>
      </c>
      <c r="E118" s="5">
        <v>-285174720</v>
      </c>
      <c r="F118" s="5">
        <v>-232000000</v>
      </c>
      <c r="G118" s="5">
        <v>-331626036</v>
      </c>
      <c r="I118" s="5">
        <v>-1097779934</v>
      </c>
      <c r="J118" s="5">
        <v>-3871477785</v>
      </c>
      <c r="K118" s="5">
        <v>-8544602007</v>
      </c>
      <c r="L118" s="5">
        <v>-540152010</v>
      </c>
      <c r="M118" s="5">
        <v>-335078617</v>
      </c>
      <c r="N118" s="5">
        <v>-359545623</v>
      </c>
    </row>
    <row r="119" spans="3:14" ht="15.5" x14ac:dyDescent="0.35">
      <c r="C119" t="s">
        <v>145</v>
      </c>
      <c r="D119" s="5">
        <v>872452923</v>
      </c>
      <c r="E119" s="5">
        <v>-312928530</v>
      </c>
      <c r="F119" s="5">
        <v>-291792534</v>
      </c>
      <c r="G119" s="5">
        <v>-287778351</v>
      </c>
      <c r="I119" s="5">
        <v>159785156</v>
      </c>
      <c r="J119" s="5">
        <v>63490439722</v>
      </c>
      <c r="K119" s="5">
        <v>-30106365</v>
      </c>
      <c r="L119" s="5">
        <v>20000000000</v>
      </c>
    </row>
    <row r="120" spans="3:14" ht="15.5" x14ac:dyDescent="0.35">
      <c r="C120" t="s">
        <v>146</v>
      </c>
      <c r="D120" s="5">
        <v>-874727504</v>
      </c>
      <c r="E120" s="5">
        <v>-5352142978</v>
      </c>
      <c r="F120" s="5">
        <v>-1259639851</v>
      </c>
      <c r="G120" s="5">
        <v>-941070325</v>
      </c>
      <c r="I120" s="5">
        <v>-8275743954</v>
      </c>
      <c r="J120" s="5">
        <v>-14143470082</v>
      </c>
      <c r="K120" s="5">
        <v>-3535922520</v>
      </c>
      <c r="L120" s="5">
        <v>-26067880324</v>
      </c>
      <c r="M120" s="5">
        <v>-847521849</v>
      </c>
      <c r="N120" s="5">
        <v>-2982330203</v>
      </c>
    </row>
    <row r="121" spans="3:14" ht="15.5" x14ac:dyDescent="0.35">
      <c r="C121" t="s">
        <v>148</v>
      </c>
      <c r="D121" s="5">
        <v>-498559060</v>
      </c>
      <c r="E121" s="5">
        <v>-5229920757</v>
      </c>
      <c r="F121" s="5">
        <v>-940750962</v>
      </c>
      <c r="G121" s="5">
        <v>-107736992</v>
      </c>
      <c r="I121" s="5">
        <v>-6397636541</v>
      </c>
      <c r="J121" s="5">
        <v>-11191914516</v>
      </c>
      <c r="K121" s="5">
        <v>-2181422519</v>
      </c>
      <c r="L121" s="5">
        <v>-24096971235</v>
      </c>
      <c r="M121" s="5">
        <v>-523521849</v>
      </c>
      <c r="N121" s="5">
        <v>-2026330203</v>
      </c>
    </row>
    <row r="122" spans="3:14" ht="15.5" x14ac:dyDescent="0.35">
      <c r="C122" t="s">
        <v>290</v>
      </c>
      <c r="K122" s="5">
        <v>-919000000</v>
      </c>
    </row>
    <row r="123" spans="3:14" ht="15.5" x14ac:dyDescent="0.35">
      <c r="C123" t="s">
        <v>678</v>
      </c>
      <c r="L123" s="5">
        <v>-1800000000</v>
      </c>
    </row>
    <row r="124" spans="3:14" ht="15.5" x14ac:dyDescent="0.35">
      <c r="C124" t="s">
        <v>291</v>
      </c>
      <c r="D124" s="5">
        <v>-376168444</v>
      </c>
      <c r="E124" s="5">
        <v>-122222221</v>
      </c>
      <c r="F124" s="5">
        <v>-318888889</v>
      </c>
      <c r="G124" s="5">
        <v>-833333333</v>
      </c>
      <c r="I124" s="5">
        <v>-1878107413</v>
      </c>
      <c r="J124" s="5">
        <v>-2951555566</v>
      </c>
      <c r="K124" s="5">
        <v>-435500001</v>
      </c>
      <c r="L124" s="5">
        <v>-170909089</v>
      </c>
      <c r="M124" s="5">
        <v>-324000000</v>
      </c>
      <c r="N124" s="5">
        <v>-956000000</v>
      </c>
    </row>
    <row r="125" spans="3:14" ht="15.5" x14ac:dyDescent="0.35">
      <c r="C125" t="s">
        <v>149</v>
      </c>
      <c r="D125" s="5">
        <v>872452923</v>
      </c>
      <c r="E125" s="5">
        <v>-312928530</v>
      </c>
      <c r="F125" s="5">
        <v>-291792534</v>
      </c>
      <c r="G125" s="5">
        <v>-287778351</v>
      </c>
      <c r="I125" s="5">
        <v>159785156</v>
      </c>
      <c r="J125" s="5">
        <v>63490439722</v>
      </c>
      <c r="K125" s="5">
        <v>-30106365</v>
      </c>
      <c r="L125" s="5">
        <v>20000000000</v>
      </c>
    </row>
    <row r="126" spans="3:14" ht="15.5" x14ac:dyDescent="0.35">
      <c r="C126" t="s">
        <v>465</v>
      </c>
      <c r="D126" s="5">
        <v>124540750</v>
      </c>
      <c r="E126" s="5">
        <v>257550</v>
      </c>
      <c r="F126" s="5">
        <v>80300</v>
      </c>
      <c r="I126" s="5">
        <v>337850</v>
      </c>
      <c r="J126" s="5">
        <v>11250000000</v>
      </c>
      <c r="L126" s="5">
        <v>20000000000</v>
      </c>
    </row>
    <row r="127" spans="3:14" ht="15.5" x14ac:dyDescent="0.35">
      <c r="C127" t="s">
        <v>129</v>
      </c>
      <c r="D127" s="5">
        <v>871785250</v>
      </c>
      <c r="E127" s="5">
        <v>1802850</v>
      </c>
      <c r="F127" s="5">
        <v>562100</v>
      </c>
      <c r="I127" s="5">
        <v>2364950</v>
      </c>
      <c r="J127" s="5">
        <v>51300000000</v>
      </c>
    </row>
    <row r="128" spans="3:14" ht="15.5" x14ac:dyDescent="0.35">
      <c r="C128" t="s">
        <v>508</v>
      </c>
      <c r="I128" s="5">
        <v>1215000000</v>
      </c>
      <c r="J128" s="5">
        <v>450000000</v>
      </c>
    </row>
    <row r="129" spans="2:14" ht="15.5" x14ac:dyDescent="0.35">
      <c r="C129" t="s">
        <v>311</v>
      </c>
      <c r="D129" s="5">
        <v>-208196351</v>
      </c>
      <c r="E129" s="5">
        <v>-207158829</v>
      </c>
      <c r="F129" s="5">
        <v>-206126478</v>
      </c>
      <c r="G129" s="5">
        <v>-205099271</v>
      </c>
      <c r="I129" s="5">
        <v>-700408181</v>
      </c>
      <c r="J129" s="5">
        <v>-36816892</v>
      </c>
    </row>
    <row r="130" spans="2:14" ht="15.5" x14ac:dyDescent="0.35">
      <c r="C130" t="s">
        <v>1312</v>
      </c>
      <c r="D130" s="5">
        <v>214190500</v>
      </c>
      <c r="E130" s="5">
        <v>-742744790</v>
      </c>
      <c r="G130" s="5">
        <v>742744790</v>
      </c>
      <c r="J130" s="5">
        <v>742744790</v>
      </c>
    </row>
    <row r="131" spans="2:14" ht="15.5" x14ac:dyDescent="0.35">
      <c r="C131" t="s">
        <v>314</v>
      </c>
      <c r="D131" s="5">
        <v>-129867226</v>
      </c>
      <c r="E131" s="5">
        <v>634914689</v>
      </c>
      <c r="F131" s="5">
        <v>-86308456</v>
      </c>
      <c r="G131" s="5">
        <v>-825423870</v>
      </c>
      <c r="I131" s="5">
        <v>-357509463</v>
      </c>
      <c r="J131" s="5">
        <v>-215488176</v>
      </c>
      <c r="K131" s="5">
        <v>-30106365</v>
      </c>
    </row>
    <row r="132" spans="2:14" ht="15.5" x14ac:dyDescent="0.35">
      <c r="C132" t="s">
        <v>164</v>
      </c>
      <c r="D132" s="5">
        <v>4420709685</v>
      </c>
      <c r="E132" s="5">
        <v>-4463914915</v>
      </c>
      <c r="F132" s="5">
        <v>217733555</v>
      </c>
      <c r="G132" s="5">
        <v>7602004043</v>
      </c>
      <c r="I132" s="5">
        <v>4514670406</v>
      </c>
      <c r="J132" s="5">
        <v>14268186991</v>
      </c>
      <c r="K132" s="5">
        <v>1416494571</v>
      </c>
      <c r="L132" s="5">
        <v>3824549562</v>
      </c>
      <c r="M132" s="5">
        <v>160343523</v>
      </c>
      <c r="N132" s="5">
        <v>-4607401774</v>
      </c>
    </row>
    <row r="133" spans="2:14" ht="15.5" x14ac:dyDescent="0.35">
      <c r="C133" t="s">
        <v>165</v>
      </c>
      <c r="D133" s="5">
        <v>25350528231</v>
      </c>
      <c r="I133" s="5">
        <v>20835857825</v>
      </c>
      <c r="J133" s="5">
        <v>6567670834</v>
      </c>
      <c r="K133" s="5">
        <v>5151176263</v>
      </c>
      <c r="L133" s="5">
        <v>1326626701</v>
      </c>
      <c r="M133" s="5">
        <v>1166283178</v>
      </c>
      <c r="N133" s="5">
        <v>5773684952</v>
      </c>
    </row>
    <row r="134" spans="2:14" ht="15.5" x14ac:dyDescent="0.35">
      <c r="C134" t="s">
        <v>166</v>
      </c>
      <c r="D134" s="5">
        <v>29771237916</v>
      </c>
      <c r="E134" s="5">
        <v>-4463914915</v>
      </c>
      <c r="F134" s="5">
        <v>217733555</v>
      </c>
      <c r="G134" s="5">
        <v>7602004043</v>
      </c>
      <c r="I134" s="5">
        <v>25350528231</v>
      </c>
      <c r="J134" s="5">
        <v>20835857825</v>
      </c>
      <c r="K134" s="5">
        <v>6567670834</v>
      </c>
      <c r="L134" s="5">
        <v>5151176263</v>
      </c>
      <c r="M134" s="5">
        <v>1326626701</v>
      </c>
      <c r="N134" s="5">
        <v>1166283178</v>
      </c>
    </row>
    <row r="136" spans="2:14" ht="15.5" x14ac:dyDescent="0.35">
      <c r="B136" t="s">
        <v>167</v>
      </c>
      <c r="C136" t="s">
        <v>11</v>
      </c>
      <c r="D136" s="5">
        <v>1130000000</v>
      </c>
      <c r="E136" s="5">
        <v>1130000000</v>
      </c>
      <c r="F136" s="5">
        <v>1130000000</v>
      </c>
      <c r="G136" s="5">
        <v>1120000000</v>
      </c>
      <c r="I136" s="5">
        <v>1130000000</v>
      </c>
      <c r="J136" s="5">
        <v>1120000000</v>
      </c>
      <c r="K136" s="5">
        <v>900000000</v>
      </c>
      <c r="L136" s="5">
        <v>0</v>
      </c>
      <c r="M136" s="5">
        <v>0</v>
      </c>
      <c r="N136" s="5">
        <v>0</v>
      </c>
    </row>
    <row r="137" spans="2:14" ht="15.5" x14ac:dyDescent="0.35">
      <c r="C137" t="s">
        <v>168</v>
      </c>
      <c r="D137" s="6">
        <v>1.64</v>
      </c>
      <c r="E137" s="6">
        <v>0.59</v>
      </c>
      <c r="F137" s="6">
        <v>0.62</v>
      </c>
      <c r="G137" s="6">
        <v>1.85</v>
      </c>
    </row>
    <row r="138" spans="2:14" ht="15.5" x14ac:dyDescent="0.35">
      <c r="C138" t="s">
        <v>169</v>
      </c>
      <c r="D138" s="6">
        <v>202.44</v>
      </c>
      <c r="E138" s="6">
        <v>223.73</v>
      </c>
      <c r="F138" s="6">
        <v>195.16</v>
      </c>
      <c r="G138" s="6">
        <v>54.05</v>
      </c>
    </row>
    <row r="139" spans="2:14" ht="15.5" x14ac:dyDescent="0.35">
      <c r="C139" t="s">
        <v>60</v>
      </c>
      <c r="D139" s="6">
        <v>6.65</v>
      </c>
      <c r="E139" s="6">
        <v>2.65</v>
      </c>
      <c r="F139" s="6">
        <v>2.4300000000000002</v>
      </c>
      <c r="G139" s="6">
        <v>2.1</v>
      </c>
    </row>
    <row r="140" spans="2:14" ht="15.5" x14ac:dyDescent="0.35">
      <c r="C140" t="s">
        <v>170</v>
      </c>
      <c r="D140" s="5">
        <v>3740000000</v>
      </c>
      <c r="E140" s="5">
        <v>2690000000</v>
      </c>
      <c r="F140" s="5">
        <v>2300000000</v>
      </c>
      <c r="G140" s="5">
        <v>4290000000</v>
      </c>
    </row>
    <row r="141" spans="2:14" ht="15.5" x14ac:dyDescent="0.35">
      <c r="C141" t="s">
        <v>171</v>
      </c>
      <c r="D141" s="6">
        <v>1.23E-2</v>
      </c>
      <c r="E141" s="6">
        <v>4.5000000000000005E-3</v>
      </c>
      <c r="F141" s="6">
        <v>4.7999999999999996E-3</v>
      </c>
      <c r="G141" s="6">
        <v>1.4199999999999999E-2</v>
      </c>
    </row>
    <row r="142" spans="2:14" ht="15.5" x14ac:dyDescent="0.35">
      <c r="C142" t="s">
        <v>172</v>
      </c>
      <c r="D142" s="6">
        <v>1.3500000000000002E-2</v>
      </c>
      <c r="E142" s="6">
        <v>5.0000000000000001E-3</v>
      </c>
      <c r="F142" s="6">
        <v>5.1999999999999998E-3</v>
      </c>
      <c r="G142" s="6">
        <v>1.5700000000000002E-2</v>
      </c>
    </row>
    <row r="143" spans="2:14" ht="15.5" x14ac:dyDescent="0.35">
      <c r="C143" t="s">
        <v>173</v>
      </c>
      <c r="D143" s="6">
        <v>1.6200000000000003E-2</v>
      </c>
      <c r="E143" s="6">
        <v>7.7000000000000002E-3</v>
      </c>
      <c r="F143" s="6">
        <v>5.4000000000000003E-3</v>
      </c>
      <c r="G143" s="6">
        <v>2.0899999999999998E-2</v>
      </c>
    </row>
    <row r="144" spans="2:14" ht="15.5" x14ac:dyDescent="0.35">
      <c r="C144" t="s">
        <v>174</v>
      </c>
      <c r="D144" s="6">
        <v>41.08</v>
      </c>
      <c r="F144" s="6">
        <v>11.89</v>
      </c>
      <c r="G144" s="6">
        <v>43.11</v>
      </c>
    </row>
    <row r="145" spans="3:14" ht="15.5" x14ac:dyDescent="0.35">
      <c r="C145" t="s">
        <v>175</v>
      </c>
      <c r="D145" s="5">
        <v>137000000000</v>
      </c>
      <c r="E145" s="5">
        <v>134000000000</v>
      </c>
      <c r="F145" s="5">
        <v>134000000000</v>
      </c>
      <c r="G145" s="5">
        <v>133000000000</v>
      </c>
    </row>
    <row r="146" spans="3:14" ht="15.5" x14ac:dyDescent="0.35">
      <c r="C146" t="s">
        <v>176</v>
      </c>
      <c r="D146" s="6">
        <v>2.74</v>
      </c>
      <c r="E146" s="6">
        <v>1.1100000000000001</v>
      </c>
      <c r="F146" s="6">
        <v>1.02</v>
      </c>
      <c r="G146" s="6">
        <v>0.85</v>
      </c>
    </row>
    <row r="147" spans="3:14" ht="15.5" x14ac:dyDescent="0.35">
      <c r="C147" t="s">
        <v>177</v>
      </c>
      <c r="D147" s="6">
        <v>121.16</v>
      </c>
      <c r="E147" s="6">
        <v>118.63</v>
      </c>
      <c r="F147" s="6">
        <v>118.12</v>
      </c>
      <c r="G147" s="6">
        <v>117.5</v>
      </c>
    </row>
    <row r="148" spans="3:14" ht="15.5" x14ac:dyDescent="0.35">
      <c r="C148" t="s">
        <v>178</v>
      </c>
      <c r="D148" s="6">
        <v>2.79</v>
      </c>
      <c r="E148" s="6">
        <v>1.1299999999999999</v>
      </c>
      <c r="F148" s="6">
        <v>1.04</v>
      </c>
      <c r="G148" s="6">
        <v>0.87</v>
      </c>
    </row>
    <row r="149" spans="3:14" ht="15.5" x14ac:dyDescent="0.35">
      <c r="C149" t="s">
        <v>179</v>
      </c>
      <c r="D149" s="6">
        <v>119.08</v>
      </c>
      <c r="E149" s="6">
        <v>116.53</v>
      </c>
      <c r="F149" s="6">
        <v>115.98</v>
      </c>
      <c r="G149" s="6">
        <v>115.34</v>
      </c>
    </row>
    <row r="150" spans="3:14" ht="15.5" x14ac:dyDescent="0.35">
      <c r="C150" t="s">
        <v>180</v>
      </c>
      <c r="D150" s="5">
        <v>1000000000</v>
      </c>
      <c r="E150" s="5">
        <v>1000000000</v>
      </c>
      <c r="F150" s="5">
        <v>0</v>
      </c>
      <c r="G150" s="5">
        <v>1000000000</v>
      </c>
    </row>
    <row r="151" spans="3:14" ht="15.5" x14ac:dyDescent="0.35">
      <c r="C151" t="s">
        <v>181</v>
      </c>
      <c r="D151" s="5">
        <v>1000000000</v>
      </c>
      <c r="E151" s="5">
        <v>1000000000</v>
      </c>
      <c r="F151" s="5">
        <v>0</v>
      </c>
      <c r="G151" s="5">
        <v>1000000000</v>
      </c>
    </row>
    <row r="152" spans="3:14" ht="15.5" x14ac:dyDescent="0.35">
      <c r="C152" t="s">
        <v>182</v>
      </c>
      <c r="D152" s="5">
        <v>136000000000</v>
      </c>
      <c r="E152" s="5">
        <v>133000000000</v>
      </c>
      <c r="F152" s="5">
        <v>133000000000</v>
      </c>
      <c r="G152" s="5">
        <v>132000000000</v>
      </c>
    </row>
    <row r="153" spans="3:14" ht="15.5" x14ac:dyDescent="0.35">
      <c r="C153" t="s">
        <v>23</v>
      </c>
      <c r="D153" s="5">
        <v>2000000000</v>
      </c>
      <c r="E153" s="5">
        <v>2000000000</v>
      </c>
      <c r="F153" s="5">
        <v>1000000000</v>
      </c>
      <c r="G153" s="5">
        <v>1000000000</v>
      </c>
    </row>
    <row r="154" spans="3:14" ht="15.5" x14ac:dyDescent="0.35">
      <c r="C154" t="s">
        <v>20</v>
      </c>
      <c r="D154" s="5">
        <v>-28000000000</v>
      </c>
      <c r="E154" s="5">
        <v>-21000000000</v>
      </c>
      <c r="F154" s="5">
        <v>-29000000000</v>
      </c>
      <c r="G154" s="5">
        <v>-28000000000</v>
      </c>
    </row>
    <row r="155" spans="3:14" ht="15.5" x14ac:dyDescent="0.35">
      <c r="C155" t="s">
        <v>183</v>
      </c>
      <c r="D155" s="5">
        <v>96000000000</v>
      </c>
      <c r="E155" s="5">
        <v>93000000000</v>
      </c>
      <c r="F155" s="5">
        <v>97000000000</v>
      </c>
      <c r="G155" s="5">
        <v>96000000000</v>
      </c>
    </row>
    <row r="156" spans="3:14" ht="15.5" x14ac:dyDescent="0.35">
      <c r="C156" t="s">
        <v>184</v>
      </c>
      <c r="D156" s="5">
        <v>4000000000</v>
      </c>
      <c r="E156" s="5">
        <v>1000000000</v>
      </c>
      <c r="F156" s="5">
        <v>2000000000</v>
      </c>
      <c r="G156" s="5">
        <v>9000000000</v>
      </c>
    </row>
    <row r="157" spans="3:14" ht="15.5" x14ac:dyDescent="0.35">
      <c r="C157" t="s">
        <v>185</v>
      </c>
      <c r="D157" s="5">
        <v>0</v>
      </c>
      <c r="E157" s="5">
        <v>-5000000000</v>
      </c>
      <c r="F157" s="5">
        <v>-1000000000</v>
      </c>
      <c r="G157" s="5">
        <v>0</v>
      </c>
    </row>
    <row r="158" spans="3:14" ht="15.5" x14ac:dyDescent="0.35">
      <c r="C158" t="s">
        <v>12</v>
      </c>
      <c r="D158" s="5">
        <v>4000000000</v>
      </c>
      <c r="E158" s="5">
        <v>-4000000000</v>
      </c>
      <c r="F158" s="5">
        <v>1000000000</v>
      </c>
      <c r="G158" s="5">
        <v>9000000000</v>
      </c>
    </row>
    <row r="159" spans="3:14" ht="15.5" x14ac:dyDescent="0.35">
      <c r="C159" t="s">
        <v>15</v>
      </c>
      <c r="D159" s="6">
        <v>3.49</v>
      </c>
      <c r="E159" s="6">
        <v>-3.58</v>
      </c>
      <c r="F159" s="6">
        <v>0.74</v>
      </c>
      <c r="G159" s="6">
        <v>7.75</v>
      </c>
    </row>
    <row r="160" spans="3:14" ht="15.5" x14ac:dyDescent="0.35">
      <c r="C160" t="s">
        <v>45</v>
      </c>
      <c r="I160" s="6">
        <v>4.43</v>
      </c>
      <c r="J160" s="6">
        <v>6.68</v>
      </c>
      <c r="K160" s="6">
        <v>12.73</v>
      </c>
      <c r="L160" s="6">
        <v>424104.51</v>
      </c>
      <c r="M160" s="6">
        <v>34966521.740000002</v>
      </c>
      <c r="N160" s="6">
        <v>18905070.91</v>
      </c>
    </row>
    <row r="161" spans="3:14" ht="15.5" x14ac:dyDescent="0.35">
      <c r="C161" t="s">
        <v>59</v>
      </c>
      <c r="I161" s="6">
        <v>29.8</v>
      </c>
      <c r="J161" s="6">
        <v>8.83</v>
      </c>
      <c r="K161" s="5">
        <v>0</v>
      </c>
      <c r="L161" s="5">
        <v>0</v>
      </c>
      <c r="M161" s="5">
        <v>0</v>
      </c>
      <c r="N161" s="5">
        <v>0</v>
      </c>
    </row>
    <row r="162" spans="3:14" ht="15.5" x14ac:dyDescent="0.35">
      <c r="C162" t="s">
        <v>62</v>
      </c>
      <c r="I162" s="6">
        <v>0.69</v>
      </c>
      <c r="J162" s="6">
        <v>0.33</v>
      </c>
      <c r="K162" s="5">
        <v>0</v>
      </c>
      <c r="L162" s="5">
        <v>0</v>
      </c>
      <c r="M162" s="5">
        <v>0</v>
      </c>
      <c r="N162" s="5">
        <v>0</v>
      </c>
    </row>
    <row r="163" spans="3:14" ht="15.5" x14ac:dyDescent="0.35">
      <c r="C163" t="s">
        <v>186</v>
      </c>
      <c r="I163" s="5">
        <v>12760000000</v>
      </c>
      <c r="J163" s="5">
        <v>13060000000</v>
      </c>
      <c r="K163" s="5">
        <v>18700000000</v>
      </c>
      <c r="L163" s="5">
        <v>22180000000</v>
      </c>
      <c r="M163" s="5">
        <v>13980000000</v>
      </c>
      <c r="N163" s="5">
        <v>8740000000</v>
      </c>
    </row>
    <row r="164" spans="3:14" ht="15.5" x14ac:dyDescent="0.35">
      <c r="C164" t="s">
        <v>187</v>
      </c>
      <c r="I164" s="6">
        <v>3.4099999999999998E-2</v>
      </c>
      <c r="J164" s="6">
        <v>5.3399999999999996E-2</v>
      </c>
      <c r="K164" s="6">
        <v>0.14460000000000001</v>
      </c>
      <c r="L164" s="6">
        <v>0.2145</v>
      </c>
      <c r="M164" s="6">
        <v>0.29980000000000001</v>
      </c>
      <c r="N164" s="6">
        <v>0.29960000000000003</v>
      </c>
    </row>
    <row r="165" spans="3:14" ht="15.5" x14ac:dyDescent="0.35">
      <c r="C165" t="s">
        <v>188</v>
      </c>
      <c r="I165" s="6">
        <v>3.7400000000000003E-2</v>
      </c>
      <c r="J165" s="6">
        <v>5.8499999999999996E-2</v>
      </c>
      <c r="K165" s="6">
        <v>0.1772</v>
      </c>
      <c r="L165" s="6">
        <v>0.28120000000000001</v>
      </c>
      <c r="M165" s="6">
        <v>0.47609999999999997</v>
      </c>
      <c r="N165" s="6">
        <v>0.49170000000000003</v>
      </c>
    </row>
    <row r="166" spans="3:14" ht="15.5" x14ac:dyDescent="0.35">
      <c r="C166" t="s">
        <v>189</v>
      </c>
      <c r="I166" s="6">
        <v>4.9699999999999994E-2</v>
      </c>
      <c r="J166" s="6">
        <v>8.3100000000000007E-2</v>
      </c>
      <c r="K166" s="6">
        <v>0.25030000000000002</v>
      </c>
      <c r="L166" s="6">
        <v>0.52700000000000002</v>
      </c>
      <c r="M166" s="6">
        <v>0.78579999999999994</v>
      </c>
      <c r="N166" s="6">
        <v>1.2356</v>
      </c>
    </row>
    <row r="167" spans="3:14" ht="15.5" x14ac:dyDescent="0.35">
      <c r="C167" t="s">
        <v>190</v>
      </c>
      <c r="K167" s="6">
        <v>84.92</v>
      </c>
      <c r="L167" s="6">
        <v>442.15</v>
      </c>
      <c r="M167" s="6">
        <v>485.92</v>
      </c>
      <c r="N167" s="6">
        <v>752.43</v>
      </c>
    </row>
    <row r="168" spans="3:14" ht="15.5" x14ac:dyDescent="0.35">
      <c r="C168" t="s">
        <v>56</v>
      </c>
      <c r="I168" s="6">
        <v>1.1100000000000001</v>
      </c>
      <c r="J168" s="6">
        <v>0.52</v>
      </c>
      <c r="K168" s="5">
        <v>0</v>
      </c>
      <c r="L168" s="5">
        <v>0</v>
      </c>
      <c r="M168" s="5">
        <v>0</v>
      </c>
      <c r="N168" s="5">
        <v>0</v>
      </c>
    </row>
    <row r="169" spans="3:14" ht="15.5" x14ac:dyDescent="0.35">
      <c r="C169" t="s">
        <v>53</v>
      </c>
      <c r="I169" s="6">
        <v>118.63</v>
      </c>
      <c r="J169" s="6">
        <v>114.28</v>
      </c>
      <c r="K169" s="6">
        <v>71.819999999999993</v>
      </c>
      <c r="L169" s="6">
        <v>1508222.26</v>
      </c>
      <c r="M169" s="6">
        <v>73442453.180000007</v>
      </c>
      <c r="N169" s="6">
        <v>38447389.07</v>
      </c>
    </row>
    <row r="170" spans="3:14" ht="15.5" x14ac:dyDescent="0.35">
      <c r="C170" t="s">
        <v>191</v>
      </c>
      <c r="I170" s="6">
        <v>1.1299999999999999</v>
      </c>
      <c r="J170" s="6">
        <v>0.53</v>
      </c>
      <c r="K170" s="5">
        <v>0</v>
      </c>
      <c r="L170" s="5">
        <v>0</v>
      </c>
      <c r="M170" s="5">
        <v>0</v>
      </c>
      <c r="N170" s="5">
        <v>0</v>
      </c>
    </row>
    <row r="171" spans="3:14" ht="15.5" x14ac:dyDescent="0.35">
      <c r="C171" t="s">
        <v>192</v>
      </c>
      <c r="I171" s="6">
        <v>116.53</v>
      </c>
      <c r="J171" s="6">
        <v>112.05</v>
      </c>
      <c r="K171" s="6">
        <v>68.89</v>
      </c>
      <c r="L171" s="6">
        <v>1508222.26</v>
      </c>
      <c r="M171" s="6">
        <v>73442453.180000007</v>
      </c>
      <c r="N171" s="6">
        <v>38447389.07</v>
      </c>
    </row>
    <row r="172" spans="3:14" ht="15.5" x14ac:dyDescent="0.35">
      <c r="C172" t="s">
        <v>193</v>
      </c>
      <c r="I172" s="5">
        <v>1000000000</v>
      </c>
      <c r="J172" s="5">
        <v>1000000000</v>
      </c>
      <c r="K172" s="5">
        <v>0</v>
      </c>
    </row>
    <row r="173" spans="3:14" ht="15.5" x14ac:dyDescent="0.35">
      <c r="C173" t="s">
        <v>194</v>
      </c>
      <c r="I173" s="5">
        <v>1000000000</v>
      </c>
      <c r="J173" s="5">
        <v>1000000000</v>
      </c>
      <c r="K173" s="5">
        <v>0</v>
      </c>
    </row>
    <row r="174" spans="3:14" ht="15.5" x14ac:dyDescent="0.35">
      <c r="C174" t="s">
        <v>25</v>
      </c>
      <c r="I174" s="5">
        <v>2000000000</v>
      </c>
      <c r="J174" s="5">
        <v>1000000000</v>
      </c>
      <c r="K174" s="5">
        <v>0</v>
      </c>
    </row>
    <row r="175" spans="3:14" ht="15.5" x14ac:dyDescent="0.35">
      <c r="C175" t="s">
        <v>22</v>
      </c>
      <c r="I175" s="5">
        <v>-21000000000</v>
      </c>
      <c r="J175" s="5">
        <v>-19000000000</v>
      </c>
      <c r="K175" s="5">
        <v>-6000000000</v>
      </c>
      <c r="L175" s="5">
        <v>-5000000000</v>
      </c>
      <c r="M175" s="5">
        <v>-1000000000</v>
      </c>
      <c r="N175" s="5">
        <v>-1000000000</v>
      </c>
    </row>
    <row r="176" spans="3:14" ht="15.5" x14ac:dyDescent="0.35">
      <c r="C176" t="s">
        <v>195</v>
      </c>
      <c r="I176" s="5">
        <v>93000000000</v>
      </c>
      <c r="J176" s="5">
        <v>90000000000</v>
      </c>
      <c r="K176" s="5">
        <v>35000000000</v>
      </c>
      <c r="L176" s="5">
        <v>24000000000</v>
      </c>
      <c r="M176" s="5">
        <v>12000000000</v>
      </c>
      <c r="N176" s="5">
        <v>2000000000</v>
      </c>
    </row>
    <row r="177" spans="2:14" ht="15.5" x14ac:dyDescent="0.35">
      <c r="C177" t="s">
        <v>196</v>
      </c>
      <c r="I177" s="5">
        <v>13000000000</v>
      </c>
      <c r="J177" s="5">
        <v>-35000000000</v>
      </c>
      <c r="K177" s="5">
        <v>5000000000</v>
      </c>
      <c r="L177" s="5">
        <v>10000000000</v>
      </c>
      <c r="M177" s="5">
        <v>1000000000</v>
      </c>
      <c r="N177" s="5">
        <v>-2000000000</v>
      </c>
    </row>
    <row r="178" spans="2:14" ht="15.5" x14ac:dyDescent="0.35">
      <c r="C178" t="s">
        <v>197</v>
      </c>
      <c r="I178" s="5">
        <v>-6000000000</v>
      </c>
      <c r="J178" s="5">
        <v>-11000000000</v>
      </c>
      <c r="K178" s="5">
        <v>-2000000000</v>
      </c>
      <c r="L178" s="5">
        <v>-24000000000</v>
      </c>
      <c r="M178" s="5">
        <v>-1000000000</v>
      </c>
      <c r="N178" s="5">
        <v>-2000000000</v>
      </c>
    </row>
    <row r="179" spans="2:14" ht="15.5" x14ac:dyDescent="0.35">
      <c r="C179" t="s">
        <v>14</v>
      </c>
      <c r="I179" s="5">
        <v>6000000000</v>
      </c>
      <c r="J179" s="5">
        <v>-46000000000</v>
      </c>
      <c r="K179" s="5">
        <v>3000000000</v>
      </c>
      <c r="L179" s="5">
        <v>-14000000000</v>
      </c>
      <c r="M179" s="5">
        <v>0</v>
      </c>
      <c r="N179" s="5">
        <v>-4000000000</v>
      </c>
    </row>
    <row r="180" spans="2:14" ht="15.5" x14ac:dyDescent="0.35">
      <c r="C180" t="s">
        <v>16</v>
      </c>
      <c r="I180" s="6">
        <v>5.54</v>
      </c>
      <c r="J180" s="6">
        <v>-41.13</v>
      </c>
      <c r="K180" s="6">
        <v>3.11</v>
      </c>
      <c r="L180" s="6">
        <v>-402965.71</v>
      </c>
      <c r="M180" s="6">
        <v>1937374.09</v>
      </c>
      <c r="N180" s="6">
        <v>-14605607.1</v>
      </c>
    </row>
    <row r="182" spans="2:14" ht="15.5" x14ac:dyDescent="0.35">
      <c r="B182" t="s">
        <v>198</v>
      </c>
      <c r="C182" t="s">
        <v>199</v>
      </c>
      <c r="D182" s="5">
        <v>2000000000</v>
      </c>
      <c r="E182" s="5">
        <v>665000000</v>
      </c>
      <c r="F182" s="5">
        <v>695000000</v>
      </c>
      <c r="G182" s="5">
        <v>2000000000</v>
      </c>
      <c r="H182" s="5">
        <v>7000000000</v>
      </c>
      <c r="I182" s="5">
        <v>5000000000</v>
      </c>
      <c r="J182" s="5">
        <v>8000000000</v>
      </c>
      <c r="K182" s="5">
        <v>11000000000</v>
      </c>
      <c r="L182" s="5">
        <v>15000000000</v>
      </c>
      <c r="M182" s="5">
        <v>9000000000</v>
      </c>
      <c r="N182" s="5">
        <v>5000000000</v>
      </c>
    </row>
    <row r="183" spans="2:14" ht="15.5" x14ac:dyDescent="0.35">
      <c r="C183" t="s">
        <v>317</v>
      </c>
      <c r="H183" s="5">
        <v>5000000000</v>
      </c>
      <c r="I183" s="5">
        <v>5000000000</v>
      </c>
      <c r="J183" s="5">
        <v>8000000000</v>
      </c>
      <c r="K183" s="5">
        <v>11000000000</v>
      </c>
    </row>
    <row r="184" spans="2:14" ht="15.5" x14ac:dyDescent="0.35">
      <c r="C184" t="s">
        <v>44</v>
      </c>
      <c r="D184" s="6">
        <v>1.63</v>
      </c>
      <c r="E184" s="6">
        <v>0.59</v>
      </c>
      <c r="F184" s="6">
        <v>0.62</v>
      </c>
      <c r="G184" s="6">
        <v>1.84</v>
      </c>
      <c r="H184" s="6">
        <v>6.53</v>
      </c>
      <c r="I184" s="6">
        <v>4.42</v>
      </c>
      <c r="J184" s="6">
        <v>6.66</v>
      </c>
      <c r="K184" s="6">
        <v>10.16</v>
      </c>
      <c r="L184" s="6">
        <v>13.26</v>
      </c>
      <c r="M184" s="6">
        <v>7.75</v>
      </c>
      <c r="N184" s="6">
        <v>4.1900000000000004</v>
      </c>
    </row>
    <row r="185" spans="2:14" ht="15.5" x14ac:dyDescent="0.35">
      <c r="C185" t="s">
        <v>318</v>
      </c>
      <c r="H185" s="6">
        <v>4.68</v>
      </c>
      <c r="I185" s="6">
        <v>4.42</v>
      </c>
      <c r="J185" s="6">
        <v>6.66</v>
      </c>
      <c r="K185" s="6">
        <v>10.16</v>
      </c>
    </row>
    <row r="186" spans="2:14" ht="15.5" x14ac:dyDescent="0.35">
      <c r="C186" t="s">
        <v>204</v>
      </c>
      <c r="D186" s="5">
        <v>56000000000</v>
      </c>
      <c r="E186" s="5">
        <v>56000000000</v>
      </c>
      <c r="F186" s="5">
        <v>56000000000</v>
      </c>
      <c r="G186" s="5">
        <v>54000000000</v>
      </c>
      <c r="H186" s="5">
        <v>225000000000</v>
      </c>
      <c r="I186" s="5">
        <v>217000000000</v>
      </c>
      <c r="J186" s="5">
        <v>202000000000</v>
      </c>
      <c r="K186" s="5">
        <v>178000000000</v>
      </c>
      <c r="L186" s="5">
        <v>152000000000</v>
      </c>
      <c r="M186" s="5">
        <v>130000000000</v>
      </c>
      <c r="N186" s="5">
        <v>100000000000</v>
      </c>
    </row>
    <row r="187" spans="2:14" ht="15.5" x14ac:dyDescent="0.35">
      <c r="C187" t="s">
        <v>319</v>
      </c>
      <c r="H187" s="5">
        <v>222000000000</v>
      </c>
      <c r="I187" s="5">
        <v>217000000000</v>
      </c>
      <c r="J187" s="5">
        <v>202000000000</v>
      </c>
      <c r="K187" s="5">
        <v>178000000000</v>
      </c>
    </row>
    <row r="188" spans="2:14" ht="15.5" x14ac:dyDescent="0.35">
      <c r="C188" t="s">
        <v>208</v>
      </c>
      <c r="I188" s="6">
        <v>101.84</v>
      </c>
    </row>
    <row r="189" spans="2:14" ht="15.5" x14ac:dyDescent="0.35">
      <c r="C189" t="s">
        <v>320</v>
      </c>
      <c r="I189" s="6">
        <v>141.99</v>
      </c>
    </row>
    <row r="190" spans="2:14" ht="15.5" x14ac:dyDescent="0.35">
      <c r="C190" t="s">
        <v>209</v>
      </c>
      <c r="I190" s="6">
        <v>7.42</v>
      </c>
    </row>
    <row r="191" spans="2:14" ht="15.5" x14ac:dyDescent="0.35">
      <c r="C191" t="s">
        <v>321</v>
      </c>
      <c r="I191" s="6">
        <v>6.9999999999999993E-3</v>
      </c>
    </row>
    <row r="192" spans="2:14" ht="15.5" x14ac:dyDescent="0.35">
      <c r="C192" t="s">
        <v>322</v>
      </c>
      <c r="I192" s="6">
        <v>3.38</v>
      </c>
    </row>
    <row r="193" spans="3:9" ht="15.5" x14ac:dyDescent="0.35">
      <c r="C193" t="s">
        <v>210</v>
      </c>
      <c r="I193" s="6">
        <v>5.5</v>
      </c>
    </row>
    <row r="194" spans="3:9" ht="15.5" x14ac:dyDescent="0.35">
      <c r="C194" t="s">
        <v>323</v>
      </c>
      <c r="I194" s="6">
        <v>46.21</v>
      </c>
    </row>
    <row r="195" spans="3:9" ht="15.5" x14ac:dyDescent="0.35">
      <c r="C195" t="s">
        <v>324</v>
      </c>
      <c r="I195" s="6">
        <v>79.37</v>
      </c>
    </row>
    <row r="196" spans="3:9" ht="15.5" x14ac:dyDescent="0.35">
      <c r="C196" t="s">
        <v>325</v>
      </c>
      <c r="I196" s="6">
        <v>106.91</v>
      </c>
    </row>
    <row r="197" spans="3:9" ht="15.5" x14ac:dyDescent="0.35">
      <c r="C197" t="s">
        <v>326</v>
      </c>
      <c r="I197" s="6">
        <v>55.53</v>
      </c>
    </row>
    <row r="198" spans="3:9" ht="15.5" x14ac:dyDescent="0.35">
      <c r="C198" t="s">
        <v>327</v>
      </c>
      <c r="I198" s="6">
        <v>-4.22</v>
      </c>
    </row>
    <row r="199" spans="3:9" ht="15.5" x14ac:dyDescent="0.35">
      <c r="C199" t="s">
        <v>328</v>
      </c>
      <c r="I199" s="6">
        <v>-1.45</v>
      </c>
    </row>
    <row r="200" spans="3:9" ht="15.5" x14ac:dyDescent="0.35">
      <c r="C200" t="s">
        <v>329</v>
      </c>
      <c r="I200" s="6">
        <v>4.68</v>
      </c>
    </row>
    <row r="201" spans="3:9" ht="15.5" x14ac:dyDescent="0.35">
      <c r="C201" t="s">
        <v>211</v>
      </c>
      <c r="I201" s="6">
        <v>6.53</v>
      </c>
    </row>
    <row r="202" spans="3:9" ht="15.5" x14ac:dyDescent="0.35">
      <c r="C202" t="s">
        <v>330</v>
      </c>
      <c r="I202" s="6">
        <v>196.9</v>
      </c>
    </row>
    <row r="203" spans="3:9" ht="15.5" x14ac:dyDescent="0.35">
      <c r="C203" t="s">
        <v>212</v>
      </c>
      <c r="D203" s="6">
        <v>26.4</v>
      </c>
    </row>
    <row r="204" spans="3:9" ht="15.5" x14ac:dyDescent="0.35">
      <c r="C204" t="s">
        <v>213</v>
      </c>
      <c r="I204" s="6">
        <v>120.89</v>
      </c>
    </row>
    <row r="205" spans="3:9" ht="15.5" x14ac:dyDescent="0.35">
      <c r="C205" t="s">
        <v>331</v>
      </c>
      <c r="I205" s="6">
        <v>8.3800000000000008</v>
      </c>
    </row>
    <row r="206" spans="3:9" ht="15.5" x14ac:dyDescent="0.35">
      <c r="C206" t="s">
        <v>214</v>
      </c>
      <c r="D206" s="6">
        <v>9.36</v>
      </c>
    </row>
    <row r="207" spans="3:9" ht="15.5" x14ac:dyDescent="0.35">
      <c r="C207" t="s">
        <v>215</v>
      </c>
      <c r="D207" s="6">
        <v>2.88</v>
      </c>
    </row>
    <row r="208" spans="3:9" ht="15.5" x14ac:dyDescent="0.35">
      <c r="C208" t="s">
        <v>216</v>
      </c>
      <c r="D208" s="6">
        <v>0.01</v>
      </c>
    </row>
    <row r="209" spans="3:9" ht="15.5" x14ac:dyDescent="0.35">
      <c r="C209" t="s">
        <v>332</v>
      </c>
      <c r="D209" s="6">
        <v>0.01</v>
      </c>
    </row>
    <row r="210" spans="3:9" ht="15.5" x14ac:dyDescent="0.35">
      <c r="C210" t="s">
        <v>217</v>
      </c>
      <c r="D210" s="6">
        <v>0.09</v>
      </c>
    </row>
    <row r="211" spans="3:9" ht="15.5" x14ac:dyDescent="0.35">
      <c r="C211" t="s">
        <v>218</v>
      </c>
      <c r="D211" s="6">
        <v>0.01</v>
      </c>
    </row>
    <row r="212" spans="3:9" ht="15.5" x14ac:dyDescent="0.35">
      <c r="C212" t="s">
        <v>219</v>
      </c>
      <c r="D212" s="6">
        <v>1.1000000000000001</v>
      </c>
    </row>
    <row r="213" spans="3:9" ht="15.5" x14ac:dyDescent="0.35">
      <c r="C213" t="s">
        <v>333</v>
      </c>
      <c r="I213" s="6">
        <v>37.71</v>
      </c>
    </row>
    <row r="214" spans="3:9" ht="15.5" x14ac:dyDescent="0.35">
      <c r="C214" t="s">
        <v>12</v>
      </c>
      <c r="D214" s="5">
        <v>4000000000</v>
      </c>
    </row>
    <row r="215" spans="3:9" ht="15.5" x14ac:dyDescent="0.35">
      <c r="C215" t="s">
        <v>220</v>
      </c>
      <c r="I215" s="6">
        <v>16.64</v>
      </c>
    </row>
    <row r="216" spans="3:9" ht="15.5" x14ac:dyDescent="0.35">
      <c r="C216" t="s">
        <v>221</v>
      </c>
      <c r="I216" s="6">
        <v>3.5299999999999998E-2</v>
      </c>
    </row>
    <row r="217" spans="3:9" ht="15.5" x14ac:dyDescent="0.35">
      <c r="C217" t="s">
        <v>222</v>
      </c>
      <c r="I217" s="6">
        <v>3.8699999999999998E-2</v>
      </c>
    </row>
    <row r="218" spans="3:9" ht="15.5" x14ac:dyDescent="0.35">
      <c r="C218" t="s">
        <v>223</v>
      </c>
      <c r="I218" s="6">
        <v>4.9500000000000002E-2</v>
      </c>
    </row>
    <row r="219" spans="3:9" ht="15.5" x14ac:dyDescent="0.35">
      <c r="C219" t="s">
        <v>334</v>
      </c>
      <c r="I219" s="6">
        <v>3.7699999999999997E-2</v>
      </c>
    </row>
    <row r="220" spans="3:9" ht="15.5" x14ac:dyDescent="0.35">
      <c r="C220" t="s">
        <v>224</v>
      </c>
      <c r="D220" s="6">
        <v>5.13</v>
      </c>
    </row>
    <row r="221" spans="3:9" ht="15.5" x14ac:dyDescent="0.35">
      <c r="C221" t="s">
        <v>225</v>
      </c>
      <c r="D221" s="6">
        <v>153.47</v>
      </c>
    </row>
    <row r="222" spans="3:9" ht="15.5" x14ac:dyDescent="0.35">
      <c r="C222" t="s">
        <v>226</v>
      </c>
      <c r="D222" s="6">
        <v>17.98</v>
      </c>
    </row>
    <row r="223" spans="3:9" ht="15.5" x14ac:dyDescent="0.35">
      <c r="C223" t="s">
        <v>227</v>
      </c>
      <c r="D223" s="6">
        <v>140.62</v>
      </c>
    </row>
    <row r="224" spans="3:9" ht="15.5" x14ac:dyDescent="0.35">
      <c r="C224" t="s">
        <v>228</v>
      </c>
      <c r="D224" s="6">
        <v>17.73</v>
      </c>
    </row>
    <row r="225" spans="3:9" ht="15.5" x14ac:dyDescent="0.35">
      <c r="C225" t="s">
        <v>335</v>
      </c>
      <c r="I225" s="6">
        <v>1.5</v>
      </c>
    </row>
    <row r="226" spans="3:9" ht="15.5" x14ac:dyDescent="0.35">
      <c r="C226" t="s">
        <v>336</v>
      </c>
      <c r="I226" s="6">
        <v>2.38</v>
      </c>
    </row>
    <row r="227" spans="3:9" ht="15.5" x14ac:dyDescent="0.35">
      <c r="C227" t="s">
        <v>40</v>
      </c>
      <c r="I227" s="5">
        <v>750000000000</v>
      </c>
    </row>
    <row r="228" spans="3:9" ht="15.5" x14ac:dyDescent="0.35">
      <c r="C228" t="s">
        <v>229</v>
      </c>
      <c r="I228" s="5">
        <v>723000000000</v>
      </c>
    </row>
    <row r="229" spans="3:9" ht="15.5" x14ac:dyDescent="0.35">
      <c r="C229" t="s">
        <v>230</v>
      </c>
      <c r="I229" s="5">
        <v>1130000000</v>
      </c>
    </row>
    <row r="230" spans="3:9" ht="15.5" x14ac:dyDescent="0.35">
      <c r="C230" t="s">
        <v>231</v>
      </c>
      <c r="I230" s="6">
        <v>0.20180000000000001</v>
      </c>
    </row>
    <row r="231" spans="3:9" ht="15.5" x14ac:dyDescent="0.35">
      <c r="C231" t="s">
        <v>232</v>
      </c>
      <c r="D231" s="6">
        <v>0.20710000000000001</v>
      </c>
    </row>
    <row r="232" spans="3:9" ht="15.5" x14ac:dyDescent="0.35">
      <c r="C232" t="s">
        <v>233</v>
      </c>
      <c r="D232" s="6">
        <v>3.9399999999999998E-2</v>
      </c>
    </row>
    <row r="233" spans="3:9" ht="15.5" x14ac:dyDescent="0.35">
      <c r="C233" t="s">
        <v>234</v>
      </c>
      <c r="D233" s="6">
        <v>3.2799999999999996E-2</v>
      </c>
    </row>
    <row r="234" spans="3:9" ht="15.5" x14ac:dyDescent="0.35">
      <c r="C234" t="s">
        <v>235</v>
      </c>
      <c r="D234" s="6">
        <v>0.10289999999999999</v>
      </c>
    </row>
    <row r="235" spans="3:9" ht="15.5" x14ac:dyDescent="0.35">
      <c r="C235" t="s">
        <v>236</v>
      </c>
      <c r="D235" s="6">
        <v>8.3900000000000002E-2</v>
      </c>
    </row>
    <row r="236" spans="3:9" ht="15.5" x14ac:dyDescent="0.35">
      <c r="C236" t="s">
        <v>237</v>
      </c>
      <c r="D236" s="6">
        <v>0.18909999999999999</v>
      </c>
    </row>
    <row r="237" spans="3:9" ht="15.5" x14ac:dyDescent="0.35">
      <c r="C237" t="s">
        <v>244</v>
      </c>
      <c r="I237" s="5">
        <v>5</v>
      </c>
    </row>
    <row r="238" spans="3:9" ht="15.5" x14ac:dyDescent="0.35">
      <c r="C238" t="s">
        <v>245</v>
      </c>
      <c r="I238" s="6">
        <v>0.99</v>
      </c>
    </row>
    <row r="239" spans="3:9" ht="15.5" x14ac:dyDescent="0.35">
      <c r="C239" t="s">
        <v>246</v>
      </c>
      <c r="I239" s="6">
        <v>0.46</v>
      </c>
    </row>
    <row r="240" spans="3:9" ht="15.5" x14ac:dyDescent="0.35">
      <c r="C240" t="s">
        <v>247</v>
      </c>
      <c r="I240" s="6">
        <v>0.08</v>
      </c>
    </row>
    <row r="241" spans="3:9" ht="15.5" x14ac:dyDescent="0.35">
      <c r="C241" t="s">
        <v>249</v>
      </c>
      <c r="I241" s="6">
        <v>0.28999999999999998</v>
      </c>
    </row>
    <row r="242" spans="3:9" ht="15.5" x14ac:dyDescent="0.35">
      <c r="C242" t="s">
        <v>250</v>
      </c>
      <c r="I242" s="6">
        <v>0.12</v>
      </c>
    </row>
    <row r="243" spans="3:9" ht="15.5" x14ac:dyDescent="0.35">
      <c r="C243" t="s">
        <v>251</v>
      </c>
      <c r="I243" s="6">
        <v>0.82</v>
      </c>
    </row>
    <row r="244" spans="3:9" ht="15.5" x14ac:dyDescent="0.35">
      <c r="C244" t="s">
        <v>337</v>
      </c>
      <c r="I244" s="5">
        <v>222000000000</v>
      </c>
    </row>
    <row r="245" spans="3:9" ht="15.5" x14ac:dyDescent="0.35">
      <c r="C245" t="s">
        <v>338</v>
      </c>
      <c r="I245" s="5">
        <v>43000000000</v>
      </c>
    </row>
    <row r="246" spans="3:9" ht="15.5" x14ac:dyDescent="0.35">
      <c r="C246" t="s">
        <v>339</v>
      </c>
      <c r="I246" s="5">
        <v>13000000000</v>
      </c>
    </row>
    <row r="247" spans="3:9" ht="15.5" x14ac:dyDescent="0.35">
      <c r="C247" t="s">
        <v>340</v>
      </c>
      <c r="I247" s="5">
        <v>5000000000</v>
      </c>
    </row>
    <row r="248" spans="3:9" ht="15.5" x14ac:dyDescent="0.35">
      <c r="C248" t="s">
        <v>252</v>
      </c>
      <c r="D248" s="5">
        <v>30000000000</v>
      </c>
    </row>
    <row r="249" spans="3:9" ht="15.5" x14ac:dyDescent="0.35">
      <c r="C249" t="s">
        <v>253</v>
      </c>
      <c r="D249" s="5">
        <v>149000000000</v>
      </c>
    </row>
    <row r="250" spans="3:9" ht="15.5" x14ac:dyDescent="0.35">
      <c r="C250" t="s">
        <v>254</v>
      </c>
      <c r="D250" s="5">
        <v>13000000000</v>
      </c>
    </row>
    <row r="251" spans="3:9" ht="15.5" x14ac:dyDescent="0.35">
      <c r="C251" t="s">
        <v>183</v>
      </c>
      <c r="D251" s="5">
        <v>96000000000</v>
      </c>
    </row>
    <row r="252" spans="3:9" ht="15.5" x14ac:dyDescent="0.35">
      <c r="C252" t="s">
        <v>182</v>
      </c>
      <c r="I252" s="5">
        <v>136000000000</v>
      </c>
    </row>
    <row r="253" spans="3:9" ht="15.5" x14ac:dyDescent="0.35">
      <c r="C253" t="s">
        <v>181</v>
      </c>
      <c r="D253" s="5">
        <v>1000000000</v>
      </c>
    </row>
    <row r="254" spans="3:9" ht="15.5" x14ac:dyDescent="0.35">
      <c r="C254" t="s">
        <v>180</v>
      </c>
      <c r="D254" s="5">
        <v>1000000000</v>
      </c>
    </row>
    <row r="255" spans="3:9" ht="15.5" x14ac:dyDescent="0.35">
      <c r="C255" t="s">
        <v>23</v>
      </c>
      <c r="D255" s="5">
        <v>2000000000</v>
      </c>
    </row>
    <row r="256" spans="3:9" ht="15.5" x14ac:dyDescent="0.35">
      <c r="C256" t="s">
        <v>20</v>
      </c>
      <c r="D256" s="5">
        <v>-28000000000</v>
      </c>
    </row>
    <row r="257" spans="3:9" ht="15.5" x14ac:dyDescent="0.35">
      <c r="C257" t="s">
        <v>255</v>
      </c>
      <c r="I257" s="5">
        <v>137000000000</v>
      </c>
    </row>
    <row r="258" spans="3:9" ht="15.5" x14ac:dyDescent="0.35">
      <c r="C258" t="s">
        <v>341</v>
      </c>
      <c r="I258" s="5">
        <v>16000000000</v>
      </c>
    </row>
    <row r="259" spans="3:9" ht="15.5" x14ac:dyDescent="0.35">
      <c r="C259" t="s">
        <v>342</v>
      </c>
      <c r="I259" s="5">
        <v>-8000000000</v>
      </c>
    </row>
    <row r="260" spans="3:9" ht="15.5" x14ac:dyDescent="0.35">
      <c r="C260" t="s">
        <v>343</v>
      </c>
      <c r="I260" s="5">
        <v>0</v>
      </c>
    </row>
    <row r="261" spans="3:9" ht="15.5" x14ac:dyDescent="0.35">
      <c r="C261" t="s">
        <v>344</v>
      </c>
      <c r="I261" s="5">
        <v>-7000000000</v>
      </c>
    </row>
    <row r="262" spans="3:9" ht="15.5" x14ac:dyDescent="0.35">
      <c r="C262" t="s">
        <v>345</v>
      </c>
      <c r="I262" s="5">
        <v>9000000000</v>
      </c>
    </row>
  </sheetData>
  <pageMargins left="0.7" right="0.7" top="0.75" bottom="0.75" header="0.3" footer="0.3"/>
  <ignoredErrors>
    <ignoredError sqref="A1:N263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N2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1314</v>
      </c>
      <c r="D2" s="2" vm="186">
        <f ca="1">IFERROR(_xlfn.STOCKHISTORY("XIDX:" &amp; $C$1, D3, , 0, 0, 1), "Libur")</f>
        <v>590</v>
      </c>
      <c r="H2" s="2" vm="186">
        <f ca="1">IFERROR(INDEX(D2:G2,COUNT(D2:G2)),"")</f>
        <v>590</v>
      </c>
      <c r="I2" s="2" vm="140">
        <f t="shared" ref="I2:N2" ca="1" si="0">IFERROR(_xlfn.STOCKHISTORY("XIDX:" &amp; $C$1, I1, , 0, 0, 1), "Libur")</f>
        <v>189</v>
      </c>
      <c r="J2" s="2" vm="187">
        <f t="shared" ca="1" si="0"/>
        <v>90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72744410050</v>
      </c>
      <c r="H4" s="2">
        <f>IFERROR(SUM(D4:G4)*(4/MAX(1,COUNT(D4:G4))),"")</f>
        <v>290977640200</v>
      </c>
      <c r="I4" s="2">
        <f t="shared" ref="I4:N4" si="1">IFERROR(INDEX(I51:I500,MATCH($C$4,$C$51:$C$500,0)),"")</f>
        <v>328568713042</v>
      </c>
      <c r="J4" s="2">
        <f t="shared" si="1"/>
        <v>449827790397</v>
      </c>
      <c r="K4" s="2">
        <f t="shared" si="1"/>
        <v>456791047874</v>
      </c>
      <c r="L4" s="2">
        <f t="shared" si="1"/>
        <v>322067750949</v>
      </c>
      <c r="M4" s="2">
        <f t="shared" si="1"/>
        <v>215688385268</v>
      </c>
      <c r="N4" s="2">
        <f t="shared" si="1"/>
        <v>150244951958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-3311981899</v>
      </c>
      <c r="H5" s="2">
        <f>IFERROR(SUM(D5:G5)*(4/MAX(1,COUNT(D5:G5))),"")</f>
        <v>-13247927596</v>
      </c>
      <c r="I5" s="2">
        <f t="shared" ref="I5:N5" si="2">IFERROR(INDEX(I51:I500,MATCH($C$5,$C$51:$C$500,0)),"")</f>
        <v>-425622544</v>
      </c>
      <c r="J5" s="2">
        <f t="shared" si="2"/>
        <v>4213084178</v>
      </c>
      <c r="K5" s="2">
        <f t="shared" si="2"/>
        <v>27597848700</v>
      </c>
      <c r="L5" s="2">
        <f t="shared" si="2"/>
        <v>20462269173</v>
      </c>
      <c r="M5" s="2">
        <f t="shared" si="2"/>
        <v>6112445940</v>
      </c>
      <c r="N5" s="2">
        <f t="shared" si="2"/>
        <v>4027846937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178577134003</v>
      </c>
      <c r="H6" s="2">
        <f>IFERROR(INDEX(D6:G6,COUNT(D6:G6)),"")</f>
        <v>178577134003</v>
      </c>
      <c r="I6" s="2">
        <f t="shared" ref="I6:N6" si="3">IFERROR(INDEX(I51:I500,MATCH($C$6,$C$51:$C$500,0)),"")</f>
        <v>132107087594</v>
      </c>
      <c r="J6" s="2">
        <f t="shared" si="3"/>
        <v>132737375776</v>
      </c>
      <c r="K6" s="2">
        <f t="shared" si="3"/>
        <v>113700874601</v>
      </c>
      <c r="L6" s="2">
        <f t="shared" si="3"/>
        <v>92603025904</v>
      </c>
      <c r="M6" s="2">
        <f t="shared" si="3"/>
        <v>65640756731</v>
      </c>
      <c r="N6" s="2">
        <f t="shared" si="3"/>
        <v>17028310791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3.08</v>
      </c>
      <c r="H7" s="3">
        <f>IFERROR(INDEX(D7:G7,COUNT(D7:G7)),"")</f>
        <v>3.08</v>
      </c>
      <c r="I7" s="3">
        <f t="shared" ref="I7:N7" si="4">IFERROR(INDEX(I51:I500,MATCH($C$7,$C$51:$C$500,0))/1000000000,"")</f>
        <v>3.08</v>
      </c>
      <c r="J7" s="3">
        <f t="shared" si="4"/>
        <v>3.08</v>
      </c>
      <c r="K7" s="3">
        <f t="shared" si="4"/>
        <v>1.23</v>
      </c>
      <c r="L7" s="3">
        <f t="shared" si="4"/>
        <v>1.23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-11000000000</v>
      </c>
      <c r="H8" s="2">
        <f>IFERROR(INDEX(D8:G8,COUNT(D8:G8)),"")</f>
        <v>-11000000000</v>
      </c>
      <c r="I8" s="2">
        <f t="shared" ref="I8:N8" si="5">IFERROR(INDEX(I51:I500,MATCH($C$8,$C$51:$C$500,0)),"")</f>
        <v>22000000000</v>
      </c>
      <c r="J8" s="2">
        <f t="shared" si="5"/>
        <v>-90000000000</v>
      </c>
      <c r="K8" s="2">
        <f t="shared" si="5"/>
        <v>9000000000</v>
      </c>
      <c r="L8" s="2">
        <f t="shared" si="5"/>
        <v>5000000000</v>
      </c>
      <c r="M8" s="2">
        <f t="shared" si="5"/>
        <v>-16000000000</v>
      </c>
      <c r="N8" s="2">
        <f t="shared" si="5"/>
        <v>-14000000000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-3.68</v>
      </c>
      <c r="H9" s="3">
        <f>IFERROR(INDEX(D9:G9,COUNT(D9:G9)),"")</f>
        <v>-3.68</v>
      </c>
      <c r="I9" s="3">
        <f t="shared" ref="I9:N9" si="6">IFERROR(INDEX(I51:I500,MATCH($C$9,$C$51:$C$500,0)),"")</f>
        <v>7.14</v>
      </c>
      <c r="J9" s="3">
        <f t="shared" si="6"/>
        <v>-29.2</v>
      </c>
      <c r="K9" s="3">
        <f t="shared" si="6"/>
        <v>7.5</v>
      </c>
      <c r="L9" s="3">
        <f t="shared" si="6"/>
        <v>4.34</v>
      </c>
      <c r="M9" s="3">
        <f t="shared" si="6"/>
        <v>-284793.45</v>
      </c>
      <c r="N9" s="3">
        <f t="shared" si="6"/>
        <v>-1122000.67</v>
      </c>
    </row>
    <row r="10" spans="1:14" ht="15.5" x14ac:dyDescent="0.35">
      <c r="C10" t="s">
        <v>17</v>
      </c>
      <c r="D10" s="3">
        <f ca="1">IFERROR(IF(D9=0,"",D2/D9),"")</f>
        <v>-160.32608695652172</v>
      </c>
      <c r="I10" s="3">
        <f t="shared" ref="I10:N10" ca="1" si="7">IFERROR(IF(I9=0,"",I2/I9),"")</f>
        <v>26.47058823529412</v>
      </c>
      <c r="J10" s="3">
        <f t="shared" ca="1" si="7"/>
        <v>-3.0821917808219177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5729943135</v>
      </c>
      <c r="H11" s="2">
        <f>IFERROR(INDEX(D11:G11,COUNT(D11:G11)),"")</f>
        <v>5729943135</v>
      </c>
      <c r="I11" s="2">
        <f t="shared" ref="I11:N11" si="8">IFERROR(INDEX(I51:I500,MATCH($C$11,$C$51:$C$500,0)),"")</f>
        <v>14358769114</v>
      </c>
      <c r="J11" s="2">
        <f t="shared" si="8"/>
        <v>2855562031</v>
      </c>
      <c r="K11" s="2">
        <f t="shared" si="8"/>
        <v>20954239494</v>
      </c>
      <c r="L11" s="2">
        <f t="shared" si="8"/>
        <v>18566910150</v>
      </c>
      <c r="M11" s="2">
        <f t="shared" si="8"/>
        <v>4097481057</v>
      </c>
      <c r="N11" s="2">
        <f t="shared" si="8"/>
        <v>78635801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74000000000</v>
      </c>
      <c r="H12" s="2">
        <f>IFERROR(INDEX(D12:G12,COUNT(D12:G12)),"")</f>
        <v>74000000000</v>
      </c>
      <c r="I12" s="2">
        <f t="shared" ref="I12:N12" si="9">IFERROR(INDEX(I51:I500,MATCH($C$12,$C$51:$C$500,0)),"")</f>
        <v>62000000000</v>
      </c>
      <c r="J12" s="2">
        <f t="shared" si="9"/>
        <v>72000000000</v>
      </c>
      <c r="K12" s="2">
        <f t="shared" si="9"/>
        <v>28000000000</v>
      </c>
      <c r="L12" s="2">
        <f t="shared" si="9"/>
        <v>25000000000</v>
      </c>
      <c r="M12" s="2">
        <f t="shared" si="9"/>
        <v>34000000000</v>
      </c>
      <c r="N12" s="2">
        <f t="shared" si="9"/>
        <v>59000000000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80000000000</v>
      </c>
      <c r="H13" s="2">
        <f>IFERROR(INDEX(D13:G13,COUNT(D13:G13)),"")</f>
        <v>80000000000</v>
      </c>
      <c r="I13" s="2">
        <f t="shared" ref="I13:N13" si="10">IFERROR(INDEX(I51:I500,MATCH($C$13,$C$51:$C$500,0)),"")</f>
        <v>76000000000</v>
      </c>
      <c r="J13" s="2">
        <f t="shared" si="10"/>
        <v>75000000000</v>
      </c>
      <c r="K13" s="2">
        <f t="shared" si="10"/>
        <v>49000000000</v>
      </c>
      <c r="L13" s="2">
        <f t="shared" si="10"/>
        <v>43000000000</v>
      </c>
      <c r="M13" s="2">
        <f t="shared" si="10"/>
        <v>38000000000</v>
      </c>
      <c r="N13" s="2">
        <f t="shared" si="10"/>
        <v>59000000000</v>
      </c>
    </row>
    <row r="14" spans="1:14" ht="15.5" x14ac:dyDescent="0.35">
      <c r="C14" t="s">
        <v>26</v>
      </c>
      <c r="D14" s="2">
        <f>IFERROR(INDEX(D51:D500,MATCH($C$14,$C$51:$C$500,0)),"")</f>
        <v>-1897048321</v>
      </c>
      <c r="H14" s="2">
        <f>IFERROR(SUM(D14:G14)*(4/MAX(1,COUNT(D14:G14))),"")</f>
        <v>-7588193284</v>
      </c>
      <c r="I14" s="2">
        <f t="shared" ref="I14:N14" si="11">IFERROR(INDEX(I51:I500,MATCH($C$14,$C$51:$C$500,0)),"")</f>
        <v>-7718549837</v>
      </c>
      <c r="J14" s="2">
        <f t="shared" si="11"/>
        <v>-7773279894</v>
      </c>
      <c r="K14" s="2">
        <f t="shared" si="11"/>
        <v>-5493109404</v>
      </c>
      <c r="L14" s="2">
        <f t="shared" si="11"/>
        <v>-5222208492</v>
      </c>
      <c r="M14" s="2">
        <f t="shared" si="11"/>
        <v>-6300400826</v>
      </c>
      <c r="N14" s="2">
        <f t="shared" si="11"/>
        <v>-6457271417</v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-900863826</v>
      </c>
      <c r="J15" s="2">
        <f t="shared" si="12"/>
        <v>-961946268</v>
      </c>
      <c r="K15" s="2">
        <f t="shared" si="12"/>
        <v>-8034690070</v>
      </c>
      <c r="L15" s="2">
        <f t="shared" si="12"/>
        <v>-5933167464</v>
      </c>
      <c r="M15" s="2">
        <f t="shared" si="12"/>
        <v>-1982739979</v>
      </c>
      <c r="N15" s="2">
        <f t="shared" si="12"/>
        <v>-1346788567</v>
      </c>
    </row>
    <row r="16" spans="1:14" ht="15.5" x14ac:dyDescent="0.35">
      <c r="C16" t="s">
        <v>28</v>
      </c>
      <c r="D16" s="2">
        <f>IFERROR(INDEX(D51:D500,MATCH($C$16,$C$51:$C$500,0)),"")</f>
        <v>-3386697063</v>
      </c>
      <c r="H16" s="2">
        <f>IFERROR(SUM(D16:G16)*(4/MAX(1,COUNT(D16:G16))),"")</f>
        <v>-13546788252</v>
      </c>
      <c r="I16" s="2">
        <f t="shared" ref="I16:N16" si="13">IFERROR(INDEX(I51:I500,MATCH($C$16,$C$51:$C$500,0)),"")</f>
        <v>-167511300</v>
      </c>
      <c r="J16" s="2">
        <f t="shared" si="13"/>
        <v>5150949506</v>
      </c>
      <c r="K16" s="2">
        <f t="shared" si="13"/>
        <v>35681259130</v>
      </c>
      <c r="L16" s="2">
        <f t="shared" si="13"/>
        <v>26349984482</v>
      </c>
      <c r="M16" s="2">
        <f t="shared" si="13"/>
        <v>8105187451</v>
      </c>
      <c r="N16" s="2">
        <f t="shared" si="13"/>
        <v>5410086127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1817200000000</v>
      </c>
      <c r="H20" s="2">
        <f t="shared" ref="H20:N20" ca="1" si="14">IFERROR(H21*H2,"")</f>
        <v>1817200000000</v>
      </c>
      <c r="I20" s="2">
        <f t="shared" ca="1" si="14"/>
        <v>582120000000</v>
      </c>
      <c r="J20" s="2">
        <f t="shared" ca="1" si="14"/>
        <v>277200000000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3080000000</v>
      </c>
      <c r="H21" s="2">
        <f>IFERROR(INDEX(D21:G21,COUNT(D21:G21)),"")</f>
        <v>3080000000</v>
      </c>
      <c r="I21" s="2">
        <f t="shared" ref="I21:N21" si="15">IFERROR(INDEX(I51:I500,MATCH($C$7,$C$51:$C$500,0)),"")</f>
        <v>3080000000</v>
      </c>
      <c r="J21" s="2">
        <f t="shared" si="15"/>
        <v>3080000000</v>
      </c>
      <c r="K21" s="2">
        <f t="shared" si="15"/>
        <v>1230000000</v>
      </c>
      <c r="L21" s="2">
        <f t="shared" si="15"/>
        <v>1230000000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-1.8546506065801014</v>
      </c>
      <c r="H23" s="3">
        <f t="shared" ref="H23:N23" si="16">IFERROR(H5/H6*100,"")</f>
        <v>-7.4186024263204056</v>
      </c>
      <c r="I23" s="3">
        <f t="shared" si="16"/>
        <v>-0.32217994639928071</v>
      </c>
      <c r="J23" s="3">
        <f t="shared" si="16"/>
        <v>3.1739999027174983</v>
      </c>
      <c r="K23" s="3">
        <f t="shared" si="16"/>
        <v>24.272327540880038</v>
      </c>
      <c r="L23" s="3">
        <f t="shared" si="16"/>
        <v>22.09676084906004</v>
      </c>
      <c r="M23" s="3">
        <f t="shared" si="16"/>
        <v>9.3119675098341617</v>
      </c>
      <c r="N23" s="3">
        <f t="shared" si="16"/>
        <v>23.653825599241731</v>
      </c>
    </row>
    <row r="24" spans="1:14" ht="15.5" x14ac:dyDescent="0.35">
      <c r="C24" t="s">
        <v>43</v>
      </c>
      <c r="D24" s="4">
        <f>IFERROR(_xlfn.RRI(5,I23,D23),"")</f>
        <v>0.41916443897955635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-1.08</v>
      </c>
      <c r="H25" s="3">
        <f>IFERROR(INDEX(D25:G25,COUNT(D25:G25)),"")</f>
        <v>-1.08</v>
      </c>
      <c r="I25" s="3">
        <f t="shared" ref="I25:N25" si="18">IFERROR(INDEX(I51:I500,MATCH($C$25,$C$51:$C$500,0)),"")</f>
        <v>-0.14000000000000001</v>
      </c>
      <c r="J25" s="3">
        <f t="shared" si="18"/>
        <v>1.36</v>
      </c>
      <c r="K25" s="3">
        <f t="shared" si="18"/>
        <v>22.48</v>
      </c>
      <c r="L25" s="3">
        <f t="shared" si="18"/>
        <v>16.600000000000001</v>
      </c>
      <c r="M25" s="3">
        <f t="shared" si="18"/>
        <v>111317.23</v>
      </c>
      <c r="N25" s="3">
        <f t="shared" si="18"/>
        <v>325063.8</v>
      </c>
    </row>
    <row r="26" spans="1:14" ht="15.5" x14ac:dyDescent="0.35">
      <c r="C26" t="s">
        <v>46</v>
      </c>
      <c r="D26" s="4">
        <f>IFERROR(_xlfn.RRI(5,I25,D25),"")</f>
        <v>0.50473195523053604</v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23.6183149512987</v>
      </c>
      <c r="H27" s="3">
        <f t="shared" ref="H27:N27" si="20">IFERROR(H4/H21,"")</f>
        <v>94.4732598051948</v>
      </c>
      <c r="I27" s="3">
        <f t="shared" si="20"/>
        <v>106.67815358506493</v>
      </c>
      <c r="J27" s="3">
        <f t="shared" si="20"/>
        <v>146.04798389512987</v>
      </c>
      <c r="K27" s="3">
        <f t="shared" si="20"/>
        <v>371.3748356699187</v>
      </c>
      <c r="L27" s="3">
        <f t="shared" si="20"/>
        <v>261.8436999585366</v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-0.26033565577739459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6.7142857142857144</v>
      </c>
      <c r="I29" s="4">
        <f t="shared" si="22"/>
        <v>-1.1029411764705881</v>
      </c>
      <c r="J29" s="4">
        <f t="shared" si="22"/>
        <v>-0.93950177935943058</v>
      </c>
      <c r="K29" s="4">
        <f t="shared" si="22"/>
        <v>0.3542168674698794</v>
      </c>
      <c r="L29" s="4">
        <f t="shared" si="22"/>
        <v>-0.99985087663428196</v>
      </c>
      <c r="M29" s="4">
        <f t="shared" si="22"/>
        <v>-0.65755267119870009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-0.11440855854463189</v>
      </c>
      <c r="I30" s="4">
        <f t="shared" si="23"/>
        <v>-0.26956777669957122</v>
      </c>
      <c r="J30" s="4">
        <f t="shared" si="23"/>
        <v>-0.6067369948971485</v>
      </c>
      <c r="K30" s="4">
        <f t="shared" si="23"/>
        <v>0.41830731741388671</v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58.07</v>
      </c>
      <c r="H32" s="3">
        <f>IFERROR(INDEX(D32:G32,COUNT(D32:G32)),"")</f>
        <v>58.07</v>
      </c>
      <c r="I32" s="3">
        <f t="shared" ref="I32:N32" si="24">IFERROR(INDEX(I51:I500,MATCH($C$32,$C$51:$C$500,0)),"")</f>
        <v>59.18</v>
      </c>
      <c r="J32" s="3">
        <f t="shared" si="24"/>
        <v>60.52</v>
      </c>
      <c r="K32" s="3">
        <f t="shared" si="24"/>
        <v>92.44</v>
      </c>
      <c r="L32" s="3">
        <f t="shared" si="24"/>
        <v>75.290000000000006</v>
      </c>
      <c r="M32" s="3">
        <f t="shared" si="24"/>
        <v>1193468.3</v>
      </c>
      <c r="N32" s="3">
        <f t="shared" si="24"/>
        <v>1362264.86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10.07</v>
      </c>
      <c r="H33" s="3">
        <f>IFERROR(INDEX(D33:G33,COUNT(D33:G33)),"")</f>
        <v>10.07</v>
      </c>
      <c r="I33" s="3">
        <f t="shared" ref="I33:N33" si="25">IFERROR(INDEX(I51:I500,MATCH($C$33,$C$51:$C$500,0)),"")</f>
        <v>3.19</v>
      </c>
      <c r="J33" s="3">
        <f t="shared" si="25"/>
        <v>1.49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-541.66999999999996</v>
      </c>
      <c r="H34" s="3">
        <f>IFERROR(INDEX(D34:G34,COUNT(D34:G34)),"")</f>
        <v>-541.66999999999996</v>
      </c>
      <c r="I34" s="3">
        <f t="shared" ref="I34:N34" si="26">IFERROR(INDEX(I51:I500,MATCH($C$34,$C$51:$C$500,0)),"")</f>
        <v>-1350</v>
      </c>
      <c r="J34" s="3">
        <f t="shared" si="26"/>
        <v>66.180000000000007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24.73</v>
      </c>
      <c r="H35" s="3">
        <f>IFERROR(INDEX(D35:G35,COUNT(D35:G35)),"")</f>
        <v>24.73</v>
      </c>
      <c r="I35" s="3">
        <f t="shared" ref="I35:N35" si="27">IFERROR(INDEX(I51:I500,MATCH($C$35,$C$51:$C$500,0)),"")</f>
        <v>1.77</v>
      </c>
      <c r="J35" s="3">
        <f t="shared" si="27"/>
        <v>0.62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-0.2321</v>
      </c>
      <c r="I36" s="4">
        <f t="shared" si="28"/>
        <v>-7.1204000000000001</v>
      </c>
      <c r="J36" s="4">
        <f t="shared" si="28"/>
        <v>0.73409999999999997</v>
      </c>
      <c r="K36" s="4">
        <f t="shared" si="28"/>
        <v>0.11119999999999999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1</v>
      </c>
      <c r="I37" s="3">
        <f t="shared" si="29"/>
        <v>1</v>
      </c>
      <c r="J37" s="3">
        <f t="shared" si="29"/>
        <v>1</v>
      </c>
      <c r="K37" s="3">
        <f t="shared" si="29"/>
        <v>1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72744410050</v>
      </c>
      <c r="E51" s="5">
        <v>78489356504</v>
      </c>
      <c r="F51" s="5">
        <v>93791043180</v>
      </c>
      <c r="G51" s="5">
        <v>80916672953</v>
      </c>
      <c r="I51" s="5">
        <v>328568713042</v>
      </c>
      <c r="J51" s="5">
        <v>449827790397</v>
      </c>
      <c r="K51" s="5">
        <v>456791047874</v>
      </c>
      <c r="L51" s="5">
        <v>322067750949</v>
      </c>
      <c r="M51" s="5">
        <v>215688385268</v>
      </c>
      <c r="N51" s="5">
        <v>150244951958</v>
      </c>
    </row>
    <row r="52" spans="2:14" ht="15.5" x14ac:dyDescent="0.35">
      <c r="C52" t="s">
        <v>73</v>
      </c>
      <c r="D52" s="5">
        <v>-63492130434</v>
      </c>
      <c r="E52" s="5">
        <v>-70524226885</v>
      </c>
      <c r="F52" s="5">
        <v>-80171054372</v>
      </c>
      <c r="G52" s="5">
        <v>-72139025425</v>
      </c>
      <c r="I52" s="5">
        <v>-290037347209</v>
      </c>
      <c r="J52" s="5">
        <v>-404190721658</v>
      </c>
      <c r="K52" s="5">
        <v>-388803810908</v>
      </c>
      <c r="L52" s="5">
        <v>-268577077727</v>
      </c>
      <c r="M52" s="5">
        <v>-186916448834</v>
      </c>
      <c r="N52" s="5">
        <v>-128070318300</v>
      </c>
    </row>
    <row r="53" spans="2:14" ht="15.5" x14ac:dyDescent="0.35">
      <c r="C53" t="s">
        <v>74</v>
      </c>
      <c r="D53" s="5">
        <v>9252279616</v>
      </c>
      <c r="E53" s="5">
        <v>7965129619</v>
      </c>
      <c r="F53" s="5">
        <v>13619988808</v>
      </c>
      <c r="G53" s="5">
        <v>8777647528</v>
      </c>
      <c r="I53" s="5">
        <v>38531365833</v>
      </c>
      <c r="J53" s="5">
        <v>45637068739</v>
      </c>
      <c r="K53" s="5">
        <v>67987236966</v>
      </c>
      <c r="L53" s="5">
        <v>53490673222</v>
      </c>
      <c r="M53" s="5">
        <v>28771936434</v>
      </c>
      <c r="N53" s="5">
        <v>22174633658</v>
      </c>
    </row>
    <row r="54" spans="2:14" ht="15.5" x14ac:dyDescent="0.35">
      <c r="C54" t="s">
        <v>75</v>
      </c>
      <c r="D54" s="5">
        <v>-8326352112</v>
      </c>
      <c r="E54" s="5">
        <v>-5542682400</v>
      </c>
      <c r="F54" s="5">
        <v>-7402895689</v>
      </c>
      <c r="G54" s="5">
        <v>-6471577068</v>
      </c>
      <c r="I54" s="5">
        <v>-25150656246</v>
      </c>
      <c r="J54" s="5">
        <v>-29850627322</v>
      </c>
      <c r="K54" s="5">
        <v>-25362020502</v>
      </c>
      <c r="L54" s="5">
        <v>-16716048284</v>
      </c>
      <c r="M54" s="5">
        <v>-13304456478</v>
      </c>
      <c r="N54" s="5">
        <v>-10796304399</v>
      </c>
    </row>
    <row r="55" spans="2:14" ht="15.5" x14ac:dyDescent="0.35">
      <c r="C55" t="s">
        <v>76</v>
      </c>
      <c r="D55" s="5">
        <v>-2682676300</v>
      </c>
      <c r="E55" s="5">
        <v>-3167097636</v>
      </c>
      <c r="F55" s="5">
        <v>-2426392376</v>
      </c>
      <c r="G55" s="5">
        <v>-2787221831</v>
      </c>
      <c r="I55" s="5">
        <v>-10879582065</v>
      </c>
      <c r="J55" s="5">
        <v>-14280189913</v>
      </c>
      <c r="K55" s="5">
        <v>-10951098184</v>
      </c>
      <c r="L55" s="5">
        <v>-6695480672</v>
      </c>
      <c r="M55" s="5">
        <v>-4384817924</v>
      </c>
      <c r="N55" s="5">
        <v>-4656196578</v>
      </c>
    </row>
    <row r="56" spans="2:14" ht="15.5" x14ac:dyDescent="0.35">
      <c r="C56" t="s">
        <v>77</v>
      </c>
      <c r="D56" s="5">
        <v>-5643675812</v>
      </c>
      <c r="E56" s="5">
        <v>-2375584764</v>
      </c>
      <c r="F56" s="5">
        <v>-4976503313</v>
      </c>
      <c r="G56" s="5">
        <v>-3684355237</v>
      </c>
      <c r="I56" s="5">
        <v>-14271074181</v>
      </c>
      <c r="J56" s="5">
        <v>-15570437409</v>
      </c>
      <c r="K56" s="5">
        <v>-14410922318</v>
      </c>
      <c r="L56" s="5">
        <v>-10020567612</v>
      </c>
      <c r="M56" s="5">
        <v>-8919638554</v>
      </c>
      <c r="N56" s="5">
        <v>-6140107821</v>
      </c>
    </row>
    <row r="57" spans="2:14" ht="15.5" x14ac:dyDescent="0.35">
      <c r="C57" t="s">
        <v>78</v>
      </c>
      <c r="D57" s="5">
        <v>925927504</v>
      </c>
      <c r="E57" s="5">
        <v>2422447219</v>
      </c>
      <c r="F57" s="5">
        <v>6217093119</v>
      </c>
      <c r="G57" s="5">
        <v>2306070460</v>
      </c>
      <c r="I57" s="5">
        <v>13380709587</v>
      </c>
      <c r="J57" s="5">
        <v>15786441417</v>
      </c>
      <c r="K57" s="5">
        <v>42625216464</v>
      </c>
      <c r="L57" s="5">
        <v>36774624938</v>
      </c>
      <c r="M57" s="5">
        <v>15467479956</v>
      </c>
      <c r="N57" s="5">
        <v>11378329259</v>
      </c>
    </row>
    <row r="58" spans="2:14" ht="15.5" x14ac:dyDescent="0.35">
      <c r="C58" t="s">
        <v>79</v>
      </c>
      <c r="D58" s="5">
        <v>-4312624567</v>
      </c>
      <c r="E58" s="5">
        <v>-6014710710</v>
      </c>
      <c r="F58" s="5">
        <v>-3194930797</v>
      </c>
      <c r="G58" s="5">
        <v>-1702393021</v>
      </c>
      <c r="I58" s="5">
        <v>-13548220887</v>
      </c>
      <c r="J58" s="5">
        <v>-10635491911</v>
      </c>
      <c r="K58" s="5">
        <v>-6943957334</v>
      </c>
      <c r="L58" s="5">
        <v>-10424640456</v>
      </c>
      <c r="M58" s="5">
        <v>-7362292505</v>
      </c>
      <c r="N58" s="5">
        <v>-5968243132</v>
      </c>
    </row>
    <row r="59" spans="2:14" ht="15.5" x14ac:dyDescent="0.35">
      <c r="C59" t="s">
        <v>26</v>
      </c>
      <c r="D59" s="5">
        <v>-1897048321</v>
      </c>
      <c r="E59" s="5">
        <v>-2180754951</v>
      </c>
      <c r="F59" s="5">
        <v>-2123492585</v>
      </c>
      <c r="G59" s="5">
        <v>-1754171032</v>
      </c>
      <c r="I59" s="5">
        <v>-7718549837</v>
      </c>
      <c r="J59" s="5">
        <v>-7773279894</v>
      </c>
      <c r="K59" s="5">
        <v>-5493109404</v>
      </c>
      <c r="L59" s="5">
        <v>-5222208492</v>
      </c>
      <c r="M59" s="5">
        <v>-6300400826</v>
      </c>
      <c r="N59" s="5">
        <v>-6457271417</v>
      </c>
    </row>
    <row r="60" spans="2:14" ht="15.5" x14ac:dyDescent="0.35">
      <c r="C60" t="s">
        <v>80</v>
      </c>
      <c r="D60" s="5">
        <v>-74715163</v>
      </c>
      <c r="E60" s="5">
        <v>-636520382</v>
      </c>
      <c r="F60" s="5">
        <v>-326097794</v>
      </c>
      <c r="G60" s="5">
        <v>326097794</v>
      </c>
      <c r="I60" s="5">
        <v>-636520382</v>
      </c>
    </row>
    <row r="61" spans="2:14" ht="15.5" x14ac:dyDescent="0.35">
      <c r="C61" t="s">
        <v>81</v>
      </c>
      <c r="D61" s="5">
        <v>-4312624567</v>
      </c>
      <c r="E61" s="5">
        <v>-6014710710</v>
      </c>
      <c r="F61" s="5">
        <v>-3194930797</v>
      </c>
      <c r="G61" s="5">
        <v>-1702393021</v>
      </c>
      <c r="I61" s="5">
        <v>-13548220887</v>
      </c>
      <c r="J61" s="5">
        <v>-10635491911</v>
      </c>
      <c r="K61" s="5">
        <v>-6943957334</v>
      </c>
      <c r="L61" s="5">
        <v>-10424640456</v>
      </c>
      <c r="M61" s="5">
        <v>-7362292505</v>
      </c>
      <c r="N61" s="5">
        <v>-5968243132</v>
      </c>
    </row>
    <row r="62" spans="2:14" ht="15.5" x14ac:dyDescent="0.35">
      <c r="C62" t="s">
        <v>28</v>
      </c>
      <c r="D62" s="5">
        <v>-3386697063</v>
      </c>
      <c r="E62" s="5">
        <v>-3592263491</v>
      </c>
      <c r="F62" s="5">
        <v>3022162322</v>
      </c>
      <c r="G62" s="5">
        <v>603677439</v>
      </c>
      <c r="I62" s="5">
        <v>-167511300</v>
      </c>
      <c r="J62" s="5">
        <v>5150949506</v>
      </c>
      <c r="K62" s="5">
        <v>35681259130</v>
      </c>
      <c r="L62" s="5">
        <v>26349984482</v>
      </c>
      <c r="M62" s="5">
        <v>8105187451</v>
      </c>
      <c r="N62" s="5">
        <v>5410086127</v>
      </c>
    </row>
    <row r="63" spans="2:14" ht="15.5" x14ac:dyDescent="0.35">
      <c r="C63" t="s">
        <v>27</v>
      </c>
      <c r="E63" s="5">
        <v>65205661</v>
      </c>
      <c r="F63" s="5">
        <v>-889577412</v>
      </c>
      <c r="G63" s="5">
        <v>-76492075</v>
      </c>
      <c r="I63" s="5">
        <v>-900863826</v>
      </c>
      <c r="J63" s="5">
        <v>-961946268</v>
      </c>
      <c r="K63" s="5">
        <v>-8034690070</v>
      </c>
      <c r="L63" s="5">
        <v>-5933167464</v>
      </c>
      <c r="M63" s="5">
        <v>-1982739979</v>
      </c>
      <c r="N63" s="5">
        <v>-1346788567</v>
      </c>
    </row>
    <row r="64" spans="2:14" ht="15.5" x14ac:dyDescent="0.35">
      <c r="C64" t="s">
        <v>82</v>
      </c>
      <c r="E64" s="5">
        <v>-1143803540</v>
      </c>
      <c r="F64" s="5">
        <v>76492075</v>
      </c>
      <c r="G64" s="5">
        <v>-76492075</v>
      </c>
      <c r="I64" s="5">
        <v>-1143803540</v>
      </c>
      <c r="J64" s="5">
        <v>-915847680</v>
      </c>
      <c r="K64" s="5">
        <v>-8090053840</v>
      </c>
      <c r="L64" s="5">
        <v>-6130448280</v>
      </c>
      <c r="M64" s="5">
        <v>-2270755740</v>
      </c>
      <c r="N64" s="5">
        <v>-1602790860</v>
      </c>
    </row>
    <row r="65" spans="2:14" ht="15.5" x14ac:dyDescent="0.35">
      <c r="C65" t="s">
        <v>83</v>
      </c>
      <c r="E65" s="5">
        <v>242939714</v>
      </c>
      <c r="I65" s="5">
        <v>242939714</v>
      </c>
      <c r="J65" s="5">
        <v>-46098588</v>
      </c>
      <c r="K65" s="5">
        <v>55363770</v>
      </c>
      <c r="L65" s="5">
        <v>197280816</v>
      </c>
      <c r="M65" s="5">
        <v>288015761</v>
      </c>
      <c r="N65" s="5">
        <v>256002293</v>
      </c>
    </row>
    <row r="66" spans="2:14" ht="15.5" x14ac:dyDescent="0.35">
      <c r="C66" t="s">
        <v>84</v>
      </c>
      <c r="E66" s="5">
        <v>65205661</v>
      </c>
      <c r="F66" s="5">
        <v>-889577412</v>
      </c>
      <c r="G66" s="5">
        <v>-76492075</v>
      </c>
      <c r="I66" s="5">
        <v>-900863826</v>
      </c>
      <c r="J66" s="5">
        <v>-961946268</v>
      </c>
      <c r="K66" s="5">
        <v>-8034690070</v>
      </c>
      <c r="L66" s="5">
        <v>-5933167464</v>
      </c>
      <c r="M66" s="5">
        <v>-1982739979</v>
      </c>
      <c r="N66" s="5">
        <v>-1346788567</v>
      </c>
    </row>
    <row r="67" spans="2:14" ht="15.5" x14ac:dyDescent="0.35">
      <c r="C67" t="s">
        <v>85</v>
      </c>
      <c r="D67" s="5">
        <v>-3386697063</v>
      </c>
      <c r="E67" s="5">
        <v>-3527057830</v>
      </c>
      <c r="F67" s="5">
        <v>2132584910</v>
      </c>
      <c r="G67" s="5">
        <v>527185364</v>
      </c>
      <c r="I67" s="5">
        <v>-1068375126</v>
      </c>
      <c r="J67" s="5">
        <v>4189003238</v>
      </c>
      <c r="K67" s="5">
        <v>27646569060</v>
      </c>
      <c r="L67" s="5">
        <v>20416817018</v>
      </c>
      <c r="M67" s="5">
        <v>6122447472</v>
      </c>
      <c r="N67" s="5">
        <v>4063297560</v>
      </c>
    </row>
    <row r="68" spans="2:14" ht="15.5" x14ac:dyDescent="0.35">
      <c r="C68" t="s">
        <v>86</v>
      </c>
      <c r="E68" s="5">
        <v>6232200</v>
      </c>
      <c r="I68" s="5">
        <v>6232200</v>
      </c>
      <c r="J68" s="5">
        <v>24080940</v>
      </c>
      <c r="K68" s="5">
        <v>-48720360</v>
      </c>
      <c r="L68" s="5">
        <v>45452155</v>
      </c>
      <c r="M68" s="5">
        <v>-10001532</v>
      </c>
      <c r="N68" s="5">
        <v>-35450623</v>
      </c>
    </row>
    <row r="69" spans="2:14" ht="15.5" x14ac:dyDescent="0.35">
      <c r="C69" t="s">
        <v>88</v>
      </c>
      <c r="D69" s="5">
        <v>-3386697063</v>
      </c>
      <c r="E69" s="5">
        <v>-3520825630</v>
      </c>
      <c r="F69" s="5">
        <v>2132584910</v>
      </c>
      <c r="G69" s="5">
        <v>527185364</v>
      </c>
      <c r="I69" s="5">
        <v>-1062142926</v>
      </c>
      <c r="J69" s="5">
        <v>4213084178</v>
      </c>
      <c r="K69" s="5">
        <v>27597848700</v>
      </c>
      <c r="L69" s="5">
        <v>20462269173</v>
      </c>
      <c r="M69" s="5">
        <v>6112445940</v>
      </c>
      <c r="N69" s="5">
        <v>4027846937</v>
      </c>
    </row>
    <row r="70" spans="2:14" ht="15.5" x14ac:dyDescent="0.35">
      <c r="C70" t="s">
        <v>89</v>
      </c>
      <c r="D70" s="5">
        <v>-3386697062</v>
      </c>
      <c r="E70" s="5">
        <v>-3527057830</v>
      </c>
      <c r="F70" s="5">
        <v>2132584910</v>
      </c>
      <c r="G70" s="5">
        <v>527185363</v>
      </c>
      <c r="I70" s="5">
        <v>-1068375126</v>
      </c>
      <c r="J70" s="5">
        <v>4189003238</v>
      </c>
      <c r="K70" s="5">
        <v>27646569060</v>
      </c>
      <c r="L70" s="5">
        <v>20416817018</v>
      </c>
      <c r="M70" s="5">
        <v>6122447472</v>
      </c>
      <c r="N70" s="5">
        <v>4063297560</v>
      </c>
    </row>
    <row r="71" spans="2:14" ht="15.5" x14ac:dyDescent="0.35">
      <c r="C71" t="s">
        <v>7</v>
      </c>
      <c r="D71" s="5">
        <v>-3311981899</v>
      </c>
      <c r="E71" s="5">
        <v>-2884305248</v>
      </c>
      <c r="F71" s="5">
        <v>2458682704</v>
      </c>
      <c r="G71" s="5">
        <v>201087569</v>
      </c>
      <c r="I71" s="5">
        <v>-425622544</v>
      </c>
      <c r="J71" s="5">
        <v>4213084178</v>
      </c>
      <c r="K71" s="5">
        <v>27597848700</v>
      </c>
      <c r="L71" s="5">
        <v>20462269173</v>
      </c>
      <c r="M71" s="5">
        <v>6112445940</v>
      </c>
      <c r="N71" s="5">
        <v>4027846937</v>
      </c>
    </row>
    <row r="72" spans="2:14" ht="15.5" x14ac:dyDescent="0.35">
      <c r="C72" t="s">
        <v>267</v>
      </c>
      <c r="D72" s="5">
        <v>-74715163</v>
      </c>
      <c r="E72" s="5">
        <v>-636520382</v>
      </c>
      <c r="I72" s="5">
        <v>-636520382</v>
      </c>
    </row>
    <row r="73" spans="2:14" ht="15.5" x14ac:dyDescent="0.35">
      <c r="C73" t="s">
        <v>90</v>
      </c>
      <c r="D73" s="5">
        <v>-3386697062</v>
      </c>
      <c r="E73" s="5">
        <v>-3527057830</v>
      </c>
      <c r="F73" s="5">
        <v>2132584910</v>
      </c>
      <c r="G73" s="5">
        <v>527185363</v>
      </c>
      <c r="I73" s="5">
        <v>-1068375126</v>
      </c>
      <c r="J73" s="5">
        <v>4189003238</v>
      </c>
      <c r="K73" s="5">
        <v>27646569060</v>
      </c>
      <c r="L73" s="5">
        <v>20416817018</v>
      </c>
      <c r="M73" s="5">
        <v>6122447472</v>
      </c>
      <c r="N73" s="5">
        <v>4063297560</v>
      </c>
    </row>
    <row r="74" spans="2:14" ht="15.5" x14ac:dyDescent="0.35">
      <c r="C74" t="s">
        <v>91</v>
      </c>
      <c r="D74" s="5">
        <v>-3386697062</v>
      </c>
      <c r="E74" s="5">
        <v>-3520825630</v>
      </c>
      <c r="F74" s="5">
        <v>2132584910</v>
      </c>
      <c r="G74" s="5">
        <v>527185363</v>
      </c>
      <c r="I74" s="5">
        <v>-1062142926</v>
      </c>
      <c r="J74" s="5">
        <v>4213084178</v>
      </c>
      <c r="K74" s="5">
        <v>27597848700</v>
      </c>
      <c r="L74" s="5">
        <v>20462269173</v>
      </c>
      <c r="M74" s="5">
        <v>6112445940</v>
      </c>
      <c r="N74" s="5">
        <v>4027846937</v>
      </c>
    </row>
    <row r="75" spans="2:14" ht="15.5" x14ac:dyDescent="0.35">
      <c r="C75" t="s">
        <v>92</v>
      </c>
      <c r="D75" s="5">
        <v>-3386697062</v>
      </c>
      <c r="E75" s="5">
        <v>-3520825630</v>
      </c>
      <c r="F75" s="5">
        <v>2132584910</v>
      </c>
      <c r="G75" s="5">
        <v>527185363</v>
      </c>
      <c r="I75" s="5">
        <v>-1062142926</v>
      </c>
      <c r="J75" s="5">
        <v>4213084178</v>
      </c>
      <c r="K75" s="5">
        <v>27597848700</v>
      </c>
      <c r="L75" s="5">
        <v>20462269173</v>
      </c>
      <c r="M75" s="5">
        <v>6112445940</v>
      </c>
      <c r="N75" s="5">
        <v>4027846937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5729943135</v>
      </c>
      <c r="E79" s="5">
        <v>14358769114</v>
      </c>
      <c r="F79" s="5">
        <v>8356583343</v>
      </c>
      <c r="G79" s="5">
        <v>3766754804</v>
      </c>
      <c r="I79" s="5">
        <v>14358769114</v>
      </c>
      <c r="J79" s="5">
        <v>2855562031</v>
      </c>
      <c r="K79" s="5">
        <v>20954239494</v>
      </c>
      <c r="L79" s="5">
        <v>18566910150</v>
      </c>
      <c r="M79" s="5">
        <v>4097481057</v>
      </c>
      <c r="N79" s="5">
        <v>78635801</v>
      </c>
    </row>
    <row r="80" spans="2:14" ht="15.5" x14ac:dyDescent="0.35">
      <c r="C80" t="s">
        <v>96</v>
      </c>
      <c r="D80" s="5">
        <v>85218097214</v>
      </c>
      <c r="E80" s="5">
        <v>81048838258</v>
      </c>
      <c r="F80" s="5">
        <v>91593610284</v>
      </c>
      <c r="G80" s="5">
        <v>87669467345</v>
      </c>
      <c r="I80" s="5">
        <v>81048838258</v>
      </c>
      <c r="J80" s="5">
        <v>109231762702</v>
      </c>
      <c r="K80" s="5">
        <v>114762660251</v>
      </c>
      <c r="L80" s="5">
        <v>61576406702</v>
      </c>
      <c r="M80" s="5">
        <v>45594912756</v>
      </c>
      <c r="N80" s="5">
        <v>43512669213</v>
      </c>
    </row>
    <row r="81" spans="3:14" ht="15.5" x14ac:dyDescent="0.35">
      <c r="C81" t="s">
        <v>270</v>
      </c>
      <c r="K81" s="5">
        <v>635424320</v>
      </c>
      <c r="N81" s="5">
        <v>1800000000</v>
      </c>
    </row>
    <row r="82" spans="3:14" ht="15.5" x14ac:dyDescent="0.35">
      <c r="C82" t="s">
        <v>97</v>
      </c>
      <c r="M82" s="5">
        <v>26085453</v>
      </c>
      <c r="N82" s="5">
        <v>1068820</v>
      </c>
    </row>
    <row r="83" spans="3:14" ht="15.5" x14ac:dyDescent="0.35">
      <c r="C83" t="s">
        <v>98</v>
      </c>
      <c r="D83" s="5">
        <v>85218097214</v>
      </c>
      <c r="E83" s="5">
        <v>81048838258</v>
      </c>
      <c r="F83" s="5">
        <v>91593610284</v>
      </c>
      <c r="G83" s="5">
        <v>87669467345</v>
      </c>
      <c r="I83" s="5">
        <v>81048838258</v>
      </c>
      <c r="J83" s="5">
        <v>109231762702</v>
      </c>
      <c r="K83" s="5">
        <v>114762660251</v>
      </c>
      <c r="L83" s="5">
        <v>61576406702</v>
      </c>
      <c r="M83" s="5">
        <v>45594912756</v>
      </c>
      <c r="N83" s="5">
        <v>43512669213</v>
      </c>
    </row>
    <row r="84" spans="3:14" ht="15.5" x14ac:dyDescent="0.35">
      <c r="C84" t="s">
        <v>99</v>
      </c>
      <c r="D84" s="5">
        <v>85419169</v>
      </c>
      <c r="E84" s="5">
        <v>67006894</v>
      </c>
      <c r="I84" s="5">
        <v>67006894</v>
      </c>
      <c r="M84" s="5">
        <v>8050000000</v>
      </c>
      <c r="N84" s="5">
        <v>12292118021</v>
      </c>
    </row>
    <row r="85" spans="3:14" ht="15.5" x14ac:dyDescent="0.35">
      <c r="C85" t="s">
        <v>100</v>
      </c>
      <c r="D85" s="5">
        <v>85419169</v>
      </c>
      <c r="E85" s="5">
        <v>67006894</v>
      </c>
      <c r="I85" s="5">
        <v>67006894</v>
      </c>
      <c r="M85" s="5">
        <v>8050000000</v>
      </c>
      <c r="N85" s="5">
        <v>12292118021</v>
      </c>
    </row>
    <row r="86" spans="3:14" ht="15.5" x14ac:dyDescent="0.35">
      <c r="C86" t="s">
        <v>101</v>
      </c>
      <c r="D86" s="5">
        <v>64143112441</v>
      </c>
      <c r="E86" s="5">
        <v>65219793775</v>
      </c>
      <c r="F86" s="5">
        <v>83479754663</v>
      </c>
      <c r="G86" s="5">
        <v>85153198443</v>
      </c>
      <c r="I86" s="5">
        <v>65219793775</v>
      </c>
      <c r="J86" s="5">
        <v>79575845754</v>
      </c>
      <c r="K86" s="5">
        <v>61148613149</v>
      </c>
      <c r="L86" s="5">
        <v>42512785348</v>
      </c>
      <c r="M86" s="5">
        <v>20902855413</v>
      </c>
      <c r="N86" s="5">
        <v>28225664691</v>
      </c>
    </row>
    <row r="87" spans="3:14" ht="15.5" x14ac:dyDescent="0.35">
      <c r="C87" t="s">
        <v>268</v>
      </c>
    </row>
    <row r="88" spans="3:14" ht="15.5" x14ac:dyDescent="0.35">
      <c r="C88" t="s">
        <v>80</v>
      </c>
      <c r="D88" s="5">
        <v>-604642765</v>
      </c>
      <c r="E88" s="5">
        <v>-529927602</v>
      </c>
      <c r="F88" s="5">
        <v>100360580</v>
      </c>
      <c r="G88" s="5">
        <v>100360580</v>
      </c>
      <c r="I88" s="5">
        <v>-529927602</v>
      </c>
      <c r="J88" s="5">
        <v>100360580</v>
      </c>
      <c r="K88" s="5">
        <v>-48720360</v>
      </c>
      <c r="M88" s="5">
        <v>-45452155</v>
      </c>
      <c r="N88" s="5">
        <v>-35450623</v>
      </c>
    </row>
    <row r="89" spans="3:14" ht="15.5" x14ac:dyDescent="0.35">
      <c r="C89" t="s">
        <v>102</v>
      </c>
      <c r="D89" s="5">
        <v>161086767047</v>
      </c>
      <c r="E89" s="5">
        <v>165637739362</v>
      </c>
      <c r="F89" s="5">
        <v>189478046071</v>
      </c>
      <c r="G89" s="5">
        <v>182867576944</v>
      </c>
      <c r="I89" s="5">
        <v>165637739362</v>
      </c>
      <c r="J89" s="5">
        <v>195802723896</v>
      </c>
      <c r="K89" s="5">
        <v>199409598049</v>
      </c>
      <c r="L89" s="5">
        <v>123180496780</v>
      </c>
      <c r="M89" s="5">
        <v>79822424782</v>
      </c>
      <c r="N89" s="5">
        <v>84913943069</v>
      </c>
    </row>
    <row r="90" spans="3:14" ht="15.5" x14ac:dyDescent="0.35">
      <c r="C90" t="s">
        <v>103</v>
      </c>
    </row>
    <row r="91" spans="3:14" ht="15.5" x14ac:dyDescent="0.35">
      <c r="C91" t="s">
        <v>105</v>
      </c>
      <c r="D91" s="5">
        <v>1039266137</v>
      </c>
      <c r="E91" s="5">
        <v>1039266137</v>
      </c>
      <c r="F91" s="5">
        <v>798084223</v>
      </c>
      <c r="G91" s="5">
        <v>798084223</v>
      </c>
      <c r="I91" s="5">
        <v>1039266137</v>
      </c>
      <c r="J91" s="5">
        <v>798084223</v>
      </c>
      <c r="K91" s="5">
        <v>850974871</v>
      </c>
      <c r="L91" s="5">
        <v>781869461</v>
      </c>
      <c r="M91" s="5">
        <v>597408490</v>
      </c>
      <c r="N91" s="5">
        <v>306571784</v>
      </c>
    </row>
    <row r="92" spans="3:14" ht="15.5" x14ac:dyDescent="0.35">
      <c r="C92" t="s">
        <v>104</v>
      </c>
      <c r="D92" s="5">
        <v>110120036700</v>
      </c>
      <c r="E92" s="5">
        <v>108763086735</v>
      </c>
      <c r="F92" s="5">
        <v>94070418480</v>
      </c>
      <c r="G92" s="5">
        <v>87494928126</v>
      </c>
      <c r="I92" s="5">
        <v>108763086735</v>
      </c>
      <c r="J92" s="5">
        <v>83778435474</v>
      </c>
      <c r="K92" s="5">
        <v>47391867369</v>
      </c>
      <c r="L92" s="5">
        <v>36841879635</v>
      </c>
      <c r="M92" s="5">
        <v>31981307104</v>
      </c>
      <c r="N92" s="5">
        <v>5359574232</v>
      </c>
    </row>
    <row r="93" spans="3:14" ht="15.5" x14ac:dyDescent="0.35">
      <c r="C93" t="s">
        <v>349</v>
      </c>
      <c r="D93" s="5">
        <v>812500</v>
      </c>
      <c r="E93" s="5">
        <v>1187499</v>
      </c>
      <c r="F93" s="5">
        <v>1562500</v>
      </c>
      <c r="G93" s="5">
        <v>1629246</v>
      </c>
      <c r="I93" s="5">
        <v>1187499</v>
      </c>
      <c r="J93" s="5">
        <v>2687499</v>
      </c>
      <c r="K93" s="5">
        <v>4187499</v>
      </c>
      <c r="L93" s="5">
        <v>6612561</v>
      </c>
      <c r="M93" s="5">
        <v>4316952</v>
      </c>
      <c r="N93" s="5">
        <v>8017196</v>
      </c>
    </row>
    <row r="94" spans="3:14" ht="15.5" x14ac:dyDescent="0.35">
      <c r="C94" t="s">
        <v>106</v>
      </c>
      <c r="D94" s="5">
        <v>117891922822</v>
      </c>
      <c r="E94" s="5">
        <v>125934712801</v>
      </c>
      <c r="F94" s="5">
        <v>104311617648</v>
      </c>
      <c r="G94" s="5">
        <v>97736194040</v>
      </c>
      <c r="I94" s="5">
        <v>125934712801</v>
      </c>
      <c r="J94" s="5">
        <v>96421245197</v>
      </c>
      <c r="K94" s="5">
        <v>60012089834</v>
      </c>
      <c r="L94" s="5">
        <v>40774378614</v>
      </c>
      <c r="M94" s="5">
        <v>34763934808</v>
      </c>
      <c r="N94" s="5">
        <v>10296986076</v>
      </c>
    </row>
    <row r="95" spans="3:14" ht="15.5" x14ac:dyDescent="0.35">
      <c r="C95" t="s">
        <v>107</v>
      </c>
      <c r="D95" s="5">
        <v>278978689869</v>
      </c>
      <c r="E95" s="5">
        <v>291572452163</v>
      </c>
      <c r="F95" s="5">
        <v>293789663719</v>
      </c>
      <c r="G95" s="5">
        <v>280603770984</v>
      </c>
      <c r="I95" s="5">
        <v>291572452163</v>
      </c>
      <c r="J95" s="5">
        <v>292223969093</v>
      </c>
      <c r="K95" s="5">
        <v>259421687883</v>
      </c>
      <c r="L95" s="5">
        <v>163954875394</v>
      </c>
      <c r="M95" s="5">
        <v>114586359590</v>
      </c>
      <c r="N95" s="5">
        <v>95210929145</v>
      </c>
    </row>
    <row r="96" spans="3:14" ht="15.5" x14ac:dyDescent="0.35">
      <c r="C96" t="s">
        <v>108</v>
      </c>
    </row>
    <row r="97" spans="3:14" ht="15.5" x14ac:dyDescent="0.35">
      <c r="C97" t="s">
        <v>109</v>
      </c>
    </row>
    <row r="98" spans="3:14" ht="15.5" x14ac:dyDescent="0.35">
      <c r="C98" t="s">
        <v>110</v>
      </c>
      <c r="D98" s="5">
        <v>86685734250</v>
      </c>
      <c r="E98" s="5">
        <v>95882225040</v>
      </c>
      <c r="F98" s="5">
        <v>94875070890</v>
      </c>
      <c r="G98" s="5">
        <v>81275701684</v>
      </c>
      <c r="I98" s="5">
        <v>95882225040</v>
      </c>
      <c r="J98" s="5">
        <v>91264921084</v>
      </c>
      <c r="K98" s="5">
        <v>143502622181</v>
      </c>
      <c r="L98" s="5">
        <v>71190660174</v>
      </c>
      <c r="M98" s="5">
        <v>44967850764</v>
      </c>
      <c r="N98" s="5">
        <v>71093504694</v>
      </c>
    </row>
    <row r="99" spans="3:14" ht="15.5" x14ac:dyDescent="0.35">
      <c r="C99" t="s">
        <v>273</v>
      </c>
      <c r="D99" s="5">
        <v>61986222222</v>
      </c>
      <c r="E99" s="5">
        <v>56986222222</v>
      </c>
      <c r="F99" s="5">
        <v>67941515055</v>
      </c>
      <c r="G99" s="5">
        <v>55000000000</v>
      </c>
      <c r="I99" s="5">
        <v>56986222222</v>
      </c>
      <c r="J99" s="5">
        <v>55000000000</v>
      </c>
      <c r="K99" s="5">
        <v>45000000000</v>
      </c>
      <c r="L99" s="5">
        <v>41000000000</v>
      </c>
      <c r="M99" s="5">
        <v>33000000000</v>
      </c>
      <c r="N99" s="5">
        <v>52883196135</v>
      </c>
    </row>
    <row r="100" spans="3:14" ht="15.5" x14ac:dyDescent="0.35">
      <c r="C100" t="s">
        <v>111</v>
      </c>
    </row>
    <row r="101" spans="3:14" ht="15.5" x14ac:dyDescent="0.35">
      <c r="C101" t="s">
        <v>112</v>
      </c>
      <c r="D101" s="5">
        <v>17793514331</v>
      </c>
      <c r="E101" s="5">
        <v>31989784857</v>
      </c>
      <c r="F101" s="5">
        <v>18228785144</v>
      </c>
      <c r="G101" s="5">
        <v>20362309787</v>
      </c>
      <c r="I101" s="5">
        <v>31989784857</v>
      </c>
      <c r="J101" s="5">
        <v>29713948627</v>
      </c>
      <c r="K101" s="5">
        <v>90835045755</v>
      </c>
      <c r="L101" s="5">
        <v>26390373077</v>
      </c>
      <c r="M101" s="5">
        <v>5312249844</v>
      </c>
      <c r="N101" s="5">
        <v>12768041963</v>
      </c>
    </row>
    <row r="102" spans="3:14" ht="15.5" x14ac:dyDescent="0.35">
      <c r="C102" t="s">
        <v>113</v>
      </c>
      <c r="D102" s="5">
        <v>1520000000</v>
      </c>
    </row>
    <row r="103" spans="3:14" ht="15.5" x14ac:dyDescent="0.35">
      <c r="C103" t="s">
        <v>114</v>
      </c>
      <c r="D103" s="5">
        <v>1520000000</v>
      </c>
      <c r="K103" s="5">
        <v>635424320</v>
      </c>
      <c r="M103" s="5">
        <v>26085453</v>
      </c>
      <c r="N103" s="5">
        <v>1801068820</v>
      </c>
    </row>
    <row r="104" spans="3:14" ht="15.5" x14ac:dyDescent="0.35">
      <c r="C104" t="s">
        <v>115</v>
      </c>
      <c r="D104" s="5">
        <v>414622125</v>
      </c>
      <c r="E104" s="5">
        <v>246111643</v>
      </c>
      <c r="F104" s="5">
        <v>1304788629</v>
      </c>
      <c r="G104" s="5">
        <v>636666650</v>
      </c>
      <c r="I104" s="5">
        <v>246111643</v>
      </c>
      <c r="J104" s="5">
        <v>218085842</v>
      </c>
      <c r="K104" s="5">
        <v>1363910408</v>
      </c>
      <c r="L104" s="5">
        <v>672089716</v>
      </c>
      <c r="M104" s="5">
        <v>1399693860</v>
      </c>
      <c r="N104" s="5">
        <v>372216796</v>
      </c>
    </row>
    <row r="105" spans="3:14" ht="15.5" x14ac:dyDescent="0.35">
      <c r="C105" t="s">
        <v>116</v>
      </c>
      <c r="D105" s="5">
        <v>78750000</v>
      </c>
      <c r="E105" s="5">
        <v>78750000</v>
      </c>
      <c r="F105" s="5">
        <v>254800480</v>
      </c>
      <c r="G105" s="5">
        <v>253750000</v>
      </c>
      <c r="I105" s="5">
        <v>78750000</v>
      </c>
      <c r="J105" s="5">
        <v>175000000</v>
      </c>
      <c r="K105" s="5">
        <v>1278559596</v>
      </c>
    </row>
    <row r="106" spans="3:14" ht="15.5" x14ac:dyDescent="0.35">
      <c r="C106" t="s">
        <v>118</v>
      </c>
    </row>
    <row r="107" spans="3:14" ht="15.5" x14ac:dyDescent="0.35">
      <c r="C107" t="s">
        <v>276</v>
      </c>
      <c r="D107" s="5">
        <v>12743795734</v>
      </c>
      <c r="E107" s="5">
        <v>12736333333</v>
      </c>
      <c r="F107" s="5">
        <v>12543333334</v>
      </c>
      <c r="G107" s="5">
        <v>11200000000</v>
      </c>
      <c r="I107" s="5">
        <v>12736333333</v>
      </c>
      <c r="J107" s="5">
        <v>13300000000</v>
      </c>
      <c r="M107" s="5">
        <v>1292706650</v>
      </c>
      <c r="N107" s="5">
        <v>3092041692</v>
      </c>
    </row>
    <row r="108" spans="3:14" ht="15.5" x14ac:dyDescent="0.35">
      <c r="C108" t="s">
        <v>641</v>
      </c>
      <c r="D108" s="5">
        <v>54110566</v>
      </c>
      <c r="E108" s="5">
        <v>72147422</v>
      </c>
      <c r="G108" s="5">
        <v>814394715</v>
      </c>
      <c r="I108" s="5">
        <v>72147422</v>
      </c>
      <c r="J108" s="5">
        <v>814394715</v>
      </c>
      <c r="K108" s="5">
        <v>1729485785</v>
      </c>
      <c r="M108" s="5">
        <v>991051218</v>
      </c>
      <c r="N108" s="5">
        <v>172174400</v>
      </c>
    </row>
    <row r="109" spans="3:14" ht="15.5" x14ac:dyDescent="0.35">
      <c r="C109" t="s">
        <v>120</v>
      </c>
      <c r="D109" s="5">
        <v>4892625572</v>
      </c>
      <c r="E109" s="5">
        <v>6581356318</v>
      </c>
      <c r="F109" s="5">
        <v>7145181582</v>
      </c>
      <c r="G109" s="5">
        <v>5022975247</v>
      </c>
      <c r="I109" s="5">
        <v>6581356318</v>
      </c>
      <c r="J109" s="5">
        <v>6157886615</v>
      </c>
      <c r="K109" s="5">
        <v>4389682102</v>
      </c>
      <c r="L109" s="5">
        <v>3128197381</v>
      </c>
      <c r="M109" s="5">
        <v>5229821607</v>
      </c>
      <c r="N109" s="5">
        <v>3268980980</v>
      </c>
    </row>
    <row r="110" spans="3:14" ht="15.5" x14ac:dyDescent="0.35">
      <c r="C110" t="s">
        <v>121</v>
      </c>
      <c r="D110" s="5">
        <v>13715821616</v>
      </c>
      <c r="E110" s="5">
        <v>13726396071</v>
      </c>
      <c r="F110" s="5">
        <v>13429936150</v>
      </c>
      <c r="G110" s="5">
        <v>12900997531</v>
      </c>
      <c r="I110" s="5">
        <v>13726396071</v>
      </c>
      <c r="J110" s="5">
        <v>14858074031</v>
      </c>
      <c r="K110" s="5">
        <v>2218191101</v>
      </c>
      <c r="L110" s="5">
        <v>161189316</v>
      </c>
      <c r="M110" s="5">
        <v>3977752095</v>
      </c>
      <c r="N110" s="5">
        <v>7089113660</v>
      </c>
    </row>
    <row r="111" spans="3:14" ht="15.5" x14ac:dyDescent="0.35">
      <c r="C111" t="s">
        <v>122</v>
      </c>
      <c r="D111" s="5">
        <v>13715821616</v>
      </c>
      <c r="E111" s="5">
        <v>13726396071</v>
      </c>
      <c r="F111" s="5">
        <v>13429936150</v>
      </c>
      <c r="G111" s="5">
        <v>12900997531</v>
      </c>
      <c r="I111" s="5">
        <v>13726396071</v>
      </c>
      <c r="J111" s="5">
        <v>14858074031</v>
      </c>
      <c r="K111" s="5">
        <v>2218191101</v>
      </c>
      <c r="L111" s="5">
        <v>161189316</v>
      </c>
      <c r="M111" s="5">
        <v>3977752095</v>
      </c>
      <c r="N111" s="5">
        <v>7089113660</v>
      </c>
    </row>
    <row r="112" spans="3:14" ht="15.5" x14ac:dyDescent="0.35">
      <c r="C112" t="s">
        <v>124</v>
      </c>
    </row>
    <row r="113" spans="2:14" ht="15.5" x14ac:dyDescent="0.35">
      <c r="C113" t="s">
        <v>125</v>
      </c>
      <c r="D113" s="5">
        <v>12797906300</v>
      </c>
      <c r="E113" s="5">
        <v>12808480755</v>
      </c>
      <c r="F113" s="5">
        <v>12543333334</v>
      </c>
      <c r="G113" s="5">
        <v>12014394715</v>
      </c>
      <c r="I113" s="5">
        <v>12808480755</v>
      </c>
      <c r="J113" s="5">
        <v>14114394715</v>
      </c>
      <c r="K113" s="5">
        <v>1729485785</v>
      </c>
      <c r="M113" s="5">
        <v>3417939779</v>
      </c>
      <c r="N113" s="5">
        <v>6630450920</v>
      </c>
    </row>
    <row r="114" spans="2:14" ht="15.5" x14ac:dyDescent="0.35">
      <c r="C114" t="s">
        <v>126</v>
      </c>
      <c r="D114" s="5">
        <v>100401555866</v>
      </c>
      <c r="E114" s="5">
        <v>109608621111</v>
      </c>
      <c r="F114" s="5">
        <v>108305007040</v>
      </c>
      <c r="G114" s="5">
        <v>94176699215</v>
      </c>
      <c r="I114" s="5">
        <v>109608621111</v>
      </c>
      <c r="J114" s="5">
        <v>106122995115</v>
      </c>
      <c r="K114" s="5">
        <v>145720813282</v>
      </c>
      <c r="L114" s="5">
        <v>71351849490</v>
      </c>
      <c r="M114" s="5">
        <v>48945602859</v>
      </c>
      <c r="N114" s="5">
        <v>78182618354</v>
      </c>
    </row>
    <row r="115" spans="2:14" ht="15.5" x14ac:dyDescent="0.35">
      <c r="C115" t="s">
        <v>127</v>
      </c>
    </row>
    <row r="116" spans="2:14" ht="15.5" x14ac:dyDescent="0.35">
      <c r="C116" t="s">
        <v>128</v>
      </c>
      <c r="D116" s="5">
        <v>76875000000</v>
      </c>
      <c r="E116" s="5">
        <v>76875000000</v>
      </c>
      <c r="F116" s="5">
        <v>76875000000</v>
      </c>
      <c r="G116" s="5">
        <v>76875000000</v>
      </c>
      <c r="I116" s="5">
        <v>76875000000</v>
      </c>
      <c r="J116" s="5">
        <v>76875000000</v>
      </c>
      <c r="K116" s="5">
        <v>61500000000</v>
      </c>
      <c r="L116" s="5">
        <v>61500000000</v>
      </c>
      <c r="M116" s="5">
        <v>55000000000</v>
      </c>
      <c r="N116" s="5">
        <v>12500000000</v>
      </c>
    </row>
    <row r="117" spans="2:14" ht="15.5" x14ac:dyDescent="0.35">
      <c r="C117" t="s">
        <v>130</v>
      </c>
    </row>
    <row r="118" spans="2:14" ht="15.5" x14ac:dyDescent="0.35">
      <c r="C118" t="s">
        <v>129</v>
      </c>
      <c r="D118" s="5">
        <v>55762015196</v>
      </c>
      <c r="E118" s="5">
        <v>55762015196</v>
      </c>
      <c r="F118" s="5">
        <v>55762015196</v>
      </c>
      <c r="G118" s="5">
        <v>55762015196</v>
      </c>
      <c r="I118" s="5">
        <v>55762015196</v>
      </c>
      <c r="J118" s="5">
        <v>55762015196</v>
      </c>
      <c r="K118" s="5">
        <v>52249594961</v>
      </c>
      <c r="L118" s="5">
        <v>31103025904</v>
      </c>
      <c r="M118" s="5">
        <v>10686208886</v>
      </c>
      <c r="N118" s="5">
        <v>4563761414</v>
      </c>
    </row>
    <row r="119" spans="2:14" ht="15.5" x14ac:dyDescent="0.35">
      <c r="C119" t="s">
        <v>131</v>
      </c>
      <c r="D119" s="5">
        <v>2500000000</v>
      </c>
      <c r="E119" s="5">
        <v>2500000000</v>
      </c>
      <c r="F119" s="5">
        <v>2000000000</v>
      </c>
      <c r="G119" s="5">
        <v>2000000000</v>
      </c>
      <c r="I119" s="5">
        <v>2500000000</v>
      </c>
      <c r="J119" s="5">
        <v>2000000000</v>
      </c>
      <c r="K119" s="5">
        <v>1500000000</v>
      </c>
      <c r="L119" s="5">
        <v>1000000000</v>
      </c>
      <c r="M119" s="5">
        <v>1000000000</v>
      </c>
    </row>
    <row r="120" spans="2:14" ht="15.5" x14ac:dyDescent="0.35">
      <c r="C120" t="s">
        <v>132</v>
      </c>
      <c r="D120" s="5">
        <v>44044761572</v>
      </c>
      <c r="E120" s="5">
        <v>47356743458</v>
      </c>
      <c r="F120" s="5">
        <v>50747280903</v>
      </c>
      <c r="G120" s="5">
        <v>51689695993</v>
      </c>
      <c r="I120" s="5">
        <v>47356743458</v>
      </c>
      <c r="J120" s="5">
        <v>51363598202</v>
      </c>
      <c r="K120" s="5">
        <v>50749594961</v>
      </c>
      <c r="L120" s="5">
        <v>30103025904</v>
      </c>
      <c r="M120" s="5">
        <v>9686208886</v>
      </c>
      <c r="N120" s="5">
        <v>4563761414</v>
      </c>
    </row>
    <row r="121" spans="2:14" ht="15.5" x14ac:dyDescent="0.35">
      <c r="C121" t="s">
        <v>1315</v>
      </c>
      <c r="D121" s="5">
        <v>55762015196</v>
      </c>
      <c r="E121" s="5">
        <v>55762015196</v>
      </c>
      <c r="F121" s="5">
        <v>55762015196</v>
      </c>
      <c r="G121" s="5">
        <v>55762015196</v>
      </c>
      <c r="I121" s="5">
        <v>55762015196</v>
      </c>
      <c r="J121" s="5">
        <v>55762015196</v>
      </c>
      <c r="K121" s="5">
        <v>52249594961</v>
      </c>
      <c r="L121" s="5">
        <v>31103025904</v>
      </c>
      <c r="M121" s="5">
        <v>10686208886</v>
      </c>
      <c r="N121" s="5">
        <v>4563761414</v>
      </c>
    </row>
    <row r="122" spans="2:14" ht="15.5" x14ac:dyDescent="0.35">
      <c r="C122" t="s">
        <v>9</v>
      </c>
      <c r="D122" s="5">
        <v>178577134003</v>
      </c>
      <c r="E122" s="5">
        <v>181963831052</v>
      </c>
      <c r="F122" s="5">
        <v>185484656679</v>
      </c>
      <c r="G122" s="5">
        <v>186427071769</v>
      </c>
      <c r="I122" s="5">
        <v>132107087594</v>
      </c>
      <c r="J122" s="5">
        <v>132737375776</v>
      </c>
      <c r="K122" s="5">
        <v>113700874601</v>
      </c>
      <c r="L122" s="5">
        <v>92603025904</v>
      </c>
      <c r="M122" s="5">
        <v>65640756731</v>
      </c>
      <c r="N122" s="5">
        <v>17028310791</v>
      </c>
    </row>
    <row r="123" spans="2:14" ht="15.5" x14ac:dyDescent="0.35">
      <c r="C123" t="s">
        <v>135</v>
      </c>
      <c r="D123" s="5">
        <v>278978689869</v>
      </c>
      <c r="E123" s="5">
        <v>291572452163</v>
      </c>
      <c r="F123" s="5">
        <v>293789663719</v>
      </c>
      <c r="G123" s="5">
        <v>280603770984</v>
      </c>
      <c r="I123" s="5">
        <v>241715708705</v>
      </c>
      <c r="J123" s="5">
        <v>238860370891</v>
      </c>
      <c r="K123" s="5">
        <v>259421687883</v>
      </c>
      <c r="L123" s="5">
        <v>163954875394</v>
      </c>
      <c r="M123" s="5">
        <v>114586359590</v>
      </c>
      <c r="N123" s="5">
        <v>95210929145</v>
      </c>
    </row>
    <row r="124" spans="2:14" ht="15.5" x14ac:dyDescent="0.35">
      <c r="C124" t="s">
        <v>136</v>
      </c>
      <c r="D124" s="5">
        <v>3075000000</v>
      </c>
      <c r="E124" s="5">
        <v>3075000000</v>
      </c>
      <c r="F124" s="5">
        <v>3075000000</v>
      </c>
      <c r="G124" s="5">
        <v>3075000000</v>
      </c>
      <c r="I124" s="5">
        <v>3075000000</v>
      </c>
      <c r="J124" s="5">
        <v>3075000000</v>
      </c>
      <c r="K124" s="5">
        <v>1230000000</v>
      </c>
      <c r="L124" s="5">
        <v>1230000000</v>
      </c>
      <c r="M124" s="5">
        <v>55000</v>
      </c>
      <c r="N124" s="5">
        <v>12500</v>
      </c>
    </row>
    <row r="126" spans="2:14" ht="15.5" x14ac:dyDescent="0.35">
      <c r="B126" t="s">
        <v>137</v>
      </c>
      <c r="C126" t="s">
        <v>138</v>
      </c>
      <c r="D126" s="5">
        <v>-8971432392</v>
      </c>
      <c r="E126" s="5">
        <v>33940744759</v>
      </c>
      <c r="F126" s="5">
        <v>-1579701715</v>
      </c>
      <c r="G126" s="5">
        <v>2633419664</v>
      </c>
      <c r="I126" s="5">
        <v>44419691935</v>
      </c>
      <c r="J126" s="5">
        <v>-79431818372</v>
      </c>
      <c r="K126" s="5">
        <v>23705217465</v>
      </c>
      <c r="L126" s="5">
        <v>12235254620</v>
      </c>
      <c r="M126" s="5">
        <v>10292471763</v>
      </c>
      <c r="N126" s="5">
        <v>-12464676965</v>
      </c>
    </row>
    <row r="127" spans="2:14" ht="15.5" x14ac:dyDescent="0.35">
      <c r="C127" t="s">
        <v>139</v>
      </c>
      <c r="D127" s="5">
        <v>78986748680</v>
      </c>
      <c r="E127" s="5">
        <v>92093125873</v>
      </c>
      <c r="F127" s="5">
        <v>103279407437</v>
      </c>
      <c r="G127" s="5">
        <v>96084109851</v>
      </c>
      <c r="I127" s="5">
        <v>392325727178</v>
      </c>
      <c r="J127" s="5">
        <v>512900844388</v>
      </c>
      <c r="K127" s="5">
        <v>448540419401</v>
      </c>
      <c r="L127" s="5">
        <v>339854792667</v>
      </c>
      <c r="M127" s="5">
        <v>234427233813</v>
      </c>
      <c r="N127" s="5">
        <v>158498096057</v>
      </c>
    </row>
    <row r="128" spans="2:14" ht="15.5" x14ac:dyDescent="0.35">
      <c r="C128" t="s">
        <v>140</v>
      </c>
      <c r="D128" s="5">
        <v>-92050558496</v>
      </c>
      <c r="E128" s="5">
        <v>-55466157635</v>
      </c>
      <c r="F128" s="5">
        <v>-97496362389</v>
      </c>
      <c r="G128" s="5">
        <v>-88115284236</v>
      </c>
      <c r="I128" s="5">
        <v>-328204748765</v>
      </c>
      <c r="J128" s="5">
        <v>-567692795904</v>
      </c>
      <c r="K128" s="5">
        <v>-402831638733</v>
      </c>
      <c r="L128" s="5">
        <v>-310291061447</v>
      </c>
      <c r="M128" s="5">
        <v>-212597427553</v>
      </c>
      <c r="N128" s="5">
        <v>-159481464955</v>
      </c>
    </row>
    <row r="129" spans="3:14" ht="15.5" x14ac:dyDescent="0.35">
      <c r="C129" t="s">
        <v>1316</v>
      </c>
      <c r="D129" s="5">
        <v>-2204675167</v>
      </c>
      <c r="E129" s="5">
        <v>1281109670</v>
      </c>
      <c r="F129" s="5">
        <v>-2238692180</v>
      </c>
      <c r="G129" s="5">
        <v>-3035788340</v>
      </c>
      <c r="I129" s="5">
        <v>-6454944564</v>
      </c>
      <c r="J129" s="5">
        <v>-7317884073</v>
      </c>
      <c r="K129" s="5">
        <v>-6618522696</v>
      </c>
      <c r="L129" s="5">
        <v>-4390759962</v>
      </c>
      <c r="M129" s="5">
        <v>-4873283619</v>
      </c>
      <c r="N129" s="5">
        <v>-3763122985</v>
      </c>
    </row>
    <row r="130" spans="3:14" ht="15.5" x14ac:dyDescent="0.35">
      <c r="C130" t="s">
        <v>282</v>
      </c>
      <c r="D130" s="5">
        <v>38214216</v>
      </c>
      <c r="E130" s="5">
        <v>14475577</v>
      </c>
      <c r="F130" s="5">
        <v>345829</v>
      </c>
      <c r="G130" s="5">
        <v>766066</v>
      </c>
      <c r="I130" s="5">
        <v>17267197</v>
      </c>
      <c r="J130" s="5">
        <v>52420442</v>
      </c>
      <c r="K130" s="5">
        <v>20499700</v>
      </c>
      <c r="L130" s="5">
        <v>12712997</v>
      </c>
      <c r="M130" s="5">
        <v>132942780</v>
      </c>
      <c r="N130" s="5">
        <v>226128335</v>
      </c>
    </row>
    <row r="131" spans="3:14" ht="15.5" x14ac:dyDescent="0.35">
      <c r="C131" t="s">
        <v>287</v>
      </c>
      <c r="D131" s="5">
        <v>-1861083416</v>
      </c>
      <c r="E131" s="5">
        <v>-2272503352</v>
      </c>
      <c r="F131" s="5">
        <v>-2040919649</v>
      </c>
      <c r="G131" s="5">
        <v>-1749634089</v>
      </c>
      <c r="I131" s="5">
        <v>-7718549837</v>
      </c>
      <c r="J131" s="5">
        <v>-7773279894</v>
      </c>
      <c r="K131" s="5">
        <v>-5493109404</v>
      </c>
      <c r="L131" s="5">
        <v>-5222208492</v>
      </c>
      <c r="M131" s="5">
        <v>-6300400826</v>
      </c>
      <c r="N131" s="5">
        <v>-6457271417</v>
      </c>
    </row>
    <row r="132" spans="3:14" ht="15.5" x14ac:dyDescent="0.35">
      <c r="C132" t="s">
        <v>284</v>
      </c>
      <c r="D132" s="5">
        <v>-330046657</v>
      </c>
      <c r="E132" s="5">
        <v>-2781661505</v>
      </c>
      <c r="F132" s="5">
        <v>-3083480763</v>
      </c>
      <c r="G132" s="5">
        <v>-550749588</v>
      </c>
      <c r="I132" s="5">
        <v>-6617415405</v>
      </c>
      <c r="J132" s="5">
        <v>-10357400125</v>
      </c>
      <c r="K132" s="5">
        <v>-9912430803</v>
      </c>
      <c r="L132" s="5">
        <v>-7728221143</v>
      </c>
      <c r="M132" s="5">
        <v>-1985358640</v>
      </c>
      <c r="N132" s="5">
        <v>-1487042000</v>
      </c>
    </row>
    <row r="133" spans="3:14" ht="15.5" x14ac:dyDescent="0.35">
      <c r="C133" t="s">
        <v>286</v>
      </c>
      <c r="D133" s="5">
        <v>8449968448</v>
      </c>
      <c r="E133" s="5">
        <v>1072356131</v>
      </c>
      <c r="I133" s="5">
        <v>1072356131</v>
      </c>
      <c r="J133" s="5">
        <v>756276794</v>
      </c>
      <c r="M133" s="5">
        <v>1488765808</v>
      </c>
    </row>
    <row r="134" spans="3:14" ht="15.5" x14ac:dyDescent="0.35">
      <c r="C134" t="s">
        <v>145</v>
      </c>
      <c r="D134" s="5">
        <v>2694976465</v>
      </c>
      <c r="E134" s="5">
        <v>-15103247828</v>
      </c>
      <c r="F134" s="5">
        <v>11691510785</v>
      </c>
      <c r="G134" s="5">
        <v>1654236226</v>
      </c>
      <c r="I134" s="5">
        <v>-7700785168</v>
      </c>
      <c r="J134" s="5">
        <v>71451122847</v>
      </c>
      <c r="K134" s="5">
        <v>-7237807731</v>
      </c>
      <c r="L134" s="5">
        <v>9125822674</v>
      </c>
      <c r="M134" s="5">
        <v>17623848551</v>
      </c>
      <c r="N134" s="5">
        <v>13548441412</v>
      </c>
    </row>
    <row r="135" spans="3:14" ht="15.5" x14ac:dyDescent="0.35">
      <c r="C135" t="s">
        <v>146</v>
      </c>
      <c r="D135" s="5">
        <v>-2352370051</v>
      </c>
      <c r="E135" s="5">
        <v>-12835311160</v>
      </c>
      <c r="F135" s="5">
        <v>-5521980531</v>
      </c>
      <c r="G135" s="5">
        <v>-5334386396</v>
      </c>
      <c r="I135" s="5">
        <v>-25215699684</v>
      </c>
      <c r="J135" s="5">
        <v>-10117981938</v>
      </c>
      <c r="K135" s="5">
        <v>-14080080390</v>
      </c>
      <c r="L135" s="5">
        <v>-6891648201</v>
      </c>
      <c r="M135" s="5">
        <v>-23897475058</v>
      </c>
      <c r="N135" s="5">
        <v>-1260331353</v>
      </c>
    </row>
    <row r="136" spans="3:14" ht="15.5" x14ac:dyDescent="0.35">
      <c r="C136" t="s">
        <v>1317</v>
      </c>
      <c r="M136" s="5">
        <v>1700000000</v>
      </c>
      <c r="N136" s="5">
        <v>300000000</v>
      </c>
    </row>
    <row r="137" spans="3:14" ht="15.5" x14ac:dyDescent="0.35">
      <c r="C137" t="s">
        <v>148</v>
      </c>
      <c r="D137" s="5">
        <v>-2352370051</v>
      </c>
      <c r="E137" s="5">
        <v>-10089477826</v>
      </c>
      <c r="F137" s="5">
        <v>-7353980531</v>
      </c>
      <c r="G137" s="5">
        <v>-3602386396</v>
      </c>
      <c r="I137" s="5">
        <v>-22469866350</v>
      </c>
      <c r="J137" s="5">
        <v>-10243207163</v>
      </c>
      <c r="K137" s="5">
        <v>-7858674084</v>
      </c>
      <c r="L137" s="5">
        <v>-6238044598</v>
      </c>
      <c r="M137" s="5">
        <v>-25834353695</v>
      </c>
      <c r="N137" s="5">
        <v>-1542409035</v>
      </c>
    </row>
    <row r="138" spans="3:14" ht="15.5" x14ac:dyDescent="0.35">
      <c r="C138" t="s">
        <v>415</v>
      </c>
      <c r="J138" s="5">
        <v>225225225</v>
      </c>
      <c r="K138" s="5">
        <v>400270270</v>
      </c>
      <c r="M138" s="5">
        <v>358636364</v>
      </c>
    </row>
    <row r="139" spans="3:14" ht="15.5" x14ac:dyDescent="0.35">
      <c r="C139" t="s">
        <v>825</v>
      </c>
      <c r="E139" s="5">
        <v>-2745833334</v>
      </c>
      <c r="I139" s="5">
        <v>-2745833334</v>
      </c>
    </row>
    <row r="140" spans="3:14" ht="15.5" x14ac:dyDescent="0.35">
      <c r="C140" t="s">
        <v>147</v>
      </c>
      <c r="F140" s="5">
        <v>1832000000</v>
      </c>
      <c r="G140" s="5">
        <v>-1732000000</v>
      </c>
      <c r="J140" s="5">
        <v>-100000000</v>
      </c>
      <c r="K140" s="5">
        <v>-6621676576</v>
      </c>
      <c r="L140" s="5">
        <v>-653603603</v>
      </c>
      <c r="M140" s="5">
        <v>-121757727</v>
      </c>
      <c r="N140" s="5">
        <v>-17922318</v>
      </c>
    </row>
    <row r="141" spans="3:14" ht="15.5" x14ac:dyDescent="0.35">
      <c r="C141" t="s">
        <v>149</v>
      </c>
      <c r="D141" s="5">
        <v>2694976465</v>
      </c>
      <c r="E141" s="5">
        <v>-15103247828</v>
      </c>
      <c r="F141" s="5">
        <v>11691510785</v>
      </c>
      <c r="G141" s="5">
        <v>1654236226</v>
      </c>
      <c r="I141" s="5">
        <v>-7700785168</v>
      </c>
      <c r="J141" s="5">
        <v>71451122847</v>
      </c>
      <c r="K141" s="5">
        <v>-7237807731</v>
      </c>
      <c r="L141" s="5">
        <v>9125822674</v>
      </c>
      <c r="M141" s="5">
        <v>17623848551</v>
      </c>
      <c r="N141" s="5">
        <v>13548441412</v>
      </c>
    </row>
    <row r="142" spans="3:14" ht="15.5" x14ac:dyDescent="0.35">
      <c r="C142" t="s">
        <v>1146</v>
      </c>
      <c r="M142" s="5">
        <v>-1500000000</v>
      </c>
      <c r="N142" s="5">
        <v>1200000000</v>
      </c>
    </row>
    <row r="143" spans="3:14" ht="15.5" x14ac:dyDescent="0.35">
      <c r="C143" t="s">
        <v>489</v>
      </c>
      <c r="D143" s="5">
        <v>12000000000</v>
      </c>
      <c r="E143" s="5">
        <v>34931722222</v>
      </c>
      <c r="F143" s="5">
        <v>18054500000</v>
      </c>
      <c r="I143" s="5">
        <v>52986222222</v>
      </c>
      <c r="J143" s="5">
        <v>42500000000</v>
      </c>
      <c r="K143" s="5">
        <v>5000000000</v>
      </c>
      <c r="L143" s="5">
        <v>17000000000</v>
      </c>
      <c r="N143" s="5">
        <v>6867899808</v>
      </c>
    </row>
    <row r="144" spans="3:14" ht="15.5" x14ac:dyDescent="0.35">
      <c r="C144" t="s">
        <v>311</v>
      </c>
      <c r="D144" s="5">
        <v>-8699305201</v>
      </c>
      <c r="E144" s="5">
        <v>-51210948388</v>
      </c>
      <c r="F144" s="5">
        <v>-2229651612</v>
      </c>
      <c r="G144" s="5">
        <v>2450000000</v>
      </c>
      <c r="I144" s="5">
        <v>-55540600000</v>
      </c>
      <c r="J144" s="5">
        <v>-36000000000</v>
      </c>
      <c r="K144" s="5">
        <v>-2069444444</v>
      </c>
      <c r="L144" s="5">
        <v>-11022612914</v>
      </c>
      <c r="M144" s="5">
        <v>-21630472805</v>
      </c>
      <c r="N144" s="5">
        <v>-4130044220</v>
      </c>
    </row>
    <row r="145" spans="2:14" ht="15.5" x14ac:dyDescent="0.35">
      <c r="C145" t="s">
        <v>465</v>
      </c>
      <c r="L145" s="5">
        <v>6500000000</v>
      </c>
      <c r="M145" s="5">
        <v>42500000000</v>
      </c>
      <c r="N145" s="5">
        <v>10000000000</v>
      </c>
    </row>
    <row r="146" spans="2:14" ht="15.5" x14ac:dyDescent="0.35">
      <c r="C146" t="s">
        <v>155</v>
      </c>
      <c r="D146" s="5">
        <v>-605718334</v>
      </c>
      <c r="E146" s="5">
        <v>1516358627</v>
      </c>
      <c r="F146" s="5">
        <v>-826149222</v>
      </c>
      <c r="G146" s="5">
        <v>-220803421</v>
      </c>
      <c r="I146" s="5">
        <v>-363927350</v>
      </c>
      <c r="J146" s="5">
        <v>-1389806480</v>
      </c>
      <c r="K146" s="5">
        <v>-1178773185</v>
      </c>
      <c r="L146" s="5">
        <v>-2129143430</v>
      </c>
      <c r="M146" s="5">
        <v>-180827220</v>
      </c>
    </row>
    <row r="147" spans="2:14" ht="15.5" x14ac:dyDescent="0.35">
      <c r="C147" t="s">
        <v>505</v>
      </c>
      <c r="E147" s="5">
        <v>-340380289</v>
      </c>
      <c r="F147" s="5">
        <v>-232188381</v>
      </c>
      <c r="G147" s="5">
        <v>-574960353</v>
      </c>
      <c r="I147" s="5">
        <v>-1707480040</v>
      </c>
      <c r="J147" s="5">
        <v>-2893585869</v>
      </c>
      <c r="K147" s="5">
        <v>-1317090102</v>
      </c>
      <c r="L147" s="5">
        <v>-1222420982</v>
      </c>
      <c r="M147" s="5">
        <v>-1564851424</v>
      </c>
      <c r="N147" s="5">
        <v>-389414176</v>
      </c>
    </row>
    <row r="148" spans="2:14" ht="15.5" x14ac:dyDescent="0.35">
      <c r="C148" t="s">
        <v>1318</v>
      </c>
      <c r="J148" s="5">
        <v>73800000000</v>
      </c>
    </row>
    <row r="149" spans="2:14" ht="15.5" x14ac:dyDescent="0.35">
      <c r="C149" t="s">
        <v>1319</v>
      </c>
      <c r="J149" s="5">
        <v>-1490484804</v>
      </c>
      <c r="K149" s="5">
        <v>-1172500000</v>
      </c>
    </row>
    <row r="150" spans="2:14" ht="15.5" x14ac:dyDescent="0.35">
      <c r="C150" t="s">
        <v>458</v>
      </c>
      <c r="F150" s="5">
        <v>-3075000000</v>
      </c>
      <c r="I150" s="5">
        <v>-3075000000</v>
      </c>
      <c r="J150" s="5">
        <v>-3075000000</v>
      </c>
      <c r="K150" s="5">
        <v>-6500000000</v>
      </c>
    </row>
    <row r="151" spans="2:14" ht="15.5" x14ac:dyDescent="0.35">
      <c r="C151" t="s">
        <v>164</v>
      </c>
      <c r="D151" s="5">
        <v>-8628825978</v>
      </c>
      <c r="E151" s="5">
        <v>6002185771</v>
      </c>
      <c r="F151" s="5">
        <v>4589828539</v>
      </c>
      <c r="G151" s="5">
        <v>-1046730506</v>
      </c>
      <c r="I151" s="5">
        <v>11503207083</v>
      </c>
      <c r="J151" s="5">
        <v>-18098677463</v>
      </c>
      <c r="K151" s="5">
        <v>2387329344</v>
      </c>
      <c r="L151" s="5">
        <v>14469429093</v>
      </c>
      <c r="M151" s="5">
        <v>4018845256</v>
      </c>
      <c r="N151" s="5">
        <v>-176566906</v>
      </c>
    </row>
    <row r="152" spans="2:14" ht="15.5" x14ac:dyDescent="0.35">
      <c r="C152" t="s">
        <v>165</v>
      </c>
      <c r="D152" s="5">
        <v>14358769114</v>
      </c>
      <c r="I152" s="5">
        <v>2855562031</v>
      </c>
      <c r="J152" s="5">
        <v>20954239494</v>
      </c>
      <c r="K152" s="5">
        <v>18566910150</v>
      </c>
      <c r="L152" s="5">
        <v>4097481057</v>
      </c>
      <c r="M152" s="5">
        <v>78635801</v>
      </c>
      <c r="N152" s="5">
        <v>255202707</v>
      </c>
    </row>
    <row r="153" spans="2:14" ht="15.5" x14ac:dyDescent="0.35">
      <c r="C153" t="s">
        <v>166</v>
      </c>
      <c r="D153" s="5">
        <v>5729943136</v>
      </c>
      <c r="E153" s="5">
        <v>6002185771</v>
      </c>
      <c r="F153" s="5">
        <v>4589828539</v>
      </c>
      <c r="G153" s="5">
        <v>-1046730506</v>
      </c>
      <c r="I153" s="5">
        <v>14358769114</v>
      </c>
      <c r="J153" s="5">
        <v>2855562031</v>
      </c>
      <c r="K153" s="5">
        <v>20954239494</v>
      </c>
      <c r="L153" s="5">
        <v>18566910150</v>
      </c>
      <c r="M153" s="5">
        <v>4097481057</v>
      </c>
      <c r="N153" s="5">
        <v>78635801</v>
      </c>
    </row>
    <row r="155" spans="2:14" ht="15.5" x14ac:dyDescent="0.35">
      <c r="B155" t="s">
        <v>167</v>
      </c>
      <c r="C155" t="s">
        <v>11</v>
      </c>
      <c r="D155" s="5">
        <v>3080000000</v>
      </c>
      <c r="E155" s="5">
        <v>3080000000</v>
      </c>
      <c r="F155" s="5">
        <v>3080000000</v>
      </c>
      <c r="G155" s="5">
        <v>3080000000</v>
      </c>
      <c r="I155" s="5">
        <v>3080000000</v>
      </c>
      <c r="J155" s="5">
        <v>3080000000</v>
      </c>
      <c r="K155" s="5">
        <v>1230000000</v>
      </c>
      <c r="L155" s="5">
        <v>1230000000</v>
      </c>
      <c r="M155" s="5">
        <v>0</v>
      </c>
      <c r="N155" s="5">
        <v>0</v>
      </c>
    </row>
    <row r="156" spans="2:14" ht="15.5" x14ac:dyDescent="0.35">
      <c r="C156" t="s">
        <v>168</v>
      </c>
      <c r="D156" s="6">
        <v>-1.08</v>
      </c>
      <c r="E156" s="6">
        <v>-0.94</v>
      </c>
      <c r="F156" s="6">
        <v>0.69</v>
      </c>
      <c r="G156" s="6">
        <v>0.17</v>
      </c>
    </row>
    <row r="157" spans="2:14" ht="15.5" x14ac:dyDescent="0.35">
      <c r="C157" t="s">
        <v>169</v>
      </c>
      <c r="D157" s="6">
        <v>-541.66999999999996</v>
      </c>
      <c r="E157" s="6">
        <v>-201.06</v>
      </c>
      <c r="F157" s="6">
        <v>227.54</v>
      </c>
      <c r="G157" s="6">
        <v>835.29</v>
      </c>
    </row>
    <row r="158" spans="2:14" ht="15.5" x14ac:dyDescent="0.35">
      <c r="C158" t="s">
        <v>60</v>
      </c>
      <c r="D158" s="6">
        <v>24.73</v>
      </c>
      <c r="E158" s="6">
        <v>7.4</v>
      </c>
      <c r="F158" s="6">
        <v>5.15</v>
      </c>
      <c r="G158" s="6">
        <v>5.4</v>
      </c>
    </row>
    <row r="159" spans="2:14" ht="15.5" x14ac:dyDescent="0.35">
      <c r="C159" t="s">
        <v>170</v>
      </c>
      <c r="E159" s="5">
        <v>5010000000</v>
      </c>
      <c r="F159" s="5">
        <v>7000000000</v>
      </c>
      <c r="G159" s="5">
        <v>3160000000</v>
      </c>
    </row>
    <row r="160" spans="2:14" ht="15.5" x14ac:dyDescent="0.35">
      <c r="C160" t="s">
        <v>171</v>
      </c>
      <c r="D160" s="6">
        <v>-1.1899999999999999E-2</v>
      </c>
      <c r="E160" s="6">
        <v>-9.8999999999999991E-3</v>
      </c>
      <c r="F160" s="6">
        <v>7.3000000000000001E-3</v>
      </c>
      <c r="G160" s="6">
        <v>1.9E-3</v>
      </c>
    </row>
    <row r="161" spans="3:7" ht="15.5" x14ac:dyDescent="0.35">
      <c r="C161" t="s">
        <v>172</v>
      </c>
      <c r="D161" s="6">
        <v>-1.8500000000000003E-2</v>
      </c>
      <c r="E161" s="6">
        <v>-1.5900000000000001E-2</v>
      </c>
      <c r="F161" s="6">
        <v>1.15E-2</v>
      </c>
      <c r="G161" s="6">
        <v>2.8000000000000004E-3</v>
      </c>
    </row>
    <row r="162" spans="3:7" ht="15.5" x14ac:dyDescent="0.35">
      <c r="C162" t="s">
        <v>173</v>
      </c>
      <c r="D162" s="6">
        <v>4.7999999999999996E-3</v>
      </c>
      <c r="E162" s="6">
        <v>1.23E-2</v>
      </c>
      <c r="F162" s="6">
        <v>3.1200000000000002E-2</v>
      </c>
      <c r="G162" s="6">
        <v>1.15E-2</v>
      </c>
    </row>
    <row r="163" spans="3:7" ht="15.5" x14ac:dyDescent="0.35">
      <c r="C163" t="s">
        <v>174</v>
      </c>
      <c r="D163" s="6">
        <v>0.49</v>
      </c>
      <c r="E163" s="6">
        <v>1.1100000000000001</v>
      </c>
      <c r="F163" s="6">
        <v>2.93</v>
      </c>
      <c r="G163" s="6">
        <v>1.31</v>
      </c>
    </row>
    <row r="164" spans="3:7" ht="15.5" x14ac:dyDescent="0.35">
      <c r="C164" t="s">
        <v>175</v>
      </c>
      <c r="D164" s="5">
        <v>179000000000</v>
      </c>
      <c r="E164" s="5">
        <v>182000000000</v>
      </c>
      <c r="F164" s="5">
        <v>185000000000</v>
      </c>
      <c r="G164" s="5">
        <v>186000000000</v>
      </c>
    </row>
    <row r="165" spans="3:7" ht="15.5" x14ac:dyDescent="0.35">
      <c r="C165" t="s">
        <v>176</v>
      </c>
      <c r="D165" s="6">
        <v>10.07</v>
      </c>
      <c r="E165" s="6">
        <v>3.19</v>
      </c>
      <c r="F165" s="6">
        <v>2.6</v>
      </c>
      <c r="G165" s="6">
        <v>2.34</v>
      </c>
    </row>
    <row r="166" spans="3:7" ht="15.5" x14ac:dyDescent="0.35">
      <c r="C166" t="s">
        <v>177</v>
      </c>
      <c r="D166" s="6">
        <v>58.07</v>
      </c>
      <c r="E166" s="6">
        <v>59.18</v>
      </c>
      <c r="F166" s="6">
        <v>60.32</v>
      </c>
      <c r="G166" s="6">
        <v>60.63</v>
      </c>
    </row>
    <row r="167" spans="3:7" ht="15.5" x14ac:dyDescent="0.35">
      <c r="C167" t="s">
        <v>178</v>
      </c>
      <c r="D167" s="6">
        <v>10.07</v>
      </c>
      <c r="E167" s="6">
        <v>3.19</v>
      </c>
      <c r="F167" s="6">
        <v>2.6</v>
      </c>
      <c r="G167" s="6">
        <v>2.34</v>
      </c>
    </row>
    <row r="168" spans="3:7" ht="15.5" x14ac:dyDescent="0.35">
      <c r="C168" t="s">
        <v>179</v>
      </c>
      <c r="D168" s="6">
        <v>58.07</v>
      </c>
      <c r="E168" s="6">
        <v>59.17</v>
      </c>
      <c r="F168" s="6">
        <v>60.32</v>
      </c>
      <c r="G168" s="6">
        <v>60.63</v>
      </c>
    </row>
    <row r="169" spans="3:7" ht="15.5" x14ac:dyDescent="0.35">
      <c r="C169" t="s">
        <v>180</v>
      </c>
      <c r="D169" s="5">
        <v>67000000000</v>
      </c>
      <c r="E169" s="5">
        <v>64000000000</v>
      </c>
      <c r="F169" s="5">
        <v>75000000000</v>
      </c>
      <c r="G169" s="5">
        <v>60000000000</v>
      </c>
    </row>
    <row r="170" spans="3:7" ht="15.5" x14ac:dyDescent="0.35">
      <c r="C170" t="s">
        <v>181</v>
      </c>
      <c r="D170" s="5">
        <v>13000000000</v>
      </c>
      <c r="E170" s="5">
        <v>13000000000</v>
      </c>
      <c r="F170" s="5">
        <v>13000000000</v>
      </c>
      <c r="G170" s="5">
        <v>12000000000</v>
      </c>
    </row>
    <row r="171" spans="3:7" ht="15.5" x14ac:dyDescent="0.35">
      <c r="C171" t="s">
        <v>182</v>
      </c>
      <c r="D171" s="5">
        <v>179000000000</v>
      </c>
      <c r="E171" s="5">
        <v>182000000000</v>
      </c>
      <c r="F171" s="5">
        <v>185000000000</v>
      </c>
      <c r="G171" s="5">
        <v>186000000000</v>
      </c>
    </row>
    <row r="172" spans="3:7" ht="15.5" x14ac:dyDescent="0.35">
      <c r="C172" t="s">
        <v>23</v>
      </c>
      <c r="D172" s="5">
        <v>80000000000</v>
      </c>
      <c r="E172" s="5">
        <v>76000000000</v>
      </c>
      <c r="F172" s="5">
        <v>87000000000</v>
      </c>
      <c r="G172" s="5">
        <v>72000000000</v>
      </c>
    </row>
    <row r="173" spans="3:7" ht="15.5" x14ac:dyDescent="0.35">
      <c r="C173" t="s">
        <v>20</v>
      </c>
      <c r="D173" s="5">
        <v>74000000000</v>
      </c>
      <c r="E173" s="5">
        <v>62000000000</v>
      </c>
      <c r="F173" s="5">
        <v>79000000000</v>
      </c>
      <c r="G173" s="5">
        <v>68000000000</v>
      </c>
    </row>
    <row r="174" spans="3:7" ht="15.5" x14ac:dyDescent="0.35">
      <c r="C174" t="s">
        <v>183</v>
      </c>
      <c r="D174" s="5">
        <v>74000000000</v>
      </c>
      <c r="E174" s="5">
        <v>70000000000</v>
      </c>
      <c r="F174" s="5">
        <v>95000000000</v>
      </c>
      <c r="G174" s="5">
        <v>102000000000</v>
      </c>
    </row>
    <row r="175" spans="3:7" ht="15.5" x14ac:dyDescent="0.35">
      <c r="C175" t="s">
        <v>184</v>
      </c>
      <c r="D175" s="5">
        <v>-9000000000</v>
      </c>
      <c r="E175" s="5">
        <v>34000000000</v>
      </c>
      <c r="F175" s="5">
        <v>-2000000000</v>
      </c>
      <c r="G175" s="5">
        <v>3000000000</v>
      </c>
    </row>
    <row r="176" spans="3:7" ht="15.5" x14ac:dyDescent="0.35">
      <c r="C176" t="s">
        <v>185</v>
      </c>
      <c r="D176" s="5">
        <v>-2000000000</v>
      </c>
      <c r="E176" s="5">
        <v>-10000000000</v>
      </c>
      <c r="F176" s="5">
        <v>-6000000000</v>
      </c>
      <c r="G176" s="5">
        <v>-5000000000</v>
      </c>
    </row>
    <row r="177" spans="3:14" ht="15.5" x14ac:dyDescent="0.35">
      <c r="C177" t="s">
        <v>12</v>
      </c>
      <c r="D177" s="5">
        <v>-11000000000</v>
      </c>
      <c r="E177" s="5">
        <v>24000000000</v>
      </c>
      <c r="F177" s="5">
        <v>-7000000000</v>
      </c>
      <c r="G177" s="5">
        <v>-3000000000</v>
      </c>
    </row>
    <row r="178" spans="3:14" ht="15.5" x14ac:dyDescent="0.35">
      <c r="C178" t="s">
        <v>15</v>
      </c>
      <c r="D178" s="6">
        <v>-3.68</v>
      </c>
      <c r="E178" s="6">
        <v>7.76</v>
      </c>
      <c r="F178" s="6">
        <v>-2.31</v>
      </c>
      <c r="G178" s="6">
        <v>-0.88</v>
      </c>
    </row>
    <row r="179" spans="3:14" ht="15.5" x14ac:dyDescent="0.35">
      <c r="C179" t="s">
        <v>45</v>
      </c>
      <c r="I179" s="6">
        <v>-0.14000000000000001</v>
      </c>
      <c r="J179" s="6">
        <v>1.36</v>
      </c>
      <c r="K179" s="6">
        <v>22.48</v>
      </c>
      <c r="L179" s="6">
        <v>16.600000000000001</v>
      </c>
      <c r="M179" s="6">
        <v>111317.23</v>
      </c>
      <c r="N179" s="6">
        <v>325063.8</v>
      </c>
    </row>
    <row r="180" spans="3:14" ht="15.5" x14ac:dyDescent="0.35">
      <c r="C180" t="s">
        <v>59</v>
      </c>
      <c r="I180" s="5">
        <v>-1350</v>
      </c>
      <c r="J180" s="6">
        <v>66.180000000000007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62</v>
      </c>
      <c r="I181" s="6">
        <v>1.77</v>
      </c>
      <c r="J181" s="6">
        <v>0.62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186</v>
      </c>
      <c r="I182" s="5">
        <v>18670000000</v>
      </c>
      <c r="J182" s="5">
        <v>19670000000</v>
      </c>
      <c r="K182" s="5">
        <v>45900000000</v>
      </c>
      <c r="L182" s="5">
        <v>38960000000</v>
      </c>
      <c r="M182" s="5">
        <v>16980000000</v>
      </c>
      <c r="N182" s="5">
        <v>12550000000</v>
      </c>
    </row>
    <row r="183" spans="3:14" ht="15.5" x14ac:dyDescent="0.35">
      <c r="C183" t="s">
        <v>187</v>
      </c>
      <c r="I183" s="6">
        <v>-1.5E-3</v>
      </c>
      <c r="J183" s="6">
        <v>1.43E-2</v>
      </c>
      <c r="K183" s="6">
        <v>0.1066</v>
      </c>
      <c r="L183" s="6">
        <v>0.1245</v>
      </c>
      <c r="M183" s="6">
        <v>5.3399999999999996E-2</v>
      </c>
      <c r="N183" s="6">
        <v>4.2699999999999995E-2</v>
      </c>
    </row>
    <row r="184" spans="3:14" ht="15.5" x14ac:dyDescent="0.35">
      <c r="C184" t="s">
        <v>188</v>
      </c>
      <c r="I184" s="6">
        <v>-2.3999999999999998E-3</v>
      </c>
      <c r="J184" s="6">
        <v>2.2499999999999999E-2</v>
      </c>
      <c r="K184" s="6">
        <v>0.2432</v>
      </c>
      <c r="L184" s="6">
        <v>0.2205</v>
      </c>
      <c r="M184" s="6">
        <v>9.3299999999999994E-2</v>
      </c>
      <c r="N184" s="6">
        <v>0.23860000000000001</v>
      </c>
    </row>
    <row r="185" spans="3:14" ht="15.5" x14ac:dyDescent="0.35">
      <c r="C185" t="s">
        <v>189</v>
      </c>
      <c r="I185" s="6">
        <v>6.7500000000000004E-2</v>
      </c>
      <c r="J185" s="6">
        <v>9.9600000000000008E-2</v>
      </c>
      <c r="K185" s="6">
        <v>0.40850000000000003</v>
      </c>
      <c r="L185" s="6">
        <v>0.45289999999999997</v>
      </c>
      <c r="M185" s="6">
        <v>0.33</v>
      </c>
      <c r="N185" s="6">
        <v>0.94359999999999999</v>
      </c>
    </row>
    <row r="186" spans="3:14" ht="15.5" x14ac:dyDescent="0.35">
      <c r="C186" t="s">
        <v>190</v>
      </c>
      <c r="I186" s="6">
        <v>1.73</v>
      </c>
      <c r="J186" s="6">
        <v>2.0299999999999998</v>
      </c>
      <c r="K186" s="6">
        <v>7.76</v>
      </c>
      <c r="L186" s="6">
        <v>7.04</v>
      </c>
      <c r="M186" s="6">
        <v>2.4500000000000002</v>
      </c>
      <c r="N186" s="6">
        <v>1.76</v>
      </c>
    </row>
    <row r="187" spans="3:14" ht="15.5" x14ac:dyDescent="0.35">
      <c r="C187" t="s">
        <v>56</v>
      </c>
      <c r="I187" s="6">
        <v>3.19</v>
      </c>
      <c r="J187" s="6">
        <v>1.49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53</v>
      </c>
      <c r="I188" s="6">
        <v>59.18</v>
      </c>
      <c r="J188" s="6">
        <v>60.52</v>
      </c>
      <c r="K188" s="6">
        <v>92.44</v>
      </c>
      <c r="L188" s="6">
        <v>75.290000000000006</v>
      </c>
      <c r="M188" s="6">
        <v>1193468.3</v>
      </c>
      <c r="N188" s="6">
        <v>1362264.86</v>
      </c>
    </row>
    <row r="189" spans="3:14" ht="15.5" x14ac:dyDescent="0.35">
      <c r="C189" t="s">
        <v>191</v>
      </c>
      <c r="I189" s="6">
        <v>3.19</v>
      </c>
      <c r="J189" s="6">
        <v>1.49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192</v>
      </c>
      <c r="I190" s="6">
        <v>59.17</v>
      </c>
      <c r="J190" s="6">
        <v>60.52</v>
      </c>
      <c r="K190" s="6">
        <v>92.44</v>
      </c>
      <c r="L190" s="6">
        <v>75.28</v>
      </c>
      <c r="M190" s="6">
        <v>1193389.81</v>
      </c>
      <c r="N190" s="6">
        <v>1361623.49</v>
      </c>
    </row>
    <row r="191" spans="3:14" ht="15.5" x14ac:dyDescent="0.35">
      <c r="C191" t="s">
        <v>193</v>
      </c>
      <c r="I191" s="5">
        <v>64000000000</v>
      </c>
      <c r="J191" s="5">
        <v>61000000000</v>
      </c>
      <c r="K191" s="5">
        <v>47000000000</v>
      </c>
      <c r="L191" s="5">
        <v>43000000000</v>
      </c>
      <c r="M191" s="5">
        <v>36000000000</v>
      </c>
      <c r="N191" s="5">
        <v>56000000000</v>
      </c>
    </row>
    <row r="192" spans="3:14" ht="15.5" x14ac:dyDescent="0.35">
      <c r="C192" t="s">
        <v>194</v>
      </c>
      <c r="I192" s="5">
        <v>13000000000</v>
      </c>
      <c r="J192" s="5">
        <v>14000000000</v>
      </c>
      <c r="K192" s="5">
        <v>2000000000</v>
      </c>
      <c r="M192" s="5">
        <v>2000000000</v>
      </c>
      <c r="N192" s="5">
        <v>3000000000</v>
      </c>
    </row>
    <row r="193" spans="2:14" ht="15.5" x14ac:dyDescent="0.35">
      <c r="C193" t="s">
        <v>25</v>
      </c>
      <c r="I193" s="5">
        <v>76000000000</v>
      </c>
      <c r="J193" s="5">
        <v>75000000000</v>
      </c>
      <c r="K193" s="5">
        <v>49000000000</v>
      </c>
      <c r="L193" s="5">
        <v>43000000000</v>
      </c>
      <c r="M193" s="5">
        <v>38000000000</v>
      </c>
      <c r="N193" s="5">
        <v>59000000000</v>
      </c>
    </row>
    <row r="194" spans="2:14" ht="15.5" x14ac:dyDescent="0.35">
      <c r="C194" t="s">
        <v>22</v>
      </c>
      <c r="I194" s="5">
        <v>62000000000</v>
      </c>
      <c r="J194" s="5">
        <v>72000000000</v>
      </c>
      <c r="K194" s="5">
        <v>28000000000</v>
      </c>
      <c r="L194" s="5">
        <v>25000000000</v>
      </c>
      <c r="M194" s="5">
        <v>34000000000</v>
      </c>
      <c r="N194" s="5">
        <v>59000000000</v>
      </c>
    </row>
    <row r="195" spans="2:14" ht="15.5" x14ac:dyDescent="0.35">
      <c r="C195" t="s">
        <v>195</v>
      </c>
      <c r="I195" s="5">
        <v>70000000000</v>
      </c>
      <c r="J195" s="5">
        <v>105000000000</v>
      </c>
      <c r="K195" s="5">
        <v>56000000000</v>
      </c>
      <c r="L195" s="5">
        <v>52000000000</v>
      </c>
      <c r="M195" s="5">
        <v>35000000000</v>
      </c>
      <c r="N195" s="5">
        <v>14000000000</v>
      </c>
    </row>
    <row r="196" spans="2:14" ht="15.5" x14ac:dyDescent="0.35">
      <c r="C196" t="s">
        <v>196</v>
      </c>
      <c r="I196" s="5">
        <v>44000000000</v>
      </c>
      <c r="J196" s="5">
        <v>-79000000000</v>
      </c>
      <c r="K196" s="5">
        <v>24000000000</v>
      </c>
      <c r="L196" s="5">
        <v>12000000000</v>
      </c>
      <c r="M196" s="5">
        <v>10000000000</v>
      </c>
      <c r="N196" s="5">
        <v>-12000000000</v>
      </c>
    </row>
    <row r="197" spans="2:14" ht="15.5" x14ac:dyDescent="0.35">
      <c r="C197" t="s">
        <v>197</v>
      </c>
      <c r="I197" s="5">
        <v>-22000000000</v>
      </c>
      <c r="J197" s="5">
        <v>-10000000000</v>
      </c>
      <c r="K197" s="5">
        <v>-14000000000</v>
      </c>
      <c r="L197" s="5">
        <v>-7000000000</v>
      </c>
      <c r="M197" s="5">
        <v>-26000000000</v>
      </c>
      <c r="N197" s="5">
        <v>-2000000000</v>
      </c>
    </row>
    <row r="198" spans="2:14" ht="15.5" x14ac:dyDescent="0.35">
      <c r="C198" t="s">
        <v>14</v>
      </c>
      <c r="I198" s="5">
        <v>22000000000</v>
      </c>
      <c r="J198" s="5">
        <v>-90000000000</v>
      </c>
      <c r="K198" s="5">
        <v>9000000000</v>
      </c>
      <c r="L198" s="5">
        <v>5000000000</v>
      </c>
      <c r="M198" s="5">
        <v>-16000000000</v>
      </c>
      <c r="N198" s="5">
        <v>-14000000000</v>
      </c>
    </row>
    <row r="199" spans="2:14" ht="15.5" x14ac:dyDescent="0.35">
      <c r="C199" t="s">
        <v>16</v>
      </c>
      <c r="I199" s="6">
        <v>7.14</v>
      </c>
      <c r="J199" s="6">
        <v>-29.2</v>
      </c>
      <c r="K199" s="6">
        <v>7.5</v>
      </c>
      <c r="L199" s="6">
        <v>4.34</v>
      </c>
      <c r="M199" s="6">
        <v>-284793.45</v>
      </c>
      <c r="N199" s="6">
        <v>-1122000.67</v>
      </c>
    </row>
    <row r="201" spans="2:14" ht="15.5" x14ac:dyDescent="0.35">
      <c r="B201" t="s">
        <v>198</v>
      </c>
      <c r="C201" t="s">
        <v>199</v>
      </c>
      <c r="D201" s="5">
        <v>-3000000000</v>
      </c>
      <c r="E201" s="5">
        <v>-3000000000</v>
      </c>
      <c r="F201" s="5">
        <v>2000000000</v>
      </c>
      <c r="G201" s="5">
        <v>527000000</v>
      </c>
      <c r="H201" s="5">
        <v>-13000000000</v>
      </c>
      <c r="I201" s="5">
        <v>-432000000</v>
      </c>
      <c r="J201" s="5">
        <v>4000000000</v>
      </c>
      <c r="K201" s="5">
        <v>28000000000</v>
      </c>
      <c r="L201" s="5">
        <v>20000000000</v>
      </c>
      <c r="M201" s="5">
        <v>6000000000</v>
      </c>
      <c r="N201" s="5">
        <v>4000000000</v>
      </c>
    </row>
    <row r="202" spans="2:14" ht="15.5" x14ac:dyDescent="0.35">
      <c r="C202" t="s">
        <v>317</v>
      </c>
      <c r="H202" s="5">
        <v>-4000000000</v>
      </c>
      <c r="I202" s="5">
        <v>-432000000</v>
      </c>
      <c r="J202" s="5">
        <v>4000000000</v>
      </c>
      <c r="K202" s="5">
        <v>28000000000</v>
      </c>
    </row>
    <row r="203" spans="2:14" ht="15.5" x14ac:dyDescent="0.35">
      <c r="C203" t="s">
        <v>200</v>
      </c>
      <c r="H203" s="5">
        <v>1</v>
      </c>
      <c r="I203" s="5">
        <v>1</v>
      </c>
      <c r="J203" s="5">
        <v>1</v>
      </c>
      <c r="K203" s="5">
        <v>1</v>
      </c>
    </row>
    <row r="204" spans="2:14" ht="15.5" x14ac:dyDescent="0.35">
      <c r="C204" t="s">
        <v>64</v>
      </c>
      <c r="H204" s="6">
        <v>-0.2321</v>
      </c>
      <c r="I204" s="6">
        <v>-7.1204000000000001</v>
      </c>
      <c r="J204" s="6">
        <v>0.73409999999999997</v>
      </c>
      <c r="K204" s="6">
        <v>0.11119999999999999</v>
      </c>
    </row>
    <row r="205" spans="2:14" ht="15.5" x14ac:dyDescent="0.35">
      <c r="C205" t="s">
        <v>201</v>
      </c>
      <c r="H205" s="6">
        <v>1E-3</v>
      </c>
      <c r="I205" s="6">
        <v>6.5000000000000006E-3</v>
      </c>
      <c r="J205" s="6">
        <v>6.5000000000000006E-3</v>
      </c>
      <c r="K205" s="6">
        <v>2.3999999999999998E-3</v>
      </c>
    </row>
    <row r="206" spans="2:14" ht="15.5" x14ac:dyDescent="0.35">
      <c r="C206" t="s">
        <v>44</v>
      </c>
      <c r="D206" s="6">
        <v>-1.08</v>
      </c>
      <c r="E206" s="6">
        <v>-0.94</v>
      </c>
      <c r="F206" s="6">
        <v>0.69</v>
      </c>
      <c r="G206" s="6">
        <v>0.17</v>
      </c>
      <c r="H206" s="6">
        <v>-4.3099999999999996</v>
      </c>
      <c r="I206" s="6">
        <v>-0.14000000000000001</v>
      </c>
      <c r="J206" s="6">
        <v>1.36</v>
      </c>
      <c r="K206" s="6">
        <v>8.99</v>
      </c>
      <c r="L206" s="6">
        <v>6.64</v>
      </c>
      <c r="M206" s="6">
        <v>1.99</v>
      </c>
      <c r="N206" s="6">
        <v>1.32</v>
      </c>
    </row>
    <row r="207" spans="2:14" ht="15.5" x14ac:dyDescent="0.35">
      <c r="C207" t="s">
        <v>318</v>
      </c>
      <c r="H207" s="6">
        <v>-1.1499999999999999</v>
      </c>
      <c r="I207" s="6">
        <v>-0.14000000000000001</v>
      </c>
      <c r="J207" s="6">
        <v>1.36</v>
      </c>
      <c r="K207" s="6">
        <v>8.99</v>
      </c>
    </row>
    <row r="208" spans="2:14" ht="15.5" x14ac:dyDescent="0.35">
      <c r="C208" t="s">
        <v>66</v>
      </c>
      <c r="H208" s="5">
        <v>1</v>
      </c>
      <c r="I208" s="5">
        <v>1</v>
      </c>
      <c r="J208" s="5">
        <v>1</v>
      </c>
      <c r="K208" s="5">
        <v>1</v>
      </c>
    </row>
    <row r="209" spans="3:14" ht="15.5" x14ac:dyDescent="0.35">
      <c r="C209" t="s">
        <v>202</v>
      </c>
      <c r="H209" s="6">
        <v>-0.2321</v>
      </c>
      <c r="I209" s="6">
        <v>-7.1204000000000001</v>
      </c>
      <c r="J209" s="6">
        <v>0.73409999999999997</v>
      </c>
      <c r="K209" s="6">
        <v>0.11119999999999999</v>
      </c>
    </row>
    <row r="210" spans="3:14" ht="15.5" x14ac:dyDescent="0.35">
      <c r="C210" t="s">
        <v>203</v>
      </c>
      <c r="H210" s="6">
        <v>1E-3</v>
      </c>
      <c r="I210" s="6">
        <v>6.5000000000000006E-3</v>
      </c>
      <c r="J210" s="6">
        <v>6.5000000000000006E-3</v>
      </c>
      <c r="K210" s="6">
        <v>2.3999999999999998E-3</v>
      </c>
    </row>
    <row r="211" spans="3:14" ht="15.5" x14ac:dyDescent="0.35">
      <c r="C211" t="s">
        <v>204</v>
      </c>
      <c r="D211" s="5">
        <v>73000000000</v>
      </c>
      <c r="E211" s="5">
        <v>78000000000</v>
      </c>
      <c r="F211" s="5">
        <v>94000000000</v>
      </c>
      <c r="G211" s="5">
        <v>81000000000</v>
      </c>
      <c r="H211" s="5">
        <v>291000000000</v>
      </c>
      <c r="I211" s="5">
        <v>329000000000</v>
      </c>
      <c r="J211" s="5">
        <v>450000000000</v>
      </c>
      <c r="K211" s="5">
        <v>457000000000</v>
      </c>
      <c r="L211" s="5">
        <v>322000000000</v>
      </c>
      <c r="M211" s="5">
        <v>216000000000</v>
      </c>
      <c r="N211" s="5">
        <v>150000000000</v>
      </c>
    </row>
    <row r="212" spans="3:14" ht="15.5" x14ac:dyDescent="0.35">
      <c r="C212" t="s">
        <v>319</v>
      </c>
      <c r="H212" s="5">
        <v>326000000000</v>
      </c>
      <c r="I212" s="5">
        <v>329000000000</v>
      </c>
      <c r="J212" s="5">
        <v>450000000000</v>
      </c>
      <c r="K212" s="5">
        <v>457000000000</v>
      </c>
    </row>
    <row r="213" spans="3:14" ht="15.5" x14ac:dyDescent="0.35">
      <c r="C213" t="s">
        <v>205</v>
      </c>
      <c r="H213" s="5">
        <v>1</v>
      </c>
      <c r="I213" s="5">
        <v>1</v>
      </c>
      <c r="J213" s="5">
        <v>1</v>
      </c>
      <c r="K213" s="5">
        <v>1</v>
      </c>
    </row>
    <row r="214" spans="3:14" ht="15.5" x14ac:dyDescent="0.35">
      <c r="C214" t="s">
        <v>206</v>
      </c>
      <c r="H214" s="6">
        <v>-0.2321</v>
      </c>
      <c r="I214" s="6">
        <v>-7.1204000000000001</v>
      </c>
      <c r="J214" s="6">
        <v>0.73409999999999997</v>
      </c>
      <c r="K214" s="6">
        <v>0.11119999999999999</v>
      </c>
    </row>
    <row r="215" spans="3:14" ht="15.5" x14ac:dyDescent="0.35">
      <c r="C215" t="s">
        <v>207</v>
      </c>
      <c r="H215" s="6">
        <v>1E-3</v>
      </c>
      <c r="I215" s="6">
        <v>6.5000000000000006E-3</v>
      </c>
      <c r="J215" s="6">
        <v>6.5000000000000006E-3</v>
      </c>
      <c r="K215" s="6">
        <v>2.3999999999999998E-3</v>
      </c>
    </row>
    <row r="216" spans="3:14" ht="15.5" x14ac:dyDescent="0.35">
      <c r="C216" t="s">
        <v>208</v>
      </c>
      <c r="I216" s="6">
        <v>-233.27</v>
      </c>
    </row>
    <row r="217" spans="3:14" ht="15.5" x14ac:dyDescent="0.35">
      <c r="C217" t="s">
        <v>320</v>
      </c>
      <c r="I217" s="6">
        <v>-872.31</v>
      </c>
    </row>
    <row r="218" spans="3:14" ht="15.5" x14ac:dyDescent="0.35">
      <c r="C218" t="s">
        <v>209</v>
      </c>
      <c r="I218" s="6">
        <v>7.42</v>
      </c>
    </row>
    <row r="219" spans="3:14" ht="15.5" x14ac:dyDescent="0.35">
      <c r="C219" t="s">
        <v>321</v>
      </c>
      <c r="I219" s="6">
        <v>-1.1000000000000001E-3</v>
      </c>
    </row>
    <row r="220" spans="3:14" ht="15.5" x14ac:dyDescent="0.35">
      <c r="C220" t="s">
        <v>322</v>
      </c>
      <c r="I220" s="6">
        <v>9.48</v>
      </c>
    </row>
    <row r="221" spans="3:14" ht="15.5" x14ac:dyDescent="0.35">
      <c r="C221" t="s">
        <v>210</v>
      </c>
      <c r="I221" s="6">
        <v>17.309999999999999</v>
      </c>
    </row>
    <row r="222" spans="3:14" ht="15.5" x14ac:dyDescent="0.35">
      <c r="C222" t="s">
        <v>323</v>
      </c>
      <c r="I222" s="6">
        <v>118.76</v>
      </c>
    </row>
    <row r="223" spans="3:14" ht="15.5" x14ac:dyDescent="0.35">
      <c r="C223" t="s">
        <v>324</v>
      </c>
      <c r="I223" s="6">
        <v>1134.1600000000001</v>
      </c>
    </row>
    <row r="224" spans="3:14" ht="15.5" x14ac:dyDescent="0.35">
      <c r="C224" t="s">
        <v>325</v>
      </c>
      <c r="I224" s="6">
        <v>266.55</v>
      </c>
    </row>
    <row r="225" spans="3:9" ht="15.5" x14ac:dyDescent="0.35">
      <c r="C225" t="s">
        <v>326</v>
      </c>
      <c r="I225" s="6">
        <v>168.83</v>
      </c>
    </row>
    <row r="226" spans="3:9" ht="15.5" x14ac:dyDescent="0.35">
      <c r="C226" t="s">
        <v>329</v>
      </c>
      <c r="I226" s="6">
        <v>-1.1499999999999999</v>
      </c>
    </row>
    <row r="227" spans="3:9" ht="15.5" x14ac:dyDescent="0.35">
      <c r="C227" t="s">
        <v>211</v>
      </c>
      <c r="I227" s="6">
        <v>-4.3099999999999996</v>
      </c>
    </row>
    <row r="228" spans="3:9" ht="15.5" x14ac:dyDescent="0.35">
      <c r="C228" t="s">
        <v>330</v>
      </c>
      <c r="I228" s="5">
        <v>106</v>
      </c>
    </row>
    <row r="229" spans="3:9" ht="15.5" x14ac:dyDescent="0.35">
      <c r="C229" t="s">
        <v>212</v>
      </c>
      <c r="D229" s="6">
        <v>1.86</v>
      </c>
    </row>
    <row r="230" spans="3:9" ht="15.5" x14ac:dyDescent="0.35">
      <c r="C230" t="s">
        <v>213</v>
      </c>
      <c r="I230" s="6">
        <v>58.07</v>
      </c>
    </row>
    <row r="231" spans="3:9" ht="15.5" x14ac:dyDescent="0.35">
      <c r="C231" t="s">
        <v>331</v>
      </c>
      <c r="I231" s="6">
        <v>0.89</v>
      </c>
    </row>
    <row r="232" spans="3:9" ht="15.5" x14ac:dyDescent="0.35">
      <c r="C232" t="s">
        <v>214</v>
      </c>
      <c r="D232" s="6">
        <v>1.86</v>
      </c>
    </row>
    <row r="233" spans="3:9" ht="15.5" x14ac:dyDescent="0.35">
      <c r="C233" t="s">
        <v>215</v>
      </c>
      <c r="D233" s="6">
        <v>1.1200000000000001</v>
      </c>
    </row>
    <row r="234" spans="3:9" ht="15.5" x14ac:dyDescent="0.35">
      <c r="C234" t="s">
        <v>216</v>
      </c>
      <c r="D234" s="6">
        <v>0.45</v>
      </c>
    </row>
    <row r="235" spans="3:9" ht="15.5" x14ac:dyDescent="0.35">
      <c r="C235" t="s">
        <v>332</v>
      </c>
      <c r="D235" s="6">
        <v>7.0000000000000007E-2</v>
      </c>
    </row>
    <row r="236" spans="3:9" ht="15.5" x14ac:dyDescent="0.35">
      <c r="C236" t="s">
        <v>217</v>
      </c>
      <c r="D236" s="6">
        <v>0.56000000000000005</v>
      </c>
    </row>
    <row r="237" spans="3:9" ht="15.5" x14ac:dyDescent="0.35">
      <c r="C237" t="s">
        <v>218</v>
      </c>
      <c r="D237" s="6">
        <v>0.28999999999999998</v>
      </c>
    </row>
    <row r="238" spans="3:9" ht="15.5" x14ac:dyDescent="0.35">
      <c r="C238" t="s">
        <v>219</v>
      </c>
      <c r="D238" s="6">
        <v>1.56</v>
      </c>
    </row>
    <row r="239" spans="3:9" ht="15.5" x14ac:dyDescent="0.35">
      <c r="C239" t="s">
        <v>333</v>
      </c>
      <c r="I239" s="6">
        <v>1.49</v>
      </c>
    </row>
    <row r="240" spans="3:9" ht="15.5" x14ac:dyDescent="0.35">
      <c r="C240" t="s">
        <v>12</v>
      </c>
      <c r="D240" s="5">
        <v>-11000000000</v>
      </c>
    </row>
    <row r="241" spans="3:9" ht="15.5" x14ac:dyDescent="0.35">
      <c r="C241" t="s">
        <v>220</v>
      </c>
      <c r="I241" s="6">
        <v>3.9</v>
      </c>
    </row>
    <row r="242" spans="3:9" ht="15.5" x14ac:dyDescent="0.35">
      <c r="C242" t="s">
        <v>221</v>
      </c>
      <c r="I242" s="6">
        <v>-1.2699999999999999E-2</v>
      </c>
    </row>
    <row r="243" spans="3:9" ht="15.5" x14ac:dyDescent="0.35">
      <c r="C243" t="s">
        <v>222</v>
      </c>
      <c r="I243" s="6">
        <v>-1.9799999999999998E-2</v>
      </c>
    </row>
    <row r="244" spans="3:9" ht="15.5" x14ac:dyDescent="0.35">
      <c r="C244" t="s">
        <v>223</v>
      </c>
      <c r="I244" s="6">
        <v>6.1200000000000004E-2</v>
      </c>
    </row>
    <row r="245" spans="3:9" ht="15.5" x14ac:dyDescent="0.35">
      <c r="C245" t="s">
        <v>334</v>
      </c>
      <c r="I245" s="6">
        <v>3.3599999999999998E-2</v>
      </c>
    </row>
    <row r="246" spans="3:9" ht="15.5" x14ac:dyDescent="0.35">
      <c r="C246" t="s">
        <v>224</v>
      </c>
      <c r="D246" s="5">
        <v>104</v>
      </c>
    </row>
    <row r="247" spans="3:9" ht="15.5" x14ac:dyDescent="0.35">
      <c r="C247" t="s">
        <v>225</v>
      </c>
      <c r="D247" s="6">
        <v>92.7</v>
      </c>
    </row>
    <row r="248" spans="3:9" ht="15.5" x14ac:dyDescent="0.35">
      <c r="C248" t="s">
        <v>226</v>
      </c>
      <c r="D248" s="6">
        <v>35.68</v>
      </c>
    </row>
    <row r="249" spans="3:9" ht="15.5" x14ac:dyDescent="0.35">
      <c r="C249" t="s">
        <v>227</v>
      </c>
      <c r="D249" s="6">
        <v>161.02000000000001</v>
      </c>
    </row>
    <row r="250" spans="3:9" ht="15.5" x14ac:dyDescent="0.35">
      <c r="C250" t="s">
        <v>228</v>
      </c>
      <c r="D250" s="6">
        <v>0.88</v>
      </c>
    </row>
    <row r="251" spans="3:9" ht="15.5" x14ac:dyDescent="0.35">
      <c r="C251" t="s">
        <v>335</v>
      </c>
      <c r="I251" s="6">
        <v>1.1399999999999999</v>
      </c>
    </row>
    <row r="252" spans="3:9" ht="15.5" x14ac:dyDescent="0.35">
      <c r="C252" t="s">
        <v>336</v>
      </c>
      <c r="I252" s="6">
        <v>4.43</v>
      </c>
    </row>
    <row r="253" spans="3:9" ht="15.5" x14ac:dyDescent="0.35">
      <c r="C253" t="s">
        <v>40</v>
      </c>
      <c r="I253" s="5">
        <v>3090000000000</v>
      </c>
    </row>
    <row r="254" spans="3:9" ht="15.5" x14ac:dyDescent="0.35">
      <c r="C254" t="s">
        <v>229</v>
      </c>
      <c r="I254" s="5">
        <v>3164000000000</v>
      </c>
    </row>
    <row r="255" spans="3:9" ht="15.5" x14ac:dyDescent="0.35">
      <c r="C255" t="s">
        <v>230</v>
      </c>
      <c r="I255" s="5">
        <v>3080000000</v>
      </c>
    </row>
    <row r="256" spans="3:9" ht="15.5" x14ac:dyDescent="0.35">
      <c r="C256" t="s">
        <v>231</v>
      </c>
      <c r="I256" s="6">
        <v>0.2</v>
      </c>
    </row>
    <row r="257" spans="3:9" ht="15.5" x14ac:dyDescent="0.35">
      <c r="C257" t="s">
        <v>232</v>
      </c>
      <c r="D257" s="6">
        <v>0.12720000000000001</v>
      </c>
    </row>
    <row r="258" spans="3:9" ht="15.5" x14ac:dyDescent="0.35">
      <c r="C258" t="s">
        <v>233</v>
      </c>
      <c r="D258" s="6">
        <v>1.2699999999999999E-2</v>
      </c>
    </row>
    <row r="259" spans="3:9" ht="15.5" x14ac:dyDescent="0.35">
      <c r="C259" t="s">
        <v>234</v>
      </c>
      <c r="D259" s="6">
        <v>-4.5499999999999999E-2</v>
      </c>
    </row>
    <row r="260" spans="3:9" ht="15.5" x14ac:dyDescent="0.35">
      <c r="C260" t="s">
        <v>235</v>
      </c>
      <c r="D260" s="6">
        <v>-3.49E-2</v>
      </c>
    </row>
    <row r="261" spans="3:9" ht="15.5" x14ac:dyDescent="0.35">
      <c r="C261" t="s">
        <v>236</v>
      </c>
      <c r="D261" s="6">
        <v>0.13269999999999998</v>
      </c>
    </row>
    <row r="262" spans="3:9" ht="15.5" x14ac:dyDescent="0.35">
      <c r="C262" t="s">
        <v>237</v>
      </c>
      <c r="D262" s="6">
        <v>-15.4703</v>
      </c>
    </row>
    <row r="263" spans="3:9" ht="15.5" x14ac:dyDescent="0.35">
      <c r="C263" t="s">
        <v>238</v>
      </c>
      <c r="I263" s="5">
        <v>1</v>
      </c>
    </row>
    <row r="264" spans="3:9" ht="15.5" x14ac:dyDescent="0.35">
      <c r="C264" t="s">
        <v>239</v>
      </c>
      <c r="I264" s="5">
        <v>1</v>
      </c>
    </row>
    <row r="265" spans="3:9" ht="15.5" x14ac:dyDescent="0.35">
      <c r="C265" t="s">
        <v>240</v>
      </c>
      <c r="I265" s="6">
        <v>-0.2321</v>
      </c>
    </row>
    <row r="266" spans="3:9" ht="15.5" x14ac:dyDescent="0.35">
      <c r="C266" t="s">
        <v>241</v>
      </c>
      <c r="I266" s="6">
        <v>1E-3</v>
      </c>
    </row>
    <row r="267" spans="3:9" ht="15.5" x14ac:dyDescent="0.35">
      <c r="C267" t="s">
        <v>242</v>
      </c>
      <c r="I267" t="s">
        <v>1320</v>
      </c>
    </row>
    <row r="268" spans="3:9" ht="15.5" x14ac:dyDescent="0.35">
      <c r="C268" t="s">
        <v>244</v>
      </c>
      <c r="I268" s="5">
        <v>4</v>
      </c>
    </row>
    <row r="269" spans="3:9" ht="15.5" x14ac:dyDescent="0.35">
      <c r="C269" t="s">
        <v>245</v>
      </c>
      <c r="I269" s="6">
        <v>0.99</v>
      </c>
    </row>
    <row r="270" spans="3:9" ht="15.5" x14ac:dyDescent="0.35">
      <c r="C270" t="s">
        <v>246</v>
      </c>
      <c r="I270" s="6">
        <v>0.71</v>
      </c>
    </row>
    <row r="271" spans="3:9" ht="15.5" x14ac:dyDescent="0.35">
      <c r="C271" t="s">
        <v>247</v>
      </c>
      <c r="I271" s="6">
        <v>0.03</v>
      </c>
    </row>
    <row r="272" spans="3:9" ht="15.5" x14ac:dyDescent="0.35">
      <c r="C272" t="s">
        <v>249</v>
      </c>
      <c r="I272" s="6">
        <v>0.14000000000000001</v>
      </c>
    </row>
    <row r="273" spans="3:9" ht="15.5" x14ac:dyDescent="0.35">
      <c r="C273" t="s">
        <v>250</v>
      </c>
      <c r="I273" s="6">
        <v>0.03</v>
      </c>
    </row>
    <row r="274" spans="3:9" ht="15.5" x14ac:dyDescent="0.35">
      <c r="C274" t="s">
        <v>251</v>
      </c>
      <c r="I274" s="6">
        <v>0.81</v>
      </c>
    </row>
    <row r="275" spans="3:9" ht="15.5" x14ac:dyDescent="0.35">
      <c r="C275" t="s">
        <v>337</v>
      </c>
      <c r="I275" s="5">
        <v>326000000000</v>
      </c>
    </row>
    <row r="276" spans="3:9" ht="15.5" x14ac:dyDescent="0.35">
      <c r="C276" t="s">
        <v>338</v>
      </c>
      <c r="I276" s="5">
        <v>40000000000</v>
      </c>
    </row>
    <row r="277" spans="3:9" ht="15.5" x14ac:dyDescent="0.35">
      <c r="C277" t="s">
        <v>339</v>
      </c>
      <c r="I277" s="5">
        <v>19000000000</v>
      </c>
    </row>
    <row r="278" spans="3:9" ht="15.5" x14ac:dyDescent="0.35">
      <c r="C278" t="s">
        <v>340</v>
      </c>
      <c r="I278" s="5">
        <v>-4000000000</v>
      </c>
    </row>
    <row r="279" spans="3:9" ht="15.5" x14ac:dyDescent="0.35">
      <c r="C279" t="s">
        <v>252</v>
      </c>
      <c r="D279" s="5">
        <v>6000000000</v>
      </c>
    </row>
    <row r="280" spans="3:9" ht="15.5" x14ac:dyDescent="0.35">
      <c r="C280" t="s">
        <v>253</v>
      </c>
      <c r="D280" s="5">
        <v>279000000000</v>
      </c>
    </row>
    <row r="281" spans="3:9" ht="15.5" x14ac:dyDescent="0.35">
      <c r="C281" t="s">
        <v>254</v>
      </c>
      <c r="D281" s="5">
        <v>100000000000</v>
      </c>
    </row>
    <row r="282" spans="3:9" ht="15.5" x14ac:dyDescent="0.35">
      <c r="C282" t="s">
        <v>183</v>
      </c>
      <c r="D282" s="5">
        <v>74000000000</v>
      </c>
    </row>
    <row r="283" spans="3:9" ht="15.5" x14ac:dyDescent="0.35">
      <c r="C283" t="s">
        <v>182</v>
      </c>
      <c r="I283" s="5">
        <v>179000000000</v>
      </c>
    </row>
    <row r="284" spans="3:9" ht="15.5" x14ac:dyDescent="0.35">
      <c r="C284" t="s">
        <v>181</v>
      </c>
      <c r="D284" s="5">
        <v>13000000000</v>
      </c>
    </row>
    <row r="285" spans="3:9" ht="15.5" x14ac:dyDescent="0.35">
      <c r="C285" t="s">
        <v>180</v>
      </c>
      <c r="D285" s="5">
        <v>67000000000</v>
      </c>
    </row>
    <row r="286" spans="3:9" ht="15.5" x14ac:dyDescent="0.35">
      <c r="C286" t="s">
        <v>23</v>
      </c>
      <c r="D286" s="5">
        <v>80000000000</v>
      </c>
    </row>
    <row r="287" spans="3:9" ht="15.5" x14ac:dyDescent="0.35">
      <c r="C287" t="s">
        <v>20</v>
      </c>
      <c r="D287" s="5">
        <v>74000000000</v>
      </c>
    </row>
    <row r="288" spans="3:9" ht="15.5" x14ac:dyDescent="0.35">
      <c r="C288" t="s">
        <v>255</v>
      </c>
      <c r="I288" s="5">
        <v>179000000000</v>
      </c>
    </row>
    <row r="289" spans="3:9" ht="15.5" x14ac:dyDescent="0.35">
      <c r="C289" t="s">
        <v>341</v>
      </c>
      <c r="I289" s="5">
        <v>26000000000</v>
      </c>
    </row>
    <row r="290" spans="3:9" ht="15.5" x14ac:dyDescent="0.35">
      <c r="C290" t="s">
        <v>342</v>
      </c>
      <c r="I290" s="5">
        <v>-26000000000</v>
      </c>
    </row>
    <row r="291" spans="3:9" ht="15.5" x14ac:dyDescent="0.35">
      <c r="C291" t="s">
        <v>343</v>
      </c>
      <c r="I291" s="5">
        <v>1000000000</v>
      </c>
    </row>
    <row r="292" spans="3:9" ht="15.5" x14ac:dyDescent="0.35">
      <c r="C292" t="s">
        <v>344</v>
      </c>
      <c r="I292" s="5">
        <v>-23000000000</v>
      </c>
    </row>
    <row r="293" spans="3:9" ht="15.5" x14ac:dyDescent="0.35">
      <c r="C293" t="s">
        <v>345</v>
      </c>
      <c r="I293" s="5">
        <v>3000000000</v>
      </c>
    </row>
  </sheetData>
  <pageMargins left="0.7" right="0.7" top="0.75" bottom="0.75" header="0.3" footer="0.3"/>
  <ignoredErrors>
    <ignoredError sqref="A1:N294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1321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1322</v>
      </c>
      <c r="D2" s="2" vm="188">
        <f ca="1">IFERROR(_xlfn.STOCKHISTORY("XIDX:" &amp; $C$1, D3, , 0, 0, 1), "Libur")</f>
        <v>310</v>
      </c>
      <c r="H2" s="2" vm="188">
        <f ca="1">IFERROR(INDEX(D2:G2,COUNT(D2:G2)),"")</f>
        <v>310</v>
      </c>
      <c r="I2" s="2" vm="189">
        <f t="shared" ref="I2:N2" ca="1" si="0">IFERROR(_xlfn.STOCKHISTORY("XIDX:" &amp; $C$1, I1, , 0, 0, 1), "Libur")</f>
        <v>535</v>
      </c>
      <c r="J2" s="2" vm="190">
        <f t="shared" ca="1" si="0"/>
        <v>200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19078263979</v>
      </c>
      <c r="H4" s="2">
        <f>IFERROR(SUM(D4:G4)*(4/MAX(1,COUNT(D4:G4))),"")</f>
        <v>76313055916</v>
      </c>
      <c r="I4" s="2">
        <f t="shared" ref="I4:N4" si="1">IFERROR(INDEX(I51:I500,MATCH($C$4,$C$51:$C$500,0)),"")</f>
        <v>64181006411</v>
      </c>
      <c r="J4" s="2">
        <f t="shared" si="1"/>
        <v>56338316353</v>
      </c>
      <c r="K4" s="2">
        <f t="shared" si="1"/>
        <v>43090157244</v>
      </c>
      <c r="L4" s="2">
        <f t="shared" si="1"/>
        <v>28175508767</v>
      </c>
      <c r="M4" s="2">
        <f t="shared" si="1"/>
        <v>29455598626</v>
      </c>
      <c r="N4" s="2">
        <f t="shared" si="1"/>
        <v>28436341540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705311021</v>
      </c>
      <c r="H5" s="2">
        <f>IFERROR(SUM(D5:G5)*(4/MAX(1,COUNT(D5:G5))),"")</f>
        <v>2821244084</v>
      </c>
      <c r="I5" s="2">
        <f t="shared" ref="I5:N5" si="2">IFERROR(INDEX(I51:I500,MATCH($C$5,$C$51:$C$500,0)),"")</f>
        <v>9931311579</v>
      </c>
      <c r="J5" s="2">
        <f t="shared" si="2"/>
        <v>7930721182</v>
      </c>
      <c r="K5" s="2">
        <f t="shared" si="2"/>
        <v>3239797869</v>
      </c>
      <c r="L5" s="2">
        <f t="shared" si="2"/>
        <v>2503876440</v>
      </c>
      <c r="M5" s="2">
        <f t="shared" si="2"/>
        <v>4496630367</v>
      </c>
      <c r="N5" s="2">
        <f t="shared" si="2"/>
        <v>3787870843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243019153480</v>
      </c>
      <c r="H6" s="2">
        <f>IFERROR(INDEX(D6:G6,COUNT(D6:G6)),"")</f>
        <v>243019153480</v>
      </c>
      <c r="I6" s="2">
        <f t="shared" ref="I6:N6" si="3">IFERROR(INDEX(I51:I500,MATCH($C$6,$C$51:$C$500,0)),"")</f>
        <v>242313842459</v>
      </c>
      <c r="J6" s="2">
        <f t="shared" si="3"/>
        <v>232382530880</v>
      </c>
      <c r="K6" s="2">
        <f t="shared" si="3"/>
        <v>162670598397</v>
      </c>
      <c r="L6" s="2">
        <f t="shared" si="3"/>
        <v>7510725529</v>
      </c>
      <c r="M6" s="2">
        <f t="shared" si="3"/>
        <v>5250589001</v>
      </c>
      <c r="N6" s="2">
        <f t="shared" si="3"/>
        <v>4327104223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2.54</v>
      </c>
      <c r="H7" s="3">
        <f>IFERROR(INDEX(D7:G7,COUNT(D7:G7)),"")</f>
        <v>2.54</v>
      </c>
      <c r="I7" s="3">
        <f t="shared" ref="I7:N7" si="4">IFERROR(INDEX(I51:I500,MATCH($C$7,$C$51:$C$500,0))/1000000000,"")</f>
        <v>2.54</v>
      </c>
      <c r="J7" s="3">
        <f t="shared" si="4"/>
        <v>2.54</v>
      </c>
      <c r="K7" s="3">
        <f t="shared" si="4"/>
        <v>2.0299999999999998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3000000000</v>
      </c>
      <c r="J8" s="2">
        <f t="shared" si="5"/>
        <v>1000000000</v>
      </c>
      <c r="K8" s="2">
        <f t="shared" si="5"/>
        <v>-50000000000</v>
      </c>
      <c r="L8" s="2">
        <f t="shared" si="5"/>
        <v>-125000000000</v>
      </c>
      <c r="M8" s="2">
        <f t="shared" si="5"/>
        <v>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-0.08</v>
      </c>
      <c r="H9" s="3">
        <f>IFERROR(INDEX(D9:G9,COUNT(D9:G9)),"")</f>
        <v>-0.08</v>
      </c>
      <c r="I9" s="3">
        <f t="shared" ref="I9:N9" si="6">IFERROR(INDEX(I51:I500,MATCH($C$9,$C$51:$C$500,0)),"")</f>
        <v>1.18</v>
      </c>
      <c r="J9" s="3">
        <f t="shared" si="6"/>
        <v>0.28999999999999998</v>
      </c>
      <c r="K9" s="3">
        <f t="shared" si="6"/>
        <v>-24.81</v>
      </c>
      <c r="L9" s="3">
        <f t="shared" si="6"/>
        <v>-417323319.88999999</v>
      </c>
      <c r="M9" s="3">
        <f t="shared" si="6"/>
        <v>-131870.12</v>
      </c>
      <c r="N9" s="3">
        <f t="shared" si="6"/>
        <v>-447922.01</v>
      </c>
    </row>
    <row r="10" spans="1:14" ht="15.5" x14ac:dyDescent="0.35">
      <c r="C10" t="s">
        <v>17</v>
      </c>
      <c r="D10" s="3">
        <f ca="1">IFERROR(IF(D9=0,"",D2/D9),"")</f>
        <v>-3875</v>
      </c>
      <c r="I10" s="3">
        <f t="shared" ref="I10:N10" ca="1" si="7">IFERROR(IF(I9=0,"",I2/I9),"")</f>
        <v>453.38983050847457</v>
      </c>
      <c r="J10" s="3">
        <f t="shared" ca="1" si="7"/>
        <v>689.65517241379314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35512665146</v>
      </c>
      <c r="H11" s="2">
        <f>IFERROR(INDEX(D11:G11,COUNT(D11:G11)),"")</f>
        <v>35512665146</v>
      </c>
      <c r="I11" s="2">
        <f t="shared" ref="I11:N11" si="8">IFERROR(INDEX(I51:I500,MATCH($C$11,$C$51:$C$500,0)),"")</f>
        <v>47026943256</v>
      </c>
      <c r="J11" s="2">
        <f t="shared" si="8"/>
        <v>75272138431</v>
      </c>
      <c r="K11" s="2">
        <f t="shared" si="8"/>
        <v>12045776325</v>
      </c>
      <c r="L11" s="2">
        <f t="shared" si="8"/>
        <v>18698289809</v>
      </c>
      <c r="M11" s="2">
        <f t="shared" si="8"/>
        <v>395285775</v>
      </c>
      <c r="N11" s="2">
        <f t="shared" si="8"/>
        <v>434846810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-23000000000</v>
      </c>
      <c r="H12" s="2">
        <f>IFERROR(INDEX(D12:G12,COUNT(D12:G12)),"")</f>
        <v>-23000000000</v>
      </c>
      <c r="I12" s="2">
        <f t="shared" ref="I12:N12" si="9">IFERROR(INDEX(I51:I500,MATCH($C$12,$C$51:$C$500,0)),"")</f>
        <v>-37000000000</v>
      </c>
      <c r="J12" s="2">
        <f t="shared" si="9"/>
        <v>-61000000000</v>
      </c>
      <c r="K12" s="2">
        <f t="shared" si="9"/>
        <v>5000000000</v>
      </c>
      <c r="L12" s="2">
        <f t="shared" si="9"/>
        <v>-19000000000</v>
      </c>
      <c r="M12" s="2">
        <f t="shared" si="9"/>
        <v>0</v>
      </c>
      <c r="N12" s="2">
        <f t="shared" si="9"/>
        <v>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13000000000</v>
      </c>
      <c r="H13" s="2">
        <f>IFERROR(INDEX(D13:G13,COUNT(D13:G13)),"")</f>
        <v>13000000000</v>
      </c>
      <c r="I13" s="2">
        <f t="shared" ref="I13:N13" si="10">IFERROR(INDEX(I51:I500,MATCH($C$13,$C$51:$C$500,0)),"")</f>
        <v>10000000000</v>
      </c>
      <c r="J13" s="2">
        <f t="shared" si="10"/>
        <v>14000000000</v>
      </c>
      <c r="K13" s="2">
        <f t="shared" si="10"/>
        <v>17000000000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</row>
    <row r="14" spans="1:14" ht="15.5" x14ac:dyDescent="0.35">
      <c r="C14" t="s">
        <v>26</v>
      </c>
      <c r="D14" s="2">
        <f>IFERROR(INDEX(D51:D500,MATCH($C$14,$C$51:$C$500,0)),"")</f>
        <v>-406284704</v>
      </c>
      <c r="H14" s="2">
        <f>IFERROR(SUM(D14:G14)*(4/MAX(1,COUNT(D14:G14))),"")</f>
        <v>-1625138816</v>
      </c>
      <c r="I14" s="2">
        <f t="shared" ref="I14:N14" si="11">IFERROR(INDEX(I51:I500,MATCH($C$14,$C$51:$C$500,0)),"")</f>
        <v>-3315122306</v>
      </c>
      <c r="J14" s="2">
        <f t="shared" si="11"/>
        <v>-4041391031</v>
      </c>
      <c r="K14" s="2">
        <f t="shared" si="11"/>
        <v>-3330965495</v>
      </c>
      <c r="L14" s="2">
        <f t="shared" si="11"/>
        <v>-15282262</v>
      </c>
      <c r="M14" s="2">
        <f t="shared" si="11"/>
        <v>-7021600</v>
      </c>
      <c r="N14" s="2">
        <f t="shared" si="11"/>
        <v>-2971800</v>
      </c>
    </row>
    <row r="15" spans="1:14" ht="15.5" x14ac:dyDescent="0.35">
      <c r="C15" t="s">
        <v>27</v>
      </c>
      <c r="D15" s="2">
        <f>IFERROR(INDEX(D51:D500,MATCH($C$15,$C$51:$C$500,0)),"")</f>
        <v>-202218744</v>
      </c>
      <c r="H15" s="2">
        <f>IFERROR(SUM(D15:G15)*(4/MAX(1,COUNT(D15:G15))),"")</f>
        <v>-808874976</v>
      </c>
      <c r="I15" s="2">
        <f t="shared" ref="I15:N15" si="12">IFERROR(INDEX(I51:I500,MATCH($C$15,$C$51:$C$500,0)),"")</f>
        <v>-1815336710</v>
      </c>
      <c r="J15" s="2">
        <f t="shared" si="12"/>
        <v>-2147563368</v>
      </c>
      <c r="K15" s="2">
        <f t="shared" si="12"/>
        <v>-1386310680</v>
      </c>
      <c r="L15" s="2">
        <f t="shared" si="12"/>
        <v>-316346023</v>
      </c>
      <c r="M15" s="2">
        <f t="shared" si="12"/>
        <v>-55100748</v>
      </c>
      <c r="N15" s="2">
        <f t="shared" si="12"/>
        <v>278324970</v>
      </c>
    </row>
    <row r="16" spans="1:14" ht="15.5" x14ac:dyDescent="0.35">
      <c r="C16" t="s">
        <v>28</v>
      </c>
      <c r="D16" s="2">
        <f>IFERROR(INDEX(D51:D500,MATCH($C$16,$C$51:$C$500,0)),"")</f>
        <v>915239859</v>
      </c>
      <c r="H16" s="2">
        <f>IFERROR(SUM(D16:G16)*(4/MAX(1,COUNT(D16:G16))),"")</f>
        <v>3660959436</v>
      </c>
      <c r="I16" s="2">
        <f t="shared" ref="I16:N16" si="13">IFERROR(INDEX(I51:I500,MATCH($C$16,$C$51:$C$500,0)),"")</f>
        <v>11777488668</v>
      </c>
      <c r="J16" s="2">
        <f t="shared" si="13"/>
        <v>9799320674</v>
      </c>
      <c r="K16" s="2">
        <f t="shared" si="13"/>
        <v>4821297970</v>
      </c>
      <c r="L16" s="2">
        <f t="shared" si="13"/>
        <v>2762023325</v>
      </c>
      <c r="M16" s="2">
        <f t="shared" si="13"/>
        <v>4347903822</v>
      </c>
      <c r="N16" s="2">
        <f t="shared" si="13"/>
        <v>3509545873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787400000000</v>
      </c>
      <c r="H20" s="2">
        <f t="shared" ref="H20:N20" ca="1" si="14">IFERROR(H21*H2,"")</f>
        <v>787400000000</v>
      </c>
      <c r="I20" s="2">
        <f t="shared" ca="1" si="14"/>
        <v>1358900000000</v>
      </c>
      <c r="J20" s="2">
        <f t="shared" ca="1" si="14"/>
        <v>508000000000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2540000000</v>
      </c>
      <c r="H21" s="2">
        <f>IFERROR(INDEX(D21:G21,COUNT(D21:G21)),"")</f>
        <v>2540000000</v>
      </c>
      <c r="I21" s="2">
        <f t="shared" ref="I21:N21" si="15">IFERROR(INDEX(I51:I500,MATCH($C$7,$C$51:$C$500,0)),"")</f>
        <v>2540000000</v>
      </c>
      <c r="J21" s="2">
        <f t="shared" si="15"/>
        <v>2540000000</v>
      </c>
      <c r="K21" s="2">
        <f t="shared" si="15"/>
        <v>2029999999.9999998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0.29022857289231968</v>
      </c>
      <c r="H23" s="3">
        <f t="shared" ref="H23:N23" si="16">IFERROR(H5/H6*100,"")</f>
        <v>1.1609142915692787</v>
      </c>
      <c r="I23" s="3">
        <f t="shared" si="16"/>
        <v>4.0985324974492112</v>
      </c>
      <c r="J23" s="3">
        <f t="shared" si="16"/>
        <v>3.412787162601024</v>
      </c>
      <c r="K23" s="3">
        <f t="shared" si="16"/>
        <v>1.9916308791667596</v>
      </c>
      <c r="L23" s="3">
        <f t="shared" si="16"/>
        <v>33.337344446048121</v>
      </c>
      <c r="M23" s="3">
        <f t="shared" si="16"/>
        <v>85.640494164437456</v>
      </c>
      <c r="N23" s="3">
        <f t="shared" si="16"/>
        <v>87.538239150011805</v>
      </c>
    </row>
    <row r="24" spans="1:14" ht="15.5" x14ac:dyDescent="0.35">
      <c r="C24" t="s">
        <v>43</v>
      </c>
      <c r="D24" s="4">
        <f>IFERROR(_xlfn.RRI(5,I23,D23),"")</f>
        <v>-0.41112603128938319</v>
      </c>
      <c r="H24" s="4">
        <f t="shared" ref="H24:N24" si="17">IFERROR(_xlfn.RRI(5,M23,H23),"")</f>
        <v>-0.57691834104025275</v>
      </c>
      <c r="I24" s="4">
        <f t="shared" si="17"/>
        <v>-0.45789162676597972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0.28000000000000003</v>
      </c>
      <c r="H25" s="3">
        <f>IFERROR(INDEX(D25:G25,COUNT(D25:G25)),"")</f>
        <v>0.28000000000000003</v>
      </c>
      <c r="I25" s="3">
        <f t="shared" ref="I25:N25" si="18">IFERROR(INDEX(I51:I500,MATCH($C$25,$C$51:$C$500,0)),"")</f>
        <v>3.92</v>
      </c>
      <c r="J25" s="3">
        <f t="shared" si="18"/>
        <v>3.01</v>
      </c>
      <c r="K25" s="3">
        <f t="shared" si="18"/>
        <v>1.69</v>
      </c>
      <c r="L25" s="3">
        <f t="shared" si="18"/>
        <v>8152257.6699999999</v>
      </c>
      <c r="M25" s="3">
        <f t="shared" si="18"/>
        <v>14309343.58</v>
      </c>
      <c r="N25" s="3">
        <f t="shared" si="18"/>
        <v>12626236.140000001</v>
      </c>
    </row>
    <row r="26" spans="1:14" ht="15.5" x14ac:dyDescent="0.35">
      <c r="C26" t="s">
        <v>46</v>
      </c>
      <c r="D26" s="4">
        <f>IFERROR(_xlfn.RRI(5,I25,D25),"")</f>
        <v>-0.41010543764361007</v>
      </c>
      <c r="H26" s="4">
        <f t="shared" ref="H26:N26" si="19">IFERROR(_xlfn.RRI(5,M25,H25),"")</f>
        <v>-0.97127184972104319</v>
      </c>
      <c r="I26" s="4">
        <f t="shared" si="19"/>
        <v>-0.9500653015083601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7.5111275507874016</v>
      </c>
      <c r="H27" s="3">
        <f t="shared" ref="H27:N27" si="20">IFERROR(H4/H21,"")</f>
        <v>30.044510203149606</v>
      </c>
      <c r="I27" s="3">
        <f t="shared" si="20"/>
        <v>25.268112760236221</v>
      </c>
      <c r="J27" s="3">
        <f t="shared" si="20"/>
        <v>22.18043950905512</v>
      </c>
      <c r="K27" s="3">
        <f t="shared" si="20"/>
        <v>21.2266784453202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-0.21543945107176909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-0.92857142857142849</v>
      </c>
      <c r="I29" s="4">
        <f t="shared" si="22"/>
        <v>0.30232558139534893</v>
      </c>
      <c r="J29" s="4">
        <f t="shared" si="22"/>
        <v>0.78106508875739633</v>
      </c>
      <c r="K29" s="4">
        <f t="shared" si="22"/>
        <v>-0.99999979269546313</v>
      </c>
      <c r="L29" s="4">
        <f t="shared" si="22"/>
        <v>-0.43028430169261478</v>
      </c>
      <c r="M29" s="4">
        <f t="shared" si="22"/>
        <v>0.13330238887802073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0.18902865790712628</v>
      </c>
      <c r="I30" s="4">
        <f t="shared" si="23"/>
        <v>0.13920703644851423</v>
      </c>
      <c r="J30" s="4">
        <f t="shared" si="23"/>
        <v>4.4932185984340539E-2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95.69</v>
      </c>
      <c r="H32" s="3">
        <f>IFERROR(INDEX(D32:G32,COUNT(D32:G32)),"")</f>
        <v>95.69</v>
      </c>
      <c r="I32" s="3">
        <f t="shared" ref="I32:N32" si="24">IFERROR(INDEX(I51:I500,MATCH($C$32,$C$51:$C$500,0)),"")</f>
        <v>95.41</v>
      </c>
      <c r="J32" s="3">
        <f t="shared" si="24"/>
        <v>91.5</v>
      </c>
      <c r="K32" s="3">
        <f t="shared" si="24"/>
        <v>80.150000000000006</v>
      </c>
      <c r="L32" s="3">
        <f t="shared" si="24"/>
        <v>25035751.760000002</v>
      </c>
      <c r="M32" s="3">
        <f t="shared" si="24"/>
        <v>17501963.34</v>
      </c>
      <c r="N32" s="3">
        <f t="shared" si="24"/>
        <v>14423680.74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3.2</v>
      </c>
      <c r="H33" s="3">
        <f>IFERROR(INDEX(D33:G33,COUNT(D33:G33)),"")</f>
        <v>3.2</v>
      </c>
      <c r="I33" s="3">
        <f t="shared" ref="I33:N33" si="25">IFERROR(INDEX(I51:I500,MATCH($C$33,$C$51:$C$500,0)),"")</f>
        <v>5.61</v>
      </c>
      <c r="J33" s="3">
        <f t="shared" si="25"/>
        <v>2.19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1092.8599999999999</v>
      </c>
      <c r="H34" s="3">
        <f>IFERROR(INDEX(D34:G34,COUNT(D34:G34)),"")</f>
        <v>1092.8599999999999</v>
      </c>
      <c r="I34" s="3">
        <f t="shared" ref="I34:N34" si="26">IFERROR(INDEX(I51:I500,MATCH($C$34,$C$51:$C$500,0)),"")</f>
        <v>136.47999999999999</v>
      </c>
      <c r="J34" s="3">
        <f t="shared" si="26"/>
        <v>66.45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40.729999999999997</v>
      </c>
      <c r="H35" s="3">
        <f>IFERROR(INDEX(D35:G35,COUNT(D35:G35)),"")</f>
        <v>40.729999999999997</v>
      </c>
      <c r="I35" s="3">
        <f t="shared" ref="I35:N35" si="27">IFERROR(INDEX(I51:I500,MATCH($C$35,$C$51:$C$500,0)),"")</f>
        <v>21.17</v>
      </c>
      <c r="J35" s="3">
        <f t="shared" si="27"/>
        <v>9.02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19078263979</v>
      </c>
      <c r="E51" s="5">
        <v>17819320779</v>
      </c>
      <c r="F51" s="5">
        <v>16970300274</v>
      </c>
      <c r="G51" s="5">
        <v>14823823768</v>
      </c>
      <c r="I51" s="5">
        <v>64181006411</v>
      </c>
      <c r="J51" s="5">
        <v>56338316353</v>
      </c>
      <c r="K51" s="5">
        <v>43090157244</v>
      </c>
      <c r="L51" s="5">
        <v>28175508767</v>
      </c>
      <c r="M51" s="5">
        <v>29455598626</v>
      </c>
      <c r="N51" s="5">
        <v>28436341540</v>
      </c>
    </row>
    <row r="52" spans="2:14" ht="15.5" x14ac:dyDescent="0.35">
      <c r="C52" t="s">
        <v>73</v>
      </c>
      <c r="D52" s="5">
        <v>-12309872808</v>
      </c>
      <c r="E52" s="5">
        <v>-10206796961</v>
      </c>
      <c r="F52" s="5">
        <v>-7631780359</v>
      </c>
      <c r="G52" s="5">
        <v>-6847851522</v>
      </c>
      <c r="I52" s="5">
        <v>-31603560051</v>
      </c>
      <c r="J52" s="5">
        <v>-28153404864</v>
      </c>
      <c r="K52" s="5">
        <v>-26710252597</v>
      </c>
      <c r="L52" s="5">
        <v>-16089625658</v>
      </c>
      <c r="M52" s="5">
        <v>-17287661107</v>
      </c>
      <c r="N52" s="5">
        <v>-16024609083</v>
      </c>
    </row>
    <row r="53" spans="2:14" ht="15.5" x14ac:dyDescent="0.35">
      <c r="C53" t="s">
        <v>74</v>
      </c>
      <c r="D53" s="5">
        <v>6768391171</v>
      </c>
      <c r="E53" s="5">
        <v>7612523818</v>
      </c>
      <c r="F53" s="5">
        <v>9338519915</v>
      </c>
      <c r="G53" s="5">
        <v>7975972246</v>
      </c>
      <c r="I53" s="5">
        <v>32577446360</v>
      </c>
      <c r="J53" s="5">
        <v>28184911489</v>
      </c>
      <c r="K53" s="5">
        <v>16379904647</v>
      </c>
      <c r="L53" s="5">
        <v>12085883109</v>
      </c>
      <c r="M53" s="5">
        <v>12167937519</v>
      </c>
      <c r="N53" s="5">
        <v>12411732457</v>
      </c>
    </row>
    <row r="54" spans="2:14" ht="15.5" x14ac:dyDescent="0.35">
      <c r="C54" t="s">
        <v>75</v>
      </c>
      <c r="D54" s="5">
        <v>-5815909106</v>
      </c>
      <c r="E54" s="5">
        <v>-2643843663</v>
      </c>
      <c r="F54" s="5">
        <v>-6588628072</v>
      </c>
      <c r="G54" s="5">
        <v>-5701537183</v>
      </c>
      <c r="I54" s="5">
        <v>-20241672404</v>
      </c>
      <c r="J54" s="5">
        <v>-14911916706</v>
      </c>
      <c r="K54" s="5">
        <v>-8342307628</v>
      </c>
      <c r="L54" s="5">
        <v>-9312543640</v>
      </c>
      <c r="M54" s="5">
        <v>-7813012097</v>
      </c>
      <c r="N54" s="5">
        <v>-8899214784</v>
      </c>
    </row>
    <row r="55" spans="2:14" ht="15.5" x14ac:dyDescent="0.35">
      <c r="C55" t="s">
        <v>424</v>
      </c>
      <c r="D55" s="5">
        <v>-5815909106</v>
      </c>
      <c r="E55" s="5">
        <v>-2643843663</v>
      </c>
      <c r="F55" s="5">
        <v>-6588628072</v>
      </c>
      <c r="G55" s="5">
        <v>-5701537183</v>
      </c>
      <c r="I55" s="5">
        <v>-20241672404</v>
      </c>
      <c r="J55" s="5">
        <v>-14911916706</v>
      </c>
      <c r="K55" s="5">
        <v>-8342307628</v>
      </c>
      <c r="L55" s="5">
        <v>-9312543640</v>
      </c>
      <c r="M55" s="5">
        <v>-7813012097</v>
      </c>
      <c r="N55" s="5">
        <v>-8899214784</v>
      </c>
    </row>
    <row r="56" spans="2:14" ht="15.5" x14ac:dyDescent="0.35">
      <c r="C56" t="s">
        <v>78</v>
      </c>
      <c r="D56" s="5">
        <v>952482065</v>
      </c>
      <c r="E56" s="5">
        <v>4968680155</v>
      </c>
      <c r="F56" s="5">
        <v>2749891843</v>
      </c>
      <c r="G56" s="5">
        <v>2274435063</v>
      </c>
      <c r="I56" s="5">
        <v>12335773956</v>
      </c>
      <c r="J56" s="5">
        <v>13272994783</v>
      </c>
      <c r="K56" s="5">
        <v>8037597019</v>
      </c>
      <c r="L56" s="5">
        <v>2773339469</v>
      </c>
      <c r="M56" s="5">
        <v>4354925422</v>
      </c>
      <c r="N56" s="5">
        <v>3512517673</v>
      </c>
    </row>
    <row r="57" spans="2:14" ht="15.5" x14ac:dyDescent="0.35">
      <c r="C57" t="s">
        <v>79</v>
      </c>
      <c r="D57" s="5">
        <v>-37242206</v>
      </c>
      <c r="E57" s="5">
        <v>-580916986</v>
      </c>
      <c r="F57" s="5">
        <v>182454249</v>
      </c>
      <c r="G57" s="5">
        <v>-279024877</v>
      </c>
      <c r="I57" s="5">
        <v>-558285288</v>
      </c>
      <c r="J57" s="5">
        <v>-3473674109</v>
      </c>
      <c r="K57" s="5">
        <v>-3216299049</v>
      </c>
      <c r="L57" s="5">
        <v>-11316144</v>
      </c>
      <c r="M57" s="5">
        <v>-7021600</v>
      </c>
      <c r="N57" s="5">
        <v>-2971800</v>
      </c>
    </row>
    <row r="58" spans="2:14" ht="15.5" x14ac:dyDescent="0.35">
      <c r="C58" t="s">
        <v>261</v>
      </c>
      <c r="D58" s="5">
        <v>408334913</v>
      </c>
      <c r="E58" s="5">
        <v>549833905</v>
      </c>
      <c r="F58" s="5">
        <v>631224514</v>
      </c>
      <c r="G58" s="5">
        <v>659953236</v>
      </c>
      <c r="I58" s="5">
        <v>2535701339</v>
      </c>
      <c r="J58" s="5">
        <v>1020773814</v>
      </c>
      <c r="K58" s="5">
        <v>22888183</v>
      </c>
      <c r="L58" s="5">
        <v>3966118</v>
      </c>
    </row>
    <row r="59" spans="2:14" ht="15.5" x14ac:dyDescent="0.35">
      <c r="C59" t="s">
        <v>26</v>
      </c>
      <c r="D59" s="5">
        <v>-406284704</v>
      </c>
      <c r="E59" s="5">
        <v>-670143472</v>
      </c>
      <c r="F59" s="5">
        <v>-857384892</v>
      </c>
      <c r="G59" s="5">
        <v>-879106564</v>
      </c>
      <c r="I59" s="5">
        <v>-3315122306</v>
      </c>
      <c r="J59" s="5">
        <v>-4041391031</v>
      </c>
      <c r="K59" s="5">
        <v>-3330965495</v>
      </c>
      <c r="L59" s="5">
        <v>-15282262</v>
      </c>
      <c r="M59" s="5">
        <v>-7021600</v>
      </c>
      <c r="N59" s="5">
        <v>-2971800</v>
      </c>
    </row>
    <row r="60" spans="2:14" ht="15.5" x14ac:dyDescent="0.35">
      <c r="C60" t="s">
        <v>80</v>
      </c>
    </row>
    <row r="61" spans="2:14" ht="15.5" x14ac:dyDescent="0.35">
      <c r="C61" t="s">
        <v>81</v>
      </c>
      <c r="D61" s="5">
        <v>-37242206</v>
      </c>
      <c r="E61" s="5">
        <v>-580916986</v>
      </c>
      <c r="F61" s="5">
        <v>182454249</v>
      </c>
      <c r="G61" s="5">
        <v>-279024877</v>
      </c>
      <c r="I61" s="5">
        <v>-558285288</v>
      </c>
      <c r="J61" s="5">
        <v>-3473674109</v>
      </c>
      <c r="K61" s="5">
        <v>-3216299049</v>
      </c>
      <c r="L61" s="5">
        <v>-11316144</v>
      </c>
      <c r="M61" s="5">
        <v>-7021600</v>
      </c>
      <c r="N61" s="5">
        <v>-2971800</v>
      </c>
    </row>
    <row r="62" spans="2:14" ht="15.5" x14ac:dyDescent="0.35">
      <c r="C62" t="s">
        <v>28</v>
      </c>
      <c r="D62" s="5">
        <v>915239859</v>
      </c>
      <c r="E62" s="5">
        <v>4387763169</v>
      </c>
      <c r="F62" s="5">
        <v>2932346092</v>
      </c>
      <c r="G62" s="5">
        <v>1995410186</v>
      </c>
      <c r="I62" s="5">
        <v>11777488668</v>
      </c>
      <c r="J62" s="5">
        <v>9799320674</v>
      </c>
      <c r="K62" s="5">
        <v>4821297970</v>
      </c>
      <c r="L62" s="5">
        <v>2762023325</v>
      </c>
      <c r="M62" s="5">
        <v>4347903822</v>
      </c>
      <c r="N62" s="5">
        <v>3509545873</v>
      </c>
    </row>
    <row r="63" spans="2:14" ht="15.5" x14ac:dyDescent="0.35">
      <c r="C63" t="s">
        <v>27</v>
      </c>
      <c r="D63" s="5">
        <v>-202218744</v>
      </c>
      <c r="E63" s="5">
        <v>-770201482</v>
      </c>
      <c r="F63" s="5">
        <v>-364046621</v>
      </c>
      <c r="G63" s="5">
        <v>-224288824</v>
      </c>
      <c r="I63" s="5">
        <v>-1815336710</v>
      </c>
      <c r="J63" s="5">
        <v>-2147563368</v>
      </c>
      <c r="K63" s="5">
        <v>-1386310680</v>
      </c>
      <c r="L63" s="5">
        <v>-316346023</v>
      </c>
      <c r="M63" s="5">
        <v>-55100748</v>
      </c>
      <c r="N63" s="5">
        <v>278324970</v>
      </c>
    </row>
    <row r="64" spans="2:14" ht="15.5" x14ac:dyDescent="0.35">
      <c r="C64" t="s">
        <v>82</v>
      </c>
      <c r="D64" s="5">
        <v>-100338700</v>
      </c>
      <c r="E64" s="5">
        <v>-800171521</v>
      </c>
      <c r="F64" s="5">
        <v>-198823790</v>
      </c>
      <c r="G64" s="5">
        <v>-222132228</v>
      </c>
      <c r="I64" s="5">
        <v>-1592720360</v>
      </c>
      <c r="J64" s="5">
        <v>-1678222742</v>
      </c>
      <c r="K64" s="5">
        <v>-854244576</v>
      </c>
      <c r="L64" s="5">
        <v>-221648020</v>
      </c>
      <c r="M64" s="5">
        <v>-100647470</v>
      </c>
      <c r="N64" s="5">
        <v>-111069850</v>
      </c>
    </row>
    <row r="65" spans="2:14" ht="15.5" x14ac:dyDescent="0.35">
      <c r="C65" t="s">
        <v>83</v>
      </c>
      <c r="D65" s="5">
        <v>-101880044</v>
      </c>
      <c r="E65" s="5">
        <v>29970039</v>
      </c>
      <c r="F65" s="5">
        <v>-165222831</v>
      </c>
      <c r="G65" s="5">
        <v>-2156596</v>
      </c>
      <c r="I65" s="5">
        <v>-222616350</v>
      </c>
      <c r="J65" s="5">
        <v>-469340626</v>
      </c>
      <c r="K65" s="5">
        <v>-532066104</v>
      </c>
      <c r="L65" s="5">
        <v>-94698003</v>
      </c>
      <c r="M65" s="5">
        <v>45546722</v>
      </c>
      <c r="N65" s="5">
        <v>389394820</v>
      </c>
    </row>
    <row r="66" spans="2:14" ht="15.5" x14ac:dyDescent="0.35">
      <c r="C66" t="s">
        <v>84</v>
      </c>
      <c r="D66" s="5">
        <v>-202218744</v>
      </c>
      <c r="E66" s="5">
        <v>-770201482</v>
      </c>
      <c r="F66" s="5">
        <v>-364046621</v>
      </c>
      <c r="G66" s="5">
        <v>-224288824</v>
      </c>
      <c r="I66" s="5">
        <v>-1815336710</v>
      </c>
      <c r="J66" s="5">
        <v>-2147563368</v>
      </c>
      <c r="K66" s="5">
        <v>-1386310680</v>
      </c>
      <c r="L66" s="5">
        <v>-316346023</v>
      </c>
      <c r="M66" s="5">
        <v>-55100748</v>
      </c>
      <c r="N66" s="5">
        <v>278324970</v>
      </c>
    </row>
    <row r="67" spans="2:14" ht="15.5" x14ac:dyDescent="0.35">
      <c r="C67" t="s">
        <v>85</v>
      </c>
      <c r="D67" s="5">
        <v>713021115</v>
      </c>
      <c r="E67" s="5">
        <v>3617561687</v>
      </c>
      <c r="F67" s="5">
        <v>2568299471</v>
      </c>
      <c r="G67" s="5">
        <v>1771121362</v>
      </c>
      <c r="I67" s="5">
        <v>9962151958</v>
      </c>
      <c r="J67" s="5">
        <v>7651757306</v>
      </c>
      <c r="K67" s="5">
        <v>3434987290</v>
      </c>
      <c r="L67" s="5">
        <v>2445677302</v>
      </c>
      <c r="M67" s="5">
        <v>4292803074</v>
      </c>
      <c r="N67" s="5">
        <v>3787870843</v>
      </c>
    </row>
    <row r="68" spans="2:14" ht="15.5" x14ac:dyDescent="0.35">
      <c r="C68" t="s">
        <v>86</v>
      </c>
      <c r="D68" s="5">
        <v>-7710094</v>
      </c>
      <c r="E68" s="5">
        <v>-100136021</v>
      </c>
      <c r="F68" s="5">
        <v>23098548</v>
      </c>
      <c r="G68" s="5">
        <v>23098547</v>
      </c>
      <c r="I68" s="5">
        <v>-30840379</v>
      </c>
      <c r="J68" s="5">
        <v>278963876</v>
      </c>
      <c r="K68" s="5">
        <v>-195189421</v>
      </c>
      <c r="L68" s="5">
        <v>58199138</v>
      </c>
      <c r="M68" s="5">
        <v>203827293</v>
      </c>
    </row>
    <row r="69" spans="2:14" ht="15.5" x14ac:dyDescent="0.35">
      <c r="C69" t="s">
        <v>87</v>
      </c>
      <c r="D69" s="5">
        <v>-7710094</v>
      </c>
      <c r="E69" s="5">
        <v>-100136021</v>
      </c>
      <c r="F69" s="5">
        <v>23098548</v>
      </c>
      <c r="G69" s="5">
        <v>23098547</v>
      </c>
      <c r="I69" s="5">
        <v>-30840379</v>
      </c>
      <c r="J69" s="5">
        <v>278963876</v>
      </c>
      <c r="K69" s="5">
        <v>-195189421</v>
      </c>
      <c r="L69" s="5">
        <v>58199138</v>
      </c>
      <c r="M69" s="5">
        <v>203827293</v>
      </c>
    </row>
    <row r="70" spans="2:14" ht="15.5" x14ac:dyDescent="0.35">
      <c r="C70" t="s">
        <v>88</v>
      </c>
      <c r="D70" s="5">
        <v>705311021</v>
      </c>
      <c r="E70" s="5">
        <v>3517425666</v>
      </c>
      <c r="F70" s="5">
        <v>2591398019</v>
      </c>
      <c r="G70" s="5">
        <v>1794219909</v>
      </c>
      <c r="I70" s="5">
        <v>9931311579</v>
      </c>
      <c r="J70" s="5">
        <v>7930721182</v>
      </c>
      <c r="K70" s="5">
        <v>3239797869</v>
      </c>
      <c r="L70" s="5">
        <v>2503876440</v>
      </c>
      <c r="M70" s="5">
        <v>4496630367</v>
      </c>
      <c r="N70" s="5">
        <v>3787870843</v>
      </c>
    </row>
    <row r="71" spans="2:14" ht="15.5" x14ac:dyDescent="0.35">
      <c r="C71" t="s">
        <v>89</v>
      </c>
      <c r="D71" s="5">
        <v>713021115</v>
      </c>
      <c r="E71" s="5">
        <v>3617561687</v>
      </c>
      <c r="F71" s="5">
        <v>2568299471</v>
      </c>
      <c r="G71" s="5">
        <v>1771121362</v>
      </c>
      <c r="I71" s="5">
        <v>9962151958</v>
      </c>
      <c r="J71" s="5">
        <v>7651757306</v>
      </c>
      <c r="K71" s="5">
        <v>3434987290</v>
      </c>
      <c r="L71" s="5">
        <v>2445677302</v>
      </c>
      <c r="M71" s="5">
        <v>4292803074</v>
      </c>
      <c r="N71" s="5">
        <v>3787870843</v>
      </c>
    </row>
    <row r="72" spans="2:14" ht="15.5" x14ac:dyDescent="0.35">
      <c r="C72" t="s">
        <v>7</v>
      </c>
      <c r="D72" s="5">
        <v>705311021</v>
      </c>
      <c r="E72" s="5">
        <v>3517425666</v>
      </c>
      <c r="F72" s="5">
        <v>2591398019</v>
      </c>
      <c r="G72" s="5">
        <v>1794219909</v>
      </c>
      <c r="I72" s="5">
        <v>9931311579</v>
      </c>
      <c r="J72" s="5">
        <v>7930721182</v>
      </c>
      <c r="K72" s="5">
        <v>3239797869</v>
      </c>
      <c r="L72" s="5">
        <v>2503876440</v>
      </c>
      <c r="M72" s="5">
        <v>4496630367</v>
      </c>
      <c r="N72" s="5">
        <v>3787870843</v>
      </c>
    </row>
    <row r="73" spans="2:14" ht="15.5" x14ac:dyDescent="0.35">
      <c r="C73" t="s">
        <v>90</v>
      </c>
      <c r="D73" s="5">
        <v>713021115</v>
      </c>
      <c r="E73" s="5">
        <v>3617561687</v>
      </c>
      <c r="F73" s="5">
        <v>2568299471</v>
      </c>
      <c r="G73" s="5">
        <v>1771121362</v>
      </c>
      <c r="I73" s="5">
        <v>9962151958</v>
      </c>
      <c r="J73" s="5">
        <v>7651757306</v>
      </c>
      <c r="K73" s="5">
        <v>3434987290</v>
      </c>
      <c r="L73" s="5">
        <v>2445677302</v>
      </c>
      <c r="M73" s="5">
        <v>4292803074</v>
      </c>
      <c r="N73" s="5">
        <v>3787870843</v>
      </c>
    </row>
    <row r="74" spans="2:14" ht="15.5" x14ac:dyDescent="0.35">
      <c r="C74" t="s">
        <v>91</v>
      </c>
      <c r="D74" s="5">
        <v>705311021</v>
      </c>
      <c r="E74" s="5">
        <v>3517425666</v>
      </c>
      <c r="F74" s="5">
        <v>2591398019</v>
      </c>
      <c r="G74" s="5">
        <v>1794219909</v>
      </c>
      <c r="I74" s="5">
        <v>9931311579</v>
      </c>
      <c r="J74" s="5">
        <v>7930721182</v>
      </c>
      <c r="K74" s="5">
        <v>3239797869</v>
      </c>
      <c r="L74" s="5">
        <v>2503876440</v>
      </c>
      <c r="M74" s="5">
        <v>4496630367</v>
      </c>
      <c r="N74" s="5">
        <v>3787870843</v>
      </c>
    </row>
    <row r="75" spans="2:14" ht="15.5" x14ac:dyDescent="0.35">
      <c r="C75" t="s">
        <v>92</v>
      </c>
      <c r="D75" s="5">
        <v>705311021</v>
      </c>
      <c r="E75" s="5">
        <v>3517425666</v>
      </c>
      <c r="F75" s="5">
        <v>2591398019</v>
      </c>
      <c r="G75" s="5">
        <v>1794219909</v>
      </c>
      <c r="I75" s="5">
        <v>9931311579</v>
      </c>
      <c r="J75" s="5">
        <v>7930721182</v>
      </c>
      <c r="K75" s="5">
        <v>3239797869</v>
      </c>
      <c r="L75" s="5">
        <v>2503876440</v>
      </c>
      <c r="M75" s="5">
        <v>4496630367</v>
      </c>
      <c r="N75" s="5">
        <v>3787870843</v>
      </c>
    </row>
    <row r="77" spans="2:14" ht="15.5" x14ac:dyDescent="0.35">
      <c r="B77" t="s">
        <v>93</v>
      </c>
      <c r="C77" t="s">
        <v>94</v>
      </c>
    </row>
    <row r="78" spans="2:14" ht="15.5" x14ac:dyDescent="0.35">
      <c r="C78" t="s">
        <v>95</v>
      </c>
    </row>
    <row r="79" spans="2:14" ht="15.5" x14ac:dyDescent="0.35">
      <c r="C79" t="s">
        <v>19</v>
      </c>
      <c r="D79" s="5">
        <v>35512665146</v>
      </c>
      <c r="E79" s="5">
        <v>47026943256</v>
      </c>
      <c r="F79" s="5">
        <v>55767720655</v>
      </c>
      <c r="G79" s="5">
        <v>65729075099</v>
      </c>
      <c r="I79" s="5">
        <v>47026943256</v>
      </c>
      <c r="J79" s="5">
        <v>75272138431</v>
      </c>
      <c r="K79" s="5">
        <v>12045776325</v>
      </c>
      <c r="L79" s="5">
        <v>18698289809</v>
      </c>
      <c r="M79" s="5">
        <v>395285775</v>
      </c>
      <c r="N79" s="5">
        <v>434846810</v>
      </c>
    </row>
    <row r="80" spans="2:14" ht="15.5" x14ac:dyDescent="0.35">
      <c r="C80" t="s">
        <v>269</v>
      </c>
      <c r="D80" s="5">
        <v>1934427400</v>
      </c>
      <c r="E80" s="5">
        <v>2351808000</v>
      </c>
      <c r="F80" s="5">
        <v>2237377500</v>
      </c>
      <c r="G80" s="5">
        <v>1338860000</v>
      </c>
      <c r="I80" s="5">
        <v>2351808000</v>
      </c>
    </row>
    <row r="81" spans="3:14" ht="15.5" x14ac:dyDescent="0.35">
      <c r="C81" t="s">
        <v>96</v>
      </c>
      <c r="D81" s="5">
        <v>7842986057</v>
      </c>
      <c r="E81" s="5">
        <v>12379711509</v>
      </c>
      <c r="F81" s="5">
        <v>13000497045</v>
      </c>
      <c r="G81" s="5">
        <v>14383101601</v>
      </c>
      <c r="I81" s="5">
        <v>12379711509</v>
      </c>
      <c r="J81" s="5">
        <v>4026799298</v>
      </c>
      <c r="K81" s="5">
        <v>2853904631</v>
      </c>
      <c r="L81" s="5">
        <v>6310481992</v>
      </c>
      <c r="M81" s="5">
        <v>2937325559</v>
      </c>
      <c r="N81" s="5">
        <v>1902740816</v>
      </c>
    </row>
    <row r="82" spans="3:14" ht="15.5" x14ac:dyDescent="0.35">
      <c r="C82" t="s">
        <v>97</v>
      </c>
      <c r="D82" s="5">
        <v>10403482</v>
      </c>
      <c r="E82" s="5">
        <v>158381640</v>
      </c>
      <c r="I82" s="5">
        <v>158381640</v>
      </c>
      <c r="J82" s="5">
        <v>297196269</v>
      </c>
      <c r="K82" s="5">
        <v>15000000</v>
      </c>
      <c r="L82" s="5">
        <v>3885000</v>
      </c>
    </row>
    <row r="83" spans="3:14" ht="15.5" x14ac:dyDescent="0.35">
      <c r="C83" t="s">
        <v>270</v>
      </c>
      <c r="L83" s="5">
        <v>63488835270</v>
      </c>
    </row>
    <row r="84" spans="3:14" ht="15.5" x14ac:dyDescent="0.35">
      <c r="C84" t="s">
        <v>98</v>
      </c>
      <c r="D84" s="5">
        <v>7842986057</v>
      </c>
      <c r="E84" s="5">
        <v>12379711509</v>
      </c>
      <c r="F84" s="5">
        <v>13000497045</v>
      </c>
      <c r="G84" s="5">
        <v>14383101601</v>
      </c>
      <c r="I84" s="5">
        <v>12379711509</v>
      </c>
      <c r="J84" s="5">
        <v>4026799298</v>
      </c>
      <c r="K84" s="5">
        <v>2853904631</v>
      </c>
      <c r="L84" s="5">
        <v>6310481992</v>
      </c>
      <c r="M84" s="5">
        <v>2937325559</v>
      </c>
      <c r="N84" s="5">
        <v>1902740816</v>
      </c>
    </row>
    <row r="85" spans="3:14" ht="15.5" x14ac:dyDescent="0.35">
      <c r="C85" t="s">
        <v>99</v>
      </c>
      <c r="D85" s="5">
        <v>187092255</v>
      </c>
      <c r="E85" s="5">
        <v>18604600</v>
      </c>
      <c r="I85" s="5">
        <v>18604600</v>
      </c>
    </row>
    <row r="86" spans="3:14" ht="15.5" x14ac:dyDescent="0.35">
      <c r="C86" t="s">
        <v>101</v>
      </c>
      <c r="D86" s="5">
        <v>222639944</v>
      </c>
      <c r="E86" s="5">
        <v>213102519</v>
      </c>
      <c r="F86" s="5">
        <v>190744104</v>
      </c>
      <c r="G86" s="5">
        <v>195379617</v>
      </c>
      <c r="I86" s="5">
        <v>213102519</v>
      </c>
      <c r="J86" s="5">
        <v>285727261</v>
      </c>
    </row>
    <row r="87" spans="3:14" ht="15.5" x14ac:dyDescent="0.35">
      <c r="C87" t="s">
        <v>80</v>
      </c>
      <c r="D87" s="5">
        <v>307250413</v>
      </c>
      <c r="E87" s="5">
        <v>314960507</v>
      </c>
      <c r="F87" s="5">
        <v>415096528</v>
      </c>
      <c r="G87" s="5">
        <v>391997980</v>
      </c>
      <c r="I87" s="5">
        <v>314960507</v>
      </c>
      <c r="J87" s="5">
        <v>345800886</v>
      </c>
      <c r="K87" s="5">
        <v>66837010</v>
      </c>
      <c r="L87" s="5">
        <v>262026431</v>
      </c>
      <c r="M87" s="5">
        <v>203827293</v>
      </c>
    </row>
    <row r="88" spans="3:14" ht="15.5" x14ac:dyDescent="0.35">
      <c r="C88" t="s">
        <v>102</v>
      </c>
      <c r="D88" s="5">
        <v>62172770039</v>
      </c>
      <c r="E88" s="5">
        <v>74517350582</v>
      </c>
      <c r="F88" s="5">
        <v>76984280650</v>
      </c>
      <c r="G88" s="5">
        <v>87925113317</v>
      </c>
      <c r="I88" s="5">
        <v>74517350582</v>
      </c>
      <c r="J88" s="5">
        <v>87233095407</v>
      </c>
      <c r="K88" s="5">
        <v>30760659957</v>
      </c>
      <c r="L88" s="5">
        <v>39852195278</v>
      </c>
      <c r="M88" s="5">
        <v>3332611334</v>
      </c>
      <c r="N88" s="5">
        <v>2337587626</v>
      </c>
    </row>
    <row r="89" spans="3:14" ht="15.5" x14ac:dyDescent="0.35">
      <c r="C89" t="s">
        <v>103</v>
      </c>
    </row>
    <row r="90" spans="3:14" ht="15.5" x14ac:dyDescent="0.35">
      <c r="C90" t="s">
        <v>104</v>
      </c>
      <c r="D90" s="5">
        <v>205324654517</v>
      </c>
      <c r="E90" s="5">
        <v>208029648186</v>
      </c>
      <c r="F90" s="5">
        <v>208801916582</v>
      </c>
      <c r="G90" s="5">
        <v>209878415961</v>
      </c>
      <c r="I90" s="5">
        <v>208029648186</v>
      </c>
      <c r="J90" s="5">
        <v>200225167073</v>
      </c>
      <c r="K90" s="5">
        <v>192087453155</v>
      </c>
      <c r="L90" s="5">
        <v>127368336913</v>
      </c>
      <c r="M90" s="5">
        <v>5207000716</v>
      </c>
      <c r="N90" s="5">
        <v>4701867636</v>
      </c>
    </row>
    <row r="91" spans="3:14" ht="15.5" x14ac:dyDescent="0.35">
      <c r="C91" t="s">
        <v>349</v>
      </c>
      <c r="D91" s="5">
        <v>340204834</v>
      </c>
      <c r="E91" s="5">
        <v>398891285</v>
      </c>
      <c r="F91" s="5">
        <v>492282954</v>
      </c>
      <c r="G91" s="5">
        <v>616817657</v>
      </c>
      <c r="I91" s="5">
        <v>398891285</v>
      </c>
      <c r="J91" s="5">
        <v>849147397</v>
      </c>
      <c r="K91" s="5">
        <v>595396772</v>
      </c>
      <c r="L91" s="5">
        <v>144791665</v>
      </c>
    </row>
    <row r="92" spans="3:14" ht="15.5" x14ac:dyDescent="0.35">
      <c r="C92" t="s">
        <v>105</v>
      </c>
      <c r="L92" s="5">
        <v>266338648</v>
      </c>
      <c r="M92" s="5">
        <v>377451793</v>
      </c>
      <c r="N92" s="5">
        <v>389394820</v>
      </c>
    </row>
    <row r="93" spans="3:14" ht="15.5" x14ac:dyDescent="0.35">
      <c r="C93" t="s">
        <v>106</v>
      </c>
      <c r="D93" s="5">
        <v>207558808119</v>
      </c>
      <c r="E93" s="5">
        <v>209055009207</v>
      </c>
      <c r="F93" s="5">
        <v>210223518412</v>
      </c>
      <c r="G93" s="5">
        <v>211780477734</v>
      </c>
      <c r="I93" s="5">
        <v>209055009207</v>
      </c>
      <c r="J93" s="5">
        <v>202974878817</v>
      </c>
      <c r="K93" s="5">
        <v>193673985647</v>
      </c>
      <c r="L93" s="5">
        <v>127780967226</v>
      </c>
      <c r="M93" s="5">
        <v>5584452509</v>
      </c>
      <c r="N93" s="5">
        <v>5091262456</v>
      </c>
    </row>
    <row r="94" spans="3:14" ht="15.5" x14ac:dyDescent="0.35">
      <c r="C94" t="s">
        <v>107</v>
      </c>
      <c r="D94" s="5">
        <v>269731578158</v>
      </c>
      <c r="E94" s="5">
        <v>283572359789</v>
      </c>
      <c r="F94" s="5">
        <v>287207799062</v>
      </c>
      <c r="G94" s="5">
        <v>299705591051</v>
      </c>
      <c r="I94" s="5">
        <v>283572359789</v>
      </c>
      <c r="J94" s="5">
        <v>290207974224</v>
      </c>
      <c r="K94" s="5">
        <v>224434645604</v>
      </c>
      <c r="L94" s="5">
        <v>167633162504</v>
      </c>
      <c r="M94" s="5">
        <v>8917063843</v>
      </c>
      <c r="N94" s="5">
        <v>7428850082</v>
      </c>
    </row>
    <row r="95" spans="3:14" ht="15.5" x14ac:dyDescent="0.35">
      <c r="C95" t="s">
        <v>108</v>
      </c>
    </row>
    <row r="96" spans="3:14" ht="15.5" x14ac:dyDescent="0.35">
      <c r="C96" t="s">
        <v>109</v>
      </c>
    </row>
    <row r="97" spans="3:14" ht="15.5" x14ac:dyDescent="0.35">
      <c r="C97" t="s">
        <v>110</v>
      </c>
      <c r="D97" s="5">
        <v>15476196700</v>
      </c>
      <c r="E97" s="5">
        <v>23916174294</v>
      </c>
      <c r="F97" s="5">
        <v>20866080732</v>
      </c>
      <c r="G97" s="5">
        <v>20180394878</v>
      </c>
      <c r="I97" s="5">
        <v>23916174294</v>
      </c>
      <c r="J97" s="5">
        <v>10945089345</v>
      </c>
      <c r="K97" s="5">
        <v>13135493840</v>
      </c>
      <c r="L97" s="5">
        <v>159060484254</v>
      </c>
      <c r="M97" s="5">
        <v>2722882943</v>
      </c>
      <c r="N97" s="5">
        <v>2101909928</v>
      </c>
    </row>
    <row r="98" spans="3:14" ht="15.5" x14ac:dyDescent="0.35">
      <c r="C98" t="s">
        <v>273</v>
      </c>
      <c r="D98" s="5">
        <v>4000000000</v>
      </c>
      <c r="E98" s="5">
        <v>4000000000</v>
      </c>
      <c r="I98" s="5">
        <v>4000000000</v>
      </c>
    </row>
    <row r="99" spans="3:14" ht="15.5" x14ac:dyDescent="0.35">
      <c r="C99" t="s">
        <v>111</v>
      </c>
      <c r="D99" s="5">
        <v>184133378</v>
      </c>
      <c r="E99" s="5">
        <v>909010790</v>
      </c>
      <c r="F99" s="5">
        <v>6079406666</v>
      </c>
      <c r="G99" s="5">
        <v>7556346126</v>
      </c>
      <c r="I99" s="5">
        <v>909010790</v>
      </c>
      <c r="J99" s="5">
        <v>2314123146</v>
      </c>
      <c r="K99" s="5">
        <v>5704186515</v>
      </c>
      <c r="L99" s="5">
        <v>619885193</v>
      </c>
      <c r="M99" s="5">
        <v>1603798789</v>
      </c>
      <c r="N99" s="5">
        <v>1013556369</v>
      </c>
    </row>
    <row r="100" spans="3:14" ht="15.5" x14ac:dyDescent="0.35">
      <c r="C100" t="s">
        <v>113</v>
      </c>
    </row>
    <row r="101" spans="3:14" ht="15.5" x14ac:dyDescent="0.35">
      <c r="C101" t="s">
        <v>114</v>
      </c>
      <c r="D101" s="5">
        <v>10403482</v>
      </c>
      <c r="E101" s="5">
        <v>158381640</v>
      </c>
      <c r="I101" s="5">
        <v>158381640</v>
      </c>
      <c r="J101" s="5">
        <v>297196269</v>
      </c>
      <c r="K101" s="5">
        <v>15000000</v>
      </c>
      <c r="L101" s="5">
        <v>63492720270</v>
      </c>
    </row>
    <row r="102" spans="3:14" ht="15.5" x14ac:dyDescent="0.35">
      <c r="C102" t="s">
        <v>116</v>
      </c>
      <c r="D102" s="5">
        <v>5200559974</v>
      </c>
      <c r="E102" s="5">
        <v>9768467544</v>
      </c>
      <c r="F102" s="5">
        <v>5218627359</v>
      </c>
      <c r="G102" s="5">
        <v>4639866063</v>
      </c>
      <c r="I102" s="5">
        <v>9768467544</v>
      </c>
      <c r="J102" s="5">
        <v>3359252827</v>
      </c>
      <c r="K102" s="5">
        <v>3056574322</v>
      </c>
      <c r="L102" s="5">
        <v>1004336051</v>
      </c>
      <c r="M102" s="5">
        <v>903069434</v>
      </c>
      <c r="N102" s="5">
        <v>975408809</v>
      </c>
    </row>
    <row r="103" spans="3:14" ht="15.5" x14ac:dyDescent="0.35">
      <c r="C103" t="s">
        <v>115</v>
      </c>
      <c r="D103" s="5">
        <v>403540627</v>
      </c>
      <c r="E103" s="5">
        <v>188275587</v>
      </c>
      <c r="F103" s="5">
        <v>165319753</v>
      </c>
      <c r="G103" s="5">
        <v>376291746</v>
      </c>
      <c r="I103" s="5">
        <v>188275587</v>
      </c>
      <c r="J103" s="5">
        <v>480428392</v>
      </c>
      <c r="K103" s="5">
        <v>594045609</v>
      </c>
      <c r="L103" s="5">
        <v>443542740</v>
      </c>
      <c r="M103" s="5">
        <v>216014720</v>
      </c>
      <c r="N103" s="5">
        <v>112944750</v>
      </c>
    </row>
    <row r="104" spans="3:14" ht="15.5" x14ac:dyDescent="0.35">
      <c r="C104" t="s">
        <v>275</v>
      </c>
      <c r="D104" s="5">
        <v>310948491</v>
      </c>
      <c r="E104" s="5">
        <v>377853055</v>
      </c>
      <c r="I104" s="5">
        <v>377853055</v>
      </c>
    </row>
    <row r="105" spans="3:14" ht="15.5" x14ac:dyDescent="0.35">
      <c r="C105" t="s">
        <v>121</v>
      </c>
      <c r="D105" s="5">
        <v>11236227978</v>
      </c>
      <c r="E105" s="5">
        <v>17342343036</v>
      </c>
      <c r="F105" s="5">
        <v>27545301537</v>
      </c>
      <c r="G105" s="5">
        <v>43320177399</v>
      </c>
      <c r="I105" s="5">
        <v>17342343036</v>
      </c>
      <c r="J105" s="5">
        <v>46880353999</v>
      </c>
      <c r="K105" s="5">
        <v>48628553367</v>
      </c>
      <c r="L105" s="5">
        <v>1061952721</v>
      </c>
      <c r="M105" s="5">
        <v>943591899</v>
      </c>
      <c r="N105" s="5">
        <v>999835931</v>
      </c>
    </row>
    <row r="106" spans="3:14" ht="15.5" x14ac:dyDescent="0.35">
      <c r="C106" t="s">
        <v>122</v>
      </c>
      <c r="D106" s="5">
        <v>11236227978</v>
      </c>
      <c r="E106" s="5">
        <v>17342343036</v>
      </c>
      <c r="F106" s="5">
        <v>27545301537</v>
      </c>
      <c r="G106" s="5">
        <v>43320177399</v>
      </c>
      <c r="I106" s="5">
        <v>17342343036</v>
      </c>
      <c r="J106" s="5">
        <v>46880353999</v>
      </c>
      <c r="K106" s="5">
        <v>48628553367</v>
      </c>
      <c r="L106" s="5">
        <v>1061952721</v>
      </c>
      <c r="M106" s="5">
        <v>943591899</v>
      </c>
      <c r="N106" s="5">
        <v>999835931</v>
      </c>
    </row>
    <row r="107" spans="3:14" ht="15.5" x14ac:dyDescent="0.35">
      <c r="C107" t="s">
        <v>124</v>
      </c>
    </row>
    <row r="108" spans="3:14" ht="15.5" x14ac:dyDescent="0.35">
      <c r="C108" t="s">
        <v>276</v>
      </c>
      <c r="D108" s="5">
        <v>8020467536</v>
      </c>
      <c r="E108" s="5">
        <v>5073660350</v>
      </c>
      <c r="F108" s="5">
        <v>10102799305</v>
      </c>
      <c r="G108" s="5">
        <v>11107726446</v>
      </c>
      <c r="I108" s="5">
        <v>5073660350</v>
      </c>
      <c r="J108" s="5">
        <v>14301083105</v>
      </c>
      <c r="K108" s="5">
        <v>16874545031</v>
      </c>
    </row>
    <row r="109" spans="3:14" ht="15.5" x14ac:dyDescent="0.35">
      <c r="C109" t="s">
        <v>125</v>
      </c>
      <c r="D109" s="5">
        <v>8764374117</v>
      </c>
      <c r="E109" s="5">
        <v>5073660350</v>
      </c>
      <c r="F109" s="5">
        <v>10102799305</v>
      </c>
      <c r="G109" s="5">
        <v>11107726446</v>
      </c>
      <c r="I109" s="5">
        <v>5073660350</v>
      </c>
      <c r="J109" s="5">
        <v>14884923500</v>
      </c>
      <c r="K109" s="5">
        <v>16874545031</v>
      </c>
    </row>
    <row r="110" spans="3:14" ht="15.5" x14ac:dyDescent="0.35">
      <c r="C110" t="s">
        <v>123</v>
      </c>
      <c r="D110" s="5">
        <v>1072319958</v>
      </c>
      <c r="E110" s="5">
        <v>972614557</v>
      </c>
      <c r="F110" s="5">
        <v>1030828089</v>
      </c>
      <c r="G110" s="5">
        <v>859090283</v>
      </c>
      <c r="I110" s="5">
        <v>972614557</v>
      </c>
      <c r="J110" s="5">
        <v>758696775</v>
      </c>
      <c r="K110" s="5">
        <v>210674030</v>
      </c>
    </row>
    <row r="111" spans="3:14" ht="15.5" x14ac:dyDescent="0.35">
      <c r="C111" t="s">
        <v>126</v>
      </c>
      <c r="D111" s="5">
        <v>26712424678</v>
      </c>
      <c r="E111" s="5">
        <v>41258517330</v>
      </c>
      <c r="F111" s="5">
        <v>48411382269</v>
      </c>
      <c r="G111" s="5">
        <v>63500572277</v>
      </c>
      <c r="I111" s="5">
        <v>41258517330</v>
      </c>
      <c r="J111" s="5">
        <v>57825443344</v>
      </c>
      <c r="K111" s="5">
        <v>61764047207</v>
      </c>
      <c r="L111" s="5">
        <v>160122436975</v>
      </c>
      <c r="M111" s="5">
        <v>3666474842</v>
      </c>
      <c r="N111" s="5">
        <v>3101745859</v>
      </c>
    </row>
    <row r="112" spans="3:14" ht="15.5" x14ac:dyDescent="0.35">
      <c r="C112" t="s">
        <v>127</v>
      </c>
    </row>
    <row r="113" spans="2:14" ht="15.5" x14ac:dyDescent="0.35">
      <c r="C113" t="s">
        <v>128</v>
      </c>
      <c r="D113" s="5">
        <v>190470075000</v>
      </c>
      <c r="E113" s="5">
        <v>190470075000</v>
      </c>
      <c r="F113" s="5">
        <v>190470075000</v>
      </c>
      <c r="G113" s="5">
        <v>190470075000</v>
      </c>
      <c r="I113" s="5">
        <v>190470075000</v>
      </c>
      <c r="J113" s="5">
        <v>190470075000</v>
      </c>
      <c r="K113" s="5">
        <v>152220075000</v>
      </c>
      <c r="L113" s="5">
        <v>300000000</v>
      </c>
      <c r="M113" s="5">
        <v>300000000</v>
      </c>
      <c r="N113" s="5">
        <v>300000000</v>
      </c>
    </row>
    <row r="114" spans="2:14" ht="15.5" x14ac:dyDescent="0.35">
      <c r="C114" t="s">
        <v>129</v>
      </c>
      <c r="D114" s="5">
        <v>12658121187</v>
      </c>
      <c r="E114" s="5">
        <v>12658121187</v>
      </c>
      <c r="F114" s="5">
        <v>12658121187</v>
      </c>
      <c r="G114" s="5">
        <v>12658121187</v>
      </c>
      <c r="I114" s="5">
        <v>12658121187</v>
      </c>
      <c r="J114" s="5">
        <v>12658121187</v>
      </c>
      <c r="K114" s="5">
        <v>-10873090113</v>
      </c>
      <c r="L114" s="5">
        <v>-10873090113</v>
      </c>
      <c r="M114" s="5">
        <v>-10629350201</v>
      </c>
      <c r="N114" s="5">
        <v>-7056204612</v>
      </c>
    </row>
    <row r="115" spans="2:14" ht="15.5" x14ac:dyDescent="0.35">
      <c r="C115" t="s">
        <v>130</v>
      </c>
      <c r="D115" s="5">
        <v>39583706880</v>
      </c>
      <c r="E115" s="5">
        <v>38870685765</v>
      </c>
      <c r="F115" s="5">
        <v>35253124078</v>
      </c>
      <c r="G115" s="5">
        <v>32684824607</v>
      </c>
      <c r="I115" s="5">
        <v>38870685765</v>
      </c>
      <c r="J115" s="5">
        <v>28908533807</v>
      </c>
      <c r="K115" s="5">
        <v>21256776500</v>
      </c>
      <c r="L115" s="5">
        <v>17821789211</v>
      </c>
      <c r="M115" s="5">
        <v>15376111909</v>
      </c>
      <c r="N115" s="5">
        <v>11083308835</v>
      </c>
    </row>
    <row r="116" spans="2:14" ht="15.5" x14ac:dyDescent="0.35">
      <c r="C116" t="s">
        <v>131</v>
      </c>
      <c r="D116" s="5">
        <v>155000000</v>
      </c>
      <c r="E116" s="5">
        <v>155000000</v>
      </c>
      <c r="F116" s="5">
        <v>155000000</v>
      </c>
      <c r="G116" s="5">
        <v>155000000</v>
      </c>
      <c r="I116" s="5">
        <v>155000000</v>
      </c>
      <c r="J116" s="5">
        <v>124000000</v>
      </c>
      <c r="K116" s="5">
        <v>93000000</v>
      </c>
    </row>
    <row r="117" spans="2:14" ht="15.5" x14ac:dyDescent="0.35">
      <c r="C117" t="s">
        <v>132</v>
      </c>
      <c r="D117" s="5">
        <v>39428706880</v>
      </c>
      <c r="E117" s="5">
        <v>38715685765</v>
      </c>
      <c r="F117" s="5">
        <v>35098124078</v>
      </c>
      <c r="G117" s="5">
        <v>32529824607</v>
      </c>
      <c r="I117" s="5">
        <v>38715685765</v>
      </c>
      <c r="J117" s="5">
        <v>28784533807</v>
      </c>
      <c r="K117" s="5">
        <v>21163776500</v>
      </c>
    </row>
    <row r="118" spans="2:14" ht="15.5" x14ac:dyDescent="0.35">
      <c r="C118" t="s">
        <v>133</v>
      </c>
      <c r="D118" s="5">
        <v>39583706880</v>
      </c>
      <c r="E118" s="5">
        <v>38870685765</v>
      </c>
      <c r="F118" s="5">
        <v>35253124078</v>
      </c>
      <c r="G118" s="5">
        <v>32684824607</v>
      </c>
      <c r="I118" s="5">
        <v>38870685765</v>
      </c>
      <c r="J118" s="5">
        <v>28908533807</v>
      </c>
      <c r="K118" s="5">
        <v>21256776500</v>
      </c>
      <c r="L118" s="5">
        <v>17821789211</v>
      </c>
      <c r="M118" s="5">
        <v>15376111909</v>
      </c>
      <c r="N118" s="5">
        <v>11083308835</v>
      </c>
    </row>
    <row r="119" spans="2:14" ht="15.5" x14ac:dyDescent="0.35">
      <c r="C119" t="s">
        <v>9</v>
      </c>
      <c r="D119" s="5">
        <v>243019153480</v>
      </c>
      <c r="E119" s="5">
        <v>242313842459</v>
      </c>
      <c r="F119" s="5">
        <v>238796416793</v>
      </c>
      <c r="G119" s="5">
        <v>236205018774</v>
      </c>
      <c r="I119" s="5">
        <v>242313842459</v>
      </c>
      <c r="J119" s="5">
        <v>232382530880</v>
      </c>
      <c r="K119" s="5">
        <v>162670598397</v>
      </c>
      <c r="L119" s="5">
        <v>7510725529</v>
      </c>
      <c r="M119" s="5">
        <v>5250589001</v>
      </c>
      <c r="N119" s="5">
        <v>4327104223</v>
      </c>
    </row>
    <row r="120" spans="2:14" ht="15.5" x14ac:dyDescent="0.35">
      <c r="C120" t="s">
        <v>135</v>
      </c>
      <c r="D120" s="5">
        <v>269731578158</v>
      </c>
      <c r="E120" s="5">
        <v>283572359789</v>
      </c>
      <c r="F120" s="5">
        <v>287207799062</v>
      </c>
      <c r="G120" s="5">
        <v>299705591051</v>
      </c>
      <c r="I120" s="5">
        <v>283572359789</v>
      </c>
      <c r="J120" s="5">
        <v>290207974224</v>
      </c>
      <c r="K120" s="5">
        <v>224434645604</v>
      </c>
      <c r="L120" s="5">
        <v>167633162504</v>
      </c>
      <c r="M120" s="5">
        <v>8917063843</v>
      </c>
      <c r="N120" s="5">
        <v>7428850082</v>
      </c>
    </row>
    <row r="121" spans="2:14" ht="15.5" x14ac:dyDescent="0.35">
      <c r="C121" t="s">
        <v>136</v>
      </c>
      <c r="D121" s="5">
        <v>2539601000</v>
      </c>
      <c r="E121" s="5">
        <v>2539601000</v>
      </c>
      <c r="F121" s="5">
        <v>2539601000</v>
      </c>
      <c r="G121" s="5">
        <v>2539601000</v>
      </c>
      <c r="I121" s="5">
        <v>2539601000</v>
      </c>
      <c r="J121" s="5">
        <v>2539601000</v>
      </c>
      <c r="K121" s="5">
        <v>2029601000</v>
      </c>
      <c r="L121" s="5">
        <v>300</v>
      </c>
      <c r="M121" s="5">
        <v>300</v>
      </c>
      <c r="N121" s="5">
        <v>300</v>
      </c>
    </row>
    <row r="123" spans="2:14" ht="15.5" x14ac:dyDescent="0.35">
      <c r="B123" t="s">
        <v>137</v>
      </c>
      <c r="C123" t="s">
        <v>138</v>
      </c>
      <c r="D123" s="5">
        <v>1913453479</v>
      </c>
      <c r="E123" s="5">
        <v>4840990045</v>
      </c>
      <c r="F123" s="5">
        <v>15035704537</v>
      </c>
      <c r="G123" s="5">
        <v>-3012408449</v>
      </c>
      <c r="I123" s="5">
        <v>20708760577</v>
      </c>
      <c r="J123" s="5">
        <v>20009179575</v>
      </c>
      <c r="K123" s="5">
        <v>25038863127</v>
      </c>
      <c r="L123" s="5">
        <v>230914551</v>
      </c>
      <c r="M123" s="5">
        <v>2103149132</v>
      </c>
      <c r="N123" s="5">
        <v>170793124</v>
      </c>
    </row>
    <row r="124" spans="2:14" ht="15.5" x14ac:dyDescent="0.35">
      <c r="C124" t="s">
        <v>279</v>
      </c>
      <c r="D124" s="5">
        <v>23636891573</v>
      </c>
      <c r="E124" s="5">
        <v>18014173419</v>
      </c>
      <c r="F124" s="5">
        <v>18984422354</v>
      </c>
      <c r="G124" s="5">
        <v>8985350226</v>
      </c>
      <c r="I124" s="5">
        <v>55469050061</v>
      </c>
      <c r="J124" s="5">
        <v>55385069183</v>
      </c>
      <c r="K124" s="5">
        <v>49554006925</v>
      </c>
      <c r="L124" s="5">
        <v>24802352334</v>
      </c>
      <c r="M124" s="5">
        <v>28421013883</v>
      </c>
      <c r="N124" s="5">
        <v>28600771916</v>
      </c>
    </row>
    <row r="125" spans="2:14" ht="15.5" x14ac:dyDescent="0.35">
      <c r="C125" t="s">
        <v>495</v>
      </c>
      <c r="D125" s="5">
        <v>408334913</v>
      </c>
      <c r="E125" s="5">
        <v>549833905</v>
      </c>
      <c r="F125" s="5">
        <v>631224514</v>
      </c>
      <c r="G125" s="5">
        <v>659953236</v>
      </c>
      <c r="I125" s="5">
        <v>2535701339</v>
      </c>
      <c r="J125" s="5">
        <v>1020773815</v>
      </c>
      <c r="K125" s="5">
        <v>22888183</v>
      </c>
      <c r="L125" s="5">
        <v>3966118</v>
      </c>
    </row>
    <row r="126" spans="2:14" ht="15.5" x14ac:dyDescent="0.35">
      <c r="C126" t="s">
        <v>144</v>
      </c>
      <c r="D126" s="5">
        <v>-104221095</v>
      </c>
      <c r="E126" s="5">
        <v>-599924502</v>
      </c>
      <c r="F126" s="5">
        <v>-380367777</v>
      </c>
      <c r="G126" s="5">
        <v>-737994529</v>
      </c>
      <c r="I126" s="5">
        <v>-2002690947</v>
      </c>
      <c r="J126" s="5">
        <v>-2992544413</v>
      </c>
      <c r="K126" s="5">
        <v>-821561112</v>
      </c>
    </row>
    <row r="127" spans="2:14" ht="15.5" x14ac:dyDescent="0.35">
      <c r="C127" t="s">
        <v>561</v>
      </c>
      <c r="D127" s="5">
        <v>-5265023565</v>
      </c>
      <c r="E127" s="5">
        <v>-8264956886</v>
      </c>
      <c r="I127" s="5">
        <v>-8264956886</v>
      </c>
      <c r="J127" s="5">
        <v>-2158913664</v>
      </c>
      <c r="K127" s="5">
        <v>-1485480857</v>
      </c>
      <c r="L127" s="5">
        <v>-2139483146</v>
      </c>
      <c r="M127" s="5">
        <v>-4203065757</v>
      </c>
      <c r="N127" s="5">
        <v>-7741722234</v>
      </c>
    </row>
    <row r="128" spans="2:14" ht="15.5" x14ac:dyDescent="0.35">
      <c r="C128" t="s">
        <v>142</v>
      </c>
      <c r="D128" s="5">
        <v>-3529604547</v>
      </c>
      <c r="E128" s="5">
        <v>-3022267127</v>
      </c>
      <c r="F128" s="5">
        <v>-2599516263</v>
      </c>
      <c r="G128" s="5">
        <v>-2147835490</v>
      </c>
      <c r="I128" s="5">
        <v>-10268041740</v>
      </c>
      <c r="J128" s="5">
        <v>-6678658498</v>
      </c>
      <c r="K128" s="5">
        <v>-6547782085</v>
      </c>
      <c r="L128" s="5">
        <v>-7940353559</v>
      </c>
      <c r="M128" s="5">
        <v>-7732958294</v>
      </c>
      <c r="N128" s="5">
        <v>-7134890138</v>
      </c>
    </row>
    <row r="129" spans="3:14" ht="15.5" x14ac:dyDescent="0.35">
      <c r="C129" t="s">
        <v>1323</v>
      </c>
      <c r="D129" s="5">
        <v>-10455456</v>
      </c>
      <c r="E129" s="5">
        <v>-395566000</v>
      </c>
      <c r="I129" s="5">
        <v>-395566000</v>
      </c>
    </row>
    <row r="130" spans="3:14" ht="15.5" x14ac:dyDescent="0.35">
      <c r="C130" t="s">
        <v>355</v>
      </c>
      <c r="D130" s="5">
        <v>-4699926473</v>
      </c>
      <c r="E130" s="5">
        <v>-329816995</v>
      </c>
      <c r="F130" s="5">
        <v>-389384892</v>
      </c>
      <c r="G130" s="5">
        <v>-378219419</v>
      </c>
      <c r="I130" s="5">
        <v>-1460545829</v>
      </c>
      <c r="J130" s="5">
        <v>-1810762493</v>
      </c>
      <c r="K130" s="5">
        <v>-2935715495</v>
      </c>
      <c r="L130" s="5">
        <v>-15282262</v>
      </c>
      <c r="M130" s="5">
        <v>-7021600</v>
      </c>
      <c r="N130" s="5">
        <v>-2971800</v>
      </c>
    </row>
    <row r="131" spans="3:14" ht="15.5" x14ac:dyDescent="0.35">
      <c r="C131" t="s">
        <v>140</v>
      </c>
      <c r="D131" s="5">
        <v>-8522541871</v>
      </c>
      <c r="E131" s="5">
        <v>-1110485769</v>
      </c>
      <c r="F131" s="5">
        <v>-1210673399</v>
      </c>
      <c r="G131" s="5">
        <v>-9393662473</v>
      </c>
      <c r="I131" s="5">
        <v>-14904189421</v>
      </c>
      <c r="J131" s="5">
        <v>-22755784355</v>
      </c>
      <c r="K131" s="5">
        <v>-12747492432</v>
      </c>
      <c r="L131" s="5">
        <v>-14480284934</v>
      </c>
      <c r="M131" s="5">
        <v>-14374819100</v>
      </c>
      <c r="N131" s="5">
        <v>-13550394620</v>
      </c>
    </row>
    <row r="132" spans="3:14" ht="15.5" x14ac:dyDescent="0.35">
      <c r="C132" t="s">
        <v>145</v>
      </c>
      <c r="D132" s="5">
        <v>-11364119841</v>
      </c>
      <c r="E132" s="5">
        <v>-7509482124</v>
      </c>
      <c r="F132" s="5">
        <v>-14654533701</v>
      </c>
      <c r="G132" s="5">
        <v>1228298158</v>
      </c>
      <c r="I132" s="5">
        <v>-22145781879</v>
      </c>
      <c r="J132" s="5">
        <v>62481785404</v>
      </c>
      <c r="K132" s="5">
        <v>43703144894</v>
      </c>
      <c r="L132" s="5">
        <v>143500000000</v>
      </c>
    </row>
    <row r="133" spans="3:14" ht="15.5" x14ac:dyDescent="0.35">
      <c r="C133" t="s">
        <v>146</v>
      </c>
      <c r="D133" s="5">
        <v>-2063641898</v>
      </c>
      <c r="E133" s="5">
        <v>-6072285320</v>
      </c>
      <c r="F133" s="5">
        <v>-10342525280</v>
      </c>
      <c r="G133" s="5">
        <v>-3109768284</v>
      </c>
      <c r="I133" s="5">
        <v>-26808173873</v>
      </c>
      <c r="J133" s="5">
        <v>-19264602873</v>
      </c>
      <c r="K133" s="5">
        <v>-75394521505</v>
      </c>
      <c r="L133" s="5">
        <v>-125427910517</v>
      </c>
      <c r="M133" s="5">
        <v>-2142710167</v>
      </c>
      <c r="N133" s="5">
        <v>-305169727</v>
      </c>
    </row>
    <row r="134" spans="3:14" ht="15.5" x14ac:dyDescent="0.35">
      <c r="C134" t="s">
        <v>147</v>
      </c>
      <c r="J134" s="5">
        <v>686215718</v>
      </c>
      <c r="K134" s="5">
        <v>597004280</v>
      </c>
      <c r="L134" s="5">
        <v>-1283220000</v>
      </c>
    </row>
    <row r="135" spans="3:14" ht="15.5" x14ac:dyDescent="0.35">
      <c r="C135" t="s">
        <v>790</v>
      </c>
      <c r="J135" s="5">
        <v>-473070708</v>
      </c>
      <c r="K135" s="5">
        <v>-643983200</v>
      </c>
      <c r="L135" s="5">
        <v>-150000000</v>
      </c>
    </row>
    <row r="136" spans="3:14" ht="15.5" x14ac:dyDescent="0.35">
      <c r="C136" t="s">
        <v>148</v>
      </c>
      <c r="D136" s="5">
        <v>-2106183117</v>
      </c>
      <c r="E136" s="5">
        <v>788645780</v>
      </c>
      <c r="F136" s="5">
        <v>-9444007780</v>
      </c>
      <c r="G136" s="5">
        <v>-3770908284</v>
      </c>
      <c r="I136" s="5">
        <v>-17709865273</v>
      </c>
      <c r="J136" s="5">
        <v>-19477747883</v>
      </c>
      <c r="K136" s="5">
        <v>-75347542585</v>
      </c>
      <c r="L136" s="5">
        <v>-123994690517</v>
      </c>
      <c r="M136" s="5">
        <v>-2142710167</v>
      </c>
      <c r="N136" s="5">
        <v>-305169727</v>
      </c>
    </row>
    <row r="137" spans="3:14" ht="15.5" x14ac:dyDescent="0.35">
      <c r="C137" t="s">
        <v>1324</v>
      </c>
      <c r="D137" s="5">
        <v>64573800</v>
      </c>
      <c r="E137" s="5">
        <v>76671600</v>
      </c>
      <c r="I137" s="5">
        <v>76671600</v>
      </c>
    </row>
    <row r="138" spans="3:14" ht="15.5" x14ac:dyDescent="0.35">
      <c r="C138" t="s">
        <v>1325</v>
      </c>
      <c r="E138" s="5">
        <v>-7000000000</v>
      </c>
      <c r="I138" s="5">
        <v>-7000000000</v>
      </c>
    </row>
    <row r="139" spans="3:14" ht="15.5" x14ac:dyDescent="0.35">
      <c r="C139" t="s">
        <v>1326</v>
      </c>
      <c r="D139" s="5">
        <v>-22032581</v>
      </c>
      <c r="E139" s="5">
        <v>62397300</v>
      </c>
      <c r="F139" s="5">
        <v>-898517500</v>
      </c>
      <c r="G139" s="5">
        <v>661140000</v>
      </c>
      <c r="I139" s="5">
        <v>-2174980200</v>
      </c>
    </row>
    <row r="140" spans="3:14" ht="15.5" x14ac:dyDescent="0.35">
      <c r="C140" t="s">
        <v>149</v>
      </c>
      <c r="D140" s="5">
        <v>-11364119841</v>
      </c>
      <c r="E140" s="5">
        <v>-7509482124</v>
      </c>
      <c r="F140" s="5">
        <v>-14654533701</v>
      </c>
      <c r="G140" s="5">
        <v>1228298158</v>
      </c>
      <c r="I140" s="5">
        <v>-22145781879</v>
      </c>
      <c r="J140" s="5">
        <v>62481785404</v>
      </c>
      <c r="K140" s="5">
        <v>43703144894</v>
      </c>
      <c r="L140" s="5">
        <v>143500000000</v>
      </c>
    </row>
    <row r="141" spans="3:14" ht="15.5" x14ac:dyDescent="0.35">
      <c r="C141" t="s">
        <v>396</v>
      </c>
      <c r="F141" s="5">
        <v>3370879859</v>
      </c>
      <c r="G141" s="5">
        <v>629120141</v>
      </c>
      <c r="I141" s="5">
        <v>4000000000</v>
      </c>
      <c r="K141" s="5">
        <v>53641707188</v>
      </c>
    </row>
    <row r="142" spans="3:14" ht="15.5" x14ac:dyDescent="0.35">
      <c r="C142" t="s">
        <v>397</v>
      </c>
      <c r="D142" s="5">
        <v>-967904891</v>
      </c>
      <c r="E142" s="5">
        <v>-944722809</v>
      </c>
      <c r="F142" s="5">
        <v>-2712618765</v>
      </c>
      <c r="G142" s="5">
        <v>889635191</v>
      </c>
      <c r="I142" s="5">
        <v>-3657341574</v>
      </c>
      <c r="J142" s="5">
        <v>-3282457097</v>
      </c>
      <c r="K142" s="5">
        <v>-33642963039</v>
      </c>
    </row>
    <row r="143" spans="3:14" ht="15.5" x14ac:dyDescent="0.35">
      <c r="C143" t="s">
        <v>1327</v>
      </c>
      <c r="D143" s="5">
        <v>-10000000000</v>
      </c>
      <c r="E143" s="5">
        <v>-6000000000</v>
      </c>
      <c r="F143" s="5">
        <v>-15000000000</v>
      </c>
      <c r="I143" s="5">
        <v>-21000000000</v>
      </c>
    </row>
    <row r="144" spans="3:14" ht="15.5" x14ac:dyDescent="0.35">
      <c r="C144" t="s">
        <v>922</v>
      </c>
      <c r="K144" s="5">
        <v>31000000000</v>
      </c>
    </row>
    <row r="145" spans="2:14" ht="15.5" x14ac:dyDescent="0.35">
      <c r="C145" t="s">
        <v>1328</v>
      </c>
      <c r="K145" s="5">
        <v>-2226838985</v>
      </c>
    </row>
    <row r="146" spans="2:14" ht="15.5" x14ac:dyDescent="0.35">
      <c r="C146" t="s">
        <v>420</v>
      </c>
      <c r="K146" s="5">
        <v>-63488835270</v>
      </c>
      <c r="L146" s="5">
        <v>50000000000</v>
      </c>
    </row>
    <row r="147" spans="2:14" ht="15.5" x14ac:dyDescent="0.35">
      <c r="C147" t="s">
        <v>685</v>
      </c>
    </row>
    <row r="148" spans="2:14" ht="15.5" x14ac:dyDescent="0.35">
      <c r="C148" t="s">
        <v>314</v>
      </c>
      <c r="D148" s="5">
        <v>-71011200</v>
      </c>
      <c r="E148" s="5">
        <v>-187625305</v>
      </c>
      <c r="I148" s="5">
        <v>-187625305</v>
      </c>
    </row>
    <row r="149" spans="2:14" ht="15.5" x14ac:dyDescent="0.35">
      <c r="C149" t="s">
        <v>1043</v>
      </c>
      <c r="J149" s="5">
        <v>66810000000</v>
      </c>
      <c r="K149" s="5">
        <v>58420000000</v>
      </c>
      <c r="L149" s="5">
        <v>93500000000</v>
      </c>
    </row>
    <row r="150" spans="2:14" ht="15.5" x14ac:dyDescent="0.35">
      <c r="C150" t="s">
        <v>155</v>
      </c>
      <c r="D150" s="5">
        <v>-325203750</v>
      </c>
      <c r="E150" s="5">
        <v>-377134010</v>
      </c>
      <c r="F150" s="5">
        <v>-312794795</v>
      </c>
      <c r="G150" s="5">
        <v>-290457174</v>
      </c>
      <c r="I150" s="5">
        <v>-1300815000</v>
      </c>
      <c r="J150" s="5">
        <v>-1045757499</v>
      </c>
    </row>
    <row r="151" spans="2:14" ht="15.5" x14ac:dyDescent="0.35">
      <c r="C151" t="s">
        <v>1133</v>
      </c>
      <c r="K151" s="5">
        <v>75000</v>
      </c>
    </row>
    <row r="152" spans="2:14" ht="15.5" x14ac:dyDescent="0.35">
      <c r="C152" t="s">
        <v>857</v>
      </c>
      <c r="D152" s="5">
        <v>-11514308260</v>
      </c>
      <c r="E152" s="5">
        <v>-8740777399</v>
      </c>
      <c r="F152" s="5">
        <v>-9961354444</v>
      </c>
      <c r="G152" s="5">
        <v>-4893878575</v>
      </c>
      <c r="I152" s="5">
        <v>-28245195175</v>
      </c>
      <c r="J152" s="5">
        <v>63226362106</v>
      </c>
      <c r="K152" s="5">
        <v>-6652513484</v>
      </c>
      <c r="L152" s="5">
        <v>18303004034</v>
      </c>
      <c r="M152" s="5">
        <v>-39561035</v>
      </c>
      <c r="N152" s="5">
        <v>-134376603</v>
      </c>
    </row>
    <row r="153" spans="2:14" ht="15.5" x14ac:dyDescent="0.35">
      <c r="C153" t="s">
        <v>165</v>
      </c>
      <c r="D153" s="5">
        <v>47026943256</v>
      </c>
      <c r="I153" s="5">
        <v>75272138431</v>
      </c>
      <c r="J153" s="5">
        <v>12045776325</v>
      </c>
      <c r="K153" s="5">
        <v>18698289809</v>
      </c>
      <c r="L153" s="5">
        <v>395285775</v>
      </c>
      <c r="M153" s="5">
        <v>434846810</v>
      </c>
      <c r="N153" s="5">
        <v>569223413</v>
      </c>
    </row>
    <row r="154" spans="2:14" ht="15.5" x14ac:dyDescent="0.35">
      <c r="C154" t="s">
        <v>512</v>
      </c>
      <c r="D154" s="5">
        <v>35512634996</v>
      </c>
      <c r="E154" s="5">
        <v>-8740777399</v>
      </c>
      <c r="F154" s="5">
        <v>-9961354444</v>
      </c>
      <c r="G154" s="5">
        <v>-4893878575</v>
      </c>
      <c r="I154" s="5">
        <v>47026943256</v>
      </c>
      <c r="J154" s="5">
        <v>75272138431</v>
      </c>
      <c r="K154" s="5">
        <v>12045776325</v>
      </c>
      <c r="L154" s="5">
        <v>18698289809</v>
      </c>
      <c r="M154" s="5">
        <v>395285775</v>
      </c>
      <c r="N154" s="5">
        <v>434846810</v>
      </c>
    </row>
    <row r="156" spans="2:14" ht="15.5" x14ac:dyDescent="0.35">
      <c r="B156" t="s">
        <v>167</v>
      </c>
      <c r="C156" t="s">
        <v>11</v>
      </c>
      <c r="D156" s="5">
        <v>2540000000</v>
      </c>
      <c r="E156" s="5">
        <v>2540000000</v>
      </c>
      <c r="F156" s="5">
        <v>2540000000</v>
      </c>
      <c r="G156" s="5">
        <v>2540000000</v>
      </c>
      <c r="I156" s="5">
        <v>2540000000</v>
      </c>
      <c r="J156" s="5">
        <v>2540000000</v>
      </c>
      <c r="K156" s="6">
        <v>2029999999.9999998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168</v>
      </c>
      <c r="D157" s="6">
        <v>0.28000000000000003</v>
      </c>
      <c r="E157" s="6">
        <v>1.42</v>
      </c>
      <c r="F157" s="6">
        <v>1.01</v>
      </c>
      <c r="G157" s="6">
        <v>0.7</v>
      </c>
    </row>
    <row r="158" spans="2:14" ht="15.5" x14ac:dyDescent="0.35">
      <c r="C158" t="s">
        <v>169</v>
      </c>
      <c r="D158" s="6">
        <v>1092.8599999999999</v>
      </c>
      <c r="E158" s="6">
        <v>376.76</v>
      </c>
      <c r="F158" s="6">
        <v>599.01</v>
      </c>
      <c r="G158" s="6">
        <v>625.71</v>
      </c>
    </row>
    <row r="159" spans="2:14" ht="15.5" x14ac:dyDescent="0.35">
      <c r="C159" t="s">
        <v>60</v>
      </c>
      <c r="D159" s="6">
        <v>40.729999999999997</v>
      </c>
      <c r="E159" s="6">
        <v>76.25</v>
      </c>
      <c r="F159" s="6">
        <v>90.54</v>
      </c>
      <c r="G159" s="6">
        <v>75.040000000000006</v>
      </c>
    </row>
    <row r="160" spans="2:14" ht="15.5" x14ac:dyDescent="0.35">
      <c r="C160" t="s">
        <v>170</v>
      </c>
      <c r="D160" s="5">
        <v>4900000000</v>
      </c>
      <c r="E160" s="5">
        <v>8250000000</v>
      </c>
      <c r="F160" s="5">
        <v>6350000000</v>
      </c>
      <c r="G160" s="5">
        <v>6460000000</v>
      </c>
    </row>
    <row r="161" spans="3:7" ht="15.5" x14ac:dyDescent="0.35">
      <c r="C161" t="s">
        <v>171</v>
      </c>
      <c r="D161" s="6">
        <v>2.5999999999999999E-3</v>
      </c>
      <c r="E161" s="6">
        <v>1.2800000000000001E-2</v>
      </c>
      <c r="F161" s="6">
        <v>8.8999999999999999E-3</v>
      </c>
      <c r="G161" s="6">
        <v>5.8999999999999999E-3</v>
      </c>
    </row>
    <row r="162" spans="3:7" ht="15.5" x14ac:dyDescent="0.35">
      <c r="C162" t="s">
        <v>172</v>
      </c>
      <c r="D162" s="6">
        <v>2.8999999999999998E-3</v>
      </c>
      <c r="E162" s="6">
        <v>1.49E-2</v>
      </c>
      <c r="F162" s="6">
        <v>1.0800000000000001E-2</v>
      </c>
      <c r="G162" s="6">
        <v>7.4999999999999997E-3</v>
      </c>
    </row>
    <row r="163" spans="3:7" ht="15.5" x14ac:dyDescent="0.35">
      <c r="C163" t="s">
        <v>173</v>
      </c>
      <c r="D163" s="6">
        <v>3.7000000000000002E-3</v>
      </c>
      <c r="E163" s="6">
        <v>1.89E-2</v>
      </c>
      <c r="F163" s="6">
        <v>1.01E-2</v>
      </c>
      <c r="G163" s="6">
        <v>8.1000000000000013E-3</v>
      </c>
    </row>
    <row r="164" spans="3:7" ht="15.5" x14ac:dyDescent="0.35">
      <c r="C164" t="s">
        <v>174</v>
      </c>
      <c r="D164" s="6">
        <v>2.34</v>
      </c>
      <c r="E164" s="6">
        <v>7.41</v>
      </c>
      <c r="F164" s="6">
        <v>3.21</v>
      </c>
      <c r="G164" s="6">
        <v>2.59</v>
      </c>
    </row>
    <row r="165" spans="3:7" ht="15.5" x14ac:dyDescent="0.35">
      <c r="C165" t="s">
        <v>175</v>
      </c>
      <c r="D165" s="5">
        <v>243000000000</v>
      </c>
      <c r="E165" s="5">
        <v>242000000000</v>
      </c>
      <c r="F165" s="5">
        <v>239000000000</v>
      </c>
      <c r="G165" s="5">
        <v>236000000000</v>
      </c>
    </row>
    <row r="166" spans="3:7" ht="15.5" x14ac:dyDescent="0.35">
      <c r="C166" t="s">
        <v>176</v>
      </c>
      <c r="D166" s="6">
        <v>3.2</v>
      </c>
      <c r="E166" s="6">
        <v>5.61</v>
      </c>
      <c r="F166" s="6">
        <v>6.43</v>
      </c>
      <c r="G166" s="6">
        <v>4.71</v>
      </c>
    </row>
    <row r="167" spans="3:7" ht="15.5" x14ac:dyDescent="0.35">
      <c r="C167" t="s">
        <v>177</v>
      </c>
      <c r="D167" s="6">
        <v>95.69</v>
      </c>
      <c r="E167" s="6">
        <v>95.41</v>
      </c>
      <c r="F167" s="6">
        <v>94.03</v>
      </c>
      <c r="G167" s="6">
        <v>93.01</v>
      </c>
    </row>
    <row r="168" spans="3:7" ht="15.5" x14ac:dyDescent="0.35">
      <c r="C168" t="s">
        <v>178</v>
      </c>
      <c r="D168" s="6">
        <v>3.2</v>
      </c>
      <c r="E168" s="6">
        <v>5.62</v>
      </c>
      <c r="F168" s="6">
        <v>6.45</v>
      </c>
      <c r="G168" s="6">
        <v>4.72</v>
      </c>
    </row>
    <row r="169" spans="3:7" ht="15.5" x14ac:dyDescent="0.35">
      <c r="C169" t="s">
        <v>179</v>
      </c>
      <c r="D169" s="6">
        <v>95.56</v>
      </c>
      <c r="E169" s="6">
        <v>95.26</v>
      </c>
      <c r="F169" s="6">
        <v>93.84</v>
      </c>
      <c r="G169" s="6">
        <v>92.77</v>
      </c>
    </row>
    <row r="170" spans="3:7" ht="15.5" x14ac:dyDescent="0.35">
      <c r="C170" t="s">
        <v>180</v>
      </c>
      <c r="D170" s="5">
        <v>4000000000</v>
      </c>
      <c r="E170" s="5">
        <v>4000000000</v>
      </c>
    </row>
    <row r="171" spans="3:7" ht="15.5" x14ac:dyDescent="0.35">
      <c r="C171" t="s">
        <v>181</v>
      </c>
      <c r="D171" s="5">
        <v>8000000000</v>
      </c>
      <c r="E171" s="5">
        <v>5000000000</v>
      </c>
      <c r="F171" s="5">
        <v>10000000000</v>
      </c>
      <c r="G171" s="5">
        <v>11000000000</v>
      </c>
    </row>
    <row r="172" spans="3:7" ht="15.5" x14ac:dyDescent="0.35">
      <c r="C172" t="s">
        <v>182</v>
      </c>
      <c r="D172" s="5">
        <v>243000000000</v>
      </c>
      <c r="E172" s="5">
        <v>242000000000</v>
      </c>
      <c r="F172" s="5">
        <v>239000000000</v>
      </c>
      <c r="G172" s="5">
        <v>236000000000</v>
      </c>
    </row>
    <row r="173" spans="3:7" ht="15.5" x14ac:dyDescent="0.35">
      <c r="C173" t="s">
        <v>23</v>
      </c>
      <c r="D173" s="5">
        <v>13000000000</v>
      </c>
      <c r="E173" s="5">
        <v>10000000000</v>
      </c>
      <c r="F173" s="5">
        <v>10000000000</v>
      </c>
      <c r="G173" s="5">
        <v>11000000000</v>
      </c>
    </row>
    <row r="174" spans="3:7" ht="15.5" x14ac:dyDescent="0.35">
      <c r="C174" t="s">
        <v>20</v>
      </c>
      <c r="D174" s="5">
        <v>-23000000000</v>
      </c>
      <c r="E174" s="5">
        <v>-37000000000</v>
      </c>
      <c r="F174" s="5">
        <v>-46000000000</v>
      </c>
      <c r="G174" s="5">
        <v>-55000000000</v>
      </c>
    </row>
    <row r="175" spans="3:7" ht="15.5" x14ac:dyDescent="0.35">
      <c r="C175" t="s">
        <v>183</v>
      </c>
      <c r="D175" s="5">
        <v>47000000000</v>
      </c>
      <c r="E175" s="5">
        <v>51000000000</v>
      </c>
      <c r="F175" s="5">
        <v>56000000000</v>
      </c>
      <c r="G175" s="5">
        <v>68000000000</v>
      </c>
    </row>
    <row r="176" spans="3:7" ht="15.5" x14ac:dyDescent="0.35">
      <c r="C176" t="s">
        <v>184</v>
      </c>
      <c r="D176" s="5">
        <v>2000000000</v>
      </c>
      <c r="E176" s="5">
        <v>5000000000</v>
      </c>
      <c r="F176" s="5">
        <v>15000000000</v>
      </c>
      <c r="G176" s="5">
        <v>-3000000000</v>
      </c>
    </row>
    <row r="177" spans="3:14" ht="15.5" x14ac:dyDescent="0.35">
      <c r="C177" t="s">
        <v>185</v>
      </c>
      <c r="D177" s="5">
        <v>-2000000000</v>
      </c>
      <c r="E177" s="5">
        <v>1000000000</v>
      </c>
      <c r="F177" s="5">
        <v>-9000000000</v>
      </c>
      <c r="G177" s="5">
        <v>-4000000000</v>
      </c>
    </row>
    <row r="178" spans="3:14" ht="15.5" x14ac:dyDescent="0.35">
      <c r="C178" t="s">
        <v>12</v>
      </c>
      <c r="D178" s="5">
        <v>0</v>
      </c>
      <c r="E178" s="5">
        <v>6000000000</v>
      </c>
      <c r="F178" s="5">
        <v>6000000000</v>
      </c>
      <c r="G178" s="5">
        <v>-7000000000</v>
      </c>
    </row>
    <row r="179" spans="3:14" ht="15.5" x14ac:dyDescent="0.35">
      <c r="C179" t="s">
        <v>15</v>
      </c>
      <c r="D179" s="6">
        <v>-0.08</v>
      </c>
      <c r="E179" s="6">
        <v>2.2200000000000002</v>
      </c>
      <c r="F179" s="6">
        <v>2.2000000000000002</v>
      </c>
      <c r="G179" s="6">
        <v>-2.67</v>
      </c>
    </row>
    <row r="180" spans="3:14" ht="15.5" x14ac:dyDescent="0.35">
      <c r="C180" t="s">
        <v>45</v>
      </c>
      <c r="I180" s="6">
        <v>3.92</v>
      </c>
      <c r="J180" s="6">
        <v>3.01</v>
      </c>
      <c r="K180" s="6">
        <v>1.69</v>
      </c>
      <c r="L180" s="6">
        <v>8152257.6699999999</v>
      </c>
      <c r="M180" s="6">
        <v>14309343.58</v>
      </c>
      <c r="N180" s="6">
        <v>12626236.140000001</v>
      </c>
    </row>
    <row r="181" spans="3:14" ht="15.5" x14ac:dyDescent="0.35">
      <c r="C181" t="s">
        <v>59</v>
      </c>
      <c r="I181" s="6">
        <v>136.47999999999999</v>
      </c>
      <c r="J181" s="6">
        <v>66.45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62</v>
      </c>
      <c r="I182" s="6">
        <v>21.17</v>
      </c>
      <c r="J182" s="6">
        <v>9.02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186</v>
      </c>
      <c r="I183" s="5">
        <v>26860000000</v>
      </c>
      <c r="J183" s="5">
        <v>25700000000</v>
      </c>
      <c r="K183" s="5">
        <v>18860000000</v>
      </c>
      <c r="L183" s="5">
        <v>4610000000</v>
      </c>
      <c r="M183" s="5">
        <v>5990000000</v>
      </c>
      <c r="N183" s="5">
        <v>5070000000</v>
      </c>
    </row>
    <row r="184" spans="3:14" ht="15.5" x14ac:dyDescent="0.35">
      <c r="C184" t="s">
        <v>187</v>
      </c>
      <c r="I184" s="6">
        <v>3.5099999999999999E-2</v>
      </c>
      <c r="J184" s="6">
        <v>2.64E-2</v>
      </c>
      <c r="K184" s="6">
        <v>1.5300000000000001E-2</v>
      </c>
      <c r="L184" s="6">
        <v>1.46E-2</v>
      </c>
      <c r="M184" s="6">
        <v>0.48139999999999999</v>
      </c>
      <c r="N184" s="6">
        <v>0.50990000000000002</v>
      </c>
    </row>
    <row r="185" spans="3:14" ht="15.5" x14ac:dyDescent="0.35">
      <c r="C185" t="s">
        <v>188</v>
      </c>
      <c r="I185" s="6">
        <v>4.1100000000000005E-2</v>
      </c>
      <c r="J185" s="6">
        <v>3.2899999999999999E-2</v>
      </c>
      <c r="K185" s="6">
        <v>2.1099999999999997E-2</v>
      </c>
      <c r="L185" s="6">
        <v>0.3256</v>
      </c>
      <c r="M185" s="6">
        <v>0.8176000000000001</v>
      </c>
      <c r="N185" s="6">
        <v>0.87540000000000007</v>
      </c>
    </row>
    <row r="186" spans="3:14" ht="15.5" x14ac:dyDescent="0.35">
      <c r="C186" t="s">
        <v>189</v>
      </c>
      <c r="I186" s="6">
        <v>4.58E-2</v>
      </c>
      <c r="J186" s="6">
        <v>5.4100000000000002E-2</v>
      </c>
      <c r="K186" s="6">
        <v>7.3099999999999998E-2</v>
      </c>
      <c r="L186" s="6">
        <v>0.37560000000000004</v>
      </c>
      <c r="M186" s="6">
        <v>0.75599999999999989</v>
      </c>
      <c r="N186" s="6">
        <v>1.3188</v>
      </c>
    </row>
    <row r="187" spans="3:14" ht="15.5" x14ac:dyDescent="0.35">
      <c r="C187" t="s">
        <v>190</v>
      </c>
      <c r="I187" s="6">
        <v>3.72</v>
      </c>
      <c r="J187" s="6">
        <v>3.28</v>
      </c>
      <c r="K187" s="6">
        <v>2.41</v>
      </c>
      <c r="L187" s="6">
        <v>181.47</v>
      </c>
      <c r="M187" s="6">
        <v>620.22</v>
      </c>
      <c r="N187" s="6">
        <v>1181.95</v>
      </c>
    </row>
    <row r="188" spans="3:14" ht="15.5" x14ac:dyDescent="0.35">
      <c r="C188" t="s">
        <v>56</v>
      </c>
      <c r="I188" s="6">
        <v>5.61</v>
      </c>
      <c r="J188" s="6">
        <v>2.19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53</v>
      </c>
      <c r="I189" s="6">
        <v>95.41</v>
      </c>
      <c r="J189" s="6">
        <v>91.5</v>
      </c>
      <c r="K189" s="6">
        <v>80.150000000000006</v>
      </c>
      <c r="L189" s="6">
        <v>25035751.760000002</v>
      </c>
      <c r="M189" s="6">
        <v>17501963.34</v>
      </c>
      <c r="N189" s="6">
        <v>14423680.74</v>
      </c>
    </row>
    <row r="190" spans="3:14" ht="15.5" x14ac:dyDescent="0.35">
      <c r="C190" t="s">
        <v>191</v>
      </c>
      <c r="I190" s="6">
        <v>5.62</v>
      </c>
      <c r="J190" s="6">
        <v>2.19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192</v>
      </c>
      <c r="I191" s="6">
        <v>95.26</v>
      </c>
      <c r="J191" s="6">
        <v>91.17</v>
      </c>
      <c r="K191" s="6">
        <v>79.86</v>
      </c>
      <c r="L191" s="6">
        <v>24553112.879999999</v>
      </c>
      <c r="M191" s="6">
        <v>17501963.34</v>
      </c>
      <c r="N191" s="6">
        <v>14423680.74</v>
      </c>
    </row>
    <row r="192" spans="3:14" ht="15.5" x14ac:dyDescent="0.35">
      <c r="C192" t="s">
        <v>193</v>
      </c>
      <c r="I192" s="5">
        <v>4000000000</v>
      </c>
    </row>
    <row r="193" spans="2:14" ht="15.5" x14ac:dyDescent="0.35">
      <c r="C193" t="s">
        <v>194</v>
      </c>
      <c r="I193" s="5">
        <v>5000000000</v>
      </c>
      <c r="J193" s="5">
        <v>14000000000</v>
      </c>
      <c r="K193" s="5">
        <v>17000000000</v>
      </c>
    </row>
    <row r="194" spans="2:14" ht="15.5" x14ac:dyDescent="0.35">
      <c r="C194" t="s">
        <v>25</v>
      </c>
      <c r="I194" s="5">
        <v>10000000000</v>
      </c>
      <c r="J194" s="5">
        <v>14000000000</v>
      </c>
      <c r="K194" s="5">
        <v>17000000000</v>
      </c>
    </row>
    <row r="195" spans="2:14" ht="15.5" x14ac:dyDescent="0.35">
      <c r="C195" t="s">
        <v>22</v>
      </c>
      <c r="I195" s="5">
        <v>-37000000000</v>
      </c>
      <c r="J195" s="5">
        <v>-61000000000</v>
      </c>
      <c r="K195" s="5">
        <v>5000000000</v>
      </c>
      <c r="L195" s="5">
        <v>-19000000000</v>
      </c>
      <c r="M195" s="5">
        <v>0</v>
      </c>
      <c r="N195" s="5">
        <v>0</v>
      </c>
    </row>
    <row r="196" spans="2:14" ht="15.5" x14ac:dyDescent="0.35">
      <c r="C196" t="s">
        <v>195</v>
      </c>
      <c r="I196" s="5">
        <v>51000000000</v>
      </c>
      <c r="J196" s="5">
        <v>76000000000</v>
      </c>
      <c r="K196" s="5">
        <v>18000000000</v>
      </c>
      <c r="L196" s="5">
        <v>-119000000000</v>
      </c>
      <c r="M196" s="5">
        <v>1000000000</v>
      </c>
      <c r="N196" s="5">
        <v>0</v>
      </c>
    </row>
    <row r="197" spans="2:14" ht="15.5" x14ac:dyDescent="0.35">
      <c r="C197" t="s">
        <v>196</v>
      </c>
      <c r="I197" s="5">
        <v>21000000000</v>
      </c>
      <c r="J197" s="5">
        <v>20000000000</v>
      </c>
      <c r="K197" s="5">
        <v>25000000000</v>
      </c>
      <c r="L197" s="5">
        <v>0</v>
      </c>
      <c r="M197" s="5">
        <v>2000000000</v>
      </c>
      <c r="N197" s="5">
        <v>0</v>
      </c>
    </row>
    <row r="198" spans="2:14" ht="15.5" x14ac:dyDescent="0.35">
      <c r="C198" t="s">
        <v>197</v>
      </c>
      <c r="I198" s="5">
        <v>-18000000000</v>
      </c>
      <c r="J198" s="5">
        <v>-19000000000</v>
      </c>
      <c r="K198" s="5">
        <v>-75000000000</v>
      </c>
      <c r="L198" s="5">
        <v>-125000000000</v>
      </c>
      <c r="M198" s="5">
        <v>-2000000000</v>
      </c>
      <c r="N198" s="5">
        <v>0</v>
      </c>
    </row>
    <row r="199" spans="2:14" ht="15.5" x14ac:dyDescent="0.35">
      <c r="C199" t="s">
        <v>14</v>
      </c>
      <c r="I199" s="5">
        <v>3000000000</v>
      </c>
      <c r="J199" s="5">
        <v>1000000000</v>
      </c>
      <c r="K199" s="5">
        <v>-50000000000</v>
      </c>
      <c r="L199" s="5">
        <v>-125000000000</v>
      </c>
      <c r="M199" s="5">
        <v>0</v>
      </c>
      <c r="N199" s="5">
        <v>0</v>
      </c>
    </row>
    <row r="200" spans="2:14" ht="15.5" x14ac:dyDescent="0.35">
      <c r="C200" t="s">
        <v>16</v>
      </c>
      <c r="I200" s="6">
        <v>1.18</v>
      </c>
      <c r="J200" s="6">
        <v>0.28999999999999998</v>
      </c>
      <c r="K200" s="6">
        <v>-24.81</v>
      </c>
      <c r="L200" s="6">
        <v>-417323319.88999999</v>
      </c>
      <c r="M200" s="6">
        <v>-131870.12</v>
      </c>
      <c r="N200" s="6">
        <v>-447922.01</v>
      </c>
    </row>
    <row r="202" spans="2:14" ht="15.5" x14ac:dyDescent="0.35">
      <c r="B202" t="s">
        <v>198</v>
      </c>
      <c r="C202" t="s">
        <v>199</v>
      </c>
      <c r="D202" s="5">
        <v>713000000</v>
      </c>
      <c r="E202" s="5">
        <v>4000000000</v>
      </c>
      <c r="F202" s="5">
        <v>3000000000</v>
      </c>
      <c r="G202" s="5">
        <v>2000000000</v>
      </c>
      <c r="H202" s="5">
        <v>3000000000</v>
      </c>
      <c r="I202" s="5">
        <v>10000000000</v>
      </c>
      <c r="J202" s="5">
        <v>8000000000</v>
      </c>
      <c r="K202" s="5">
        <v>3000000000</v>
      </c>
      <c r="L202" s="5">
        <v>2000000000</v>
      </c>
      <c r="M202" s="5">
        <v>4000000000</v>
      </c>
      <c r="N202" s="5">
        <v>4000000000</v>
      </c>
    </row>
    <row r="203" spans="2:14" ht="15.5" x14ac:dyDescent="0.35">
      <c r="C203" t="s">
        <v>317</v>
      </c>
      <c r="H203" s="5">
        <v>9000000000</v>
      </c>
      <c r="I203" s="5">
        <v>10000000000</v>
      </c>
      <c r="J203" s="5">
        <v>8000000000</v>
      </c>
    </row>
    <row r="204" spans="2:14" ht="15.5" x14ac:dyDescent="0.35">
      <c r="C204" t="s">
        <v>44</v>
      </c>
      <c r="D204" s="6">
        <v>0.28000000000000003</v>
      </c>
      <c r="E204" s="6">
        <v>1.42</v>
      </c>
      <c r="F204" s="6">
        <v>1.01</v>
      </c>
      <c r="G204" s="6">
        <v>0.7</v>
      </c>
      <c r="H204" s="6">
        <v>1.1200000000000001</v>
      </c>
      <c r="I204" s="6">
        <v>3.92</v>
      </c>
      <c r="J204" s="6">
        <v>3.01</v>
      </c>
      <c r="K204" s="6">
        <v>1.35</v>
      </c>
      <c r="L204" s="6">
        <v>0.96</v>
      </c>
      <c r="M204" s="6">
        <v>1.69</v>
      </c>
      <c r="N204" s="6">
        <v>1.49</v>
      </c>
    </row>
    <row r="205" spans="2:14" ht="15.5" x14ac:dyDescent="0.35">
      <c r="C205" t="s">
        <v>318</v>
      </c>
      <c r="H205" s="6">
        <v>3.41</v>
      </c>
      <c r="I205" s="6">
        <v>3.92</v>
      </c>
      <c r="J205" s="6">
        <v>3.01</v>
      </c>
    </row>
    <row r="206" spans="2:14" ht="15.5" x14ac:dyDescent="0.35">
      <c r="C206" t="s">
        <v>204</v>
      </c>
      <c r="D206" s="5">
        <v>19000000000</v>
      </c>
      <c r="E206" s="5">
        <v>18000000000</v>
      </c>
      <c r="F206" s="5">
        <v>17000000000</v>
      </c>
      <c r="G206" s="5">
        <v>15000000000</v>
      </c>
      <c r="H206" s="5">
        <v>76000000000</v>
      </c>
      <c r="I206" s="5">
        <v>64000000000</v>
      </c>
      <c r="J206" s="5">
        <v>56000000000</v>
      </c>
      <c r="K206" s="5">
        <v>43000000000</v>
      </c>
      <c r="L206" s="5">
        <v>28000000000</v>
      </c>
      <c r="M206" s="5">
        <v>29000000000</v>
      </c>
      <c r="N206" s="5">
        <v>28000000000</v>
      </c>
    </row>
    <row r="207" spans="2:14" ht="15.5" x14ac:dyDescent="0.35">
      <c r="C207" t="s">
        <v>319</v>
      </c>
      <c r="H207" s="5">
        <v>69000000000</v>
      </c>
      <c r="I207" s="5">
        <v>64000000000</v>
      </c>
      <c r="J207" s="5">
        <v>56000000000</v>
      </c>
    </row>
    <row r="208" spans="2:14" ht="15.5" x14ac:dyDescent="0.35">
      <c r="C208" t="s">
        <v>208</v>
      </c>
      <c r="I208" s="6">
        <v>210.14</v>
      </c>
    </row>
    <row r="209" spans="3:9" ht="15.5" x14ac:dyDescent="0.35">
      <c r="C209" t="s">
        <v>320</v>
      </c>
      <c r="I209" s="6">
        <v>69.13</v>
      </c>
    </row>
    <row r="210" spans="3:9" ht="15.5" x14ac:dyDescent="0.35">
      <c r="C210" t="s">
        <v>209</v>
      </c>
      <c r="I210" s="6">
        <v>7.42</v>
      </c>
    </row>
    <row r="211" spans="3:9" ht="15.5" x14ac:dyDescent="0.35">
      <c r="C211" t="s">
        <v>321</v>
      </c>
      <c r="I211" s="6">
        <v>1.4499999999999999E-2</v>
      </c>
    </row>
    <row r="212" spans="3:9" ht="15.5" x14ac:dyDescent="0.35">
      <c r="C212" t="s">
        <v>322</v>
      </c>
      <c r="I212" s="6">
        <v>8.73</v>
      </c>
    </row>
    <row r="213" spans="3:9" ht="15.5" x14ac:dyDescent="0.35">
      <c r="C213" t="s">
        <v>210</v>
      </c>
      <c r="I213" s="6">
        <v>2.4700000000000002</v>
      </c>
    </row>
    <row r="214" spans="3:9" ht="15.5" x14ac:dyDescent="0.35">
      <c r="C214" t="s">
        <v>323</v>
      </c>
      <c r="I214" s="6">
        <v>31.92</v>
      </c>
    </row>
    <row r="215" spans="3:9" ht="15.5" x14ac:dyDescent="0.35">
      <c r="C215" t="s">
        <v>324</v>
      </c>
      <c r="I215" s="6">
        <v>141.18</v>
      </c>
    </row>
    <row r="216" spans="3:9" ht="15.5" x14ac:dyDescent="0.35">
      <c r="C216" t="s">
        <v>325</v>
      </c>
      <c r="I216" s="6">
        <v>52.66</v>
      </c>
    </row>
    <row r="217" spans="3:9" ht="15.5" x14ac:dyDescent="0.35">
      <c r="C217" t="s">
        <v>326</v>
      </c>
      <c r="I217" s="6">
        <v>22.2</v>
      </c>
    </row>
    <row r="218" spans="3:9" ht="15.5" x14ac:dyDescent="0.35">
      <c r="C218" t="s">
        <v>327</v>
      </c>
      <c r="I218" s="6">
        <v>2.29</v>
      </c>
    </row>
    <row r="219" spans="3:9" ht="15.5" x14ac:dyDescent="0.35">
      <c r="C219" t="s">
        <v>328</v>
      </c>
      <c r="I219" s="6">
        <v>-0.69</v>
      </c>
    </row>
    <row r="220" spans="3:9" ht="15.5" x14ac:dyDescent="0.35">
      <c r="C220" t="s">
        <v>329</v>
      </c>
      <c r="I220" s="6">
        <v>3.41</v>
      </c>
    </row>
    <row r="221" spans="3:9" ht="15.5" x14ac:dyDescent="0.35">
      <c r="C221" t="s">
        <v>211</v>
      </c>
      <c r="I221" s="6">
        <v>1.1200000000000001</v>
      </c>
    </row>
    <row r="222" spans="3:9" ht="15.5" x14ac:dyDescent="0.35">
      <c r="C222" t="s">
        <v>330</v>
      </c>
      <c r="I222" s="6">
        <v>27.05</v>
      </c>
    </row>
    <row r="223" spans="3:9" ht="15.5" x14ac:dyDescent="0.35">
      <c r="C223" t="s">
        <v>212</v>
      </c>
      <c r="D223" s="6">
        <v>13.98</v>
      </c>
    </row>
    <row r="224" spans="3:9" ht="15.5" x14ac:dyDescent="0.35">
      <c r="C224" t="s">
        <v>213</v>
      </c>
      <c r="I224" s="6">
        <v>95.69</v>
      </c>
    </row>
    <row r="225" spans="3:9" ht="15.5" x14ac:dyDescent="0.35">
      <c r="C225" t="s">
        <v>331</v>
      </c>
      <c r="I225" s="6">
        <v>1.67</v>
      </c>
    </row>
    <row r="226" spans="3:9" ht="15.5" x14ac:dyDescent="0.35">
      <c r="C226" t="s">
        <v>214</v>
      </c>
      <c r="D226" s="6">
        <v>4.0199999999999996</v>
      </c>
    </row>
    <row r="227" spans="3:9" ht="15.5" x14ac:dyDescent="0.35">
      <c r="C227" t="s">
        <v>215</v>
      </c>
      <c r="D227" s="5">
        <v>4</v>
      </c>
    </row>
    <row r="228" spans="3:9" ht="15.5" x14ac:dyDescent="0.35">
      <c r="C228" t="s">
        <v>216</v>
      </c>
      <c r="D228" s="6">
        <v>0.05</v>
      </c>
    </row>
    <row r="229" spans="3:9" ht="15.5" x14ac:dyDescent="0.35">
      <c r="C229" t="s">
        <v>332</v>
      </c>
      <c r="D229" s="6">
        <v>0.03</v>
      </c>
    </row>
    <row r="230" spans="3:9" ht="15.5" x14ac:dyDescent="0.35">
      <c r="C230" t="s">
        <v>217</v>
      </c>
      <c r="D230" s="6">
        <v>0.11</v>
      </c>
    </row>
    <row r="231" spans="3:9" ht="15.5" x14ac:dyDescent="0.35">
      <c r="C231" t="s">
        <v>218</v>
      </c>
      <c r="D231" s="6">
        <v>0.05</v>
      </c>
    </row>
    <row r="232" spans="3:9" ht="15.5" x14ac:dyDescent="0.35">
      <c r="C232" t="s">
        <v>219</v>
      </c>
      <c r="D232" s="6">
        <v>1.1100000000000001</v>
      </c>
    </row>
    <row r="233" spans="3:9" ht="15.5" x14ac:dyDescent="0.35">
      <c r="C233" t="s">
        <v>333</v>
      </c>
      <c r="I233" s="6">
        <v>3.89</v>
      </c>
    </row>
    <row r="234" spans="3:9" ht="15.5" x14ac:dyDescent="0.35">
      <c r="C234" t="s">
        <v>12</v>
      </c>
      <c r="D234" s="5">
        <v>0</v>
      </c>
    </row>
    <row r="235" spans="3:9" ht="15.5" x14ac:dyDescent="0.35">
      <c r="C235" t="s">
        <v>220</v>
      </c>
      <c r="I235" s="6">
        <v>11.44</v>
      </c>
    </row>
    <row r="236" spans="3:9" ht="15.5" x14ac:dyDescent="0.35">
      <c r="C236" t="s">
        <v>221</v>
      </c>
      <c r="I236" s="6">
        <v>3.2099999999999997E-2</v>
      </c>
    </row>
    <row r="237" spans="3:9" ht="15.5" x14ac:dyDescent="0.35">
      <c r="C237" t="s">
        <v>222</v>
      </c>
      <c r="I237" s="6">
        <v>3.5699999999999996E-2</v>
      </c>
    </row>
    <row r="238" spans="3:9" ht="15.5" x14ac:dyDescent="0.35">
      <c r="C238" t="s">
        <v>223</v>
      </c>
      <c r="I238" s="6">
        <v>4.2599999999999999E-2</v>
      </c>
    </row>
    <row r="239" spans="3:9" ht="15.5" x14ac:dyDescent="0.35">
      <c r="C239" t="s">
        <v>334</v>
      </c>
      <c r="I239" s="6">
        <v>3.6499999999999998E-2</v>
      </c>
    </row>
    <row r="240" spans="3:9" ht="15.5" x14ac:dyDescent="0.35">
      <c r="C240" t="s">
        <v>224</v>
      </c>
      <c r="D240" s="6">
        <v>48.23</v>
      </c>
    </row>
    <row r="241" spans="3:9" ht="15.5" x14ac:dyDescent="0.35">
      <c r="C241" t="s">
        <v>225</v>
      </c>
      <c r="D241" s="6">
        <v>1.61</v>
      </c>
    </row>
    <row r="242" spans="3:9" ht="15.5" x14ac:dyDescent="0.35">
      <c r="C242" t="s">
        <v>226</v>
      </c>
      <c r="D242" s="6">
        <v>4.04</v>
      </c>
    </row>
    <row r="243" spans="3:9" ht="15.5" x14ac:dyDescent="0.35">
      <c r="C243" t="s">
        <v>227</v>
      </c>
      <c r="D243" s="6">
        <v>45.8</v>
      </c>
    </row>
    <row r="244" spans="3:9" ht="15.5" x14ac:dyDescent="0.35">
      <c r="C244" t="s">
        <v>228</v>
      </c>
      <c r="D244" s="6">
        <v>1.89</v>
      </c>
    </row>
    <row r="245" spans="3:9" ht="15.5" x14ac:dyDescent="0.35">
      <c r="C245" t="s">
        <v>335</v>
      </c>
      <c r="I245" s="6">
        <v>0.25</v>
      </c>
    </row>
    <row r="246" spans="3:9" ht="15.5" x14ac:dyDescent="0.35">
      <c r="C246" t="s">
        <v>336</v>
      </c>
      <c r="I246" s="6">
        <v>169.81</v>
      </c>
    </row>
    <row r="247" spans="3:9" ht="15.5" x14ac:dyDescent="0.35">
      <c r="C247" t="s">
        <v>40</v>
      </c>
      <c r="I247" s="5">
        <v>599000000000</v>
      </c>
    </row>
    <row r="248" spans="3:9" ht="15.5" x14ac:dyDescent="0.35">
      <c r="C248" t="s">
        <v>229</v>
      </c>
      <c r="I248" s="5">
        <v>576000000000</v>
      </c>
    </row>
    <row r="249" spans="3:9" ht="15.5" x14ac:dyDescent="0.35">
      <c r="C249" t="s">
        <v>230</v>
      </c>
      <c r="I249" s="5">
        <v>2540000000</v>
      </c>
    </row>
    <row r="250" spans="3:9" ht="15.5" x14ac:dyDescent="0.35">
      <c r="C250" t="s">
        <v>231</v>
      </c>
      <c r="I250" s="6">
        <v>0.20069999999999999</v>
      </c>
    </row>
    <row r="251" spans="3:9" ht="15.5" x14ac:dyDescent="0.35">
      <c r="C251" t="s">
        <v>232</v>
      </c>
      <c r="D251" s="6">
        <v>0.35479999999999995</v>
      </c>
    </row>
    <row r="252" spans="3:9" ht="15.5" x14ac:dyDescent="0.35">
      <c r="C252" t="s">
        <v>233</v>
      </c>
      <c r="D252" s="6">
        <v>4.99E-2</v>
      </c>
    </row>
    <row r="253" spans="3:9" ht="15.5" x14ac:dyDescent="0.35">
      <c r="C253" t="s">
        <v>234</v>
      </c>
      <c r="D253" s="6">
        <v>3.7400000000000003E-2</v>
      </c>
    </row>
    <row r="254" spans="3:9" ht="15.5" x14ac:dyDescent="0.35">
      <c r="C254" t="s">
        <v>235</v>
      </c>
      <c r="D254" s="6">
        <v>0.30959999999999999</v>
      </c>
    </row>
    <row r="255" spans="3:9" ht="15.5" x14ac:dyDescent="0.35">
      <c r="C255" t="s">
        <v>236</v>
      </c>
      <c r="D255" s="6">
        <v>-0.1153</v>
      </c>
    </row>
    <row r="256" spans="3:9" ht="15.5" x14ac:dyDescent="0.35">
      <c r="C256" t="s">
        <v>237</v>
      </c>
      <c r="D256" s="6">
        <v>-0.64439999999999997</v>
      </c>
    </row>
    <row r="257" spans="3:9" ht="15.5" x14ac:dyDescent="0.35">
      <c r="C257" t="s">
        <v>244</v>
      </c>
      <c r="I257" s="5">
        <v>8</v>
      </c>
    </row>
    <row r="258" spans="3:9" ht="15.5" x14ac:dyDescent="0.35">
      <c r="C258" t="s">
        <v>245</v>
      </c>
      <c r="I258" s="6">
        <v>0.03</v>
      </c>
    </row>
    <row r="259" spans="3:9" ht="15.5" x14ac:dyDescent="0.35">
      <c r="C259" t="s">
        <v>246</v>
      </c>
      <c r="I259" s="6">
        <v>0.41</v>
      </c>
    </row>
    <row r="260" spans="3:9" ht="15.5" x14ac:dyDescent="0.35">
      <c r="C260" t="s">
        <v>247</v>
      </c>
      <c r="I260" s="6">
        <v>0.15</v>
      </c>
    </row>
    <row r="261" spans="3:9" ht="15.5" x14ac:dyDescent="0.35">
      <c r="C261" t="s">
        <v>249</v>
      </c>
      <c r="I261" s="6">
        <v>0.15</v>
      </c>
    </row>
    <row r="262" spans="3:9" ht="15.5" x14ac:dyDescent="0.35">
      <c r="C262" t="s">
        <v>250</v>
      </c>
      <c r="I262" s="6">
        <v>0.26</v>
      </c>
    </row>
    <row r="263" spans="3:9" ht="15.5" x14ac:dyDescent="0.35">
      <c r="C263" t="s">
        <v>251</v>
      </c>
      <c r="I263" s="6">
        <v>0.2</v>
      </c>
    </row>
    <row r="264" spans="3:9" ht="15.5" x14ac:dyDescent="0.35">
      <c r="C264" t="s">
        <v>337</v>
      </c>
      <c r="I264" s="5">
        <v>69000000000</v>
      </c>
    </row>
    <row r="265" spans="3:9" ht="15.5" x14ac:dyDescent="0.35">
      <c r="C265" t="s">
        <v>338</v>
      </c>
      <c r="I265" s="5">
        <v>32000000000</v>
      </c>
    </row>
    <row r="266" spans="3:9" ht="15.5" x14ac:dyDescent="0.35">
      <c r="C266" t="s">
        <v>339</v>
      </c>
      <c r="I266" s="5">
        <v>26000000000</v>
      </c>
    </row>
    <row r="267" spans="3:9" ht="15.5" x14ac:dyDescent="0.35">
      <c r="C267" t="s">
        <v>340</v>
      </c>
      <c r="I267" s="5">
        <v>9000000000</v>
      </c>
    </row>
    <row r="268" spans="3:9" ht="15.5" x14ac:dyDescent="0.35">
      <c r="C268" t="s">
        <v>252</v>
      </c>
      <c r="D268" s="5">
        <v>36000000000</v>
      </c>
    </row>
    <row r="269" spans="3:9" ht="15.5" x14ac:dyDescent="0.35">
      <c r="C269" t="s">
        <v>253</v>
      </c>
      <c r="D269" s="5">
        <v>270000000000</v>
      </c>
    </row>
    <row r="270" spans="3:9" ht="15.5" x14ac:dyDescent="0.35">
      <c r="C270" t="s">
        <v>254</v>
      </c>
      <c r="D270" s="5">
        <v>27000000000</v>
      </c>
    </row>
    <row r="271" spans="3:9" ht="15.5" x14ac:dyDescent="0.35">
      <c r="C271" t="s">
        <v>183</v>
      </c>
      <c r="D271" s="5">
        <v>47000000000</v>
      </c>
    </row>
    <row r="272" spans="3:9" ht="15.5" x14ac:dyDescent="0.35">
      <c r="C272" t="s">
        <v>182</v>
      </c>
      <c r="I272" s="5">
        <v>243000000000</v>
      </c>
    </row>
    <row r="273" spans="3:9" ht="15.5" x14ac:dyDescent="0.35">
      <c r="C273" t="s">
        <v>181</v>
      </c>
      <c r="D273" s="5">
        <v>8000000000</v>
      </c>
    </row>
    <row r="274" spans="3:9" ht="15.5" x14ac:dyDescent="0.35">
      <c r="C274" t="s">
        <v>180</v>
      </c>
      <c r="D274" s="5">
        <v>4000000000</v>
      </c>
    </row>
    <row r="275" spans="3:9" ht="15.5" x14ac:dyDescent="0.35">
      <c r="C275" t="s">
        <v>23</v>
      </c>
      <c r="D275" s="5">
        <v>13000000000</v>
      </c>
    </row>
    <row r="276" spans="3:9" ht="15.5" x14ac:dyDescent="0.35">
      <c r="C276" t="s">
        <v>20</v>
      </c>
      <c r="D276" s="5">
        <v>-23000000000</v>
      </c>
    </row>
    <row r="277" spans="3:9" ht="15.5" x14ac:dyDescent="0.35">
      <c r="C277" t="s">
        <v>255</v>
      </c>
      <c r="I277" s="5">
        <v>243000000000</v>
      </c>
    </row>
    <row r="278" spans="3:9" ht="15.5" x14ac:dyDescent="0.35">
      <c r="C278" t="s">
        <v>341</v>
      </c>
      <c r="I278" s="5">
        <v>19000000000</v>
      </c>
    </row>
    <row r="279" spans="3:9" ht="15.5" x14ac:dyDescent="0.35">
      <c r="C279" t="s">
        <v>342</v>
      </c>
      <c r="I279" s="5">
        <v>-22000000000</v>
      </c>
    </row>
    <row r="280" spans="3:9" ht="15.5" x14ac:dyDescent="0.35">
      <c r="C280" t="s">
        <v>343</v>
      </c>
      <c r="I280" s="5">
        <v>-32000000000</v>
      </c>
    </row>
    <row r="281" spans="3:9" ht="15.5" x14ac:dyDescent="0.35">
      <c r="C281" t="s">
        <v>344</v>
      </c>
      <c r="I281" s="5">
        <v>-15000000000</v>
      </c>
    </row>
    <row r="282" spans="3:9" ht="15.5" x14ac:dyDescent="0.35">
      <c r="C282" t="s">
        <v>345</v>
      </c>
      <c r="I282" s="5">
        <v>4000000000</v>
      </c>
    </row>
  </sheetData>
  <pageMargins left="0.7" right="0.7" top="0.75" bottom="0.75" header="0.3" footer="0.3"/>
  <ignoredErrors>
    <ignoredError sqref="A1:N283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N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1329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1330</v>
      </c>
      <c r="D2" s="2" vm="191">
        <f ca="1">IFERROR(_xlfn.STOCKHISTORY("XIDX:" &amp; $C$1, D3, , 0, 0, 1), "Libur")</f>
        <v>160</v>
      </c>
      <c r="H2" s="2" vm="191">
        <f ca="1">IFERROR(INDEX(D2:G2,COUNT(D2:G2)),"")</f>
        <v>160</v>
      </c>
      <c r="I2" s="2" vm="131">
        <f t="shared" ref="I2:N2" ca="1" si="0">IFERROR(_xlfn.STOCKHISTORY("XIDX:" &amp; $C$1, I1, , 0, 0, 1), "Libur")</f>
        <v>204</v>
      </c>
      <c r="J2" s="2" vm="155">
        <f t="shared" ca="1" si="0"/>
        <v>95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34802020232</v>
      </c>
      <c r="H4" s="2">
        <f>IFERROR(SUM(D4:G4)*(4/MAX(1,COUNT(D4:G4))),"")</f>
        <v>139208080928</v>
      </c>
      <c r="I4" s="2">
        <f t="shared" ref="I4:N4" si="1">IFERROR(INDEX(I51:I500,MATCH($C$4,$C$51:$C$500,0)),"")</f>
        <v>212979880644</v>
      </c>
      <c r="J4" s="2">
        <f t="shared" si="1"/>
        <v>172303629148</v>
      </c>
      <c r="K4" s="2">
        <f t="shared" si="1"/>
        <v>148335976483</v>
      </c>
      <c r="L4" s="2">
        <f t="shared" si="1"/>
        <v>132190901533</v>
      </c>
      <c r="M4" s="2">
        <f t="shared" si="1"/>
        <v>97041557772</v>
      </c>
      <c r="N4" s="2">
        <f t="shared" si="1"/>
        <v>61310904059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2933322137</v>
      </c>
      <c r="H5" s="2">
        <f>IFERROR(SUM(D5:G5)*(4/MAX(1,COUNT(D5:G5))),"")</f>
        <v>11733288548</v>
      </c>
      <c r="I5" s="2">
        <f t="shared" ref="I5:N5" si="2">IFERROR(INDEX(I51:I500,MATCH($C$5,$C$51:$C$500,0)),"")</f>
        <v>39932039129</v>
      </c>
      <c r="J5" s="2">
        <f t="shared" si="2"/>
        <v>30888401611</v>
      </c>
      <c r="K5" s="2">
        <f t="shared" si="2"/>
        <v>156058953519</v>
      </c>
      <c r="L5" s="2">
        <f t="shared" si="2"/>
        <v>29579869549</v>
      </c>
      <c r="M5" s="2">
        <f t="shared" si="2"/>
        <v>9150070819</v>
      </c>
      <c r="N5" s="2">
        <f t="shared" si="2"/>
        <v>2656053820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486306358281</v>
      </c>
      <c r="H6" s="2">
        <f>IFERROR(INDEX(D6:G6,COUNT(D6:G6)),"")</f>
        <v>486306358281</v>
      </c>
      <c r="I6" s="2">
        <f t="shared" ref="I6:N6" si="3">IFERROR(INDEX(I51:I500,MATCH($C$6,$C$51:$C$500,0)),"")</f>
        <v>483373036054</v>
      </c>
      <c r="J6" s="2">
        <f t="shared" si="3"/>
        <v>451503496925</v>
      </c>
      <c r="K6" s="2">
        <f t="shared" si="3"/>
        <v>307945802760</v>
      </c>
      <c r="L6" s="2">
        <f t="shared" si="3"/>
        <v>151886849241</v>
      </c>
      <c r="M6" s="2">
        <f t="shared" si="3"/>
        <v>142361360221</v>
      </c>
      <c r="N6" s="2">
        <f t="shared" si="3"/>
        <v>83211289402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3.75</v>
      </c>
      <c r="H7" s="3">
        <f>IFERROR(INDEX(D7:G7,COUNT(D7:G7)),"")</f>
        <v>3.75</v>
      </c>
      <c r="I7" s="3">
        <f t="shared" ref="I7:N7" si="4">IFERROR(INDEX(I51:I500,MATCH($C$7,$C$51:$C$500,0))/1000000000,"")</f>
        <v>3.75</v>
      </c>
      <c r="J7" s="3">
        <f t="shared" si="4"/>
        <v>3.75</v>
      </c>
      <c r="K7" s="3">
        <f t="shared" si="4"/>
        <v>0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-14000000000</v>
      </c>
      <c r="H8" s="2">
        <f>IFERROR(INDEX(D8:G8,COUNT(D8:G8)),"")</f>
        <v>-14000000000</v>
      </c>
      <c r="I8" s="2">
        <f t="shared" ref="I8:N8" si="5">IFERROR(INDEX(I51:I500,MATCH($C$8,$C$51:$C$500,0)),"")</f>
        <v>-10000000000</v>
      </c>
      <c r="J8" s="2">
        <f t="shared" si="5"/>
        <v>-13000000000</v>
      </c>
      <c r="K8" s="2">
        <f t="shared" si="5"/>
        <v>4000000000</v>
      </c>
      <c r="L8" s="2">
        <f t="shared" si="5"/>
        <v>27000000000</v>
      </c>
      <c r="M8" s="2">
        <f t="shared" si="5"/>
        <v>5000000000</v>
      </c>
      <c r="N8" s="2">
        <f t="shared" si="5"/>
        <v>-4000000000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-3.8</v>
      </c>
      <c r="H9" s="3">
        <f>IFERROR(INDEX(D9:G9,COUNT(D9:G9)),"")</f>
        <v>-3.8</v>
      </c>
      <c r="I9" s="3">
        <f t="shared" ref="I9:N9" si="6">IFERROR(INDEX(I51:I500,MATCH($C$9,$C$51:$C$500,0)),"")</f>
        <v>-2.75</v>
      </c>
      <c r="J9" s="3">
        <f t="shared" si="6"/>
        <v>-3.49</v>
      </c>
      <c r="K9" s="3">
        <f t="shared" si="6"/>
        <v>36690.699999999997</v>
      </c>
      <c r="L9" s="3">
        <f t="shared" si="6"/>
        <v>267534.42</v>
      </c>
      <c r="M9" s="3">
        <f t="shared" si="6"/>
        <v>54630.33</v>
      </c>
      <c r="N9" s="3">
        <f t="shared" si="6"/>
        <v>-79501.56</v>
      </c>
    </row>
    <row r="10" spans="1:14" ht="15.5" x14ac:dyDescent="0.35">
      <c r="C10" t="s">
        <v>17</v>
      </c>
      <c r="D10" s="3">
        <f ca="1">IFERROR(IF(D9=0,"",D2/D9),"")</f>
        <v>-42.10526315789474</v>
      </c>
      <c r="I10" s="3">
        <f t="shared" ref="I10:N10" ca="1" si="7">IFERROR(IF(I9=0,"",I2/I9),"")</f>
        <v>-74.181818181818187</v>
      </c>
      <c r="J10" s="3">
        <f t="shared" ca="1" si="7"/>
        <v>-27.220630372492835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112702852125</v>
      </c>
      <c r="H11" s="2">
        <f>IFERROR(INDEX(D11:G11,COUNT(D11:G11)),"")</f>
        <v>112702852125</v>
      </c>
      <c r="I11" s="2">
        <f t="shared" ref="I11:N11" si="8">IFERROR(INDEX(I51:I500,MATCH($C$11,$C$51:$C$500,0)),"")</f>
        <v>124068276915</v>
      </c>
      <c r="J11" s="2">
        <f t="shared" si="8"/>
        <v>139036091080</v>
      </c>
      <c r="K11" s="2">
        <f t="shared" si="8"/>
        <v>32885265303</v>
      </c>
      <c r="L11" s="2">
        <f t="shared" si="8"/>
        <v>29269133503</v>
      </c>
      <c r="M11" s="2">
        <f t="shared" si="8"/>
        <v>21616096312</v>
      </c>
      <c r="N11" s="2">
        <f t="shared" si="8"/>
        <v>3341481890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-104000000000</v>
      </c>
      <c r="H12" s="2">
        <f>IFERROR(INDEX(D12:G12,COUNT(D12:G12)),"")</f>
        <v>-104000000000</v>
      </c>
      <c r="I12" s="2">
        <f t="shared" ref="I12:N12" si="9">IFERROR(INDEX(I51:I500,MATCH($C$12,$C$51:$C$500,0)),"")</f>
        <v>-114000000000</v>
      </c>
      <c r="J12" s="2">
        <f t="shared" si="9"/>
        <v>-139000000000</v>
      </c>
      <c r="K12" s="2">
        <f t="shared" si="9"/>
        <v>-30000000000</v>
      </c>
      <c r="L12" s="2">
        <f t="shared" si="9"/>
        <v>-29000000000</v>
      </c>
      <c r="M12" s="2">
        <f t="shared" si="9"/>
        <v>-21000000000</v>
      </c>
      <c r="N12" s="2">
        <f t="shared" si="9"/>
        <v>-3000000000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9000000000</v>
      </c>
      <c r="H13" s="2">
        <f>IFERROR(INDEX(D13:G13,COUNT(D13:G13)),"")</f>
        <v>9000000000</v>
      </c>
      <c r="I13" s="2">
        <f t="shared" ref="I13:N13" si="10">IFERROR(INDEX(I51:I500,MATCH($C$13,$C$51:$C$500,0)),"")</f>
        <v>10000000000</v>
      </c>
      <c r="J13" s="2">
        <f t="shared" si="10"/>
        <v>6000000000</v>
      </c>
      <c r="K13" s="2">
        <f t="shared" si="10"/>
        <v>3000000000</v>
      </c>
      <c r="L13" s="2">
        <f t="shared" si="10"/>
        <v>1000000000</v>
      </c>
      <c r="M13" s="2">
        <f t="shared" si="10"/>
        <v>1000000000</v>
      </c>
      <c r="N13" s="2">
        <f t="shared" si="10"/>
        <v>2000000000</v>
      </c>
    </row>
    <row r="14" spans="1:14" ht="15.5" x14ac:dyDescent="0.35">
      <c r="C14" t="s">
        <v>26</v>
      </c>
      <c r="D14" s="2">
        <f>IFERROR(INDEX(D51:D500,MATCH($C$14,$C$51:$C$500,0)),"")</f>
        <v>-351456007</v>
      </c>
      <c r="H14" s="2">
        <f>IFERROR(SUM(D14:G14)*(4/MAX(1,COUNT(D14:G14))),"")</f>
        <v>-1405824028</v>
      </c>
      <c r="I14" s="2">
        <f t="shared" ref="I14:N14" si="11">IFERROR(INDEX(I51:I500,MATCH($C$14,$C$51:$C$500,0)),"")</f>
        <v>-1686210188</v>
      </c>
      <c r="J14" s="2">
        <f t="shared" si="11"/>
        <v>-1702625283</v>
      </c>
      <c r="K14" s="2">
        <f t="shared" si="11"/>
        <v>-412081907</v>
      </c>
      <c r="L14" s="2">
        <f t="shared" si="11"/>
        <v>-207070075</v>
      </c>
      <c r="M14" s="2">
        <f t="shared" si="11"/>
        <v>-241148440</v>
      </c>
      <c r="N14" s="2">
        <f t="shared" si="11"/>
        <v>-135162590</v>
      </c>
    </row>
    <row r="15" spans="1:14" ht="15.5" x14ac:dyDescent="0.35">
      <c r="C15" t="s">
        <v>27</v>
      </c>
      <c r="D15" s="2">
        <f>IFERROR(INDEX(D51:D500,MATCH($C$15,$C$51:$C$500,0)),"")</f>
        <v>-886875774</v>
      </c>
      <c r="H15" s="2">
        <f>IFERROR(SUM(D15:G15)*(4/MAX(1,COUNT(D15:G15))),"")</f>
        <v>-3547503096</v>
      </c>
      <c r="I15" s="2">
        <f t="shared" ref="I15:N15" si="12">IFERROR(INDEX(I51:I500,MATCH($C$15,$C$51:$C$500,0)),"")</f>
        <v>-11092183639</v>
      </c>
      <c r="J15" s="2">
        <f t="shared" si="12"/>
        <v>-10010619247</v>
      </c>
      <c r="K15" s="2">
        <f t="shared" si="12"/>
        <v>-8197440124</v>
      </c>
      <c r="L15" s="2">
        <f t="shared" si="12"/>
        <v>-8733460907</v>
      </c>
      <c r="M15" s="2">
        <f t="shared" si="12"/>
        <v>-2844801301</v>
      </c>
      <c r="N15" s="2">
        <f t="shared" si="12"/>
        <v>-1352153407</v>
      </c>
    </row>
    <row r="16" spans="1:14" ht="15.5" x14ac:dyDescent="0.35">
      <c r="C16" t="s">
        <v>28</v>
      </c>
      <c r="D16" s="2">
        <f>IFERROR(INDEX(D51:D500,MATCH($C$16,$C$51:$C$500,0)),"")</f>
        <v>4342830617</v>
      </c>
      <c r="H16" s="2">
        <f>IFERROR(SUM(D16:G16)*(4/MAX(1,COUNT(D16:G16))),"")</f>
        <v>17371322468</v>
      </c>
      <c r="I16" s="2">
        <f t="shared" ref="I16:N16" si="13">IFERROR(INDEX(I51:I500,MATCH($C$16,$C$51:$C$500,0)),"")</f>
        <v>51067160328</v>
      </c>
      <c r="J16" s="2">
        <f t="shared" si="13"/>
        <v>42207457929</v>
      </c>
      <c r="K16" s="2">
        <f t="shared" si="13"/>
        <v>36900099663</v>
      </c>
      <c r="L16" s="2">
        <f t="shared" si="13"/>
        <v>38561000749</v>
      </c>
      <c r="M16" s="2">
        <f t="shared" si="13"/>
        <v>11960223132</v>
      </c>
      <c r="N16" s="2">
        <f t="shared" si="13"/>
        <v>4124240807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600000000000</v>
      </c>
      <c r="H20" s="2">
        <f t="shared" ref="H20:N20" ca="1" si="14">IFERROR(H21*H2,"")</f>
        <v>600000000000</v>
      </c>
      <c r="I20" s="2">
        <f t="shared" ca="1" si="14"/>
        <v>765000000000</v>
      </c>
      <c r="J20" s="2">
        <f t="shared" ca="1" si="14"/>
        <v>356250000000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3750000000</v>
      </c>
      <c r="H21" s="2">
        <f>IFERROR(INDEX(D21:G21,COUNT(D21:G21)),"")</f>
        <v>3750000000</v>
      </c>
      <c r="I21" s="2">
        <f t="shared" ref="I21:N21" si="15">IFERROR(INDEX(I51:I500,MATCH($C$7,$C$51:$C$500,0)),"")</f>
        <v>3750000000</v>
      </c>
      <c r="J21" s="2">
        <f t="shared" si="15"/>
        <v>3750000000</v>
      </c>
      <c r="K21" s="2">
        <f t="shared" si="15"/>
        <v>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0.60318399853309201</v>
      </c>
      <c r="H23" s="3">
        <f t="shared" ref="H23:N23" si="16">IFERROR(H5/H6*100,"")</f>
        <v>2.4127359941323681</v>
      </c>
      <c r="I23" s="3">
        <f t="shared" si="16"/>
        <v>8.2611226010833985</v>
      </c>
      <c r="J23" s="3">
        <f t="shared" si="16"/>
        <v>6.8412319774637149</v>
      </c>
      <c r="K23" s="3">
        <f t="shared" si="16"/>
        <v>50.677408855812779</v>
      </c>
      <c r="L23" s="3">
        <f t="shared" si="16"/>
        <v>19.474937887522703</v>
      </c>
      <c r="M23" s="3">
        <f t="shared" si="16"/>
        <v>6.4273555723235178</v>
      </c>
      <c r="N23" s="3">
        <f t="shared" si="16"/>
        <v>3.1919392657989043</v>
      </c>
    </row>
    <row r="24" spans="1:14" ht="15.5" x14ac:dyDescent="0.35">
      <c r="C24" t="s">
        <v>43</v>
      </c>
      <c r="D24" s="4">
        <f>IFERROR(_xlfn.RRI(5,I23,D23),"")</f>
        <v>-0.4075084663884514</v>
      </c>
      <c r="H24" s="4">
        <f t="shared" ref="H24:N24" si="17">IFERROR(_xlfn.RRI(5,M23,H23),"")</f>
        <v>-0.17795518319927528</v>
      </c>
      <c r="I24" s="4">
        <f t="shared" si="17"/>
        <v>0.20947498264112974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0.92</v>
      </c>
      <c r="H25" s="3">
        <f>IFERROR(INDEX(D25:G25,COUNT(D25:G25)),"")</f>
        <v>0.92</v>
      </c>
      <c r="I25" s="3">
        <f t="shared" ref="I25:N25" si="18">IFERROR(INDEX(I51:I500,MATCH($C$25,$C$51:$C$500,0)),"")</f>
        <v>10.66</v>
      </c>
      <c r="J25" s="3">
        <f t="shared" si="18"/>
        <v>8.59</v>
      </c>
      <c r="K25" s="3">
        <f t="shared" si="18"/>
        <v>287026.59999999998</v>
      </c>
      <c r="L25" s="3">
        <f t="shared" si="18"/>
        <v>298275.40000000002</v>
      </c>
      <c r="M25" s="3">
        <f t="shared" si="18"/>
        <v>91154.22</v>
      </c>
      <c r="N25" s="3">
        <f t="shared" si="18"/>
        <v>55441.75</v>
      </c>
    </row>
    <row r="26" spans="1:14" ht="15.5" x14ac:dyDescent="0.35">
      <c r="C26" t="s">
        <v>46</v>
      </c>
      <c r="D26" s="4">
        <f>IFERROR(_xlfn.RRI(5,I25,D25),"")</f>
        <v>-0.38735890599686851</v>
      </c>
      <c r="H26" s="4">
        <f t="shared" ref="H26:N26" si="19">IFERROR(_xlfn.RRI(5,M25,H25),"")</f>
        <v>-0.89981511370197897</v>
      </c>
      <c r="I26" s="4">
        <f t="shared" si="19"/>
        <v>-0.81937242353604955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9.2805387285333332</v>
      </c>
      <c r="H27" s="3">
        <f t="shared" ref="H27:N27" si="20">IFERROR(H4/H21,"")</f>
        <v>37.122154914133333</v>
      </c>
      <c r="I27" s="3">
        <f t="shared" si="20"/>
        <v>56.7946348384</v>
      </c>
      <c r="J27" s="3">
        <f t="shared" si="20"/>
        <v>45.947634439466668</v>
      </c>
      <c r="K27" s="3" t="str">
        <f t="shared" si="20"/>
        <v/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-0.30392958534773107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-0.91369606003752346</v>
      </c>
      <c r="I29" s="4">
        <f t="shared" si="22"/>
        <v>0.24097788125727593</v>
      </c>
      <c r="J29" s="4">
        <f t="shared" si="22"/>
        <v>-0.99997007246018299</v>
      </c>
      <c r="K29" s="4">
        <f t="shared" si="22"/>
        <v>-3.7712798306531632E-2</v>
      </c>
      <c r="L29" s="4">
        <f t="shared" si="22"/>
        <v>2.2722061578717914</v>
      </c>
      <c r="M29" s="4">
        <f t="shared" si="22"/>
        <v>0.64414398896138747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-0.34637919550396873</v>
      </c>
      <c r="I30" s="4">
        <f t="shared" si="23"/>
        <v>0.23607309780492886</v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129.68</v>
      </c>
      <c r="H32" s="3">
        <f>IFERROR(INDEX(D32:G32,COUNT(D32:G32)),"")</f>
        <v>129.68</v>
      </c>
      <c r="I32" s="3">
        <f t="shared" ref="I32:N32" si="24">IFERROR(INDEX(I51:I500,MATCH($C$32,$C$51:$C$500,0)),"")</f>
        <v>128.9</v>
      </c>
      <c r="J32" s="3">
        <f t="shared" si="24"/>
        <v>120.4</v>
      </c>
      <c r="K32" s="3">
        <f t="shared" si="24"/>
        <v>3079458.03</v>
      </c>
      <c r="L32" s="3">
        <f t="shared" si="24"/>
        <v>1518868.49</v>
      </c>
      <c r="M32" s="3">
        <f t="shared" si="24"/>
        <v>1423613.6</v>
      </c>
      <c r="N32" s="3">
        <f t="shared" si="24"/>
        <v>1664225.79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1.23</v>
      </c>
      <c r="H33" s="3">
        <f>IFERROR(INDEX(D33:G33,COUNT(D33:G33)),"")</f>
        <v>1.23</v>
      </c>
      <c r="I33" s="3">
        <f t="shared" ref="I33:N33" si="25">IFERROR(INDEX(I51:I500,MATCH($C$33,$C$51:$C$500,0)),"")</f>
        <v>1.58</v>
      </c>
      <c r="J33" s="3">
        <f t="shared" si="25"/>
        <v>0.79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173.91</v>
      </c>
      <c r="H34" s="3">
        <f>IFERROR(INDEX(D34:G34,COUNT(D34:G34)),"")</f>
        <v>173.91</v>
      </c>
      <c r="I34" s="3">
        <f t="shared" ref="I34:N34" si="26">IFERROR(INDEX(I51:I500,MATCH($C$34,$C$51:$C$500,0)),"")</f>
        <v>19.14</v>
      </c>
      <c r="J34" s="3">
        <f t="shared" si="26"/>
        <v>11.06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17.239999999999998</v>
      </c>
      <c r="H35" s="3">
        <f>IFERROR(INDEX(D35:G35,COUNT(D35:G35)),"")</f>
        <v>17.239999999999998</v>
      </c>
      <c r="I35" s="3">
        <f t="shared" ref="I35:N35" si="27">IFERROR(INDEX(I51:I500,MATCH($C$35,$C$51:$C$500,0)),"")</f>
        <v>3.59</v>
      </c>
      <c r="J35" s="3">
        <f t="shared" si="27"/>
        <v>2.0699999999999998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0.58320000000000005</v>
      </c>
      <c r="I36" s="4">
        <f t="shared" si="28"/>
        <v>0.20170000000000002</v>
      </c>
      <c r="J36" s="4">
        <f t="shared" si="28"/>
        <v>0.25040000000000001</v>
      </c>
      <c r="K36" s="4">
        <f t="shared" si="28"/>
        <v>9.9299999999999999E-2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2.15</v>
      </c>
      <c r="I37" s="3">
        <f t="shared" si="29"/>
        <v>2.15</v>
      </c>
      <c r="J37" s="3">
        <f t="shared" si="29"/>
        <v>2.15</v>
      </c>
      <c r="K37" s="3">
        <f t="shared" si="29"/>
        <v>0.76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34802020232</v>
      </c>
      <c r="E51" s="5">
        <v>64173937544</v>
      </c>
      <c r="F51" s="5">
        <v>48039092855</v>
      </c>
      <c r="G51" s="5">
        <v>52157270468</v>
      </c>
      <c r="I51" s="5">
        <v>212979880644</v>
      </c>
      <c r="J51" s="5">
        <v>172303629148</v>
      </c>
      <c r="K51" s="5">
        <v>148335976483</v>
      </c>
      <c r="L51" s="5">
        <v>132190901533</v>
      </c>
      <c r="M51" s="5">
        <v>97041557772</v>
      </c>
      <c r="N51" s="5">
        <v>61310904059</v>
      </c>
    </row>
    <row r="52" spans="2:14" ht="15.5" x14ac:dyDescent="0.35">
      <c r="C52" t="s">
        <v>73</v>
      </c>
      <c r="D52" s="5">
        <v>-18125017524</v>
      </c>
      <c r="E52" s="5">
        <v>-33477875095</v>
      </c>
      <c r="F52" s="5">
        <v>-26153355550</v>
      </c>
      <c r="G52" s="5">
        <v>-26925540075</v>
      </c>
      <c r="I52" s="5">
        <v>-108740467558</v>
      </c>
      <c r="J52" s="5">
        <v>-82613313042</v>
      </c>
      <c r="K52" s="5">
        <v>-68690082062</v>
      </c>
      <c r="L52" s="5">
        <v>-70731024552</v>
      </c>
      <c r="M52" s="5">
        <v>-66496909946</v>
      </c>
      <c r="N52" s="5">
        <v>-41275900300</v>
      </c>
    </row>
    <row r="53" spans="2:14" ht="15.5" x14ac:dyDescent="0.35">
      <c r="C53" t="s">
        <v>74</v>
      </c>
      <c r="D53" s="5">
        <v>16677002708</v>
      </c>
      <c r="E53" s="5">
        <v>30696062449</v>
      </c>
      <c r="F53" s="5">
        <v>21885737305</v>
      </c>
      <c r="G53" s="5">
        <v>25231730393</v>
      </c>
      <c r="I53" s="5">
        <v>104239413086</v>
      </c>
      <c r="J53" s="5">
        <v>89690316106</v>
      </c>
      <c r="K53" s="5">
        <v>79645894421</v>
      </c>
      <c r="L53" s="5">
        <v>61459876981</v>
      </c>
      <c r="M53" s="5">
        <v>30544647826</v>
      </c>
      <c r="N53" s="5">
        <v>20035003759</v>
      </c>
    </row>
    <row r="54" spans="2:14" ht="15.5" x14ac:dyDescent="0.35">
      <c r="C54" t="s">
        <v>75</v>
      </c>
      <c r="D54" s="5">
        <v>-12874950474</v>
      </c>
      <c r="E54" s="5">
        <v>-14676106070</v>
      </c>
      <c r="F54" s="5">
        <v>-12670236321</v>
      </c>
      <c r="G54" s="5">
        <v>-14001920627</v>
      </c>
      <c r="I54" s="5">
        <v>-54333787851</v>
      </c>
      <c r="J54" s="5">
        <v>-47319206787</v>
      </c>
      <c r="K54" s="5">
        <v>-43069484746</v>
      </c>
      <c r="L54" s="5">
        <v>-24793028881</v>
      </c>
      <c r="M54" s="5">
        <v>-18665893978</v>
      </c>
      <c r="N54" s="5">
        <v>-16429426146</v>
      </c>
    </row>
    <row r="55" spans="2:14" ht="15.5" x14ac:dyDescent="0.35">
      <c r="C55" t="s">
        <v>76</v>
      </c>
      <c r="D55" s="5">
        <v>-957959641</v>
      </c>
      <c r="E55" s="5">
        <v>-1335663821</v>
      </c>
      <c r="F55" s="5">
        <v>-1583038872</v>
      </c>
      <c r="G55" s="5">
        <v>-1803675295</v>
      </c>
      <c r="I55" s="5">
        <v>-6830037821</v>
      </c>
      <c r="J55" s="5">
        <v>-5541065361</v>
      </c>
      <c r="K55" s="5">
        <v>-1921126846</v>
      </c>
      <c r="L55" s="5">
        <v>-2140031571</v>
      </c>
      <c r="M55" s="5">
        <v>-1612374790</v>
      </c>
      <c r="N55" s="5">
        <v>-172841559</v>
      </c>
    </row>
    <row r="56" spans="2:14" ht="15.5" x14ac:dyDescent="0.35">
      <c r="C56" t="s">
        <v>77</v>
      </c>
      <c r="D56" s="5">
        <v>-11916990833</v>
      </c>
      <c r="E56" s="5">
        <v>-13340442249</v>
      </c>
      <c r="F56" s="5">
        <v>-11087197449</v>
      </c>
      <c r="G56" s="5">
        <v>-12198245332</v>
      </c>
      <c r="I56" s="5">
        <v>-47503750030</v>
      </c>
      <c r="J56" s="5">
        <v>-41778141426</v>
      </c>
      <c r="K56" s="5">
        <v>-27837660330</v>
      </c>
      <c r="L56" s="5">
        <v>-22652997310</v>
      </c>
      <c r="M56" s="5">
        <v>-17053519188</v>
      </c>
      <c r="N56" s="5">
        <v>-16256584587</v>
      </c>
    </row>
    <row r="57" spans="2:14" ht="15.5" x14ac:dyDescent="0.35">
      <c r="C57" t="s">
        <v>80</v>
      </c>
      <c r="D57" s="5">
        <v>-27315204</v>
      </c>
      <c r="E57" s="5">
        <v>234434354</v>
      </c>
      <c r="F57" s="5">
        <v>-176028571</v>
      </c>
      <c r="G57" s="5">
        <v>-120709961</v>
      </c>
      <c r="I57" s="5">
        <v>-99186965</v>
      </c>
      <c r="J57" s="5">
        <v>-164088364</v>
      </c>
      <c r="K57" s="5">
        <v>44190341</v>
      </c>
      <c r="L57" s="5">
        <v>1611274269</v>
      </c>
      <c r="M57" s="5">
        <v>221986237</v>
      </c>
      <c r="N57" s="5">
        <v>487305594</v>
      </c>
    </row>
    <row r="58" spans="2:14" ht="15.5" x14ac:dyDescent="0.35">
      <c r="C58" t="s">
        <v>78</v>
      </c>
      <c r="D58" s="5">
        <v>3802052234</v>
      </c>
      <c r="E58" s="5">
        <v>16019956379</v>
      </c>
      <c r="F58" s="5">
        <v>9215500984</v>
      </c>
      <c r="G58" s="5">
        <v>11229809766</v>
      </c>
      <c r="I58" s="5">
        <v>49905625235</v>
      </c>
      <c r="J58" s="5">
        <v>42371109319</v>
      </c>
      <c r="K58" s="5">
        <v>36576409675</v>
      </c>
      <c r="L58" s="5">
        <v>36666848100</v>
      </c>
      <c r="M58" s="5">
        <v>11878753848</v>
      </c>
      <c r="N58" s="5">
        <v>3605577613</v>
      </c>
    </row>
    <row r="59" spans="2:14" ht="15.5" x14ac:dyDescent="0.35">
      <c r="C59" t="s">
        <v>79</v>
      </c>
      <c r="D59" s="5">
        <v>540778383</v>
      </c>
      <c r="E59" s="5">
        <v>502529933</v>
      </c>
      <c r="F59" s="5">
        <v>-43499867</v>
      </c>
      <c r="G59" s="5">
        <v>317314940</v>
      </c>
      <c r="I59" s="5">
        <v>1161535093</v>
      </c>
      <c r="J59" s="5">
        <v>-163651390</v>
      </c>
      <c r="K59" s="5">
        <v>323689988</v>
      </c>
      <c r="L59" s="5">
        <v>1894152649</v>
      </c>
      <c r="M59" s="5">
        <v>81469284</v>
      </c>
      <c r="N59" s="5">
        <v>518663194</v>
      </c>
    </row>
    <row r="60" spans="2:14" ht="15.5" x14ac:dyDescent="0.35">
      <c r="C60" t="s">
        <v>261</v>
      </c>
      <c r="D60" s="5">
        <v>919549594</v>
      </c>
      <c r="E60" s="5">
        <v>726075798</v>
      </c>
      <c r="F60" s="5">
        <v>752799906</v>
      </c>
      <c r="G60" s="5">
        <v>707005323</v>
      </c>
      <c r="I60" s="5">
        <v>2946932246</v>
      </c>
      <c r="J60" s="5">
        <v>1703062257</v>
      </c>
      <c r="K60" s="5">
        <v>691581554</v>
      </c>
      <c r="L60" s="5">
        <v>489948455</v>
      </c>
      <c r="M60" s="5">
        <v>100631487</v>
      </c>
      <c r="N60" s="5">
        <v>166520190</v>
      </c>
    </row>
    <row r="61" spans="2:14" ht="15.5" x14ac:dyDescent="0.35">
      <c r="C61" t="s">
        <v>26</v>
      </c>
      <c r="D61" s="5">
        <v>-351456007</v>
      </c>
      <c r="E61" s="5">
        <v>-457980219</v>
      </c>
      <c r="F61" s="5">
        <v>-620271202</v>
      </c>
      <c r="G61" s="5">
        <v>-268980422</v>
      </c>
      <c r="I61" s="5">
        <v>-1686210188</v>
      </c>
      <c r="J61" s="5">
        <v>-1702625283</v>
      </c>
      <c r="K61" s="5">
        <v>-412081907</v>
      </c>
      <c r="L61" s="5">
        <v>-207070075</v>
      </c>
      <c r="M61" s="5">
        <v>-241148440</v>
      </c>
      <c r="N61" s="5">
        <v>-135162590</v>
      </c>
    </row>
    <row r="62" spans="2:14" ht="15.5" x14ac:dyDescent="0.35">
      <c r="C62" t="s">
        <v>81</v>
      </c>
      <c r="D62" s="5">
        <v>540778383</v>
      </c>
      <c r="E62" s="5">
        <v>502529933</v>
      </c>
      <c r="F62" s="5">
        <v>-43499867</v>
      </c>
      <c r="G62" s="5">
        <v>317314940</v>
      </c>
      <c r="I62" s="5">
        <v>1161535093</v>
      </c>
      <c r="J62" s="5">
        <v>-163651390</v>
      </c>
      <c r="K62" s="5">
        <v>323689988</v>
      </c>
      <c r="L62" s="5">
        <v>1894152649</v>
      </c>
      <c r="M62" s="5">
        <v>81469284</v>
      </c>
      <c r="N62" s="5">
        <v>518663194</v>
      </c>
    </row>
    <row r="63" spans="2:14" ht="15.5" x14ac:dyDescent="0.35">
      <c r="C63" t="s">
        <v>28</v>
      </c>
      <c r="D63" s="5">
        <v>4342830617</v>
      </c>
      <c r="E63" s="5">
        <v>16522486312</v>
      </c>
      <c r="F63" s="5">
        <v>9172001117</v>
      </c>
      <c r="G63" s="5">
        <v>11547124706</v>
      </c>
      <c r="I63" s="5">
        <v>51067160328</v>
      </c>
      <c r="J63" s="5">
        <v>42207457929</v>
      </c>
      <c r="K63" s="5">
        <v>36900099663</v>
      </c>
      <c r="L63" s="5">
        <v>38561000749</v>
      </c>
      <c r="M63" s="5">
        <v>11960223132</v>
      </c>
      <c r="N63" s="5">
        <v>4124240807</v>
      </c>
    </row>
    <row r="64" spans="2:14" ht="15.5" x14ac:dyDescent="0.35">
      <c r="C64" t="s">
        <v>27</v>
      </c>
      <c r="D64" s="5">
        <v>-886875774</v>
      </c>
      <c r="E64" s="5">
        <v>-3675070292</v>
      </c>
      <c r="F64" s="5">
        <v>-1944958484</v>
      </c>
      <c r="G64" s="5">
        <v>-2509149888</v>
      </c>
      <c r="I64" s="5">
        <v>-11092183639</v>
      </c>
      <c r="J64" s="5">
        <v>-10010619247</v>
      </c>
      <c r="K64" s="5">
        <v>-8197440124</v>
      </c>
      <c r="L64" s="5">
        <v>-8733460907</v>
      </c>
      <c r="M64" s="5">
        <v>-2844801301</v>
      </c>
      <c r="N64" s="5">
        <v>-1352153407</v>
      </c>
    </row>
    <row r="65" spans="2:14" ht="15.5" x14ac:dyDescent="0.35">
      <c r="C65" t="s">
        <v>82</v>
      </c>
      <c r="D65" s="5">
        <v>-892319338</v>
      </c>
      <c r="E65" s="5">
        <v>-3499583031</v>
      </c>
      <c r="F65" s="5">
        <v>-1976789335</v>
      </c>
      <c r="G65" s="5">
        <v>-2509149888</v>
      </c>
      <c r="I65" s="5">
        <v>-10946992760</v>
      </c>
      <c r="J65" s="5">
        <v>-9824869780</v>
      </c>
      <c r="K65" s="5">
        <v>-9582144660</v>
      </c>
      <c r="L65" s="5">
        <v>-8686397940</v>
      </c>
      <c r="M65" s="5">
        <v>-2829086040</v>
      </c>
      <c r="N65" s="5">
        <v>-1544000260</v>
      </c>
    </row>
    <row r="66" spans="2:14" ht="15.5" x14ac:dyDescent="0.35">
      <c r="C66" t="s">
        <v>83</v>
      </c>
      <c r="D66" s="5">
        <v>5443564</v>
      </c>
      <c r="E66" s="5">
        <v>-175487261</v>
      </c>
      <c r="F66" s="5">
        <v>31830851</v>
      </c>
      <c r="I66" s="5">
        <v>-145190879</v>
      </c>
      <c r="J66" s="5">
        <v>-185749467</v>
      </c>
      <c r="K66" s="5">
        <v>1384704536</v>
      </c>
      <c r="L66" s="5">
        <v>-47062967</v>
      </c>
      <c r="M66" s="5">
        <v>-15715261</v>
      </c>
      <c r="N66" s="5">
        <v>191846853</v>
      </c>
    </row>
    <row r="67" spans="2:14" ht="15.5" x14ac:dyDescent="0.35">
      <c r="C67" t="s">
        <v>84</v>
      </c>
      <c r="D67" s="5">
        <v>-886875774</v>
      </c>
      <c r="E67" s="5">
        <v>-3675070292</v>
      </c>
      <c r="F67" s="5">
        <v>-1944958484</v>
      </c>
      <c r="G67" s="5">
        <v>-2509149888</v>
      </c>
      <c r="I67" s="5">
        <v>-11092183639</v>
      </c>
      <c r="J67" s="5">
        <v>-10010619247</v>
      </c>
      <c r="K67" s="5">
        <v>-8197440124</v>
      </c>
      <c r="L67" s="5">
        <v>-8733460907</v>
      </c>
      <c r="M67" s="5">
        <v>-2844801301</v>
      </c>
      <c r="N67" s="5">
        <v>-1352153407</v>
      </c>
    </row>
    <row r="68" spans="2:14" ht="15.5" x14ac:dyDescent="0.35">
      <c r="C68" t="s">
        <v>85</v>
      </c>
      <c r="D68" s="5">
        <v>3455954843</v>
      </c>
      <c r="E68" s="5">
        <v>12847416020</v>
      </c>
      <c r="F68" s="5">
        <v>7227042633</v>
      </c>
      <c r="G68" s="5">
        <v>9037974818</v>
      </c>
      <c r="I68" s="5">
        <v>39974976689</v>
      </c>
      <c r="J68" s="5">
        <v>32196838682</v>
      </c>
      <c r="K68" s="5">
        <v>28702659539</v>
      </c>
      <c r="L68" s="5">
        <v>29827539842</v>
      </c>
      <c r="M68" s="5">
        <v>9115421831</v>
      </c>
      <c r="N68" s="5">
        <v>2772087400</v>
      </c>
    </row>
    <row r="69" spans="2:14" ht="15.5" x14ac:dyDescent="0.35">
      <c r="C69" t="s">
        <v>86</v>
      </c>
      <c r="D69" s="5">
        <v>-522632706</v>
      </c>
      <c r="E69" s="5">
        <v>-42937560</v>
      </c>
      <c r="F69" s="5">
        <v>18275648</v>
      </c>
      <c r="G69" s="5">
        <v>-31415161</v>
      </c>
      <c r="I69" s="5">
        <v>-42937560</v>
      </c>
      <c r="J69" s="5">
        <v>-1308437071</v>
      </c>
      <c r="K69" s="5">
        <v>127356293980</v>
      </c>
      <c r="L69" s="5">
        <v>-247670293</v>
      </c>
      <c r="M69" s="5">
        <v>34648988</v>
      </c>
      <c r="N69" s="5">
        <v>-116033580</v>
      </c>
    </row>
    <row r="70" spans="2:14" ht="15.5" x14ac:dyDescent="0.35">
      <c r="C70" t="s">
        <v>88</v>
      </c>
      <c r="D70" s="5">
        <v>2933322137</v>
      </c>
      <c r="E70" s="5">
        <v>12804478460</v>
      </c>
      <c r="F70" s="5">
        <v>7245318281</v>
      </c>
      <c r="G70" s="5">
        <v>9006559657</v>
      </c>
      <c r="I70" s="5">
        <v>39932039129</v>
      </c>
      <c r="J70" s="5">
        <v>30888401611</v>
      </c>
      <c r="K70" s="5">
        <v>156058953519</v>
      </c>
      <c r="L70" s="5">
        <v>29579869549</v>
      </c>
      <c r="M70" s="5">
        <v>9150070819</v>
      </c>
      <c r="N70" s="5">
        <v>2656053820</v>
      </c>
    </row>
    <row r="71" spans="2:14" ht="15.5" x14ac:dyDescent="0.35">
      <c r="C71" t="s">
        <v>89</v>
      </c>
      <c r="D71" s="5">
        <v>3455954843</v>
      </c>
      <c r="E71" s="5">
        <v>12847416020</v>
      </c>
      <c r="F71" s="5">
        <v>7227042633</v>
      </c>
      <c r="G71" s="5">
        <v>9037974818</v>
      </c>
      <c r="I71" s="5">
        <v>39974976689</v>
      </c>
      <c r="J71" s="5">
        <v>32196838682</v>
      </c>
      <c r="K71" s="5">
        <v>28702659539</v>
      </c>
      <c r="L71" s="5">
        <v>29827539842</v>
      </c>
      <c r="M71" s="5">
        <v>9115421831</v>
      </c>
      <c r="N71" s="5">
        <v>2772087400</v>
      </c>
    </row>
    <row r="72" spans="2:14" ht="15.5" x14ac:dyDescent="0.35">
      <c r="C72" t="s">
        <v>7</v>
      </c>
      <c r="D72" s="5">
        <v>2933322137</v>
      </c>
      <c r="E72" s="5">
        <v>12804478460</v>
      </c>
      <c r="F72" s="5">
        <v>7245318281</v>
      </c>
      <c r="G72" s="5">
        <v>9006559657</v>
      </c>
      <c r="I72" s="5">
        <v>39932039129</v>
      </c>
      <c r="J72" s="5">
        <v>30888401611</v>
      </c>
      <c r="K72" s="5">
        <v>156058953519</v>
      </c>
      <c r="L72" s="5">
        <v>29579869549</v>
      </c>
      <c r="M72" s="5">
        <v>9150070819</v>
      </c>
      <c r="N72" s="5">
        <v>2656053820</v>
      </c>
    </row>
    <row r="73" spans="2:14" ht="15.5" x14ac:dyDescent="0.35">
      <c r="C73" t="s">
        <v>267</v>
      </c>
    </row>
    <row r="74" spans="2:14" ht="15.5" x14ac:dyDescent="0.35">
      <c r="C74" t="s">
        <v>90</v>
      </c>
      <c r="D74" s="5">
        <v>3455954843</v>
      </c>
      <c r="E74" s="5">
        <v>12847416020</v>
      </c>
      <c r="F74" s="5">
        <v>7227042633</v>
      </c>
      <c r="G74" s="5">
        <v>9037974818</v>
      </c>
      <c r="I74" s="5">
        <v>39974976689</v>
      </c>
      <c r="J74" s="5">
        <v>32196838682</v>
      </c>
      <c r="K74" s="5">
        <v>28702659539</v>
      </c>
      <c r="L74" s="5">
        <v>29827539842</v>
      </c>
      <c r="M74" s="5">
        <v>9115421831</v>
      </c>
      <c r="N74" s="5">
        <v>2772087400</v>
      </c>
    </row>
    <row r="75" spans="2:14" ht="15.5" x14ac:dyDescent="0.35">
      <c r="C75" t="s">
        <v>91</v>
      </c>
      <c r="D75" s="5">
        <v>2933322137</v>
      </c>
      <c r="E75" s="5">
        <v>12804478460</v>
      </c>
      <c r="F75" s="5">
        <v>7245318281</v>
      </c>
      <c r="G75" s="5">
        <v>9006559657</v>
      </c>
      <c r="I75" s="5">
        <v>39932039129</v>
      </c>
      <c r="J75" s="5">
        <v>30888401611</v>
      </c>
      <c r="K75" s="5">
        <v>156058953519</v>
      </c>
      <c r="L75" s="5">
        <v>29579869549</v>
      </c>
      <c r="M75" s="5">
        <v>9150070819</v>
      </c>
      <c r="N75" s="5">
        <v>2656053820</v>
      </c>
    </row>
    <row r="76" spans="2:14" ht="15.5" x14ac:dyDescent="0.35">
      <c r="C76" t="s">
        <v>92</v>
      </c>
      <c r="D76" s="5">
        <v>2933322137</v>
      </c>
      <c r="E76" s="5">
        <v>12804478460</v>
      </c>
      <c r="F76" s="5">
        <v>7245318281</v>
      </c>
      <c r="G76" s="5">
        <v>9006559657</v>
      </c>
      <c r="I76" s="5">
        <v>39932039129</v>
      </c>
      <c r="J76" s="5">
        <v>30888401611</v>
      </c>
      <c r="K76" s="5">
        <v>156058953519</v>
      </c>
      <c r="L76" s="5">
        <v>29579869549</v>
      </c>
      <c r="M76" s="5">
        <v>9150070819</v>
      </c>
      <c r="N76" s="5">
        <v>2656053820</v>
      </c>
    </row>
    <row r="78" spans="2:14" ht="15.5" x14ac:dyDescent="0.35">
      <c r="B78" t="s">
        <v>93</v>
      </c>
      <c r="C78" t="s">
        <v>94</v>
      </c>
    </row>
    <row r="79" spans="2:14" ht="15.5" x14ac:dyDescent="0.35">
      <c r="C79" t="s">
        <v>95</v>
      </c>
    </row>
    <row r="80" spans="2:14" ht="15.5" x14ac:dyDescent="0.35">
      <c r="C80" t="s">
        <v>19</v>
      </c>
      <c r="D80" s="5">
        <v>112702852125</v>
      </c>
      <c r="E80" s="5">
        <v>124068276915</v>
      </c>
      <c r="F80" s="5">
        <v>131610776854</v>
      </c>
      <c r="G80" s="5">
        <v>123542407634</v>
      </c>
      <c r="I80" s="5">
        <v>124068276915</v>
      </c>
      <c r="J80" s="5">
        <v>139036091080</v>
      </c>
      <c r="K80" s="5">
        <v>32885265303</v>
      </c>
      <c r="L80" s="5">
        <v>29269133503</v>
      </c>
      <c r="M80" s="5">
        <v>21616096312</v>
      </c>
      <c r="N80" s="5">
        <v>3341481890</v>
      </c>
    </row>
    <row r="81" spans="3:14" ht="15.5" x14ac:dyDescent="0.35">
      <c r="C81" t="s">
        <v>96</v>
      </c>
      <c r="D81" s="5">
        <v>19423394967</v>
      </c>
      <c r="E81" s="5">
        <v>32106099594</v>
      </c>
      <c r="F81" s="5">
        <v>21378508780</v>
      </c>
      <c r="G81" s="5">
        <v>32658311998</v>
      </c>
      <c r="I81" s="5">
        <v>32106099594</v>
      </c>
      <c r="J81" s="5">
        <v>17920297695</v>
      </c>
      <c r="K81" s="5">
        <v>25073231612</v>
      </c>
      <c r="L81" s="5">
        <v>15826355104</v>
      </c>
      <c r="M81" s="5">
        <v>13021147613</v>
      </c>
      <c r="N81" s="5">
        <v>9755994016</v>
      </c>
    </row>
    <row r="82" spans="3:14" ht="15.5" x14ac:dyDescent="0.35">
      <c r="C82" t="s">
        <v>270</v>
      </c>
    </row>
    <row r="83" spans="3:14" ht="15.5" x14ac:dyDescent="0.35">
      <c r="C83" t="s">
        <v>97</v>
      </c>
      <c r="D83" s="5">
        <v>85000000</v>
      </c>
      <c r="E83" s="5">
        <v>85000000</v>
      </c>
      <c r="F83" s="5">
        <v>85000000</v>
      </c>
      <c r="G83" s="5">
        <v>85000000</v>
      </c>
      <c r="I83" s="5">
        <v>85000000</v>
      </c>
      <c r="J83" s="5">
        <v>121875100</v>
      </c>
      <c r="K83" s="5">
        <v>76455253</v>
      </c>
      <c r="L83" s="5">
        <v>108761920</v>
      </c>
      <c r="M83" s="5">
        <v>296093100</v>
      </c>
      <c r="N83" s="5">
        <v>107131100</v>
      </c>
    </row>
    <row r="84" spans="3:14" ht="15.5" x14ac:dyDescent="0.35">
      <c r="C84" t="s">
        <v>98</v>
      </c>
      <c r="D84" s="5">
        <v>19423394967</v>
      </c>
      <c r="E84" s="5">
        <v>32106099594</v>
      </c>
      <c r="F84" s="5">
        <v>21378508780</v>
      </c>
      <c r="G84" s="5">
        <v>32658311998</v>
      </c>
      <c r="I84" s="5">
        <v>32106099594</v>
      </c>
      <c r="J84" s="5">
        <v>17920297695</v>
      </c>
      <c r="K84" s="5">
        <v>25073231612</v>
      </c>
      <c r="L84" s="5">
        <v>15826355104</v>
      </c>
      <c r="M84" s="5">
        <v>13021147613</v>
      </c>
      <c r="N84" s="5">
        <v>9755994016</v>
      </c>
    </row>
    <row r="85" spans="3:14" ht="15.5" x14ac:dyDescent="0.35">
      <c r="C85" t="s">
        <v>99</v>
      </c>
      <c r="J85" s="5">
        <v>7001324</v>
      </c>
      <c r="K85" s="5">
        <v>5333334</v>
      </c>
      <c r="N85" s="5">
        <v>26650000</v>
      </c>
    </row>
    <row r="86" spans="3:14" ht="15.5" x14ac:dyDescent="0.35">
      <c r="C86" t="s">
        <v>101</v>
      </c>
      <c r="D86" s="5">
        <v>16839733480</v>
      </c>
      <c r="E86" s="5">
        <v>8717241321</v>
      </c>
      <c r="F86" s="5">
        <v>12053180220</v>
      </c>
      <c r="G86" s="5">
        <v>12336718196</v>
      </c>
      <c r="I86" s="5">
        <v>8717241321</v>
      </c>
      <c r="J86" s="5">
        <v>7391613082</v>
      </c>
      <c r="K86" s="5">
        <v>5987325433</v>
      </c>
      <c r="L86" s="5">
        <v>4003437516</v>
      </c>
      <c r="M86" s="5">
        <v>9750971334</v>
      </c>
      <c r="N86" s="5">
        <v>14240906633</v>
      </c>
    </row>
    <row r="87" spans="3:14" ht="15.5" x14ac:dyDescent="0.35">
      <c r="C87" t="s">
        <v>80</v>
      </c>
      <c r="D87" s="5">
        <v>125153231849</v>
      </c>
      <c r="E87" s="5">
        <v>125675864464</v>
      </c>
      <c r="F87" s="5">
        <v>125778099118</v>
      </c>
      <c r="G87" s="5">
        <v>125700526379</v>
      </c>
      <c r="I87" s="5">
        <v>125675864464</v>
      </c>
      <c r="J87" s="5">
        <v>125718802024</v>
      </c>
      <c r="K87" s="5">
        <v>127027239095</v>
      </c>
      <c r="L87" s="5">
        <v>-329054885</v>
      </c>
      <c r="M87" s="5">
        <v>-81384592</v>
      </c>
      <c r="N87" s="5">
        <v>-116033580</v>
      </c>
    </row>
    <row r="88" spans="3:14" ht="15.5" x14ac:dyDescent="0.35">
      <c r="C88" t="s">
        <v>102</v>
      </c>
      <c r="D88" s="5">
        <v>203969149862</v>
      </c>
      <c r="E88" s="5">
        <v>200591028577</v>
      </c>
      <c r="F88" s="5">
        <v>207279154484</v>
      </c>
      <c r="G88" s="5">
        <v>254746409237</v>
      </c>
      <c r="I88" s="5">
        <v>200591028577</v>
      </c>
      <c r="J88" s="5">
        <v>220715167984</v>
      </c>
      <c r="K88" s="5">
        <v>78649232832</v>
      </c>
      <c r="L88" s="5">
        <v>51596876672</v>
      </c>
      <c r="M88" s="5">
        <v>49182532019</v>
      </c>
      <c r="N88" s="5">
        <v>45418192174</v>
      </c>
    </row>
    <row r="89" spans="3:14" ht="15.5" x14ac:dyDescent="0.35">
      <c r="C89" t="s">
        <v>103</v>
      </c>
    </row>
    <row r="90" spans="3:14" ht="15.5" x14ac:dyDescent="0.35">
      <c r="C90" t="s">
        <v>104</v>
      </c>
      <c r="D90" s="5">
        <v>303335589042</v>
      </c>
      <c r="E90" s="5">
        <v>306632035542</v>
      </c>
      <c r="F90" s="5">
        <v>284035642317</v>
      </c>
      <c r="G90" s="5">
        <v>245801374321</v>
      </c>
      <c r="I90" s="5">
        <v>306632035542</v>
      </c>
      <c r="J90" s="5">
        <v>247276111467</v>
      </c>
      <c r="K90" s="5">
        <v>240733628399</v>
      </c>
      <c r="L90" s="5">
        <v>118246120292</v>
      </c>
      <c r="M90" s="5">
        <v>105045443664</v>
      </c>
      <c r="N90" s="5">
        <v>86596365750</v>
      </c>
    </row>
    <row r="91" spans="3:14" ht="15.5" x14ac:dyDescent="0.35">
      <c r="C91" t="s">
        <v>105</v>
      </c>
      <c r="D91" s="5">
        <v>1279956528</v>
      </c>
      <c r="E91" s="5">
        <v>1274512963</v>
      </c>
      <c r="F91" s="5">
        <v>1316176656</v>
      </c>
      <c r="G91" s="5">
        <v>1408592957</v>
      </c>
      <c r="I91" s="5">
        <v>1274512963</v>
      </c>
      <c r="J91" s="5">
        <v>1407593250</v>
      </c>
      <c r="K91" s="5">
        <v>1587866264</v>
      </c>
      <c r="L91" s="5">
        <v>221878978</v>
      </c>
      <c r="M91" s="5">
        <v>199086221</v>
      </c>
      <c r="N91" s="5">
        <v>224574273</v>
      </c>
    </row>
    <row r="92" spans="3:14" ht="15.5" x14ac:dyDescent="0.35">
      <c r="C92" t="s">
        <v>106</v>
      </c>
      <c r="D92" s="5">
        <v>304639490746</v>
      </c>
      <c r="E92" s="5">
        <v>307938475406</v>
      </c>
      <c r="F92" s="5">
        <v>285391727600</v>
      </c>
      <c r="G92" s="5">
        <v>247257857629</v>
      </c>
      <c r="I92" s="5">
        <v>307938475406</v>
      </c>
      <c r="J92" s="5">
        <v>248750475185</v>
      </c>
      <c r="K92" s="5">
        <v>244488919752</v>
      </c>
      <c r="L92" s="5">
        <v>118595706872</v>
      </c>
      <c r="M92" s="5">
        <v>105244529885</v>
      </c>
      <c r="N92" s="5">
        <v>86820940023</v>
      </c>
    </row>
    <row r="93" spans="3:14" ht="15.5" x14ac:dyDescent="0.35">
      <c r="C93" t="s">
        <v>107</v>
      </c>
      <c r="D93" s="5">
        <v>508608640608</v>
      </c>
      <c r="E93" s="5">
        <v>508529503983</v>
      </c>
      <c r="F93" s="5">
        <v>492670882084</v>
      </c>
      <c r="G93" s="5">
        <v>502004266866</v>
      </c>
      <c r="I93" s="5">
        <v>508529503983</v>
      </c>
      <c r="J93" s="5">
        <v>469465643169</v>
      </c>
      <c r="K93" s="5">
        <v>323138152584</v>
      </c>
      <c r="L93" s="5">
        <v>170192583544</v>
      </c>
      <c r="M93" s="5">
        <v>154427061904</v>
      </c>
      <c r="N93" s="5">
        <v>132239132197</v>
      </c>
    </row>
    <row r="94" spans="3:14" ht="15.5" x14ac:dyDescent="0.35">
      <c r="C94" t="s">
        <v>108</v>
      </c>
    </row>
    <row r="95" spans="3:14" ht="15.5" x14ac:dyDescent="0.35">
      <c r="C95" t="s">
        <v>109</v>
      </c>
    </row>
    <row r="96" spans="3:14" ht="15.5" x14ac:dyDescent="0.35">
      <c r="C96" t="s">
        <v>110</v>
      </c>
      <c r="D96" s="5">
        <v>15464716244</v>
      </c>
      <c r="E96" s="5">
        <v>17068507664</v>
      </c>
      <c r="F96" s="5">
        <v>11943233090</v>
      </c>
      <c r="G96" s="5">
        <v>25323011619</v>
      </c>
      <c r="I96" s="5">
        <v>17068507664</v>
      </c>
      <c r="J96" s="5">
        <v>12383577236</v>
      </c>
      <c r="K96" s="5">
        <v>12314883869</v>
      </c>
      <c r="L96" s="5">
        <v>16409549268</v>
      </c>
      <c r="M96" s="5">
        <v>10724490738</v>
      </c>
      <c r="N96" s="5">
        <v>11346959355</v>
      </c>
    </row>
    <row r="97" spans="3:14" ht="15.5" x14ac:dyDescent="0.35">
      <c r="C97" t="s">
        <v>111</v>
      </c>
    </row>
    <row r="98" spans="3:14" ht="15.5" x14ac:dyDescent="0.35">
      <c r="C98" t="s">
        <v>112</v>
      </c>
      <c r="D98" s="5">
        <v>8270331757</v>
      </c>
      <c r="E98" s="5">
        <v>11202098180</v>
      </c>
      <c r="F98" s="5">
        <v>8994609577</v>
      </c>
      <c r="G98" s="5">
        <v>21848060218</v>
      </c>
      <c r="I98" s="5">
        <v>11202098180</v>
      </c>
      <c r="J98" s="5">
        <v>7964831391</v>
      </c>
      <c r="K98" s="5">
        <v>8328993870</v>
      </c>
      <c r="L98" s="5">
        <v>9347475126</v>
      </c>
      <c r="M98" s="5">
        <v>9067100849</v>
      </c>
      <c r="N98" s="5">
        <v>8959356141</v>
      </c>
    </row>
    <row r="99" spans="3:14" ht="15.5" x14ac:dyDescent="0.35">
      <c r="C99" t="s">
        <v>115</v>
      </c>
      <c r="D99" s="5">
        <v>2889520998</v>
      </c>
      <c r="E99" s="5">
        <v>2172458143</v>
      </c>
      <c r="F99" s="5">
        <v>1258915543</v>
      </c>
      <c r="G99" s="5">
        <v>1596354230</v>
      </c>
      <c r="I99" s="5">
        <v>2172458143</v>
      </c>
      <c r="J99" s="5">
        <v>1107555013</v>
      </c>
      <c r="K99" s="5">
        <v>2932696866</v>
      </c>
      <c r="L99" s="5">
        <v>6059999980</v>
      </c>
      <c r="M99" s="5">
        <v>548948312</v>
      </c>
      <c r="N99" s="5">
        <v>643386722</v>
      </c>
    </row>
    <row r="100" spans="3:14" ht="15.5" x14ac:dyDescent="0.35">
      <c r="C100" t="s">
        <v>116</v>
      </c>
      <c r="D100" s="5">
        <v>168368908</v>
      </c>
      <c r="E100" s="5">
        <v>170627162</v>
      </c>
      <c r="F100" s="5">
        <v>57843636</v>
      </c>
      <c r="G100" s="5">
        <v>27269269</v>
      </c>
      <c r="I100" s="5">
        <v>170627162</v>
      </c>
      <c r="J100" s="5">
        <v>1393565098</v>
      </c>
      <c r="K100" s="5">
        <v>50391972</v>
      </c>
      <c r="L100" s="5">
        <v>212171015</v>
      </c>
      <c r="M100" s="5">
        <v>188307160</v>
      </c>
      <c r="N100" s="5">
        <v>97456876</v>
      </c>
    </row>
    <row r="101" spans="3:14" ht="15.5" x14ac:dyDescent="0.35">
      <c r="C101" t="s">
        <v>113</v>
      </c>
    </row>
    <row r="102" spans="3:14" ht="15.5" x14ac:dyDescent="0.35">
      <c r="C102" t="s">
        <v>114</v>
      </c>
      <c r="D102" s="5">
        <v>85000000</v>
      </c>
      <c r="E102" s="5">
        <v>85000000</v>
      </c>
      <c r="F102" s="5">
        <v>85000000</v>
      </c>
      <c r="G102" s="5">
        <v>85000000</v>
      </c>
      <c r="I102" s="5">
        <v>85000000</v>
      </c>
      <c r="J102" s="5">
        <v>121875100</v>
      </c>
      <c r="K102" s="5">
        <v>76455253</v>
      </c>
      <c r="L102" s="5">
        <v>108761920</v>
      </c>
      <c r="M102" s="5">
        <v>296093100</v>
      </c>
      <c r="N102" s="5">
        <v>107131100</v>
      </c>
    </row>
    <row r="103" spans="3:14" ht="15.5" x14ac:dyDescent="0.35">
      <c r="C103" t="s">
        <v>118</v>
      </c>
    </row>
    <row r="104" spans="3:14" ht="15.5" x14ac:dyDescent="0.35">
      <c r="C104" t="s">
        <v>276</v>
      </c>
      <c r="D104" s="5">
        <v>5412960277</v>
      </c>
      <c r="E104" s="5">
        <v>6671792230</v>
      </c>
      <c r="F104" s="5">
        <v>9085821992</v>
      </c>
      <c r="G104" s="5">
        <v>4192463292</v>
      </c>
      <c r="I104" s="5">
        <v>6671792230</v>
      </c>
      <c r="J104" s="5">
        <v>4135821993</v>
      </c>
      <c r="K104" s="5">
        <v>824684863</v>
      </c>
    </row>
    <row r="105" spans="3:14" ht="15.5" x14ac:dyDescent="0.35">
      <c r="C105" t="s">
        <v>378</v>
      </c>
      <c r="D105" s="5">
        <v>386087332</v>
      </c>
      <c r="E105" s="5">
        <v>420869569</v>
      </c>
      <c r="F105" s="5">
        <v>66028345</v>
      </c>
      <c r="G105" s="5">
        <v>234920218</v>
      </c>
      <c r="I105" s="5">
        <v>420869569</v>
      </c>
      <c r="J105" s="5">
        <v>590121145</v>
      </c>
      <c r="K105" s="5">
        <v>1299832872</v>
      </c>
      <c r="L105" s="5">
        <v>795162158</v>
      </c>
      <c r="N105" s="5">
        <v>551840000</v>
      </c>
    </row>
    <row r="106" spans="3:14" ht="15.5" x14ac:dyDescent="0.35">
      <c r="C106" t="s">
        <v>120</v>
      </c>
      <c r="D106" s="5">
        <v>3376628351</v>
      </c>
      <c r="E106" s="5">
        <v>2858743578</v>
      </c>
      <c r="F106" s="5">
        <v>1018732403</v>
      </c>
      <c r="G106" s="5">
        <v>1223906222</v>
      </c>
      <c r="I106" s="5">
        <v>2858743578</v>
      </c>
      <c r="J106" s="5">
        <v>1782384312</v>
      </c>
      <c r="K106" s="5">
        <v>926345908</v>
      </c>
      <c r="L106" s="5">
        <v>613679246</v>
      </c>
      <c r="M106" s="5">
        <v>574041317</v>
      </c>
      <c r="N106" s="5">
        <v>1539628516</v>
      </c>
    </row>
    <row r="107" spans="3:14" ht="15.5" x14ac:dyDescent="0.35">
      <c r="C107" t="s">
        <v>121</v>
      </c>
      <c r="D107" s="5">
        <v>6837566083</v>
      </c>
      <c r="E107" s="5">
        <v>8087960265</v>
      </c>
      <c r="F107" s="5">
        <v>10099181824</v>
      </c>
      <c r="G107" s="5">
        <v>5295515934</v>
      </c>
      <c r="I107" s="5">
        <v>8087960265</v>
      </c>
      <c r="J107" s="5">
        <v>5578569009</v>
      </c>
      <c r="K107" s="5">
        <v>2877465955</v>
      </c>
      <c r="L107" s="5">
        <v>1896185035</v>
      </c>
      <c r="M107" s="5">
        <v>1341210945</v>
      </c>
      <c r="N107" s="5">
        <v>37680883440</v>
      </c>
    </row>
    <row r="108" spans="3:14" ht="15.5" x14ac:dyDescent="0.35">
      <c r="C108" t="s">
        <v>122</v>
      </c>
      <c r="D108" s="5">
        <v>6837566083</v>
      </c>
      <c r="E108" s="5">
        <v>8087960265</v>
      </c>
      <c r="F108" s="5">
        <v>10099181824</v>
      </c>
      <c r="G108" s="5">
        <v>5295515934</v>
      </c>
      <c r="I108" s="5">
        <v>8087960265</v>
      </c>
      <c r="J108" s="5">
        <v>5578569009</v>
      </c>
      <c r="K108" s="5">
        <v>2877465955</v>
      </c>
      <c r="L108" s="5">
        <v>1896185035</v>
      </c>
      <c r="M108" s="5">
        <v>1341210945</v>
      </c>
      <c r="N108" s="5">
        <v>37680883440</v>
      </c>
    </row>
    <row r="109" spans="3:14" ht="15.5" x14ac:dyDescent="0.35">
      <c r="C109" t="s">
        <v>410</v>
      </c>
      <c r="G109" s="5">
        <v>294593</v>
      </c>
      <c r="J109" s="5">
        <v>5995000</v>
      </c>
      <c r="K109" s="5">
        <v>6105000</v>
      </c>
      <c r="L109" s="5">
        <v>238680000</v>
      </c>
      <c r="M109" s="5">
        <v>505847050</v>
      </c>
      <c r="N109" s="5">
        <v>36177565440</v>
      </c>
    </row>
    <row r="110" spans="3:14" ht="15.5" x14ac:dyDescent="0.35">
      <c r="C110" t="s">
        <v>124</v>
      </c>
    </row>
    <row r="111" spans="3:14" ht="15.5" x14ac:dyDescent="0.35">
      <c r="C111" t="s">
        <v>125</v>
      </c>
      <c r="D111" s="5">
        <v>5799047609</v>
      </c>
      <c r="E111" s="5">
        <v>7092661799</v>
      </c>
      <c r="F111" s="5">
        <v>9163532632</v>
      </c>
      <c r="G111" s="5">
        <v>4454689605</v>
      </c>
      <c r="I111" s="5">
        <v>7092661799</v>
      </c>
      <c r="J111" s="5">
        <v>4766584839</v>
      </c>
      <c r="K111" s="5">
        <v>2192172600</v>
      </c>
      <c r="L111" s="5">
        <v>926267592</v>
      </c>
      <c r="N111" s="5">
        <v>551840000</v>
      </c>
    </row>
    <row r="112" spans="3:14" ht="15.5" x14ac:dyDescent="0.35">
      <c r="C112" t="s">
        <v>126</v>
      </c>
      <c r="D112" s="5">
        <v>22302282327</v>
      </c>
      <c r="E112" s="5">
        <v>25156467929</v>
      </c>
      <c r="F112" s="5">
        <v>22042414914</v>
      </c>
      <c r="G112" s="5">
        <v>30618527553</v>
      </c>
      <c r="I112" s="5">
        <v>25156467929</v>
      </c>
      <c r="J112" s="5">
        <v>17962146245</v>
      </c>
      <c r="K112" s="5">
        <v>15192349824</v>
      </c>
      <c r="L112" s="5">
        <v>18305734303</v>
      </c>
      <c r="M112" s="5">
        <v>12065701683</v>
      </c>
      <c r="N112" s="5">
        <v>49027842795</v>
      </c>
    </row>
    <row r="113" spans="2:14" ht="15.5" x14ac:dyDescent="0.35">
      <c r="C113" t="s">
        <v>127</v>
      </c>
    </row>
    <row r="114" spans="2:14" ht="15.5" x14ac:dyDescent="0.35">
      <c r="C114" t="s">
        <v>128</v>
      </c>
      <c r="D114" s="5">
        <v>187500000000</v>
      </c>
      <c r="E114" s="5">
        <v>187500000000</v>
      </c>
      <c r="F114" s="5">
        <v>187500000000</v>
      </c>
      <c r="G114" s="5">
        <v>187500000000</v>
      </c>
      <c r="I114" s="5">
        <v>187500000000</v>
      </c>
      <c r="J114" s="5">
        <v>187500000000</v>
      </c>
      <c r="K114" s="5">
        <v>150000000000</v>
      </c>
      <c r="L114" s="5">
        <v>100000000000</v>
      </c>
      <c r="M114" s="5">
        <v>100000000000</v>
      </c>
      <c r="N114" s="5">
        <v>50000000000</v>
      </c>
    </row>
    <row r="115" spans="2:14" ht="15.5" x14ac:dyDescent="0.35">
      <c r="C115" t="s">
        <v>129</v>
      </c>
      <c r="D115" s="5">
        <v>78039558507</v>
      </c>
      <c r="E115" s="5">
        <v>78039558507</v>
      </c>
      <c r="F115" s="5">
        <v>78039558507</v>
      </c>
      <c r="G115" s="5">
        <v>78039558507</v>
      </c>
      <c r="I115" s="5">
        <v>78039558507</v>
      </c>
      <c r="J115" s="5">
        <v>78039558507</v>
      </c>
    </row>
    <row r="116" spans="2:14" ht="15.5" x14ac:dyDescent="0.35">
      <c r="C116" t="s">
        <v>130</v>
      </c>
      <c r="D116" s="5">
        <v>220766799774</v>
      </c>
      <c r="E116" s="5">
        <v>217833477547</v>
      </c>
      <c r="F116" s="5">
        <v>205088908663</v>
      </c>
      <c r="G116" s="5">
        <v>205846180806</v>
      </c>
      <c r="I116" s="5">
        <v>217833477547</v>
      </c>
      <c r="J116" s="5">
        <v>185963938418</v>
      </c>
      <c r="K116" s="5">
        <v>157945802760</v>
      </c>
      <c r="L116" s="5">
        <v>51886849241</v>
      </c>
      <c r="M116" s="5">
        <v>42361360221</v>
      </c>
      <c r="N116" s="5">
        <v>33211289402</v>
      </c>
    </row>
    <row r="117" spans="2:14" ht="15.5" x14ac:dyDescent="0.35">
      <c r="C117" t="s">
        <v>131</v>
      </c>
      <c r="D117" s="5">
        <v>17135879573</v>
      </c>
      <c r="E117" s="5">
        <v>14279899644</v>
      </c>
      <c r="F117" s="5">
        <v>7840531908</v>
      </c>
      <c r="G117" s="5">
        <v>7840531908</v>
      </c>
      <c r="I117" s="5">
        <v>14279899644</v>
      </c>
      <c r="J117" s="5">
        <v>7840531908</v>
      </c>
      <c r="K117" s="5">
        <v>2100000000</v>
      </c>
      <c r="L117" s="5">
        <v>100000000</v>
      </c>
      <c r="M117" s="5">
        <v>100000000</v>
      </c>
      <c r="N117" s="5">
        <v>100000000</v>
      </c>
    </row>
    <row r="118" spans="2:14" ht="15.5" x14ac:dyDescent="0.35">
      <c r="C118" t="s">
        <v>132</v>
      </c>
      <c r="D118" s="5">
        <v>78477688352</v>
      </c>
      <c r="E118" s="5">
        <v>77877713439</v>
      </c>
      <c r="F118" s="5">
        <v>71470277637</v>
      </c>
      <c r="G118" s="5">
        <v>72305122519</v>
      </c>
      <c r="I118" s="5">
        <v>77877713439</v>
      </c>
      <c r="J118" s="5">
        <v>52404604486</v>
      </c>
      <c r="K118" s="5">
        <v>28818563665</v>
      </c>
      <c r="L118" s="5">
        <v>52115904126</v>
      </c>
      <c r="M118" s="5">
        <v>42342744813</v>
      </c>
      <c r="N118" s="5">
        <v>33227322982</v>
      </c>
    </row>
    <row r="119" spans="2:14" ht="15.5" x14ac:dyDescent="0.35">
      <c r="C119" t="s">
        <v>133</v>
      </c>
      <c r="D119" s="5">
        <v>220766799774</v>
      </c>
      <c r="E119" s="5">
        <v>217833477547</v>
      </c>
      <c r="F119" s="5">
        <v>205088908663</v>
      </c>
      <c r="G119" s="5">
        <v>205846180806</v>
      </c>
      <c r="I119" s="5">
        <v>217833477547</v>
      </c>
      <c r="J119" s="5">
        <v>185963938418</v>
      </c>
      <c r="K119" s="5">
        <v>157945802760</v>
      </c>
      <c r="L119" s="5">
        <v>51886849241</v>
      </c>
      <c r="M119" s="5">
        <v>42361360221</v>
      </c>
      <c r="N119" s="5">
        <v>33211289402</v>
      </c>
    </row>
    <row r="120" spans="2:14" ht="15.5" x14ac:dyDescent="0.35">
      <c r="C120" t="s">
        <v>9</v>
      </c>
      <c r="D120" s="5">
        <v>486306358281</v>
      </c>
      <c r="E120" s="5">
        <v>483373036054</v>
      </c>
      <c r="F120" s="5">
        <v>470628467170</v>
      </c>
      <c r="G120" s="5">
        <v>471385739313</v>
      </c>
      <c r="I120" s="5">
        <v>483373036054</v>
      </c>
      <c r="J120" s="5">
        <v>451503496925</v>
      </c>
      <c r="K120" s="5">
        <v>307945802760</v>
      </c>
      <c r="L120" s="5">
        <v>151886849241</v>
      </c>
      <c r="M120" s="5">
        <v>142361360221</v>
      </c>
      <c r="N120" s="5">
        <v>83211289402</v>
      </c>
    </row>
    <row r="121" spans="2:14" ht="15.5" x14ac:dyDescent="0.35">
      <c r="C121" t="s">
        <v>135</v>
      </c>
      <c r="D121" s="5">
        <v>508608640608</v>
      </c>
      <c r="E121" s="5">
        <v>508529503983</v>
      </c>
      <c r="F121" s="5">
        <v>492670882084</v>
      </c>
      <c r="G121" s="5">
        <v>502004266866</v>
      </c>
      <c r="I121" s="5">
        <v>508529503983</v>
      </c>
      <c r="J121" s="5">
        <v>469465643170</v>
      </c>
      <c r="K121" s="5">
        <v>323138152584</v>
      </c>
      <c r="L121" s="5">
        <v>170192583544</v>
      </c>
      <c r="M121" s="5">
        <v>154427061904</v>
      </c>
      <c r="N121" s="5">
        <v>132239132197</v>
      </c>
    </row>
    <row r="122" spans="2:14" ht="15.5" x14ac:dyDescent="0.35">
      <c r="C122" t="s">
        <v>136</v>
      </c>
      <c r="D122" s="5">
        <v>3750000000</v>
      </c>
      <c r="E122" s="5">
        <v>3750000000</v>
      </c>
      <c r="F122" s="5">
        <v>3750000000</v>
      </c>
      <c r="G122" s="5">
        <v>3750000000</v>
      </c>
      <c r="I122" s="5">
        <v>3750000000</v>
      </c>
      <c r="J122" s="5">
        <v>3750000000</v>
      </c>
      <c r="K122" s="5">
        <v>100000</v>
      </c>
      <c r="L122" s="5">
        <v>100000</v>
      </c>
      <c r="M122" s="5">
        <v>100000</v>
      </c>
      <c r="N122" s="5">
        <v>50000</v>
      </c>
    </row>
    <row r="124" spans="2:14" ht="15.5" x14ac:dyDescent="0.35">
      <c r="B124" t="s">
        <v>137</v>
      </c>
      <c r="C124" t="s">
        <v>138</v>
      </c>
      <c r="D124" s="5">
        <v>-772754194</v>
      </c>
      <c r="E124" s="5">
        <v>17117422504</v>
      </c>
      <c r="F124" s="5">
        <v>18857366475</v>
      </c>
      <c r="G124" s="5">
        <v>-30591892758</v>
      </c>
      <c r="I124" s="5">
        <v>32465717731</v>
      </c>
      <c r="J124" s="5">
        <v>46033158361</v>
      </c>
      <c r="K124" s="5">
        <v>25097012226</v>
      </c>
      <c r="L124" s="5">
        <v>47158234738</v>
      </c>
      <c r="M124" s="5">
        <v>23670485475</v>
      </c>
      <c r="N124" s="5">
        <v>8176115430</v>
      </c>
    </row>
    <row r="125" spans="2:14" ht="15.5" x14ac:dyDescent="0.35">
      <c r="C125" t="s">
        <v>139</v>
      </c>
      <c r="D125" s="5">
        <v>47580010481</v>
      </c>
      <c r="E125" s="5">
        <v>53497795400</v>
      </c>
      <c r="F125" s="5">
        <v>59304606324</v>
      </c>
      <c r="G125" s="5">
        <v>49348373605</v>
      </c>
      <c r="I125" s="5">
        <v>199360293024</v>
      </c>
      <c r="J125" s="5">
        <v>179469929387</v>
      </c>
      <c r="K125" s="5">
        <v>140299247886</v>
      </c>
      <c r="L125" s="5">
        <v>129195426128</v>
      </c>
      <c r="M125" s="5">
        <v>93826144633</v>
      </c>
      <c r="N125" s="5">
        <v>62000547008</v>
      </c>
    </row>
    <row r="126" spans="2:14" ht="15.5" x14ac:dyDescent="0.35">
      <c r="C126" t="s">
        <v>140</v>
      </c>
      <c r="D126" s="5">
        <v>-48720799151</v>
      </c>
      <c r="E126" s="5">
        <v>-34261301062</v>
      </c>
      <c r="F126" s="5">
        <v>-38137086488</v>
      </c>
      <c r="G126" s="5">
        <v>-76466094171</v>
      </c>
      <c r="I126" s="5">
        <v>-158353345026</v>
      </c>
      <c r="J126" s="5">
        <v>-121386709006</v>
      </c>
      <c r="K126" s="5">
        <v>-86701191838</v>
      </c>
      <c r="L126" s="5">
        <v>-82247791403</v>
      </c>
      <c r="M126" s="5">
        <v>-51481807676</v>
      </c>
      <c r="N126" s="5">
        <v>-28416926164</v>
      </c>
    </row>
    <row r="127" spans="2:14" ht="15.5" x14ac:dyDescent="0.35">
      <c r="C127" t="s">
        <v>626</v>
      </c>
      <c r="M127" s="5">
        <v>-1401698250</v>
      </c>
      <c r="N127" s="5">
        <v>-8445608131</v>
      </c>
    </row>
    <row r="128" spans="2:14" ht="15.5" x14ac:dyDescent="0.35">
      <c r="C128" t="s">
        <v>142</v>
      </c>
      <c r="M128" s="5">
        <v>-14246907156</v>
      </c>
      <c r="N128" s="5">
        <v>-13497864967</v>
      </c>
    </row>
    <row r="129" spans="3:14" ht="15.5" x14ac:dyDescent="0.35">
      <c r="C129" t="s">
        <v>463</v>
      </c>
      <c r="D129" s="5">
        <v>919549594</v>
      </c>
      <c r="E129" s="5">
        <v>726075798</v>
      </c>
      <c r="F129" s="5">
        <v>752799906</v>
      </c>
      <c r="G129" s="5">
        <v>707005323</v>
      </c>
      <c r="I129" s="5">
        <v>2946932246</v>
      </c>
      <c r="J129" s="5">
        <v>1703062257</v>
      </c>
      <c r="L129" s="5">
        <v>101740667</v>
      </c>
      <c r="M129" s="5">
        <v>55472915</v>
      </c>
      <c r="N129" s="5">
        <v>20512761</v>
      </c>
    </row>
    <row r="130" spans="3:14" ht="15.5" x14ac:dyDescent="0.35">
      <c r="C130" t="s">
        <v>355</v>
      </c>
      <c r="D130" s="5">
        <v>-349019780</v>
      </c>
      <c r="E130" s="5">
        <v>-465020813</v>
      </c>
      <c r="F130" s="5">
        <v>-617895002</v>
      </c>
      <c r="G130" s="5">
        <v>-266633679</v>
      </c>
      <c r="I130" s="5">
        <v>-1686210188</v>
      </c>
      <c r="J130" s="5">
        <v>-1693638447</v>
      </c>
      <c r="K130" s="5">
        <v>-133050590</v>
      </c>
      <c r="L130" s="5">
        <v>-75727359</v>
      </c>
      <c r="M130" s="5">
        <v>-134242704</v>
      </c>
      <c r="N130" s="5">
        <v>-95131045</v>
      </c>
    </row>
    <row r="131" spans="3:14" ht="15.5" x14ac:dyDescent="0.35">
      <c r="C131" t="s">
        <v>284</v>
      </c>
      <c r="D131" s="5">
        <v>-202495338</v>
      </c>
      <c r="E131" s="5">
        <v>-2750623237</v>
      </c>
      <c r="F131" s="5">
        <v>-2269029694</v>
      </c>
      <c r="G131" s="5">
        <v>-3727077313</v>
      </c>
      <c r="I131" s="5">
        <v>-9808953649</v>
      </c>
      <c r="J131" s="5">
        <v>-11954129321</v>
      </c>
      <c r="K131" s="5">
        <v>-13034897872</v>
      </c>
      <c r="L131" s="5">
        <v>-1340504581</v>
      </c>
      <c r="M131" s="5">
        <v>-3287230473</v>
      </c>
      <c r="N131" s="5">
        <v>-3932785836</v>
      </c>
    </row>
    <row r="132" spans="3:14" ht="15.5" x14ac:dyDescent="0.35">
      <c r="C132" t="s">
        <v>354</v>
      </c>
      <c r="E132" s="5">
        <v>370496418</v>
      </c>
      <c r="F132" s="5">
        <v>-176028571</v>
      </c>
      <c r="G132" s="5">
        <v>-187466523</v>
      </c>
      <c r="I132" s="5">
        <v>7001324</v>
      </c>
      <c r="J132" s="5">
        <v>-105356509</v>
      </c>
      <c r="K132" s="5">
        <v>-15333095360</v>
      </c>
      <c r="L132" s="5">
        <v>1525091286</v>
      </c>
      <c r="M132" s="5">
        <v>340754186</v>
      </c>
      <c r="N132" s="5">
        <v>543371804</v>
      </c>
    </row>
    <row r="133" spans="3:14" ht="15.5" x14ac:dyDescent="0.35">
      <c r="C133" t="s">
        <v>145</v>
      </c>
      <c r="D133" s="5">
        <v>-775729418</v>
      </c>
      <c r="E133" s="5">
        <v>-224431546</v>
      </c>
      <c r="F133" s="5">
        <v>-3542889103</v>
      </c>
      <c r="G133" s="5">
        <v>-446074102</v>
      </c>
      <c r="I133" s="5">
        <v>-4666058773</v>
      </c>
      <c r="J133" s="5">
        <v>118124374080</v>
      </c>
      <c r="K133" s="5">
        <v>-696280481</v>
      </c>
      <c r="L133" s="5">
        <v>-19522747492</v>
      </c>
      <c r="M133" s="5">
        <v>12810854411</v>
      </c>
      <c r="N133" s="5">
        <v>986531006</v>
      </c>
    </row>
    <row r="134" spans="3:14" ht="15.5" x14ac:dyDescent="0.35">
      <c r="C134" t="s">
        <v>146</v>
      </c>
      <c r="D134" s="5">
        <v>-9816941178</v>
      </c>
      <c r="E134" s="5">
        <v>-24435490900</v>
      </c>
      <c r="F134" s="5">
        <v>-7246108149</v>
      </c>
      <c r="G134" s="5">
        <v>31495434221</v>
      </c>
      <c r="I134" s="5">
        <v>-42767473122</v>
      </c>
      <c r="J134" s="5">
        <v>-58006706664</v>
      </c>
      <c r="K134" s="5">
        <v>-21427942079</v>
      </c>
      <c r="L134" s="5">
        <v>-19982450055</v>
      </c>
      <c r="M134" s="5">
        <v>-18206725464</v>
      </c>
      <c r="N134" s="5">
        <v>-10411193329</v>
      </c>
    </row>
    <row r="135" spans="3:14" ht="15.5" x14ac:dyDescent="0.35">
      <c r="C135" t="s">
        <v>148</v>
      </c>
      <c r="D135" s="5">
        <v>-3638881912</v>
      </c>
      <c r="E135" s="5">
        <v>6452705566</v>
      </c>
      <c r="F135" s="5">
        <v>-14819549677</v>
      </c>
      <c r="G135" s="5">
        <v>-2866239887</v>
      </c>
      <c r="I135" s="5">
        <v>-11879276656</v>
      </c>
      <c r="J135" s="5">
        <v>-18705818760</v>
      </c>
      <c r="K135" s="5">
        <v>-9323051687</v>
      </c>
      <c r="L135" s="5">
        <v>-19082695566</v>
      </c>
      <c r="M135" s="5">
        <v>-16738177499</v>
      </c>
      <c r="N135" s="5">
        <v>-4383020278</v>
      </c>
    </row>
    <row r="136" spans="3:14" ht="15.5" x14ac:dyDescent="0.35">
      <c r="C136" t="s">
        <v>931</v>
      </c>
      <c r="D136" s="5">
        <v>3655816301</v>
      </c>
      <c r="J136" s="5">
        <v>1124909911</v>
      </c>
      <c r="L136" s="5">
        <v>422342342</v>
      </c>
      <c r="M136" s="5">
        <v>727273</v>
      </c>
      <c r="N136" s="5">
        <v>90000000</v>
      </c>
    </row>
    <row r="137" spans="3:14" ht="15.5" x14ac:dyDescent="0.35">
      <c r="C137" t="s">
        <v>147</v>
      </c>
      <c r="D137" s="5">
        <v>-9833875567</v>
      </c>
      <c r="E137" s="5">
        <v>-30888196466</v>
      </c>
      <c r="F137" s="5">
        <v>7573441528</v>
      </c>
      <c r="G137" s="5">
        <v>34361674108</v>
      </c>
      <c r="I137" s="5">
        <v>-30888196466</v>
      </c>
      <c r="J137" s="5">
        <v>-40425797815</v>
      </c>
      <c r="K137" s="5">
        <v>-12104890392</v>
      </c>
      <c r="L137" s="5">
        <v>-1322096831</v>
      </c>
      <c r="M137" s="5">
        <v>-1469275238</v>
      </c>
      <c r="N137" s="5">
        <v>-7768173051</v>
      </c>
    </row>
    <row r="138" spans="3:14" ht="15.5" x14ac:dyDescent="0.35">
      <c r="C138" t="s">
        <v>1004</v>
      </c>
      <c r="N138" s="5">
        <v>1650000000</v>
      </c>
    </row>
    <row r="139" spans="3:14" ht="15.5" x14ac:dyDescent="0.35">
      <c r="C139" t="s">
        <v>149</v>
      </c>
      <c r="D139" s="5">
        <v>-775729418</v>
      </c>
      <c r="E139" s="5">
        <v>-224431546</v>
      </c>
      <c r="F139" s="5">
        <v>-3542889103</v>
      </c>
      <c r="G139" s="5">
        <v>-446074102</v>
      </c>
      <c r="I139" s="5">
        <v>-4666058773</v>
      </c>
      <c r="J139" s="5">
        <v>118124374080</v>
      </c>
      <c r="K139" s="5">
        <v>-696280481</v>
      </c>
      <c r="L139" s="5">
        <v>-19522747492</v>
      </c>
      <c r="M139" s="5">
        <v>12810854411</v>
      </c>
      <c r="N139" s="5">
        <v>986531006</v>
      </c>
    </row>
    <row r="140" spans="3:14" ht="15.5" x14ac:dyDescent="0.35">
      <c r="C140" t="s">
        <v>314</v>
      </c>
      <c r="D140" s="5">
        <v>-237645871</v>
      </c>
      <c r="E140" s="5">
        <v>342647638</v>
      </c>
      <c r="F140" s="5">
        <v>357441240</v>
      </c>
      <c r="G140" s="5">
        <v>-729547248</v>
      </c>
      <c r="I140" s="5">
        <v>-192948839</v>
      </c>
      <c r="J140" s="5">
        <v>-752402301</v>
      </c>
      <c r="K140" s="5">
        <v>570022239</v>
      </c>
      <c r="L140" s="5">
        <v>798800087</v>
      </c>
      <c r="M140" s="5">
        <v>-1517427199</v>
      </c>
      <c r="N140" s="5">
        <v>-242148994</v>
      </c>
    </row>
    <row r="141" spans="3:14" ht="15.5" x14ac:dyDescent="0.35">
      <c r="C141" t="s">
        <v>431</v>
      </c>
      <c r="J141" s="5">
        <v>120000000000</v>
      </c>
    </row>
    <row r="142" spans="3:14" ht="15.5" x14ac:dyDescent="0.35">
      <c r="C142" t="s">
        <v>508</v>
      </c>
      <c r="D142" s="5">
        <v>-531519774</v>
      </c>
      <c r="E142" s="5">
        <v>788148232</v>
      </c>
      <c r="F142" s="5">
        <v>4161851768</v>
      </c>
      <c r="G142" s="5">
        <v>259168553</v>
      </c>
      <c r="I142" s="5">
        <v>4950000000</v>
      </c>
      <c r="J142" s="5">
        <v>5000000000</v>
      </c>
      <c r="K142" s="5">
        <v>1000000000</v>
      </c>
    </row>
    <row r="143" spans="3:14" ht="15.5" x14ac:dyDescent="0.35">
      <c r="C143" t="s">
        <v>487</v>
      </c>
      <c r="F143" s="5">
        <v>-5995000</v>
      </c>
      <c r="I143" s="5">
        <v>-5995000</v>
      </c>
      <c r="J143" s="5">
        <v>-110000</v>
      </c>
      <c r="K143" s="5">
        <v>-232575000</v>
      </c>
      <c r="L143" s="5">
        <v>-267167050</v>
      </c>
      <c r="M143" s="5">
        <v>-35671718390</v>
      </c>
      <c r="N143" s="5">
        <v>238680000</v>
      </c>
    </row>
    <row r="144" spans="3:14" ht="15.5" x14ac:dyDescent="0.35">
      <c r="C144" t="s">
        <v>571</v>
      </c>
      <c r="N144" s="5">
        <v>990000000</v>
      </c>
    </row>
    <row r="145" spans="2:14" ht="15.5" x14ac:dyDescent="0.35">
      <c r="C145" t="s">
        <v>432</v>
      </c>
      <c r="J145" s="5">
        <v>-2426713773</v>
      </c>
      <c r="K145" s="5">
        <v>-2033727720</v>
      </c>
    </row>
    <row r="146" spans="2:14" ht="15.5" x14ac:dyDescent="0.35">
      <c r="C146" t="s">
        <v>815</v>
      </c>
      <c r="M146" s="5">
        <v>50000000000</v>
      </c>
    </row>
    <row r="147" spans="2:14" ht="15.5" x14ac:dyDescent="0.35">
      <c r="C147" t="s">
        <v>155</v>
      </c>
      <c r="D147" s="5">
        <v>-6563773</v>
      </c>
      <c r="E147" s="5">
        <v>-33338029</v>
      </c>
      <c r="G147" s="5">
        <v>36000000</v>
      </c>
      <c r="I147" s="5">
        <v>-33338029</v>
      </c>
      <c r="J147" s="5">
        <v>-36000000</v>
      </c>
    </row>
    <row r="148" spans="2:14" ht="15.5" x14ac:dyDescent="0.35">
      <c r="C148" t="s">
        <v>1331</v>
      </c>
      <c r="E148" s="5">
        <v>-612482</v>
      </c>
      <c r="F148" s="5">
        <v>-8061887518</v>
      </c>
      <c r="I148" s="5">
        <v>-8062500000</v>
      </c>
      <c r="J148" s="5">
        <v>-2870265953</v>
      </c>
      <c r="L148" s="5">
        <v>-20054380529</v>
      </c>
    </row>
    <row r="149" spans="2:14" ht="15.5" x14ac:dyDescent="0.35">
      <c r="C149" t="s">
        <v>878</v>
      </c>
      <c r="E149" s="5">
        <v>-1321276905</v>
      </c>
      <c r="I149" s="5">
        <v>-1321276905</v>
      </c>
      <c r="J149" s="5">
        <v>-790133893</v>
      </c>
    </row>
    <row r="150" spans="2:14" ht="15.5" x14ac:dyDescent="0.35">
      <c r="C150" t="s">
        <v>304</v>
      </c>
      <c r="F150" s="5">
        <v>5700407</v>
      </c>
      <c r="G150" s="5">
        <v>-11695407</v>
      </c>
    </row>
    <row r="151" spans="2:14" ht="15.5" x14ac:dyDescent="0.35">
      <c r="C151" t="s">
        <v>164</v>
      </c>
      <c r="D151" s="5">
        <v>-11365424790</v>
      </c>
      <c r="E151" s="5">
        <v>-7542499942</v>
      </c>
      <c r="F151" s="5">
        <v>8068369223</v>
      </c>
      <c r="G151" s="5">
        <v>457467361</v>
      </c>
      <c r="I151" s="5">
        <v>-14967814164</v>
      </c>
      <c r="J151" s="5">
        <v>106150825777</v>
      </c>
      <c r="K151" s="5">
        <v>3616131800</v>
      </c>
      <c r="L151" s="5">
        <v>7653037191</v>
      </c>
      <c r="M151" s="5">
        <v>18274614422</v>
      </c>
      <c r="N151" s="5">
        <v>-1248546893</v>
      </c>
    </row>
    <row r="152" spans="2:14" ht="15.5" x14ac:dyDescent="0.35">
      <c r="C152" t="s">
        <v>165</v>
      </c>
      <c r="D152" s="5">
        <v>124068276915</v>
      </c>
      <c r="E152" s="5">
        <v>139036091080</v>
      </c>
      <c r="G152" s="5">
        <v>-139036091079</v>
      </c>
      <c r="I152" s="5">
        <v>139036091080</v>
      </c>
      <c r="J152" s="5">
        <v>32885265303</v>
      </c>
      <c r="L152" s="5">
        <v>21616096312</v>
      </c>
      <c r="M152" s="5">
        <v>3341481890</v>
      </c>
      <c r="N152" s="5">
        <v>4590028783</v>
      </c>
    </row>
    <row r="153" spans="2:14" ht="15.5" x14ac:dyDescent="0.35">
      <c r="C153" t="s">
        <v>166</v>
      </c>
      <c r="D153" s="5">
        <v>112702852125</v>
      </c>
      <c r="E153" s="5">
        <v>-7542499941</v>
      </c>
      <c r="F153" s="5">
        <v>8068369223</v>
      </c>
      <c r="G153" s="5">
        <v>457467361</v>
      </c>
      <c r="I153" s="5">
        <v>124068276916</v>
      </c>
      <c r="J153" s="5">
        <v>139036091080</v>
      </c>
      <c r="K153" s="5">
        <v>32885265303</v>
      </c>
      <c r="L153" s="5">
        <v>29269133503</v>
      </c>
      <c r="M153" s="5">
        <v>21616096312</v>
      </c>
      <c r="N153" s="5">
        <v>3341481890</v>
      </c>
    </row>
    <row r="155" spans="2:14" ht="15.5" x14ac:dyDescent="0.35">
      <c r="B155" t="s">
        <v>167</v>
      </c>
      <c r="C155" t="s">
        <v>11</v>
      </c>
      <c r="D155" s="5">
        <v>3750000000</v>
      </c>
      <c r="E155" s="5">
        <v>3750000000</v>
      </c>
      <c r="F155" s="5">
        <v>3750000000</v>
      </c>
      <c r="G155" s="5">
        <v>3750000000</v>
      </c>
      <c r="I155" s="5">
        <v>3750000000</v>
      </c>
      <c r="J155" s="5">
        <v>3750000000</v>
      </c>
      <c r="K155" s="5">
        <v>0</v>
      </c>
      <c r="L155" s="5">
        <v>0</v>
      </c>
      <c r="M155" s="5">
        <v>0</v>
      </c>
      <c r="N155" s="5">
        <v>0</v>
      </c>
    </row>
    <row r="156" spans="2:14" ht="15.5" x14ac:dyDescent="0.35">
      <c r="C156" t="s">
        <v>168</v>
      </c>
      <c r="D156" s="6">
        <v>0.92</v>
      </c>
      <c r="E156" s="6">
        <v>3.43</v>
      </c>
      <c r="F156" s="6">
        <v>1.93</v>
      </c>
      <c r="G156" s="6">
        <v>2.41</v>
      </c>
    </row>
    <row r="157" spans="2:14" ht="15.5" x14ac:dyDescent="0.35">
      <c r="C157" t="s">
        <v>169</v>
      </c>
      <c r="D157" s="6">
        <v>173.91</v>
      </c>
      <c r="E157" s="6">
        <v>59.48</v>
      </c>
      <c r="F157" s="6">
        <v>93.26</v>
      </c>
      <c r="G157" s="6">
        <v>53.11</v>
      </c>
    </row>
    <row r="158" spans="2:14" ht="15.5" x14ac:dyDescent="0.35">
      <c r="C158" t="s">
        <v>60</v>
      </c>
      <c r="D158" s="6">
        <v>17.239999999999998</v>
      </c>
      <c r="E158" s="6">
        <v>11.92</v>
      </c>
      <c r="F158" s="6">
        <v>14.05</v>
      </c>
      <c r="G158" s="6">
        <v>9.1999999999999993</v>
      </c>
    </row>
    <row r="159" spans="2:14" ht="15.5" x14ac:dyDescent="0.35">
      <c r="C159" t="s">
        <v>170</v>
      </c>
      <c r="D159" s="5">
        <v>6560000000</v>
      </c>
      <c r="E159" s="5">
        <v>18710000000</v>
      </c>
      <c r="F159" s="5">
        <v>11850000000</v>
      </c>
      <c r="G159" s="5">
        <v>13740000000</v>
      </c>
    </row>
    <row r="160" spans="2:14" ht="15.5" x14ac:dyDescent="0.35">
      <c r="C160" t="s">
        <v>171</v>
      </c>
      <c r="D160" s="6">
        <v>6.8000000000000005E-3</v>
      </c>
      <c r="E160" s="6">
        <v>2.53E-2</v>
      </c>
      <c r="F160" s="6">
        <v>1.47E-2</v>
      </c>
      <c r="G160" s="6">
        <v>1.8000000000000002E-2</v>
      </c>
    </row>
    <row r="161" spans="3:7" ht="15.5" x14ac:dyDescent="0.35">
      <c r="C161" t="s">
        <v>172</v>
      </c>
      <c r="D161" s="6">
        <v>7.0999999999999995E-3</v>
      </c>
      <c r="E161" s="6">
        <v>2.6600000000000002E-2</v>
      </c>
      <c r="F161" s="6">
        <v>1.54E-2</v>
      </c>
      <c r="G161" s="6">
        <v>1.9199999999999998E-2</v>
      </c>
    </row>
    <row r="162" spans="3:7" ht="15.5" x14ac:dyDescent="0.35">
      <c r="C162" t="s">
        <v>173</v>
      </c>
      <c r="D162" s="6">
        <v>7.7000000000000002E-3</v>
      </c>
      <c r="E162" s="6">
        <v>3.3000000000000002E-2</v>
      </c>
      <c r="F162" s="6">
        <v>1.9299999999999998E-2</v>
      </c>
      <c r="G162" s="6">
        <v>2.3799999999999998E-2</v>
      </c>
    </row>
    <row r="163" spans="3:7" ht="15.5" x14ac:dyDescent="0.35">
      <c r="C163" t="s">
        <v>174</v>
      </c>
      <c r="D163" s="6">
        <v>10.82</v>
      </c>
      <c r="E163" s="6">
        <v>34.979999999999997</v>
      </c>
      <c r="F163" s="6">
        <v>14.86</v>
      </c>
      <c r="G163" s="6">
        <v>41.75</v>
      </c>
    </row>
    <row r="164" spans="3:7" ht="15.5" x14ac:dyDescent="0.35">
      <c r="C164" t="s">
        <v>175</v>
      </c>
      <c r="D164" s="5">
        <v>486000000000</v>
      </c>
      <c r="E164" s="5">
        <v>483000000000</v>
      </c>
      <c r="F164" s="5">
        <v>471000000000</v>
      </c>
      <c r="G164" s="5">
        <v>471000000000</v>
      </c>
    </row>
    <row r="165" spans="3:7" ht="15.5" x14ac:dyDescent="0.35">
      <c r="C165" t="s">
        <v>176</v>
      </c>
      <c r="D165" s="6">
        <v>1.23</v>
      </c>
      <c r="E165" s="6">
        <v>1.58</v>
      </c>
      <c r="F165" s="6">
        <v>1.43</v>
      </c>
      <c r="G165" s="6">
        <v>1.02</v>
      </c>
    </row>
    <row r="166" spans="3:7" ht="15.5" x14ac:dyDescent="0.35">
      <c r="C166" t="s">
        <v>177</v>
      </c>
      <c r="D166" s="6">
        <v>129.68</v>
      </c>
      <c r="E166" s="6">
        <v>128.9</v>
      </c>
      <c r="F166" s="6">
        <v>125.5</v>
      </c>
      <c r="G166" s="6">
        <v>125.7</v>
      </c>
    </row>
    <row r="167" spans="3:7" ht="15.5" x14ac:dyDescent="0.35">
      <c r="C167" t="s">
        <v>178</v>
      </c>
      <c r="D167" s="6">
        <v>1.23</v>
      </c>
      <c r="E167" s="6">
        <v>1.58</v>
      </c>
      <c r="F167" s="6">
        <v>1.43</v>
      </c>
      <c r="G167" s="6">
        <v>1.02</v>
      </c>
    </row>
    <row r="168" spans="3:7" ht="15.5" x14ac:dyDescent="0.35">
      <c r="C168" t="s">
        <v>179</v>
      </c>
      <c r="D168" s="6">
        <v>129.68</v>
      </c>
      <c r="E168" s="6">
        <v>128.9</v>
      </c>
      <c r="F168" s="6">
        <v>125.5</v>
      </c>
      <c r="G168" s="6">
        <v>125.7</v>
      </c>
    </row>
    <row r="169" spans="3:7" ht="15.5" x14ac:dyDescent="0.35">
      <c r="C169" t="s">
        <v>180</v>
      </c>
      <c r="D169" s="5">
        <v>3000000000</v>
      </c>
      <c r="E169" s="5">
        <v>3000000000</v>
      </c>
      <c r="F169" s="5">
        <v>1000000000</v>
      </c>
      <c r="G169" s="5">
        <v>1000000000</v>
      </c>
    </row>
    <row r="170" spans="3:7" ht="15.5" x14ac:dyDescent="0.35">
      <c r="C170" t="s">
        <v>181</v>
      </c>
      <c r="D170" s="5">
        <v>6000000000</v>
      </c>
      <c r="E170" s="5">
        <v>7000000000</v>
      </c>
      <c r="F170" s="5">
        <v>9000000000</v>
      </c>
      <c r="G170" s="5">
        <v>4000000000</v>
      </c>
    </row>
    <row r="171" spans="3:7" ht="15.5" x14ac:dyDescent="0.35">
      <c r="C171" t="s">
        <v>182</v>
      </c>
      <c r="D171" s="5">
        <v>486000000000</v>
      </c>
      <c r="E171" s="5">
        <v>483000000000</v>
      </c>
      <c r="F171" s="5">
        <v>471000000000</v>
      </c>
      <c r="G171" s="5">
        <v>471000000000</v>
      </c>
    </row>
    <row r="172" spans="3:7" ht="15.5" x14ac:dyDescent="0.35">
      <c r="C172" t="s">
        <v>23</v>
      </c>
      <c r="D172" s="5">
        <v>9000000000</v>
      </c>
      <c r="E172" s="5">
        <v>10000000000</v>
      </c>
      <c r="F172" s="5">
        <v>10000000000</v>
      </c>
      <c r="G172" s="5">
        <v>6000000000</v>
      </c>
    </row>
    <row r="173" spans="3:7" ht="15.5" x14ac:dyDescent="0.35">
      <c r="C173" t="s">
        <v>20</v>
      </c>
      <c r="D173" s="5">
        <v>-104000000000</v>
      </c>
      <c r="E173" s="5">
        <v>-114000000000</v>
      </c>
      <c r="F173" s="5">
        <v>-121000000000</v>
      </c>
      <c r="G173" s="5">
        <v>-119000000000</v>
      </c>
    </row>
    <row r="174" spans="3:7" ht="15.5" x14ac:dyDescent="0.35">
      <c r="C174" t="s">
        <v>183</v>
      </c>
      <c r="D174" s="5">
        <v>189000000000</v>
      </c>
      <c r="E174" s="5">
        <v>184000000000</v>
      </c>
      <c r="F174" s="5">
        <v>195000000000</v>
      </c>
      <c r="G174" s="5">
        <v>229000000000</v>
      </c>
    </row>
    <row r="175" spans="3:7" ht="15.5" x14ac:dyDescent="0.35">
      <c r="C175" t="s">
        <v>184</v>
      </c>
      <c r="D175" s="5">
        <v>-1000000000</v>
      </c>
      <c r="E175" s="5">
        <v>17000000000</v>
      </c>
      <c r="F175" s="5">
        <v>19000000000</v>
      </c>
      <c r="G175" s="5">
        <v>-31000000000</v>
      </c>
    </row>
    <row r="176" spans="3:7" ht="15.5" x14ac:dyDescent="0.35">
      <c r="C176" t="s">
        <v>185</v>
      </c>
      <c r="D176" s="5">
        <v>-13000000000</v>
      </c>
      <c r="E176" s="5">
        <v>-24000000000</v>
      </c>
      <c r="F176" s="5">
        <v>-7000000000</v>
      </c>
      <c r="G176" s="5">
        <v>31000000000</v>
      </c>
    </row>
    <row r="177" spans="3:14" ht="15.5" x14ac:dyDescent="0.35">
      <c r="C177" t="s">
        <v>12</v>
      </c>
      <c r="D177" s="5">
        <v>-14000000000</v>
      </c>
      <c r="E177" s="5">
        <v>-7000000000</v>
      </c>
      <c r="F177" s="5">
        <v>12000000000</v>
      </c>
      <c r="G177" s="5">
        <v>1000000000</v>
      </c>
    </row>
    <row r="178" spans="3:14" ht="15.5" x14ac:dyDescent="0.35">
      <c r="C178" t="s">
        <v>15</v>
      </c>
      <c r="D178" s="6">
        <v>-3.8</v>
      </c>
      <c r="E178" s="6">
        <v>-1.95</v>
      </c>
      <c r="F178" s="6">
        <v>3.1</v>
      </c>
      <c r="G178" s="6">
        <v>0.24</v>
      </c>
    </row>
    <row r="179" spans="3:14" ht="15.5" x14ac:dyDescent="0.35">
      <c r="C179" t="s">
        <v>45</v>
      </c>
      <c r="I179" s="6">
        <v>10.66</v>
      </c>
      <c r="J179" s="6">
        <v>8.59</v>
      </c>
      <c r="K179" s="6">
        <v>287026.59999999998</v>
      </c>
      <c r="L179" s="6">
        <v>298275.40000000002</v>
      </c>
      <c r="M179" s="6">
        <v>91154.22</v>
      </c>
      <c r="N179" s="6">
        <v>55441.75</v>
      </c>
    </row>
    <row r="180" spans="3:14" ht="15.5" x14ac:dyDescent="0.35">
      <c r="C180" t="s">
        <v>59</v>
      </c>
      <c r="I180" s="6">
        <v>19.14</v>
      </c>
      <c r="J180" s="6">
        <v>11.06</v>
      </c>
      <c r="K180" s="5">
        <v>0</v>
      </c>
      <c r="L180" s="5">
        <v>0</v>
      </c>
      <c r="M180" s="5">
        <v>0</v>
      </c>
      <c r="N180" s="5">
        <v>0</v>
      </c>
    </row>
    <row r="181" spans="3:14" ht="15.5" x14ac:dyDescent="0.35">
      <c r="C181" t="s">
        <v>62</v>
      </c>
      <c r="I181" s="6">
        <v>3.59</v>
      </c>
      <c r="J181" s="6">
        <v>2.0699999999999998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186</v>
      </c>
      <c r="I182" s="5">
        <v>60240000000</v>
      </c>
      <c r="J182" s="5">
        <v>52170000000</v>
      </c>
      <c r="K182" s="5">
        <v>50580000000</v>
      </c>
      <c r="L182" s="5">
        <v>44050000000</v>
      </c>
      <c r="M182" s="5">
        <v>20350000000</v>
      </c>
      <c r="N182" s="5">
        <v>9270000000</v>
      </c>
    </row>
    <row r="183" spans="3:14" ht="15.5" x14ac:dyDescent="0.35">
      <c r="C183" t="s">
        <v>187</v>
      </c>
      <c r="I183" s="6">
        <v>7.8600000000000003E-2</v>
      </c>
      <c r="J183" s="6">
        <v>6.8600000000000008E-2</v>
      </c>
      <c r="K183" s="6">
        <v>8.8800000000000004E-2</v>
      </c>
      <c r="L183" s="6">
        <v>0.17530000000000001</v>
      </c>
      <c r="M183" s="6">
        <v>5.9000000000000004E-2</v>
      </c>
      <c r="N183" s="6">
        <v>2.1000000000000001E-2</v>
      </c>
    </row>
    <row r="184" spans="3:14" ht="15.5" x14ac:dyDescent="0.35">
      <c r="C184" t="s">
        <v>188</v>
      </c>
      <c r="I184" s="6">
        <v>8.2699999999999996E-2</v>
      </c>
      <c r="J184" s="6">
        <v>7.1300000000000002E-2</v>
      </c>
      <c r="K184" s="6">
        <v>9.3200000000000005E-2</v>
      </c>
      <c r="L184" s="6">
        <v>0.19640000000000002</v>
      </c>
      <c r="M184" s="6">
        <v>6.4000000000000001E-2</v>
      </c>
      <c r="N184" s="6">
        <v>3.3300000000000003E-2</v>
      </c>
    </row>
    <row r="185" spans="3:14" ht="15.5" x14ac:dyDescent="0.35">
      <c r="C185" t="s">
        <v>189</v>
      </c>
      <c r="I185" s="6">
        <v>0.1052</v>
      </c>
      <c r="J185" s="6">
        <v>0.1104</v>
      </c>
      <c r="K185" s="6">
        <v>0.1575</v>
      </c>
      <c r="L185" s="6">
        <v>0.2465</v>
      </c>
      <c r="M185" s="6">
        <v>8.9800000000000005E-2</v>
      </c>
      <c r="N185" s="6">
        <v>5.96E-2</v>
      </c>
    </row>
    <row r="186" spans="3:14" ht="15.5" x14ac:dyDescent="0.35">
      <c r="C186" t="s">
        <v>190</v>
      </c>
      <c r="I186" s="6">
        <v>29.6</v>
      </c>
      <c r="J186" s="6">
        <v>24.89</v>
      </c>
      <c r="K186" s="6">
        <v>88.76</v>
      </c>
      <c r="L186" s="6">
        <v>177.07</v>
      </c>
      <c r="M186" s="6">
        <v>49.26</v>
      </c>
      <c r="N186" s="6">
        <v>26.68</v>
      </c>
    </row>
    <row r="187" spans="3:14" ht="15.5" x14ac:dyDescent="0.35">
      <c r="C187" t="s">
        <v>56</v>
      </c>
      <c r="I187" s="6">
        <v>1.58</v>
      </c>
      <c r="J187" s="6">
        <v>0.79</v>
      </c>
      <c r="K187" s="5">
        <v>0</v>
      </c>
      <c r="L187" s="5">
        <v>0</v>
      </c>
      <c r="M187" s="5">
        <v>0</v>
      </c>
      <c r="N187" s="5">
        <v>0</v>
      </c>
    </row>
    <row r="188" spans="3:14" ht="15.5" x14ac:dyDescent="0.35">
      <c r="C188" t="s">
        <v>53</v>
      </c>
      <c r="I188" s="6">
        <v>128.9</v>
      </c>
      <c r="J188" s="6">
        <v>120.4</v>
      </c>
      <c r="K188" s="6">
        <v>3079458.03</v>
      </c>
      <c r="L188" s="6">
        <v>1518868.49</v>
      </c>
      <c r="M188" s="6">
        <v>1423613.6</v>
      </c>
      <c r="N188" s="6">
        <v>1664225.79</v>
      </c>
    </row>
    <row r="189" spans="3:14" ht="15.5" x14ac:dyDescent="0.35">
      <c r="C189" t="s">
        <v>191</v>
      </c>
      <c r="I189" s="6">
        <v>1.58</v>
      </c>
      <c r="J189" s="6">
        <v>0.79</v>
      </c>
      <c r="K189" s="5">
        <v>0</v>
      </c>
      <c r="L189" s="5">
        <v>0</v>
      </c>
      <c r="M189" s="5">
        <v>0</v>
      </c>
      <c r="N189" s="5">
        <v>0</v>
      </c>
    </row>
    <row r="190" spans="3:14" ht="15.5" x14ac:dyDescent="0.35">
      <c r="C190" t="s">
        <v>192</v>
      </c>
      <c r="I190" s="6">
        <v>128.9</v>
      </c>
      <c r="J190" s="6">
        <v>120.4</v>
      </c>
      <c r="K190" s="6">
        <v>3079458.03</v>
      </c>
      <c r="L190" s="6">
        <v>1518868.49</v>
      </c>
      <c r="M190" s="6">
        <v>1423613.6</v>
      </c>
      <c r="N190" s="6">
        <v>1664225.79</v>
      </c>
    </row>
    <row r="191" spans="3:14" ht="15.5" x14ac:dyDescent="0.35">
      <c r="C191" t="s">
        <v>193</v>
      </c>
      <c r="I191" s="5">
        <v>3000000000</v>
      </c>
      <c r="J191" s="5">
        <v>2000000000</v>
      </c>
      <c r="K191" s="5">
        <v>1000000000</v>
      </c>
      <c r="L191" s="5">
        <v>1000000000</v>
      </c>
      <c r="M191" s="5">
        <v>1000000000</v>
      </c>
      <c r="N191" s="5">
        <v>2000000000</v>
      </c>
    </row>
    <row r="192" spans="3:14" ht="15.5" x14ac:dyDescent="0.35">
      <c r="C192" t="s">
        <v>194</v>
      </c>
      <c r="I192" s="5">
        <v>7000000000</v>
      </c>
      <c r="J192" s="5">
        <v>5000000000</v>
      </c>
      <c r="K192" s="5">
        <v>2000000000</v>
      </c>
      <c r="L192" s="5">
        <v>1000000000</v>
      </c>
      <c r="N192" s="5">
        <v>1000000000</v>
      </c>
    </row>
    <row r="193" spans="2:14" ht="15.5" x14ac:dyDescent="0.35">
      <c r="C193" t="s">
        <v>25</v>
      </c>
      <c r="I193" s="5">
        <v>10000000000</v>
      </c>
      <c r="J193" s="5">
        <v>6000000000</v>
      </c>
      <c r="K193" s="5">
        <v>3000000000</v>
      </c>
      <c r="L193" s="5">
        <v>1000000000</v>
      </c>
      <c r="M193" s="5">
        <v>1000000000</v>
      </c>
      <c r="N193" s="5">
        <v>2000000000</v>
      </c>
    </row>
    <row r="194" spans="2:14" ht="15.5" x14ac:dyDescent="0.35">
      <c r="C194" t="s">
        <v>22</v>
      </c>
      <c r="I194" s="5">
        <v>-114000000000</v>
      </c>
      <c r="J194" s="5">
        <v>-139000000000</v>
      </c>
      <c r="K194" s="5">
        <v>-30000000000</v>
      </c>
      <c r="L194" s="5">
        <v>-29000000000</v>
      </c>
      <c r="M194" s="5">
        <v>-21000000000</v>
      </c>
      <c r="N194" s="5">
        <v>-3000000000</v>
      </c>
    </row>
    <row r="195" spans="2:14" ht="15.5" x14ac:dyDescent="0.35">
      <c r="C195" t="s">
        <v>195</v>
      </c>
      <c r="I195" s="5">
        <v>184000000000</v>
      </c>
      <c r="J195" s="5">
        <v>208000000000</v>
      </c>
      <c r="K195" s="5">
        <v>66000000000</v>
      </c>
      <c r="L195" s="5">
        <v>35000000000</v>
      </c>
      <c r="M195" s="5">
        <v>38000000000</v>
      </c>
      <c r="N195" s="5">
        <v>34000000000</v>
      </c>
    </row>
    <row r="196" spans="2:14" ht="15.5" x14ac:dyDescent="0.35">
      <c r="C196" t="s">
        <v>196</v>
      </c>
      <c r="I196" s="5">
        <v>32000000000</v>
      </c>
      <c r="J196" s="5">
        <v>46000000000</v>
      </c>
      <c r="K196" s="5">
        <v>25000000000</v>
      </c>
      <c r="L196" s="5">
        <v>47000000000</v>
      </c>
      <c r="M196" s="5">
        <v>24000000000</v>
      </c>
      <c r="N196" s="5">
        <v>8000000000</v>
      </c>
    </row>
    <row r="197" spans="2:14" ht="15.5" x14ac:dyDescent="0.35">
      <c r="C197" t="s">
        <v>197</v>
      </c>
      <c r="I197" s="5">
        <v>-43000000000</v>
      </c>
      <c r="J197" s="5">
        <v>-59000000000</v>
      </c>
      <c r="K197" s="5">
        <v>-21000000000</v>
      </c>
      <c r="L197" s="5">
        <v>-20000000000</v>
      </c>
      <c r="M197" s="5">
        <v>-18000000000</v>
      </c>
      <c r="N197" s="5">
        <v>-12000000000</v>
      </c>
    </row>
    <row r="198" spans="2:14" ht="15.5" x14ac:dyDescent="0.35">
      <c r="C198" t="s">
        <v>14</v>
      </c>
      <c r="I198" s="5">
        <v>-10000000000</v>
      </c>
      <c r="J198" s="5">
        <v>-13000000000</v>
      </c>
      <c r="K198" s="5">
        <v>4000000000</v>
      </c>
      <c r="L198" s="5">
        <v>27000000000</v>
      </c>
      <c r="M198" s="5">
        <v>5000000000</v>
      </c>
      <c r="N198" s="5">
        <v>-4000000000</v>
      </c>
    </row>
    <row r="199" spans="2:14" ht="15.5" x14ac:dyDescent="0.35">
      <c r="C199" t="s">
        <v>16</v>
      </c>
      <c r="I199" s="6">
        <v>-2.75</v>
      </c>
      <c r="J199" s="6">
        <v>-3.49</v>
      </c>
      <c r="K199" s="6">
        <v>36690.699999999997</v>
      </c>
      <c r="L199" s="6">
        <v>267534.42</v>
      </c>
      <c r="M199" s="6">
        <v>54630.33</v>
      </c>
      <c r="N199" s="6">
        <v>-79501.56</v>
      </c>
    </row>
    <row r="201" spans="2:14" ht="15.5" x14ac:dyDescent="0.35">
      <c r="B201" t="s">
        <v>198</v>
      </c>
      <c r="C201" t="s">
        <v>199</v>
      </c>
      <c r="D201" s="5">
        <v>3000000000</v>
      </c>
      <c r="E201" s="5">
        <v>13000000000</v>
      </c>
      <c r="F201" s="5">
        <v>7000000000</v>
      </c>
      <c r="G201" s="5">
        <v>9000000000</v>
      </c>
      <c r="H201" s="5">
        <v>14000000000</v>
      </c>
      <c r="I201" s="5">
        <v>40000000000</v>
      </c>
      <c r="J201" s="5">
        <v>32000000000</v>
      </c>
      <c r="K201" s="5">
        <v>29000000000</v>
      </c>
      <c r="L201" s="5">
        <v>30000000000</v>
      </c>
      <c r="M201" s="5">
        <v>9000000000</v>
      </c>
      <c r="N201" s="5">
        <v>3000000000</v>
      </c>
    </row>
    <row r="202" spans="2:14" ht="15.5" x14ac:dyDescent="0.35">
      <c r="C202" t="s">
        <v>317</v>
      </c>
      <c r="H202" s="5">
        <v>33000000000</v>
      </c>
      <c r="I202" s="5">
        <v>40000000000</v>
      </c>
      <c r="J202" s="5">
        <v>32000000000</v>
      </c>
    </row>
    <row r="203" spans="2:14" ht="15.5" x14ac:dyDescent="0.35">
      <c r="C203" t="s">
        <v>200</v>
      </c>
      <c r="H203" s="6">
        <v>2.15</v>
      </c>
      <c r="I203" s="6">
        <v>2.15</v>
      </c>
      <c r="J203" s="6">
        <v>2.15</v>
      </c>
      <c r="K203" s="6">
        <v>0.76</v>
      </c>
    </row>
    <row r="204" spans="2:14" ht="15.5" x14ac:dyDescent="0.35">
      <c r="C204" t="s">
        <v>64</v>
      </c>
      <c r="H204" s="6">
        <v>0.58320000000000005</v>
      </c>
      <c r="I204" s="6">
        <v>0.20170000000000002</v>
      </c>
      <c r="J204" s="6">
        <v>0.25040000000000001</v>
      </c>
      <c r="K204" s="6">
        <v>9.9299999999999999E-2</v>
      </c>
    </row>
    <row r="205" spans="2:14" ht="15.5" x14ac:dyDescent="0.35">
      <c r="C205" t="s">
        <v>201</v>
      </c>
      <c r="H205" s="6">
        <v>1.7500000000000002E-2</v>
      </c>
      <c r="I205" s="6">
        <v>1.6899999999999998E-2</v>
      </c>
      <c r="J205" s="6">
        <v>1.6899999999999998E-2</v>
      </c>
      <c r="K205" s="6">
        <v>5.3E-3</v>
      </c>
    </row>
    <row r="206" spans="2:14" ht="15.5" x14ac:dyDescent="0.35">
      <c r="C206" t="s">
        <v>44</v>
      </c>
      <c r="D206" s="6">
        <v>0.92</v>
      </c>
      <c r="E206" s="6">
        <v>3.43</v>
      </c>
      <c r="F206" s="6">
        <v>1.93</v>
      </c>
      <c r="G206" s="6">
        <v>2.41</v>
      </c>
      <c r="H206" s="6">
        <v>3.69</v>
      </c>
      <c r="I206" s="6">
        <v>10.66</v>
      </c>
      <c r="J206" s="6">
        <v>8.59</v>
      </c>
      <c r="K206" s="6">
        <v>7.65</v>
      </c>
      <c r="L206" s="6">
        <v>7.95</v>
      </c>
      <c r="M206" s="6">
        <v>2.4300000000000002</v>
      </c>
      <c r="N206" s="6">
        <v>0.74</v>
      </c>
    </row>
    <row r="207" spans="2:14" ht="15.5" x14ac:dyDescent="0.35">
      <c r="C207" t="s">
        <v>318</v>
      </c>
      <c r="H207" s="6">
        <v>8.68</v>
      </c>
      <c r="I207" s="6">
        <v>10.66</v>
      </c>
      <c r="J207" s="6">
        <v>8.59</v>
      </c>
    </row>
    <row r="208" spans="2:14" ht="15.5" x14ac:dyDescent="0.35">
      <c r="C208" t="s">
        <v>66</v>
      </c>
      <c r="H208" s="6">
        <v>2.15</v>
      </c>
      <c r="I208" s="6">
        <v>2.15</v>
      </c>
      <c r="J208" s="6">
        <v>2.15</v>
      </c>
      <c r="K208" s="6">
        <v>0.76</v>
      </c>
    </row>
    <row r="209" spans="3:14" ht="15.5" x14ac:dyDescent="0.35">
      <c r="C209" t="s">
        <v>202</v>
      </c>
      <c r="H209" s="6">
        <v>0.58320000000000005</v>
      </c>
      <c r="I209" s="6">
        <v>0.20170000000000002</v>
      </c>
      <c r="J209" s="6">
        <v>0.25040000000000001</v>
      </c>
      <c r="K209" s="6">
        <v>9.9299999999999999E-2</v>
      </c>
    </row>
    <row r="210" spans="3:14" ht="15.5" x14ac:dyDescent="0.35">
      <c r="C210" t="s">
        <v>203</v>
      </c>
      <c r="H210" s="6">
        <v>1.7500000000000002E-2</v>
      </c>
      <c r="I210" s="6">
        <v>1.6899999999999998E-2</v>
      </c>
      <c r="J210" s="6">
        <v>1.6899999999999998E-2</v>
      </c>
      <c r="K210" s="6">
        <v>5.3E-3</v>
      </c>
    </row>
    <row r="211" spans="3:14" ht="15.5" x14ac:dyDescent="0.35">
      <c r="C211" t="s">
        <v>204</v>
      </c>
      <c r="D211" s="5">
        <v>35000000000</v>
      </c>
      <c r="E211" s="5">
        <v>64000000000</v>
      </c>
      <c r="F211" s="5">
        <v>48000000000</v>
      </c>
      <c r="G211" s="5">
        <v>52000000000</v>
      </c>
      <c r="H211" s="5">
        <v>139000000000</v>
      </c>
      <c r="I211" s="5">
        <v>213000000000</v>
      </c>
      <c r="J211" s="5">
        <v>172000000000</v>
      </c>
      <c r="K211" s="5">
        <v>148000000000</v>
      </c>
      <c r="L211" s="5">
        <v>132000000000</v>
      </c>
      <c r="M211" s="5">
        <v>97000000000</v>
      </c>
      <c r="N211" s="5">
        <v>61000000000</v>
      </c>
    </row>
    <row r="212" spans="3:14" ht="15.5" x14ac:dyDescent="0.35">
      <c r="C212" t="s">
        <v>319</v>
      </c>
      <c r="H212" s="5">
        <v>199000000000</v>
      </c>
      <c r="I212" s="5">
        <v>213000000000</v>
      </c>
      <c r="J212" s="5">
        <v>172000000000</v>
      </c>
    </row>
    <row r="213" spans="3:14" ht="15.5" x14ac:dyDescent="0.35">
      <c r="C213" t="s">
        <v>205</v>
      </c>
      <c r="H213" s="6">
        <v>2.15</v>
      </c>
      <c r="I213" s="6">
        <v>2.15</v>
      </c>
      <c r="J213" s="6">
        <v>2.15</v>
      </c>
      <c r="K213" s="6">
        <v>0.76</v>
      </c>
    </row>
    <row r="214" spans="3:14" ht="15.5" x14ac:dyDescent="0.35">
      <c r="C214" t="s">
        <v>206</v>
      </c>
      <c r="H214" s="6">
        <v>0.58320000000000005</v>
      </c>
      <c r="I214" s="6">
        <v>0.20170000000000002</v>
      </c>
      <c r="J214" s="6">
        <v>0.25040000000000001</v>
      </c>
      <c r="K214" s="6">
        <v>9.9299999999999999E-2</v>
      </c>
    </row>
    <row r="215" spans="3:14" ht="15.5" x14ac:dyDescent="0.35">
      <c r="C215" t="s">
        <v>207</v>
      </c>
      <c r="H215" s="6">
        <v>1.7500000000000002E-2</v>
      </c>
      <c r="I215" s="6">
        <v>1.6899999999999998E-2</v>
      </c>
      <c r="J215" s="6">
        <v>1.6899999999999998E-2</v>
      </c>
      <c r="K215" s="6">
        <v>5.3E-3</v>
      </c>
    </row>
    <row r="216" spans="3:14" ht="15.5" x14ac:dyDescent="0.35">
      <c r="C216" t="s">
        <v>208</v>
      </c>
      <c r="I216" s="6">
        <v>33.369999999999997</v>
      </c>
    </row>
    <row r="217" spans="3:14" ht="15.5" x14ac:dyDescent="0.35">
      <c r="C217" t="s">
        <v>320</v>
      </c>
      <c r="I217" s="6">
        <v>14.16</v>
      </c>
    </row>
    <row r="218" spans="3:14" ht="15.5" x14ac:dyDescent="0.35">
      <c r="C218" t="s">
        <v>209</v>
      </c>
      <c r="I218" s="6">
        <v>7.42</v>
      </c>
    </row>
    <row r="219" spans="3:14" ht="15.5" x14ac:dyDescent="0.35">
      <c r="C219" t="s">
        <v>321</v>
      </c>
      <c r="I219" s="6">
        <v>7.0599999999999996E-2</v>
      </c>
    </row>
    <row r="220" spans="3:14" ht="15.5" x14ac:dyDescent="0.35">
      <c r="C220" t="s">
        <v>322</v>
      </c>
      <c r="I220" s="6">
        <v>2.3199999999999998</v>
      </c>
    </row>
    <row r="221" spans="3:14" ht="15.5" x14ac:dyDescent="0.35">
      <c r="C221" t="s">
        <v>210</v>
      </c>
      <c r="I221" s="6">
        <v>0.95</v>
      </c>
    </row>
    <row r="222" spans="3:14" ht="15.5" x14ac:dyDescent="0.35">
      <c r="C222" t="s">
        <v>323</v>
      </c>
      <c r="I222" s="6">
        <v>100.05</v>
      </c>
    </row>
    <row r="223" spans="3:14" ht="15.5" x14ac:dyDescent="0.35">
      <c r="C223" t="s">
        <v>324</v>
      </c>
      <c r="I223" s="6">
        <v>-50.97</v>
      </c>
    </row>
    <row r="224" spans="3:14" ht="15.5" x14ac:dyDescent="0.35">
      <c r="C224" t="s">
        <v>325</v>
      </c>
      <c r="I224" s="6">
        <v>8.8800000000000008</v>
      </c>
    </row>
    <row r="225" spans="3:9" ht="15.5" x14ac:dyDescent="0.35">
      <c r="C225" t="s">
        <v>326</v>
      </c>
      <c r="I225" s="6">
        <v>7.03</v>
      </c>
    </row>
    <row r="226" spans="3:9" ht="15.5" x14ac:dyDescent="0.35">
      <c r="C226" t="s">
        <v>327</v>
      </c>
      <c r="I226" s="6">
        <v>0.59</v>
      </c>
    </row>
    <row r="227" spans="3:9" ht="15.5" x14ac:dyDescent="0.35">
      <c r="C227" t="s">
        <v>328</v>
      </c>
      <c r="I227" s="6">
        <v>-0.15</v>
      </c>
    </row>
    <row r="228" spans="3:9" ht="15.5" x14ac:dyDescent="0.35">
      <c r="C228" t="s">
        <v>329</v>
      </c>
      <c r="I228" s="6">
        <v>8.68</v>
      </c>
    </row>
    <row r="229" spans="3:9" ht="15.5" x14ac:dyDescent="0.35">
      <c r="C229" t="s">
        <v>211</v>
      </c>
      <c r="I229" s="6">
        <v>3.69</v>
      </c>
    </row>
    <row r="230" spans="3:9" ht="15.5" x14ac:dyDescent="0.35">
      <c r="C230" t="s">
        <v>330</v>
      </c>
      <c r="I230" s="6">
        <v>53.11</v>
      </c>
    </row>
    <row r="231" spans="3:9" ht="15.5" x14ac:dyDescent="0.35">
      <c r="C231" t="s">
        <v>212</v>
      </c>
      <c r="D231" s="6">
        <v>30.05</v>
      </c>
    </row>
    <row r="232" spans="3:9" ht="15.5" x14ac:dyDescent="0.35">
      <c r="C232" t="s">
        <v>213</v>
      </c>
      <c r="I232" s="6">
        <v>129.68</v>
      </c>
    </row>
    <row r="233" spans="3:9" ht="15.5" x14ac:dyDescent="0.35">
      <c r="C233" t="s">
        <v>331</v>
      </c>
      <c r="I233" s="6">
        <v>-2.41</v>
      </c>
    </row>
    <row r="234" spans="3:9" ht="15.5" x14ac:dyDescent="0.35">
      <c r="C234" t="s">
        <v>214</v>
      </c>
      <c r="D234" s="6">
        <v>13.19</v>
      </c>
    </row>
    <row r="235" spans="3:9" ht="15.5" x14ac:dyDescent="0.35">
      <c r="C235" t="s">
        <v>215</v>
      </c>
      <c r="D235" s="6">
        <v>12.1</v>
      </c>
    </row>
    <row r="236" spans="3:9" ht="15.5" x14ac:dyDescent="0.35">
      <c r="C236" t="s">
        <v>216</v>
      </c>
      <c r="D236" s="6">
        <v>0.02</v>
      </c>
    </row>
    <row r="237" spans="3:9" ht="15.5" x14ac:dyDescent="0.35">
      <c r="C237" t="s">
        <v>332</v>
      </c>
      <c r="D237" s="6">
        <v>0.01</v>
      </c>
    </row>
    <row r="238" spans="3:9" ht="15.5" x14ac:dyDescent="0.35">
      <c r="C238" t="s">
        <v>217</v>
      </c>
      <c r="D238" s="6">
        <v>0.05</v>
      </c>
    </row>
    <row r="239" spans="3:9" ht="15.5" x14ac:dyDescent="0.35">
      <c r="C239" t="s">
        <v>218</v>
      </c>
      <c r="D239" s="6">
        <v>0.02</v>
      </c>
    </row>
    <row r="240" spans="3:9" ht="15.5" x14ac:dyDescent="0.35">
      <c r="C240" t="s">
        <v>219</v>
      </c>
      <c r="D240" s="6">
        <v>1.05</v>
      </c>
    </row>
    <row r="241" spans="3:9" ht="15.5" x14ac:dyDescent="0.35">
      <c r="C241" t="s">
        <v>333</v>
      </c>
      <c r="I241" s="6">
        <v>23.7</v>
      </c>
    </row>
    <row r="242" spans="3:9" ht="15.5" x14ac:dyDescent="0.35">
      <c r="C242" t="s">
        <v>12</v>
      </c>
      <c r="D242" s="5">
        <v>-14000000000</v>
      </c>
    </row>
    <row r="243" spans="3:9" ht="15.5" x14ac:dyDescent="0.35">
      <c r="C243" t="s">
        <v>220</v>
      </c>
      <c r="I243" s="6">
        <v>27.27</v>
      </c>
    </row>
    <row r="244" spans="3:9" ht="15.5" x14ac:dyDescent="0.35">
      <c r="C244" t="s">
        <v>221</v>
      </c>
      <c r="I244" s="6">
        <v>6.4000000000000001E-2</v>
      </c>
    </row>
    <row r="245" spans="3:9" ht="15.5" x14ac:dyDescent="0.35">
      <c r="C245" t="s">
        <v>222</v>
      </c>
      <c r="I245" s="6">
        <v>6.7000000000000004E-2</v>
      </c>
    </row>
    <row r="246" spans="3:9" ht="15.5" x14ac:dyDescent="0.35">
      <c r="C246" t="s">
        <v>223</v>
      </c>
      <c r="I246" s="6">
        <v>8.1799999999999998E-2</v>
      </c>
    </row>
    <row r="247" spans="3:9" ht="15.5" x14ac:dyDescent="0.35">
      <c r="C247" t="s">
        <v>334</v>
      </c>
      <c r="I247" s="6">
        <v>6.3799999999999996E-2</v>
      </c>
    </row>
    <row r="248" spans="3:9" ht="15.5" x14ac:dyDescent="0.35">
      <c r="C248" t="s">
        <v>224</v>
      </c>
      <c r="D248" s="6">
        <v>67.37</v>
      </c>
    </row>
    <row r="249" spans="3:9" ht="15.5" x14ac:dyDescent="0.35">
      <c r="C249" t="s">
        <v>225</v>
      </c>
      <c r="D249" s="6">
        <v>64.16</v>
      </c>
    </row>
    <row r="250" spans="3:9" ht="15.5" x14ac:dyDescent="0.35">
      <c r="C250" t="s">
        <v>226</v>
      </c>
      <c r="D250" s="6">
        <v>48.88</v>
      </c>
    </row>
    <row r="251" spans="3:9" ht="15.5" x14ac:dyDescent="0.35">
      <c r="C251" t="s">
        <v>227</v>
      </c>
      <c r="D251" s="6">
        <v>82.65</v>
      </c>
    </row>
    <row r="252" spans="3:9" ht="15.5" x14ac:dyDescent="0.35">
      <c r="C252" t="s">
        <v>228</v>
      </c>
      <c r="D252" s="6">
        <v>1.35</v>
      </c>
    </row>
    <row r="253" spans="3:9" ht="15.5" x14ac:dyDescent="0.35">
      <c r="C253" t="s">
        <v>335</v>
      </c>
      <c r="I253" s="6">
        <v>0.39</v>
      </c>
    </row>
    <row r="254" spans="3:9" ht="15.5" x14ac:dyDescent="0.35">
      <c r="C254" t="s">
        <v>336</v>
      </c>
      <c r="I254" s="6">
        <v>8.19</v>
      </c>
    </row>
    <row r="255" spans="3:9" ht="15.5" x14ac:dyDescent="0.35">
      <c r="C255" t="s">
        <v>40</v>
      </c>
      <c r="I255" s="5">
        <v>461000000000</v>
      </c>
    </row>
    <row r="256" spans="3:9" ht="15.5" x14ac:dyDescent="0.35">
      <c r="C256" t="s">
        <v>229</v>
      </c>
      <c r="I256" s="5">
        <v>358000000000</v>
      </c>
    </row>
    <row r="257" spans="3:9" ht="15.5" x14ac:dyDescent="0.35">
      <c r="C257" t="s">
        <v>230</v>
      </c>
      <c r="I257" s="5">
        <v>3750000000</v>
      </c>
    </row>
    <row r="258" spans="3:9" ht="15.5" x14ac:dyDescent="0.35">
      <c r="C258" t="s">
        <v>231</v>
      </c>
      <c r="I258" s="6">
        <v>0.2</v>
      </c>
    </row>
    <row r="259" spans="3:9" ht="15.5" x14ac:dyDescent="0.35">
      <c r="C259" t="s">
        <v>232</v>
      </c>
      <c r="D259" s="6">
        <v>0.47920000000000001</v>
      </c>
    </row>
    <row r="260" spans="3:9" ht="15.5" x14ac:dyDescent="0.35">
      <c r="C260" t="s">
        <v>233</v>
      </c>
      <c r="D260" s="6">
        <v>0.10920000000000001</v>
      </c>
    </row>
    <row r="261" spans="3:9" ht="15.5" x14ac:dyDescent="0.35">
      <c r="C261" t="s">
        <v>234</v>
      </c>
      <c r="D261" s="6">
        <v>9.9299999999999999E-2</v>
      </c>
    </row>
    <row r="262" spans="3:9" ht="15.5" x14ac:dyDescent="0.35">
      <c r="C262" t="s">
        <v>235</v>
      </c>
      <c r="D262" s="6">
        <v>-0.28410000000000002</v>
      </c>
    </row>
    <row r="263" spans="3:9" ht="15.5" x14ac:dyDescent="0.35">
      <c r="C263" t="s">
        <v>236</v>
      </c>
      <c r="D263" s="6">
        <v>-0.36890000000000001</v>
      </c>
    </row>
    <row r="264" spans="3:9" ht="15.5" x14ac:dyDescent="0.35">
      <c r="C264" t="s">
        <v>237</v>
      </c>
      <c r="D264" s="6">
        <v>-0.68180000000000007</v>
      </c>
    </row>
    <row r="265" spans="3:9" ht="15.5" x14ac:dyDescent="0.35">
      <c r="C265" t="s">
        <v>238</v>
      </c>
      <c r="I265" s="6">
        <v>2.15</v>
      </c>
    </row>
    <row r="266" spans="3:9" ht="15.5" x14ac:dyDescent="0.35">
      <c r="C266" t="s">
        <v>239</v>
      </c>
      <c r="I266" s="6">
        <v>2.15</v>
      </c>
    </row>
    <row r="267" spans="3:9" ht="15.5" x14ac:dyDescent="0.35">
      <c r="C267" t="s">
        <v>240</v>
      </c>
      <c r="I267" s="6">
        <v>0.58320000000000005</v>
      </c>
    </row>
    <row r="268" spans="3:9" ht="15.5" x14ac:dyDescent="0.35">
      <c r="C268" t="s">
        <v>241</v>
      </c>
      <c r="I268" s="6">
        <v>1.7500000000000002E-2</v>
      </c>
    </row>
    <row r="269" spans="3:9" ht="15.5" x14ac:dyDescent="0.35">
      <c r="C269" t="s">
        <v>242</v>
      </c>
      <c r="I269" t="s">
        <v>1332</v>
      </c>
    </row>
    <row r="270" spans="3:9" ht="15.5" x14ac:dyDescent="0.35">
      <c r="C270" t="s">
        <v>244</v>
      </c>
      <c r="I270" s="5">
        <v>4</v>
      </c>
    </row>
    <row r="271" spans="3:9" ht="15.5" x14ac:dyDescent="0.35">
      <c r="C271" t="s">
        <v>245</v>
      </c>
      <c r="I271" s="6">
        <v>0.16</v>
      </c>
    </row>
    <row r="272" spans="3:9" ht="15.5" x14ac:dyDescent="0.35">
      <c r="C272" t="s">
        <v>246</v>
      </c>
      <c r="I272" s="6">
        <v>0.37</v>
      </c>
    </row>
    <row r="273" spans="3:9" ht="15.5" x14ac:dyDescent="0.35">
      <c r="C273" t="s">
        <v>247</v>
      </c>
      <c r="I273" s="6">
        <v>0.5</v>
      </c>
    </row>
    <row r="274" spans="3:9" ht="15.5" x14ac:dyDescent="0.35">
      <c r="C274" t="s">
        <v>249</v>
      </c>
      <c r="I274" s="6">
        <v>0.37</v>
      </c>
    </row>
    <row r="275" spans="3:9" ht="15.5" x14ac:dyDescent="0.35">
      <c r="C275" t="s">
        <v>250</v>
      </c>
      <c r="I275" s="6">
        <v>0.57999999999999996</v>
      </c>
    </row>
    <row r="276" spans="3:9" ht="15.5" x14ac:dyDescent="0.35">
      <c r="C276" t="s">
        <v>251</v>
      </c>
      <c r="I276" s="6">
        <v>0.19</v>
      </c>
    </row>
    <row r="277" spans="3:9" ht="15.5" x14ac:dyDescent="0.35">
      <c r="C277" t="s">
        <v>337</v>
      </c>
      <c r="I277" s="5">
        <v>199000000000</v>
      </c>
    </row>
    <row r="278" spans="3:9" ht="15.5" x14ac:dyDescent="0.35">
      <c r="C278" t="s">
        <v>338</v>
      </c>
      <c r="I278" s="5">
        <v>94000000000</v>
      </c>
    </row>
    <row r="279" spans="3:9" ht="15.5" x14ac:dyDescent="0.35">
      <c r="C279" t="s">
        <v>339</v>
      </c>
      <c r="I279" s="5">
        <v>51000000000</v>
      </c>
    </row>
    <row r="280" spans="3:9" ht="15.5" x14ac:dyDescent="0.35">
      <c r="C280" t="s">
        <v>340</v>
      </c>
      <c r="I280" s="5">
        <v>33000000000</v>
      </c>
    </row>
    <row r="281" spans="3:9" ht="15.5" x14ac:dyDescent="0.35">
      <c r="C281" t="s">
        <v>252</v>
      </c>
      <c r="D281" s="5">
        <v>113000000000</v>
      </c>
    </row>
    <row r="282" spans="3:9" ht="15.5" x14ac:dyDescent="0.35">
      <c r="C282" t="s">
        <v>253</v>
      </c>
      <c r="D282" s="5">
        <v>509000000000</v>
      </c>
    </row>
    <row r="283" spans="3:9" ht="15.5" x14ac:dyDescent="0.35">
      <c r="C283" t="s">
        <v>254</v>
      </c>
      <c r="D283" s="5">
        <v>22000000000</v>
      </c>
    </row>
    <row r="284" spans="3:9" ht="15.5" x14ac:dyDescent="0.35">
      <c r="C284" t="s">
        <v>183</v>
      </c>
      <c r="D284" s="5">
        <v>189000000000</v>
      </c>
    </row>
    <row r="285" spans="3:9" ht="15.5" x14ac:dyDescent="0.35">
      <c r="C285" t="s">
        <v>182</v>
      </c>
      <c r="I285" s="5">
        <v>486000000000</v>
      </c>
    </row>
    <row r="286" spans="3:9" ht="15.5" x14ac:dyDescent="0.35">
      <c r="C286" t="s">
        <v>181</v>
      </c>
      <c r="D286" s="5">
        <v>6000000000</v>
      </c>
    </row>
    <row r="287" spans="3:9" ht="15.5" x14ac:dyDescent="0.35">
      <c r="C287" t="s">
        <v>180</v>
      </c>
      <c r="D287" s="5">
        <v>3000000000</v>
      </c>
    </row>
    <row r="288" spans="3:9" ht="15.5" x14ac:dyDescent="0.35">
      <c r="C288" t="s">
        <v>23</v>
      </c>
      <c r="D288" s="5">
        <v>9000000000</v>
      </c>
    </row>
    <row r="289" spans="3:9" ht="15.5" x14ac:dyDescent="0.35">
      <c r="C289" t="s">
        <v>20</v>
      </c>
      <c r="D289" s="5">
        <v>-104000000000</v>
      </c>
    </row>
    <row r="290" spans="3:9" ht="15.5" x14ac:dyDescent="0.35">
      <c r="C290" t="s">
        <v>255</v>
      </c>
      <c r="I290" s="5">
        <v>486000000000</v>
      </c>
    </row>
    <row r="291" spans="3:9" ht="15.5" x14ac:dyDescent="0.35">
      <c r="C291" t="s">
        <v>341</v>
      </c>
      <c r="I291" s="5">
        <v>5000000000</v>
      </c>
    </row>
    <row r="292" spans="3:9" ht="15.5" x14ac:dyDescent="0.35">
      <c r="C292" t="s">
        <v>342</v>
      </c>
      <c r="I292" s="5">
        <v>-10000000000</v>
      </c>
    </row>
    <row r="293" spans="3:9" ht="15.5" x14ac:dyDescent="0.35">
      <c r="C293" t="s">
        <v>343</v>
      </c>
      <c r="I293" s="5">
        <v>-5000000000</v>
      </c>
    </row>
    <row r="294" spans="3:9" ht="15.5" x14ac:dyDescent="0.35">
      <c r="C294" t="s">
        <v>344</v>
      </c>
      <c r="I294" s="5">
        <v>-14000000000</v>
      </c>
    </row>
    <row r="295" spans="3:9" ht="15.5" x14ac:dyDescent="0.35">
      <c r="C295" t="s">
        <v>345</v>
      </c>
      <c r="I295" s="5">
        <v>-9000000000</v>
      </c>
    </row>
  </sheetData>
  <pageMargins left="0.7" right="0.7" top="0.75" bottom="0.75" header="0.3" footer="0.3"/>
  <ignoredErrors>
    <ignoredError sqref="A1:N296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N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1334</v>
      </c>
      <c r="D2" s="2" vm="8">
        <f ca="1">IFERROR(_xlfn.STOCKHISTORY("XIDX:" &amp; $C$1, D3, , 0, 0, 1), "Libur")</f>
        <v>50</v>
      </c>
      <c r="H2" s="2" vm="8">
        <f ca="1">IFERROR(INDEX(D2:G2,COUNT(D2:G2)),"")</f>
        <v>50</v>
      </c>
      <c r="I2" s="2" vm="192">
        <f t="shared" ref="I2:N2" ca="1" si="0">IFERROR(_xlfn.STOCKHISTORY("XIDX:" &amp; $C$1, I1, , 0, 0, 1), "Libur")</f>
        <v>61</v>
      </c>
      <c r="J2" s="2" vm="8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16445107830</v>
      </c>
      <c r="H4" s="2">
        <f>IFERROR(SUM(D4:G4)*(4/MAX(1,COUNT(D4:G4))),"")</f>
        <v>65780431320</v>
      </c>
      <c r="I4" s="2">
        <f t="shared" ref="I4:N4" si="1">IFERROR(INDEX(I51:I500,MATCH($C$4,$C$51:$C$500,0)),"")</f>
        <v>82143640546</v>
      </c>
      <c r="J4" s="2">
        <f t="shared" si="1"/>
        <v>84913637786</v>
      </c>
      <c r="K4" s="2">
        <f t="shared" si="1"/>
        <v>42877712935</v>
      </c>
      <c r="L4" s="2">
        <f t="shared" si="1"/>
        <v>64883327124</v>
      </c>
      <c r="M4" s="2">
        <f t="shared" si="1"/>
        <v>128448601376</v>
      </c>
      <c r="N4" s="2">
        <f t="shared" si="1"/>
        <v>141844354783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621138543</v>
      </c>
      <c r="H5" s="2">
        <f>IFERROR(SUM(D5:G5)*(4/MAX(1,COUNT(D5:G5))),"")</f>
        <v>2484554172</v>
      </c>
      <c r="I5" s="2">
        <f t="shared" ref="I5:N5" si="2">IFERROR(INDEX(I51:I500,MATCH($C$5,$C$51:$C$500,0)),"")</f>
        <v>6710352281</v>
      </c>
      <c r="J5" s="2">
        <f t="shared" si="2"/>
        <v>3763057667</v>
      </c>
      <c r="K5" s="2">
        <f t="shared" si="2"/>
        <v>8396837667</v>
      </c>
      <c r="L5" s="2">
        <f t="shared" si="2"/>
        <v>6283894869</v>
      </c>
      <c r="M5" s="2">
        <f t="shared" si="2"/>
        <v>13441450680</v>
      </c>
      <c r="N5" s="2">
        <f t="shared" si="2"/>
        <v>5439311652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169657008164</v>
      </c>
      <c r="H6" s="2">
        <f>IFERROR(INDEX(D6:G6,COUNT(D6:G6)),"")</f>
        <v>169657008164</v>
      </c>
      <c r="I6" s="2">
        <f t="shared" ref="I6:N6" si="3">IFERROR(INDEX(I51:I500,MATCH($C$6,$C$51:$C$500,0)),"")</f>
        <v>169035869619</v>
      </c>
      <c r="J6" s="2">
        <f t="shared" si="3"/>
        <v>167885904074</v>
      </c>
      <c r="K6" s="2">
        <f t="shared" si="3"/>
        <v>48632691977</v>
      </c>
      <c r="L6" s="2">
        <f t="shared" si="3"/>
        <v>33739854310</v>
      </c>
      <c r="M6" s="2">
        <f t="shared" si="3"/>
        <v>27455959441</v>
      </c>
      <c r="N6" s="2">
        <f t="shared" si="3"/>
        <v>14014508761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6.2</v>
      </c>
      <c r="H7" s="3">
        <f>IFERROR(INDEX(D7:G7,COUNT(D7:G7)),"")</f>
        <v>6.2</v>
      </c>
      <c r="I7" s="3">
        <f t="shared" ref="I7:N7" si="4">IFERROR(INDEX(I51:I500,MATCH($C$7,$C$51:$C$500,0))/1000000000,"")</f>
        <v>6.2</v>
      </c>
      <c r="J7" s="3">
        <f t="shared" si="4"/>
        <v>6.2</v>
      </c>
      <c r="K7" s="3">
        <f t="shared" si="4"/>
        <v>5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 t="shared" ref="I8:N8" si="5">IFERROR(INDEX(I51:I500,MATCH($C$8,$C$51:$C$500,0)),"")</f>
        <v>8000000000</v>
      </c>
      <c r="J8" s="2">
        <f t="shared" si="5"/>
        <v>-76000000000</v>
      </c>
      <c r="K8" s="2">
        <f t="shared" si="5"/>
        <v>-1000000000</v>
      </c>
      <c r="L8" s="2">
        <f t="shared" si="5"/>
        <v>-2000000000</v>
      </c>
      <c r="M8" s="2">
        <f t="shared" si="5"/>
        <v>-3000000000</v>
      </c>
      <c r="N8" s="2">
        <f t="shared" si="5"/>
        <v>11000000000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-0.08</v>
      </c>
      <c r="H9" s="3">
        <f>IFERROR(INDEX(D9:G9,COUNT(D9:G9)),"")</f>
        <v>-0.08</v>
      </c>
      <c r="I9" s="3">
        <f t="shared" ref="I9:N9" si="6">IFERROR(INDEX(I51:I500,MATCH($C$9,$C$51:$C$500,0)),"")</f>
        <v>1.27</v>
      </c>
      <c r="J9" s="3">
        <f t="shared" si="6"/>
        <v>-12.27</v>
      </c>
      <c r="K9" s="3">
        <f t="shared" si="6"/>
        <v>-0.17</v>
      </c>
      <c r="L9" s="3">
        <f t="shared" si="6"/>
        <v>-198961.28</v>
      </c>
      <c r="M9" s="3">
        <f t="shared" si="6"/>
        <v>-298526.21000000002</v>
      </c>
      <c r="N9" s="3">
        <f t="shared" si="6"/>
        <v>1040428.99</v>
      </c>
    </row>
    <row r="10" spans="1:14" ht="15.5" x14ac:dyDescent="0.35">
      <c r="C10" t="s">
        <v>17</v>
      </c>
      <c r="D10" s="3">
        <f ca="1">IFERROR(IF(D9=0,"",D2/D9),"")</f>
        <v>-625</v>
      </c>
      <c r="I10" s="3">
        <f t="shared" ref="I10:N10" ca="1" si="7">IFERROR(IF(I9=0,"",I2/I9),"")</f>
        <v>48.031496062992126</v>
      </c>
      <c r="J10" s="3">
        <f t="shared" ca="1" si="7"/>
        <v>-4.0749796251018751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12325229752</v>
      </c>
      <c r="H11" s="2">
        <f>IFERROR(INDEX(D11:G11,COUNT(D11:G11)),"")</f>
        <v>12325229752</v>
      </c>
      <c r="I11" s="2">
        <f t="shared" ref="I11:N11" si="8">IFERROR(INDEX(I51:I500,MATCH($C$11,$C$51:$C$500,0)),"")</f>
        <v>14568994682</v>
      </c>
      <c r="J11" s="2">
        <f t="shared" si="8"/>
        <v>11243796370</v>
      </c>
      <c r="K11" s="2">
        <f t="shared" si="8"/>
        <v>7390212002</v>
      </c>
      <c r="L11" s="2">
        <f t="shared" si="8"/>
        <v>7287512569</v>
      </c>
      <c r="M11" s="2">
        <f t="shared" si="8"/>
        <v>11287120289</v>
      </c>
      <c r="N11" s="2">
        <f t="shared" si="8"/>
        <v>16382751126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-11000000000</v>
      </c>
      <c r="H12" s="2">
        <f>IFERROR(INDEX(D12:G12,COUNT(D12:G12)),"")</f>
        <v>-11000000000</v>
      </c>
      <c r="I12" s="2">
        <f t="shared" ref="I12:N12" si="9">IFERROR(INDEX(I51:I500,MATCH($C$12,$C$51:$C$500,0)),"")</f>
        <v>-13000000000</v>
      </c>
      <c r="J12" s="2">
        <f t="shared" si="9"/>
        <v>-8000000000</v>
      </c>
      <c r="K12" s="2">
        <f t="shared" si="9"/>
        <v>-7000000000</v>
      </c>
      <c r="L12" s="2">
        <f t="shared" si="9"/>
        <v>-4000000000</v>
      </c>
      <c r="M12" s="2">
        <f t="shared" si="9"/>
        <v>-6000000000</v>
      </c>
      <c r="N12" s="2">
        <f t="shared" si="9"/>
        <v>-11000000000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 t="shared" ref="I13:N13" si="10">IFERROR(INDEX(I51:I500,MATCH($C$13,$C$51:$C$500,0)),"")</f>
        <v>1000000000</v>
      </c>
      <c r="J13" s="2">
        <f t="shared" si="10"/>
        <v>3000000000</v>
      </c>
      <c r="K13" s="2">
        <f t="shared" si="10"/>
        <v>1000000000</v>
      </c>
      <c r="L13" s="2">
        <f t="shared" si="10"/>
        <v>3000000000</v>
      </c>
      <c r="M13" s="2">
        <f t="shared" si="10"/>
        <v>5000000000</v>
      </c>
      <c r="N13" s="2">
        <f t="shared" si="10"/>
        <v>5000000000</v>
      </c>
    </row>
    <row r="14" spans="1:14" ht="15.5" x14ac:dyDescent="0.35">
      <c r="C14" t="s">
        <v>26</v>
      </c>
      <c r="D14" s="2">
        <f>IFERROR(INDEX(D51:D500,MATCH($C$14,$C$51:$C$500,0)),"")</f>
        <v>-7132943</v>
      </c>
      <c r="H14" s="2">
        <f>IFERROR(SUM(D14:G14)*(4/MAX(1,COUNT(D14:G14))),"")</f>
        <v>-28531772</v>
      </c>
      <c r="I14" s="2">
        <f t="shared" ref="I14:N14" si="11">IFERROR(INDEX(I51:I500,MATCH($C$14,$C$51:$C$500,0)),"")</f>
        <v>-223380978</v>
      </c>
      <c r="J14" s="2">
        <f t="shared" si="11"/>
        <v>-53192647</v>
      </c>
      <c r="K14" s="2">
        <f t="shared" si="11"/>
        <v>-506676181</v>
      </c>
      <c r="L14" s="2">
        <f t="shared" si="11"/>
        <v>-603770060</v>
      </c>
      <c r="M14" s="2">
        <f t="shared" si="11"/>
        <v>-654328532</v>
      </c>
      <c r="N14" s="2">
        <f t="shared" si="11"/>
        <v>-141488138</v>
      </c>
    </row>
    <row r="15" spans="1:14" ht="15.5" x14ac:dyDescent="0.35">
      <c r="C15" t="s">
        <v>27</v>
      </c>
      <c r="D15" s="2">
        <f>IFERROR(INDEX(D51:D500,MATCH($C$15,$C$51:$C$500,0)),"")</f>
        <v>-277728000</v>
      </c>
      <c r="H15" s="2">
        <f>IFERROR(SUM(D15:G15)*(4/MAX(1,COUNT(D15:G15))),"")</f>
        <v>-1110912000</v>
      </c>
      <c r="I15" s="2">
        <f t="shared" ref="I15:N15" si="12">IFERROR(INDEX(I51:I500,MATCH($C$15,$C$51:$C$500,0)),"")</f>
        <v>-1951168155</v>
      </c>
      <c r="J15" s="2">
        <f t="shared" si="12"/>
        <v>-1613756638</v>
      </c>
      <c r="K15" s="2">
        <f t="shared" si="12"/>
        <v>-872365221</v>
      </c>
      <c r="L15" s="2">
        <f t="shared" si="12"/>
        <v>-2092100135</v>
      </c>
      <c r="M15" s="2">
        <f t="shared" si="12"/>
        <v>-3844694792</v>
      </c>
      <c r="N15" s="2">
        <f t="shared" si="12"/>
        <v>-1733902285</v>
      </c>
    </row>
    <row r="16" spans="1:14" ht="15.5" x14ac:dyDescent="0.35">
      <c r="C16" t="s">
        <v>28</v>
      </c>
      <c r="D16" s="2">
        <f>IFERROR(INDEX(D51:D500,MATCH($C$16,$C$51:$C$500,0)),"")</f>
        <v>898866543</v>
      </c>
      <c r="H16" s="2">
        <f>IFERROR(SUM(D16:G16)*(4/MAX(1,COUNT(D16:G16))),"")</f>
        <v>3595466172</v>
      </c>
      <c r="I16" s="2">
        <f t="shared" ref="I16:N16" si="13">IFERROR(INDEX(I51:I500,MATCH($C$16,$C$51:$C$500,0)),"")</f>
        <v>5679046829</v>
      </c>
      <c r="J16" s="2">
        <f t="shared" si="13"/>
        <v>5390363021</v>
      </c>
      <c r="K16" s="2">
        <f t="shared" si="13"/>
        <v>2685973454</v>
      </c>
      <c r="L16" s="2">
        <f t="shared" si="13"/>
        <v>8383087686</v>
      </c>
      <c r="M16" s="2">
        <f t="shared" si="13"/>
        <v>17292533213</v>
      </c>
      <c r="N16" s="2">
        <f t="shared" si="13"/>
        <v>7175125793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310000000000</v>
      </c>
      <c r="H20" s="2">
        <f t="shared" ref="H20:N20" ca="1" si="14">IFERROR(H21*H2,"")</f>
        <v>310000000000</v>
      </c>
      <c r="I20" s="2">
        <f t="shared" ca="1" si="14"/>
        <v>378200000000</v>
      </c>
      <c r="J20" s="2">
        <f t="shared" ca="1" si="14"/>
        <v>310000000000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6200000000</v>
      </c>
      <c r="H21" s="2">
        <f>IFERROR(INDEX(D21:G21,COUNT(D21:G21)),"")</f>
        <v>6200000000</v>
      </c>
      <c r="I21" s="2">
        <f t="shared" ref="I21:N21" si="15">IFERROR(INDEX(I51:I500,MATCH($C$7,$C$51:$C$500,0)),"")</f>
        <v>6200000000</v>
      </c>
      <c r="J21" s="2">
        <f t="shared" si="15"/>
        <v>6200000000</v>
      </c>
      <c r="K21" s="2">
        <f t="shared" si="15"/>
        <v>5000000000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0.36611428535835822</v>
      </c>
      <c r="H23" s="3">
        <f t="shared" ref="H23:N23" si="16">IFERROR(H5/H6*100,"")</f>
        <v>1.4644571414334329</v>
      </c>
      <c r="I23" s="3">
        <f t="shared" si="16"/>
        <v>3.9697800804792864</v>
      </c>
      <c r="J23" s="3">
        <f t="shared" si="16"/>
        <v>2.241437533279349</v>
      </c>
      <c r="K23" s="3">
        <f t="shared" si="16"/>
        <v>17.265829477362963</v>
      </c>
      <c r="L23" s="3">
        <f t="shared" si="16"/>
        <v>18.624546541499278</v>
      </c>
      <c r="M23" s="3">
        <f t="shared" si="16"/>
        <v>48.956404925073841</v>
      </c>
      <c r="N23" s="3">
        <f t="shared" si="16"/>
        <v>38.812003651078243</v>
      </c>
    </row>
    <row r="24" spans="1:14" ht="15.5" x14ac:dyDescent="0.35">
      <c r="C24" t="s">
        <v>43</v>
      </c>
      <c r="D24" s="4">
        <f>IFERROR(_xlfn.RRI(5,I23,D23),"")</f>
        <v>-0.37917378759428733</v>
      </c>
      <c r="H24" s="4">
        <f t="shared" ref="H24:N24" si="17">IFERROR(_xlfn.RRI(5,M23,H23),"")</f>
        <v>-0.50435191838966986</v>
      </c>
      <c r="I24" s="4">
        <f t="shared" si="17"/>
        <v>-0.36618855534318284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0.1</v>
      </c>
      <c r="H25" s="3">
        <f>IFERROR(INDEX(D25:G25,COUNT(D25:G25)),"")</f>
        <v>0.1</v>
      </c>
      <c r="I25" s="3">
        <f t="shared" ref="I25:N25" si="18">IFERROR(INDEX(I51:I500,MATCH($C$25,$C$51:$C$500,0)),"")</f>
        <v>0.6</v>
      </c>
      <c r="J25" s="3">
        <f t="shared" si="18"/>
        <v>0.61</v>
      </c>
      <c r="K25" s="3">
        <f t="shared" si="18"/>
        <v>0.36</v>
      </c>
      <c r="L25" s="3">
        <f t="shared" si="18"/>
        <v>599141.67000000004</v>
      </c>
      <c r="M25" s="3">
        <f t="shared" si="18"/>
        <v>1280746.52</v>
      </c>
      <c r="N25" s="3">
        <f t="shared" si="18"/>
        <v>518211.76</v>
      </c>
    </row>
    <row r="26" spans="1:14" ht="15.5" x14ac:dyDescent="0.35">
      <c r="C26" t="s">
        <v>46</v>
      </c>
      <c r="D26" s="4">
        <f>IFERROR(_xlfn.RRI(5,I25,D25),"")</f>
        <v>-0.30117288122842079</v>
      </c>
      <c r="H26" s="4">
        <f t="shared" ref="H26:N26" si="19">IFERROR(_xlfn.RRI(5,M25,H25),"")</f>
        <v>-0.96211150426282144</v>
      </c>
      <c r="I26" s="4">
        <f t="shared" si="19"/>
        <v>-0.93502761678016522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2.6524367467741934</v>
      </c>
      <c r="H27" s="3">
        <f t="shared" ref="H27:N27" si="20">IFERROR(H4/H21,"")</f>
        <v>10.609746987096774</v>
      </c>
      <c r="I27" s="3">
        <f t="shared" si="20"/>
        <v>13.248974281612902</v>
      </c>
      <c r="J27" s="3">
        <f t="shared" si="20"/>
        <v>13.695748030000001</v>
      </c>
      <c r="K27" s="3">
        <f t="shared" si="20"/>
        <v>8.5755425869999993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-0.27507587039927084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-0.83333333333333337</v>
      </c>
      <c r="I29" s="4">
        <f t="shared" si="22"/>
        <v>-1.6393442622950834E-2</v>
      </c>
      <c r="J29" s="4">
        <f t="shared" si="22"/>
        <v>0.69444444444444442</v>
      </c>
      <c r="K29" s="4">
        <f t="shared" si="22"/>
        <v>-0.99999939914044034</v>
      </c>
      <c r="L29" s="4">
        <f t="shared" si="22"/>
        <v>-0.53219340389072456</v>
      </c>
      <c r="M29" s="4">
        <f t="shared" si="22"/>
        <v>1.4714732834314683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-0.19920238642012331</v>
      </c>
      <c r="I30" s="4">
        <f t="shared" si="23"/>
        <v>-3.2621346961732793E-2</v>
      </c>
      <c r="J30" s="4">
        <f t="shared" si="23"/>
        <v>0.59707072655226756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27.37</v>
      </c>
      <c r="H32" s="3">
        <f>IFERROR(INDEX(D32:G32,COUNT(D32:G32)),"")</f>
        <v>27.37</v>
      </c>
      <c r="I32" s="3">
        <f t="shared" ref="I32:N32" si="24">IFERROR(INDEX(I51:I500,MATCH($C$32,$C$51:$C$500,0)),"")</f>
        <v>27.27</v>
      </c>
      <c r="J32" s="3">
        <f t="shared" si="24"/>
        <v>27.08</v>
      </c>
      <c r="K32" s="3">
        <f t="shared" si="24"/>
        <v>9.73</v>
      </c>
      <c r="L32" s="3">
        <f t="shared" si="24"/>
        <v>3213319.46</v>
      </c>
      <c r="M32" s="3">
        <f t="shared" si="24"/>
        <v>2614853.2799999998</v>
      </c>
      <c r="N32" s="3">
        <f t="shared" si="24"/>
        <v>1334715.1200000001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1.83</v>
      </c>
      <c r="H33" s="3">
        <f>IFERROR(INDEX(D33:G33,COUNT(D33:G33)),"")</f>
        <v>1.83</v>
      </c>
      <c r="I33" s="3">
        <f t="shared" ref="I33:N33" si="25">IFERROR(INDEX(I51:I500,MATCH($C$33,$C$51:$C$500,0)),"")</f>
        <v>2.2400000000000002</v>
      </c>
      <c r="J33" s="3">
        <f t="shared" si="25"/>
        <v>1.85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500</v>
      </c>
      <c r="H34" s="3">
        <f>IFERROR(INDEX(D34:G34,COUNT(D34:G34)),"")</f>
        <v>500</v>
      </c>
      <c r="I34" s="3">
        <f t="shared" ref="I34:N34" si="26">IFERROR(INDEX(I51:I500,MATCH($C$34,$C$51:$C$500,0)),"")</f>
        <v>101.67</v>
      </c>
      <c r="J34" s="3">
        <f t="shared" si="26"/>
        <v>81.97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18.850000000000001</v>
      </c>
      <c r="H35" s="3">
        <f>IFERROR(INDEX(D35:G35,COUNT(D35:G35)),"")</f>
        <v>18.850000000000001</v>
      </c>
      <c r="I35" s="3">
        <f t="shared" ref="I35:N35" si="27">IFERROR(INDEX(I51:I500,MATCH($C$35,$C$51:$C$500,0)),"")</f>
        <v>4.5999999999999996</v>
      </c>
      <c r="J35" s="3">
        <f t="shared" si="27"/>
        <v>3.65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1.3973</v>
      </c>
      <c r="I36" s="4">
        <f t="shared" si="28"/>
        <v>0.93889999999999996</v>
      </c>
      <c r="J36" s="4">
        <f t="shared" si="28"/>
        <v>1.4746000000000001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0.56000000000000005</v>
      </c>
      <c r="I37" s="3">
        <f t="shared" si="29"/>
        <v>0.56000000000000005</v>
      </c>
      <c r="J37" s="3">
        <f t="shared" si="29"/>
        <v>0.9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16445107830</v>
      </c>
      <c r="E51" s="5">
        <v>18741737560</v>
      </c>
      <c r="F51" s="5">
        <v>12667660762</v>
      </c>
      <c r="G51" s="5">
        <v>26682584936</v>
      </c>
      <c r="I51" s="5">
        <v>82143640546</v>
      </c>
      <c r="J51" s="5">
        <v>84913637786</v>
      </c>
      <c r="K51" s="5">
        <v>42877712935</v>
      </c>
      <c r="L51" s="5">
        <v>64883327124</v>
      </c>
      <c r="M51" s="5">
        <v>128448601376</v>
      </c>
      <c r="N51" s="5">
        <v>141844354783</v>
      </c>
    </row>
    <row r="52" spans="2:14" ht="15.5" x14ac:dyDescent="0.35">
      <c r="C52" t="s">
        <v>73</v>
      </c>
      <c r="D52" s="5">
        <v>-12986744620</v>
      </c>
      <c r="E52" s="5">
        <v>-12906997588</v>
      </c>
      <c r="F52" s="5">
        <v>-9490174994</v>
      </c>
      <c r="G52" s="5">
        <v>-20305720111</v>
      </c>
      <c r="I52" s="5">
        <v>-63021005357</v>
      </c>
      <c r="J52" s="5">
        <v>-69776319288</v>
      </c>
      <c r="K52" s="5">
        <v>-31849756062</v>
      </c>
      <c r="L52" s="5">
        <v>-49189304674</v>
      </c>
      <c r="M52" s="5">
        <v>-104799957624</v>
      </c>
      <c r="N52" s="5">
        <v>-128827776877</v>
      </c>
    </row>
    <row r="53" spans="2:14" ht="15.5" x14ac:dyDescent="0.35">
      <c r="C53" t="s">
        <v>74</v>
      </c>
      <c r="D53" s="5">
        <v>3458363210</v>
      </c>
      <c r="E53" s="5">
        <v>5834739972</v>
      </c>
      <c r="F53" s="5">
        <v>3177485768</v>
      </c>
      <c r="G53" s="5">
        <v>6376864825</v>
      </c>
      <c r="I53" s="5">
        <v>19122635189</v>
      </c>
      <c r="J53" s="5">
        <v>15137318498</v>
      </c>
      <c r="K53" s="5">
        <v>11027956873</v>
      </c>
      <c r="L53" s="5">
        <v>15694022450</v>
      </c>
      <c r="M53" s="5">
        <v>23648643752</v>
      </c>
      <c r="N53" s="5">
        <v>13016577906</v>
      </c>
    </row>
    <row r="54" spans="2:14" ht="15.5" x14ac:dyDescent="0.35">
      <c r="C54" t="s">
        <v>75</v>
      </c>
      <c r="D54" s="5">
        <v>-2493772787</v>
      </c>
      <c r="E54" s="5">
        <v>-3171204888</v>
      </c>
      <c r="F54" s="5">
        <v>-3293652521</v>
      </c>
      <c r="G54" s="5">
        <v>-4022487876</v>
      </c>
      <c r="I54" s="5">
        <v>-13136176054</v>
      </c>
      <c r="J54" s="5">
        <v>-10017204557</v>
      </c>
      <c r="K54" s="5">
        <v>-7917725744</v>
      </c>
      <c r="L54" s="5">
        <v>-6239835678</v>
      </c>
      <c r="M54" s="5">
        <v>-6248885462</v>
      </c>
      <c r="N54" s="5">
        <v>-5902286832</v>
      </c>
    </row>
    <row r="55" spans="2:14" ht="15.5" x14ac:dyDescent="0.35">
      <c r="C55" t="s">
        <v>78</v>
      </c>
      <c r="D55" s="5">
        <v>964590423</v>
      </c>
      <c r="E55" s="5">
        <v>2663535084</v>
      </c>
      <c r="F55" s="5">
        <v>-116166753</v>
      </c>
      <c r="G55" s="5">
        <v>2354376949</v>
      </c>
      <c r="I55" s="5">
        <v>5986459135</v>
      </c>
      <c r="J55" s="5">
        <v>5120113941</v>
      </c>
      <c r="K55" s="5">
        <v>3110231129</v>
      </c>
      <c r="L55" s="5">
        <v>9454186772</v>
      </c>
      <c r="M55" s="5">
        <v>17399758290</v>
      </c>
      <c r="N55" s="5">
        <v>7114291074</v>
      </c>
    </row>
    <row r="56" spans="2:14" ht="15.5" x14ac:dyDescent="0.35">
      <c r="C56" t="s">
        <v>79</v>
      </c>
      <c r="D56" s="5">
        <v>-65723880</v>
      </c>
      <c r="E56" s="5">
        <v>-401096343</v>
      </c>
      <c r="F56" s="5">
        <v>-49100539</v>
      </c>
      <c r="G56" s="5">
        <v>175631732</v>
      </c>
      <c r="I56" s="5">
        <v>-307412306</v>
      </c>
      <c r="J56" s="5">
        <v>270249080</v>
      </c>
      <c r="K56" s="5">
        <v>-424257675</v>
      </c>
      <c r="L56" s="5">
        <v>-1071099086</v>
      </c>
      <c r="M56" s="5">
        <v>-107225077</v>
      </c>
      <c r="N56" s="5">
        <v>60834719</v>
      </c>
    </row>
    <row r="57" spans="2:14" ht="15.5" x14ac:dyDescent="0.35">
      <c r="C57" t="s">
        <v>264</v>
      </c>
      <c r="D57" s="5">
        <v>-941605</v>
      </c>
      <c r="E57" s="5">
        <v>13600</v>
      </c>
      <c r="G57" s="5">
        <v>-641337</v>
      </c>
      <c r="I57" s="5">
        <v>-1596543</v>
      </c>
      <c r="J57" s="5">
        <v>-3875224</v>
      </c>
      <c r="K57" s="5">
        <v>-4227203</v>
      </c>
      <c r="L57" s="5">
        <v>-9320598</v>
      </c>
      <c r="M57" s="5">
        <v>-31459069</v>
      </c>
    </row>
    <row r="58" spans="2:14" ht="15.5" x14ac:dyDescent="0.35">
      <c r="C58" t="s">
        <v>261</v>
      </c>
      <c r="D58" s="5">
        <v>13966117</v>
      </c>
      <c r="E58" s="5">
        <v>28300568</v>
      </c>
      <c r="F58" s="5">
        <v>23138105</v>
      </c>
      <c r="G58" s="5">
        <v>28532529</v>
      </c>
      <c r="I58" s="5">
        <v>106727585</v>
      </c>
      <c r="J58" s="5">
        <v>161600455</v>
      </c>
      <c r="K58" s="5">
        <v>57162605</v>
      </c>
      <c r="L58" s="5">
        <v>40035313</v>
      </c>
      <c r="M58" s="5">
        <v>457997227</v>
      </c>
      <c r="N58" s="5">
        <v>163939387</v>
      </c>
    </row>
    <row r="59" spans="2:14" ht="15.5" x14ac:dyDescent="0.35">
      <c r="C59" t="s">
        <v>26</v>
      </c>
      <c r="D59" s="5">
        <v>-7132943</v>
      </c>
      <c r="E59" s="5">
        <v>-187885914</v>
      </c>
      <c r="F59" s="5">
        <v>-15100285</v>
      </c>
      <c r="G59" s="5">
        <v>-9020452</v>
      </c>
      <c r="I59" s="5">
        <v>-223380978</v>
      </c>
      <c r="J59" s="5">
        <v>-53192647</v>
      </c>
      <c r="K59" s="5">
        <v>-506676181</v>
      </c>
      <c r="L59" s="5">
        <v>-603770060</v>
      </c>
      <c r="M59" s="5">
        <v>-654328532</v>
      </c>
      <c r="N59" s="5">
        <v>-141488138</v>
      </c>
    </row>
    <row r="60" spans="2:14" ht="15.5" x14ac:dyDescent="0.35">
      <c r="C60" t="s">
        <v>80</v>
      </c>
      <c r="D60" s="5">
        <v>-71615449</v>
      </c>
      <c r="E60" s="5">
        <v>-241524597</v>
      </c>
      <c r="F60" s="5">
        <v>-57138359</v>
      </c>
      <c r="G60" s="5">
        <v>156760992</v>
      </c>
      <c r="I60" s="5">
        <v>-189162370</v>
      </c>
      <c r="J60" s="5">
        <v>165716496</v>
      </c>
      <c r="K60" s="5">
        <v>29483104</v>
      </c>
      <c r="L60" s="5">
        <v>-498043741</v>
      </c>
      <c r="M60" s="5">
        <v>120565297</v>
      </c>
      <c r="N60" s="5">
        <v>38383470</v>
      </c>
    </row>
    <row r="61" spans="2:14" ht="15.5" x14ac:dyDescent="0.35">
      <c r="C61" t="s">
        <v>81</v>
      </c>
      <c r="D61" s="5">
        <v>-65723880</v>
      </c>
      <c r="E61" s="5">
        <v>-401096343</v>
      </c>
      <c r="F61" s="5">
        <v>-49100539</v>
      </c>
      <c r="G61" s="5">
        <v>175631732</v>
      </c>
      <c r="I61" s="5">
        <v>-307412306</v>
      </c>
      <c r="J61" s="5">
        <v>270249080</v>
      </c>
      <c r="K61" s="5">
        <v>-424257675</v>
      </c>
      <c r="L61" s="5">
        <v>-1071099086</v>
      </c>
      <c r="M61" s="5">
        <v>-107225077</v>
      </c>
      <c r="N61" s="5">
        <v>60834719</v>
      </c>
    </row>
    <row r="62" spans="2:14" ht="15.5" x14ac:dyDescent="0.35">
      <c r="C62" t="s">
        <v>28</v>
      </c>
      <c r="D62" s="5">
        <v>898866543</v>
      </c>
      <c r="E62" s="5">
        <v>2262438741</v>
      </c>
      <c r="F62" s="5">
        <v>-165267292</v>
      </c>
      <c r="G62" s="5">
        <v>2530008681</v>
      </c>
      <c r="I62" s="5">
        <v>5679046829</v>
      </c>
      <c r="J62" s="5">
        <v>5390363021</v>
      </c>
      <c r="K62" s="5">
        <v>2685973454</v>
      </c>
      <c r="L62" s="5">
        <v>8383087686</v>
      </c>
      <c r="M62" s="5">
        <v>17292533213</v>
      </c>
      <c r="N62" s="5">
        <v>7175125793</v>
      </c>
    </row>
    <row r="63" spans="2:14" ht="15.5" x14ac:dyDescent="0.35">
      <c r="C63" t="s">
        <v>27</v>
      </c>
      <c r="D63" s="5">
        <v>-277728000</v>
      </c>
      <c r="E63" s="5">
        <v>-1130472455</v>
      </c>
      <c r="F63" s="5">
        <v>44731720</v>
      </c>
      <c r="G63" s="5">
        <v>-865427420</v>
      </c>
      <c r="I63" s="5">
        <v>-1951168155</v>
      </c>
      <c r="J63" s="5">
        <v>-1613756638</v>
      </c>
      <c r="K63" s="5">
        <v>-872365221</v>
      </c>
      <c r="L63" s="5">
        <v>-2092100135</v>
      </c>
      <c r="M63" s="5">
        <v>-3844694792</v>
      </c>
      <c r="N63" s="5">
        <v>-1733902285</v>
      </c>
    </row>
    <row r="64" spans="2:14" ht="15.5" x14ac:dyDescent="0.35">
      <c r="C64" t="s">
        <v>82</v>
      </c>
      <c r="L64" s="5">
        <v>-2092100135</v>
      </c>
      <c r="M64" s="5">
        <v>-3844694792</v>
      </c>
      <c r="N64" s="5">
        <v>-1733902285</v>
      </c>
    </row>
    <row r="65" spans="2:14" ht="15.5" x14ac:dyDescent="0.35">
      <c r="C65" t="s">
        <v>83</v>
      </c>
    </row>
    <row r="66" spans="2:14" ht="15.5" x14ac:dyDescent="0.35">
      <c r="C66" t="s">
        <v>84</v>
      </c>
      <c r="D66" s="5">
        <v>-277728000</v>
      </c>
      <c r="E66" s="5">
        <v>-1130472455</v>
      </c>
      <c r="F66" s="5">
        <v>44731720</v>
      </c>
      <c r="G66" s="5">
        <v>-865427420</v>
      </c>
      <c r="I66" s="5">
        <v>-1951168155</v>
      </c>
      <c r="J66" s="5">
        <v>-1613756638</v>
      </c>
      <c r="K66" s="5">
        <v>-872365221</v>
      </c>
      <c r="L66" s="5">
        <v>-2092100135</v>
      </c>
      <c r="M66" s="5">
        <v>-3844694792</v>
      </c>
      <c r="N66" s="5">
        <v>-1733902285</v>
      </c>
    </row>
    <row r="67" spans="2:14" ht="15.5" x14ac:dyDescent="0.35">
      <c r="C67" t="s">
        <v>265</v>
      </c>
      <c r="D67" s="5">
        <v>621138543</v>
      </c>
      <c r="E67" s="5">
        <v>1131966286</v>
      </c>
      <c r="F67" s="5">
        <v>-120535572</v>
      </c>
      <c r="G67" s="5">
        <v>1664581261</v>
      </c>
      <c r="I67" s="5">
        <v>3727878674</v>
      </c>
      <c r="J67" s="5">
        <v>3776606383</v>
      </c>
      <c r="K67" s="5">
        <v>1813608233</v>
      </c>
      <c r="L67" s="5">
        <v>6290987551</v>
      </c>
      <c r="M67" s="5">
        <v>13447838421</v>
      </c>
      <c r="N67" s="5">
        <v>5441223508</v>
      </c>
    </row>
    <row r="68" spans="2:14" ht="15.5" x14ac:dyDescent="0.35">
      <c r="C68" t="s">
        <v>266</v>
      </c>
    </row>
    <row r="69" spans="2:14" ht="15.5" x14ac:dyDescent="0.35">
      <c r="C69" t="s">
        <v>85</v>
      </c>
      <c r="D69" s="5">
        <v>621138543</v>
      </c>
      <c r="E69" s="5">
        <v>1131966286</v>
      </c>
      <c r="F69" s="5">
        <v>-120535572</v>
      </c>
      <c r="G69" s="5">
        <v>1664581261</v>
      </c>
      <c r="I69" s="5">
        <v>3727878674</v>
      </c>
      <c r="J69" s="5">
        <v>3776606383</v>
      </c>
      <c r="K69" s="5">
        <v>1813608233</v>
      </c>
      <c r="L69" s="5">
        <v>6290987551</v>
      </c>
      <c r="M69" s="5">
        <v>13447838421</v>
      </c>
      <c r="N69" s="5">
        <v>5441223508</v>
      </c>
    </row>
    <row r="70" spans="2:14" ht="15.5" x14ac:dyDescent="0.35">
      <c r="C70" t="s">
        <v>86</v>
      </c>
      <c r="E70" s="5">
        <v>2982473608</v>
      </c>
      <c r="I70" s="5">
        <v>2982473608</v>
      </c>
      <c r="J70" s="5">
        <v>-13548716</v>
      </c>
      <c r="K70" s="5">
        <v>6583229434</v>
      </c>
      <c r="L70" s="5">
        <v>-7092682</v>
      </c>
      <c r="M70" s="5">
        <v>-6387741</v>
      </c>
      <c r="N70" s="5">
        <v>-1911856</v>
      </c>
    </row>
    <row r="71" spans="2:14" ht="15.5" x14ac:dyDescent="0.35">
      <c r="C71" t="s">
        <v>88</v>
      </c>
      <c r="D71" s="5">
        <v>621138543</v>
      </c>
      <c r="E71" s="5">
        <v>4114439894</v>
      </c>
      <c r="F71" s="5">
        <v>-120535572</v>
      </c>
      <c r="G71" s="5">
        <v>1664581261</v>
      </c>
      <c r="I71" s="5">
        <v>6710352282</v>
      </c>
      <c r="J71" s="5">
        <v>3763057667</v>
      </c>
      <c r="K71" s="5">
        <v>8396837667</v>
      </c>
      <c r="L71" s="5">
        <v>6283894869</v>
      </c>
      <c r="M71" s="5">
        <v>13441450680</v>
      </c>
      <c r="N71" s="5">
        <v>5439311652</v>
      </c>
    </row>
    <row r="72" spans="2:14" ht="15.5" x14ac:dyDescent="0.35">
      <c r="C72" t="s">
        <v>89</v>
      </c>
      <c r="D72" s="5">
        <v>621138543</v>
      </c>
      <c r="E72" s="5">
        <v>1131966285</v>
      </c>
      <c r="F72" s="5">
        <v>-120535572</v>
      </c>
      <c r="G72" s="5">
        <v>1664581260</v>
      </c>
      <c r="I72" s="5">
        <v>3727878673</v>
      </c>
      <c r="J72" s="5">
        <v>3776606383</v>
      </c>
      <c r="K72" s="5">
        <v>1813608233</v>
      </c>
      <c r="L72" s="5">
        <v>6290987551</v>
      </c>
      <c r="M72" s="5">
        <v>13447838421</v>
      </c>
      <c r="N72" s="5">
        <v>5441223508</v>
      </c>
    </row>
    <row r="73" spans="2:14" ht="15.5" x14ac:dyDescent="0.35">
      <c r="C73" t="s">
        <v>7</v>
      </c>
      <c r="D73" s="5">
        <v>621138543</v>
      </c>
      <c r="E73" s="5">
        <v>4114439893</v>
      </c>
      <c r="F73" s="5">
        <v>-120535572</v>
      </c>
      <c r="G73" s="5">
        <v>1664581260</v>
      </c>
      <c r="I73" s="5">
        <v>6710352281</v>
      </c>
      <c r="J73" s="5">
        <v>3763057667</v>
      </c>
      <c r="K73" s="5">
        <v>8396837667</v>
      </c>
      <c r="L73" s="5">
        <v>6283894869</v>
      </c>
      <c r="M73" s="5">
        <v>13441450680</v>
      </c>
      <c r="N73" s="5">
        <v>5439311652</v>
      </c>
    </row>
    <row r="74" spans="2:14" ht="15.5" x14ac:dyDescent="0.35">
      <c r="C74" t="s">
        <v>267</v>
      </c>
    </row>
    <row r="75" spans="2:14" ht="15.5" x14ac:dyDescent="0.35">
      <c r="C75" t="s">
        <v>90</v>
      </c>
      <c r="D75" s="5">
        <v>621138543</v>
      </c>
      <c r="E75" s="5">
        <v>1131966285</v>
      </c>
      <c r="F75" s="5">
        <v>-120535572</v>
      </c>
      <c r="G75" s="5">
        <v>1664581260</v>
      </c>
      <c r="I75" s="5">
        <v>3727878673</v>
      </c>
      <c r="J75" s="5">
        <v>3776606383</v>
      </c>
      <c r="K75" s="5">
        <v>1813608233</v>
      </c>
      <c r="L75" s="5">
        <v>6290987551</v>
      </c>
      <c r="M75" s="5">
        <v>13447838421</v>
      </c>
      <c r="N75" s="5">
        <v>5441223508</v>
      </c>
    </row>
    <row r="76" spans="2:14" ht="15.5" x14ac:dyDescent="0.35">
      <c r="C76" t="s">
        <v>91</v>
      </c>
      <c r="D76" s="5">
        <v>621138543</v>
      </c>
      <c r="E76" s="5">
        <v>4114439893</v>
      </c>
      <c r="F76" s="5">
        <v>-120535572</v>
      </c>
      <c r="G76" s="5">
        <v>1664581260</v>
      </c>
      <c r="I76" s="5">
        <v>6710352281</v>
      </c>
      <c r="J76" s="5">
        <v>3763057667</v>
      </c>
      <c r="K76" s="5">
        <v>8396837667</v>
      </c>
      <c r="L76" s="5">
        <v>6283894869</v>
      </c>
      <c r="M76" s="5">
        <v>13441450680</v>
      </c>
      <c r="N76" s="5">
        <v>5439311652</v>
      </c>
    </row>
    <row r="77" spans="2:14" ht="15.5" x14ac:dyDescent="0.35">
      <c r="C77" t="s">
        <v>92</v>
      </c>
      <c r="D77" s="5">
        <v>621138543</v>
      </c>
      <c r="E77" s="5">
        <v>4114439893</v>
      </c>
      <c r="F77" s="5">
        <v>-120535572</v>
      </c>
      <c r="G77" s="5">
        <v>1664581260</v>
      </c>
      <c r="I77" s="5">
        <v>6710352281</v>
      </c>
      <c r="J77" s="5">
        <v>3763057667</v>
      </c>
      <c r="K77" s="5">
        <v>8396837667</v>
      </c>
      <c r="L77" s="5">
        <v>6283894869</v>
      </c>
      <c r="M77" s="5">
        <v>13441450680</v>
      </c>
      <c r="N77" s="5">
        <v>5439311652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12325229752</v>
      </c>
      <c r="E81" s="5">
        <v>14568994682</v>
      </c>
      <c r="F81" s="5">
        <v>16000389211</v>
      </c>
      <c r="G81" s="5">
        <v>11048349582</v>
      </c>
      <c r="I81" s="5">
        <v>14568994682</v>
      </c>
      <c r="J81" s="5">
        <v>11243796370</v>
      </c>
      <c r="K81" s="5">
        <v>7390212002</v>
      </c>
      <c r="L81" s="5">
        <v>7287512569</v>
      </c>
      <c r="M81" s="5">
        <v>11287120289</v>
      </c>
      <c r="N81" s="5">
        <v>16382751126</v>
      </c>
    </row>
    <row r="82" spans="3:14" ht="15.5" x14ac:dyDescent="0.35">
      <c r="C82" t="s">
        <v>96</v>
      </c>
      <c r="D82" s="5">
        <v>10010548950</v>
      </c>
      <c r="E82" s="5">
        <v>12037500000</v>
      </c>
      <c r="F82" s="5">
        <v>15393563745</v>
      </c>
      <c r="G82" s="5">
        <v>33234109476</v>
      </c>
      <c r="I82" s="5">
        <v>12037500000</v>
      </c>
      <c r="J82" s="5">
        <v>26728266990</v>
      </c>
      <c r="K82" s="5">
        <v>15012078212</v>
      </c>
      <c r="L82" s="5">
        <v>20544400038</v>
      </c>
      <c r="M82" s="5">
        <v>11268819135</v>
      </c>
      <c r="N82" s="5">
        <v>53911979782</v>
      </c>
    </row>
    <row r="83" spans="3:14" ht="15.5" x14ac:dyDescent="0.35">
      <c r="C83" t="s">
        <v>97</v>
      </c>
    </row>
    <row r="84" spans="3:14" ht="15.5" x14ac:dyDescent="0.35">
      <c r="C84" t="s">
        <v>270</v>
      </c>
      <c r="L84" s="5">
        <v>200000000</v>
      </c>
    </row>
    <row r="85" spans="3:14" ht="15.5" x14ac:dyDescent="0.35">
      <c r="C85" t="s">
        <v>98</v>
      </c>
      <c r="D85" s="5">
        <v>10010548950</v>
      </c>
      <c r="E85" s="5">
        <v>12037500000</v>
      </c>
      <c r="F85" s="5">
        <v>15393563745</v>
      </c>
      <c r="G85" s="5">
        <v>33234109476</v>
      </c>
      <c r="I85" s="5">
        <v>12037500000</v>
      </c>
      <c r="J85" s="5">
        <v>26728266990</v>
      </c>
      <c r="K85" s="5">
        <v>15012078212</v>
      </c>
      <c r="L85" s="5">
        <v>20544400038</v>
      </c>
      <c r="M85" s="5">
        <v>11268819135</v>
      </c>
      <c r="N85" s="5">
        <v>53911979782</v>
      </c>
    </row>
    <row r="86" spans="3:14" ht="15.5" x14ac:dyDescent="0.35">
      <c r="C86" t="s">
        <v>99</v>
      </c>
      <c r="N86" s="5">
        <v>12500000</v>
      </c>
    </row>
    <row r="87" spans="3:14" ht="15.5" x14ac:dyDescent="0.35">
      <c r="C87" t="s">
        <v>100</v>
      </c>
      <c r="N87" s="5">
        <v>12500000</v>
      </c>
    </row>
    <row r="88" spans="3:14" ht="15.5" x14ac:dyDescent="0.35">
      <c r="C88" t="s">
        <v>80</v>
      </c>
      <c r="D88" s="5">
        <v>9536762047</v>
      </c>
      <c r="E88" s="5">
        <v>9536762047</v>
      </c>
      <c r="F88" s="5">
        <v>6554288439</v>
      </c>
      <c r="G88" s="5">
        <v>6554288439</v>
      </c>
      <c r="I88" s="5">
        <v>9536762047</v>
      </c>
      <c r="J88" s="5">
        <v>6554288439</v>
      </c>
      <c r="K88" s="5">
        <v>6567837155</v>
      </c>
      <c r="L88" s="5">
        <v>-15392279</v>
      </c>
      <c r="M88" s="5">
        <v>-8299597</v>
      </c>
      <c r="N88" s="5">
        <v>-1911856</v>
      </c>
    </row>
    <row r="89" spans="3:14" ht="15.5" x14ac:dyDescent="0.35">
      <c r="C89" t="s">
        <v>102</v>
      </c>
      <c r="D89" s="5">
        <v>74473673147</v>
      </c>
      <c r="E89" s="5">
        <v>69870365784</v>
      </c>
      <c r="F89" s="5">
        <v>52793733802</v>
      </c>
      <c r="G89" s="5">
        <v>65092834132</v>
      </c>
      <c r="I89" s="5">
        <v>69870365784</v>
      </c>
      <c r="J89" s="5">
        <v>68632617690</v>
      </c>
      <c r="K89" s="5">
        <v>26513330725</v>
      </c>
      <c r="L89" s="5">
        <v>28099759436</v>
      </c>
      <c r="M89" s="5">
        <v>22826372985</v>
      </c>
      <c r="N89" s="5">
        <v>70985809851</v>
      </c>
    </row>
    <row r="90" spans="3:14" ht="15.5" x14ac:dyDescent="0.35">
      <c r="C90" t="s">
        <v>103</v>
      </c>
    </row>
    <row r="91" spans="3:14" ht="15.5" x14ac:dyDescent="0.35">
      <c r="C91" t="s">
        <v>271</v>
      </c>
      <c r="D91" s="5">
        <v>198579758</v>
      </c>
      <c r="E91" s="5">
        <v>199521363</v>
      </c>
      <c r="F91" s="5">
        <v>199507762</v>
      </c>
      <c r="G91" s="5">
        <v>199507762</v>
      </c>
      <c r="I91" s="5">
        <v>199521363</v>
      </c>
      <c r="J91" s="5">
        <v>201117906</v>
      </c>
      <c r="K91" s="5">
        <v>204993130</v>
      </c>
      <c r="L91" s="5">
        <v>209220333</v>
      </c>
      <c r="M91" s="5">
        <v>218540931</v>
      </c>
    </row>
    <row r="92" spans="3:14" ht="15.5" x14ac:dyDescent="0.35">
      <c r="C92" t="s">
        <v>104</v>
      </c>
      <c r="D92" s="5">
        <v>71408287321</v>
      </c>
      <c r="E92" s="5">
        <v>73125594008</v>
      </c>
      <c r="F92" s="5">
        <v>72310688643</v>
      </c>
      <c r="G92" s="5">
        <v>72333232752</v>
      </c>
      <c r="I92" s="5">
        <v>73125594008</v>
      </c>
      <c r="J92" s="5">
        <v>45707896505</v>
      </c>
      <c r="K92" s="5">
        <v>25422514287</v>
      </c>
      <c r="L92" s="5">
        <v>18458980198</v>
      </c>
      <c r="M92" s="5">
        <v>14868732097</v>
      </c>
      <c r="N92" s="5">
        <v>12362142617</v>
      </c>
    </row>
    <row r="93" spans="3:14" ht="15.5" x14ac:dyDescent="0.35">
      <c r="C93" t="s">
        <v>349</v>
      </c>
      <c r="D93" s="5">
        <v>28182607632</v>
      </c>
      <c r="E93" s="5">
        <v>29679027798</v>
      </c>
      <c r="F93" s="5">
        <v>23675052364</v>
      </c>
      <c r="G93" s="5">
        <v>14679910357</v>
      </c>
      <c r="I93" s="5">
        <v>29679027798</v>
      </c>
      <c r="J93" s="5">
        <v>12909600592</v>
      </c>
      <c r="K93" s="5">
        <v>333898385</v>
      </c>
      <c r="L93" s="5">
        <v>4416667</v>
      </c>
      <c r="M93" s="5">
        <v>19939394</v>
      </c>
      <c r="N93" s="5">
        <v>112700758</v>
      </c>
    </row>
    <row r="94" spans="3:14" ht="15.5" x14ac:dyDescent="0.35">
      <c r="C94" t="s">
        <v>105</v>
      </c>
      <c r="D94" s="5">
        <v>1852531564</v>
      </c>
      <c r="E94" s="5">
        <v>1852531563</v>
      </c>
      <c r="F94" s="5">
        <v>1791092944</v>
      </c>
      <c r="G94" s="5">
        <v>1791092944</v>
      </c>
      <c r="I94" s="5">
        <v>1852531563</v>
      </c>
      <c r="J94" s="5">
        <v>1791092944</v>
      </c>
      <c r="K94" s="5">
        <v>1747333076</v>
      </c>
      <c r="L94" s="5">
        <v>1726651191</v>
      </c>
      <c r="M94" s="5">
        <v>1715143424</v>
      </c>
      <c r="N94" s="5">
        <v>1705341609</v>
      </c>
    </row>
    <row r="95" spans="3:14" ht="15.5" x14ac:dyDescent="0.35">
      <c r="C95" t="s">
        <v>106</v>
      </c>
      <c r="D95" s="5">
        <v>101642006275</v>
      </c>
      <c r="E95" s="5">
        <v>104856674732</v>
      </c>
      <c r="F95" s="5">
        <v>118295534474</v>
      </c>
      <c r="G95" s="5">
        <v>109322936576</v>
      </c>
      <c r="I95" s="5">
        <v>104856674732</v>
      </c>
      <c r="J95" s="5">
        <v>106195984851</v>
      </c>
      <c r="K95" s="5">
        <v>27708738878</v>
      </c>
      <c r="L95" s="5">
        <v>20518268389</v>
      </c>
      <c r="M95" s="5">
        <v>16941355846</v>
      </c>
      <c r="N95" s="5">
        <v>14299184984</v>
      </c>
    </row>
    <row r="96" spans="3:14" ht="15.5" x14ac:dyDescent="0.35">
      <c r="C96" t="s">
        <v>107</v>
      </c>
      <c r="D96" s="5">
        <v>176115679422</v>
      </c>
      <c r="E96" s="5">
        <v>174727040516</v>
      </c>
      <c r="F96" s="5">
        <v>171089268276</v>
      </c>
      <c r="G96" s="5">
        <v>174415770708</v>
      </c>
      <c r="I96" s="5">
        <v>174727040516</v>
      </c>
      <c r="J96" s="5">
        <v>174828602541</v>
      </c>
      <c r="K96" s="5">
        <v>54222069603</v>
      </c>
      <c r="L96" s="5">
        <v>48618027825</v>
      </c>
      <c r="M96" s="5">
        <v>39767728831</v>
      </c>
      <c r="N96" s="5">
        <v>85284994835</v>
      </c>
    </row>
    <row r="97" spans="3:14" ht="15.5" x14ac:dyDescent="0.35">
      <c r="C97" t="s">
        <v>108</v>
      </c>
    </row>
    <row r="98" spans="3:14" ht="15.5" x14ac:dyDescent="0.35">
      <c r="C98" t="s">
        <v>109</v>
      </c>
    </row>
    <row r="99" spans="3:14" ht="15.5" x14ac:dyDescent="0.35">
      <c r="C99" t="s">
        <v>110</v>
      </c>
      <c r="D99" s="5">
        <v>5768659564</v>
      </c>
      <c r="E99" s="5">
        <v>5001159202</v>
      </c>
      <c r="F99" s="5">
        <v>4331821458</v>
      </c>
      <c r="G99" s="5">
        <v>7537788319</v>
      </c>
      <c r="I99" s="5">
        <v>5001159202</v>
      </c>
      <c r="J99" s="5">
        <v>5106681377</v>
      </c>
      <c r="K99" s="5">
        <v>4958563584</v>
      </c>
      <c r="L99" s="5">
        <v>12841452899</v>
      </c>
      <c r="M99" s="5">
        <v>8895821729</v>
      </c>
      <c r="N99" s="5">
        <v>67278118991</v>
      </c>
    </row>
    <row r="100" spans="3:14" ht="15.5" x14ac:dyDescent="0.35">
      <c r="C100" t="s">
        <v>111</v>
      </c>
    </row>
    <row r="101" spans="3:14" ht="15.5" x14ac:dyDescent="0.35">
      <c r="C101" t="s">
        <v>112</v>
      </c>
      <c r="D101" s="5">
        <v>3535818444</v>
      </c>
      <c r="E101" s="5">
        <v>2754261310</v>
      </c>
      <c r="F101" s="5">
        <v>3139778365</v>
      </c>
      <c r="G101" s="5">
        <v>5571251269</v>
      </c>
      <c r="I101" s="5">
        <v>2754261310</v>
      </c>
      <c r="J101" s="5">
        <v>2880532972</v>
      </c>
      <c r="K101" s="5">
        <v>2209183089</v>
      </c>
      <c r="L101" s="5">
        <v>7502876569</v>
      </c>
      <c r="M101" s="5">
        <v>5178541153</v>
      </c>
      <c r="N101" s="5">
        <v>19825435948</v>
      </c>
    </row>
    <row r="102" spans="3:14" ht="15.5" x14ac:dyDescent="0.35">
      <c r="C102" t="s">
        <v>113</v>
      </c>
    </row>
    <row r="103" spans="3:14" ht="15.5" x14ac:dyDescent="0.35">
      <c r="C103" t="s">
        <v>114</v>
      </c>
      <c r="L103" s="5">
        <v>200000000</v>
      </c>
    </row>
    <row r="104" spans="3:14" ht="15.5" x14ac:dyDescent="0.35">
      <c r="C104" t="s">
        <v>115</v>
      </c>
      <c r="D104" s="5">
        <v>1031753556</v>
      </c>
      <c r="E104" s="5">
        <v>555317828</v>
      </c>
      <c r="F104" s="5">
        <v>833039107</v>
      </c>
      <c r="G104" s="5">
        <v>1007890023</v>
      </c>
      <c r="I104" s="5">
        <v>555317828</v>
      </c>
      <c r="J104" s="5">
        <v>242916919</v>
      </c>
      <c r="K104" s="5">
        <v>187939903</v>
      </c>
      <c r="L104" s="5">
        <v>2833796986</v>
      </c>
      <c r="M104" s="5">
        <v>864910671</v>
      </c>
      <c r="N104" s="5">
        <v>831581360</v>
      </c>
    </row>
    <row r="105" spans="3:14" ht="15.5" x14ac:dyDescent="0.35">
      <c r="C105" t="s">
        <v>116</v>
      </c>
      <c r="D105" s="5">
        <v>193297375</v>
      </c>
      <c r="E105" s="5">
        <v>193297375</v>
      </c>
      <c r="F105" s="5">
        <v>17804305</v>
      </c>
      <c r="G105" s="5">
        <v>126954846</v>
      </c>
      <c r="I105" s="5">
        <v>193297375</v>
      </c>
      <c r="J105" s="5">
        <v>170554306</v>
      </c>
      <c r="K105" s="5">
        <v>2247607259</v>
      </c>
      <c r="L105" s="5">
        <v>880310166</v>
      </c>
      <c r="M105" s="5">
        <v>1004307641</v>
      </c>
      <c r="N105" s="5">
        <v>45301523851</v>
      </c>
    </row>
    <row r="106" spans="3:14" ht="15.5" x14ac:dyDescent="0.35">
      <c r="C106" t="s">
        <v>118</v>
      </c>
    </row>
    <row r="107" spans="3:14" ht="15.5" x14ac:dyDescent="0.35">
      <c r="C107" t="s">
        <v>378</v>
      </c>
      <c r="F107" s="5">
        <v>1434319822</v>
      </c>
      <c r="G107" s="5">
        <v>1434319822</v>
      </c>
      <c r="J107" s="5">
        <v>1434319822</v>
      </c>
      <c r="K107" s="5">
        <v>392291667</v>
      </c>
      <c r="M107" s="5">
        <v>284987500</v>
      </c>
      <c r="N107" s="5">
        <v>110553139</v>
      </c>
    </row>
    <row r="108" spans="3:14" ht="15.5" x14ac:dyDescent="0.35">
      <c r="C108" t="s">
        <v>276</v>
      </c>
      <c r="L108" s="5">
        <v>1894909834</v>
      </c>
      <c r="M108" s="5">
        <v>2868817450</v>
      </c>
      <c r="N108" s="5">
        <v>3834086851</v>
      </c>
    </row>
    <row r="109" spans="3:14" ht="15.5" x14ac:dyDescent="0.35">
      <c r="C109" t="s">
        <v>120</v>
      </c>
      <c r="D109" s="5">
        <v>1007790189</v>
      </c>
      <c r="E109" s="5">
        <v>1498282689</v>
      </c>
      <c r="F109" s="5">
        <v>321477459</v>
      </c>
      <c r="G109" s="5">
        <v>811969959</v>
      </c>
      <c r="I109" s="5">
        <v>1498282689</v>
      </c>
      <c r="J109" s="5">
        <v>1792954959</v>
      </c>
      <c r="K109" s="5">
        <v>313833333</v>
      </c>
      <c r="L109" s="5">
        <v>1424469178</v>
      </c>
      <c r="M109" s="5">
        <v>1848062264</v>
      </c>
      <c r="N109" s="5">
        <v>1319577832</v>
      </c>
    </row>
    <row r="110" spans="3:14" ht="15.5" x14ac:dyDescent="0.35">
      <c r="C110" t="s">
        <v>121</v>
      </c>
      <c r="D110" s="5">
        <v>690011694</v>
      </c>
      <c r="E110" s="5">
        <v>690011693</v>
      </c>
      <c r="F110" s="5">
        <v>1836017090</v>
      </c>
      <c r="G110" s="5">
        <v>1836017090</v>
      </c>
      <c r="I110" s="5">
        <v>690011693</v>
      </c>
      <c r="J110" s="5">
        <v>1836017090</v>
      </c>
      <c r="K110" s="5">
        <v>630814042</v>
      </c>
      <c r="L110" s="5">
        <v>2036720616</v>
      </c>
      <c r="M110" s="5">
        <v>3415947661</v>
      </c>
      <c r="N110" s="5">
        <v>3992367083</v>
      </c>
    </row>
    <row r="111" spans="3:14" ht="15.5" x14ac:dyDescent="0.35">
      <c r="C111" t="s">
        <v>122</v>
      </c>
      <c r="D111" s="5">
        <v>690011694</v>
      </c>
      <c r="E111" s="5">
        <v>690011693</v>
      </c>
      <c r="F111" s="5">
        <v>1836017090</v>
      </c>
      <c r="G111" s="5">
        <v>1836017090</v>
      </c>
      <c r="I111" s="5">
        <v>690011693</v>
      </c>
      <c r="J111" s="5">
        <v>1836017090</v>
      </c>
      <c r="K111" s="5">
        <v>630814042</v>
      </c>
      <c r="L111" s="5">
        <v>2036720616</v>
      </c>
      <c r="M111" s="5">
        <v>3415947661</v>
      </c>
      <c r="N111" s="5">
        <v>3992367083</v>
      </c>
    </row>
    <row r="112" spans="3:14" ht="15.5" x14ac:dyDescent="0.35">
      <c r="C112" t="s">
        <v>124</v>
      </c>
    </row>
    <row r="113" spans="2:14" ht="15.5" x14ac:dyDescent="0.35">
      <c r="C113" t="s">
        <v>125</v>
      </c>
      <c r="F113" s="5">
        <v>1434319822</v>
      </c>
      <c r="G113" s="5">
        <v>1434319822</v>
      </c>
      <c r="J113" s="5">
        <v>1434319822</v>
      </c>
      <c r="K113" s="5">
        <v>392291667</v>
      </c>
      <c r="L113" s="5">
        <v>1894909834</v>
      </c>
      <c r="M113" s="5">
        <v>3319365093</v>
      </c>
      <c r="N113" s="5">
        <v>3944639990</v>
      </c>
    </row>
    <row r="114" spans="2:14" ht="15.5" x14ac:dyDescent="0.35">
      <c r="C114" t="s">
        <v>126</v>
      </c>
      <c r="D114" s="5">
        <v>6458671258</v>
      </c>
      <c r="E114" s="5">
        <v>5691170895</v>
      </c>
      <c r="F114" s="5">
        <v>6167838548</v>
      </c>
      <c r="G114" s="5">
        <v>9373805409</v>
      </c>
      <c r="I114" s="5">
        <v>5691170895</v>
      </c>
      <c r="J114" s="5">
        <v>6942698467</v>
      </c>
      <c r="K114" s="5">
        <v>5589377626</v>
      </c>
      <c r="L114" s="5">
        <v>14878173515</v>
      </c>
      <c r="M114" s="5">
        <v>12311769390</v>
      </c>
      <c r="N114" s="5">
        <v>71270486074</v>
      </c>
    </row>
    <row r="115" spans="2:14" ht="15.5" x14ac:dyDescent="0.35">
      <c r="C115" t="s">
        <v>127</v>
      </c>
    </row>
    <row r="116" spans="2:14" ht="15.5" x14ac:dyDescent="0.35">
      <c r="C116" t="s">
        <v>128</v>
      </c>
      <c r="D116" s="5">
        <v>49596621544</v>
      </c>
      <c r="E116" s="5">
        <v>49596621544</v>
      </c>
      <c r="F116" s="5">
        <v>49596621544</v>
      </c>
      <c r="G116" s="5">
        <v>49596621544</v>
      </c>
      <c r="I116" s="5">
        <v>49596621544</v>
      </c>
      <c r="J116" s="5">
        <v>49596395728</v>
      </c>
      <c r="K116" s="5">
        <v>39996000000</v>
      </c>
      <c r="L116" s="5">
        <v>10500000000</v>
      </c>
      <c r="M116" s="5">
        <v>10500000000</v>
      </c>
      <c r="N116" s="5">
        <v>10500000000</v>
      </c>
    </row>
    <row r="117" spans="2:14" ht="15.5" x14ac:dyDescent="0.35">
      <c r="C117" t="s">
        <v>129</v>
      </c>
      <c r="D117" s="5">
        <v>105898000986</v>
      </c>
      <c r="E117" s="5">
        <v>105898000986</v>
      </c>
      <c r="F117" s="5">
        <v>105898000986</v>
      </c>
      <c r="G117" s="5">
        <v>105898000986</v>
      </c>
      <c r="I117" s="5">
        <v>105898000986</v>
      </c>
      <c r="J117" s="5">
        <v>105889758702</v>
      </c>
    </row>
    <row r="118" spans="2:14" ht="15.5" x14ac:dyDescent="0.35">
      <c r="C118" t="s">
        <v>130</v>
      </c>
      <c r="D118" s="5">
        <v>4625623587</v>
      </c>
      <c r="E118" s="5">
        <v>4004485042</v>
      </c>
      <c r="F118" s="5">
        <v>2872518759</v>
      </c>
      <c r="G118" s="5">
        <v>2993054330</v>
      </c>
      <c r="I118" s="5">
        <v>4004485042</v>
      </c>
      <c r="J118" s="5">
        <v>5845461205</v>
      </c>
      <c r="K118" s="5">
        <v>2068854822</v>
      </c>
      <c r="L118" s="5">
        <v>23255246589</v>
      </c>
      <c r="M118" s="5">
        <v>16964259038</v>
      </c>
      <c r="N118" s="5">
        <v>3516420617</v>
      </c>
    </row>
    <row r="119" spans="2:14" ht="15.5" x14ac:dyDescent="0.35">
      <c r="C119" t="s">
        <v>131</v>
      </c>
      <c r="D119" s="5">
        <v>100000000</v>
      </c>
      <c r="E119" s="5">
        <v>100000000</v>
      </c>
      <c r="F119" s="5">
        <v>100000000</v>
      </c>
      <c r="G119" s="5">
        <v>100000000</v>
      </c>
      <c r="I119" s="5">
        <v>100000000</v>
      </c>
      <c r="J119" s="5">
        <v>100000000</v>
      </c>
      <c r="K119" s="5">
        <v>100000000</v>
      </c>
    </row>
    <row r="120" spans="2:14" ht="15.5" x14ac:dyDescent="0.35">
      <c r="C120" t="s">
        <v>132</v>
      </c>
      <c r="D120" s="5">
        <v>4525623587</v>
      </c>
      <c r="E120" s="5">
        <v>3904485042</v>
      </c>
      <c r="F120" s="5">
        <v>2772518759</v>
      </c>
      <c r="G120" s="5">
        <v>2893054330</v>
      </c>
      <c r="I120" s="5">
        <v>3904485042</v>
      </c>
      <c r="J120" s="5">
        <v>5745461205</v>
      </c>
      <c r="K120" s="5">
        <v>1968854822</v>
      </c>
      <c r="L120" s="5">
        <v>23255246589</v>
      </c>
      <c r="M120" s="5">
        <v>16964259038</v>
      </c>
      <c r="N120" s="5">
        <v>3516420617</v>
      </c>
    </row>
    <row r="121" spans="2:14" ht="15.5" x14ac:dyDescent="0.35">
      <c r="C121" t="s">
        <v>133</v>
      </c>
      <c r="D121" s="5">
        <v>4625623587</v>
      </c>
      <c r="E121" s="5">
        <v>4004485042</v>
      </c>
      <c r="F121" s="5">
        <v>2872518759</v>
      </c>
      <c r="G121" s="5">
        <v>2993054330</v>
      </c>
      <c r="I121" s="5">
        <v>4004485042</v>
      </c>
      <c r="J121" s="5">
        <v>5845461205</v>
      </c>
      <c r="K121" s="5">
        <v>2068854822</v>
      </c>
      <c r="L121" s="5">
        <v>23255246589</v>
      </c>
      <c r="M121" s="5">
        <v>16964259038</v>
      </c>
      <c r="N121" s="5">
        <v>3516420617</v>
      </c>
    </row>
    <row r="122" spans="2:14" ht="15.5" x14ac:dyDescent="0.35">
      <c r="C122" t="s">
        <v>134</v>
      </c>
    </row>
    <row r="123" spans="2:14" ht="15.5" x14ac:dyDescent="0.35">
      <c r="C123" t="s">
        <v>9</v>
      </c>
      <c r="D123" s="5">
        <v>169657008164</v>
      </c>
      <c r="E123" s="5">
        <v>169035869619</v>
      </c>
      <c r="F123" s="5">
        <v>164921429728</v>
      </c>
      <c r="G123" s="5">
        <v>165041965299</v>
      </c>
      <c r="I123" s="5">
        <v>169035869619</v>
      </c>
      <c r="J123" s="5">
        <v>167885904074</v>
      </c>
      <c r="K123" s="5">
        <v>48632691977</v>
      </c>
      <c r="L123" s="5">
        <v>33739854310</v>
      </c>
      <c r="M123" s="5">
        <v>27455959441</v>
      </c>
      <c r="N123" s="5">
        <v>14014508761</v>
      </c>
    </row>
    <row r="124" spans="2:14" ht="15.5" x14ac:dyDescent="0.35">
      <c r="C124" t="s">
        <v>135</v>
      </c>
      <c r="D124" s="5">
        <v>176115679422</v>
      </c>
      <c r="E124" s="5">
        <v>174727040514</v>
      </c>
      <c r="F124" s="5">
        <v>171089268276</v>
      </c>
      <c r="G124" s="5">
        <v>174415770708</v>
      </c>
      <c r="I124" s="5">
        <v>174727040514</v>
      </c>
      <c r="J124" s="5">
        <v>174828602541</v>
      </c>
      <c r="K124" s="5">
        <v>54222069603</v>
      </c>
      <c r="L124" s="5">
        <v>48618027825</v>
      </c>
      <c r="M124" s="5">
        <v>39767728831</v>
      </c>
      <c r="N124" s="5">
        <v>85284994835</v>
      </c>
    </row>
    <row r="125" spans="2:14" ht="15.5" x14ac:dyDescent="0.35">
      <c r="C125" t="s">
        <v>136</v>
      </c>
      <c r="D125" s="5">
        <v>6199577693</v>
      </c>
      <c r="E125" s="5">
        <v>6199577693</v>
      </c>
      <c r="F125" s="5">
        <v>6199577693</v>
      </c>
      <c r="G125" s="5">
        <v>6199577693</v>
      </c>
      <c r="I125" s="5">
        <v>6199577693</v>
      </c>
      <c r="J125" s="5">
        <v>6199500000</v>
      </c>
      <c r="K125" s="5">
        <v>4999500000</v>
      </c>
      <c r="L125" s="5">
        <v>10500</v>
      </c>
      <c r="M125" s="5">
        <v>10500</v>
      </c>
      <c r="N125" s="5">
        <v>10500</v>
      </c>
    </row>
    <row r="127" spans="2:14" ht="15.5" x14ac:dyDescent="0.35">
      <c r="B127" t="s">
        <v>137</v>
      </c>
      <c r="C127" t="s">
        <v>138</v>
      </c>
      <c r="D127" s="5">
        <v>-514772838</v>
      </c>
      <c r="E127" s="5">
        <v>13966177769</v>
      </c>
      <c r="F127" s="5">
        <v>3955128581</v>
      </c>
      <c r="G127" s="5">
        <v>18014686781</v>
      </c>
      <c r="I127" s="5">
        <v>38679442670</v>
      </c>
      <c r="J127" s="5">
        <v>-54523707803</v>
      </c>
      <c r="K127" s="5">
        <v>326112940</v>
      </c>
      <c r="L127" s="5">
        <v>2585298645</v>
      </c>
      <c r="M127" s="5">
        <v>-738578227</v>
      </c>
      <c r="N127" s="5">
        <v>19906756634</v>
      </c>
    </row>
    <row r="128" spans="2:14" ht="15.5" x14ac:dyDescent="0.35">
      <c r="C128" t="s">
        <v>279</v>
      </c>
      <c r="D128" s="5">
        <v>19687656529</v>
      </c>
      <c r="E128" s="5">
        <v>16371820251</v>
      </c>
      <c r="F128" s="5">
        <v>32151959221</v>
      </c>
      <c r="G128" s="5">
        <v>25039251353</v>
      </c>
      <c r="I128" s="5">
        <v>96834407536</v>
      </c>
      <c r="J128" s="5">
        <v>73197449008</v>
      </c>
      <c r="K128" s="5">
        <v>48410034761</v>
      </c>
      <c r="L128" s="5">
        <v>55607746221</v>
      </c>
      <c r="M128" s="5">
        <v>171091762023</v>
      </c>
      <c r="N128" s="5">
        <v>95142806851</v>
      </c>
    </row>
    <row r="129" spans="3:14" ht="15.5" x14ac:dyDescent="0.35">
      <c r="C129" t="s">
        <v>598</v>
      </c>
      <c r="D129" s="5">
        <v>-9340489791</v>
      </c>
      <c r="E129" s="5">
        <v>-8750363060</v>
      </c>
      <c r="F129" s="5">
        <v>-18106117084</v>
      </c>
      <c r="G129" s="5">
        <v>-2895556515</v>
      </c>
      <c r="I129" s="5">
        <v>-49109392389</v>
      </c>
      <c r="J129" s="5">
        <v>-121344427726</v>
      </c>
      <c r="K129" s="5">
        <v>-41827193401</v>
      </c>
      <c r="L129" s="5">
        <v>-45254731506</v>
      </c>
      <c r="M129" s="5">
        <v>-163078813324</v>
      </c>
      <c r="N129" s="5">
        <v>-69716795817</v>
      </c>
    </row>
    <row r="130" spans="3:14" ht="15.5" x14ac:dyDescent="0.35">
      <c r="C130" t="s">
        <v>142</v>
      </c>
      <c r="D130" s="5">
        <v>-10584977692</v>
      </c>
      <c r="E130" s="5">
        <v>1055767590</v>
      </c>
      <c r="F130" s="5">
        <v>-3399749320</v>
      </c>
      <c r="G130" s="5">
        <v>-3383144297</v>
      </c>
      <c r="I130" s="5">
        <v>-6912715482</v>
      </c>
      <c r="J130" s="5">
        <v>-4879851816</v>
      </c>
      <c r="K130" s="5">
        <v>-4209988631</v>
      </c>
      <c r="L130" s="5">
        <v>-3087712291</v>
      </c>
      <c r="M130" s="5">
        <v>-2787627081</v>
      </c>
      <c r="N130" s="5">
        <v>-2632529051</v>
      </c>
    </row>
    <row r="131" spans="3:14" ht="15.5" x14ac:dyDescent="0.35">
      <c r="C131" t="s">
        <v>1335</v>
      </c>
      <c r="E131" s="5">
        <v>6646466273</v>
      </c>
      <c r="F131" s="5">
        <v>-6646466273</v>
      </c>
      <c r="L131" s="5">
        <v>-2261087022</v>
      </c>
      <c r="M131" s="5">
        <v>-2139291682</v>
      </c>
      <c r="N131" s="5">
        <v>-1186139535</v>
      </c>
    </row>
    <row r="132" spans="3:14" ht="15.5" x14ac:dyDescent="0.35">
      <c r="C132" t="s">
        <v>1075</v>
      </c>
      <c r="D132" s="5">
        <v>13966116</v>
      </c>
      <c r="E132" s="5">
        <v>27948041</v>
      </c>
      <c r="F132" s="5">
        <v>23468105</v>
      </c>
      <c r="G132" s="5">
        <v>27687599</v>
      </c>
      <c r="I132" s="5">
        <v>106727585</v>
      </c>
      <c r="J132" s="5">
        <v>161600455</v>
      </c>
      <c r="K132" s="5">
        <v>57162605</v>
      </c>
      <c r="L132" s="5">
        <v>40035313</v>
      </c>
      <c r="M132" s="5">
        <v>457997227</v>
      </c>
      <c r="N132" s="5">
        <v>163939387</v>
      </c>
    </row>
    <row r="133" spans="3:14" ht="15.5" x14ac:dyDescent="0.35">
      <c r="C133" t="s">
        <v>284</v>
      </c>
      <c r="D133" s="5">
        <v>-290928000</v>
      </c>
      <c r="E133" s="5">
        <v>-1185730972</v>
      </c>
      <c r="F133" s="5">
        <v>-54994792</v>
      </c>
      <c r="G133" s="5">
        <v>-765970908</v>
      </c>
      <c r="I133" s="5">
        <v>-2006696672</v>
      </c>
      <c r="J133" s="5">
        <v>-1618484270</v>
      </c>
      <c r="K133" s="5">
        <v>-1606537073</v>
      </c>
      <c r="L133" s="5">
        <v>-1444877982</v>
      </c>
      <c r="M133" s="5">
        <v>-3694387638</v>
      </c>
      <c r="N133" s="5">
        <v>-1766395814</v>
      </c>
    </row>
    <row r="134" spans="3:14" ht="15.5" x14ac:dyDescent="0.35">
      <c r="C134" t="s">
        <v>287</v>
      </c>
      <c r="E134" s="5">
        <v>-199730354</v>
      </c>
      <c r="F134" s="5">
        <v>-12971276</v>
      </c>
      <c r="G134" s="5">
        <v>-7580451</v>
      </c>
      <c r="I134" s="5">
        <v>-232887908</v>
      </c>
      <c r="J134" s="5">
        <v>-39993454</v>
      </c>
      <c r="K134" s="5">
        <v>-497365321</v>
      </c>
      <c r="L134" s="5">
        <v>-527202325</v>
      </c>
      <c r="M134" s="5">
        <v>-587971532</v>
      </c>
      <c r="N134" s="5">
        <v>-93206345</v>
      </c>
    </row>
    <row r="135" spans="3:14" ht="15.5" x14ac:dyDescent="0.35">
      <c r="C135" t="s">
        <v>1336</v>
      </c>
      <c r="L135" s="5">
        <v>-486871763</v>
      </c>
      <c r="M135" s="5">
        <v>-246220</v>
      </c>
      <c r="N135" s="5">
        <v>-4923042</v>
      </c>
    </row>
    <row r="136" spans="3:14" ht="15.5" x14ac:dyDescent="0.35">
      <c r="C136" t="s">
        <v>145</v>
      </c>
      <c r="D136" s="5">
        <v>-1728992092</v>
      </c>
      <c r="E136" s="5">
        <v>-1729020684</v>
      </c>
      <c r="F136" s="5">
        <v>-1</v>
      </c>
      <c r="G136" s="5">
        <v>-5567935843</v>
      </c>
      <c r="I136" s="5">
        <v>-7289378828</v>
      </c>
      <c r="J136" s="5">
        <v>116452008461</v>
      </c>
      <c r="K136" s="5">
        <v>1406509415</v>
      </c>
      <c r="L136" s="5">
        <v>-1910514228</v>
      </c>
      <c r="M136" s="5">
        <v>-1711105608</v>
      </c>
      <c r="N136" s="5">
        <v>3959365306</v>
      </c>
    </row>
    <row r="137" spans="3:14" ht="15.5" x14ac:dyDescent="0.35">
      <c r="C137" t="s">
        <v>146</v>
      </c>
      <c r="E137" s="5">
        <v>-13668551614</v>
      </c>
      <c r="F137" s="5">
        <v>-10618955510</v>
      </c>
      <c r="G137" s="5">
        <v>-20770000</v>
      </c>
      <c r="I137" s="5">
        <v>-28064865530</v>
      </c>
      <c r="J137" s="5">
        <v>-58074716290</v>
      </c>
      <c r="K137" s="5">
        <v>-1629922922</v>
      </c>
      <c r="L137" s="5">
        <v>-4674392137</v>
      </c>
      <c r="M137" s="5">
        <v>-2645947002</v>
      </c>
      <c r="N137" s="5">
        <v>-8982252190</v>
      </c>
    </row>
    <row r="138" spans="3:14" ht="15.5" x14ac:dyDescent="0.35">
      <c r="C138" t="s">
        <v>148</v>
      </c>
      <c r="E138" s="5">
        <v>-27725229089</v>
      </c>
      <c r="F138" s="5">
        <v>-3033807300</v>
      </c>
      <c r="G138" s="5">
        <v>-20770000</v>
      </c>
      <c r="I138" s="5">
        <v>-30787997739</v>
      </c>
      <c r="J138" s="5">
        <v>-21545637088</v>
      </c>
      <c r="K138" s="5">
        <v>-1191418182</v>
      </c>
      <c r="L138" s="5">
        <v>-4674392137</v>
      </c>
      <c r="M138" s="5">
        <v>-2395947002</v>
      </c>
      <c r="N138" s="5">
        <v>-8982252190</v>
      </c>
    </row>
    <row r="139" spans="3:14" ht="15.5" x14ac:dyDescent="0.35">
      <c r="C139" t="s">
        <v>1248</v>
      </c>
      <c r="E139" s="5">
        <v>25267084143</v>
      </c>
      <c r="I139" s="5">
        <v>25267084143</v>
      </c>
      <c r="J139" s="5">
        <v>-25267084143</v>
      </c>
    </row>
    <row r="140" spans="3:14" ht="15.5" x14ac:dyDescent="0.35">
      <c r="C140" t="s">
        <v>415</v>
      </c>
      <c r="J140" s="5">
        <v>2250000000</v>
      </c>
    </row>
    <row r="141" spans="3:14" ht="15.5" x14ac:dyDescent="0.35">
      <c r="C141" t="s">
        <v>532</v>
      </c>
      <c r="E141" s="5">
        <v>-11210406668</v>
      </c>
      <c r="F141" s="5">
        <v>-7585148210</v>
      </c>
      <c r="I141" s="5">
        <v>-22543951934</v>
      </c>
      <c r="J141" s="5">
        <v>-13511995059</v>
      </c>
      <c r="K141" s="5">
        <v>-438504740</v>
      </c>
    </row>
    <row r="142" spans="3:14" ht="15.5" x14ac:dyDescent="0.35">
      <c r="C142" t="s">
        <v>1337</v>
      </c>
      <c r="M142" s="5">
        <v>-250000000</v>
      </c>
    </row>
    <row r="143" spans="3:14" ht="15.5" x14ac:dyDescent="0.35">
      <c r="C143" t="s">
        <v>149</v>
      </c>
      <c r="D143" s="5">
        <v>-1728992092</v>
      </c>
      <c r="E143" s="5">
        <v>-1729020684</v>
      </c>
      <c r="F143" s="5">
        <v>-1</v>
      </c>
      <c r="G143" s="5">
        <v>-5567935843</v>
      </c>
      <c r="I143" s="5">
        <v>-7289378828</v>
      </c>
      <c r="J143" s="5">
        <v>116452008461</v>
      </c>
      <c r="K143" s="5">
        <v>1406509415</v>
      </c>
      <c r="L143" s="5">
        <v>-1910514228</v>
      </c>
      <c r="M143" s="5">
        <v>-1711105608</v>
      </c>
      <c r="N143" s="5">
        <v>3959365306</v>
      </c>
    </row>
    <row r="144" spans="3:14" ht="15.5" x14ac:dyDescent="0.35">
      <c r="C144" t="s">
        <v>1338</v>
      </c>
      <c r="J144" s="5">
        <v>120000000000</v>
      </c>
    </row>
    <row r="145" spans="2:14" ht="15.5" x14ac:dyDescent="0.35">
      <c r="C145" t="s">
        <v>1339</v>
      </c>
      <c r="G145" s="5">
        <v>890400</v>
      </c>
      <c r="I145" s="5">
        <v>8468100</v>
      </c>
      <c r="J145" s="5">
        <v>14839800</v>
      </c>
    </row>
    <row r="146" spans="2:14" ht="15.5" x14ac:dyDescent="0.35">
      <c r="C146" t="s">
        <v>604</v>
      </c>
      <c r="K146" s="5">
        <v>6496000000</v>
      </c>
    </row>
    <row r="147" spans="2:14" ht="15.5" x14ac:dyDescent="0.35">
      <c r="C147" t="s">
        <v>458</v>
      </c>
      <c r="E147" s="5">
        <v>-28592</v>
      </c>
      <c r="F147" s="5">
        <v>-1</v>
      </c>
      <c r="G147" s="5">
        <v>-5568826243</v>
      </c>
      <c r="I147" s="5">
        <v>-5568854836</v>
      </c>
    </row>
    <row r="148" spans="2:14" ht="15.5" x14ac:dyDescent="0.35">
      <c r="C148" t="s">
        <v>311</v>
      </c>
      <c r="L148" s="5">
        <v>-1000000000</v>
      </c>
      <c r="M148" s="5">
        <v>-1000000000</v>
      </c>
      <c r="N148" s="5">
        <v>-83333333</v>
      </c>
    </row>
    <row r="149" spans="2:14" ht="15.5" x14ac:dyDescent="0.35">
      <c r="C149" t="s">
        <v>1340</v>
      </c>
      <c r="J149" s="5">
        <v>-3125737870</v>
      </c>
      <c r="K149" s="5">
        <v>-1398947500</v>
      </c>
    </row>
    <row r="150" spans="2:14" ht="15.5" x14ac:dyDescent="0.35">
      <c r="C150" t="s">
        <v>830</v>
      </c>
      <c r="D150" s="5">
        <v>-1728992092</v>
      </c>
      <c r="E150" s="5">
        <v>-1728992092</v>
      </c>
      <c r="I150" s="5">
        <v>-1728992092</v>
      </c>
      <c r="J150" s="5">
        <v>-437093469</v>
      </c>
      <c r="K150" s="5">
        <v>-520376415</v>
      </c>
      <c r="L150" s="5">
        <v>-680514224</v>
      </c>
      <c r="M150" s="5">
        <v>-481105604</v>
      </c>
      <c r="N150" s="5">
        <v>-480657757</v>
      </c>
    </row>
    <row r="151" spans="2:14" ht="15.5" x14ac:dyDescent="0.35">
      <c r="C151" t="s">
        <v>1341</v>
      </c>
      <c r="K151" s="5">
        <v>-200000000</v>
      </c>
    </row>
    <row r="152" spans="2:14" ht="15.5" x14ac:dyDescent="0.35">
      <c r="C152" t="s">
        <v>155</v>
      </c>
      <c r="K152" s="5">
        <v>-172500003</v>
      </c>
      <c r="L152" s="5">
        <v>-230000004</v>
      </c>
      <c r="M152" s="5">
        <v>-230000004</v>
      </c>
      <c r="N152" s="5">
        <v>-230000004</v>
      </c>
    </row>
    <row r="153" spans="2:14" ht="15.5" x14ac:dyDescent="0.35">
      <c r="C153" t="s">
        <v>1342</v>
      </c>
      <c r="K153" s="5">
        <v>119000000</v>
      </c>
      <c r="N153" s="5">
        <v>-119000000</v>
      </c>
    </row>
    <row r="154" spans="2:14" ht="15.5" x14ac:dyDescent="0.35">
      <c r="C154" t="s">
        <v>725</v>
      </c>
      <c r="N154" s="5">
        <v>5000000000</v>
      </c>
    </row>
    <row r="155" spans="2:14" ht="15.5" x14ac:dyDescent="0.35">
      <c r="C155" t="s">
        <v>983</v>
      </c>
      <c r="K155" s="5">
        <v>-2916666667</v>
      </c>
      <c r="N155" s="5">
        <v>-127643600</v>
      </c>
    </row>
    <row r="156" spans="2:14" ht="15.5" x14ac:dyDescent="0.35">
      <c r="C156" t="s">
        <v>593</v>
      </c>
      <c r="D156" s="5">
        <v>-2243764930</v>
      </c>
      <c r="E156" s="5">
        <v>-1431394529</v>
      </c>
      <c r="F156" s="5">
        <v>-6663826930</v>
      </c>
      <c r="G156" s="5">
        <v>12425980938</v>
      </c>
      <c r="I156" s="5">
        <v>3325198312</v>
      </c>
      <c r="J156" s="5">
        <v>3853584368</v>
      </c>
      <c r="K156" s="5">
        <v>102699433</v>
      </c>
      <c r="L156" s="5">
        <v>-3999607720</v>
      </c>
      <c r="M156" s="5">
        <v>-5095630837</v>
      </c>
      <c r="N156" s="5">
        <v>14883869750</v>
      </c>
    </row>
    <row r="157" spans="2:14" ht="15.5" x14ac:dyDescent="0.35">
      <c r="C157" t="s">
        <v>165</v>
      </c>
      <c r="D157" s="5">
        <v>14568994682</v>
      </c>
      <c r="I157" s="5">
        <v>11243796370</v>
      </c>
      <c r="J157" s="5">
        <v>7390212002</v>
      </c>
      <c r="K157" s="5">
        <v>7287512569</v>
      </c>
      <c r="L157" s="5">
        <v>11287120289</v>
      </c>
      <c r="M157" s="5">
        <v>16382751126</v>
      </c>
      <c r="N157" s="5">
        <v>1498881376</v>
      </c>
    </row>
    <row r="158" spans="2:14" ht="15.5" x14ac:dyDescent="0.35">
      <c r="C158" t="s">
        <v>166</v>
      </c>
      <c r="D158" s="5">
        <v>12325229752</v>
      </c>
      <c r="E158" s="5">
        <v>-1431394529</v>
      </c>
      <c r="F158" s="5">
        <v>-6663826930</v>
      </c>
      <c r="G158" s="5">
        <v>12425980938</v>
      </c>
      <c r="I158" s="5">
        <v>14568994682</v>
      </c>
      <c r="J158" s="5">
        <v>11243796370</v>
      </c>
      <c r="K158" s="5">
        <v>7390212002</v>
      </c>
      <c r="L158" s="5">
        <v>7287512569</v>
      </c>
      <c r="M158" s="5">
        <v>11287120289</v>
      </c>
      <c r="N158" s="5">
        <v>16382751126</v>
      </c>
    </row>
    <row r="160" spans="2:14" ht="15.5" x14ac:dyDescent="0.35">
      <c r="B160" t="s">
        <v>167</v>
      </c>
      <c r="C160" t="s">
        <v>11</v>
      </c>
      <c r="D160" s="5">
        <v>6200000000</v>
      </c>
      <c r="E160" s="5">
        <v>6200000000</v>
      </c>
      <c r="F160" s="5">
        <v>6200000000</v>
      </c>
      <c r="G160" s="5">
        <v>6200000000</v>
      </c>
      <c r="I160" s="5">
        <v>6200000000</v>
      </c>
      <c r="J160" s="5">
        <v>6200000000</v>
      </c>
      <c r="K160" s="5">
        <v>5000000000</v>
      </c>
      <c r="L160" s="5">
        <v>0</v>
      </c>
      <c r="M160" s="5">
        <v>0</v>
      </c>
      <c r="N160" s="5">
        <v>0</v>
      </c>
    </row>
    <row r="161" spans="3:7" ht="15.5" x14ac:dyDescent="0.35">
      <c r="C161" t="s">
        <v>168</v>
      </c>
      <c r="D161" s="6">
        <v>0.1</v>
      </c>
      <c r="E161" s="6">
        <v>0.18</v>
      </c>
      <c r="F161" s="6">
        <v>-0.02</v>
      </c>
      <c r="G161" s="6">
        <v>0.27</v>
      </c>
    </row>
    <row r="162" spans="3:7" ht="15.5" x14ac:dyDescent="0.35">
      <c r="C162" t="s">
        <v>169</v>
      </c>
      <c r="D162" s="5">
        <v>500</v>
      </c>
      <c r="E162" s="6">
        <v>338.89</v>
      </c>
      <c r="F162" s="5">
        <v>-3700</v>
      </c>
      <c r="G162" s="6">
        <v>185.19</v>
      </c>
    </row>
    <row r="163" spans="3:7" ht="15.5" x14ac:dyDescent="0.35">
      <c r="C163" t="s">
        <v>60</v>
      </c>
      <c r="D163" s="6">
        <v>18.850000000000001</v>
      </c>
      <c r="E163" s="6">
        <v>20.18</v>
      </c>
      <c r="F163" s="6">
        <v>36.22</v>
      </c>
      <c r="G163" s="6">
        <v>11.62</v>
      </c>
    </row>
    <row r="164" spans="3:7" ht="15.5" x14ac:dyDescent="0.35">
      <c r="C164" t="s">
        <v>170</v>
      </c>
      <c r="D164" s="6">
        <v>4190000000.0000005</v>
      </c>
      <c r="E164" s="5">
        <v>7270000000</v>
      </c>
      <c r="F164" s="5">
        <v>1490000000</v>
      </c>
      <c r="G164" s="5">
        <v>6450000000</v>
      </c>
    </row>
    <row r="165" spans="3:7" ht="15.5" x14ac:dyDescent="0.35">
      <c r="C165" t="s">
        <v>171</v>
      </c>
      <c r="D165" s="6">
        <v>3.4999999999999996E-3</v>
      </c>
      <c r="E165" s="6">
        <v>6.5000000000000006E-3</v>
      </c>
      <c r="F165" s="6">
        <v>-7.000000000000001E-4</v>
      </c>
      <c r="G165" s="6">
        <v>9.4999999999999998E-3</v>
      </c>
    </row>
    <row r="166" spans="3:7" ht="15.5" x14ac:dyDescent="0.35">
      <c r="C166" t="s">
        <v>172</v>
      </c>
      <c r="D166" s="6">
        <v>3.7000000000000002E-3</v>
      </c>
      <c r="E166" s="6">
        <v>6.7000000000000002E-3</v>
      </c>
      <c r="F166" s="6">
        <v>-7.000000000000001E-4</v>
      </c>
      <c r="G166" s="6">
        <v>1.01E-2</v>
      </c>
    </row>
    <row r="167" spans="3:7" ht="15.5" x14ac:dyDescent="0.35">
      <c r="C167" t="s">
        <v>173</v>
      </c>
      <c r="D167" s="6">
        <v>5.6999999999999993E-3</v>
      </c>
      <c r="E167" s="6">
        <v>1.5800000000000002E-2</v>
      </c>
      <c r="F167" s="6">
        <v>-7.000000000000001E-4</v>
      </c>
      <c r="G167" s="6">
        <v>1.3899999999999999E-2</v>
      </c>
    </row>
    <row r="168" spans="3:7" ht="15.5" x14ac:dyDescent="0.35">
      <c r="C168" t="s">
        <v>174</v>
      </c>
      <c r="D168" s="6">
        <v>135.22999999999999</v>
      </c>
      <c r="E168" s="6">
        <v>14.18</v>
      </c>
      <c r="F168" s="6">
        <v>-7.69</v>
      </c>
      <c r="G168" s="5">
        <v>261</v>
      </c>
    </row>
    <row r="169" spans="3:7" ht="15.5" x14ac:dyDescent="0.35">
      <c r="C169" t="s">
        <v>175</v>
      </c>
      <c r="D169" s="5">
        <v>170000000000</v>
      </c>
      <c r="E169" s="5">
        <v>169000000000</v>
      </c>
      <c r="F169" s="5">
        <v>165000000000</v>
      </c>
      <c r="G169" s="5">
        <v>165000000000</v>
      </c>
    </row>
    <row r="170" spans="3:7" ht="15.5" x14ac:dyDescent="0.35">
      <c r="C170" t="s">
        <v>176</v>
      </c>
      <c r="D170" s="6">
        <v>1.83</v>
      </c>
      <c r="E170" s="6">
        <v>2.2400000000000002</v>
      </c>
      <c r="F170" s="6">
        <v>2.78</v>
      </c>
      <c r="G170" s="6">
        <v>1.88</v>
      </c>
    </row>
    <row r="171" spans="3:7" ht="15.5" x14ac:dyDescent="0.35">
      <c r="C171" t="s">
        <v>177</v>
      </c>
      <c r="D171" s="6">
        <v>27.37</v>
      </c>
      <c r="E171" s="6">
        <v>27.27</v>
      </c>
      <c r="F171" s="6">
        <v>26.6</v>
      </c>
      <c r="G171" s="6">
        <v>26.62</v>
      </c>
    </row>
    <row r="172" spans="3:7" ht="15.5" x14ac:dyDescent="0.35">
      <c r="C172" t="s">
        <v>178</v>
      </c>
      <c r="D172" s="6">
        <v>2.19</v>
      </c>
      <c r="E172" s="6">
        <v>2.71</v>
      </c>
      <c r="F172" s="6">
        <v>3.25</v>
      </c>
      <c r="G172" s="6">
        <v>2.06</v>
      </c>
    </row>
    <row r="173" spans="3:7" ht="15.5" x14ac:dyDescent="0.35">
      <c r="C173" t="s">
        <v>179</v>
      </c>
      <c r="D173" s="6">
        <v>22.82</v>
      </c>
      <c r="E173" s="6">
        <v>22.48</v>
      </c>
      <c r="F173" s="6">
        <v>22.78</v>
      </c>
      <c r="G173" s="6">
        <v>24.25</v>
      </c>
    </row>
    <row r="174" spans="3:7" ht="15.5" x14ac:dyDescent="0.35">
      <c r="C174" t="s">
        <v>180</v>
      </c>
      <c r="D174" s="5">
        <v>1000000000</v>
      </c>
      <c r="E174" s="5">
        <v>1000000000</v>
      </c>
      <c r="F174" s="5">
        <v>0</v>
      </c>
      <c r="G174" s="5">
        <v>1000000000</v>
      </c>
    </row>
    <row r="175" spans="3:7" ht="15.5" x14ac:dyDescent="0.35">
      <c r="C175" t="s">
        <v>181</v>
      </c>
      <c r="F175" s="5">
        <v>1000000000</v>
      </c>
      <c r="G175" s="5">
        <v>1000000000</v>
      </c>
    </row>
    <row r="176" spans="3:7" ht="15.5" x14ac:dyDescent="0.35">
      <c r="C176" t="s">
        <v>182</v>
      </c>
      <c r="D176" s="5">
        <v>170000000000</v>
      </c>
      <c r="E176" s="5">
        <v>169000000000</v>
      </c>
      <c r="F176" s="5">
        <v>165000000000</v>
      </c>
      <c r="G176" s="5">
        <v>165000000000</v>
      </c>
    </row>
    <row r="177" spans="3:14" ht="15.5" x14ac:dyDescent="0.35">
      <c r="C177" t="s">
        <v>23</v>
      </c>
      <c r="D177" s="5">
        <v>1000000000</v>
      </c>
      <c r="E177" s="5">
        <v>1000000000</v>
      </c>
      <c r="F177" s="5">
        <v>2000000000</v>
      </c>
      <c r="G177" s="5">
        <v>2000000000</v>
      </c>
    </row>
    <row r="178" spans="3:14" ht="15.5" x14ac:dyDescent="0.35">
      <c r="C178" t="s">
        <v>20</v>
      </c>
      <c r="D178" s="5">
        <v>-11000000000</v>
      </c>
      <c r="E178" s="5">
        <v>-13000000000</v>
      </c>
      <c r="F178" s="5">
        <v>-14000000000</v>
      </c>
      <c r="G178" s="5">
        <v>-9000000000</v>
      </c>
    </row>
    <row r="179" spans="3:14" ht="15.5" x14ac:dyDescent="0.35">
      <c r="C179" t="s">
        <v>183</v>
      </c>
      <c r="D179" s="5">
        <v>69000000000</v>
      </c>
      <c r="E179" s="5">
        <v>65000000000</v>
      </c>
      <c r="F179" s="5">
        <v>48000000000</v>
      </c>
      <c r="G179" s="5">
        <v>58000000000</v>
      </c>
    </row>
    <row r="180" spans="3:14" ht="15.5" x14ac:dyDescent="0.35">
      <c r="C180" t="s">
        <v>184</v>
      </c>
      <c r="D180" s="5">
        <v>-1000000000</v>
      </c>
      <c r="E180" s="5">
        <v>14000000000</v>
      </c>
      <c r="F180" s="5">
        <v>4000000000</v>
      </c>
      <c r="G180" s="5">
        <v>18000000000</v>
      </c>
    </row>
    <row r="181" spans="3:14" ht="15.5" x14ac:dyDescent="0.35">
      <c r="C181" t="s">
        <v>185</v>
      </c>
      <c r="E181" s="5">
        <v>-28000000000</v>
      </c>
      <c r="F181" s="5">
        <v>-3000000000</v>
      </c>
      <c r="G181" s="5">
        <v>0</v>
      </c>
    </row>
    <row r="182" spans="3:14" ht="15.5" x14ac:dyDescent="0.35">
      <c r="C182" t="s">
        <v>12</v>
      </c>
      <c r="D182" s="5">
        <v>-1000000000</v>
      </c>
      <c r="E182" s="5">
        <v>-14000000000</v>
      </c>
      <c r="F182" s="5">
        <v>1000000000</v>
      </c>
      <c r="G182" s="5">
        <v>18000000000</v>
      </c>
    </row>
    <row r="183" spans="3:14" ht="15.5" x14ac:dyDescent="0.35">
      <c r="C183" t="s">
        <v>15</v>
      </c>
      <c r="D183" s="6">
        <v>-0.08</v>
      </c>
      <c r="E183" s="6">
        <v>-2.2200000000000002</v>
      </c>
      <c r="F183" s="6">
        <v>0.15</v>
      </c>
      <c r="G183" s="6">
        <v>2.9</v>
      </c>
    </row>
    <row r="184" spans="3:14" ht="15.5" x14ac:dyDescent="0.35">
      <c r="C184" t="s">
        <v>45</v>
      </c>
      <c r="I184" s="6">
        <v>0.6</v>
      </c>
      <c r="J184" s="6">
        <v>0.61</v>
      </c>
      <c r="K184" s="6">
        <v>0.36</v>
      </c>
      <c r="L184" s="6">
        <v>599141.67000000004</v>
      </c>
      <c r="M184" s="6">
        <v>1280746.52</v>
      </c>
      <c r="N184" s="6">
        <v>518211.76</v>
      </c>
    </row>
    <row r="185" spans="3:14" ht="15.5" x14ac:dyDescent="0.35">
      <c r="C185" t="s">
        <v>59</v>
      </c>
      <c r="I185" s="6">
        <v>101.67</v>
      </c>
      <c r="J185" s="6">
        <v>81.97</v>
      </c>
      <c r="K185" s="5">
        <v>0</v>
      </c>
      <c r="L185" s="5">
        <v>0</v>
      </c>
      <c r="M185" s="5">
        <v>0</v>
      </c>
      <c r="N185" s="5">
        <v>0</v>
      </c>
    </row>
    <row r="186" spans="3:14" ht="15.5" x14ac:dyDescent="0.35">
      <c r="C186" t="s">
        <v>62</v>
      </c>
      <c r="I186" s="6">
        <v>4.5999999999999996</v>
      </c>
      <c r="J186" s="6">
        <v>3.65</v>
      </c>
      <c r="K186" s="5">
        <v>0</v>
      </c>
      <c r="L186" s="5">
        <v>0</v>
      </c>
      <c r="M186" s="5">
        <v>0</v>
      </c>
      <c r="N186" s="5">
        <v>0</v>
      </c>
    </row>
    <row r="187" spans="3:14" ht="15.5" x14ac:dyDescent="0.35">
      <c r="C187" t="s">
        <v>186</v>
      </c>
      <c r="I187" s="5">
        <v>18240000000</v>
      </c>
      <c r="J187" s="5">
        <v>8410000000</v>
      </c>
      <c r="K187" s="5">
        <v>4980000000</v>
      </c>
      <c r="L187" s="5">
        <v>10750000000</v>
      </c>
      <c r="M187" s="5">
        <v>18940000000</v>
      </c>
      <c r="N187" s="5">
        <v>8500000000</v>
      </c>
    </row>
    <row r="188" spans="3:14" ht="15.5" x14ac:dyDescent="0.35">
      <c r="C188" t="s">
        <v>187</v>
      </c>
      <c r="I188" s="6">
        <v>2.1299999999999999E-2</v>
      </c>
      <c r="J188" s="6">
        <v>2.1600000000000001E-2</v>
      </c>
      <c r="K188" s="6">
        <v>3.3399999999999999E-2</v>
      </c>
      <c r="L188" s="6">
        <v>0.12939999999999999</v>
      </c>
      <c r="M188" s="6">
        <v>0.3382</v>
      </c>
      <c r="N188" s="6">
        <v>6.3799999999999996E-2</v>
      </c>
    </row>
    <row r="189" spans="3:14" ht="15.5" x14ac:dyDescent="0.35">
      <c r="C189" t="s">
        <v>188</v>
      </c>
      <c r="I189" s="6">
        <v>2.2099999999999998E-2</v>
      </c>
      <c r="J189" s="6">
        <v>2.2499999999999999E-2</v>
      </c>
      <c r="K189" s="6">
        <v>3.73E-2</v>
      </c>
      <c r="L189" s="6">
        <v>0.1865</v>
      </c>
      <c r="M189" s="6">
        <v>0.48979999999999996</v>
      </c>
      <c r="N189" s="6">
        <v>0.38829999999999998</v>
      </c>
    </row>
    <row r="190" spans="3:14" ht="15.5" x14ac:dyDescent="0.35">
      <c r="C190" t="s">
        <v>189</v>
      </c>
      <c r="I190" s="6">
        <v>3.5299999999999998E-2</v>
      </c>
      <c r="J190" s="6">
        <v>4.6799999999999994E-2</v>
      </c>
      <c r="K190" s="6">
        <v>7.3099999999999998E-2</v>
      </c>
      <c r="L190" s="6">
        <v>0.28370000000000001</v>
      </c>
      <c r="M190" s="6">
        <v>0.71200000000000008</v>
      </c>
      <c r="N190" s="6">
        <v>0.79020000000000001</v>
      </c>
    </row>
    <row r="191" spans="3:14" ht="15.5" x14ac:dyDescent="0.35">
      <c r="C191" t="s">
        <v>190</v>
      </c>
      <c r="I191" s="6">
        <v>26.8</v>
      </c>
      <c r="J191" s="6">
        <v>96.26</v>
      </c>
      <c r="K191" s="6">
        <v>6.14</v>
      </c>
      <c r="L191" s="6">
        <v>15.66</v>
      </c>
      <c r="M191" s="6">
        <v>26.59</v>
      </c>
      <c r="N191" s="6">
        <v>50.28</v>
      </c>
    </row>
    <row r="192" spans="3:14" ht="15.5" x14ac:dyDescent="0.35">
      <c r="C192" t="s">
        <v>56</v>
      </c>
      <c r="I192" s="6">
        <v>2.2400000000000002</v>
      </c>
      <c r="J192" s="6">
        <v>1.85</v>
      </c>
      <c r="K192" s="5">
        <v>0</v>
      </c>
      <c r="L192" s="5">
        <v>0</v>
      </c>
      <c r="M192" s="5">
        <v>0</v>
      </c>
      <c r="N192" s="5">
        <v>0</v>
      </c>
    </row>
    <row r="193" spans="2:14" ht="15.5" x14ac:dyDescent="0.35">
      <c r="C193" t="s">
        <v>53</v>
      </c>
      <c r="I193" s="6">
        <v>27.27</v>
      </c>
      <c r="J193" s="6">
        <v>27.08</v>
      </c>
      <c r="K193" s="6">
        <v>9.73</v>
      </c>
      <c r="L193" s="6">
        <v>3213319.46</v>
      </c>
      <c r="M193" s="6">
        <v>2614853.2799999998</v>
      </c>
      <c r="N193" s="6">
        <v>1334715.1200000001</v>
      </c>
    </row>
    <row r="194" spans="2:14" ht="15.5" x14ac:dyDescent="0.35">
      <c r="C194" t="s">
        <v>191</v>
      </c>
      <c r="I194" s="6">
        <v>2.71</v>
      </c>
      <c r="J194" s="5">
        <v>2</v>
      </c>
      <c r="K194" s="5">
        <v>0</v>
      </c>
      <c r="L194" s="5">
        <v>0</v>
      </c>
      <c r="M194" s="5">
        <v>0</v>
      </c>
      <c r="N194" s="5">
        <v>0</v>
      </c>
    </row>
    <row r="195" spans="2:14" ht="15.5" x14ac:dyDescent="0.35">
      <c r="C195" t="s">
        <v>192</v>
      </c>
      <c r="I195" s="6">
        <v>22.48</v>
      </c>
      <c r="J195" s="5">
        <v>25</v>
      </c>
      <c r="K195" s="6">
        <v>9.66</v>
      </c>
      <c r="L195" s="6">
        <v>3212898.82</v>
      </c>
      <c r="M195" s="6">
        <v>2612954.29</v>
      </c>
      <c r="N195" s="6">
        <v>1323981.71</v>
      </c>
    </row>
    <row r="196" spans="2:14" ht="15.5" x14ac:dyDescent="0.35">
      <c r="C196" t="s">
        <v>193</v>
      </c>
      <c r="I196" s="5">
        <v>1000000000</v>
      </c>
      <c r="J196" s="5">
        <v>2000000000</v>
      </c>
      <c r="K196" s="5">
        <v>0</v>
      </c>
      <c r="L196" s="5">
        <v>1000000000</v>
      </c>
      <c r="M196" s="5">
        <v>2000000000</v>
      </c>
      <c r="N196" s="5">
        <v>1000000000</v>
      </c>
    </row>
    <row r="197" spans="2:14" ht="15.5" x14ac:dyDescent="0.35">
      <c r="C197" t="s">
        <v>194</v>
      </c>
      <c r="J197" s="5">
        <v>1000000000</v>
      </c>
      <c r="K197" s="5">
        <v>0</v>
      </c>
      <c r="L197" s="5">
        <v>2000000000</v>
      </c>
      <c r="M197" s="5">
        <v>3000000000</v>
      </c>
      <c r="N197" s="5">
        <v>4000000000</v>
      </c>
    </row>
    <row r="198" spans="2:14" ht="15.5" x14ac:dyDescent="0.35">
      <c r="C198" t="s">
        <v>25</v>
      </c>
      <c r="I198" s="5">
        <v>1000000000</v>
      </c>
      <c r="J198" s="5">
        <v>3000000000</v>
      </c>
      <c r="K198" s="5">
        <v>1000000000</v>
      </c>
      <c r="L198" s="5">
        <v>3000000000</v>
      </c>
      <c r="M198" s="5">
        <v>5000000000</v>
      </c>
      <c r="N198" s="5">
        <v>5000000000</v>
      </c>
    </row>
    <row r="199" spans="2:14" ht="15.5" x14ac:dyDescent="0.35">
      <c r="C199" t="s">
        <v>22</v>
      </c>
      <c r="I199" s="5">
        <v>-13000000000</v>
      </c>
      <c r="J199" s="5">
        <v>-8000000000</v>
      </c>
      <c r="K199" s="5">
        <v>-7000000000</v>
      </c>
      <c r="L199" s="5">
        <v>-4000000000</v>
      </c>
      <c r="M199" s="5">
        <v>-6000000000</v>
      </c>
      <c r="N199" s="5">
        <v>-11000000000</v>
      </c>
    </row>
    <row r="200" spans="2:14" ht="15.5" x14ac:dyDescent="0.35">
      <c r="C200" t="s">
        <v>195</v>
      </c>
      <c r="I200" s="5">
        <v>65000000000</v>
      </c>
      <c r="J200" s="5">
        <v>64000000000</v>
      </c>
      <c r="K200" s="5">
        <v>22000000000</v>
      </c>
      <c r="L200" s="5">
        <v>15000000000</v>
      </c>
      <c r="M200" s="5">
        <v>14000000000</v>
      </c>
      <c r="N200" s="5">
        <v>4000000000</v>
      </c>
    </row>
    <row r="201" spans="2:14" ht="15.5" x14ac:dyDescent="0.35">
      <c r="C201" t="s">
        <v>196</v>
      </c>
      <c r="I201" s="5">
        <v>39000000000</v>
      </c>
      <c r="J201" s="5">
        <v>-55000000000</v>
      </c>
      <c r="K201" s="5">
        <v>0</v>
      </c>
      <c r="L201" s="5">
        <v>3000000000</v>
      </c>
      <c r="M201" s="5">
        <v>-1000000000</v>
      </c>
      <c r="N201" s="5">
        <v>20000000000</v>
      </c>
    </row>
    <row r="202" spans="2:14" ht="15.5" x14ac:dyDescent="0.35">
      <c r="C202" t="s">
        <v>197</v>
      </c>
      <c r="I202" s="5">
        <v>-31000000000</v>
      </c>
      <c r="J202" s="5">
        <v>-22000000000</v>
      </c>
      <c r="K202" s="5">
        <v>-1000000000</v>
      </c>
      <c r="L202" s="5">
        <v>-5000000000</v>
      </c>
      <c r="M202" s="5">
        <v>-2000000000</v>
      </c>
      <c r="N202" s="5">
        <v>-9000000000</v>
      </c>
    </row>
    <row r="203" spans="2:14" ht="15.5" x14ac:dyDescent="0.35">
      <c r="C203" t="s">
        <v>14</v>
      </c>
      <c r="I203" s="5">
        <v>8000000000</v>
      </c>
      <c r="J203" s="5">
        <v>-76000000000</v>
      </c>
      <c r="K203" s="5">
        <v>-1000000000</v>
      </c>
      <c r="L203" s="5">
        <v>-2000000000</v>
      </c>
      <c r="M203" s="5">
        <v>-3000000000</v>
      </c>
      <c r="N203" s="5">
        <v>11000000000</v>
      </c>
    </row>
    <row r="204" spans="2:14" ht="15.5" x14ac:dyDescent="0.35">
      <c r="C204" t="s">
        <v>16</v>
      </c>
      <c r="I204" s="6">
        <v>1.27</v>
      </c>
      <c r="J204" s="6">
        <v>-12.27</v>
      </c>
      <c r="K204" s="6">
        <v>-0.17</v>
      </c>
      <c r="L204" s="6">
        <v>-198961.28</v>
      </c>
      <c r="M204" s="6">
        <v>-298526.21000000002</v>
      </c>
      <c r="N204" s="6">
        <v>1040428.99</v>
      </c>
    </row>
    <row r="206" spans="2:14" ht="15.5" x14ac:dyDescent="0.35">
      <c r="B206" t="s">
        <v>198</v>
      </c>
      <c r="C206" t="s">
        <v>199</v>
      </c>
      <c r="D206" s="5">
        <v>621000000</v>
      </c>
      <c r="E206" s="5">
        <v>1000000000</v>
      </c>
      <c r="F206" s="5">
        <v>-121000000</v>
      </c>
      <c r="G206" s="5">
        <v>2000000000</v>
      </c>
      <c r="H206" s="5">
        <v>2000000000</v>
      </c>
      <c r="I206" s="5">
        <v>4000000000</v>
      </c>
      <c r="J206" s="5">
        <v>4000000000</v>
      </c>
      <c r="K206" s="5">
        <v>2000000000</v>
      </c>
      <c r="L206" s="5">
        <v>6000000000</v>
      </c>
      <c r="M206" s="5">
        <v>13000000000</v>
      </c>
      <c r="N206" s="5">
        <v>5000000000</v>
      </c>
    </row>
    <row r="207" spans="2:14" ht="15.5" x14ac:dyDescent="0.35">
      <c r="C207" t="s">
        <v>317</v>
      </c>
      <c r="H207" s="5">
        <v>3000000000</v>
      </c>
      <c r="I207" s="5">
        <v>4000000000</v>
      </c>
      <c r="J207" s="5">
        <v>4000000000</v>
      </c>
    </row>
    <row r="208" spans="2:14" ht="15.5" x14ac:dyDescent="0.35">
      <c r="C208" t="s">
        <v>200</v>
      </c>
      <c r="H208" s="6">
        <v>0.56000000000000005</v>
      </c>
      <c r="I208" s="6">
        <v>0.56000000000000005</v>
      </c>
      <c r="J208" s="6">
        <v>0.9</v>
      </c>
    </row>
    <row r="209" spans="3:14" ht="15.5" x14ac:dyDescent="0.35">
      <c r="C209" t="s">
        <v>64</v>
      </c>
      <c r="H209" s="6">
        <v>1.3973</v>
      </c>
      <c r="I209" s="6">
        <v>0.93889999999999996</v>
      </c>
      <c r="J209" s="6">
        <v>1.4746000000000001</v>
      </c>
    </row>
    <row r="210" spans="3:14" ht="15.5" x14ac:dyDescent="0.35">
      <c r="C210" t="s">
        <v>201</v>
      </c>
      <c r="H210" s="6">
        <v>1.1200000000000002E-2</v>
      </c>
      <c r="I210" s="6">
        <v>1.1299999999999999E-2</v>
      </c>
      <c r="J210" s="6">
        <v>1.8000000000000002E-2</v>
      </c>
    </row>
    <row r="211" spans="3:14" ht="15.5" x14ac:dyDescent="0.35">
      <c r="C211" t="s">
        <v>44</v>
      </c>
      <c r="D211" s="6">
        <v>0.1</v>
      </c>
      <c r="E211" s="6">
        <v>0.18</v>
      </c>
      <c r="F211" s="6">
        <v>-0.02</v>
      </c>
      <c r="G211" s="6">
        <v>0.27</v>
      </c>
      <c r="H211" s="6">
        <v>0.4</v>
      </c>
      <c r="I211" s="6">
        <v>0.6</v>
      </c>
      <c r="J211" s="6">
        <v>0.61</v>
      </c>
      <c r="K211" s="6">
        <v>0.28999999999999998</v>
      </c>
      <c r="L211" s="6">
        <v>1.01</v>
      </c>
      <c r="M211" s="6">
        <v>2.17</v>
      </c>
      <c r="N211" s="6">
        <v>0.88</v>
      </c>
    </row>
    <row r="212" spans="3:14" ht="15.5" x14ac:dyDescent="0.35">
      <c r="C212" t="s">
        <v>318</v>
      </c>
      <c r="H212" s="6">
        <v>0.53</v>
      </c>
      <c r="I212" s="6">
        <v>0.6</v>
      </c>
      <c r="J212" s="6">
        <v>0.61</v>
      </c>
    </row>
    <row r="213" spans="3:14" ht="15.5" x14ac:dyDescent="0.35">
      <c r="C213" t="s">
        <v>66</v>
      </c>
      <c r="H213" s="6">
        <v>0.56000000000000005</v>
      </c>
      <c r="I213" s="6">
        <v>0.56000000000000005</v>
      </c>
      <c r="J213" s="6">
        <v>0.9</v>
      </c>
    </row>
    <row r="214" spans="3:14" ht="15.5" x14ac:dyDescent="0.35">
      <c r="C214" t="s">
        <v>202</v>
      </c>
      <c r="H214" s="6">
        <v>1.3973</v>
      </c>
      <c r="I214" s="6">
        <v>0.93889999999999996</v>
      </c>
      <c r="J214" s="6">
        <v>1.4746000000000001</v>
      </c>
    </row>
    <row r="215" spans="3:14" ht="15.5" x14ac:dyDescent="0.35">
      <c r="C215" t="s">
        <v>203</v>
      </c>
      <c r="H215" s="6">
        <v>1.1200000000000002E-2</v>
      </c>
      <c r="I215" s="6">
        <v>1.1299999999999999E-2</v>
      </c>
      <c r="J215" s="6">
        <v>1.8000000000000002E-2</v>
      </c>
    </row>
    <row r="216" spans="3:14" ht="15.5" x14ac:dyDescent="0.35">
      <c r="C216" t="s">
        <v>204</v>
      </c>
      <c r="D216" s="5">
        <v>16000000000</v>
      </c>
      <c r="E216" s="5">
        <v>19000000000</v>
      </c>
      <c r="F216" s="5">
        <v>13000000000</v>
      </c>
      <c r="G216" s="5">
        <v>27000000000</v>
      </c>
      <c r="H216" s="5">
        <v>66000000000</v>
      </c>
      <c r="I216" s="5">
        <v>82000000000</v>
      </c>
      <c r="J216" s="5">
        <v>85000000000</v>
      </c>
      <c r="K216" s="5">
        <v>43000000000</v>
      </c>
      <c r="L216" s="5">
        <v>65000000000</v>
      </c>
      <c r="M216" s="5">
        <v>128000000000</v>
      </c>
      <c r="N216" s="5">
        <v>142000000000</v>
      </c>
    </row>
    <row r="217" spans="3:14" ht="15.5" x14ac:dyDescent="0.35">
      <c r="C217" t="s">
        <v>319</v>
      </c>
      <c r="H217" s="5">
        <v>75000000000</v>
      </c>
      <c r="I217" s="5">
        <v>82000000000</v>
      </c>
      <c r="J217" s="5">
        <v>85000000000</v>
      </c>
    </row>
    <row r="218" spans="3:14" ht="15.5" x14ac:dyDescent="0.35">
      <c r="C218" t="s">
        <v>205</v>
      </c>
      <c r="H218" s="6">
        <v>0.56000000000000005</v>
      </c>
      <c r="I218" s="6">
        <v>0.56000000000000005</v>
      </c>
      <c r="J218" s="6">
        <v>0.9</v>
      </c>
    </row>
    <row r="219" spans="3:14" ht="15.5" x14ac:dyDescent="0.35">
      <c r="C219" t="s">
        <v>206</v>
      </c>
      <c r="H219" s="6">
        <v>1.3973</v>
      </c>
      <c r="I219" s="6">
        <v>0.93889999999999996</v>
      </c>
      <c r="J219" s="6">
        <v>1.4746000000000001</v>
      </c>
    </row>
    <row r="220" spans="3:14" ht="15.5" x14ac:dyDescent="0.35">
      <c r="C220" t="s">
        <v>207</v>
      </c>
      <c r="H220" s="6">
        <v>1.1200000000000002E-2</v>
      </c>
      <c r="I220" s="6">
        <v>1.1299999999999999E-2</v>
      </c>
      <c r="J220" s="6">
        <v>1.8000000000000002E-2</v>
      </c>
    </row>
    <row r="221" spans="3:14" ht="15.5" x14ac:dyDescent="0.35">
      <c r="C221" t="s">
        <v>208</v>
      </c>
      <c r="I221" s="6">
        <v>124.76</v>
      </c>
    </row>
    <row r="222" spans="3:14" ht="15.5" x14ac:dyDescent="0.35">
      <c r="C222" t="s">
        <v>320</v>
      </c>
      <c r="I222" s="6">
        <v>94.01</v>
      </c>
    </row>
    <row r="223" spans="3:14" ht="15.5" x14ac:dyDescent="0.35">
      <c r="C223" t="s">
        <v>209</v>
      </c>
      <c r="I223" s="6">
        <v>7.42</v>
      </c>
    </row>
    <row r="224" spans="3:14" ht="15.5" x14ac:dyDescent="0.35">
      <c r="C224" t="s">
        <v>321</v>
      </c>
      <c r="I224" s="6">
        <v>1.06E-2</v>
      </c>
    </row>
    <row r="225" spans="3:9" ht="15.5" x14ac:dyDescent="0.35">
      <c r="C225" t="s">
        <v>322</v>
      </c>
      <c r="I225" s="6">
        <v>4.16</v>
      </c>
    </row>
    <row r="226" spans="3:9" ht="15.5" x14ac:dyDescent="0.35">
      <c r="C226" t="s">
        <v>210</v>
      </c>
      <c r="I226" s="6">
        <v>1.83</v>
      </c>
    </row>
    <row r="227" spans="3:9" ht="15.5" x14ac:dyDescent="0.35">
      <c r="C227" t="s">
        <v>323</v>
      </c>
      <c r="I227" s="6">
        <v>8.75</v>
      </c>
    </row>
    <row r="228" spans="3:9" ht="15.5" x14ac:dyDescent="0.35">
      <c r="C228" t="s">
        <v>324</v>
      </c>
      <c r="I228" s="6">
        <v>66.790000000000006</v>
      </c>
    </row>
    <row r="229" spans="3:9" ht="15.5" x14ac:dyDescent="0.35">
      <c r="C229" t="s">
        <v>325</v>
      </c>
      <c r="I229" s="6">
        <v>50.91</v>
      </c>
    </row>
    <row r="230" spans="3:9" ht="15.5" x14ac:dyDescent="0.35">
      <c r="C230" t="s">
        <v>326</v>
      </c>
      <c r="I230" s="6">
        <v>15.39</v>
      </c>
    </row>
    <row r="231" spans="3:9" ht="15.5" x14ac:dyDescent="0.35">
      <c r="C231" t="s">
        <v>327</v>
      </c>
      <c r="I231" s="6">
        <v>-57.33</v>
      </c>
    </row>
    <row r="232" spans="3:9" ht="15.5" x14ac:dyDescent="0.35">
      <c r="C232" t="s">
        <v>328</v>
      </c>
      <c r="I232" s="6">
        <v>-0.95</v>
      </c>
    </row>
    <row r="233" spans="3:9" ht="15.5" x14ac:dyDescent="0.35">
      <c r="C233" t="s">
        <v>329</v>
      </c>
      <c r="I233" s="6">
        <v>0.53</v>
      </c>
    </row>
    <row r="234" spans="3:9" ht="15.5" x14ac:dyDescent="0.35">
      <c r="C234" t="s">
        <v>211</v>
      </c>
      <c r="I234" s="6">
        <v>0.4</v>
      </c>
    </row>
    <row r="235" spans="3:9" ht="15.5" x14ac:dyDescent="0.35">
      <c r="C235" t="s">
        <v>330</v>
      </c>
      <c r="I235" s="6">
        <v>12.02</v>
      </c>
    </row>
    <row r="236" spans="3:9" ht="15.5" x14ac:dyDescent="0.35">
      <c r="C236" t="s">
        <v>212</v>
      </c>
      <c r="D236" s="6">
        <v>1.99</v>
      </c>
    </row>
    <row r="237" spans="3:9" ht="15.5" x14ac:dyDescent="0.35">
      <c r="C237" t="s">
        <v>213</v>
      </c>
      <c r="I237" s="6">
        <v>27.37</v>
      </c>
    </row>
    <row r="238" spans="3:9" ht="15.5" x14ac:dyDescent="0.35">
      <c r="C238" t="s">
        <v>331</v>
      </c>
      <c r="I238" s="6">
        <v>0.75</v>
      </c>
    </row>
    <row r="239" spans="3:9" ht="15.5" x14ac:dyDescent="0.35">
      <c r="C239" t="s">
        <v>214</v>
      </c>
      <c r="D239" s="6">
        <v>12.91</v>
      </c>
    </row>
    <row r="240" spans="3:9" ht="15.5" x14ac:dyDescent="0.35">
      <c r="C240" t="s">
        <v>215</v>
      </c>
      <c r="D240" s="6">
        <v>12.91</v>
      </c>
    </row>
    <row r="241" spans="3:9" ht="15.5" x14ac:dyDescent="0.35">
      <c r="C241" t="s">
        <v>216</v>
      </c>
      <c r="D241" s="6">
        <v>0.01</v>
      </c>
    </row>
    <row r="242" spans="3:9" ht="15.5" x14ac:dyDescent="0.35">
      <c r="C242" t="s">
        <v>217</v>
      </c>
      <c r="D242" s="6">
        <v>0.04</v>
      </c>
    </row>
    <row r="243" spans="3:9" ht="15.5" x14ac:dyDescent="0.35">
      <c r="C243" t="s">
        <v>218</v>
      </c>
      <c r="D243" s="6">
        <v>0.01</v>
      </c>
    </row>
    <row r="244" spans="3:9" ht="15.5" x14ac:dyDescent="0.35">
      <c r="C244" t="s">
        <v>219</v>
      </c>
      <c r="D244" s="6">
        <v>1.04</v>
      </c>
    </row>
    <row r="245" spans="3:9" ht="15.5" x14ac:dyDescent="0.35">
      <c r="C245" t="s">
        <v>333</v>
      </c>
      <c r="I245" s="6">
        <v>26.77</v>
      </c>
    </row>
    <row r="246" spans="3:9" ht="15.5" x14ac:dyDescent="0.35">
      <c r="C246" t="s">
        <v>12</v>
      </c>
      <c r="D246" s="5">
        <v>-1000000000</v>
      </c>
    </row>
    <row r="247" spans="3:9" ht="15.5" x14ac:dyDescent="0.35">
      <c r="C247" t="s">
        <v>220</v>
      </c>
      <c r="I247" s="6">
        <v>30.45</v>
      </c>
    </row>
    <row r="248" spans="3:9" ht="15.5" x14ac:dyDescent="0.35">
      <c r="C248" t="s">
        <v>221</v>
      </c>
      <c r="I248" s="6">
        <v>1.8700000000000001E-2</v>
      </c>
    </row>
    <row r="249" spans="3:9" ht="15.5" x14ac:dyDescent="0.35">
      <c r="C249" t="s">
        <v>222</v>
      </c>
      <c r="I249" s="6">
        <v>1.9400000000000001E-2</v>
      </c>
    </row>
    <row r="250" spans="3:9" ht="15.5" x14ac:dyDescent="0.35">
      <c r="C250" t="s">
        <v>223</v>
      </c>
      <c r="I250" s="6">
        <v>3.4500000000000003E-2</v>
      </c>
    </row>
    <row r="251" spans="3:9" ht="15.5" x14ac:dyDescent="0.35">
      <c r="C251" t="s">
        <v>334</v>
      </c>
      <c r="I251" s="6">
        <v>2.0499999999999997E-2</v>
      </c>
    </row>
    <row r="252" spans="3:9" ht="15.5" x14ac:dyDescent="0.35">
      <c r="C252" t="s">
        <v>224</v>
      </c>
      <c r="D252" s="5">
        <v>61</v>
      </c>
    </row>
    <row r="253" spans="3:9" ht="15.5" x14ac:dyDescent="0.35">
      <c r="C253" t="s">
        <v>226</v>
      </c>
      <c r="D253" s="6">
        <v>22.04</v>
      </c>
    </row>
    <row r="254" spans="3:9" ht="15.5" x14ac:dyDescent="0.35">
      <c r="C254" t="s">
        <v>228</v>
      </c>
      <c r="D254" s="6">
        <v>1.49</v>
      </c>
    </row>
    <row r="255" spans="3:9" ht="15.5" x14ac:dyDescent="0.35">
      <c r="C255" t="s">
        <v>335</v>
      </c>
      <c r="I255" s="6">
        <v>0.42</v>
      </c>
    </row>
    <row r="256" spans="3:9" ht="15.5" x14ac:dyDescent="0.35">
      <c r="C256" t="s">
        <v>40</v>
      </c>
      <c r="I256" s="5">
        <v>310000000000</v>
      </c>
    </row>
    <row r="257" spans="3:9" ht="15.5" x14ac:dyDescent="0.35">
      <c r="C257" t="s">
        <v>229</v>
      </c>
      <c r="I257" s="5">
        <v>299000000000</v>
      </c>
    </row>
    <row r="258" spans="3:9" ht="15.5" x14ac:dyDescent="0.35">
      <c r="C258" t="s">
        <v>230</v>
      </c>
      <c r="I258" s="5">
        <v>6200000000</v>
      </c>
    </row>
    <row r="259" spans="3:9" ht="15.5" x14ac:dyDescent="0.35">
      <c r="C259" t="s">
        <v>231</v>
      </c>
      <c r="I259" s="6">
        <v>0.39360000000000001</v>
      </c>
    </row>
    <row r="260" spans="3:9" ht="15.5" x14ac:dyDescent="0.35">
      <c r="C260" t="s">
        <v>232</v>
      </c>
      <c r="D260" s="6">
        <v>0.21030000000000001</v>
      </c>
    </row>
    <row r="261" spans="3:9" ht="15.5" x14ac:dyDescent="0.35">
      <c r="C261" t="s">
        <v>233</v>
      </c>
      <c r="D261" s="6">
        <v>5.8700000000000002E-2</v>
      </c>
    </row>
    <row r="262" spans="3:9" ht="15.5" x14ac:dyDescent="0.35">
      <c r="C262" t="s">
        <v>234</v>
      </c>
      <c r="D262" s="6">
        <v>3.78E-2</v>
      </c>
    </row>
    <row r="263" spans="3:9" ht="15.5" x14ac:dyDescent="0.35">
      <c r="C263" t="s">
        <v>235</v>
      </c>
      <c r="D263" s="6">
        <v>-0.31629999999999997</v>
      </c>
    </row>
    <row r="264" spans="3:9" ht="15.5" x14ac:dyDescent="0.35">
      <c r="C264" t="s">
        <v>236</v>
      </c>
      <c r="D264" s="6">
        <v>-7.3700000000000002E-2</v>
      </c>
    </row>
    <row r="265" spans="3:9" ht="15.5" x14ac:dyDescent="0.35">
      <c r="C265" t="s">
        <v>237</v>
      </c>
      <c r="D265" s="6">
        <v>-0.40950000000000003</v>
      </c>
    </row>
    <row r="266" spans="3:9" ht="15.5" x14ac:dyDescent="0.35">
      <c r="C266" t="s">
        <v>238</v>
      </c>
      <c r="I266" s="6">
        <v>0.56000000000000005</v>
      </c>
    </row>
    <row r="267" spans="3:9" ht="15.5" x14ac:dyDescent="0.35">
      <c r="C267" t="s">
        <v>239</v>
      </c>
      <c r="I267" s="6">
        <v>0.56000000000000005</v>
      </c>
    </row>
    <row r="268" spans="3:9" ht="15.5" x14ac:dyDescent="0.35">
      <c r="C268" t="s">
        <v>240</v>
      </c>
      <c r="I268" s="6">
        <v>1.3973</v>
      </c>
    </row>
    <row r="269" spans="3:9" ht="15.5" x14ac:dyDescent="0.35">
      <c r="C269" t="s">
        <v>241</v>
      </c>
      <c r="I269" s="6">
        <v>1.1200000000000002E-2</v>
      </c>
    </row>
    <row r="270" spans="3:9" ht="15.5" x14ac:dyDescent="0.35">
      <c r="C270" t="s">
        <v>242</v>
      </c>
      <c r="I270" t="s">
        <v>984</v>
      </c>
    </row>
    <row r="271" spans="3:9" ht="15.5" x14ac:dyDescent="0.35">
      <c r="C271" t="s">
        <v>244</v>
      </c>
      <c r="I271" s="5">
        <v>7</v>
      </c>
    </row>
    <row r="272" spans="3:9" ht="15.5" x14ac:dyDescent="0.35">
      <c r="C272" t="s">
        <v>245</v>
      </c>
      <c r="I272" s="6">
        <v>0.42</v>
      </c>
    </row>
    <row r="273" spans="3:9" ht="15.5" x14ac:dyDescent="0.35">
      <c r="C273" t="s">
        <v>246</v>
      </c>
      <c r="I273" s="6">
        <v>0.28000000000000003</v>
      </c>
    </row>
    <row r="274" spans="3:9" ht="15.5" x14ac:dyDescent="0.35">
      <c r="C274" t="s">
        <v>247</v>
      </c>
      <c r="I274" s="6">
        <v>0.12</v>
      </c>
    </row>
    <row r="275" spans="3:9" ht="15.5" x14ac:dyDescent="0.35">
      <c r="C275" t="s">
        <v>249</v>
      </c>
      <c r="I275" s="6">
        <v>0.25</v>
      </c>
    </row>
    <row r="276" spans="3:9" ht="15.5" x14ac:dyDescent="0.35">
      <c r="C276" t="s">
        <v>250</v>
      </c>
      <c r="I276" s="6">
        <v>0.35</v>
      </c>
    </row>
    <row r="277" spans="3:9" ht="15.5" x14ac:dyDescent="0.35">
      <c r="C277" t="s">
        <v>251</v>
      </c>
      <c r="I277" s="6">
        <v>0.42</v>
      </c>
    </row>
    <row r="278" spans="3:9" ht="15.5" x14ac:dyDescent="0.35">
      <c r="C278" t="s">
        <v>337</v>
      </c>
      <c r="I278" s="5">
        <v>75000000000</v>
      </c>
    </row>
    <row r="279" spans="3:9" ht="15.5" x14ac:dyDescent="0.35">
      <c r="C279" t="s">
        <v>338</v>
      </c>
      <c r="I279" s="5">
        <v>19000000000</v>
      </c>
    </row>
    <row r="280" spans="3:9" ht="15.5" x14ac:dyDescent="0.35">
      <c r="C280" t="s">
        <v>339</v>
      </c>
      <c r="I280" s="5">
        <v>13000000000</v>
      </c>
    </row>
    <row r="281" spans="3:9" ht="15.5" x14ac:dyDescent="0.35">
      <c r="C281" t="s">
        <v>340</v>
      </c>
      <c r="I281" s="5">
        <v>3000000000</v>
      </c>
    </row>
    <row r="282" spans="3:9" ht="15.5" x14ac:dyDescent="0.35">
      <c r="C282" t="s">
        <v>252</v>
      </c>
      <c r="D282" s="5">
        <v>12000000000</v>
      </c>
    </row>
    <row r="283" spans="3:9" ht="15.5" x14ac:dyDescent="0.35">
      <c r="C283" t="s">
        <v>253</v>
      </c>
      <c r="D283" s="5">
        <v>176000000000</v>
      </c>
    </row>
    <row r="284" spans="3:9" ht="15.5" x14ac:dyDescent="0.35">
      <c r="C284" t="s">
        <v>254</v>
      </c>
      <c r="D284" s="5">
        <v>6000000000</v>
      </c>
    </row>
    <row r="285" spans="3:9" ht="15.5" x14ac:dyDescent="0.35">
      <c r="C285" t="s">
        <v>183</v>
      </c>
      <c r="D285" s="5">
        <v>69000000000</v>
      </c>
    </row>
    <row r="286" spans="3:9" ht="15.5" x14ac:dyDescent="0.35">
      <c r="C286" t="s">
        <v>182</v>
      </c>
      <c r="I286" s="5">
        <v>170000000000</v>
      </c>
    </row>
    <row r="287" spans="3:9" ht="15.5" x14ac:dyDescent="0.35">
      <c r="C287" t="s">
        <v>180</v>
      </c>
      <c r="D287" s="5">
        <v>1000000000</v>
      </c>
    </row>
    <row r="288" spans="3:9" ht="15.5" x14ac:dyDescent="0.35">
      <c r="C288" t="s">
        <v>23</v>
      </c>
      <c r="D288" s="5">
        <v>1000000000</v>
      </c>
    </row>
    <row r="289" spans="3:9" ht="15.5" x14ac:dyDescent="0.35">
      <c r="C289" t="s">
        <v>20</v>
      </c>
      <c r="D289" s="5">
        <v>-11000000000</v>
      </c>
    </row>
    <row r="290" spans="3:9" ht="15.5" x14ac:dyDescent="0.35">
      <c r="C290" t="s">
        <v>255</v>
      </c>
      <c r="I290" s="5">
        <v>170000000000</v>
      </c>
    </row>
    <row r="291" spans="3:9" ht="15.5" x14ac:dyDescent="0.35">
      <c r="C291" t="s">
        <v>341</v>
      </c>
      <c r="I291" s="5">
        <v>35000000000</v>
      </c>
    </row>
    <row r="292" spans="3:9" ht="15.5" x14ac:dyDescent="0.35">
      <c r="C292" t="s">
        <v>342</v>
      </c>
      <c r="I292" s="5">
        <v>-24000000000</v>
      </c>
    </row>
    <row r="293" spans="3:9" ht="15.5" x14ac:dyDescent="0.35">
      <c r="C293" t="s">
        <v>343</v>
      </c>
      <c r="I293" s="5">
        <v>-9000000000</v>
      </c>
    </row>
    <row r="294" spans="3:9" ht="15.5" x14ac:dyDescent="0.35">
      <c r="C294" t="s">
        <v>344</v>
      </c>
      <c r="I294" s="5">
        <v>-31000000000</v>
      </c>
    </row>
    <row r="295" spans="3:9" ht="15.5" x14ac:dyDescent="0.35">
      <c r="C295" t="s">
        <v>345</v>
      </c>
      <c r="I295" s="5">
        <v>5000000000</v>
      </c>
    </row>
  </sheetData>
  <pageMargins left="0.7" right="0.7" top="0.75" bottom="0.75" header="0.3" footer="0.3"/>
  <ignoredErrors>
    <ignoredError sqref="A1:N296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N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1343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1344</v>
      </c>
      <c r="D2" s="2" vm="193">
        <f ca="1">IFERROR(_xlfn.STOCKHISTORY("XIDX:" &amp; $C$1, D3, , 0, 0, 1), "Libur")</f>
        <v>3530</v>
      </c>
      <c r="H2" s="2" vm="193">
        <f ca="1">IFERROR(INDEX(D2:G2,COUNT(D2:G2)),"")</f>
        <v>3530</v>
      </c>
      <c r="I2" s="2" vm="194">
        <f t="shared" ref="I2:N2" ca="1" si="0">IFERROR(_xlfn.STOCKHISTORY("XIDX:" &amp; $C$1, I1, , 0, 0, 1), "Libur")</f>
        <v>4200</v>
      </c>
      <c r="J2" s="2" vm="195">
        <f t="shared" ca="1" si="0"/>
        <v>775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118309709877</v>
      </c>
      <c r="H4" s="2">
        <f>IFERROR(SUM(D4:G4)*(4/MAX(1,COUNT(D4:G4))),"")</f>
        <v>473238839508</v>
      </c>
      <c r="I4" s="2">
        <f t="shared" ref="I4:N4" si="1">IFERROR(INDEX(I51:I500,MATCH($C$4,$C$51:$C$500,0)),"")</f>
        <v>430349759483</v>
      </c>
      <c r="J4" s="2">
        <f t="shared" si="1"/>
        <v>348191610324</v>
      </c>
      <c r="K4" s="2">
        <f t="shared" si="1"/>
        <v>289580376362</v>
      </c>
      <c r="L4" s="2">
        <f t="shared" si="1"/>
        <v>209708540972</v>
      </c>
      <c r="M4" s="2">
        <f t="shared" si="1"/>
        <v>155261173916</v>
      </c>
      <c r="N4" s="2">
        <f t="shared" si="1"/>
        <v>115867433651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26252130757</v>
      </c>
      <c r="H5" s="2">
        <f>IFERROR(SUM(D5:G5)*(4/MAX(1,COUNT(D5:G5))),"")</f>
        <v>105008523028</v>
      </c>
      <c r="I5" s="2">
        <f t="shared" ref="I5:N5" si="2">IFERROR(INDEX(I51:I500,MATCH($C$5,$C$51:$C$500,0)),"")</f>
        <v>101890087098</v>
      </c>
      <c r="J5" s="2">
        <f t="shared" si="2"/>
        <v>96772419536</v>
      </c>
      <c r="K5" s="2">
        <f t="shared" si="2"/>
        <v>25975361754</v>
      </c>
      <c r="L5" s="2">
        <f t="shared" si="2"/>
        <v>26039604042</v>
      </c>
      <c r="M5" s="2">
        <f t="shared" si="2"/>
        <v>11337217787</v>
      </c>
      <c r="N5" s="2">
        <f t="shared" si="2"/>
        <v>2861253464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422994530931</v>
      </c>
      <c r="H6" s="2">
        <f>IFERROR(INDEX(D6:G6,COUNT(D6:G6)),"")</f>
        <v>422994530931</v>
      </c>
      <c r="I6" s="2">
        <f t="shared" ref="I6:N6" si="3">IFERROR(INDEX(I51:I500,MATCH($C$6,$C$51:$C$500,0)),"")</f>
        <v>394603632124</v>
      </c>
      <c r="J6" s="2">
        <f t="shared" si="3"/>
        <v>263073131232</v>
      </c>
      <c r="K6" s="2">
        <f t="shared" si="3"/>
        <v>119866006328</v>
      </c>
      <c r="L6" s="2">
        <f t="shared" si="3"/>
        <v>65289702959</v>
      </c>
      <c r="M6" s="2">
        <f t="shared" si="3"/>
        <v>39212330012</v>
      </c>
      <c r="N6" s="2">
        <f t="shared" si="3"/>
        <v>27857392179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1.38</v>
      </c>
      <c r="H7" s="3">
        <f>IFERROR(INDEX(D7:G7,COUNT(D7:G7)),"")</f>
        <v>1.38</v>
      </c>
      <c r="I7" s="3">
        <f t="shared" ref="I7:N7" si="4">IFERROR(INDEX(I51:I500,MATCH($C$7,$C$51:$C$500,0))/1000000000,"")</f>
        <v>1.38</v>
      </c>
      <c r="J7" s="3">
        <f t="shared" si="4"/>
        <v>1.38</v>
      </c>
      <c r="K7" s="3">
        <f t="shared" si="4"/>
        <v>1.1000000000000001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-27000000000</v>
      </c>
      <c r="H8" s="2">
        <f>IFERROR(INDEX(D8:G8,COUNT(D8:G8)),"")</f>
        <v>-27000000000</v>
      </c>
      <c r="I8" s="2">
        <f t="shared" ref="I8:N8" si="5">IFERROR(INDEX(I51:I500,MATCH($C$8,$C$51:$C$500,0)),"")</f>
        <v>-244000000000</v>
      </c>
      <c r="J8" s="2">
        <f t="shared" si="5"/>
        <v>-35000000000</v>
      </c>
      <c r="K8" s="2">
        <f t="shared" si="5"/>
        <v>-3000000000</v>
      </c>
      <c r="L8" s="2">
        <f t="shared" si="5"/>
        <v>15000000000</v>
      </c>
      <c r="M8" s="2">
        <f t="shared" si="5"/>
        <v>14000000000</v>
      </c>
      <c r="N8" s="2">
        <f t="shared" si="5"/>
        <v>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-19.71</v>
      </c>
      <c r="H9" s="3">
        <f>IFERROR(INDEX(D9:G9,COUNT(D9:G9)),"")</f>
        <v>-19.71</v>
      </c>
      <c r="I9" s="3">
        <f t="shared" ref="I9:N9" si="6">IFERROR(INDEX(I51:I500,MATCH($C$9,$C$51:$C$500,0)),"")</f>
        <v>-177.27</v>
      </c>
      <c r="J9" s="3">
        <f t="shared" si="6"/>
        <v>-25.75</v>
      </c>
      <c r="K9" s="3">
        <f t="shared" si="6"/>
        <v>-2.39</v>
      </c>
      <c r="L9" s="3">
        <f t="shared" si="6"/>
        <v>60386969.340000004</v>
      </c>
      <c r="M9" s="3">
        <f t="shared" si="6"/>
        <v>54097858.020000003</v>
      </c>
      <c r="N9" s="3">
        <f t="shared" si="6"/>
        <v>1869086.72</v>
      </c>
    </row>
    <row r="10" spans="1:14" ht="15.5" x14ac:dyDescent="0.35">
      <c r="C10" t="s">
        <v>17</v>
      </c>
      <c r="D10" s="3">
        <f ca="1">IFERROR(IF(D9=0,"",D2/D9),"")</f>
        <v>-179.09690512430237</v>
      </c>
      <c r="I10" s="3">
        <f t="shared" ref="I10:N10" ca="1" si="7">IFERROR(IF(I9=0,"",I2/I9),"")</f>
        <v>-23.692672194956845</v>
      </c>
      <c r="J10" s="3">
        <f t="shared" ca="1" si="7"/>
        <v>-30.097087378640776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13512964735</v>
      </c>
      <c r="H11" s="2">
        <f>IFERROR(INDEX(D11:G11,COUNT(D11:G11)),"")</f>
        <v>13512964735</v>
      </c>
      <c r="I11" s="2">
        <f t="shared" ref="I11:N11" si="8">IFERROR(INDEX(I51:I500,MATCH($C$11,$C$51:$C$500,0)),"")</f>
        <v>24256845278</v>
      </c>
      <c r="J11" s="2">
        <f t="shared" si="8"/>
        <v>12232029244</v>
      </c>
      <c r="K11" s="2">
        <f t="shared" si="8"/>
        <v>11561916847</v>
      </c>
      <c r="L11" s="2">
        <f t="shared" si="8"/>
        <v>13178488169</v>
      </c>
      <c r="M11" s="2">
        <f t="shared" si="8"/>
        <v>9193020680</v>
      </c>
      <c r="N11" s="2">
        <f t="shared" si="8"/>
        <v>4356904783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444000000000</v>
      </c>
      <c r="H12" s="2">
        <f>IFERROR(INDEX(D12:G12,COUNT(D12:G12)),"")</f>
        <v>444000000000</v>
      </c>
      <c r="I12" s="2">
        <f t="shared" ref="I12:N12" si="9">IFERROR(INDEX(I51:I500,MATCH($C$12,$C$51:$C$500,0)),"")</f>
        <v>408000000000</v>
      </c>
      <c r="J12" s="2">
        <f t="shared" si="9"/>
        <v>12000000000</v>
      </c>
      <c r="K12" s="2">
        <f t="shared" si="9"/>
        <v>17000000000</v>
      </c>
      <c r="L12" s="2">
        <f t="shared" si="9"/>
        <v>-12000000000</v>
      </c>
      <c r="M12" s="2">
        <f t="shared" si="9"/>
        <v>-1000000000</v>
      </c>
      <c r="N12" s="2">
        <f t="shared" si="9"/>
        <v>12000000000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457000000000</v>
      </c>
      <c r="H13" s="2">
        <f>IFERROR(INDEX(D13:G13,COUNT(D13:G13)),"")</f>
        <v>457000000000</v>
      </c>
      <c r="I13" s="2">
        <f t="shared" ref="I13:N13" si="10">IFERROR(INDEX(I51:I500,MATCH($C$13,$C$51:$C$500,0)),"")</f>
        <v>433000000000</v>
      </c>
      <c r="J13" s="2">
        <f t="shared" si="10"/>
        <v>24000000000</v>
      </c>
      <c r="K13" s="2">
        <f t="shared" si="10"/>
        <v>28000000000</v>
      </c>
      <c r="L13" s="2">
        <f t="shared" si="10"/>
        <v>1000000000</v>
      </c>
      <c r="M13" s="2">
        <f t="shared" si="10"/>
        <v>9000000000</v>
      </c>
      <c r="N13" s="2">
        <f t="shared" si="10"/>
        <v>17000000000</v>
      </c>
    </row>
    <row r="14" spans="1:14" ht="15.5" x14ac:dyDescent="0.35">
      <c r="C14" t="s">
        <v>26</v>
      </c>
      <c r="D14" s="2">
        <f>IFERROR(INDEX(D51:D500,MATCH($C$14,$C$51:$C$500,0)),"")</f>
        <v>-6936083618</v>
      </c>
      <c r="H14" s="2">
        <f>IFERROR(SUM(D14:G14)*(4/MAX(1,COUNT(D14:G14))),"")</f>
        <v>-27744334472</v>
      </c>
      <c r="I14" s="2">
        <f t="shared" ref="I14:N14" si="11">IFERROR(INDEX(I51:I500,MATCH($C$14,$C$51:$C$500,0)),"")</f>
        <v>-15268387323</v>
      </c>
      <c r="J14" s="2">
        <f t="shared" si="11"/>
        <v>-3010296959</v>
      </c>
      <c r="K14" s="2">
        <f t="shared" si="11"/>
        <v>-1951232545</v>
      </c>
      <c r="L14" s="2">
        <f t="shared" si="11"/>
        <v>-1392446782</v>
      </c>
      <c r="M14" s="2">
        <f t="shared" si="11"/>
        <v>-2166528110</v>
      </c>
      <c r="N14" s="2">
        <f t="shared" si="11"/>
        <v>-2042243784</v>
      </c>
    </row>
    <row r="15" spans="1:14" ht="15.5" x14ac:dyDescent="0.35">
      <c r="C15" t="s">
        <v>27</v>
      </c>
      <c r="D15" s="2">
        <f>IFERROR(INDEX(D51:D500,MATCH($C$15,$C$51:$C$500,0)),"")</f>
        <v>-12799176065</v>
      </c>
      <c r="H15" s="2">
        <f>IFERROR(SUM(D15:G15)*(4/MAX(1,COUNT(D15:G15))),"")</f>
        <v>-51196704260</v>
      </c>
      <c r="I15" s="2">
        <f t="shared" ref="I15:N15" si="12">IFERROR(INDEX(I51:I500,MATCH($C$15,$C$51:$C$500,0)),"")</f>
        <v>-33597656217</v>
      </c>
      <c r="J15" s="2">
        <f t="shared" si="12"/>
        <v>-33376651484</v>
      </c>
      <c r="K15" s="2">
        <f t="shared" si="12"/>
        <v>-12342131660</v>
      </c>
      <c r="L15" s="2">
        <f t="shared" si="12"/>
        <v>-9517069353</v>
      </c>
      <c r="M15" s="2">
        <f t="shared" si="12"/>
        <v>-4096414226</v>
      </c>
      <c r="N15" s="2">
        <f t="shared" si="12"/>
        <v>-1559942917</v>
      </c>
    </row>
    <row r="16" spans="1:14" ht="15.5" x14ac:dyDescent="0.35">
      <c r="C16" t="s">
        <v>28</v>
      </c>
      <c r="D16" s="2">
        <f>IFERROR(INDEX(D51:D500,MATCH($C$16,$C$51:$C$500,0)),"")</f>
        <v>41119857349</v>
      </c>
      <c r="H16" s="2">
        <f>IFERROR(SUM(D16:G16)*(4/MAX(1,COUNT(D16:G16))),"")</f>
        <v>164479429396</v>
      </c>
      <c r="I16" s="2">
        <f t="shared" ref="I16:N16" si="13">IFERROR(INDEX(I51:I500,MATCH($C$16,$C$51:$C$500,0)),"")</f>
        <v>139215528403</v>
      </c>
      <c r="J16" s="2">
        <f t="shared" si="13"/>
        <v>145223207235</v>
      </c>
      <c r="K16" s="2">
        <f t="shared" si="13"/>
        <v>54484360241</v>
      </c>
      <c r="L16" s="2">
        <f t="shared" si="13"/>
        <v>35506300927</v>
      </c>
      <c r="M16" s="2">
        <f t="shared" si="13"/>
        <v>15549167712</v>
      </c>
      <c r="N16" s="2">
        <f t="shared" si="13"/>
        <v>4421970624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4871400000000</v>
      </c>
      <c r="H20" s="2">
        <f t="shared" ref="H20:N20" ca="1" si="14">IFERROR(H21*H2,"")</f>
        <v>4871400000000</v>
      </c>
      <c r="I20" s="2">
        <f t="shared" ca="1" si="14"/>
        <v>5796000000000</v>
      </c>
      <c r="J20" s="2">
        <f t="shared" ca="1" si="14"/>
        <v>1069500000000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1380000000</v>
      </c>
      <c r="H21" s="2">
        <f>IFERROR(INDEX(D21:G21,COUNT(D21:G21)),"")</f>
        <v>1380000000</v>
      </c>
      <c r="I21" s="2">
        <f t="shared" ref="I21:N21" si="15">IFERROR(INDEX(I51:I500,MATCH($C$7,$C$51:$C$500,0)),"")</f>
        <v>1380000000</v>
      </c>
      <c r="J21" s="2">
        <f t="shared" si="15"/>
        <v>1380000000</v>
      </c>
      <c r="K21" s="2">
        <f t="shared" si="15"/>
        <v>1100000000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6.2062577261270357</v>
      </c>
      <c r="H23" s="3">
        <f t="shared" ref="H23:N23" si="16">IFERROR(H5/H6*100,"")</f>
        <v>24.825030904508143</v>
      </c>
      <c r="I23" s="3">
        <f t="shared" si="16"/>
        <v>25.820869045113636</v>
      </c>
      <c r="J23" s="3">
        <f t="shared" si="16"/>
        <v>36.785368039223265</v>
      </c>
      <c r="K23" s="3">
        <f t="shared" si="16"/>
        <v>21.67033218986316</v>
      </c>
      <c r="L23" s="3">
        <f t="shared" si="16"/>
        <v>39.883171253439613</v>
      </c>
      <c r="M23" s="3">
        <f t="shared" si="16"/>
        <v>28.912379814029194</v>
      </c>
      <c r="N23" s="3">
        <f t="shared" si="16"/>
        <v>10.27107435475215</v>
      </c>
    </row>
    <row r="24" spans="1:14" ht="15.5" x14ac:dyDescent="0.35">
      <c r="C24" t="s">
        <v>43</v>
      </c>
      <c r="D24" s="4">
        <f>IFERROR(_xlfn.RRI(5,I23,D23),"")</f>
        <v>-0.24807973391415228</v>
      </c>
      <c r="H24" s="4">
        <f t="shared" ref="H24:N24" si="17">IFERROR(_xlfn.RRI(5,M23,H23),"")</f>
        <v>-3.0023547126537653E-2</v>
      </c>
      <c r="I24" s="4">
        <f t="shared" si="17"/>
        <v>0.202460991110194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19.09</v>
      </c>
      <c r="H25" s="3">
        <f>IFERROR(INDEX(D25:G25,COUNT(D25:G25)),"")</f>
        <v>19.09</v>
      </c>
      <c r="I25" s="3">
        <f t="shared" ref="I25:N25" si="18">IFERROR(INDEX(I51:I500,MATCH($C$25,$C$51:$C$500,0)),"")</f>
        <v>74.19</v>
      </c>
      <c r="J25" s="3">
        <f t="shared" si="18"/>
        <v>70.25</v>
      </c>
      <c r="K25" s="3">
        <f t="shared" si="18"/>
        <v>23.66</v>
      </c>
      <c r="L25" s="3">
        <f t="shared" si="18"/>
        <v>103807223.88</v>
      </c>
      <c r="M25" s="3">
        <f t="shared" si="18"/>
        <v>45740035.75</v>
      </c>
      <c r="N25" s="3">
        <f t="shared" si="18"/>
        <v>11445013.859999999</v>
      </c>
    </row>
    <row r="26" spans="1:14" ht="15.5" x14ac:dyDescent="0.35">
      <c r="C26" t="s">
        <v>46</v>
      </c>
      <c r="D26" s="4">
        <f>IFERROR(_xlfn.RRI(5,I25,D25),"")</f>
        <v>-0.23775934008090571</v>
      </c>
      <c r="H26" s="4">
        <f t="shared" ref="H26:N26" si="19">IFERROR(_xlfn.RRI(5,M25,H25),"")</f>
        <v>-0.94702122821815193</v>
      </c>
      <c r="I26" s="4">
        <f t="shared" si="19"/>
        <v>-0.90830496732006338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85.731673823913042</v>
      </c>
      <c r="H27" s="3">
        <f t="shared" ref="H27:N27" si="20">IFERROR(H4/H21,"")</f>
        <v>342.92669529565217</v>
      </c>
      <c r="I27" s="3">
        <f t="shared" si="20"/>
        <v>311.84765179927535</v>
      </c>
      <c r="J27" s="3">
        <f t="shared" si="20"/>
        <v>252.31276110434783</v>
      </c>
      <c r="K27" s="3">
        <f t="shared" si="20"/>
        <v>263.25488760181815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-0.22760444654479217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-0.74268769375926669</v>
      </c>
      <c r="I29" s="4">
        <f t="shared" si="22"/>
        <v>5.6085409252669007E-2</v>
      </c>
      <c r="J29" s="4">
        <f t="shared" si="22"/>
        <v>1.9691462383770078</v>
      </c>
      <c r="K29" s="4">
        <f t="shared" si="22"/>
        <v>-0.99999977207751911</v>
      </c>
      <c r="L29" s="4">
        <f t="shared" si="22"/>
        <v>1.2695046511851491</v>
      </c>
      <c r="M29" s="4">
        <f t="shared" si="22"/>
        <v>2.9965033078605638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9.9660982909633156E-2</v>
      </c>
      <c r="I30" s="4">
        <f t="shared" si="23"/>
        <v>0.23595671671281801</v>
      </c>
      <c r="J30" s="4">
        <f t="shared" si="23"/>
        <v>-4.1564761046414683E-2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277.72000000000003</v>
      </c>
      <c r="H32" s="3">
        <f>IFERROR(INDEX(D32:G32,COUNT(D32:G32)),"")</f>
        <v>277.72000000000003</v>
      </c>
      <c r="I32" s="3">
        <f t="shared" ref="I32:N32" si="24">IFERROR(INDEX(I51:I500,MATCH($C$32,$C$51:$C$500,0)),"")</f>
        <v>258.62</v>
      </c>
      <c r="J32" s="3">
        <f t="shared" si="24"/>
        <v>182.7</v>
      </c>
      <c r="K32" s="3">
        <f t="shared" si="24"/>
        <v>108.63</v>
      </c>
      <c r="L32" s="3">
        <f t="shared" si="24"/>
        <v>260498168.02000001</v>
      </c>
      <c r="M32" s="3">
        <f t="shared" si="24"/>
        <v>156339751.84999999</v>
      </c>
      <c r="N32" s="3">
        <f t="shared" si="24"/>
        <v>110990880.7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10.84</v>
      </c>
      <c r="H33" s="3">
        <f>IFERROR(INDEX(D33:G33,COUNT(D33:G33)),"")</f>
        <v>10.84</v>
      </c>
      <c r="I33" s="3">
        <f t="shared" ref="I33:N33" si="25">IFERROR(INDEX(I51:I500,MATCH($C$33,$C$51:$C$500,0)),"")</f>
        <v>16.239999999999998</v>
      </c>
      <c r="J33" s="3">
        <f t="shared" si="25"/>
        <v>4.24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157.66999999999999</v>
      </c>
      <c r="H34" s="3">
        <f>IFERROR(INDEX(D34:G34,COUNT(D34:G34)),"")</f>
        <v>157.66999999999999</v>
      </c>
      <c r="I34" s="3">
        <f t="shared" ref="I34:N34" si="26">IFERROR(INDEX(I51:I500,MATCH($C$34,$C$51:$C$500,0)),"")</f>
        <v>56.61</v>
      </c>
      <c r="J34" s="3">
        <f t="shared" si="26"/>
        <v>11.03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34.979999999999997</v>
      </c>
      <c r="H35" s="3">
        <f>IFERROR(INDEX(D35:G35,COUNT(D35:G35)),"")</f>
        <v>34.979999999999997</v>
      </c>
      <c r="I35" s="3">
        <f t="shared" ref="I35:N35" si="27">IFERROR(INDEX(I51:I500,MATCH($C$35,$C$51:$C$500,0)),"")</f>
        <v>13.42</v>
      </c>
      <c r="J35" s="3">
        <f t="shared" si="27"/>
        <v>3.06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118309709877</v>
      </c>
      <c r="E51" s="5">
        <v>115914771767</v>
      </c>
      <c r="F51" s="5">
        <v>110529583233</v>
      </c>
      <c r="G51" s="5">
        <v>117510831888</v>
      </c>
      <c r="I51" s="5">
        <v>430349759483</v>
      </c>
      <c r="J51" s="5">
        <v>348191610324</v>
      </c>
      <c r="K51" s="5">
        <v>289580376362</v>
      </c>
      <c r="L51" s="5">
        <v>209708540972</v>
      </c>
      <c r="M51" s="5">
        <v>155261173916</v>
      </c>
      <c r="N51" s="5">
        <v>115867433651</v>
      </c>
    </row>
    <row r="52" spans="2:14" ht="15.5" x14ac:dyDescent="0.35">
      <c r="C52" t="s">
        <v>73</v>
      </c>
      <c r="D52" s="5">
        <v>-29589408748</v>
      </c>
      <c r="E52" s="5">
        <v>-28335935627</v>
      </c>
      <c r="F52" s="5">
        <v>-23581401635</v>
      </c>
      <c r="G52" s="5">
        <v>-30985537491</v>
      </c>
      <c r="I52" s="5">
        <v>-110783883723</v>
      </c>
      <c r="J52" s="5">
        <v>-88972534581</v>
      </c>
      <c r="K52" s="5">
        <v>-131449669891</v>
      </c>
      <c r="L52" s="5">
        <v>-122204281276</v>
      </c>
      <c r="M52" s="5">
        <v>-98235063566</v>
      </c>
      <c r="N52" s="5">
        <v>-71885117775</v>
      </c>
    </row>
    <row r="53" spans="2:14" ht="15.5" x14ac:dyDescent="0.35">
      <c r="C53" t="s">
        <v>74</v>
      </c>
      <c r="D53" s="5">
        <v>88720301129</v>
      </c>
      <c r="E53" s="5">
        <v>87578836140</v>
      </c>
      <c r="F53" s="5">
        <v>86948181598</v>
      </c>
      <c r="G53" s="5">
        <v>86525294397</v>
      </c>
      <c r="I53" s="5">
        <v>319565875760</v>
      </c>
      <c r="J53" s="5">
        <v>259219075743</v>
      </c>
      <c r="K53" s="5">
        <v>158130706471</v>
      </c>
      <c r="L53" s="5">
        <v>87504259696</v>
      </c>
      <c r="M53" s="5">
        <v>57026110350</v>
      </c>
      <c r="N53" s="5">
        <v>43982315876</v>
      </c>
    </row>
    <row r="54" spans="2:14" ht="15.5" x14ac:dyDescent="0.35">
      <c r="C54" t="s">
        <v>75</v>
      </c>
      <c r="D54" s="5">
        <v>-41584456575</v>
      </c>
      <c r="E54" s="5">
        <v>-27287487874</v>
      </c>
      <c r="F54" s="5">
        <v>-42075248953</v>
      </c>
      <c r="G54" s="5">
        <v>-42204430914</v>
      </c>
      <c r="I54" s="5">
        <v>-151285597249</v>
      </c>
      <c r="J54" s="5">
        <v>-113198946849</v>
      </c>
      <c r="K54" s="5">
        <v>-90784726510</v>
      </c>
      <c r="L54" s="5">
        <v>-50835768784</v>
      </c>
      <c r="M54" s="5">
        <v>-38165597295</v>
      </c>
      <c r="N54" s="5">
        <v>-32366440752</v>
      </c>
    </row>
    <row r="55" spans="2:14" ht="15.5" x14ac:dyDescent="0.35">
      <c r="C55" t="s">
        <v>76</v>
      </c>
      <c r="D55" s="5">
        <v>-9537619580</v>
      </c>
      <c r="E55" s="5">
        <v>-19741417891</v>
      </c>
      <c r="F55" s="5">
        <v>-14685458475</v>
      </c>
      <c r="G55" s="5">
        <v>-10730421168</v>
      </c>
      <c r="I55" s="5">
        <v>-54309209545</v>
      </c>
      <c r="J55" s="5">
        <v>-27891161737</v>
      </c>
      <c r="K55" s="5">
        <v>-19840096583</v>
      </c>
      <c r="L55" s="5">
        <v>-15401658262</v>
      </c>
      <c r="M55" s="5">
        <v>-11815887457</v>
      </c>
      <c r="N55" s="5">
        <v>-9293399816</v>
      </c>
    </row>
    <row r="56" spans="2:14" ht="15.5" x14ac:dyDescent="0.35">
      <c r="C56" t="s">
        <v>77</v>
      </c>
      <c r="D56" s="5">
        <v>-32046836995</v>
      </c>
      <c r="E56" s="5">
        <v>-7546069983</v>
      </c>
      <c r="F56" s="5">
        <v>-27389790478</v>
      </c>
      <c r="G56" s="5">
        <v>-31474009746</v>
      </c>
      <c r="I56" s="5">
        <v>-96976387704</v>
      </c>
      <c r="J56" s="5">
        <v>-85307785112</v>
      </c>
      <c r="K56" s="5">
        <v>-70944629927</v>
      </c>
      <c r="L56" s="5">
        <v>-35434110522</v>
      </c>
      <c r="M56" s="5">
        <v>-26349709838</v>
      </c>
      <c r="N56" s="5">
        <v>-23073040936</v>
      </c>
    </row>
    <row r="57" spans="2:14" ht="15.5" x14ac:dyDescent="0.35">
      <c r="C57" t="s">
        <v>78</v>
      </c>
      <c r="D57" s="5">
        <v>47135844554</v>
      </c>
      <c r="E57" s="5">
        <v>60291348266</v>
      </c>
      <c r="F57" s="5">
        <v>44872932645</v>
      </c>
      <c r="G57" s="5">
        <v>44320863483</v>
      </c>
      <c r="I57" s="5">
        <v>168280278511</v>
      </c>
      <c r="J57" s="5">
        <v>146020128894</v>
      </c>
      <c r="K57" s="5">
        <v>67345979961</v>
      </c>
      <c r="L57" s="5">
        <v>36668490912</v>
      </c>
      <c r="M57" s="5">
        <v>18860513055</v>
      </c>
      <c r="N57" s="5">
        <v>11615875124</v>
      </c>
    </row>
    <row r="58" spans="2:14" ht="15.5" x14ac:dyDescent="0.35">
      <c r="C58" t="s">
        <v>79</v>
      </c>
      <c r="D58" s="5">
        <v>-6015987205</v>
      </c>
      <c r="E58" s="5">
        <v>-6222093034</v>
      </c>
      <c r="F58" s="5">
        <v>-4965975429</v>
      </c>
      <c r="G58" s="5">
        <v>-17874766778</v>
      </c>
      <c r="I58" s="5">
        <v>-29064750108</v>
      </c>
      <c r="J58" s="5">
        <v>-796921659</v>
      </c>
      <c r="K58" s="5">
        <v>-12861619720</v>
      </c>
      <c r="L58" s="5">
        <v>-1162189985</v>
      </c>
      <c r="M58" s="5">
        <v>-3311345343</v>
      </c>
      <c r="N58" s="5">
        <v>-7193904500</v>
      </c>
    </row>
    <row r="59" spans="2:14" ht="15.5" x14ac:dyDescent="0.35">
      <c r="C59" t="s">
        <v>26</v>
      </c>
      <c r="D59" s="5">
        <v>-6936083618</v>
      </c>
      <c r="E59" s="5">
        <v>-6915878699</v>
      </c>
      <c r="F59" s="5">
        <v>-5939762055</v>
      </c>
      <c r="G59" s="5">
        <v>-1882637069</v>
      </c>
      <c r="I59" s="5">
        <v>-15268387323</v>
      </c>
      <c r="J59" s="5">
        <v>-3010296959</v>
      </c>
      <c r="K59" s="5">
        <v>-1951232545</v>
      </c>
      <c r="L59" s="5">
        <v>-1392446782</v>
      </c>
      <c r="M59" s="5">
        <v>-2166528110</v>
      </c>
      <c r="N59" s="5">
        <v>-2042243784</v>
      </c>
    </row>
    <row r="60" spans="2:14" ht="15.5" x14ac:dyDescent="0.35">
      <c r="C60" t="s">
        <v>80</v>
      </c>
      <c r="D60" s="5">
        <v>2068550527</v>
      </c>
      <c r="E60" s="5">
        <v>3273463389</v>
      </c>
      <c r="F60" s="5">
        <v>846178287</v>
      </c>
      <c r="G60" s="5">
        <v>-872124247</v>
      </c>
      <c r="I60" s="5">
        <v>3594413794</v>
      </c>
      <c r="J60" s="5">
        <v>2857124882</v>
      </c>
      <c r="K60" s="5">
        <v>25388844</v>
      </c>
      <c r="L60" s="5">
        <v>37768905</v>
      </c>
      <c r="M60" s="5">
        <v>17720046</v>
      </c>
      <c r="N60" s="5">
        <v>774243</v>
      </c>
    </row>
    <row r="61" spans="2:14" ht="15.5" x14ac:dyDescent="0.35">
      <c r="C61" t="s">
        <v>81</v>
      </c>
      <c r="D61" s="5">
        <v>-6015987205</v>
      </c>
      <c r="E61" s="5">
        <v>-6222093034</v>
      </c>
      <c r="F61" s="5">
        <v>-4965975429</v>
      </c>
      <c r="G61" s="5">
        <v>-17874766778</v>
      </c>
      <c r="I61" s="5">
        <v>-29064750108</v>
      </c>
      <c r="J61" s="5">
        <v>-796921659</v>
      </c>
      <c r="K61" s="5">
        <v>-12861619720</v>
      </c>
      <c r="L61" s="5">
        <v>-1162189985</v>
      </c>
      <c r="M61" s="5">
        <v>-3311345343</v>
      </c>
      <c r="N61" s="5">
        <v>-7193904500</v>
      </c>
    </row>
    <row r="62" spans="2:14" ht="15.5" x14ac:dyDescent="0.35">
      <c r="C62" t="s">
        <v>28</v>
      </c>
      <c r="D62" s="5">
        <v>41119857349</v>
      </c>
      <c r="E62" s="5">
        <v>54069255232</v>
      </c>
      <c r="F62" s="5">
        <v>39906957216</v>
      </c>
      <c r="G62" s="5">
        <v>26446096705</v>
      </c>
      <c r="I62" s="5">
        <v>139215528403</v>
      </c>
      <c r="J62" s="5">
        <v>145223207235</v>
      </c>
      <c r="K62" s="5">
        <v>54484360241</v>
      </c>
      <c r="L62" s="5">
        <v>35506300927</v>
      </c>
      <c r="M62" s="5">
        <v>15549167712</v>
      </c>
      <c r="N62" s="5">
        <v>4421970624</v>
      </c>
    </row>
    <row r="63" spans="2:14" ht="15.5" x14ac:dyDescent="0.35">
      <c r="C63" t="s">
        <v>27</v>
      </c>
      <c r="D63" s="5">
        <v>-12799176065</v>
      </c>
      <c r="E63" s="5">
        <v>-13493278536</v>
      </c>
      <c r="F63" s="5">
        <v>-8651399489</v>
      </c>
      <c r="G63" s="5">
        <v>-6707421772</v>
      </c>
      <c r="I63" s="5">
        <v>-33597656217</v>
      </c>
      <c r="J63" s="5">
        <v>-33376651484</v>
      </c>
      <c r="K63" s="5">
        <v>-12342131660</v>
      </c>
      <c r="L63" s="5">
        <v>-9517069353</v>
      </c>
      <c r="M63" s="5">
        <v>-4096414226</v>
      </c>
      <c r="N63" s="5">
        <v>-1559942917</v>
      </c>
    </row>
    <row r="64" spans="2:14" ht="15.5" x14ac:dyDescent="0.35">
      <c r="C64" t="s">
        <v>82</v>
      </c>
      <c r="D64" s="5">
        <v>-12799176065</v>
      </c>
      <c r="G64" s="5">
        <v>-6707421772</v>
      </c>
      <c r="I64" s="5">
        <v>-33597656217</v>
      </c>
      <c r="J64" s="5">
        <v>-33376651484</v>
      </c>
      <c r="K64" s="5">
        <v>-12342131660</v>
      </c>
      <c r="L64" s="5">
        <v>-9739430140</v>
      </c>
      <c r="M64" s="5">
        <v>-4491456200</v>
      </c>
      <c r="N64" s="5">
        <v>-1949775520</v>
      </c>
    </row>
    <row r="65" spans="2:14" ht="15.5" x14ac:dyDescent="0.35">
      <c r="C65" t="s">
        <v>83</v>
      </c>
      <c r="L65" s="5">
        <v>222360787</v>
      </c>
      <c r="M65" s="5">
        <v>395041974</v>
      </c>
      <c r="N65" s="5">
        <v>389832603</v>
      </c>
    </row>
    <row r="66" spans="2:14" ht="15.5" x14ac:dyDescent="0.35">
      <c r="C66" t="s">
        <v>84</v>
      </c>
      <c r="D66" s="5">
        <v>-12799176065</v>
      </c>
      <c r="E66" s="5">
        <v>-13493278536</v>
      </c>
      <c r="F66" s="5">
        <v>-8651399489</v>
      </c>
      <c r="G66" s="5">
        <v>-6707421772</v>
      </c>
      <c r="I66" s="5">
        <v>-33597656217</v>
      </c>
      <c r="J66" s="5">
        <v>-33376651484</v>
      </c>
      <c r="K66" s="5">
        <v>-12342131660</v>
      </c>
      <c r="L66" s="5">
        <v>-9517069353</v>
      </c>
      <c r="M66" s="5">
        <v>-4096414226</v>
      </c>
      <c r="N66" s="5">
        <v>-1559942917</v>
      </c>
    </row>
    <row r="67" spans="2:14" ht="15.5" x14ac:dyDescent="0.35">
      <c r="C67" t="s">
        <v>265</v>
      </c>
      <c r="D67" s="5">
        <v>28320681284</v>
      </c>
      <c r="E67" s="5">
        <v>40575976696</v>
      </c>
      <c r="F67" s="5">
        <v>31255557727</v>
      </c>
      <c r="G67" s="5">
        <v>19738674933</v>
      </c>
      <c r="I67" s="5">
        <v>105617872186</v>
      </c>
      <c r="J67" s="5">
        <v>111846555751</v>
      </c>
      <c r="K67" s="5">
        <v>42142228581</v>
      </c>
      <c r="L67" s="5">
        <v>25989231574</v>
      </c>
      <c r="M67" s="5">
        <v>11452753486</v>
      </c>
      <c r="N67" s="5">
        <v>2862027707</v>
      </c>
    </row>
    <row r="68" spans="2:14" ht="15.5" x14ac:dyDescent="0.35">
      <c r="C68" t="s">
        <v>462</v>
      </c>
      <c r="J68" s="5">
        <v>-12403658063</v>
      </c>
      <c r="K68" s="5">
        <v>-16089295903</v>
      </c>
    </row>
    <row r="69" spans="2:14" ht="15.5" x14ac:dyDescent="0.35">
      <c r="C69" t="s">
        <v>85</v>
      </c>
      <c r="D69" s="5">
        <v>28320681284</v>
      </c>
      <c r="E69" s="5">
        <v>40575976696</v>
      </c>
      <c r="F69" s="5">
        <v>31255557727</v>
      </c>
      <c r="G69" s="5">
        <v>19738674933</v>
      </c>
      <c r="I69" s="5">
        <v>105617872186</v>
      </c>
      <c r="J69" s="5">
        <v>99442897688</v>
      </c>
      <c r="K69" s="5">
        <v>26052932678</v>
      </c>
      <c r="L69" s="5">
        <v>25989231574</v>
      </c>
      <c r="M69" s="5">
        <v>11452753486</v>
      </c>
      <c r="N69" s="5">
        <v>2862027707</v>
      </c>
    </row>
    <row r="70" spans="2:14" ht="15.5" x14ac:dyDescent="0.35">
      <c r="C70" t="s">
        <v>86</v>
      </c>
      <c r="E70" s="5">
        <v>-220397430</v>
      </c>
      <c r="G70" s="5">
        <v>87026136</v>
      </c>
      <c r="I70" s="5">
        <v>-133371294</v>
      </c>
      <c r="J70" s="5">
        <v>186646730</v>
      </c>
      <c r="K70" s="5">
        <v>-52182080</v>
      </c>
      <c r="L70" s="5">
        <v>88141373</v>
      </c>
      <c r="M70" s="5">
        <v>-97815653</v>
      </c>
    </row>
    <row r="71" spans="2:14" ht="15.5" x14ac:dyDescent="0.35">
      <c r="C71" t="s">
        <v>88</v>
      </c>
      <c r="D71" s="5">
        <v>28320681284</v>
      </c>
      <c r="E71" s="5">
        <v>40355579266</v>
      </c>
      <c r="F71" s="5">
        <v>31255557727</v>
      </c>
      <c r="G71" s="5">
        <v>19825701069</v>
      </c>
      <c r="I71" s="5">
        <v>105484500892</v>
      </c>
      <c r="J71" s="5">
        <v>99629544418</v>
      </c>
      <c r="K71" s="5">
        <v>26000750598</v>
      </c>
      <c r="L71" s="5">
        <v>26077372947</v>
      </c>
      <c r="M71" s="5">
        <v>11354937833</v>
      </c>
      <c r="N71" s="5">
        <v>2862027707</v>
      </c>
    </row>
    <row r="72" spans="2:14" ht="15.5" x14ac:dyDescent="0.35">
      <c r="C72" t="s">
        <v>89</v>
      </c>
      <c r="D72" s="5">
        <v>28320681284</v>
      </c>
      <c r="E72" s="5">
        <v>40575976696</v>
      </c>
      <c r="F72" s="5">
        <v>31255557727</v>
      </c>
      <c r="G72" s="5">
        <v>19738674933</v>
      </c>
      <c r="I72" s="5">
        <v>105617872186</v>
      </c>
      <c r="J72" s="5">
        <v>99442897688</v>
      </c>
      <c r="K72" s="5">
        <v>26052932678</v>
      </c>
      <c r="L72" s="5">
        <v>25989231574</v>
      </c>
      <c r="M72" s="5">
        <v>11452753486</v>
      </c>
      <c r="N72" s="5">
        <v>2862027707</v>
      </c>
    </row>
    <row r="73" spans="2:14" ht="15.5" x14ac:dyDescent="0.35">
      <c r="C73" t="s">
        <v>7</v>
      </c>
      <c r="D73" s="5">
        <v>26252130757</v>
      </c>
      <c r="E73" s="5">
        <v>37082115877</v>
      </c>
      <c r="F73" s="5">
        <v>30409379440</v>
      </c>
      <c r="G73" s="5">
        <v>20697825316</v>
      </c>
      <c r="I73" s="5">
        <v>101890087098</v>
      </c>
      <c r="J73" s="5">
        <v>96772419536</v>
      </c>
      <c r="K73" s="5">
        <v>25975361754</v>
      </c>
      <c r="L73" s="5">
        <v>26039604042</v>
      </c>
      <c r="M73" s="5">
        <v>11337217787</v>
      </c>
      <c r="N73" s="5">
        <v>2861253464</v>
      </c>
    </row>
    <row r="74" spans="2:14" ht="15.5" x14ac:dyDescent="0.35">
      <c r="C74" t="s">
        <v>493</v>
      </c>
    </row>
    <row r="75" spans="2:14" ht="15.5" x14ac:dyDescent="0.35">
      <c r="C75" t="s">
        <v>90</v>
      </c>
      <c r="D75" s="5">
        <v>28320681284</v>
      </c>
      <c r="E75" s="5">
        <v>40575976696</v>
      </c>
      <c r="F75" s="5">
        <v>31255557727</v>
      </c>
      <c r="G75" s="5">
        <v>19738674933</v>
      </c>
      <c r="I75" s="5">
        <v>105617872186</v>
      </c>
      <c r="J75" s="5">
        <v>99442897688</v>
      </c>
      <c r="K75" s="5">
        <v>26052932678</v>
      </c>
      <c r="L75" s="5">
        <v>25989231574</v>
      </c>
      <c r="M75" s="5">
        <v>11452753486</v>
      </c>
      <c r="N75" s="5">
        <v>2862027707</v>
      </c>
    </row>
    <row r="76" spans="2:14" ht="15.5" x14ac:dyDescent="0.35">
      <c r="C76" t="s">
        <v>91</v>
      </c>
      <c r="D76" s="5">
        <v>28320681284</v>
      </c>
      <c r="E76" s="5">
        <v>40355579266</v>
      </c>
      <c r="F76" s="5">
        <v>31255557727</v>
      </c>
      <c r="G76" s="5">
        <v>19825701069</v>
      </c>
      <c r="I76" s="5">
        <v>105484500892</v>
      </c>
      <c r="J76" s="5">
        <v>99629544418</v>
      </c>
      <c r="K76" s="5">
        <v>26000750598</v>
      </c>
      <c r="L76" s="5">
        <v>26077372947</v>
      </c>
      <c r="M76" s="5">
        <v>11354937833</v>
      </c>
      <c r="N76" s="5">
        <v>2862027707</v>
      </c>
    </row>
    <row r="77" spans="2:14" ht="15.5" x14ac:dyDescent="0.35">
      <c r="C77" t="s">
        <v>92</v>
      </c>
      <c r="D77" s="5">
        <v>28320681284</v>
      </c>
      <c r="E77" s="5">
        <v>40355579266</v>
      </c>
      <c r="F77" s="5">
        <v>31255557727</v>
      </c>
      <c r="G77" s="5">
        <v>19825701069</v>
      </c>
      <c r="I77" s="5">
        <v>105484500892</v>
      </c>
      <c r="J77" s="5">
        <v>99629544418</v>
      </c>
      <c r="K77" s="5">
        <v>26000750598</v>
      </c>
      <c r="L77" s="5">
        <v>26077372947</v>
      </c>
      <c r="M77" s="5">
        <v>11354937833</v>
      </c>
      <c r="N77" s="5">
        <v>2862027707</v>
      </c>
    </row>
    <row r="79" spans="2:14" ht="15.5" x14ac:dyDescent="0.35">
      <c r="B79" t="s">
        <v>93</v>
      </c>
      <c r="C79" t="s">
        <v>94</v>
      </c>
    </row>
    <row r="80" spans="2:14" ht="15.5" x14ac:dyDescent="0.35">
      <c r="C80" t="s">
        <v>95</v>
      </c>
    </row>
    <row r="81" spans="3:14" ht="15.5" x14ac:dyDescent="0.35">
      <c r="C81" t="s">
        <v>19</v>
      </c>
      <c r="D81" s="5">
        <v>13512964735</v>
      </c>
      <c r="E81" s="5">
        <v>24256845278</v>
      </c>
      <c r="F81" s="5">
        <v>23543694795</v>
      </c>
      <c r="G81" s="5">
        <v>95427186831</v>
      </c>
      <c r="I81" s="5">
        <v>24256845278</v>
      </c>
      <c r="J81" s="5">
        <v>12232029244</v>
      </c>
      <c r="K81" s="5">
        <v>11561916847</v>
      </c>
      <c r="L81" s="5">
        <v>13178488169</v>
      </c>
      <c r="M81" s="5">
        <v>9193020680</v>
      </c>
      <c r="N81" s="5">
        <v>4356904783</v>
      </c>
    </row>
    <row r="82" spans="3:14" ht="15.5" x14ac:dyDescent="0.35">
      <c r="C82" t="s">
        <v>96</v>
      </c>
      <c r="D82" s="5">
        <v>43696261847</v>
      </c>
      <c r="E82" s="5">
        <v>20484351878</v>
      </c>
      <c r="F82" s="5">
        <v>38586736632</v>
      </c>
      <c r="G82" s="5">
        <v>42942106310</v>
      </c>
      <c r="I82" s="5">
        <v>20484351878</v>
      </c>
      <c r="J82" s="5">
        <v>15497364014</v>
      </c>
      <c r="K82" s="5">
        <v>11586022745</v>
      </c>
      <c r="L82" s="5">
        <v>7920566774</v>
      </c>
      <c r="M82" s="5">
        <v>4126120866</v>
      </c>
      <c r="N82" s="5">
        <v>2370946324</v>
      </c>
    </row>
    <row r="83" spans="3:14" ht="15.5" x14ac:dyDescent="0.35">
      <c r="C83" t="s">
        <v>97</v>
      </c>
      <c r="N83" s="5">
        <v>501960000</v>
      </c>
    </row>
    <row r="84" spans="3:14" ht="15.5" x14ac:dyDescent="0.35">
      <c r="C84" t="s">
        <v>270</v>
      </c>
      <c r="D84" s="5">
        <v>32457940713</v>
      </c>
      <c r="E84" s="5">
        <v>32457940713</v>
      </c>
      <c r="F84" s="5">
        <v>32457940713</v>
      </c>
      <c r="G84" s="5">
        <v>32457940713</v>
      </c>
      <c r="I84" s="5">
        <v>32457940713</v>
      </c>
      <c r="J84" s="5">
        <v>32457940713</v>
      </c>
      <c r="K84" s="5">
        <v>2350000000</v>
      </c>
      <c r="L84" s="5">
        <v>2700000000</v>
      </c>
      <c r="M84" s="5">
        <v>2700000000</v>
      </c>
      <c r="N84" s="5">
        <v>2700000000</v>
      </c>
    </row>
    <row r="85" spans="3:14" ht="15.5" x14ac:dyDescent="0.35">
      <c r="C85" t="s">
        <v>98</v>
      </c>
      <c r="D85" s="5">
        <v>43696261847</v>
      </c>
      <c r="E85" s="5">
        <v>20484351878</v>
      </c>
      <c r="F85" s="5">
        <v>38586736632</v>
      </c>
      <c r="G85" s="5">
        <v>42942106310</v>
      </c>
      <c r="I85" s="5">
        <v>20484351878</v>
      </c>
      <c r="J85" s="5">
        <v>15497364014</v>
      </c>
      <c r="K85" s="5">
        <v>11586022745</v>
      </c>
      <c r="L85" s="5">
        <v>7920566774</v>
      </c>
      <c r="M85" s="5">
        <v>4126120866</v>
      </c>
      <c r="N85" s="5">
        <v>2370946324</v>
      </c>
    </row>
    <row r="86" spans="3:14" ht="15.5" x14ac:dyDescent="0.35">
      <c r="C86" t="s">
        <v>99</v>
      </c>
      <c r="D86" s="5">
        <v>19439328580</v>
      </c>
      <c r="E86" s="5">
        <v>14464596642</v>
      </c>
      <c r="F86" s="5">
        <v>15063757869</v>
      </c>
      <c r="G86" s="5">
        <v>22363687849</v>
      </c>
      <c r="I86" s="5">
        <v>14464596642</v>
      </c>
      <c r="J86" s="5">
        <v>1162932222</v>
      </c>
      <c r="K86" s="5">
        <v>674062749</v>
      </c>
      <c r="L86" s="5">
        <v>5211505089</v>
      </c>
      <c r="M86" s="5">
        <v>5098572475</v>
      </c>
      <c r="N86" s="5">
        <v>5538134323</v>
      </c>
    </row>
    <row r="87" spans="3:14" ht="15.5" x14ac:dyDescent="0.35">
      <c r="C87" t="s">
        <v>100</v>
      </c>
      <c r="D87" s="5">
        <v>19439328580</v>
      </c>
      <c r="E87" s="5">
        <v>14464596642</v>
      </c>
      <c r="F87" s="5">
        <v>15063757869</v>
      </c>
      <c r="G87" s="5">
        <v>22363687849</v>
      </c>
      <c r="I87" s="5">
        <v>14464596642</v>
      </c>
      <c r="J87" s="5">
        <v>1162932222</v>
      </c>
      <c r="K87" s="5">
        <v>674062749</v>
      </c>
      <c r="L87" s="5">
        <v>5211505089</v>
      </c>
      <c r="M87" s="5">
        <v>5098572475</v>
      </c>
      <c r="N87" s="5">
        <v>5538134323</v>
      </c>
    </row>
    <row r="88" spans="3:14" ht="15.5" x14ac:dyDescent="0.35">
      <c r="C88" t="s">
        <v>101</v>
      </c>
      <c r="D88" s="5">
        <v>77665541607</v>
      </c>
      <c r="E88" s="5">
        <v>80543418919</v>
      </c>
      <c r="F88" s="5">
        <v>76593341247</v>
      </c>
      <c r="G88" s="5">
        <v>76319415842</v>
      </c>
      <c r="I88" s="5">
        <v>80543418919</v>
      </c>
      <c r="J88" s="5">
        <v>67992377284</v>
      </c>
      <c r="K88" s="5">
        <v>17527482958</v>
      </c>
      <c r="L88" s="5">
        <v>7991118576</v>
      </c>
      <c r="M88" s="5">
        <v>1995454491</v>
      </c>
      <c r="N88" s="5">
        <v>456708891</v>
      </c>
    </row>
    <row r="89" spans="3:14" ht="15.5" x14ac:dyDescent="0.35">
      <c r="C89" t="s">
        <v>80</v>
      </c>
      <c r="D89" s="5">
        <v>9987540</v>
      </c>
      <c r="E89" s="5">
        <v>-1314246</v>
      </c>
      <c r="F89" s="5">
        <v>207270767</v>
      </c>
      <c r="G89" s="5">
        <v>206873318</v>
      </c>
      <c r="I89" s="5">
        <v>-1314246</v>
      </c>
      <c r="J89" s="5">
        <v>120684881</v>
      </c>
      <c r="K89" s="5">
        <v>28328431603</v>
      </c>
      <c r="L89" s="5">
        <v>-9993078</v>
      </c>
      <c r="M89" s="5">
        <v>-97791150</v>
      </c>
    </row>
    <row r="90" spans="3:14" ht="15.5" x14ac:dyDescent="0.35">
      <c r="C90" t="s">
        <v>102</v>
      </c>
      <c r="D90" s="5">
        <v>254825845035</v>
      </c>
      <c r="E90" s="5">
        <v>219832782539</v>
      </c>
      <c r="F90" s="5">
        <v>239736319774</v>
      </c>
      <c r="G90" s="5">
        <v>254514164332</v>
      </c>
      <c r="I90" s="5">
        <v>219832782539</v>
      </c>
      <c r="J90" s="5">
        <v>102689949332</v>
      </c>
      <c r="K90" s="5">
        <v>50287325374</v>
      </c>
      <c r="L90" s="5">
        <v>31302185352</v>
      </c>
      <c r="M90" s="5">
        <v>15529105392</v>
      </c>
      <c r="N90" s="5">
        <v>8122225853</v>
      </c>
    </row>
    <row r="91" spans="3:14" ht="15.5" x14ac:dyDescent="0.35">
      <c r="C91" t="s">
        <v>103</v>
      </c>
    </row>
    <row r="92" spans="3:14" ht="15.5" x14ac:dyDescent="0.35">
      <c r="C92" t="s">
        <v>105</v>
      </c>
      <c r="D92" s="5">
        <v>1800197163</v>
      </c>
      <c r="E92" s="5">
        <v>2310097536</v>
      </c>
      <c r="F92" s="5">
        <v>5059400790</v>
      </c>
      <c r="G92" s="5">
        <v>5481621541</v>
      </c>
      <c r="I92" s="5">
        <v>2310097536</v>
      </c>
      <c r="J92" s="5">
        <v>1951326366</v>
      </c>
      <c r="K92" s="5">
        <v>1674681955</v>
      </c>
      <c r="L92" s="5">
        <v>1009964008</v>
      </c>
      <c r="M92" s="5">
        <v>812463608</v>
      </c>
      <c r="N92" s="5">
        <v>389832603</v>
      </c>
    </row>
    <row r="93" spans="3:14" ht="15.5" x14ac:dyDescent="0.35">
      <c r="C93" t="s">
        <v>271</v>
      </c>
      <c r="L93" s="5">
        <v>47500000</v>
      </c>
      <c r="M93" s="5">
        <v>47500000</v>
      </c>
      <c r="N93" s="5">
        <v>47500000</v>
      </c>
    </row>
    <row r="94" spans="3:14" ht="15.5" x14ac:dyDescent="0.35">
      <c r="C94" t="s">
        <v>104</v>
      </c>
      <c r="D94" s="5">
        <v>638515018699</v>
      </c>
      <c r="E94" s="5">
        <v>588392501190</v>
      </c>
      <c r="F94" s="5">
        <v>413377778021</v>
      </c>
      <c r="G94" s="5">
        <v>336826935331</v>
      </c>
      <c r="I94" s="5">
        <v>588392501190</v>
      </c>
      <c r="J94" s="5">
        <v>238985401024</v>
      </c>
      <c r="K94" s="5">
        <v>117952793934</v>
      </c>
      <c r="L94" s="5">
        <v>56666431536</v>
      </c>
      <c r="M94" s="5">
        <v>52955547474</v>
      </c>
      <c r="N94" s="5">
        <v>57703393591</v>
      </c>
    </row>
    <row r="95" spans="3:14" ht="15.5" x14ac:dyDescent="0.35">
      <c r="C95" t="s">
        <v>272</v>
      </c>
      <c r="D95" s="5">
        <v>1193614515</v>
      </c>
      <c r="E95" s="5">
        <v>1193614515</v>
      </c>
      <c r="F95" s="5">
        <v>1193614515</v>
      </c>
      <c r="G95" s="5">
        <v>1193614515</v>
      </c>
      <c r="I95" s="5">
        <v>1193614515</v>
      </c>
      <c r="J95" s="5">
        <v>1193614515</v>
      </c>
      <c r="K95" s="5">
        <v>427672658</v>
      </c>
    </row>
    <row r="96" spans="3:14" ht="15.5" x14ac:dyDescent="0.35">
      <c r="C96" t="s">
        <v>106</v>
      </c>
      <c r="D96" s="5">
        <v>829329440160</v>
      </c>
      <c r="E96" s="5">
        <v>786925087227</v>
      </c>
      <c r="F96" s="5">
        <v>582166801547</v>
      </c>
      <c r="G96" s="5">
        <v>497298799111</v>
      </c>
      <c r="I96" s="5">
        <v>786925087227</v>
      </c>
      <c r="J96" s="5">
        <v>278514449588</v>
      </c>
      <c r="K96" s="5">
        <v>135576894716</v>
      </c>
      <c r="L96" s="5">
        <v>65536532190</v>
      </c>
      <c r="M96" s="5">
        <v>59333964501</v>
      </c>
      <c r="N96" s="5">
        <v>63678860517</v>
      </c>
    </row>
    <row r="97" spans="3:14" ht="15.5" x14ac:dyDescent="0.35">
      <c r="C97" t="s">
        <v>107</v>
      </c>
      <c r="D97" s="5">
        <v>1084155285195</v>
      </c>
      <c r="E97" s="5">
        <v>1006757869766</v>
      </c>
      <c r="F97" s="5">
        <v>821903121321</v>
      </c>
      <c r="G97" s="5">
        <v>751812963443</v>
      </c>
      <c r="I97" s="5">
        <v>1006757869766</v>
      </c>
      <c r="J97" s="5">
        <v>381204398920</v>
      </c>
      <c r="K97" s="5">
        <v>185864220090</v>
      </c>
      <c r="L97" s="5">
        <v>96838717542</v>
      </c>
      <c r="M97" s="5">
        <v>74863069893</v>
      </c>
      <c r="N97" s="5">
        <v>71801086370</v>
      </c>
    </row>
    <row r="98" spans="3:14" ht="15.5" x14ac:dyDescent="0.35">
      <c r="C98" t="s">
        <v>108</v>
      </c>
    </row>
    <row r="99" spans="3:14" ht="15.5" x14ac:dyDescent="0.35">
      <c r="C99" t="s">
        <v>109</v>
      </c>
    </row>
    <row r="100" spans="3:14" ht="15.5" x14ac:dyDescent="0.35">
      <c r="C100" t="s">
        <v>110</v>
      </c>
      <c r="D100" s="5">
        <v>615244182638</v>
      </c>
      <c r="E100" s="5">
        <v>567804616746</v>
      </c>
      <c r="F100" s="5">
        <v>424849388294</v>
      </c>
      <c r="G100" s="5">
        <v>385620809002</v>
      </c>
      <c r="I100" s="5">
        <v>567804616746</v>
      </c>
      <c r="J100" s="5">
        <v>63945771513</v>
      </c>
      <c r="K100" s="5">
        <v>51976015893</v>
      </c>
      <c r="L100" s="5">
        <v>26158804252</v>
      </c>
      <c r="M100" s="5">
        <v>30906844447</v>
      </c>
      <c r="N100" s="5">
        <v>37924884200</v>
      </c>
    </row>
    <row r="101" spans="3:14" ht="15.5" x14ac:dyDescent="0.35">
      <c r="C101" t="s">
        <v>273</v>
      </c>
      <c r="F101" s="5">
        <v>386191955562</v>
      </c>
      <c r="G101" s="5">
        <v>320130783654</v>
      </c>
      <c r="K101" s="5">
        <v>14027877173</v>
      </c>
      <c r="L101" s="5">
        <v>189770927</v>
      </c>
      <c r="M101" s="5">
        <v>6578487668</v>
      </c>
      <c r="N101" s="5">
        <v>13611297018</v>
      </c>
    </row>
    <row r="102" spans="3:14" ht="15.5" x14ac:dyDescent="0.35">
      <c r="C102" t="s">
        <v>1345</v>
      </c>
      <c r="D102" s="5">
        <v>450307577711</v>
      </c>
      <c r="E102" s="5">
        <v>426140992710</v>
      </c>
      <c r="F102" s="5">
        <v>386191955562</v>
      </c>
      <c r="G102" s="5">
        <v>320130783654</v>
      </c>
      <c r="I102" s="5">
        <v>426140992710</v>
      </c>
      <c r="K102" s="5">
        <v>14027877173</v>
      </c>
      <c r="L102" s="5">
        <v>189770927</v>
      </c>
      <c r="M102" s="5">
        <v>6578487668</v>
      </c>
      <c r="N102" s="5">
        <v>13611297018</v>
      </c>
    </row>
    <row r="103" spans="3:14" ht="15.5" x14ac:dyDescent="0.35">
      <c r="C103" t="s">
        <v>111</v>
      </c>
    </row>
    <row r="104" spans="3:14" ht="15.5" x14ac:dyDescent="0.35">
      <c r="C104" t="s">
        <v>112</v>
      </c>
      <c r="D104" s="5">
        <v>62465474907</v>
      </c>
      <c r="E104" s="5">
        <v>57223569585</v>
      </c>
      <c r="F104" s="5">
        <v>12551182575</v>
      </c>
      <c r="G104" s="5">
        <v>30844653117</v>
      </c>
      <c r="I104" s="5">
        <v>57223569585</v>
      </c>
      <c r="J104" s="5">
        <v>17307863802</v>
      </c>
      <c r="K104" s="5">
        <v>18279545620</v>
      </c>
      <c r="L104" s="5">
        <v>13178605526</v>
      </c>
      <c r="M104" s="5">
        <v>15309605114</v>
      </c>
      <c r="N104" s="5">
        <v>19534493446</v>
      </c>
    </row>
    <row r="105" spans="3:14" ht="15.5" x14ac:dyDescent="0.35">
      <c r="C105" t="s">
        <v>113</v>
      </c>
    </row>
    <row r="106" spans="3:14" ht="15.5" x14ac:dyDescent="0.35">
      <c r="C106" t="s">
        <v>114</v>
      </c>
      <c r="D106" s="5">
        <v>32457940713</v>
      </c>
      <c r="E106" s="5">
        <v>32457940713</v>
      </c>
      <c r="F106" s="5">
        <v>32457940713</v>
      </c>
      <c r="G106" s="5">
        <v>32457940713</v>
      </c>
      <c r="I106" s="5">
        <v>32457940713</v>
      </c>
      <c r="J106" s="5">
        <v>32457940713</v>
      </c>
      <c r="K106" s="5">
        <v>2350000000</v>
      </c>
      <c r="L106" s="5">
        <v>2700000000</v>
      </c>
      <c r="M106" s="5">
        <v>2700000000</v>
      </c>
      <c r="N106" s="5">
        <v>3201960000</v>
      </c>
    </row>
    <row r="107" spans="3:14" ht="15.5" x14ac:dyDescent="0.35">
      <c r="C107" t="s">
        <v>116</v>
      </c>
      <c r="D107" s="5">
        <v>24099889816</v>
      </c>
      <c r="E107" s="5">
        <v>24414413043</v>
      </c>
      <c r="F107" s="5">
        <v>11702245768</v>
      </c>
      <c r="G107" s="5">
        <v>12878910988</v>
      </c>
      <c r="I107" s="5">
        <v>24414413043</v>
      </c>
      <c r="J107" s="5">
        <v>6740350818</v>
      </c>
      <c r="K107" s="5">
        <v>5646995896</v>
      </c>
      <c r="L107" s="5">
        <v>5160417407</v>
      </c>
      <c r="M107" s="5">
        <v>2962142654</v>
      </c>
      <c r="N107" s="5">
        <v>2282661806</v>
      </c>
    </row>
    <row r="108" spans="3:14" ht="15.5" x14ac:dyDescent="0.35">
      <c r="C108" t="s">
        <v>115</v>
      </c>
      <c r="D108" s="5">
        <v>34069075222</v>
      </c>
      <c r="E108" s="5">
        <v>14519755639</v>
      </c>
      <c r="F108" s="5">
        <v>5356262428</v>
      </c>
      <c r="G108" s="5">
        <v>9556247591</v>
      </c>
      <c r="I108" s="5">
        <v>14519755639</v>
      </c>
      <c r="J108" s="5">
        <v>22376498573</v>
      </c>
      <c r="K108" s="5">
        <v>8834810289</v>
      </c>
      <c r="L108" s="5">
        <v>7031760090</v>
      </c>
      <c r="M108" s="5">
        <v>4375634553</v>
      </c>
      <c r="N108" s="5">
        <v>1062994061</v>
      </c>
    </row>
    <row r="109" spans="3:14" ht="15.5" x14ac:dyDescent="0.35">
      <c r="C109" t="s">
        <v>118</v>
      </c>
    </row>
    <row r="110" spans="3:14" ht="15.5" x14ac:dyDescent="0.35">
      <c r="C110" t="s">
        <v>442</v>
      </c>
      <c r="J110" s="5">
        <v>2672166737</v>
      </c>
      <c r="K110" s="5">
        <v>1502678562</v>
      </c>
    </row>
    <row r="111" spans="3:14" ht="15.5" x14ac:dyDescent="0.35">
      <c r="C111" t="s">
        <v>350</v>
      </c>
      <c r="D111" s="5">
        <v>2470088684</v>
      </c>
      <c r="E111" s="5">
        <v>1380951123</v>
      </c>
      <c r="F111" s="5">
        <v>188884566</v>
      </c>
      <c r="G111" s="5">
        <v>320040420</v>
      </c>
      <c r="I111" s="5">
        <v>1380951123</v>
      </c>
      <c r="J111" s="5">
        <v>1293412050</v>
      </c>
      <c r="K111" s="5">
        <v>2909874617</v>
      </c>
      <c r="L111" s="5">
        <v>670347045</v>
      </c>
      <c r="M111" s="5">
        <v>300336430</v>
      </c>
      <c r="N111" s="5">
        <v>1530857304</v>
      </c>
    </row>
    <row r="112" spans="3:14" ht="15.5" x14ac:dyDescent="0.35">
      <c r="C112" t="s">
        <v>378</v>
      </c>
      <c r="D112" s="5">
        <v>1884834625</v>
      </c>
      <c r="E112" s="5">
        <v>2139238945</v>
      </c>
      <c r="F112" s="5">
        <v>2898179543</v>
      </c>
      <c r="G112" s="5">
        <v>3160562602</v>
      </c>
      <c r="I112" s="5">
        <v>2139238945</v>
      </c>
      <c r="J112" s="5">
        <v>14462876576</v>
      </c>
      <c r="K112" s="5">
        <v>4513603981</v>
      </c>
    </row>
    <row r="113" spans="3:14" ht="15.5" x14ac:dyDescent="0.35">
      <c r="C113" t="s">
        <v>120</v>
      </c>
      <c r="D113" s="5">
        <v>2781791249</v>
      </c>
      <c r="E113" s="5">
        <v>3035478912</v>
      </c>
      <c r="F113" s="5">
        <v>3044178304</v>
      </c>
      <c r="G113" s="5">
        <v>3280461888</v>
      </c>
      <c r="I113" s="5">
        <v>3035478912</v>
      </c>
      <c r="J113" s="5">
        <v>5598274295</v>
      </c>
      <c r="K113" s="5">
        <v>5186786915</v>
      </c>
      <c r="L113" s="5">
        <v>598250302</v>
      </c>
      <c r="M113" s="5">
        <v>1680974458</v>
      </c>
      <c r="N113" s="5">
        <v>1433437869</v>
      </c>
    </row>
    <row r="114" spans="3:14" ht="15.5" x14ac:dyDescent="0.35">
      <c r="C114" t="s">
        <v>121</v>
      </c>
      <c r="D114" s="5">
        <v>45916571626</v>
      </c>
      <c r="E114" s="5">
        <v>44349620896</v>
      </c>
      <c r="F114" s="5">
        <v>42806120397</v>
      </c>
      <c r="G114" s="5">
        <v>43199659310</v>
      </c>
      <c r="I114" s="5">
        <v>44349620896</v>
      </c>
      <c r="J114" s="5">
        <v>54185496175</v>
      </c>
      <c r="K114" s="5">
        <v>14022197869</v>
      </c>
      <c r="L114" s="5">
        <v>5390210331</v>
      </c>
      <c r="M114" s="5">
        <v>4743895434</v>
      </c>
      <c r="N114" s="5">
        <v>6018809991</v>
      </c>
    </row>
    <row r="115" spans="3:14" ht="15.5" x14ac:dyDescent="0.35">
      <c r="C115" t="s">
        <v>122</v>
      </c>
      <c r="D115" s="5">
        <v>45916571626</v>
      </c>
      <c r="E115" s="5">
        <v>44349620896</v>
      </c>
      <c r="F115" s="5">
        <v>42806120397</v>
      </c>
      <c r="G115" s="5">
        <v>43199659310</v>
      </c>
      <c r="I115" s="5">
        <v>44349620896</v>
      </c>
      <c r="J115" s="5">
        <v>54185496175</v>
      </c>
      <c r="K115" s="5">
        <v>14022197869</v>
      </c>
      <c r="L115" s="5">
        <v>5390210331</v>
      </c>
      <c r="M115" s="5">
        <v>4743895434</v>
      </c>
      <c r="N115" s="5">
        <v>6018809991</v>
      </c>
    </row>
    <row r="116" spans="3:14" ht="15.5" x14ac:dyDescent="0.35">
      <c r="C116" t="s">
        <v>123</v>
      </c>
      <c r="D116" s="5">
        <v>11836936</v>
      </c>
      <c r="E116" s="5">
        <v>11836936</v>
      </c>
      <c r="I116" s="5">
        <v>11836936</v>
      </c>
    </row>
    <row r="117" spans="3:14" ht="15.5" x14ac:dyDescent="0.35">
      <c r="C117" t="s">
        <v>124</v>
      </c>
    </row>
    <row r="118" spans="3:14" ht="15.5" x14ac:dyDescent="0.35">
      <c r="C118" t="s">
        <v>125</v>
      </c>
      <c r="D118" s="5">
        <v>4354923309</v>
      </c>
      <c r="E118" s="5">
        <v>3520190068</v>
      </c>
      <c r="F118" s="5">
        <v>3087064109</v>
      </c>
      <c r="G118" s="5">
        <v>3480603022</v>
      </c>
      <c r="I118" s="5">
        <v>3520190068</v>
      </c>
      <c r="J118" s="5">
        <v>18428455363</v>
      </c>
      <c r="K118" s="5">
        <v>8926157160</v>
      </c>
      <c r="L118" s="5">
        <v>670347045</v>
      </c>
      <c r="M118" s="5">
        <v>300336430</v>
      </c>
      <c r="N118" s="5">
        <v>1530857304</v>
      </c>
    </row>
    <row r="119" spans="3:14" ht="15.5" x14ac:dyDescent="0.35">
      <c r="C119" t="s">
        <v>126</v>
      </c>
      <c r="D119" s="5">
        <v>661160754264</v>
      </c>
      <c r="E119" s="5">
        <v>612154237642</v>
      </c>
      <c r="F119" s="5">
        <v>467655508691</v>
      </c>
      <c r="G119" s="5">
        <v>428820468312</v>
      </c>
      <c r="I119" s="5">
        <v>612154237642</v>
      </c>
      <c r="J119" s="5">
        <v>118131267688</v>
      </c>
      <c r="K119" s="5">
        <v>65998213762</v>
      </c>
      <c r="L119" s="5">
        <v>31549014583</v>
      </c>
      <c r="M119" s="5">
        <v>35650739881</v>
      </c>
      <c r="N119" s="5">
        <v>43943694191</v>
      </c>
    </row>
    <row r="120" spans="3:14" ht="15.5" x14ac:dyDescent="0.35">
      <c r="C120" t="s">
        <v>127</v>
      </c>
    </row>
    <row r="121" spans="3:14" ht="15.5" x14ac:dyDescent="0.35">
      <c r="C121" t="s">
        <v>128</v>
      </c>
      <c r="D121" s="5">
        <v>68750000000</v>
      </c>
      <c r="E121" s="5">
        <v>68750000000</v>
      </c>
      <c r="F121" s="5">
        <v>68750000000</v>
      </c>
      <c r="G121" s="5">
        <v>68750000000</v>
      </c>
      <c r="I121" s="5">
        <v>68750000000</v>
      </c>
      <c r="J121" s="5">
        <v>68750000000</v>
      </c>
      <c r="K121" s="5">
        <v>55000000000</v>
      </c>
      <c r="L121" s="5">
        <v>25000000</v>
      </c>
      <c r="M121" s="5">
        <v>25000000</v>
      </c>
      <c r="N121" s="5">
        <v>25000000</v>
      </c>
    </row>
    <row r="122" spans="3:14" ht="15.5" x14ac:dyDescent="0.35">
      <c r="C122" t="s">
        <v>129</v>
      </c>
      <c r="D122" s="5">
        <v>59356264287</v>
      </c>
      <c r="E122" s="5">
        <v>59356264287</v>
      </c>
      <c r="F122" s="5">
        <v>59356264288</v>
      </c>
      <c r="G122" s="5">
        <v>59356264287</v>
      </c>
      <c r="I122" s="5">
        <v>59356264287</v>
      </c>
      <c r="J122" s="5">
        <v>56857515587</v>
      </c>
      <c r="K122" s="5">
        <v>7271363600</v>
      </c>
      <c r="L122" s="5">
        <v>7271363600</v>
      </c>
      <c r="M122" s="5">
        <v>7271363600</v>
      </c>
      <c r="N122" s="5">
        <v>7271363600</v>
      </c>
    </row>
    <row r="123" spans="3:14" ht="15.5" x14ac:dyDescent="0.35">
      <c r="C123" t="s">
        <v>130</v>
      </c>
      <c r="D123" s="5">
        <v>253744491795</v>
      </c>
      <c r="E123" s="5">
        <v>227492361038</v>
      </c>
      <c r="F123" s="5">
        <v>190201660148</v>
      </c>
      <c r="G123" s="5">
        <v>159792678157</v>
      </c>
      <c r="I123" s="5">
        <v>227492361038</v>
      </c>
      <c r="J123" s="5">
        <v>125480274813</v>
      </c>
      <c r="K123" s="5">
        <v>28890661326</v>
      </c>
      <c r="L123" s="5">
        <v>57838171482</v>
      </c>
      <c r="M123" s="5">
        <v>31886365512</v>
      </c>
      <c r="N123" s="5">
        <v>20451356575</v>
      </c>
    </row>
    <row r="124" spans="3:14" ht="15.5" x14ac:dyDescent="0.35">
      <c r="C124" t="s">
        <v>131</v>
      </c>
      <c r="D124" s="5">
        <v>13750000000</v>
      </c>
      <c r="E124" s="5">
        <v>13750000000</v>
      </c>
      <c r="F124" s="5">
        <v>13750000000</v>
      </c>
      <c r="G124" s="5">
        <v>13750000000</v>
      </c>
      <c r="I124" s="5">
        <v>13750000000</v>
      </c>
      <c r="J124" s="5">
        <v>2000000000</v>
      </c>
      <c r="K124" s="5">
        <v>1000000000</v>
      </c>
    </row>
    <row r="125" spans="3:14" ht="15.5" x14ac:dyDescent="0.35">
      <c r="C125" t="s">
        <v>132</v>
      </c>
      <c r="D125" s="5">
        <v>239994491795</v>
      </c>
      <c r="E125" s="5">
        <v>213742361038</v>
      </c>
      <c r="F125" s="5">
        <v>176451660148</v>
      </c>
      <c r="G125" s="5">
        <v>146042678157</v>
      </c>
      <c r="I125" s="5">
        <v>213742361038</v>
      </c>
      <c r="J125" s="5">
        <v>123480274813</v>
      </c>
      <c r="K125" s="5">
        <v>27890661326</v>
      </c>
      <c r="L125" s="5">
        <v>57838171482</v>
      </c>
      <c r="M125" s="5">
        <v>31886365512</v>
      </c>
      <c r="N125" s="5">
        <v>20451356575</v>
      </c>
    </row>
    <row r="126" spans="3:14" ht="15.5" x14ac:dyDescent="0.35">
      <c r="C126" t="s">
        <v>133</v>
      </c>
      <c r="D126" s="5">
        <v>253744491795</v>
      </c>
      <c r="E126" s="5">
        <v>227492361038</v>
      </c>
      <c r="F126" s="5">
        <v>190201660148</v>
      </c>
      <c r="G126" s="5">
        <v>159792678157</v>
      </c>
      <c r="I126" s="5">
        <v>227492361038</v>
      </c>
      <c r="J126" s="5">
        <v>125480274813</v>
      </c>
      <c r="K126" s="5">
        <v>28890661326</v>
      </c>
      <c r="L126" s="5">
        <v>57838171482</v>
      </c>
      <c r="M126" s="5">
        <v>31886365512</v>
      </c>
      <c r="N126" s="5">
        <v>20451356575</v>
      </c>
    </row>
    <row r="127" spans="3:14" ht="15.5" x14ac:dyDescent="0.35">
      <c r="C127" t="s">
        <v>134</v>
      </c>
      <c r="D127" s="5">
        <v>41133787309</v>
      </c>
      <c r="E127" s="5">
        <v>39006321045</v>
      </c>
      <c r="F127" s="5">
        <v>35732417427</v>
      </c>
      <c r="G127" s="5">
        <v>34886679369</v>
      </c>
      <c r="I127" s="5">
        <v>39006321045</v>
      </c>
      <c r="J127" s="5">
        <v>11864655951</v>
      </c>
      <c r="K127" s="5">
        <v>375549799</v>
      </c>
      <c r="L127" s="5">
        <v>165160955</v>
      </c>
      <c r="M127" s="5">
        <v>127392050</v>
      </c>
      <c r="N127" s="5">
        <v>109672004</v>
      </c>
    </row>
    <row r="128" spans="3:14" ht="15.5" x14ac:dyDescent="0.35">
      <c r="C128" t="s">
        <v>9</v>
      </c>
      <c r="D128" s="5">
        <v>422994530931</v>
      </c>
      <c r="E128" s="5">
        <v>394603632124</v>
      </c>
      <c r="F128" s="5">
        <v>354247612630</v>
      </c>
      <c r="G128" s="5">
        <v>322992495131</v>
      </c>
      <c r="I128" s="5">
        <v>394603632124</v>
      </c>
      <c r="J128" s="5">
        <v>263073131232</v>
      </c>
      <c r="K128" s="5">
        <v>119866006328</v>
      </c>
      <c r="L128" s="5">
        <v>65289702959</v>
      </c>
      <c r="M128" s="5">
        <v>39212330012</v>
      </c>
      <c r="N128" s="5">
        <v>27857392179</v>
      </c>
    </row>
    <row r="129" spans="2:14" ht="15.5" x14ac:dyDescent="0.35">
      <c r="C129" t="s">
        <v>135</v>
      </c>
      <c r="D129" s="5">
        <v>1084155285195</v>
      </c>
      <c r="E129" s="5">
        <v>1006757869766</v>
      </c>
      <c r="F129" s="5">
        <v>821903121321</v>
      </c>
      <c r="G129" s="5">
        <v>751812963443</v>
      </c>
      <c r="I129" s="5">
        <v>1006757869766</v>
      </c>
      <c r="J129" s="5">
        <v>381204398920</v>
      </c>
      <c r="K129" s="5">
        <v>185864220090</v>
      </c>
      <c r="L129" s="5">
        <v>96838717542</v>
      </c>
      <c r="M129" s="5">
        <v>74863069893</v>
      </c>
      <c r="N129" s="5">
        <v>71801086370</v>
      </c>
    </row>
    <row r="130" spans="2:14" ht="15.5" x14ac:dyDescent="0.35">
      <c r="C130" t="s">
        <v>136</v>
      </c>
      <c r="D130" s="5">
        <v>1375000000</v>
      </c>
      <c r="E130" s="5">
        <v>1375000000</v>
      </c>
      <c r="F130" s="5">
        <v>1375000000</v>
      </c>
      <c r="G130" s="5">
        <v>1375000000</v>
      </c>
      <c r="I130" s="5">
        <v>1375000000</v>
      </c>
      <c r="J130" s="5">
        <v>1375000000</v>
      </c>
      <c r="K130" s="5">
        <v>1100000000</v>
      </c>
      <c r="L130" s="5">
        <v>250</v>
      </c>
      <c r="M130" s="5">
        <v>250</v>
      </c>
      <c r="N130" s="5">
        <v>250</v>
      </c>
    </row>
    <row r="132" spans="2:14" ht="15.5" x14ac:dyDescent="0.35">
      <c r="B132" t="s">
        <v>137</v>
      </c>
      <c r="C132" t="s">
        <v>138</v>
      </c>
      <c r="D132" s="5">
        <v>28162738786</v>
      </c>
      <c r="E132" s="5">
        <v>94202412999</v>
      </c>
      <c r="F132" s="5">
        <v>37248002791</v>
      </c>
      <c r="G132" s="5">
        <v>-27760768450</v>
      </c>
      <c r="I132" s="5">
        <v>137270289257</v>
      </c>
      <c r="J132" s="5">
        <v>63455928084</v>
      </c>
      <c r="K132" s="5">
        <v>51670828548</v>
      </c>
      <c r="L132" s="5">
        <v>34073170833</v>
      </c>
      <c r="M132" s="5">
        <v>17507393070</v>
      </c>
      <c r="N132" s="5">
        <v>20347976501</v>
      </c>
    </row>
    <row r="133" spans="2:14" ht="15.5" x14ac:dyDescent="0.35">
      <c r="C133" t="s">
        <v>279</v>
      </c>
      <c r="D133" s="5">
        <v>94158692426</v>
      </c>
      <c r="E133" s="5">
        <v>169354026333</v>
      </c>
      <c r="F133" s="5">
        <v>114904648028</v>
      </c>
      <c r="G133" s="5">
        <v>96594704029</v>
      </c>
      <c r="I133" s="5">
        <v>466279271861</v>
      </c>
      <c r="J133" s="5">
        <v>347736599956</v>
      </c>
      <c r="K133" s="5">
        <v>290145426768</v>
      </c>
      <c r="L133" s="5">
        <v>205292670257</v>
      </c>
      <c r="M133" s="5">
        <v>152042515668</v>
      </c>
      <c r="N133" s="5">
        <v>114835966666</v>
      </c>
    </row>
    <row r="134" spans="2:14" ht="15.5" x14ac:dyDescent="0.35">
      <c r="C134" t="s">
        <v>140</v>
      </c>
      <c r="D134" s="5">
        <v>-28884178982</v>
      </c>
      <c r="E134" s="5">
        <v>-43645438084</v>
      </c>
      <c r="F134" s="5">
        <v>-40341594501</v>
      </c>
      <c r="G134" s="5">
        <v>-61852846982</v>
      </c>
      <c r="I134" s="5">
        <v>-170817250797</v>
      </c>
      <c r="J134" s="5">
        <v>-181969430417</v>
      </c>
      <c r="K134" s="5">
        <v>-132348374384</v>
      </c>
      <c r="L134" s="5">
        <v>-115272399670</v>
      </c>
      <c r="M134" s="5">
        <v>-95842864557</v>
      </c>
      <c r="N134" s="5">
        <v>-63036241309</v>
      </c>
    </row>
    <row r="135" spans="2:14" ht="15.5" x14ac:dyDescent="0.35">
      <c r="C135" t="s">
        <v>142</v>
      </c>
      <c r="D135" s="5">
        <v>-23532310759</v>
      </c>
      <c r="E135" s="5">
        <v>8814983472</v>
      </c>
      <c r="F135" s="5">
        <v>-22831438302</v>
      </c>
      <c r="G135" s="5">
        <v>-20403367992</v>
      </c>
      <c r="I135" s="5">
        <v>-57242537997</v>
      </c>
      <c r="J135" s="5">
        <v>-58702899232</v>
      </c>
      <c r="K135" s="5">
        <v>-40370278401</v>
      </c>
      <c r="L135" s="5">
        <v>-35065095945</v>
      </c>
      <c r="M135" s="5">
        <v>-28346372496</v>
      </c>
      <c r="N135" s="5">
        <v>-22508526459</v>
      </c>
    </row>
    <row r="136" spans="2:14" ht="15.5" x14ac:dyDescent="0.35">
      <c r="C136" t="s">
        <v>498</v>
      </c>
      <c r="D136" s="5">
        <v>-4865657410</v>
      </c>
      <c r="E136" s="5">
        <v>-25430254805</v>
      </c>
      <c r="F136" s="5">
        <v>-8057104266</v>
      </c>
      <c r="G136" s="5">
        <v>-12170555723</v>
      </c>
      <c r="I136" s="5">
        <v>-47364377504</v>
      </c>
      <c r="J136" s="5">
        <v>-20597203616</v>
      </c>
      <c r="K136" s="5">
        <v>-53209799010</v>
      </c>
      <c r="L136" s="5">
        <v>-12481777059</v>
      </c>
      <c r="M136" s="5">
        <v>-5671086266</v>
      </c>
      <c r="N136" s="5">
        <v>-5183447877</v>
      </c>
    </row>
    <row r="137" spans="2:14" ht="15.5" x14ac:dyDescent="0.35">
      <c r="C137" t="s">
        <v>261</v>
      </c>
      <c r="D137" s="5">
        <v>887621760</v>
      </c>
      <c r="E137" s="5">
        <v>799211775</v>
      </c>
      <c r="F137" s="5">
        <v>532518015</v>
      </c>
      <c r="G137" s="5">
        <v>390020237</v>
      </c>
      <c r="I137" s="5">
        <v>2093244316</v>
      </c>
      <c r="J137" s="5">
        <v>681207466</v>
      </c>
      <c r="K137" s="5">
        <v>383475326</v>
      </c>
      <c r="L137" s="5">
        <v>-1392446782</v>
      </c>
      <c r="M137" s="5">
        <v>-2166528110</v>
      </c>
      <c r="N137" s="5">
        <v>-2042243784</v>
      </c>
    </row>
    <row r="138" spans="2:14" ht="15.5" x14ac:dyDescent="0.35">
      <c r="C138" t="s">
        <v>355</v>
      </c>
      <c r="D138" s="5">
        <v>-6936083618</v>
      </c>
      <c r="E138" s="5">
        <v>-5269384857</v>
      </c>
      <c r="F138" s="5">
        <v>-6201786711</v>
      </c>
      <c r="G138" s="5">
        <v>-1691919469</v>
      </c>
      <c r="I138" s="5">
        <v>-13693200537</v>
      </c>
      <c r="J138" s="5">
        <v>-3010296959</v>
      </c>
      <c r="K138" s="5">
        <v>-1951232545</v>
      </c>
    </row>
    <row r="139" spans="2:14" ht="15.5" x14ac:dyDescent="0.35">
      <c r="C139" t="s">
        <v>144</v>
      </c>
      <c r="D139" s="5">
        <v>-2665344631</v>
      </c>
      <c r="E139" s="5">
        <v>-10420730835</v>
      </c>
      <c r="F139" s="5">
        <v>-757239472</v>
      </c>
      <c r="G139" s="5">
        <v>-28626802550</v>
      </c>
      <c r="I139" s="5">
        <v>-41984860085</v>
      </c>
      <c r="J139" s="5">
        <v>-20682049114</v>
      </c>
      <c r="K139" s="5">
        <v>-10978389206</v>
      </c>
      <c r="L139" s="5">
        <v>-7007779968</v>
      </c>
      <c r="M139" s="5">
        <v>-2508271169</v>
      </c>
      <c r="N139" s="5">
        <v>-1717530736</v>
      </c>
    </row>
    <row r="140" spans="2:14" ht="15.5" x14ac:dyDescent="0.35">
      <c r="C140" t="s">
        <v>145</v>
      </c>
      <c r="D140" s="5">
        <v>22938903360</v>
      </c>
      <c r="E140" s="5">
        <v>62031607376</v>
      </c>
      <c r="F140" s="5">
        <v>46636377859</v>
      </c>
      <c r="G140" s="5">
        <v>274601735947</v>
      </c>
      <c r="I140" s="5">
        <v>419375161410</v>
      </c>
      <c r="J140" s="5">
        <v>69910229703</v>
      </c>
      <c r="K140" s="5">
        <v>-14004568301</v>
      </c>
      <c r="L140" s="5">
        <v>-3398002550</v>
      </c>
      <c r="M140" s="5">
        <v>-488869258</v>
      </c>
      <c r="N140" s="5">
        <v>-21839502</v>
      </c>
    </row>
    <row r="141" spans="2:14" ht="15.5" x14ac:dyDescent="0.35">
      <c r="C141" t="s">
        <v>146</v>
      </c>
      <c r="D141" s="5">
        <v>-61845522689</v>
      </c>
      <c r="E141" s="5">
        <v>-144567955608</v>
      </c>
      <c r="F141" s="5">
        <v>-166720786970</v>
      </c>
      <c r="G141" s="5">
        <v>-160651884890</v>
      </c>
      <c r="I141" s="5">
        <v>-533667720350</v>
      </c>
      <c r="J141" s="5">
        <v>-129628389474</v>
      </c>
      <c r="K141" s="5">
        <v>-53491941365</v>
      </c>
      <c r="L141" s="5">
        <v>-21526172941</v>
      </c>
      <c r="M141" s="5">
        <v>-3649598565</v>
      </c>
      <c r="N141" s="5">
        <v>-19988204821</v>
      </c>
    </row>
    <row r="142" spans="2:14" ht="15.5" x14ac:dyDescent="0.35">
      <c r="C142" t="s">
        <v>1346</v>
      </c>
      <c r="F142" s="5">
        <v>-532087328</v>
      </c>
      <c r="G142" s="5">
        <v>532087328</v>
      </c>
    </row>
    <row r="143" spans="2:14" ht="15.5" x14ac:dyDescent="0.35">
      <c r="C143" t="s">
        <v>97</v>
      </c>
    </row>
    <row r="144" spans="2:14" ht="15.5" x14ac:dyDescent="0.35">
      <c r="C144" t="s">
        <v>270</v>
      </c>
      <c r="L144" s="5">
        <v>-540855556</v>
      </c>
      <c r="M144" s="5">
        <v>-450000000</v>
      </c>
      <c r="N144" s="5">
        <v>-210000000</v>
      </c>
    </row>
    <row r="145" spans="3:14" ht="15.5" x14ac:dyDescent="0.35">
      <c r="C145" t="s">
        <v>1347</v>
      </c>
      <c r="F145" s="5">
        <v>-532087328</v>
      </c>
      <c r="G145" s="5">
        <v>532087328</v>
      </c>
      <c r="L145" s="5">
        <v>800000000</v>
      </c>
      <c r="M145" s="5">
        <v>1050000000</v>
      </c>
      <c r="N145" s="5">
        <v>150000000</v>
      </c>
    </row>
    <row r="146" spans="3:14" ht="15.5" x14ac:dyDescent="0.35">
      <c r="C146" t="s">
        <v>1348</v>
      </c>
      <c r="D146" s="5">
        <v>-5462232780</v>
      </c>
      <c r="G146" s="5">
        <v>18072919278</v>
      </c>
    </row>
    <row r="147" spans="3:14" ht="15.5" x14ac:dyDescent="0.35">
      <c r="C147" t="s">
        <v>649</v>
      </c>
      <c r="D147" s="5">
        <v>-5462232780</v>
      </c>
      <c r="G147" s="5">
        <v>18072919278</v>
      </c>
      <c r="L147" s="5">
        <v>-540855556</v>
      </c>
      <c r="M147" s="5">
        <v>-450000000</v>
      </c>
      <c r="N147" s="5">
        <v>-210000000</v>
      </c>
    </row>
    <row r="148" spans="3:14" ht="15.5" x14ac:dyDescent="0.35">
      <c r="C148" t="s">
        <v>148</v>
      </c>
      <c r="D148" s="5">
        <v>-52505081764</v>
      </c>
      <c r="E148" s="5">
        <v>-184928466434</v>
      </c>
      <c r="F148" s="5">
        <v>-76145132852</v>
      </c>
      <c r="G148" s="5">
        <v>-83865103203</v>
      </c>
      <c r="I148" s="5">
        <v>-381013722127</v>
      </c>
      <c r="J148" s="5">
        <v>-98866830001</v>
      </c>
      <c r="K148" s="5">
        <v>-54294732064</v>
      </c>
      <c r="L148" s="5">
        <v>-18976428497</v>
      </c>
      <c r="M148" s="5">
        <v>-3982928565</v>
      </c>
      <c r="N148" s="5">
        <v>-19880704821</v>
      </c>
    </row>
    <row r="149" spans="3:14" ht="15.5" x14ac:dyDescent="0.35">
      <c r="C149" t="s">
        <v>147</v>
      </c>
      <c r="D149" s="5">
        <v>-2753874833</v>
      </c>
      <c r="G149" s="5">
        <v>7579153966</v>
      </c>
    </row>
    <row r="150" spans="3:14" ht="15.5" x14ac:dyDescent="0.35">
      <c r="C150" t="s">
        <v>1257</v>
      </c>
      <c r="E150" s="5">
        <v>190965470928</v>
      </c>
      <c r="F150" s="5">
        <v>-88881279926</v>
      </c>
      <c r="G150" s="5">
        <v>-102084191002</v>
      </c>
    </row>
    <row r="151" spans="3:14" ht="15.5" x14ac:dyDescent="0.35">
      <c r="C151" t="s">
        <v>825</v>
      </c>
      <c r="D151" s="5">
        <v>-1124333312</v>
      </c>
      <c r="E151" s="5">
        <v>2778241873</v>
      </c>
      <c r="F151" s="5">
        <v>-1891490616</v>
      </c>
      <c r="G151" s="5">
        <v>-886751257</v>
      </c>
      <c r="J151" s="5">
        <v>-942000000</v>
      </c>
      <c r="L151" s="5">
        <v>-2808888888</v>
      </c>
      <c r="M151" s="5">
        <v>-266670000</v>
      </c>
    </row>
    <row r="152" spans="3:14" ht="15.5" x14ac:dyDescent="0.35">
      <c r="C152" t="s">
        <v>413</v>
      </c>
      <c r="J152" s="5">
        <v>-26154000000</v>
      </c>
    </row>
    <row r="153" spans="3:14" ht="15.5" x14ac:dyDescent="0.35">
      <c r="C153" t="s">
        <v>823</v>
      </c>
      <c r="E153" s="5">
        <v>-632560027</v>
      </c>
      <c r="F153" s="5">
        <v>729203752</v>
      </c>
      <c r="I153" s="5">
        <v>96643725</v>
      </c>
      <c r="J153" s="5">
        <v>411130527</v>
      </c>
      <c r="K153" s="5">
        <v>802790699</v>
      </c>
    </row>
    <row r="154" spans="3:14" ht="15.5" x14ac:dyDescent="0.35">
      <c r="C154" t="s">
        <v>847</v>
      </c>
      <c r="E154" s="5">
        <v>-152750641948</v>
      </c>
      <c r="I154" s="5">
        <v>-152750641948</v>
      </c>
      <c r="J154" s="5">
        <v>-4076690000</v>
      </c>
      <c r="N154" s="5">
        <v>-47500000</v>
      </c>
    </row>
    <row r="155" spans="3:14" ht="15.5" x14ac:dyDescent="0.35">
      <c r="C155" t="s">
        <v>149</v>
      </c>
      <c r="D155" s="5">
        <v>22938903360</v>
      </c>
      <c r="E155" s="5">
        <v>62031607376</v>
      </c>
      <c r="F155" s="5">
        <v>46636377859</v>
      </c>
      <c r="G155" s="5">
        <v>274601735947</v>
      </c>
      <c r="I155" s="5">
        <v>419375161410</v>
      </c>
      <c r="J155" s="5">
        <v>69910229703</v>
      </c>
      <c r="K155" s="5">
        <v>-14004568301</v>
      </c>
      <c r="L155" s="5">
        <v>-3398002550</v>
      </c>
      <c r="M155" s="5">
        <v>-488869258</v>
      </c>
      <c r="N155" s="5">
        <v>-21839502</v>
      </c>
    </row>
    <row r="156" spans="3:14" ht="15.5" x14ac:dyDescent="0.35">
      <c r="C156" t="s">
        <v>1155</v>
      </c>
    </row>
    <row r="157" spans="3:14" ht="15.5" x14ac:dyDescent="0.35">
      <c r="C157" t="s">
        <v>1349</v>
      </c>
      <c r="F157" s="5">
        <v>-3683500000</v>
      </c>
      <c r="G157" s="5">
        <v>3683500000</v>
      </c>
    </row>
    <row r="158" spans="3:14" ht="15.5" x14ac:dyDescent="0.35">
      <c r="C158" t="s">
        <v>276</v>
      </c>
      <c r="E158" s="5">
        <v>-375239041278</v>
      </c>
      <c r="F158" s="5">
        <v>375239041278</v>
      </c>
      <c r="G158" s="5">
        <v>-3322678562</v>
      </c>
      <c r="I158" s="5">
        <v>-3322678562</v>
      </c>
      <c r="J158" s="5">
        <v>-353571432</v>
      </c>
      <c r="K158" s="5">
        <v>-353571432</v>
      </c>
      <c r="L158" s="5">
        <v>-1500000000</v>
      </c>
    </row>
    <row r="159" spans="3:14" ht="15.5" x14ac:dyDescent="0.35">
      <c r="C159" t="s">
        <v>1350</v>
      </c>
      <c r="J159" s="5">
        <v>30107940713</v>
      </c>
      <c r="K159" s="5">
        <v>-3100000000</v>
      </c>
      <c r="N159" s="5">
        <v>-500000000</v>
      </c>
    </row>
    <row r="160" spans="3:14" ht="15.5" x14ac:dyDescent="0.35">
      <c r="C160" t="s">
        <v>129</v>
      </c>
    </row>
    <row r="161" spans="2:14" ht="15.5" x14ac:dyDescent="0.35">
      <c r="C161" t="s">
        <v>633</v>
      </c>
      <c r="J161" s="5">
        <v>51700000000</v>
      </c>
    </row>
    <row r="162" spans="2:14" ht="15.5" x14ac:dyDescent="0.35">
      <c r="C162" t="s">
        <v>1159</v>
      </c>
      <c r="D162" s="5">
        <v>24166585001</v>
      </c>
      <c r="E162" s="5">
        <v>426140992710</v>
      </c>
      <c r="F162" s="5">
        <v>-323814283654</v>
      </c>
      <c r="G162" s="5">
        <v>278586968351</v>
      </c>
      <c r="I162" s="5">
        <v>426140992710</v>
      </c>
      <c r="J162" s="5">
        <v>53520000000</v>
      </c>
      <c r="M162" s="5">
        <v>1500000000</v>
      </c>
      <c r="N162" s="5">
        <v>1701960000</v>
      </c>
    </row>
    <row r="163" spans="2:14" ht="15.5" x14ac:dyDescent="0.35">
      <c r="C163" t="s">
        <v>1351</v>
      </c>
    </row>
    <row r="164" spans="2:14" ht="15.5" x14ac:dyDescent="0.35">
      <c r="C164" t="s">
        <v>591</v>
      </c>
      <c r="D164" s="5">
        <v>-911865222</v>
      </c>
      <c r="E164" s="5">
        <v>-1270331624</v>
      </c>
      <c r="F164" s="5">
        <v>-667324192</v>
      </c>
      <c r="G164" s="5">
        <v>1108255480</v>
      </c>
      <c r="I164" s="5">
        <v>-3443722231</v>
      </c>
      <c r="J164" s="5">
        <v>-2898390106</v>
      </c>
      <c r="K164" s="5">
        <v>-2379573310</v>
      </c>
      <c r="L164" s="5">
        <v>-1898002550</v>
      </c>
      <c r="M164" s="5">
        <v>-1486909258</v>
      </c>
      <c r="N164" s="5">
        <v>-1223799502</v>
      </c>
    </row>
    <row r="165" spans="2:14" ht="15.5" x14ac:dyDescent="0.35">
      <c r="C165" t="s">
        <v>753</v>
      </c>
      <c r="D165" s="5">
        <v>-315816419</v>
      </c>
      <c r="E165" s="5">
        <v>138987568</v>
      </c>
      <c r="F165" s="5">
        <v>-4121055573</v>
      </c>
      <c r="G165" s="5">
        <v>-1770809322</v>
      </c>
      <c r="I165" s="5">
        <v>-12260430507</v>
      </c>
      <c r="J165" s="5">
        <v>-11033272874</v>
      </c>
      <c r="K165" s="5">
        <v>-8171423559</v>
      </c>
    </row>
    <row r="166" spans="2:14" ht="15.5" x14ac:dyDescent="0.35">
      <c r="C166" t="s">
        <v>1352</v>
      </c>
      <c r="E166" s="5">
        <v>12261000000</v>
      </c>
      <c r="I166" s="5">
        <v>12261000000</v>
      </c>
      <c r="J166" s="5">
        <v>2453000000</v>
      </c>
    </row>
    <row r="167" spans="2:14" ht="15.5" x14ac:dyDescent="0.35">
      <c r="C167" t="s">
        <v>432</v>
      </c>
      <c r="J167" s="5">
        <v>-2198432454</v>
      </c>
    </row>
    <row r="168" spans="2:14" ht="15.5" x14ac:dyDescent="0.35">
      <c r="C168" t="s">
        <v>1353</v>
      </c>
      <c r="D168" s="5">
        <v>-1227681641</v>
      </c>
      <c r="E168" s="5">
        <v>-364109385334</v>
      </c>
      <c r="F168" s="5">
        <v>370450661513</v>
      </c>
      <c r="G168" s="5">
        <v>-3985232404</v>
      </c>
      <c r="I168" s="5">
        <v>-6765831300</v>
      </c>
      <c r="J168" s="5">
        <v>16390229703</v>
      </c>
      <c r="K168" s="5">
        <v>-14004568301</v>
      </c>
      <c r="L168" s="5">
        <v>-3398002550</v>
      </c>
      <c r="M168" s="5">
        <v>-1988869258</v>
      </c>
      <c r="N168" s="5">
        <v>-1723799502</v>
      </c>
    </row>
    <row r="169" spans="2:14" ht="15.5" x14ac:dyDescent="0.35">
      <c r="C169" t="s">
        <v>857</v>
      </c>
      <c r="D169" s="5">
        <v>-10743880543</v>
      </c>
      <c r="E169" s="5">
        <v>11666064767</v>
      </c>
      <c r="F169" s="5">
        <v>-82836406320</v>
      </c>
      <c r="G169" s="5">
        <v>86189082607</v>
      </c>
      <c r="I169" s="5">
        <v>22977730317</v>
      </c>
      <c r="J169" s="5">
        <v>3737768313</v>
      </c>
      <c r="K169" s="5">
        <v>-15825681118</v>
      </c>
      <c r="L169" s="5">
        <v>9148995342</v>
      </c>
      <c r="M169" s="5">
        <v>13368925247</v>
      </c>
      <c r="N169" s="5">
        <v>337932178</v>
      </c>
    </row>
    <row r="170" spans="2:14" ht="15.5" x14ac:dyDescent="0.35">
      <c r="C170" t="s">
        <v>1354</v>
      </c>
      <c r="J170" s="5">
        <v>7306974</v>
      </c>
    </row>
    <row r="171" spans="2:14" ht="15.5" x14ac:dyDescent="0.35">
      <c r="C171" t="s">
        <v>165</v>
      </c>
      <c r="D171" s="5">
        <v>24256845278</v>
      </c>
      <c r="E171" s="5">
        <v>-10952914283</v>
      </c>
      <c r="F171" s="5">
        <v>10952914283</v>
      </c>
      <c r="G171" s="5">
        <v>-10952914283</v>
      </c>
      <c r="I171" s="5">
        <v>1279114961</v>
      </c>
      <c r="J171" s="5">
        <v>-2465960326</v>
      </c>
      <c r="K171" s="5">
        <v>13359720792</v>
      </c>
      <c r="L171" s="5">
        <v>4114533012</v>
      </c>
      <c r="M171" s="5">
        <v>-9254392235</v>
      </c>
      <c r="N171" s="5">
        <v>-9592324413</v>
      </c>
    </row>
    <row r="172" spans="2:14" ht="15.5" x14ac:dyDescent="0.35">
      <c r="C172" t="s">
        <v>512</v>
      </c>
      <c r="D172" s="5">
        <v>13512964735</v>
      </c>
      <c r="E172" s="5">
        <v>713150484</v>
      </c>
      <c r="F172" s="5">
        <v>-71883492037</v>
      </c>
      <c r="G172" s="5">
        <v>75236168324</v>
      </c>
      <c r="I172" s="5">
        <v>24256845278</v>
      </c>
      <c r="J172" s="5">
        <v>1279114961</v>
      </c>
      <c r="K172" s="5">
        <v>-2465960326</v>
      </c>
      <c r="L172" s="5">
        <v>13263528354</v>
      </c>
      <c r="M172" s="5">
        <v>4114533012</v>
      </c>
      <c r="N172" s="5">
        <v>-9254392235</v>
      </c>
    </row>
    <row r="174" spans="2:14" ht="15.5" x14ac:dyDescent="0.35">
      <c r="B174" t="s">
        <v>167</v>
      </c>
      <c r="C174" t="s">
        <v>11</v>
      </c>
      <c r="D174" s="5">
        <v>1380000000</v>
      </c>
      <c r="E174" s="5">
        <v>1380000000</v>
      </c>
      <c r="F174" s="5">
        <v>1380000000</v>
      </c>
      <c r="G174" s="5">
        <v>1380000000</v>
      </c>
      <c r="I174" s="5">
        <v>1380000000</v>
      </c>
      <c r="J174" s="5">
        <v>1380000000</v>
      </c>
      <c r="K174" s="5">
        <v>1100000000</v>
      </c>
      <c r="L174" s="5">
        <v>0</v>
      </c>
      <c r="M174" s="5">
        <v>0</v>
      </c>
      <c r="N174" s="5">
        <v>0</v>
      </c>
    </row>
    <row r="175" spans="2:14" ht="15.5" x14ac:dyDescent="0.35">
      <c r="C175" t="s">
        <v>168</v>
      </c>
      <c r="D175" s="6">
        <v>19.09</v>
      </c>
      <c r="E175" s="6">
        <v>27.12</v>
      </c>
      <c r="F175" s="6">
        <v>22.12</v>
      </c>
      <c r="G175" s="6">
        <v>14.99</v>
      </c>
    </row>
    <row r="176" spans="2:14" ht="15.5" x14ac:dyDescent="0.35">
      <c r="C176" t="s">
        <v>169</v>
      </c>
      <c r="D176" s="6">
        <v>157.66999999999999</v>
      </c>
      <c r="E176" s="6">
        <v>154.87</v>
      </c>
      <c r="F176" s="6">
        <v>175.41</v>
      </c>
      <c r="G176" s="6">
        <v>86.72</v>
      </c>
    </row>
    <row r="177" spans="3:7" ht="15.5" x14ac:dyDescent="0.35">
      <c r="C177" t="s">
        <v>60</v>
      </c>
      <c r="D177" s="6">
        <v>34.979999999999997</v>
      </c>
      <c r="E177" s="6">
        <v>49.82</v>
      </c>
      <c r="F177" s="6">
        <v>48.27</v>
      </c>
      <c r="G177" s="6">
        <v>15.21</v>
      </c>
    </row>
    <row r="178" spans="3:7" ht="15.5" x14ac:dyDescent="0.35">
      <c r="C178" t="s">
        <v>170</v>
      </c>
      <c r="D178" s="5">
        <v>57320000000</v>
      </c>
      <c r="E178" s="6">
        <v>67180000000.000008</v>
      </c>
      <c r="F178" s="5">
        <v>52090000000</v>
      </c>
      <c r="G178" s="5">
        <v>52480000000</v>
      </c>
    </row>
    <row r="179" spans="3:7" ht="15.5" x14ac:dyDescent="0.35">
      <c r="C179" t="s">
        <v>171</v>
      </c>
      <c r="D179" s="6">
        <v>2.4199999999999999E-2</v>
      </c>
      <c r="E179" s="6">
        <v>3.7000000000000005E-2</v>
      </c>
      <c r="F179" s="6">
        <v>3.7000000000000005E-2</v>
      </c>
      <c r="G179" s="6">
        <v>2.7400000000000001E-2</v>
      </c>
    </row>
    <row r="180" spans="3:7" ht="15.5" x14ac:dyDescent="0.35">
      <c r="C180" t="s">
        <v>172</v>
      </c>
      <c r="D180" s="6">
        <v>6.8699999999999997E-2</v>
      </c>
      <c r="E180" s="6">
        <v>0.10490000000000001</v>
      </c>
      <c r="F180" s="6">
        <v>9.5500000000000002E-2</v>
      </c>
      <c r="G180" s="6">
        <v>7.1500000000000008E-2</v>
      </c>
    </row>
    <row r="181" spans="3:7" ht="15.5" x14ac:dyDescent="0.35">
      <c r="C181" t="s">
        <v>173</v>
      </c>
      <c r="D181" s="6">
        <v>0.1038</v>
      </c>
      <c r="E181" s="6">
        <v>0.14419999999999999</v>
      </c>
      <c r="F181" s="6">
        <v>0.1176</v>
      </c>
      <c r="G181" s="6">
        <v>0.125</v>
      </c>
    </row>
    <row r="182" spans="3:7" ht="15.5" x14ac:dyDescent="0.35">
      <c r="C182" t="s">
        <v>174</v>
      </c>
      <c r="D182" s="6">
        <v>6.8</v>
      </c>
      <c r="E182" s="6">
        <v>8.7200000000000006</v>
      </c>
      <c r="F182" s="6">
        <v>7.55</v>
      </c>
      <c r="G182" s="6">
        <v>23.54</v>
      </c>
    </row>
    <row r="183" spans="3:7" ht="15.5" x14ac:dyDescent="0.35">
      <c r="C183" t="s">
        <v>175</v>
      </c>
      <c r="D183" s="5">
        <v>423000000000</v>
      </c>
      <c r="E183" s="5">
        <v>395000000000</v>
      </c>
      <c r="F183" s="5">
        <v>354000000000</v>
      </c>
      <c r="G183" s="5">
        <v>323000000000</v>
      </c>
    </row>
    <row r="184" spans="3:7" ht="15.5" x14ac:dyDescent="0.35">
      <c r="C184" t="s">
        <v>176</v>
      </c>
      <c r="D184" s="6">
        <v>10.84</v>
      </c>
      <c r="E184" s="6">
        <v>16.239999999999998</v>
      </c>
      <c r="F184" s="6">
        <v>16.75</v>
      </c>
      <c r="G184" s="6">
        <v>6.2</v>
      </c>
    </row>
    <row r="185" spans="3:7" ht="15.5" x14ac:dyDescent="0.35">
      <c r="C185" t="s">
        <v>177</v>
      </c>
      <c r="D185" s="6">
        <v>277.72000000000003</v>
      </c>
      <c r="E185" s="6">
        <v>258.62</v>
      </c>
      <c r="F185" s="6">
        <v>231.65</v>
      </c>
      <c r="G185" s="6">
        <v>209.53</v>
      </c>
    </row>
    <row r="186" spans="3:7" ht="15.5" x14ac:dyDescent="0.35">
      <c r="C186" t="s">
        <v>178</v>
      </c>
      <c r="D186" s="6">
        <v>10.87</v>
      </c>
      <c r="E186" s="6">
        <v>16.29</v>
      </c>
      <c r="F186" s="6">
        <v>16.809999999999999</v>
      </c>
      <c r="G186" s="6">
        <v>6.23</v>
      </c>
    </row>
    <row r="187" spans="3:7" ht="15.5" x14ac:dyDescent="0.35">
      <c r="C187" t="s">
        <v>179</v>
      </c>
      <c r="D187" s="6">
        <v>276.85000000000002</v>
      </c>
      <c r="E187" s="6">
        <v>257.75</v>
      </c>
      <c r="F187" s="6">
        <v>230.78</v>
      </c>
      <c r="G187" s="6">
        <v>208.66</v>
      </c>
    </row>
    <row r="188" spans="3:7" ht="15.5" x14ac:dyDescent="0.35">
      <c r="C188" t="s">
        <v>180</v>
      </c>
      <c r="D188" s="5">
        <v>453000000000</v>
      </c>
      <c r="E188" s="5">
        <v>429000000000</v>
      </c>
      <c r="F188" s="5">
        <v>389000000000</v>
      </c>
      <c r="G188" s="5">
        <v>323000000000</v>
      </c>
    </row>
    <row r="189" spans="3:7" ht="15.5" x14ac:dyDescent="0.35">
      <c r="C189" t="s">
        <v>181</v>
      </c>
      <c r="D189" s="5">
        <v>4000000000</v>
      </c>
      <c r="E189" s="5">
        <v>4000000000</v>
      </c>
      <c r="F189" s="5">
        <v>3000000000</v>
      </c>
      <c r="G189" s="5">
        <v>3000000000</v>
      </c>
    </row>
    <row r="190" spans="3:7" ht="15.5" x14ac:dyDescent="0.35">
      <c r="C190" t="s">
        <v>182</v>
      </c>
      <c r="D190" s="5">
        <v>382000000000</v>
      </c>
      <c r="E190" s="5">
        <v>356000000000</v>
      </c>
      <c r="F190" s="5">
        <v>319000000000</v>
      </c>
      <c r="G190" s="5">
        <v>288000000000</v>
      </c>
    </row>
    <row r="191" spans="3:7" ht="15.5" x14ac:dyDescent="0.35">
      <c r="C191" t="s">
        <v>23</v>
      </c>
      <c r="D191" s="5">
        <v>457000000000</v>
      </c>
      <c r="E191" s="5">
        <v>433000000000</v>
      </c>
      <c r="F191" s="5">
        <v>392000000000</v>
      </c>
      <c r="G191" s="5">
        <v>327000000000</v>
      </c>
    </row>
    <row r="192" spans="3:7" ht="15.5" x14ac:dyDescent="0.35">
      <c r="C192" t="s">
        <v>20</v>
      </c>
      <c r="D192" s="5">
        <v>444000000000</v>
      </c>
      <c r="E192" s="5">
        <v>408000000000</v>
      </c>
      <c r="F192" s="5">
        <v>369000000000</v>
      </c>
      <c r="G192" s="5">
        <v>231000000000</v>
      </c>
    </row>
    <row r="193" spans="3:14" ht="15.5" x14ac:dyDescent="0.35">
      <c r="C193" t="s">
        <v>183</v>
      </c>
      <c r="D193" s="5">
        <v>-360000000000</v>
      </c>
      <c r="E193" s="5">
        <v>-348000000000</v>
      </c>
      <c r="F193" s="5">
        <v>-185000000000</v>
      </c>
      <c r="G193" s="5">
        <v>-131000000000</v>
      </c>
    </row>
    <row r="194" spans="3:14" ht="15.5" x14ac:dyDescent="0.35">
      <c r="C194" t="s">
        <v>184</v>
      </c>
      <c r="D194" s="5">
        <v>28000000000</v>
      </c>
      <c r="E194" s="5">
        <v>94000000000</v>
      </c>
      <c r="F194" s="5">
        <v>37000000000</v>
      </c>
      <c r="G194" s="5">
        <v>-28000000000</v>
      </c>
    </row>
    <row r="195" spans="3:14" ht="15.5" x14ac:dyDescent="0.35">
      <c r="C195" t="s">
        <v>185</v>
      </c>
      <c r="D195" s="5">
        <v>-55000000000</v>
      </c>
      <c r="E195" s="5">
        <v>-185000000000</v>
      </c>
      <c r="F195" s="5">
        <v>-76000000000</v>
      </c>
      <c r="G195" s="5">
        <v>-76000000000</v>
      </c>
    </row>
    <row r="196" spans="3:14" ht="15.5" x14ac:dyDescent="0.35">
      <c r="C196" t="s">
        <v>12</v>
      </c>
      <c r="D196" s="5">
        <v>-27000000000</v>
      </c>
      <c r="E196" s="5">
        <v>-91000000000</v>
      </c>
      <c r="F196" s="5">
        <v>-39000000000</v>
      </c>
      <c r="G196" s="5">
        <v>-104000000000</v>
      </c>
    </row>
    <row r="197" spans="3:14" ht="15.5" x14ac:dyDescent="0.35">
      <c r="C197" t="s">
        <v>15</v>
      </c>
      <c r="D197" s="6">
        <v>-19.71</v>
      </c>
      <c r="E197" s="6">
        <v>-65.98</v>
      </c>
      <c r="F197" s="6">
        <v>-28.29</v>
      </c>
      <c r="G197" s="6">
        <v>-75.67</v>
      </c>
    </row>
    <row r="198" spans="3:14" ht="15.5" x14ac:dyDescent="0.35">
      <c r="C198" t="s">
        <v>45</v>
      </c>
      <c r="I198" s="6">
        <v>74.19</v>
      </c>
      <c r="J198" s="6">
        <v>70.25</v>
      </c>
      <c r="K198" s="6">
        <v>23.66</v>
      </c>
      <c r="L198" s="6">
        <v>103807223.88</v>
      </c>
      <c r="M198" s="6">
        <v>45740035.75</v>
      </c>
      <c r="N198" s="6">
        <v>11445013.859999999</v>
      </c>
    </row>
    <row r="199" spans="3:14" ht="15.5" x14ac:dyDescent="0.35">
      <c r="C199" t="s">
        <v>59</v>
      </c>
      <c r="I199" s="6">
        <v>56.61</v>
      </c>
      <c r="J199" s="6">
        <v>11.03</v>
      </c>
      <c r="K199" s="5">
        <v>0</v>
      </c>
      <c r="L199" s="5">
        <v>0</v>
      </c>
      <c r="M199" s="5">
        <v>0</v>
      </c>
      <c r="N199" s="5">
        <v>0</v>
      </c>
    </row>
    <row r="200" spans="3:14" ht="15.5" x14ac:dyDescent="0.35">
      <c r="C200" t="s">
        <v>62</v>
      </c>
      <c r="I200" s="6">
        <v>13.42</v>
      </c>
      <c r="J200" s="6">
        <v>3.06</v>
      </c>
      <c r="K200" s="5">
        <v>0</v>
      </c>
      <c r="L200" s="5">
        <v>0</v>
      </c>
      <c r="M200" s="5">
        <v>0</v>
      </c>
      <c r="N200" s="5">
        <v>0</v>
      </c>
    </row>
    <row r="201" spans="3:14" ht="15.5" x14ac:dyDescent="0.35">
      <c r="C201" t="s">
        <v>186</v>
      </c>
      <c r="I201" s="5">
        <v>202760000000</v>
      </c>
      <c r="J201" s="5">
        <v>176010000000</v>
      </c>
      <c r="K201" s="5">
        <v>87010000000</v>
      </c>
      <c r="L201" s="5">
        <v>54150000000</v>
      </c>
      <c r="M201" s="5">
        <v>28110000000</v>
      </c>
      <c r="N201" s="5">
        <v>19930000000</v>
      </c>
    </row>
    <row r="202" spans="3:14" ht="15.5" x14ac:dyDescent="0.35">
      <c r="C202" t="s">
        <v>187</v>
      </c>
      <c r="I202" s="6">
        <v>0.1013</v>
      </c>
      <c r="J202" s="6">
        <v>0.25340000000000001</v>
      </c>
      <c r="K202" s="6">
        <v>0.14000000000000001</v>
      </c>
      <c r="L202" s="6">
        <v>0.26800000000000002</v>
      </c>
      <c r="M202" s="6">
        <v>0.1527</v>
      </c>
      <c r="N202" s="6">
        <v>3.9800000000000002E-2</v>
      </c>
    </row>
    <row r="203" spans="3:14" ht="15.5" x14ac:dyDescent="0.35">
      <c r="C203" t="s">
        <v>188</v>
      </c>
      <c r="I203" s="6">
        <v>0.28689999999999999</v>
      </c>
      <c r="J203" s="6">
        <v>0.38450000000000001</v>
      </c>
      <c r="K203" s="6">
        <v>0.21780000000000002</v>
      </c>
      <c r="L203" s="6">
        <v>0.39850000000000002</v>
      </c>
      <c r="M203" s="6">
        <v>0.29260000000000003</v>
      </c>
      <c r="N203" s="6">
        <v>0.10310000000000001</v>
      </c>
    </row>
    <row r="204" spans="3:14" ht="15.5" x14ac:dyDescent="0.35">
      <c r="C204" t="s">
        <v>189</v>
      </c>
      <c r="I204" s="6">
        <v>0.4451</v>
      </c>
      <c r="J204" s="6">
        <v>0.64729999999999999</v>
      </c>
      <c r="K204" s="6">
        <v>0.65839999999999999</v>
      </c>
      <c r="L204" s="6">
        <v>0.63969999999999994</v>
      </c>
      <c r="M204" s="6">
        <v>0.48460000000000003</v>
      </c>
      <c r="N204" s="6">
        <v>0.68579999999999997</v>
      </c>
    </row>
    <row r="205" spans="3:14" ht="15.5" x14ac:dyDescent="0.35">
      <c r="C205" t="s">
        <v>190</v>
      </c>
      <c r="I205" s="6">
        <v>11.02</v>
      </c>
      <c r="J205" s="6">
        <v>48.51</v>
      </c>
      <c r="K205" s="6">
        <v>34.51</v>
      </c>
      <c r="L205" s="6">
        <v>26.33</v>
      </c>
      <c r="M205" s="6">
        <v>8.7100000000000009</v>
      </c>
      <c r="N205" s="6">
        <v>5.69</v>
      </c>
    </row>
    <row r="206" spans="3:14" ht="15.5" x14ac:dyDescent="0.35">
      <c r="C206" t="s">
        <v>56</v>
      </c>
      <c r="I206" s="6">
        <v>16.239999999999998</v>
      </c>
      <c r="J206" s="6">
        <v>4.24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53</v>
      </c>
      <c r="I207" s="6">
        <v>258.62</v>
      </c>
      <c r="J207" s="6">
        <v>182.7</v>
      </c>
      <c r="K207" s="6">
        <v>108.63</v>
      </c>
      <c r="L207" s="6">
        <v>260498168.02000001</v>
      </c>
      <c r="M207" s="6">
        <v>156339751.84999999</v>
      </c>
      <c r="N207" s="6">
        <v>110990880.7</v>
      </c>
    </row>
    <row r="208" spans="3:14" ht="15.5" x14ac:dyDescent="0.35">
      <c r="C208" t="s">
        <v>191</v>
      </c>
      <c r="I208" s="6">
        <v>16.29</v>
      </c>
      <c r="J208" s="6">
        <v>4.26</v>
      </c>
      <c r="K208" s="5">
        <v>0</v>
      </c>
      <c r="L208" s="5">
        <v>0</v>
      </c>
      <c r="M208" s="5">
        <v>0</v>
      </c>
      <c r="N208" s="5">
        <v>0</v>
      </c>
    </row>
    <row r="209" spans="2:14" ht="15.5" x14ac:dyDescent="0.35">
      <c r="C209" t="s">
        <v>192</v>
      </c>
      <c r="I209" s="6">
        <v>257.75</v>
      </c>
      <c r="J209" s="6">
        <v>181.83</v>
      </c>
      <c r="K209" s="6">
        <v>108.24</v>
      </c>
      <c r="L209" s="6">
        <v>260498168.02000001</v>
      </c>
      <c r="M209" s="6">
        <v>156339751.84999999</v>
      </c>
      <c r="N209" s="6">
        <v>110990880.7</v>
      </c>
    </row>
    <row r="210" spans="2:14" ht="15.5" x14ac:dyDescent="0.35">
      <c r="C210" t="s">
        <v>193</v>
      </c>
      <c r="I210" s="5">
        <v>429000000000</v>
      </c>
      <c r="J210" s="5">
        <v>6000000000</v>
      </c>
      <c r="K210" s="5">
        <v>19000000000</v>
      </c>
      <c r="L210" s="5">
        <v>1000000000</v>
      </c>
      <c r="M210" s="5">
        <v>8000000000</v>
      </c>
      <c r="N210" s="5">
        <v>15000000000</v>
      </c>
    </row>
    <row r="211" spans="2:14" ht="15.5" x14ac:dyDescent="0.35">
      <c r="C211" t="s">
        <v>194</v>
      </c>
      <c r="I211" s="5">
        <v>4000000000</v>
      </c>
      <c r="J211" s="5">
        <v>18000000000</v>
      </c>
      <c r="K211" s="5">
        <v>9000000000</v>
      </c>
      <c r="L211" s="5">
        <v>1000000000</v>
      </c>
      <c r="M211" s="5">
        <v>0</v>
      </c>
      <c r="N211" s="5">
        <v>2000000000</v>
      </c>
    </row>
    <row r="212" spans="2:14" ht="15.5" x14ac:dyDescent="0.35">
      <c r="C212" t="s">
        <v>25</v>
      </c>
      <c r="I212" s="5">
        <v>433000000000</v>
      </c>
      <c r="J212" s="5">
        <v>24000000000</v>
      </c>
      <c r="K212" s="5">
        <v>28000000000</v>
      </c>
      <c r="L212" s="5">
        <v>1000000000</v>
      </c>
      <c r="M212" s="5">
        <v>9000000000</v>
      </c>
      <c r="N212" s="5">
        <v>17000000000</v>
      </c>
    </row>
    <row r="213" spans="2:14" ht="15.5" x14ac:dyDescent="0.35">
      <c r="C213" t="s">
        <v>22</v>
      </c>
      <c r="I213" s="5">
        <v>408000000000</v>
      </c>
      <c r="J213" s="5">
        <v>12000000000</v>
      </c>
      <c r="K213" s="5">
        <v>17000000000</v>
      </c>
      <c r="L213" s="5">
        <v>-12000000000</v>
      </c>
      <c r="M213" s="5">
        <v>-1000000000</v>
      </c>
      <c r="N213" s="5">
        <v>12000000000</v>
      </c>
    </row>
    <row r="214" spans="2:14" ht="15.5" x14ac:dyDescent="0.35">
      <c r="C214" t="s">
        <v>195</v>
      </c>
      <c r="I214" s="5">
        <v>-348000000000</v>
      </c>
      <c r="J214" s="5">
        <v>39000000000</v>
      </c>
      <c r="K214" s="5">
        <v>-2000000000</v>
      </c>
      <c r="L214" s="5">
        <v>5000000000</v>
      </c>
      <c r="M214" s="5">
        <v>-15000000000</v>
      </c>
      <c r="N214" s="5">
        <v>-30000000000</v>
      </c>
    </row>
    <row r="215" spans="2:14" ht="15.5" x14ac:dyDescent="0.35">
      <c r="C215" t="s">
        <v>196</v>
      </c>
      <c r="I215" s="5">
        <v>137000000000</v>
      </c>
      <c r="J215" s="5">
        <v>63000000000</v>
      </c>
      <c r="K215" s="5">
        <v>52000000000</v>
      </c>
      <c r="L215" s="5">
        <v>34000000000</v>
      </c>
      <c r="M215" s="5">
        <v>18000000000</v>
      </c>
      <c r="N215" s="5">
        <v>20000000000</v>
      </c>
    </row>
    <row r="216" spans="2:14" ht="15.5" x14ac:dyDescent="0.35">
      <c r="C216" t="s">
        <v>197</v>
      </c>
      <c r="I216" s="5">
        <v>-381000000000</v>
      </c>
      <c r="J216" s="5">
        <v>-99000000000</v>
      </c>
      <c r="K216" s="5">
        <v>-54000000000</v>
      </c>
      <c r="L216" s="5">
        <v>-19000000000</v>
      </c>
      <c r="M216" s="5">
        <v>-4000000000</v>
      </c>
      <c r="N216" s="5">
        <v>-20000000000</v>
      </c>
    </row>
    <row r="217" spans="2:14" ht="15.5" x14ac:dyDescent="0.35">
      <c r="C217" t="s">
        <v>14</v>
      </c>
      <c r="I217" s="5">
        <v>-244000000000</v>
      </c>
      <c r="J217" s="5">
        <v>-35000000000</v>
      </c>
      <c r="K217" s="5">
        <v>-3000000000</v>
      </c>
      <c r="L217" s="5">
        <v>15000000000</v>
      </c>
      <c r="M217" s="5">
        <v>14000000000</v>
      </c>
      <c r="N217" s="5">
        <v>0</v>
      </c>
    </row>
    <row r="218" spans="2:14" ht="15.5" x14ac:dyDescent="0.35">
      <c r="C218" t="s">
        <v>16</v>
      </c>
      <c r="I218" s="6">
        <v>-177.27</v>
      </c>
      <c r="J218" s="6">
        <v>-25.75</v>
      </c>
      <c r="K218" s="6">
        <v>-2.39</v>
      </c>
      <c r="L218" s="6">
        <v>60386969.340000004</v>
      </c>
      <c r="M218" s="6">
        <v>54097858.020000003</v>
      </c>
      <c r="N218" s="6">
        <v>1869086.72</v>
      </c>
    </row>
    <row r="220" spans="2:14" ht="15.5" x14ac:dyDescent="0.35">
      <c r="B220" t="s">
        <v>198</v>
      </c>
      <c r="C220" t="s">
        <v>199</v>
      </c>
      <c r="D220" s="5">
        <v>26000000000</v>
      </c>
      <c r="E220" s="5">
        <v>37000000000</v>
      </c>
      <c r="F220" s="5">
        <v>30000000000</v>
      </c>
      <c r="G220" s="5">
        <v>21000000000</v>
      </c>
      <c r="H220" s="5">
        <v>105000000000</v>
      </c>
      <c r="I220" s="5">
        <v>102000000000</v>
      </c>
      <c r="J220" s="5">
        <v>97000000000</v>
      </c>
      <c r="K220" s="5">
        <v>26000000000</v>
      </c>
      <c r="L220" s="5">
        <v>26000000000</v>
      </c>
      <c r="M220" s="5">
        <v>11000000000</v>
      </c>
      <c r="N220" s="5">
        <v>3000000000</v>
      </c>
    </row>
    <row r="221" spans="2:14" ht="15.5" x14ac:dyDescent="0.35">
      <c r="C221" t="s">
        <v>317</v>
      </c>
      <c r="H221" s="5">
        <v>115000000000</v>
      </c>
      <c r="I221" s="5">
        <v>102000000000</v>
      </c>
      <c r="J221" s="5">
        <v>97000000000</v>
      </c>
      <c r="K221" s="5">
        <v>26000000000</v>
      </c>
    </row>
    <row r="222" spans="2:14" ht="15.5" x14ac:dyDescent="0.35">
      <c r="C222" t="s">
        <v>44</v>
      </c>
      <c r="D222" s="6">
        <v>19.09</v>
      </c>
      <c r="E222" s="6">
        <v>27.12</v>
      </c>
      <c r="F222" s="6">
        <v>22.12</v>
      </c>
      <c r="G222" s="6">
        <v>14.99</v>
      </c>
      <c r="H222" s="6">
        <v>76.37</v>
      </c>
      <c r="I222" s="6">
        <v>74.19</v>
      </c>
      <c r="J222" s="6">
        <v>70.25</v>
      </c>
      <c r="K222" s="6">
        <v>18.93</v>
      </c>
      <c r="L222" s="6">
        <v>18.87</v>
      </c>
      <c r="M222" s="6">
        <v>8.32</v>
      </c>
      <c r="N222" s="6">
        <v>2.08</v>
      </c>
    </row>
    <row r="223" spans="2:14" ht="15.5" x14ac:dyDescent="0.35">
      <c r="C223" t="s">
        <v>318</v>
      </c>
      <c r="H223" s="6">
        <v>83.32</v>
      </c>
      <c r="I223" s="6">
        <v>74.19</v>
      </c>
      <c r="J223" s="6">
        <v>70.25</v>
      </c>
      <c r="K223" s="6">
        <v>18.93</v>
      </c>
    </row>
    <row r="224" spans="2:14" ht="15.5" x14ac:dyDescent="0.35">
      <c r="C224" t="s">
        <v>204</v>
      </c>
      <c r="D224" s="5">
        <v>118000000000</v>
      </c>
      <c r="E224" s="5">
        <v>116000000000</v>
      </c>
      <c r="F224" s="5">
        <v>111000000000</v>
      </c>
      <c r="G224" s="5">
        <v>118000000000</v>
      </c>
      <c r="H224" s="5">
        <v>473000000000</v>
      </c>
      <c r="I224" s="5">
        <v>430000000000</v>
      </c>
      <c r="J224" s="5">
        <v>348000000000</v>
      </c>
      <c r="K224" s="5">
        <v>290000000000</v>
      </c>
      <c r="L224" s="5">
        <v>210000000000</v>
      </c>
      <c r="M224" s="5">
        <v>155000000000</v>
      </c>
      <c r="N224" s="5">
        <v>116000000000</v>
      </c>
    </row>
    <row r="225" spans="3:11" ht="15.5" x14ac:dyDescent="0.35">
      <c r="C225" t="s">
        <v>319</v>
      </c>
      <c r="H225" s="5">
        <v>462000000000</v>
      </c>
      <c r="I225" s="5">
        <v>430000000000</v>
      </c>
      <c r="J225" s="5">
        <v>348000000000</v>
      </c>
      <c r="K225" s="5">
        <v>290000000000</v>
      </c>
    </row>
    <row r="226" spans="3:11" ht="15.5" x14ac:dyDescent="0.35">
      <c r="C226" t="s">
        <v>208</v>
      </c>
      <c r="I226" s="6">
        <v>28.41</v>
      </c>
    </row>
    <row r="227" spans="3:11" ht="15.5" x14ac:dyDescent="0.35">
      <c r="C227" t="s">
        <v>320</v>
      </c>
      <c r="I227" s="6">
        <v>26.04</v>
      </c>
    </row>
    <row r="228" spans="3:11" ht="15.5" x14ac:dyDescent="0.35">
      <c r="C228" t="s">
        <v>209</v>
      </c>
      <c r="I228" s="6">
        <v>7.42</v>
      </c>
    </row>
    <row r="229" spans="3:11" ht="15.5" x14ac:dyDescent="0.35">
      <c r="C229" t="s">
        <v>321</v>
      </c>
      <c r="I229" s="6">
        <v>3.8399999999999997E-2</v>
      </c>
    </row>
    <row r="230" spans="3:11" ht="15.5" x14ac:dyDescent="0.35">
      <c r="C230" t="s">
        <v>322</v>
      </c>
      <c r="I230" s="6">
        <v>6.45</v>
      </c>
    </row>
    <row r="231" spans="3:11" ht="15.5" x14ac:dyDescent="0.35">
      <c r="C231" t="s">
        <v>210</v>
      </c>
      <c r="I231" s="6">
        <v>7.81</v>
      </c>
    </row>
    <row r="232" spans="3:11" ht="15.5" x14ac:dyDescent="0.35">
      <c r="C232" t="s">
        <v>323</v>
      </c>
      <c r="I232" s="6">
        <v>22.63</v>
      </c>
    </row>
    <row r="233" spans="3:11" ht="15.5" x14ac:dyDescent="0.35">
      <c r="C233" t="s">
        <v>324</v>
      </c>
      <c r="I233" s="6">
        <v>-11.44</v>
      </c>
    </row>
    <row r="234" spans="3:11" ht="15.5" x14ac:dyDescent="0.35">
      <c r="C234" t="s">
        <v>325</v>
      </c>
      <c r="I234" s="6">
        <v>17.64</v>
      </c>
    </row>
    <row r="235" spans="3:11" ht="15.5" x14ac:dyDescent="0.35">
      <c r="C235" t="s">
        <v>326</v>
      </c>
      <c r="I235" s="6">
        <v>15.14</v>
      </c>
    </row>
    <row r="236" spans="3:11" ht="15.5" x14ac:dyDescent="0.35">
      <c r="C236" t="s">
        <v>327</v>
      </c>
      <c r="I236" s="6">
        <v>4.6399999999999997</v>
      </c>
    </row>
    <row r="237" spans="3:11" ht="15.5" x14ac:dyDescent="0.35">
      <c r="C237" t="s">
        <v>328</v>
      </c>
      <c r="I237" s="6">
        <v>-0.26</v>
      </c>
    </row>
    <row r="238" spans="3:11" ht="15.5" x14ac:dyDescent="0.35">
      <c r="C238" t="s">
        <v>329</v>
      </c>
      <c r="I238" s="6">
        <v>83.32</v>
      </c>
    </row>
    <row r="239" spans="3:11" ht="15.5" x14ac:dyDescent="0.35">
      <c r="C239" t="s">
        <v>211</v>
      </c>
      <c r="I239" s="6">
        <v>76.37</v>
      </c>
    </row>
    <row r="240" spans="3:11" ht="15.5" x14ac:dyDescent="0.35">
      <c r="C240" t="s">
        <v>330</v>
      </c>
      <c r="I240" s="6">
        <v>336.19</v>
      </c>
    </row>
    <row r="241" spans="3:9" ht="15.5" x14ac:dyDescent="0.35">
      <c r="C241" t="s">
        <v>212</v>
      </c>
      <c r="D241" s="6">
        <v>9.83</v>
      </c>
    </row>
    <row r="242" spans="3:9" ht="15.5" x14ac:dyDescent="0.35">
      <c r="C242" t="s">
        <v>213</v>
      </c>
      <c r="I242" s="6">
        <v>277.72000000000003</v>
      </c>
    </row>
    <row r="243" spans="3:9" ht="15.5" x14ac:dyDescent="0.35">
      <c r="C243" t="s">
        <v>331</v>
      </c>
      <c r="I243" s="6">
        <v>-189.65</v>
      </c>
    </row>
    <row r="244" spans="3:9" ht="15.5" x14ac:dyDescent="0.35">
      <c r="C244" t="s">
        <v>214</v>
      </c>
      <c r="D244" s="6">
        <v>0.41</v>
      </c>
    </row>
    <row r="245" spans="3:9" ht="15.5" x14ac:dyDescent="0.35">
      <c r="C245" t="s">
        <v>215</v>
      </c>
      <c r="D245" s="6">
        <v>0.28999999999999998</v>
      </c>
    </row>
    <row r="246" spans="3:9" ht="15.5" x14ac:dyDescent="0.35">
      <c r="C246" t="s">
        <v>216</v>
      </c>
      <c r="D246" s="6">
        <v>1.2</v>
      </c>
    </row>
    <row r="247" spans="3:9" ht="15.5" x14ac:dyDescent="0.35">
      <c r="C247" t="s">
        <v>332</v>
      </c>
      <c r="D247" s="6">
        <v>0.01</v>
      </c>
    </row>
    <row r="248" spans="3:9" ht="15.5" x14ac:dyDescent="0.35">
      <c r="C248" t="s">
        <v>217</v>
      </c>
      <c r="D248" s="6">
        <v>1.73</v>
      </c>
    </row>
    <row r="249" spans="3:9" ht="15.5" x14ac:dyDescent="0.35">
      <c r="C249" t="s">
        <v>218</v>
      </c>
      <c r="D249" s="6">
        <v>0.42</v>
      </c>
    </row>
    <row r="250" spans="3:9" ht="15.5" x14ac:dyDescent="0.35">
      <c r="C250" t="s">
        <v>219</v>
      </c>
      <c r="D250" s="6">
        <v>2.84</v>
      </c>
    </row>
    <row r="251" spans="3:9" ht="15.5" x14ac:dyDescent="0.35">
      <c r="C251" t="s">
        <v>333</v>
      </c>
      <c r="I251" s="6">
        <v>9.07</v>
      </c>
    </row>
    <row r="252" spans="3:9" ht="15.5" x14ac:dyDescent="0.35">
      <c r="C252" t="s">
        <v>12</v>
      </c>
      <c r="D252" s="5">
        <v>-27000000000</v>
      </c>
    </row>
    <row r="253" spans="3:9" ht="15.5" x14ac:dyDescent="0.35">
      <c r="C253" t="s">
        <v>220</v>
      </c>
      <c r="I253" s="6">
        <v>0.41</v>
      </c>
    </row>
    <row r="254" spans="3:9" ht="15.5" x14ac:dyDescent="0.35">
      <c r="C254" t="s">
        <v>221</v>
      </c>
      <c r="I254" s="6">
        <v>0.1057</v>
      </c>
    </row>
    <row r="255" spans="3:9" ht="15.5" x14ac:dyDescent="0.35">
      <c r="C255" t="s">
        <v>222</v>
      </c>
      <c r="I255" s="6">
        <v>0.3</v>
      </c>
    </row>
    <row r="256" spans="3:9" ht="15.5" x14ac:dyDescent="0.35">
      <c r="C256" t="s">
        <v>223</v>
      </c>
      <c r="I256" s="6">
        <v>0.43320000000000003</v>
      </c>
    </row>
    <row r="257" spans="3:9" ht="15.5" x14ac:dyDescent="0.35">
      <c r="C257" t="s">
        <v>334</v>
      </c>
      <c r="I257" s="6">
        <v>0.1709</v>
      </c>
    </row>
    <row r="258" spans="3:9" ht="15.5" x14ac:dyDescent="0.35">
      <c r="C258" t="s">
        <v>224</v>
      </c>
      <c r="D258" s="6">
        <v>24.68</v>
      </c>
    </row>
    <row r="259" spans="3:9" ht="15.5" x14ac:dyDescent="0.35">
      <c r="C259" t="s">
        <v>225</v>
      </c>
      <c r="D259" s="6">
        <v>243.28</v>
      </c>
    </row>
    <row r="260" spans="3:9" ht="15.5" x14ac:dyDescent="0.35">
      <c r="C260" t="s">
        <v>226</v>
      </c>
      <c r="D260" s="6">
        <v>184.05</v>
      </c>
    </row>
    <row r="261" spans="3:9" ht="15.5" x14ac:dyDescent="0.35">
      <c r="C261" t="s">
        <v>227</v>
      </c>
      <c r="D261" s="6">
        <v>83.91</v>
      </c>
    </row>
    <row r="262" spans="3:9" ht="15.5" x14ac:dyDescent="0.35">
      <c r="C262" t="s">
        <v>228</v>
      </c>
      <c r="D262" s="6">
        <v>3.69</v>
      </c>
    </row>
    <row r="263" spans="3:9" ht="15.5" x14ac:dyDescent="0.35">
      <c r="C263" t="s">
        <v>335</v>
      </c>
      <c r="I263" s="6">
        <v>0.44</v>
      </c>
    </row>
    <row r="264" spans="3:9" ht="15.5" x14ac:dyDescent="0.35">
      <c r="C264" t="s">
        <v>336</v>
      </c>
      <c r="I264" s="6">
        <v>1.42</v>
      </c>
    </row>
    <row r="265" spans="3:9" ht="15.5" x14ac:dyDescent="0.35">
      <c r="C265" t="s">
        <v>40</v>
      </c>
      <c r="I265" s="5">
        <v>2984000000000</v>
      </c>
    </row>
    <row r="266" spans="3:9" ht="15.5" x14ac:dyDescent="0.35">
      <c r="C266" t="s">
        <v>229</v>
      </c>
      <c r="I266" s="5">
        <v>3469000000000</v>
      </c>
    </row>
    <row r="267" spans="3:9" ht="15.5" x14ac:dyDescent="0.35">
      <c r="C267" t="s">
        <v>230</v>
      </c>
      <c r="I267" s="5">
        <v>1380000000</v>
      </c>
    </row>
    <row r="268" spans="3:9" ht="15.5" x14ac:dyDescent="0.35">
      <c r="C268" t="s">
        <v>231</v>
      </c>
      <c r="I268" s="6">
        <v>0.19899999999999998</v>
      </c>
    </row>
    <row r="269" spans="3:9" ht="15.5" x14ac:dyDescent="0.35">
      <c r="C269" t="s">
        <v>232</v>
      </c>
      <c r="D269" s="6">
        <v>0.7498999999999999</v>
      </c>
    </row>
    <row r="270" spans="3:9" ht="15.5" x14ac:dyDescent="0.35">
      <c r="C270" t="s">
        <v>233</v>
      </c>
      <c r="D270" s="6">
        <v>0.39840000000000003</v>
      </c>
    </row>
    <row r="271" spans="3:9" ht="15.5" x14ac:dyDescent="0.35">
      <c r="C271" t="s">
        <v>234</v>
      </c>
      <c r="D271" s="6">
        <v>0.22190000000000001</v>
      </c>
    </row>
    <row r="272" spans="3:9" ht="15.5" x14ac:dyDescent="0.35">
      <c r="C272" t="s">
        <v>235</v>
      </c>
      <c r="D272" s="6">
        <v>0.36939999999999995</v>
      </c>
    </row>
    <row r="273" spans="3:9" ht="15.5" x14ac:dyDescent="0.35">
      <c r="C273" t="s">
        <v>236</v>
      </c>
      <c r="D273" s="6">
        <v>0.51619999999999999</v>
      </c>
    </row>
    <row r="274" spans="3:9" ht="15.5" x14ac:dyDescent="0.35">
      <c r="C274" t="s">
        <v>237</v>
      </c>
      <c r="D274" s="6">
        <v>0.91610000000000003</v>
      </c>
    </row>
    <row r="275" spans="3:9" ht="15.5" x14ac:dyDescent="0.35">
      <c r="C275" t="s">
        <v>244</v>
      </c>
      <c r="I275" s="5">
        <v>6</v>
      </c>
    </row>
    <row r="276" spans="3:9" ht="15.5" x14ac:dyDescent="0.35">
      <c r="C276" t="s">
        <v>245</v>
      </c>
      <c r="I276" s="6">
        <v>0.22</v>
      </c>
    </row>
    <row r="277" spans="3:9" ht="15.5" x14ac:dyDescent="0.35">
      <c r="C277" t="s">
        <v>246</v>
      </c>
      <c r="I277" s="6">
        <v>0.7</v>
      </c>
    </row>
    <row r="278" spans="3:9" ht="15.5" x14ac:dyDescent="0.35">
      <c r="C278" t="s">
        <v>247</v>
      </c>
      <c r="I278" s="6">
        <v>0.33</v>
      </c>
    </row>
    <row r="279" spans="3:9" ht="15.5" x14ac:dyDescent="0.35">
      <c r="C279" t="s">
        <v>249</v>
      </c>
      <c r="I279" s="6">
        <v>0.19</v>
      </c>
    </row>
    <row r="280" spans="3:9" ht="15.5" x14ac:dyDescent="0.35">
      <c r="C280" t="s">
        <v>250</v>
      </c>
      <c r="I280" s="6">
        <v>0.08</v>
      </c>
    </row>
    <row r="281" spans="3:9" ht="15.5" x14ac:dyDescent="0.35">
      <c r="C281" t="s">
        <v>251</v>
      </c>
      <c r="I281" s="6">
        <v>0.13</v>
      </c>
    </row>
    <row r="282" spans="3:9" ht="15.5" x14ac:dyDescent="0.35">
      <c r="C282" t="s">
        <v>337</v>
      </c>
      <c r="I282" s="5">
        <v>462000000000</v>
      </c>
    </row>
    <row r="283" spans="3:9" ht="15.5" x14ac:dyDescent="0.35">
      <c r="C283" t="s">
        <v>338</v>
      </c>
      <c r="I283" s="5">
        <v>350000000000</v>
      </c>
    </row>
    <row r="284" spans="3:9" ht="15.5" x14ac:dyDescent="0.35">
      <c r="C284" t="s">
        <v>339</v>
      </c>
      <c r="I284" s="5">
        <v>229000000000</v>
      </c>
    </row>
    <row r="285" spans="3:9" ht="15.5" x14ac:dyDescent="0.35">
      <c r="C285" t="s">
        <v>340</v>
      </c>
      <c r="I285" s="5">
        <v>115000000000</v>
      </c>
    </row>
    <row r="286" spans="3:9" ht="15.5" x14ac:dyDescent="0.35">
      <c r="C286" t="s">
        <v>252</v>
      </c>
      <c r="D286" s="5">
        <v>14000000000</v>
      </c>
    </row>
    <row r="287" spans="3:9" ht="15.5" x14ac:dyDescent="0.35">
      <c r="C287" t="s">
        <v>253</v>
      </c>
      <c r="D287" s="5">
        <v>1084000000000</v>
      </c>
    </row>
    <row r="288" spans="3:9" ht="15.5" x14ac:dyDescent="0.35">
      <c r="C288" t="s">
        <v>254</v>
      </c>
      <c r="D288" s="5">
        <v>661000000000</v>
      </c>
    </row>
    <row r="289" spans="3:9" ht="15.5" x14ac:dyDescent="0.35">
      <c r="C289" t="s">
        <v>183</v>
      </c>
      <c r="D289" s="5">
        <v>-360000000000</v>
      </c>
    </row>
    <row r="290" spans="3:9" ht="15.5" x14ac:dyDescent="0.35">
      <c r="C290" t="s">
        <v>182</v>
      </c>
      <c r="I290" s="5">
        <v>382000000000</v>
      </c>
    </row>
    <row r="291" spans="3:9" ht="15.5" x14ac:dyDescent="0.35">
      <c r="C291" t="s">
        <v>181</v>
      </c>
      <c r="D291" s="5">
        <v>4000000000</v>
      </c>
    </row>
    <row r="292" spans="3:9" ht="15.5" x14ac:dyDescent="0.35">
      <c r="C292" t="s">
        <v>180</v>
      </c>
      <c r="D292" s="5">
        <v>453000000000</v>
      </c>
    </row>
    <row r="293" spans="3:9" ht="15.5" x14ac:dyDescent="0.35">
      <c r="C293" t="s">
        <v>23</v>
      </c>
      <c r="D293" s="5">
        <v>457000000000</v>
      </c>
    </row>
    <row r="294" spans="3:9" ht="15.5" x14ac:dyDescent="0.35">
      <c r="C294" t="s">
        <v>20</v>
      </c>
      <c r="D294" s="5">
        <v>444000000000</v>
      </c>
    </row>
    <row r="295" spans="3:9" ht="15.5" x14ac:dyDescent="0.35">
      <c r="C295" t="s">
        <v>255</v>
      </c>
      <c r="I295" s="5">
        <v>423000000000</v>
      </c>
    </row>
    <row r="296" spans="3:9" ht="15.5" x14ac:dyDescent="0.35">
      <c r="C296" t="s">
        <v>341</v>
      </c>
      <c r="I296" s="5">
        <v>132000000000</v>
      </c>
    </row>
    <row r="297" spans="3:9" ht="15.5" x14ac:dyDescent="0.35">
      <c r="C297" t="s">
        <v>342</v>
      </c>
      <c r="I297" s="5">
        <v>-534000000000</v>
      </c>
    </row>
    <row r="298" spans="3:9" ht="15.5" x14ac:dyDescent="0.35">
      <c r="C298" t="s">
        <v>343</v>
      </c>
      <c r="I298" s="5">
        <v>406000000000</v>
      </c>
    </row>
    <row r="299" spans="3:9" ht="15.5" x14ac:dyDescent="0.35">
      <c r="C299" t="s">
        <v>344</v>
      </c>
      <c r="I299" s="5">
        <v>-393000000000</v>
      </c>
    </row>
    <row r="300" spans="3:9" ht="15.5" x14ac:dyDescent="0.35">
      <c r="C300" t="s">
        <v>345</v>
      </c>
      <c r="I300" s="5">
        <v>-261000000000</v>
      </c>
    </row>
  </sheetData>
  <pageMargins left="0.7" right="0.7" top="0.75" bottom="0.75" header="0.3" footer="0.3"/>
  <ignoredErrors>
    <ignoredError sqref="A1:N301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N2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1356</v>
      </c>
      <c r="D2" s="2" vm="124">
        <f ca="1">IFERROR(_xlfn.STOCKHISTORY("XIDX:" &amp; $C$1, D3, , 0, 0, 1), "Libur")</f>
        <v>133</v>
      </c>
      <c r="H2" s="2" vm="124">
        <f ca="1">IFERROR(INDEX(D2:G2,COUNT(D2:G2)),"")</f>
        <v>133</v>
      </c>
      <c r="I2" s="2" vm="196">
        <f t="shared" ref="I2:N2" ca="1" si="0">IFERROR(_xlfn.STOCKHISTORY("XIDX:" &amp; $C$1, I1, , 0, 0, 1), "Libur")</f>
        <v>124</v>
      </c>
      <c r="J2" s="2" vm="8">
        <f t="shared" ca="1" si="0"/>
        <v>50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75268216755</v>
      </c>
      <c r="H4" s="2">
        <f>IFERROR(SUM(D4:G4)*(4/MAX(1,COUNT(D4:G4))),"")</f>
        <v>301072867020</v>
      </c>
      <c r="I4" s="2">
        <f t="shared" ref="I4:N4" si="1">IFERROR(INDEX(I51:I500,MATCH($C$4,$C$51:$C$500,0)),"")</f>
        <v>333998417970</v>
      </c>
      <c r="J4" s="2">
        <f t="shared" si="1"/>
        <v>119079832588</v>
      </c>
      <c r="K4" s="2">
        <f t="shared" si="1"/>
        <v>83238099868</v>
      </c>
      <c r="L4" s="2">
        <f t="shared" si="1"/>
        <v>90809217403</v>
      </c>
      <c r="M4" s="2">
        <f t="shared" si="1"/>
        <v>94589171940</v>
      </c>
      <c r="N4" s="2">
        <f t="shared" si="1"/>
        <v>67089921938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10935714753</v>
      </c>
      <c r="H5" s="2">
        <f>IFERROR(SUM(D5:G5)*(4/MAX(1,COUNT(D5:G5))),"")</f>
        <v>43742859012</v>
      </c>
      <c r="I5" s="2">
        <f t="shared" ref="I5:N5" si="2">IFERROR(INDEX(I51:I500,MATCH($C$5,$C$51:$C$500,0)),"")</f>
        <v>44635822660</v>
      </c>
      <c r="J5" s="2">
        <f t="shared" si="2"/>
        <v>6659886329</v>
      </c>
      <c r="K5" s="2">
        <f t="shared" si="2"/>
        <v>5948432201</v>
      </c>
      <c r="L5" s="2">
        <f t="shared" si="2"/>
        <v>24617072226</v>
      </c>
      <c r="M5" s="2">
        <f t="shared" si="2"/>
        <v>15782830385</v>
      </c>
      <c r="N5" s="2">
        <f t="shared" si="2"/>
        <v>11313791325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203917556594</v>
      </c>
      <c r="H6" s="2">
        <f>IFERROR(INDEX(D6:G6,COUNT(D6:G6)),"")</f>
        <v>203917556594</v>
      </c>
      <c r="I6" s="2">
        <f t="shared" ref="I6:N6" si="3">IFERROR(INDEX(I51:I500,MATCH($C$6,$C$51:$C$500,0)),"")</f>
        <v>192634179664</v>
      </c>
      <c r="J6" s="2">
        <f t="shared" si="3"/>
        <v>149791757076</v>
      </c>
      <c r="K6" s="2">
        <f t="shared" si="3"/>
        <v>75703444469</v>
      </c>
      <c r="L6" s="2">
        <f t="shared" si="3"/>
        <v>69754569998</v>
      </c>
      <c r="M6" s="2">
        <f t="shared" si="3"/>
        <v>53292125867</v>
      </c>
      <c r="N6" s="2">
        <f t="shared" si="3"/>
        <v>17958512492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3.28</v>
      </c>
      <c r="H7" s="3">
        <f>IFERROR(INDEX(D7:G7,COUNT(D7:G7)),"")</f>
        <v>3.28</v>
      </c>
      <c r="I7" s="3">
        <f t="shared" ref="I7:N7" si="4">IFERROR(INDEX(I51:I500,MATCH($C$7,$C$51:$C$500,0))/1000000000,"")</f>
        <v>3.28</v>
      </c>
      <c r="J7" s="3">
        <f t="shared" si="4"/>
        <v>3.28</v>
      </c>
      <c r="K7" s="3">
        <f t="shared" si="4"/>
        <v>2.62</v>
      </c>
      <c r="L7" s="3">
        <f t="shared" si="4"/>
        <v>0</v>
      </c>
      <c r="M7" s="3">
        <f t="shared" si="4"/>
        <v>0</v>
      </c>
      <c r="N7" s="3">
        <f t="shared" si="4"/>
        <v>0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-7000000000</v>
      </c>
      <c r="H8" s="2">
        <f>IFERROR(INDEX(D8:G8,COUNT(D8:G8)),"")</f>
        <v>-7000000000</v>
      </c>
      <c r="I8" s="2">
        <f t="shared" ref="I8:N8" si="5">IFERROR(INDEX(I51:I500,MATCH($C$8,$C$51:$C$500,0)),"")</f>
        <v>-16000000000</v>
      </c>
      <c r="J8" s="2">
        <f t="shared" si="5"/>
        <v>-63000000000</v>
      </c>
      <c r="K8" s="2">
        <f t="shared" si="5"/>
        <v>-10000000000</v>
      </c>
      <c r="L8" s="2">
        <f t="shared" si="5"/>
        <v>5000000000</v>
      </c>
      <c r="M8" s="2">
        <f t="shared" si="5"/>
        <v>23000000000</v>
      </c>
      <c r="N8" s="2">
        <f t="shared" si="5"/>
        <v>7000000000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-2.0699999999999998</v>
      </c>
      <c r="H9" s="3">
        <f>IFERROR(INDEX(D9:G9,COUNT(D9:G9)),"")</f>
        <v>-2.0699999999999998</v>
      </c>
      <c r="I9" s="3">
        <f t="shared" ref="I9:N9" si="6">IFERROR(INDEX(I51:I500,MATCH($C$9,$C$51:$C$500,0)),"")</f>
        <v>-5</v>
      </c>
      <c r="J9" s="3">
        <f t="shared" si="6"/>
        <v>-19.2</v>
      </c>
      <c r="K9" s="3">
        <f t="shared" si="6"/>
        <v>-3.66</v>
      </c>
      <c r="L9" s="3">
        <f t="shared" si="6"/>
        <v>104073.63</v>
      </c>
      <c r="M9" s="3">
        <f t="shared" si="6"/>
        <v>3249761.98</v>
      </c>
      <c r="N9" s="3">
        <f t="shared" si="6"/>
        <v>2816283</v>
      </c>
    </row>
    <row r="10" spans="1:14" ht="15.5" x14ac:dyDescent="0.35">
      <c r="C10" t="s">
        <v>17</v>
      </c>
      <c r="D10" s="3">
        <f ca="1">IFERROR(IF(D9=0,"",D2/D9),"")</f>
        <v>-64.251207729468604</v>
      </c>
      <c r="I10" s="3">
        <f t="shared" ref="I10:N10" ca="1" si="7">IFERROR(IF(I9=0,"",I2/I9),"")</f>
        <v>-24.8</v>
      </c>
      <c r="J10" s="3">
        <f t="shared" ca="1" si="7"/>
        <v>-2.604166666666667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4417920135</v>
      </c>
      <c r="H11" s="2">
        <f>IFERROR(INDEX(D11:G11,COUNT(D11:G11)),"")</f>
        <v>4417920135</v>
      </c>
      <c r="I11" s="2">
        <f t="shared" ref="I11:N11" si="8">IFERROR(INDEX(I51:I500,MATCH($C$11,$C$51:$C$500,0)),"")</f>
        <v>16353855875</v>
      </c>
      <c r="J11" s="2">
        <f t="shared" si="8"/>
        <v>25290899262</v>
      </c>
      <c r="K11" s="2">
        <f t="shared" si="8"/>
        <v>9191124442</v>
      </c>
      <c r="L11" s="2">
        <f t="shared" si="8"/>
        <v>26422484979</v>
      </c>
      <c r="M11" s="2">
        <f t="shared" si="8"/>
        <v>47593384445</v>
      </c>
      <c r="N11" s="2">
        <f t="shared" si="8"/>
        <v>2915016121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32000000000</v>
      </c>
      <c r="H12" s="2">
        <f>IFERROR(INDEX(D12:G12,COUNT(D12:G12)),"")</f>
        <v>32000000000</v>
      </c>
      <c r="I12" s="2">
        <f t="shared" ref="I12:N12" si="9">IFERROR(INDEX(I51:I500,MATCH($C$12,$C$51:$C$500,0)),"")</f>
        <v>27000000000</v>
      </c>
      <c r="J12" s="2">
        <f t="shared" si="9"/>
        <v>-1000000000</v>
      </c>
      <c r="K12" s="2">
        <f t="shared" si="9"/>
        <v>-1000000000</v>
      </c>
      <c r="L12" s="2">
        <f t="shared" si="9"/>
        <v>-10000000000</v>
      </c>
      <c r="M12" s="2">
        <f t="shared" si="9"/>
        <v>-30000000000</v>
      </c>
      <c r="N12" s="2">
        <f t="shared" si="9"/>
        <v>-2000000000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37000000000</v>
      </c>
      <c r="H13" s="2">
        <f>IFERROR(INDEX(D13:G13,COUNT(D13:G13)),"")</f>
        <v>37000000000</v>
      </c>
      <c r="I13" s="2">
        <f t="shared" ref="I13:N13" si="10">IFERROR(INDEX(I51:I500,MATCH($C$13,$C$51:$C$500,0)),"")</f>
        <v>43000000000</v>
      </c>
      <c r="J13" s="2">
        <f t="shared" si="10"/>
        <v>25000000000</v>
      </c>
      <c r="K13" s="2">
        <f t="shared" si="10"/>
        <v>8000000000</v>
      </c>
      <c r="L13" s="2">
        <f t="shared" si="10"/>
        <v>16000000000</v>
      </c>
      <c r="M13" s="2">
        <f t="shared" si="10"/>
        <v>18000000000</v>
      </c>
      <c r="N13" s="2">
        <f t="shared" si="10"/>
        <v>1000000000</v>
      </c>
    </row>
    <row r="14" spans="1:14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 t="shared" ref="I14:N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</row>
    <row r="15" spans="1:14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-1544911539</v>
      </c>
      <c r="J15" s="2">
        <f t="shared" si="12"/>
        <v>-279090832</v>
      </c>
      <c r="K15" s="2">
        <f t="shared" si="12"/>
        <v>-1009992487</v>
      </c>
      <c r="L15" s="2">
        <f t="shared" si="12"/>
        <v>786790</v>
      </c>
      <c r="M15" s="2">
        <f t="shared" si="12"/>
        <v>-3514685391</v>
      </c>
      <c r="N15" s="2">
        <f t="shared" si="12"/>
        <v>-700491820</v>
      </c>
    </row>
    <row r="16" spans="1:14" ht="15.5" x14ac:dyDescent="0.35">
      <c r="C16" t="s">
        <v>28</v>
      </c>
      <c r="D16" s="2">
        <f>IFERROR(INDEX(D51:D500,MATCH($C$16,$C$51:$C$500,0)),"")</f>
        <v>10935501930</v>
      </c>
      <c r="H16" s="2">
        <f>IFERROR(SUM(D16:G16)*(4/MAX(1,COUNT(D16:G16))),"")</f>
        <v>43742007720</v>
      </c>
      <c r="I16" s="2">
        <f t="shared" ref="I16:N16" si="13">IFERROR(INDEX(I51:I500,MATCH($C$16,$C$51:$C$500,0)),"")</f>
        <v>46206124863</v>
      </c>
      <c r="J16" s="2">
        <f t="shared" si="13"/>
        <v>6982139452</v>
      </c>
      <c r="K16" s="2">
        <f t="shared" si="13"/>
        <v>6979358261</v>
      </c>
      <c r="L16" s="2">
        <f t="shared" si="13"/>
        <v>22631345807</v>
      </c>
      <c r="M16" s="2">
        <f t="shared" si="13"/>
        <v>25313613632</v>
      </c>
      <c r="N16" s="2">
        <f t="shared" si="13"/>
        <v>14474264566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436240000000</v>
      </c>
      <c r="H20" s="2">
        <f t="shared" ref="H20:N20" ca="1" si="14">IFERROR(H21*H2,"")</f>
        <v>436240000000</v>
      </c>
      <c r="I20" s="2">
        <f t="shared" ca="1" si="14"/>
        <v>406720000000</v>
      </c>
      <c r="J20" s="2">
        <f t="shared" ca="1" si="14"/>
        <v>164000000000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3280000000</v>
      </c>
      <c r="H21" s="2">
        <f>IFERROR(INDEX(D21:G21,COUNT(D21:G21)),"")</f>
        <v>3280000000</v>
      </c>
      <c r="I21" s="2">
        <f t="shared" ref="I21:N21" si="15">IFERROR(INDEX(I51:I500,MATCH($C$7,$C$51:$C$500,0)),"")</f>
        <v>3280000000</v>
      </c>
      <c r="J21" s="2">
        <f t="shared" si="15"/>
        <v>3280000000</v>
      </c>
      <c r="K21" s="2">
        <f t="shared" si="15"/>
        <v>2620000000</v>
      </c>
      <c r="L21" s="2">
        <f t="shared" si="15"/>
        <v>0</v>
      </c>
      <c r="M21" s="2">
        <f t="shared" si="15"/>
        <v>0</v>
      </c>
      <c r="N21" s="2">
        <f t="shared" si="15"/>
        <v>0</v>
      </c>
    </row>
    <row r="23" spans="1:14" ht="15.5" x14ac:dyDescent="0.35">
      <c r="B23" t="s">
        <v>41</v>
      </c>
      <c r="C23" t="s">
        <v>42</v>
      </c>
      <c r="D23" s="3">
        <f>IFERROR(D5/D6*100,"")</f>
        <v>5.362811783182071</v>
      </c>
      <c r="H23" s="3">
        <f t="shared" ref="H23:N23" si="16">IFERROR(H5/H6*100,"")</f>
        <v>21.451247132728284</v>
      </c>
      <c r="I23" s="3">
        <f t="shared" si="16"/>
        <v>23.171289092026935</v>
      </c>
      <c r="J23" s="3">
        <f t="shared" si="16"/>
        <v>4.4460966738116081</v>
      </c>
      <c r="K23" s="3">
        <f t="shared" si="16"/>
        <v>7.8575449805798971</v>
      </c>
      <c r="L23" s="3">
        <f t="shared" si="16"/>
        <v>35.290981260017546</v>
      </c>
      <c r="M23" s="3">
        <f t="shared" si="16"/>
        <v>29.615689237822611</v>
      </c>
      <c r="N23" s="3">
        <f t="shared" si="16"/>
        <v>62.999601609765662</v>
      </c>
    </row>
    <row r="24" spans="1:14" ht="15.5" x14ac:dyDescent="0.35">
      <c r="C24" t="s">
        <v>43</v>
      </c>
      <c r="D24" s="4">
        <f>IFERROR(_xlfn.RRI(5,I23,D23),"")</f>
        <v>-0.25374290728168025</v>
      </c>
      <c r="H24" s="4">
        <f t="shared" ref="H24:N24" si="17">IFERROR(_xlfn.RRI(5,M23,H23),"")</f>
        <v>-6.2467912944927706E-2</v>
      </c>
      <c r="I24" s="4">
        <f t="shared" si="17"/>
        <v>-0.18130435818504254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3.33</v>
      </c>
      <c r="H25" s="3">
        <f>IFERROR(INDEX(D25:G25,COUNT(D25:G25)),"")</f>
        <v>3.33</v>
      </c>
      <c r="I25" s="3">
        <f t="shared" ref="I25:N25" si="18">IFERROR(INDEX(I51:I500,MATCH($C$25,$C$51:$C$500,0)),"")</f>
        <v>13.59</v>
      </c>
      <c r="J25" s="3">
        <f t="shared" si="18"/>
        <v>2.04</v>
      </c>
      <c r="K25" s="3">
        <f t="shared" si="18"/>
        <v>2.27</v>
      </c>
      <c r="L25" s="3">
        <f t="shared" si="18"/>
        <v>468574.69</v>
      </c>
      <c r="M25" s="3">
        <f t="shared" si="18"/>
        <v>2242183.36</v>
      </c>
      <c r="N25" s="3">
        <f t="shared" si="18"/>
        <v>4525516.53</v>
      </c>
    </row>
    <row r="26" spans="1:14" ht="15.5" x14ac:dyDescent="0.35">
      <c r="C26" t="s">
        <v>46</v>
      </c>
      <c r="D26" s="4">
        <f>IFERROR(_xlfn.RRI(5,I25,D25),"")</f>
        <v>-0.24517729478116912</v>
      </c>
      <c r="H26" s="4">
        <f t="shared" ref="H26:N26" si="19">IFERROR(_xlfn.RRI(5,M25,H25),"")</f>
        <v>-0.93171039170148506</v>
      </c>
      <c r="I26" s="4">
        <f t="shared" si="19"/>
        <v>-0.92138412360162347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22.947627059451218</v>
      </c>
      <c r="H27" s="3">
        <f t="shared" ref="H27:N27" si="20">IFERROR(H4/H21,"")</f>
        <v>91.790508237804872</v>
      </c>
      <c r="I27" s="3">
        <f t="shared" si="20"/>
        <v>101.82878596646341</v>
      </c>
      <c r="J27" s="3">
        <f t="shared" si="20"/>
        <v>36.304827008536584</v>
      </c>
      <c r="K27" s="3">
        <f t="shared" si="20"/>
        <v>31.770267125190841</v>
      </c>
      <c r="L27" s="3" t="str">
        <f t="shared" si="20"/>
        <v/>
      </c>
      <c r="M27" s="3" t="str">
        <f t="shared" si="20"/>
        <v/>
      </c>
      <c r="N27" s="3" t="str">
        <f t="shared" si="20"/>
        <v/>
      </c>
    </row>
    <row r="28" spans="1:14" ht="15.5" x14ac:dyDescent="0.35">
      <c r="C28" t="s">
        <v>48</v>
      </c>
      <c r="D28" s="4">
        <f>IFERROR(_xlfn.RRI(5,I27,D27),"")</f>
        <v>-0.25771028443602217</v>
      </c>
      <c r="H28" s="4" t="str">
        <f t="shared" ref="H28:N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-0.75496688741721851</v>
      </c>
      <c r="I29" s="4">
        <f t="shared" si="22"/>
        <v>5.6617647058823533</v>
      </c>
      <c r="J29" s="4">
        <f t="shared" si="22"/>
        <v>-0.1013215859030837</v>
      </c>
      <c r="K29" s="4">
        <f t="shared" si="22"/>
        <v>-0.99999515552152418</v>
      </c>
      <c r="L29" s="4">
        <f t="shared" si="22"/>
        <v>-0.79101856772320356</v>
      </c>
      <c r="M29" s="4">
        <f t="shared" si="22"/>
        <v>-0.50454642135623806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-9.8579960797770663E-2</v>
      </c>
      <c r="I30" s="4">
        <f t="shared" si="23"/>
        <v>1.8048277421214474</v>
      </c>
      <c r="J30" s="4">
        <f t="shared" si="23"/>
        <v>0.14272967443041304</v>
      </c>
      <c r="K30" s="4" t="str">
        <f t="shared" si="23"/>
        <v/>
      </c>
      <c r="L30" s="4" t="str">
        <f t="shared" si="23"/>
        <v/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62.03</v>
      </c>
      <c r="H32" s="3">
        <f>IFERROR(INDEX(D32:G32,COUNT(D32:G32)),"")</f>
        <v>62.03</v>
      </c>
      <c r="I32" s="3">
        <f t="shared" ref="I32:N32" si="24">IFERROR(INDEX(I51:I500,MATCH($C$32,$C$51:$C$500,0)),"")</f>
        <v>58.59</v>
      </c>
      <c r="J32" s="3">
        <f t="shared" si="24"/>
        <v>45.55</v>
      </c>
      <c r="K32" s="3">
        <f t="shared" si="24"/>
        <v>28.77</v>
      </c>
      <c r="L32" s="3">
        <f t="shared" si="24"/>
        <v>1325323.58</v>
      </c>
      <c r="M32" s="3">
        <f t="shared" si="24"/>
        <v>6929194.4800000004</v>
      </c>
      <c r="N32" s="3">
        <f t="shared" si="24"/>
        <v>6711986.2300000004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1.97</v>
      </c>
      <c r="H33" s="3">
        <f>IFERROR(INDEX(D33:G33,COUNT(D33:G33)),"")</f>
        <v>1.97</v>
      </c>
      <c r="I33" s="3">
        <f t="shared" ref="I33:N33" si="25">IFERROR(INDEX(I51:I500,MATCH($C$33,$C$51:$C$500,0)),"")</f>
        <v>2.12</v>
      </c>
      <c r="J33" s="3">
        <f t="shared" si="25"/>
        <v>1.1000000000000001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36.64</v>
      </c>
      <c r="H34" s="3">
        <f>IFERROR(INDEX(D34:G34,COUNT(D34:G34)),"")</f>
        <v>36.64</v>
      </c>
      <c r="I34" s="3">
        <f t="shared" ref="I34:N34" si="26">IFERROR(INDEX(I51:I500,MATCH($C$34,$C$51:$C$500,0)),"")</f>
        <v>9.1199999999999992</v>
      </c>
      <c r="J34" s="3">
        <f t="shared" si="26"/>
        <v>24.51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5.32</v>
      </c>
      <c r="H35" s="3">
        <f>IFERROR(INDEX(D35:G35,COUNT(D35:G35)),"")</f>
        <v>5.32</v>
      </c>
      <c r="I35" s="3">
        <f t="shared" ref="I35:N35" si="27">IFERROR(INDEX(I51:I500,MATCH($C$35,$C$51:$C$500,0)),"")</f>
        <v>1.22</v>
      </c>
      <c r="J35" s="3">
        <f t="shared" si="27"/>
        <v>1.38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4.5100000000000001E-2</v>
      </c>
      <c r="I36" s="4">
        <f t="shared" si="28"/>
        <v>4.4199999999999996E-2</v>
      </c>
      <c r="J36" s="4">
        <f t="shared" si="28"/>
        <v>0.29449999999999998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0.6</v>
      </c>
      <c r="I37" s="3">
        <f t="shared" si="29"/>
        <v>0.6</v>
      </c>
      <c r="J37" s="3">
        <f t="shared" si="29"/>
        <v>0.6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75268216755</v>
      </c>
      <c r="E51" s="5">
        <v>161656031724</v>
      </c>
      <c r="F51" s="5">
        <v>72321768875</v>
      </c>
      <c r="G51" s="5">
        <v>85071762845</v>
      </c>
      <c r="I51" s="5">
        <v>333998417970</v>
      </c>
      <c r="J51" s="5">
        <v>119079832588</v>
      </c>
      <c r="K51" s="5">
        <v>83238099868</v>
      </c>
      <c r="L51" s="5">
        <v>90809217403</v>
      </c>
      <c r="M51" s="5">
        <v>94589171940</v>
      </c>
      <c r="N51" s="5">
        <v>67089921938</v>
      </c>
    </row>
    <row r="52" spans="2:14" ht="15.5" x14ac:dyDescent="0.35">
      <c r="C52" t="s">
        <v>73</v>
      </c>
      <c r="D52" s="5">
        <v>-56326964683</v>
      </c>
      <c r="E52" s="5">
        <v>-133386665522</v>
      </c>
      <c r="F52" s="5">
        <v>-49660809284</v>
      </c>
      <c r="G52" s="5">
        <v>-66056431141</v>
      </c>
      <c r="I52" s="5">
        <v>-258258045907</v>
      </c>
      <c r="J52" s="5">
        <v>-80854351235</v>
      </c>
      <c r="K52" s="5">
        <v>-55936563684</v>
      </c>
      <c r="L52" s="5">
        <v>-46674000728</v>
      </c>
      <c r="M52" s="5">
        <v>-59904925133</v>
      </c>
      <c r="N52" s="5">
        <v>-45231980833</v>
      </c>
    </row>
    <row r="53" spans="2:14" ht="15.5" x14ac:dyDescent="0.35">
      <c r="C53" t="s">
        <v>74</v>
      </c>
      <c r="D53" s="5">
        <v>18941252072</v>
      </c>
      <c r="E53" s="5">
        <v>28269366202</v>
      </c>
      <c r="F53" s="5">
        <v>22660959591</v>
      </c>
      <c r="G53" s="5">
        <v>19015331704</v>
      </c>
      <c r="I53" s="5">
        <v>75740372063</v>
      </c>
      <c r="J53" s="5">
        <v>38225481353</v>
      </c>
      <c r="K53" s="5">
        <v>27301536184</v>
      </c>
      <c r="L53" s="5">
        <v>44135216675</v>
      </c>
      <c r="M53" s="5">
        <v>34684246807</v>
      </c>
      <c r="N53" s="5">
        <v>21857941105</v>
      </c>
    </row>
    <row r="54" spans="2:14" ht="15.5" x14ac:dyDescent="0.35">
      <c r="C54" t="s">
        <v>75</v>
      </c>
      <c r="D54" s="5">
        <v>-5795693243</v>
      </c>
      <c r="E54" s="5">
        <v>-6965226514</v>
      </c>
      <c r="F54" s="5">
        <v>-6365742438</v>
      </c>
      <c r="G54" s="5">
        <v>-6903554300</v>
      </c>
      <c r="I54" s="5">
        <v>-25165522370</v>
      </c>
      <c r="J54" s="5">
        <v>-29143526211</v>
      </c>
      <c r="K54" s="5">
        <v>-20059776589</v>
      </c>
      <c r="L54" s="5">
        <v>-17492198796</v>
      </c>
      <c r="M54" s="5">
        <v>-8170743194</v>
      </c>
      <c r="N54" s="5">
        <v>-6320407856</v>
      </c>
    </row>
    <row r="55" spans="2:14" ht="15.5" x14ac:dyDescent="0.35">
      <c r="C55" t="s">
        <v>424</v>
      </c>
      <c r="D55" s="5">
        <v>-5795693243</v>
      </c>
      <c r="E55" s="5">
        <v>-6965226514</v>
      </c>
      <c r="F55" s="5">
        <v>-6365742438</v>
      </c>
      <c r="G55" s="5">
        <v>-6903554300</v>
      </c>
      <c r="I55" s="5">
        <v>-25165522370</v>
      </c>
      <c r="J55" s="5">
        <v>-29143526211</v>
      </c>
      <c r="K55" s="5">
        <v>-20059776589</v>
      </c>
      <c r="L55" s="5">
        <v>-17492198796</v>
      </c>
      <c r="M55" s="5">
        <v>-8170743194</v>
      </c>
      <c r="N55" s="5">
        <v>-6320407856</v>
      </c>
    </row>
    <row r="56" spans="2:14" ht="15.5" x14ac:dyDescent="0.35">
      <c r="C56" t="s">
        <v>78</v>
      </c>
      <c r="D56" s="5">
        <v>13145558829</v>
      </c>
      <c r="E56" s="5">
        <v>21304139688</v>
      </c>
      <c r="F56" s="5">
        <v>16295217153</v>
      </c>
      <c r="G56" s="5">
        <v>12111777404</v>
      </c>
      <c r="I56" s="5">
        <v>50574849693</v>
      </c>
      <c r="J56" s="5">
        <v>9081955142</v>
      </c>
      <c r="K56" s="5">
        <v>7241759595</v>
      </c>
      <c r="L56" s="5">
        <v>26643017879</v>
      </c>
      <c r="M56" s="5">
        <v>26513503613</v>
      </c>
      <c r="N56" s="5">
        <v>15537533249</v>
      </c>
    </row>
    <row r="57" spans="2:14" ht="15.5" x14ac:dyDescent="0.35">
      <c r="C57" t="s">
        <v>79</v>
      </c>
      <c r="D57" s="5">
        <v>-2210056899</v>
      </c>
      <c r="E57" s="5">
        <v>3228847444</v>
      </c>
      <c r="F57" s="5">
        <v>-4719471542</v>
      </c>
      <c r="G57" s="5">
        <v>-2124283706</v>
      </c>
      <c r="I57" s="5">
        <v>-4368724830</v>
      </c>
      <c r="J57" s="5">
        <v>-2099815690</v>
      </c>
      <c r="K57" s="5">
        <v>-262401334</v>
      </c>
      <c r="L57" s="5">
        <v>-4011672072</v>
      </c>
      <c r="M57" s="5">
        <v>-1199889981</v>
      </c>
      <c r="N57" s="5">
        <v>-1063268683</v>
      </c>
    </row>
    <row r="58" spans="2:14" ht="15.5" x14ac:dyDescent="0.35">
      <c r="C58" t="s">
        <v>80</v>
      </c>
      <c r="D58" s="5">
        <v>-212823</v>
      </c>
      <c r="E58" s="5">
        <v>28079975</v>
      </c>
      <c r="F58" s="5">
        <v>3842064</v>
      </c>
      <c r="G58" s="5">
        <v>-13572247</v>
      </c>
      <c r="I58" s="5">
        <v>14799928</v>
      </c>
      <c r="J58" s="5">
        <v>5396224</v>
      </c>
      <c r="K58" s="5">
        <v>442270</v>
      </c>
      <c r="L58" s="5">
        <v>-164710261</v>
      </c>
      <c r="M58" s="5">
        <v>91518316</v>
      </c>
      <c r="N58" s="5">
        <v>8817330</v>
      </c>
    </row>
    <row r="59" spans="2:14" ht="15.5" x14ac:dyDescent="0.35">
      <c r="C59" t="s">
        <v>81</v>
      </c>
      <c r="D59" s="5">
        <v>-2210056899</v>
      </c>
      <c r="E59" s="5">
        <v>3228847444</v>
      </c>
      <c r="F59" s="5">
        <v>-4719471542</v>
      </c>
      <c r="G59" s="5">
        <v>-2124283706</v>
      </c>
      <c r="I59" s="5">
        <v>-4368724830</v>
      </c>
      <c r="J59" s="5">
        <v>-2099815690</v>
      </c>
      <c r="K59" s="5">
        <v>-262401334</v>
      </c>
      <c r="L59" s="5">
        <v>-4011672072</v>
      </c>
      <c r="M59" s="5">
        <v>-1199889981</v>
      </c>
      <c r="N59" s="5">
        <v>-1063268683</v>
      </c>
    </row>
    <row r="60" spans="2:14" ht="15.5" x14ac:dyDescent="0.35">
      <c r="C60" t="s">
        <v>28</v>
      </c>
      <c r="D60" s="5">
        <v>10935501930</v>
      </c>
      <c r="E60" s="5">
        <v>24532987132</v>
      </c>
      <c r="F60" s="5">
        <v>11575745611</v>
      </c>
      <c r="G60" s="5">
        <v>9987493698</v>
      </c>
      <c r="I60" s="5">
        <v>46206124863</v>
      </c>
      <c r="J60" s="5">
        <v>6982139452</v>
      </c>
      <c r="K60" s="5">
        <v>6979358261</v>
      </c>
      <c r="L60" s="5">
        <v>22631345807</v>
      </c>
      <c r="M60" s="5">
        <v>25313613632</v>
      </c>
      <c r="N60" s="5">
        <v>14474264566</v>
      </c>
    </row>
    <row r="61" spans="2:14" ht="15.5" x14ac:dyDescent="0.35">
      <c r="C61" t="s">
        <v>27</v>
      </c>
      <c r="E61" s="5">
        <v>-1544911539</v>
      </c>
      <c r="I61" s="5">
        <v>-1544911539</v>
      </c>
      <c r="J61" s="5">
        <v>-279090832</v>
      </c>
      <c r="K61" s="5">
        <v>-1009992487</v>
      </c>
      <c r="L61" s="5">
        <v>786790</v>
      </c>
      <c r="M61" s="5">
        <v>-3514685391</v>
      </c>
      <c r="N61" s="5">
        <v>-700491820</v>
      </c>
    </row>
    <row r="62" spans="2:14" ht="15.5" x14ac:dyDescent="0.35">
      <c r="C62" t="s">
        <v>82</v>
      </c>
      <c r="E62" s="5">
        <v>-2028999650</v>
      </c>
      <c r="I62" s="5">
        <v>-2028999650</v>
      </c>
      <c r="J62" s="5">
        <v>-810674098</v>
      </c>
      <c r="K62" s="5">
        <v>-1177296187</v>
      </c>
      <c r="L62" s="5">
        <v>-133015442</v>
      </c>
      <c r="M62" s="5">
        <v>-3489002392</v>
      </c>
      <c r="N62" s="5">
        <v>-896058490</v>
      </c>
    </row>
    <row r="63" spans="2:14" ht="15.5" x14ac:dyDescent="0.35">
      <c r="C63" t="s">
        <v>83</v>
      </c>
      <c r="E63" s="5">
        <v>484088111</v>
      </c>
      <c r="I63" s="5">
        <v>484088111</v>
      </c>
      <c r="J63" s="5">
        <v>531583266</v>
      </c>
      <c r="K63" s="5">
        <v>167303700</v>
      </c>
      <c r="L63" s="5">
        <v>133802232</v>
      </c>
      <c r="M63" s="5">
        <v>-25682999</v>
      </c>
      <c r="N63" s="5">
        <v>195566670</v>
      </c>
    </row>
    <row r="64" spans="2:14" ht="15.5" x14ac:dyDescent="0.35">
      <c r="C64" t="s">
        <v>84</v>
      </c>
      <c r="E64" s="5">
        <v>-1544911539</v>
      </c>
      <c r="I64" s="5">
        <v>-1544911539</v>
      </c>
      <c r="J64" s="5">
        <v>-279090832</v>
      </c>
      <c r="K64" s="5">
        <v>-1009992487</v>
      </c>
      <c r="L64" s="5">
        <v>786790</v>
      </c>
      <c r="M64" s="5">
        <v>-3514685391</v>
      </c>
      <c r="N64" s="5">
        <v>-700491820</v>
      </c>
    </row>
    <row r="65" spans="2:14" ht="15.5" x14ac:dyDescent="0.35">
      <c r="C65" t="s">
        <v>85</v>
      </c>
      <c r="D65" s="5">
        <v>10935501930</v>
      </c>
      <c r="E65" s="5">
        <v>22988075593</v>
      </c>
      <c r="F65" s="5">
        <v>11575745611</v>
      </c>
      <c r="G65" s="5">
        <v>9987493698</v>
      </c>
      <c r="I65" s="5">
        <v>44661213324</v>
      </c>
      <c r="J65" s="5">
        <v>6703048620</v>
      </c>
      <c r="K65" s="5">
        <v>5969365774</v>
      </c>
      <c r="L65" s="5">
        <v>24435460887</v>
      </c>
      <c r="M65" s="5">
        <v>15786801843</v>
      </c>
      <c r="N65" s="5">
        <v>11322608655</v>
      </c>
    </row>
    <row r="66" spans="2:14" ht="15.5" x14ac:dyDescent="0.35">
      <c r="C66" t="s">
        <v>86</v>
      </c>
      <c r="E66" s="5">
        <v>-10590736</v>
      </c>
      <c r="I66" s="5">
        <v>-10590736</v>
      </c>
      <c r="J66" s="5">
        <v>-37766067</v>
      </c>
      <c r="K66" s="5">
        <v>-20491303</v>
      </c>
      <c r="L66" s="5">
        <v>16901078</v>
      </c>
      <c r="M66" s="5">
        <v>87546858</v>
      </c>
    </row>
    <row r="67" spans="2:14" ht="15.5" x14ac:dyDescent="0.35">
      <c r="C67" t="s">
        <v>88</v>
      </c>
      <c r="D67" s="5">
        <v>10935501930</v>
      </c>
      <c r="E67" s="5">
        <v>22977484857</v>
      </c>
      <c r="F67" s="5">
        <v>11575745611</v>
      </c>
      <c r="G67" s="5">
        <v>9987493698</v>
      </c>
      <c r="I67" s="5">
        <v>44650622588</v>
      </c>
      <c r="J67" s="5">
        <v>6665282553</v>
      </c>
      <c r="K67" s="5">
        <v>5948874471</v>
      </c>
      <c r="L67" s="5">
        <v>24452361965</v>
      </c>
      <c r="M67" s="5">
        <v>15874348701</v>
      </c>
      <c r="N67" s="5">
        <v>11322608655</v>
      </c>
    </row>
    <row r="68" spans="2:14" ht="15.5" x14ac:dyDescent="0.35">
      <c r="C68" t="s">
        <v>89</v>
      </c>
      <c r="D68" s="5">
        <v>10935501930</v>
      </c>
      <c r="E68" s="5">
        <v>22988075593</v>
      </c>
      <c r="F68" s="5">
        <v>11575745611</v>
      </c>
      <c r="G68" s="5">
        <v>9987493698</v>
      </c>
      <c r="I68" s="5">
        <v>44661213324</v>
      </c>
      <c r="J68" s="5">
        <v>6703048620</v>
      </c>
      <c r="K68" s="5">
        <v>5969365774</v>
      </c>
      <c r="L68" s="5">
        <v>24435460887</v>
      </c>
      <c r="M68" s="5">
        <v>15786801843</v>
      </c>
      <c r="N68" s="5">
        <v>11322608655</v>
      </c>
    </row>
    <row r="69" spans="2:14" ht="15.5" x14ac:dyDescent="0.35">
      <c r="C69" t="s">
        <v>7</v>
      </c>
      <c r="D69" s="5">
        <v>10935714753</v>
      </c>
      <c r="E69" s="5">
        <v>22949404882</v>
      </c>
      <c r="F69" s="5">
        <v>11571903547</v>
      </c>
      <c r="G69" s="5">
        <v>10001065945</v>
      </c>
      <c r="I69" s="5">
        <v>44635822660</v>
      </c>
      <c r="J69" s="5">
        <v>6659886329</v>
      </c>
      <c r="K69" s="5">
        <v>5948432201</v>
      </c>
      <c r="L69" s="5">
        <v>24617072226</v>
      </c>
      <c r="M69" s="5">
        <v>15782830385</v>
      </c>
      <c r="N69" s="5">
        <v>11313791325</v>
      </c>
    </row>
    <row r="70" spans="2:14" ht="15.5" x14ac:dyDescent="0.35">
      <c r="C70" t="s">
        <v>90</v>
      </c>
      <c r="D70" s="5">
        <v>10935501930</v>
      </c>
      <c r="E70" s="5">
        <v>22988075593</v>
      </c>
      <c r="F70" s="5">
        <v>11575745611</v>
      </c>
      <c r="G70" s="5">
        <v>9987493698</v>
      </c>
      <c r="I70" s="5">
        <v>44661213324</v>
      </c>
      <c r="J70" s="5">
        <v>6703048620</v>
      </c>
      <c r="K70" s="5">
        <v>5969365774</v>
      </c>
      <c r="L70" s="5">
        <v>24435460887</v>
      </c>
      <c r="M70" s="5">
        <v>15786801843</v>
      </c>
      <c r="N70" s="5">
        <v>11322608655</v>
      </c>
    </row>
    <row r="71" spans="2:14" ht="15.5" x14ac:dyDescent="0.35">
      <c r="C71" t="s">
        <v>91</v>
      </c>
      <c r="D71" s="5">
        <v>10935501930</v>
      </c>
      <c r="E71" s="5">
        <v>22977484857</v>
      </c>
      <c r="F71" s="5">
        <v>11575745611</v>
      </c>
      <c r="G71" s="5">
        <v>9987493698</v>
      </c>
      <c r="I71" s="5">
        <v>44650622588</v>
      </c>
      <c r="J71" s="5">
        <v>6665282553</v>
      </c>
      <c r="K71" s="5">
        <v>5948874471</v>
      </c>
      <c r="L71" s="5">
        <v>24452361965</v>
      </c>
      <c r="M71" s="5">
        <v>15874348701</v>
      </c>
      <c r="N71" s="5">
        <v>11322608655</v>
      </c>
    </row>
    <row r="72" spans="2:14" ht="15.5" x14ac:dyDescent="0.35">
      <c r="C72" t="s">
        <v>92</v>
      </c>
      <c r="D72" s="5">
        <v>10935501930</v>
      </c>
      <c r="E72" s="5">
        <v>22977484857</v>
      </c>
      <c r="F72" s="5">
        <v>11575745611</v>
      </c>
      <c r="G72" s="5">
        <v>9987493698</v>
      </c>
      <c r="I72" s="5">
        <v>44650622588</v>
      </c>
      <c r="J72" s="5">
        <v>6665282553</v>
      </c>
      <c r="K72" s="5">
        <v>5948874471</v>
      </c>
      <c r="L72" s="5">
        <v>24452361965</v>
      </c>
      <c r="M72" s="5">
        <v>15874348701</v>
      </c>
      <c r="N72" s="5">
        <v>11322608655</v>
      </c>
    </row>
    <row r="74" spans="2:14" ht="15.5" x14ac:dyDescent="0.35">
      <c r="B74" t="s">
        <v>93</v>
      </c>
      <c r="C74" t="s">
        <v>94</v>
      </c>
    </row>
    <row r="75" spans="2:14" ht="15.5" x14ac:dyDescent="0.35">
      <c r="C75" t="s">
        <v>95</v>
      </c>
    </row>
    <row r="76" spans="2:14" ht="15.5" x14ac:dyDescent="0.35">
      <c r="C76" t="s">
        <v>19</v>
      </c>
      <c r="D76" s="5">
        <v>4417920135</v>
      </c>
      <c r="E76" s="5">
        <v>16353855875</v>
      </c>
      <c r="F76" s="5">
        <v>15212628779</v>
      </c>
      <c r="G76" s="5">
        <v>5877703193</v>
      </c>
      <c r="I76" s="5">
        <v>16353855875</v>
      </c>
      <c r="J76" s="5">
        <v>25290899262</v>
      </c>
      <c r="K76" s="5">
        <v>9191124442</v>
      </c>
      <c r="L76" s="5">
        <v>26422484979</v>
      </c>
      <c r="M76" s="5">
        <v>47593384445</v>
      </c>
      <c r="N76" s="5">
        <v>2915016121</v>
      </c>
    </row>
    <row r="77" spans="2:14" ht="15.5" x14ac:dyDescent="0.35">
      <c r="C77" t="s">
        <v>96</v>
      </c>
      <c r="D77" s="5">
        <v>89436284681</v>
      </c>
      <c r="E77" s="5">
        <v>47837143350</v>
      </c>
      <c r="F77" s="5">
        <v>36380601659</v>
      </c>
      <c r="G77" s="5">
        <v>12245455272</v>
      </c>
      <c r="I77" s="5">
        <v>47837143350</v>
      </c>
      <c r="J77" s="5">
        <v>52902407347</v>
      </c>
      <c r="K77" s="5">
        <v>30614415415</v>
      </c>
      <c r="L77" s="5">
        <v>7080485099</v>
      </c>
      <c r="M77" s="5">
        <v>1004965367</v>
      </c>
      <c r="N77" s="5">
        <v>5355658649</v>
      </c>
    </row>
    <row r="78" spans="2:14" ht="15.5" x14ac:dyDescent="0.35">
      <c r="C78" t="s">
        <v>97</v>
      </c>
      <c r="D78" s="5">
        <v>480653272</v>
      </c>
      <c r="E78" s="5">
        <v>773119021</v>
      </c>
      <c r="F78" s="5">
        <v>6043111779</v>
      </c>
      <c r="G78" s="5">
        <v>32704611444</v>
      </c>
      <c r="I78" s="5">
        <v>773119021</v>
      </c>
      <c r="J78" s="5">
        <v>19920758583</v>
      </c>
      <c r="K78" s="5">
        <v>4374271291</v>
      </c>
      <c r="L78" s="5">
        <v>4380041447</v>
      </c>
      <c r="M78" s="5">
        <v>5561276824</v>
      </c>
      <c r="N78" s="5">
        <v>1332588209</v>
      </c>
    </row>
    <row r="79" spans="2:14" ht="15.5" x14ac:dyDescent="0.35">
      <c r="C79" t="s">
        <v>98</v>
      </c>
      <c r="D79" s="5">
        <v>89436284681</v>
      </c>
      <c r="E79" s="5">
        <v>47837143350</v>
      </c>
      <c r="F79" s="5">
        <v>36380601659</v>
      </c>
      <c r="G79" s="5">
        <v>12245455272</v>
      </c>
      <c r="I79" s="5">
        <v>47837143350</v>
      </c>
      <c r="J79" s="5">
        <v>52902407347</v>
      </c>
      <c r="K79" s="5">
        <v>30614415415</v>
      </c>
      <c r="L79" s="5">
        <v>7080485099</v>
      </c>
      <c r="M79" s="5">
        <v>1004965367</v>
      </c>
      <c r="N79" s="5">
        <v>5355658649</v>
      </c>
    </row>
    <row r="80" spans="2:14" ht="15.5" x14ac:dyDescent="0.35">
      <c r="C80" t="s">
        <v>99</v>
      </c>
      <c r="D80" s="5">
        <v>7877248364</v>
      </c>
      <c r="E80" s="5">
        <v>7701660962</v>
      </c>
      <c r="F80" s="5">
        <v>7665715610</v>
      </c>
      <c r="G80" s="5">
        <v>8339619300</v>
      </c>
      <c r="I80" s="5">
        <v>7701660962</v>
      </c>
      <c r="J80" s="5">
        <v>9010681488</v>
      </c>
      <c r="K80" s="5">
        <v>7131015097</v>
      </c>
      <c r="L80" s="5">
        <v>6511533141</v>
      </c>
      <c r="M80" s="5">
        <v>9730133928</v>
      </c>
      <c r="N80" s="5">
        <v>3518384829</v>
      </c>
    </row>
    <row r="81" spans="3:14" ht="15.5" x14ac:dyDescent="0.35">
      <c r="C81" t="s">
        <v>270</v>
      </c>
      <c r="D81" s="5">
        <v>7877248364</v>
      </c>
      <c r="E81" s="5">
        <v>7701660962</v>
      </c>
      <c r="F81" s="5">
        <v>7665715610</v>
      </c>
      <c r="G81" s="5">
        <v>8339619300</v>
      </c>
      <c r="I81" s="5">
        <v>7701660962</v>
      </c>
      <c r="J81" s="5">
        <v>9010681488</v>
      </c>
      <c r="K81" s="5">
        <v>7131015097</v>
      </c>
      <c r="L81" s="5">
        <v>6511533141</v>
      </c>
      <c r="M81" s="5">
        <v>9730133928</v>
      </c>
      <c r="N81" s="5">
        <v>3518384829</v>
      </c>
    </row>
    <row r="82" spans="3:14" ht="15.5" x14ac:dyDescent="0.35">
      <c r="C82" t="s">
        <v>100</v>
      </c>
      <c r="D82" s="5">
        <v>7877248364</v>
      </c>
      <c r="E82" s="5">
        <v>7701660962</v>
      </c>
      <c r="F82" s="5">
        <v>7665715610</v>
      </c>
      <c r="G82" s="5">
        <v>8339619300</v>
      </c>
      <c r="I82" s="5">
        <v>7701660962</v>
      </c>
      <c r="J82" s="5">
        <v>9010681488</v>
      </c>
      <c r="K82" s="5">
        <v>7131015097</v>
      </c>
      <c r="L82" s="5">
        <v>6511533141</v>
      </c>
      <c r="M82" s="5">
        <v>9730133928</v>
      </c>
      <c r="N82" s="5">
        <v>3518384829</v>
      </c>
    </row>
    <row r="83" spans="3:14" ht="15.5" x14ac:dyDescent="0.35">
      <c r="C83" t="s">
        <v>441</v>
      </c>
      <c r="N83" s="5">
        <v>9847350700</v>
      </c>
    </row>
    <row r="84" spans="3:14" ht="15.5" x14ac:dyDescent="0.35">
      <c r="C84" t="s">
        <v>101</v>
      </c>
      <c r="D84" s="5">
        <v>9932944378</v>
      </c>
      <c r="E84" s="5">
        <v>10374882541</v>
      </c>
      <c r="F84" s="5">
        <v>9907343950</v>
      </c>
      <c r="G84" s="5">
        <v>13002196929</v>
      </c>
      <c r="I84" s="5">
        <v>10374882541</v>
      </c>
      <c r="J84" s="5">
        <v>11633284725</v>
      </c>
      <c r="K84" s="5">
        <v>11809133283</v>
      </c>
      <c r="L84" s="5">
        <v>7279171947</v>
      </c>
      <c r="M84" s="5">
        <v>3682313538</v>
      </c>
      <c r="N84" s="5">
        <v>5530847008</v>
      </c>
    </row>
    <row r="85" spans="3:14" ht="15.5" x14ac:dyDescent="0.35">
      <c r="C85" t="s">
        <v>80</v>
      </c>
      <c r="D85" s="5">
        <v>35595486</v>
      </c>
      <c r="E85" s="5">
        <v>35595486</v>
      </c>
      <c r="F85" s="5">
        <v>46194888</v>
      </c>
      <c r="G85" s="5">
        <v>46194888</v>
      </c>
      <c r="I85" s="5">
        <v>35595486</v>
      </c>
      <c r="J85" s="5">
        <v>46194888</v>
      </c>
      <c r="K85" s="5">
        <v>83960955</v>
      </c>
      <c r="L85" s="5">
        <v>104447936</v>
      </c>
      <c r="M85" s="5">
        <v>15714235123</v>
      </c>
      <c r="N85" s="5">
        <v>4227947243</v>
      </c>
    </row>
    <row r="86" spans="3:14" ht="15.5" x14ac:dyDescent="0.35">
      <c r="C86" t="s">
        <v>102</v>
      </c>
      <c r="D86" s="5">
        <v>196692891201</v>
      </c>
      <c r="E86" s="5">
        <v>166953097844</v>
      </c>
      <c r="F86" s="5">
        <v>149238060842</v>
      </c>
      <c r="G86" s="5">
        <v>98666621607</v>
      </c>
      <c r="I86" s="5">
        <v>166953097844</v>
      </c>
      <c r="J86" s="5">
        <v>121677031500</v>
      </c>
      <c r="K86" s="5">
        <v>67354441796</v>
      </c>
      <c r="L86" s="5">
        <v>63221224254</v>
      </c>
      <c r="M86" s="5">
        <v>66687216453</v>
      </c>
      <c r="N86" s="5">
        <v>27361120698</v>
      </c>
    </row>
    <row r="87" spans="3:14" ht="15.5" x14ac:dyDescent="0.35">
      <c r="C87" t="s">
        <v>103</v>
      </c>
    </row>
    <row r="88" spans="3:14" ht="15.5" x14ac:dyDescent="0.35">
      <c r="C88" t="s">
        <v>104</v>
      </c>
      <c r="D88" s="5">
        <v>118731941190</v>
      </c>
      <c r="E88" s="5">
        <v>119549103689</v>
      </c>
      <c r="F88" s="5">
        <v>113410308296</v>
      </c>
      <c r="G88" s="5">
        <v>103313428012</v>
      </c>
      <c r="I88" s="5">
        <v>119549103689</v>
      </c>
      <c r="J88" s="5">
        <v>49779105014</v>
      </c>
      <c r="K88" s="5">
        <v>30331792609</v>
      </c>
      <c r="L88" s="5">
        <v>23075979077</v>
      </c>
      <c r="M88" s="5">
        <v>10642349238</v>
      </c>
      <c r="N88" s="5">
        <v>4188217454</v>
      </c>
    </row>
    <row r="89" spans="3:14" ht="15.5" x14ac:dyDescent="0.35">
      <c r="C89" t="s">
        <v>349</v>
      </c>
      <c r="D89" s="5">
        <v>127158340</v>
      </c>
      <c r="E89" s="5">
        <v>132989590</v>
      </c>
      <c r="F89" s="5">
        <v>138820840</v>
      </c>
      <c r="G89" s="5">
        <v>144652090</v>
      </c>
      <c r="I89" s="5">
        <v>132989590</v>
      </c>
      <c r="J89" s="5">
        <v>15866667</v>
      </c>
      <c r="K89" s="5">
        <v>21816667</v>
      </c>
      <c r="L89" s="5">
        <v>27766667</v>
      </c>
      <c r="M89" s="5">
        <v>33716667</v>
      </c>
      <c r="N89" s="5">
        <v>39666667</v>
      </c>
    </row>
    <row r="90" spans="3:14" ht="15.5" x14ac:dyDescent="0.35">
      <c r="C90" t="s">
        <v>105</v>
      </c>
      <c r="D90" s="5">
        <v>1470299623</v>
      </c>
      <c r="E90" s="5">
        <v>1470299622</v>
      </c>
      <c r="F90" s="5">
        <v>989544763</v>
      </c>
      <c r="G90" s="5">
        <v>989544763</v>
      </c>
      <c r="I90" s="5">
        <v>1470299622</v>
      </c>
      <c r="J90" s="5">
        <v>989544762</v>
      </c>
      <c r="K90" s="5">
        <v>447309528</v>
      </c>
      <c r="L90" s="5">
        <v>280591433</v>
      </c>
      <c r="M90" s="5">
        <v>145190968</v>
      </c>
      <c r="N90" s="5">
        <v>195566670</v>
      </c>
    </row>
    <row r="91" spans="3:14" ht="15.5" x14ac:dyDescent="0.35">
      <c r="C91" t="s">
        <v>106</v>
      </c>
      <c r="D91" s="5">
        <v>142628537651</v>
      </c>
      <c r="E91" s="5">
        <v>142901799401</v>
      </c>
      <c r="F91" s="5">
        <v>125114791573</v>
      </c>
      <c r="G91" s="5">
        <v>114187176885</v>
      </c>
      <c r="I91" s="5">
        <v>142901799401</v>
      </c>
      <c r="J91" s="5">
        <v>62841879948</v>
      </c>
      <c r="K91" s="5">
        <v>40167475617</v>
      </c>
      <c r="L91" s="5">
        <v>30415297580</v>
      </c>
      <c r="M91" s="5">
        <v>26251553386</v>
      </c>
      <c r="N91" s="5">
        <v>14290631375</v>
      </c>
    </row>
    <row r="92" spans="3:14" ht="15.5" x14ac:dyDescent="0.35">
      <c r="C92" t="s">
        <v>107</v>
      </c>
      <c r="D92" s="5">
        <v>339321428852</v>
      </c>
      <c r="E92" s="5">
        <v>309854897245</v>
      </c>
      <c r="F92" s="5">
        <v>274352852415</v>
      </c>
      <c r="G92" s="5">
        <v>212853798492</v>
      </c>
      <c r="I92" s="5">
        <v>309854897245</v>
      </c>
      <c r="J92" s="5">
        <v>184518911448</v>
      </c>
      <c r="K92" s="5">
        <v>107521917413</v>
      </c>
      <c r="L92" s="5">
        <v>93636521834</v>
      </c>
      <c r="M92" s="5">
        <v>92938769839</v>
      </c>
      <c r="N92" s="5">
        <v>41651752073</v>
      </c>
    </row>
    <row r="93" spans="3:14" ht="15.5" x14ac:dyDescent="0.35">
      <c r="C93" t="s">
        <v>108</v>
      </c>
    </row>
    <row r="94" spans="3:14" ht="15.5" x14ac:dyDescent="0.35">
      <c r="C94" t="s">
        <v>109</v>
      </c>
    </row>
    <row r="95" spans="3:14" ht="15.5" x14ac:dyDescent="0.35">
      <c r="C95" t="s">
        <v>110</v>
      </c>
      <c r="D95" s="5">
        <v>75210960355</v>
      </c>
      <c r="E95" s="5">
        <v>79562733010</v>
      </c>
      <c r="F95" s="5">
        <v>90992930109</v>
      </c>
      <c r="G95" s="5">
        <v>43576163252</v>
      </c>
      <c r="I95" s="5">
        <v>79562733010</v>
      </c>
      <c r="J95" s="5">
        <v>24998388158</v>
      </c>
      <c r="K95" s="5">
        <v>19484064968</v>
      </c>
      <c r="L95" s="5">
        <v>21718345216</v>
      </c>
      <c r="M95" s="5">
        <v>34941512681</v>
      </c>
      <c r="N95" s="5">
        <v>18020244863</v>
      </c>
    </row>
    <row r="96" spans="3:14" ht="15.5" x14ac:dyDescent="0.35">
      <c r="C96" t="s">
        <v>111</v>
      </c>
    </row>
    <row r="97" spans="3:14" ht="15.5" x14ac:dyDescent="0.35">
      <c r="C97" t="s">
        <v>113</v>
      </c>
    </row>
    <row r="98" spans="3:14" ht="15.5" x14ac:dyDescent="0.35">
      <c r="C98" t="s">
        <v>116</v>
      </c>
      <c r="D98" s="5">
        <v>7394061450</v>
      </c>
      <c r="E98" s="5">
        <v>1691826319</v>
      </c>
      <c r="F98" s="5">
        <v>325248277</v>
      </c>
      <c r="G98" s="5">
        <v>5614025383</v>
      </c>
      <c r="I98" s="5">
        <v>1691826319</v>
      </c>
      <c r="J98" s="5">
        <v>719363500</v>
      </c>
      <c r="K98" s="5">
        <v>10807458010</v>
      </c>
      <c r="L98" s="5">
        <v>5210013677</v>
      </c>
      <c r="M98" s="5">
        <v>3437548896</v>
      </c>
      <c r="N98" s="5">
        <v>100000000</v>
      </c>
    </row>
    <row r="99" spans="3:14" ht="15.5" x14ac:dyDescent="0.35">
      <c r="C99" t="s">
        <v>274</v>
      </c>
      <c r="D99" s="5">
        <v>4555738156</v>
      </c>
      <c r="E99" s="5">
        <v>6754673867</v>
      </c>
      <c r="F99" s="5">
        <v>10271232884</v>
      </c>
      <c r="G99" s="5">
        <v>7348545486</v>
      </c>
      <c r="I99" s="5">
        <v>6754673867</v>
      </c>
      <c r="J99" s="5">
        <v>1761879610</v>
      </c>
      <c r="M99" s="5">
        <v>174868692</v>
      </c>
      <c r="N99" s="5">
        <v>387200153</v>
      </c>
    </row>
    <row r="100" spans="3:14" ht="15.5" x14ac:dyDescent="0.35">
      <c r="C100" t="s">
        <v>275</v>
      </c>
      <c r="L100" s="5">
        <v>42764800</v>
      </c>
      <c r="M100" s="5">
        <v>170829640</v>
      </c>
    </row>
    <row r="101" spans="3:14" ht="15.5" x14ac:dyDescent="0.35">
      <c r="C101" t="s">
        <v>276</v>
      </c>
      <c r="D101" s="5">
        <v>22555033775</v>
      </c>
      <c r="E101" s="5">
        <v>26815000000</v>
      </c>
      <c r="F101" s="5">
        <v>25672166379</v>
      </c>
      <c r="G101" s="5">
        <v>11498330763</v>
      </c>
      <c r="I101" s="5">
        <v>26815000000</v>
      </c>
      <c r="J101" s="5">
        <v>21920386958</v>
      </c>
      <c r="K101" s="5">
        <v>8449964947</v>
      </c>
      <c r="L101" s="5">
        <v>16048903889</v>
      </c>
      <c r="M101" s="5">
        <v>17025987222</v>
      </c>
    </row>
    <row r="102" spans="3:14" ht="15.5" x14ac:dyDescent="0.35">
      <c r="C102" t="s">
        <v>121</v>
      </c>
      <c r="D102" s="5">
        <v>7686162502</v>
      </c>
      <c r="E102" s="5">
        <v>9780050768</v>
      </c>
      <c r="F102" s="5">
        <v>13516333575</v>
      </c>
      <c r="G102" s="5">
        <v>10557306452</v>
      </c>
      <c r="I102" s="5">
        <v>9625028288</v>
      </c>
      <c r="J102" s="5">
        <v>4462591002</v>
      </c>
      <c r="K102" s="5">
        <v>2053102553</v>
      </c>
      <c r="L102" s="5">
        <v>1480343865</v>
      </c>
      <c r="M102" s="5">
        <v>1065631438</v>
      </c>
      <c r="N102" s="5">
        <v>4346754480</v>
      </c>
    </row>
    <row r="103" spans="3:14" ht="15.5" x14ac:dyDescent="0.35">
      <c r="C103" t="s">
        <v>122</v>
      </c>
      <c r="D103" s="5">
        <v>7686162502</v>
      </c>
      <c r="E103" s="5">
        <v>9780050768</v>
      </c>
      <c r="F103" s="5">
        <v>13516333575</v>
      </c>
      <c r="G103" s="5">
        <v>10557306452</v>
      </c>
      <c r="I103" s="5">
        <v>9625028288</v>
      </c>
      <c r="J103" s="5">
        <v>4462591002</v>
      </c>
      <c r="K103" s="5">
        <v>2053102553</v>
      </c>
      <c r="L103" s="5">
        <v>1480343865</v>
      </c>
      <c r="M103" s="5">
        <v>1065631438</v>
      </c>
      <c r="N103" s="5">
        <v>4346754480</v>
      </c>
    </row>
    <row r="104" spans="3:14" ht="15.5" x14ac:dyDescent="0.35">
      <c r="C104" t="s">
        <v>1357</v>
      </c>
      <c r="L104" s="5">
        <v>1500000</v>
      </c>
      <c r="M104" s="5">
        <v>135944376</v>
      </c>
      <c r="N104" s="5">
        <v>2913256633</v>
      </c>
    </row>
    <row r="105" spans="3:14" ht="15.5" x14ac:dyDescent="0.35">
      <c r="C105" t="s">
        <v>126</v>
      </c>
      <c r="D105" s="5">
        <v>82897122857</v>
      </c>
      <c r="E105" s="5">
        <v>89342783778</v>
      </c>
      <c r="F105" s="5">
        <v>104509263684</v>
      </c>
      <c r="G105" s="5">
        <v>54133469704</v>
      </c>
      <c r="I105" s="5">
        <v>89187761298</v>
      </c>
      <c r="J105" s="5">
        <v>29460979160</v>
      </c>
      <c r="K105" s="5">
        <v>21537167521</v>
      </c>
      <c r="L105" s="5">
        <v>23198689081</v>
      </c>
      <c r="M105" s="5">
        <v>36007144119</v>
      </c>
      <c r="N105" s="5">
        <v>22366999343</v>
      </c>
    </row>
    <row r="106" spans="3:14" ht="15.5" x14ac:dyDescent="0.35">
      <c r="C106" t="s">
        <v>127</v>
      </c>
    </row>
    <row r="107" spans="3:14" ht="15.5" x14ac:dyDescent="0.35">
      <c r="C107" t="s">
        <v>128</v>
      </c>
      <c r="D107" s="5">
        <v>65747500000</v>
      </c>
      <c r="E107" s="5">
        <v>65690000000</v>
      </c>
      <c r="F107" s="5">
        <v>65690000000</v>
      </c>
      <c r="G107" s="5">
        <v>65690000000</v>
      </c>
      <c r="I107" s="5">
        <v>65690000000</v>
      </c>
      <c r="J107" s="5">
        <v>65625000000</v>
      </c>
      <c r="K107" s="5">
        <v>52500000000</v>
      </c>
      <c r="L107" s="5">
        <v>52500000000</v>
      </c>
      <c r="M107" s="5">
        <v>7000000000</v>
      </c>
      <c r="N107" s="5">
        <v>2500000000</v>
      </c>
    </row>
    <row r="108" spans="3:14" ht="15.5" x14ac:dyDescent="0.35">
      <c r="C108" t="s">
        <v>129</v>
      </c>
      <c r="D108" s="5">
        <v>55513387396</v>
      </c>
      <c r="E108" s="5">
        <v>55223012396</v>
      </c>
      <c r="F108" s="5">
        <v>55223012396</v>
      </c>
      <c r="G108" s="5">
        <v>55223012396</v>
      </c>
      <c r="I108" s="5">
        <v>55223012396</v>
      </c>
      <c r="J108" s="5">
        <v>55125512396</v>
      </c>
      <c r="K108" s="5">
        <v>827482342</v>
      </c>
      <c r="L108" s="5">
        <v>827482342</v>
      </c>
      <c r="M108" s="5">
        <v>-2324429894</v>
      </c>
      <c r="N108" s="5">
        <v>-2367254277</v>
      </c>
    </row>
    <row r="109" spans="3:14" ht="15.5" x14ac:dyDescent="0.35">
      <c r="C109" t="s">
        <v>130</v>
      </c>
      <c r="D109" s="5">
        <v>82425566295</v>
      </c>
      <c r="E109" s="5">
        <v>71489851542</v>
      </c>
      <c r="F109" s="5">
        <v>48566378862</v>
      </c>
      <c r="G109" s="5">
        <v>36994475315</v>
      </c>
      <c r="I109" s="5">
        <v>71489851542</v>
      </c>
      <c r="J109" s="5">
        <v>28814141929</v>
      </c>
      <c r="K109" s="5">
        <v>22116477084</v>
      </c>
      <c r="L109" s="5">
        <v>16147557902</v>
      </c>
      <c r="M109" s="5">
        <v>28114556135</v>
      </c>
      <c r="N109" s="5">
        <v>12419272608</v>
      </c>
    </row>
    <row r="110" spans="3:14" ht="15.5" x14ac:dyDescent="0.35">
      <c r="C110" t="s">
        <v>131</v>
      </c>
      <c r="D110" s="5">
        <v>3016000000</v>
      </c>
      <c r="E110" s="5">
        <v>3016000000</v>
      </c>
      <c r="F110" s="5">
        <v>3016000000</v>
      </c>
      <c r="G110" s="5">
        <v>3016000000</v>
      </c>
      <c r="I110" s="5">
        <v>3016000000</v>
      </c>
      <c r="J110" s="5">
        <v>350000000</v>
      </c>
      <c r="K110" s="5">
        <v>150000000</v>
      </c>
    </row>
    <row r="111" spans="3:14" ht="15.5" x14ac:dyDescent="0.35">
      <c r="C111" t="s">
        <v>132</v>
      </c>
      <c r="D111" s="5">
        <v>79409566295</v>
      </c>
      <c r="E111" s="5">
        <v>68473851542</v>
      </c>
      <c r="F111" s="5">
        <v>45550378862</v>
      </c>
      <c r="G111" s="5">
        <v>33978475315</v>
      </c>
      <c r="I111" s="5">
        <v>68473851542</v>
      </c>
      <c r="J111" s="5">
        <v>28464141929</v>
      </c>
      <c r="K111" s="5">
        <v>21966477084</v>
      </c>
      <c r="L111" s="5">
        <v>16147557902</v>
      </c>
      <c r="M111" s="5">
        <v>28114556135</v>
      </c>
      <c r="N111" s="5">
        <v>12419272608</v>
      </c>
    </row>
    <row r="112" spans="3:14" ht="15.5" x14ac:dyDescent="0.35">
      <c r="C112" t="s">
        <v>133</v>
      </c>
      <c r="D112" s="5">
        <v>82425566295</v>
      </c>
      <c r="E112" s="5">
        <v>71489851542</v>
      </c>
      <c r="F112" s="5">
        <v>48566378862</v>
      </c>
      <c r="G112" s="5">
        <v>36994475315</v>
      </c>
      <c r="I112" s="5">
        <v>71489851542</v>
      </c>
      <c r="J112" s="5">
        <v>28814141929</v>
      </c>
      <c r="K112" s="5">
        <v>22116477084</v>
      </c>
      <c r="L112" s="5">
        <v>16147557902</v>
      </c>
      <c r="M112" s="5">
        <v>28114556135</v>
      </c>
      <c r="N112" s="5">
        <v>12419272608</v>
      </c>
    </row>
    <row r="113" spans="2:14" ht="15.5" x14ac:dyDescent="0.35">
      <c r="C113" t="s">
        <v>134</v>
      </c>
      <c r="D113" s="5">
        <v>195507417</v>
      </c>
      <c r="E113" s="5">
        <v>195720240</v>
      </c>
      <c r="F113" s="5">
        <v>167627816</v>
      </c>
      <c r="G113" s="5">
        <v>163785752</v>
      </c>
      <c r="I113" s="5">
        <v>195720240</v>
      </c>
      <c r="J113" s="5">
        <v>180907863</v>
      </c>
      <c r="K113" s="5">
        <v>175524088</v>
      </c>
      <c r="L113" s="5">
        <v>175081818</v>
      </c>
      <c r="M113" s="5">
        <v>4787764503</v>
      </c>
      <c r="N113" s="5">
        <v>1178546918</v>
      </c>
    </row>
    <row r="114" spans="2:14" ht="15.5" x14ac:dyDescent="0.35">
      <c r="C114" t="s">
        <v>9</v>
      </c>
      <c r="D114" s="5">
        <v>203917556594</v>
      </c>
      <c r="E114" s="5">
        <v>192634179664</v>
      </c>
      <c r="F114" s="5">
        <v>169693213962</v>
      </c>
      <c r="G114" s="5">
        <v>158117468351</v>
      </c>
      <c r="I114" s="5">
        <v>192634179664</v>
      </c>
      <c r="J114" s="5">
        <v>149791757076</v>
      </c>
      <c r="K114" s="5">
        <v>75703444469</v>
      </c>
      <c r="L114" s="5">
        <v>69754569998</v>
      </c>
      <c r="M114" s="5">
        <v>53292125867</v>
      </c>
      <c r="N114" s="5">
        <v>17958512492</v>
      </c>
    </row>
    <row r="115" spans="2:14" ht="15.5" x14ac:dyDescent="0.35">
      <c r="C115" t="s">
        <v>135</v>
      </c>
      <c r="D115" s="5">
        <v>286814679451</v>
      </c>
      <c r="E115" s="5">
        <v>281976963442</v>
      </c>
      <c r="F115" s="5">
        <v>274202477646</v>
      </c>
      <c r="G115" s="5">
        <v>212250938055</v>
      </c>
      <c r="I115" s="5">
        <v>281821940962</v>
      </c>
      <c r="J115" s="5">
        <v>179252736236</v>
      </c>
      <c r="K115" s="5">
        <v>97240611990</v>
      </c>
      <c r="L115" s="5">
        <v>92953259079</v>
      </c>
      <c r="M115" s="5">
        <v>89299269986</v>
      </c>
      <c r="N115" s="5">
        <v>40325511835</v>
      </c>
    </row>
    <row r="116" spans="2:14" ht="15.5" x14ac:dyDescent="0.35">
      <c r="C116" t="s">
        <v>136</v>
      </c>
      <c r="D116" s="5">
        <v>3284500000</v>
      </c>
      <c r="E116" s="5">
        <v>3284500000</v>
      </c>
      <c r="F116" s="5">
        <v>3284500000</v>
      </c>
      <c r="G116" s="5">
        <v>3284500000</v>
      </c>
      <c r="I116" s="5">
        <v>3284500000</v>
      </c>
      <c r="J116" s="5">
        <v>3284500000</v>
      </c>
      <c r="K116" s="5">
        <v>2625000000</v>
      </c>
      <c r="L116" s="5">
        <v>52500</v>
      </c>
      <c r="M116" s="5">
        <v>7000</v>
      </c>
      <c r="N116" s="5">
        <v>2500</v>
      </c>
    </row>
    <row r="118" spans="2:14" ht="15.5" x14ac:dyDescent="0.35">
      <c r="B118" t="s">
        <v>137</v>
      </c>
      <c r="C118" t="s">
        <v>138</v>
      </c>
      <c r="D118" s="5">
        <v>-4545114559</v>
      </c>
      <c r="E118" s="5">
        <v>-16574478480</v>
      </c>
      <c r="F118" s="5">
        <v>7620088954</v>
      </c>
      <c r="G118" s="5">
        <v>26239482194</v>
      </c>
      <c r="I118" s="5">
        <v>30370735733</v>
      </c>
      <c r="J118" s="5">
        <v>-46834686196</v>
      </c>
      <c r="K118" s="5">
        <v>-260922075</v>
      </c>
      <c r="L118" s="5">
        <v>19142650651</v>
      </c>
      <c r="M118" s="5">
        <v>29919456536</v>
      </c>
      <c r="N118" s="5">
        <v>12140891981</v>
      </c>
    </row>
    <row r="119" spans="2:14" ht="15.5" x14ac:dyDescent="0.35">
      <c r="C119" t="s">
        <v>279</v>
      </c>
      <c r="D119" s="5">
        <v>30410307834</v>
      </c>
      <c r="E119" s="5">
        <v>164674721460</v>
      </c>
      <c r="F119" s="5">
        <v>48186622487</v>
      </c>
      <c r="G119" s="5">
        <v>87898460259</v>
      </c>
      <c r="I119" s="5">
        <v>353296481061</v>
      </c>
      <c r="J119" s="5">
        <v>95607562318</v>
      </c>
      <c r="K119" s="5">
        <v>59090457752</v>
      </c>
      <c r="L119" s="5">
        <v>89133533835</v>
      </c>
      <c r="M119" s="5">
        <v>98346778208</v>
      </c>
      <c r="N119" s="5">
        <v>73218340292</v>
      </c>
    </row>
    <row r="120" spans="2:14" ht="15.5" x14ac:dyDescent="0.35">
      <c r="C120" t="s">
        <v>280</v>
      </c>
      <c r="D120" s="5">
        <v>-35094257247</v>
      </c>
      <c r="E120" s="5">
        <v>-299515953717</v>
      </c>
      <c r="F120" s="5">
        <v>93387618352</v>
      </c>
      <c r="G120" s="5">
        <v>-59666857472</v>
      </c>
      <c r="I120" s="5">
        <v>-299515953717</v>
      </c>
      <c r="J120" s="5">
        <v>-139423362492</v>
      </c>
      <c r="K120" s="5">
        <v>-59904040891</v>
      </c>
      <c r="L120" s="5">
        <v>-55617398131</v>
      </c>
      <c r="M120" s="5">
        <v>-63219952450</v>
      </c>
      <c r="N120" s="5">
        <v>-52457277456</v>
      </c>
    </row>
    <row r="121" spans="2:14" ht="15.5" x14ac:dyDescent="0.35">
      <c r="C121" t="s">
        <v>411</v>
      </c>
      <c r="D121" s="5">
        <v>1457095690</v>
      </c>
      <c r="E121" s="5">
        <v>-9456373626</v>
      </c>
      <c r="F121" s="5">
        <v>-1292715236</v>
      </c>
      <c r="G121" s="5">
        <v>521549832</v>
      </c>
      <c r="I121" s="5">
        <v>-10012800050</v>
      </c>
      <c r="J121" s="5">
        <v>-416166357</v>
      </c>
      <c r="K121" s="5">
        <v>316663097</v>
      </c>
      <c r="L121" s="5">
        <v>-14503344060</v>
      </c>
      <c r="M121" s="5">
        <v>-5357922888</v>
      </c>
      <c r="N121" s="5">
        <v>-9039873354</v>
      </c>
    </row>
    <row r="122" spans="2:14" ht="15.5" x14ac:dyDescent="0.35">
      <c r="C122" t="s">
        <v>284</v>
      </c>
      <c r="D122" s="5">
        <v>-1339457965</v>
      </c>
      <c r="E122" s="5">
        <v>-7781518893</v>
      </c>
      <c r="F122" s="5">
        <v>2483347780</v>
      </c>
      <c r="G122" s="5">
        <v>-2344403878</v>
      </c>
      <c r="I122" s="5">
        <v>-13668984058</v>
      </c>
      <c r="J122" s="5">
        <v>-2959019824</v>
      </c>
    </row>
    <row r="123" spans="2:14" ht="15.5" x14ac:dyDescent="0.35">
      <c r="C123" t="s">
        <v>1358</v>
      </c>
      <c r="E123" s="5">
        <v>134767167559</v>
      </c>
      <c r="F123" s="5">
        <v>-134767167559</v>
      </c>
      <c r="J123" s="5">
        <v>128052642</v>
      </c>
    </row>
    <row r="124" spans="2:14" ht="15.5" x14ac:dyDescent="0.35">
      <c r="C124" t="s">
        <v>282</v>
      </c>
      <c r="E124" s="5">
        <v>28771425</v>
      </c>
      <c r="F124" s="5">
        <v>69053200</v>
      </c>
      <c r="G124" s="5">
        <v>92770695</v>
      </c>
      <c r="I124" s="5">
        <v>271992497</v>
      </c>
      <c r="J124" s="5">
        <v>530630834</v>
      </c>
      <c r="K124" s="5">
        <v>275476497</v>
      </c>
      <c r="L124" s="5">
        <v>129859007</v>
      </c>
      <c r="M124" s="5">
        <v>150553666</v>
      </c>
      <c r="N124" s="5">
        <v>419702499</v>
      </c>
    </row>
    <row r="125" spans="2:14" ht="15.5" x14ac:dyDescent="0.35">
      <c r="C125" t="s">
        <v>287</v>
      </c>
      <c r="D125" s="5">
        <v>-1087300550</v>
      </c>
      <c r="E125" s="5">
        <v>-2494045741</v>
      </c>
      <c r="I125" s="5">
        <v>-2494045741</v>
      </c>
    </row>
    <row r="126" spans="2:14" ht="15.5" x14ac:dyDescent="0.35">
      <c r="C126" t="s">
        <v>268</v>
      </c>
    </row>
    <row r="127" spans="2:14" ht="15.5" x14ac:dyDescent="0.35">
      <c r="C127" t="s">
        <v>145</v>
      </c>
      <c r="D127" s="5">
        <v>-5122413291</v>
      </c>
      <c r="E127" s="5">
        <v>-591497200</v>
      </c>
      <c r="F127" s="5">
        <v>15236057267</v>
      </c>
      <c r="G127" s="5">
        <v>-6799544982</v>
      </c>
      <c r="I127" s="5">
        <v>13630342680</v>
      </c>
      <c r="J127" s="5">
        <v>79548397772</v>
      </c>
      <c r="K127" s="5">
        <v>-7687754812</v>
      </c>
      <c r="L127" s="5">
        <v>8397306198</v>
      </c>
      <c r="M127" s="5">
        <v>21799353600</v>
      </c>
      <c r="N127" s="5">
        <v>-18000000000</v>
      </c>
    </row>
    <row r="128" spans="2:14" ht="15.5" x14ac:dyDescent="0.35">
      <c r="C128" t="s">
        <v>146</v>
      </c>
      <c r="D128" s="5">
        <v>-2268407890</v>
      </c>
      <c r="E128" s="5">
        <v>18307202776</v>
      </c>
      <c r="F128" s="5">
        <v>-13521220635</v>
      </c>
      <c r="G128" s="5">
        <v>-33450903340</v>
      </c>
      <c r="I128" s="5">
        <v>-52938121800</v>
      </c>
      <c r="J128" s="5">
        <v>-16613936755</v>
      </c>
      <c r="K128" s="5">
        <v>-9282683650</v>
      </c>
      <c r="L128" s="5">
        <v>-48710856315</v>
      </c>
      <c r="M128" s="5">
        <v>-7040441812</v>
      </c>
      <c r="N128" s="5">
        <v>-7463817262</v>
      </c>
    </row>
    <row r="129" spans="3:14" ht="15.5" x14ac:dyDescent="0.35">
      <c r="C129" t="s">
        <v>148</v>
      </c>
      <c r="D129" s="5">
        <v>-2268407890</v>
      </c>
      <c r="E129" s="5">
        <v>24446208034</v>
      </c>
      <c r="F129" s="5">
        <v>-13521220634</v>
      </c>
      <c r="G129" s="5">
        <v>-39450908599</v>
      </c>
      <c r="I129" s="5">
        <v>-46799121800</v>
      </c>
      <c r="J129" s="5">
        <v>-16213936755</v>
      </c>
      <c r="K129" s="5">
        <v>-9340050317</v>
      </c>
      <c r="L129" s="5">
        <v>-13678785211</v>
      </c>
      <c r="M129" s="5">
        <v>-7171122641</v>
      </c>
      <c r="N129" s="5">
        <v>-4339973635</v>
      </c>
    </row>
    <row r="130" spans="3:14" ht="15.5" x14ac:dyDescent="0.35">
      <c r="C130" t="s">
        <v>290</v>
      </c>
      <c r="E130" s="5">
        <v>-139000000</v>
      </c>
      <c r="I130" s="5">
        <v>-139000000</v>
      </c>
    </row>
    <row r="131" spans="3:14" ht="15.5" x14ac:dyDescent="0.35">
      <c r="C131" t="s">
        <v>1359</v>
      </c>
      <c r="N131" s="5">
        <v>-760210838</v>
      </c>
    </row>
    <row r="132" spans="3:14" ht="15.5" x14ac:dyDescent="0.35">
      <c r="C132" t="s">
        <v>1360</v>
      </c>
      <c r="L132" s="5">
        <v>-34970516500</v>
      </c>
    </row>
    <row r="133" spans="3:14" ht="15.5" x14ac:dyDescent="0.35">
      <c r="C133" t="s">
        <v>447</v>
      </c>
      <c r="K133" s="5">
        <v>57366667</v>
      </c>
      <c r="L133" s="5">
        <v>124000000</v>
      </c>
      <c r="M133" s="5">
        <v>130680829</v>
      </c>
    </row>
    <row r="134" spans="3:14" ht="15.5" x14ac:dyDescent="0.35">
      <c r="C134" t="s">
        <v>1361</v>
      </c>
      <c r="N134" s="5">
        <v>-2363632789</v>
      </c>
    </row>
    <row r="135" spans="3:14" ht="15.5" x14ac:dyDescent="0.35">
      <c r="C135" t="s">
        <v>1362</v>
      </c>
      <c r="L135" s="5">
        <v>-183762968</v>
      </c>
    </row>
    <row r="136" spans="3:14" ht="15.5" x14ac:dyDescent="0.35">
      <c r="C136" t="s">
        <v>1363</v>
      </c>
      <c r="E136" s="5">
        <v>-6000005258</v>
      </c>
      <c r="F136" s="5">
        <v>-1</v>
      </c>
      <c r="G136" s="5">
        <v>6000005259</v>
      </c>
      <c r="I136" s="5">
        <v>-6000000000</v>
      </c>
      <c r="J136" s="5">
        <v>-400000000</v>
      </c>
    </row>
    <row r="137" spans="3:14" ht="15.5" x14ac:dyDescent="0.35">
      <c r="C137" t="s">
        <v>1364</v>
      </c>
      <c r="L137" s="5">
        <v>-1791636</v>
      </c>
    </row>
    <row r="138" spans="3:14" ht="15.5" x14ac:dyDescent="0.35">
      <c r="C138" t="s">
        <v>149</v>
      </c>
      <c r="D138" s="5">
        <v>-5122413291</v>
      </c>
      <c r="E138" s="5">
        <v>-591497200</v>
      </c>
      <c r="F138" s="5">
        <v>15236057267</v>
      </c>
      <c r="G138" s="5">
        <v>-6799544982</v>
      </c>
      <c r="I138" s="5">
        <v>13630342680</v>
      </c>
      <c r="J138" s="5">
        <v>79548397772</v>
      </c>
      <c r="K138" s="5">
        <v>-7687754812</v>
      </c>
      <c r="L138" s="5">
        <v>8397306198</v>
      </c>
      <c r="M138" s="5">
        <v>21799353600</v>
      </c>
      <c r="N138" s="5">
        <v>-18000000000</v>
      </c>
    </row>
    <row r="139" spans="3:14" ht="15.5" x14ac:dyDescent="0.35">
      <c r="C139" t="s">
        <v>396</v>
      </c>
      <c r="L139" s="5">
        <v>16000000000</v>
      </c>
      <c r="M139" s="5">
        <v>17000000000</v>
      </c>
    </row>
    <row r="140" spans="3:14" ht="15.5" x14ac:dyDescent="0.35">
      <c r="C140" t="s">
        <v>163</v>
      </c>
      <c r="D140" s="5">
        <v>347875000</v>
      </c>
      <c r="E140" s="5">
        <v>97500000</v>
      </c>
      <c r="G140" s="5">
        <v>65000000</v>
      </c>
      <c r="I140" s="5">
        <v>162500000</v>
      </c>
      <c r="J140" s="5">
        <v>13125000000</v>
      </c>
    </row>
    <row r="141" spans="3:14" ht="15.5" x14ac:dyDescent="0.35">
      <c r="C141" t="s">
        <v>397</v>
      </c>
      <c r="L141" s="5">
        <v>-17000000000</v>
      </c>
      <c r="N141" s="5">
        <v>-18000000000</v>
      </c>
    </row>
    <row r="142" spans="3:14" ht="15.5" x14ac:dyDescent="0.35">
      <c r="C142" t="s">
        <v>420</v>
      </c>
      <c r="D142" s="5">
        <v>1459500000</v>
      </c>
      <c r="E142" s="5">
        <v>15326183017</v>
      </c>
      <c r="I142" s="5">
        <v>15326183017</v>
      </c>
    </row>
    <row r="143" spans="3:14" ht="15.5" x14ac:dyDescent="0.35">
      <c r="C143" t="s">
        <v>1365</v>
      </c>
      <c r="D143" s="5">
        <v>4090920658</v>
      </c>
      <c r="E143" s="5">
        <v>16104682136</v>
      </c>
      <c r="F143" s="5">
        <v>17114752654</v>
      </c>
      <c r="G143" s="5">
        <v>340462613</v>
      </c>
      <c r="I143" s="5">
        <v>44590374681</v>
      </c>
      <c r="J143" s="5">
        <v>38435694327</v>
      </c>
      <c r="K143" s="5">
        <v>16879203022</v>
      </c>
    </row>
    <row r="144" spans="3:14" ht="15.5" x14ac:dyDescent="0.35">
      <c r="C144" t="s">
        <v>635</v>
      </c>
      <c r="D144" s="5">
        <v>-7759966225</v>
      </c>
      <c r="E144" s="5">
        <v>-13300337619</v>
      </c>
      <c r="F144" s="5">
        <v>-2940917038</v>
      </c>
      <c r="G144" s="5">
        <v>-10876122971</v>
      </c>
      <c r="I144" s="5">
        <v>-38034250743</v>
      </c>
      <c r="J144" s="5">
        <v>-24662888999</v>
      </c>
      <c r="K144" s="5">
        <v>-24438663434</v>
      </c>
    </row>
    <row r="145" spans="2:14" ht="15.5" x14ac:dyDescent="0.35">
      <c r="C145" t="s">
        <v>456</v>
      </c>
      <c r="M145" s="5">
        <v>384883200</v>
      </c>
    </row>
    <row r="146" spans="2:14" ht="15.5" x14ac:dyDescent="0.35">
      <c r="C146" t="s">
        <v>314</v>
      </c>
      <c r="D146" s="5">
        <v>-2173442174</v>
      </c>
      <c r="E146" s="5">
        <v>-16057628993</v>
      </c>
      <c r="F146" s="5">
        <v>1062221651</v>
      </c>
      <c r="G146" s="5">
        <v>5778090376</v>
      </c>
      <c r="I146" s="5">
        <v>-3583468534</v>
      </c>
      <c r="J146" s="5">
        <v>-1391876832</v>
      </c>
      <c r="K146" s="5">
        <v>-128294400</v>
      </c>
      <c r="L146" s="5">
        <v>-128294400</v>
      </c>
      <c r="M146" s="5">
        <v>-85529600</v>
      </c>
    </row>
    <row r="147" spans="2:14" ht="15.5" x14ac:dyDescent="0.35">
      <c r="C147" t="s">
        <v>155</v>
      </c>
      <c r="E147" s="5">
        <v>-170350000</v>
      </c>
      <c r="G147" s="5">
        <v>-136275000</v>
      </c>
      <c r="I147" s="5">
        <v>-366250000</v>
      </c>
      <c r="J147" s="5">
        <v>-255560778</v>
      </c>
    </row>
    <row r="148" spans="2:14" ht="15.5" x14ac:dyDescent="0.35">
      <c r="C148" t="s">
        <v>1331</v>
      </c>
      <c r="G148" s="5">
        <v>-1970700000</v>
      </c>
      <c r="I148" s="5">
        <v>-1970700000</v>
      </c>
      <c r="L148" s="5">
        <v>-3674399402</v>
      </c>
    </row>
    <row r="149" spans="2:14" ht="15.5" x14ac:dyDescent="0.35">
      <c r="C149" t="s">
        <v>1366</v>
      </c>
      <c r="E149" s="5">
        <v>-97500000</v>
      </c>
      <c r="J149" s="5">
        <v>54298030054</v>
      </c>
    </row>
    <row r="150" spans="2:14" ht="15.5" x14ac:dyDescent="0.35">
      <c r="C150" t="s">
        <v>303</v>
      </c>
      <c r="L150" s="5">
        <v>13200000000</v>
      </c>
      <c r="M150" s="5">
        <v>4500000000</v>
      </c>
    </row>
    <row r="151" spans="2:14" ht="15.5" x14ac:dyDescent="0.35">
      <c r="C151" t="s">
        <v>164</v>
      </c>
      <c r="D151" s="5">
        <v>-11935935740</v>
      </c>
      <c r="E151" s="5">
        <v>1141227096</v>
      </c>
      <c r="F151" s="5">
        <v>9334925586</v>
      </c>
      <c r="G151" s="5">
        <v>-14010966128</v>
      </c>
      <c r="I151" s="5">
        <v>-8937043387</v>
      </c>
      <c r="J151" s="5">
        <v>16099774821</v>
      </c>
      <c r="K151" s="5">
        <v>-17231360537</v>
      </c>
      <c r="L151" s="5">
        <v>-21170899466</v>
      </c>
      <c r="M151" s="5">
        <v>44678368324</v>
      </c>
      <c r="N151" s="5">
        <v>-13322925281</v>
      </c>
    </row>
    <row r="152" spans="2:14" ht="15.5" x14ac:dyDescent="0.35">
      <c r="C152" t="s">
        <v>315</v>
      </c>
    </row>
    <row r="153" spans="2:14" ht="15.5" x14ac:dyDescent="0.35">
      <c r="C153" t="s">
        <v>165</v>
      </c>
      <c r="D153" s="5">
        <v>16353855875</v>
      </c>
      <c r="I153" s="5">
        <v>25290899262</v>
      </c>
      <c r="J153" s="5">
        <v>9191124442</v>
      </c>
      <c r="K153" s="5">
        <v>26422484979</v>
      </c>
      <c r="L153" s="5">
        <v>47593384445</v>
      </c>
      <c r="M153" s="5">
        <v>2915016121</v>
      </c>
      <c r="N153" s="5">
        <v>16237941402</v>
      </c>
    </row>
    <row r="154" spans="2:14" ht="15.5" x14ac:dyDescent="0.35">
      <c r="C154" t="s">
        <v>166</v>
      </c>
      <c r="D154" s="5">
        <v>4417920135</v>
      </c>
      <c r="E154" s="5">
        <v>1141227096</v>
      </c>
      <c r="F154" s="5">
        <v>9334925586</v>
      </c>
      <c r="G154" s="5">
        <v>-14010966128</v>
      </c>
      <c r="I154" s="5">
        <v>16353855875</v>
      </c>
      <c r="J154" s="5">
        <v>25290899263</v>
      </c>
      <c r="K154" s="5">
        <v>9191124442</v>
      </c>
      <c r="L154" s="5">
        <v>26422484979</v>
      </c>
      <c r="M154" s="5">
        <v>47593384445</v>
      </c>
      <c r="N154" s="5">
        <v>2915016121</v>
      </c>
    </row>
    <row r="156" spans="2:14" ht="15.5" x14ac:dyDescent="0.35">
      <c r="B156" t="s">
        <v>167</v>
      </c>
      <c r="C156" t="s">
        <v>11</v>
      </c>
      <c r="D156" s="5">
        <v>3280000000</v>
      </c>
      <c r="E156" s="5">
        <v>3280000000</v>
      </c>
      <c r="F156" s="5">
        <v>3280000000</v>
      </c>
      <c r="G156" s="5">
        <v>3280000000</v>
      </c>
      <c r="I156" s="5">
        <v>3280000000</v>
      </c>
      <c r="J156" s="5">
        <v>3280000000</v>
      </c>
      <c r="K156" s="5">
        <v>2620000000</v>
      </c>
      <c r="L156" s="5">
        <v>0</v>
      </c>
      <c r="M156" s="5">
        <v>0</v>
      </c>
      <c r="N156" s="5">
        <v>0</v>
      </c>
    </row>
    <row r="157" spans="2:14" ht="15.5" x14ac:dyDescent="0.35">
      <c r="C157" t="s">
        <v>168</v>
      </c>
      <c r="D157" s="6">
        <v>3.33</v>
      </c>
      <c r="E157" s="6">
        <v>6.99</v>
      </c>
      <c r="F157" s="6">
        <v>3.52</v>
      </c>
      <c r="G157" s="6">
        <v>3.04</v>
      </c>
    </row>
    <row r="158" spans="2:14" ht="15.5" x14ac:dyDescent="0.35">
      <c r="C158" t="s">
        <v>169</v>
      </c>
      <c r="D158" s="6">
        <v>36.64</v>
      </c>
      <c r="E158" s="6">
        <v>17.739999999999998</v>
      </c>
      <c r="F158" s="6">
        <v>37.22</v>
      </c>
      <c r="G158" s="6">
        <v>46.05</v>
      </c>
    </row>
    <row r="159" spans="2:14" ht="15.5" x14ac:dyDescent="0.35">
      <c r="C159" t="s">
        <v>60</v>
      </c>
      <c r="D159" s="6">
        <v>5.32</v>
      </c>
      <c r="E159" s="6">
        <v>2.52</v>
      </c>
      <c r="F159" s="6">
        <v>5.95</v>
      </c>
      <c r="G159" s="6">
        <v>5.41</v>
      </c>
    </row>
    <row r="160" spans="2:14" ht="15.5" x14ac:dyDescent="0.35">
      <c r="C160" t="s">
        <v>170</v>
      </c>
      <c r="D160" s="5">
        <v>16290000000</v>
      </c>
      <c r="E160" s="5">
        <v>24670000000</v>
      </c>
      <c r="F160" s="5">
        <v>19810000000</v>
      </c>
      <c r="G160" s="5">
        <v>15180000000</v>
      </c>
    </row>
    <row r="161" spans="3:7" ht="15.5" x14ac:dyDescent="0.35">
      <c r="C161" t="s">
        <v>171</v>
      </c>
      <c r="D161" s="6">
        <v>3.2199999999999999E-2</v>
      </c>
      <c r="E161" s="6">
        <v>7.4099999999999999E-2</v>
      </c>
      <c r="F161" s="6">
        <v>4.2199999999999994E-2</v>
      </c>
      <c r="G161" s="6">
        <v>4.7E-2</v>
      </c>
    </row>
    <row r="162" spans="3:7" ht="15.5" x14ac:dyDescent="0.35">
      <c r="C162" t="s">
        <v>172</v>
      </c>
      <c r="D162" s="6">
        <v>5.3699999999999998E-2</v>
      </c>
      <c r="E162" s="6">
        <v>0.1193</v>
      </c>
      <c r="F162" s="6">
        <v>6.83E-2</v>
      </c>
      <c r="G162" s="6">
        <v>6.3299999999999995E-2</v>
      </c>
    </row>
    <row r="163" spans="3:7" ht="15.5" x14ac:dyDescent="0.35">
      <c r="C163" t="s">
        <v>173</v>
      </c>
      <c r="D163" s="6">
        <v>5.3200000000000004E-2</v>
      </c>
      <c r="E163" s="6">
        <v>0.10300000000000001</v>
      </c>
      <c r="F163" s="6">
        <v>9.2399999999999996E-2</v>
      </c>
      <c r="G163" s="6">
        <v>7.4400000000000008E-2</v>
      </c>
    </row>
    <row r="164" spans="3:7" ht="15.5" x14ac:dyDescent="0.35">
      <c r="C164" t="s">
        <v>174</v>
      </c>
    </row>
    <row r="165" spans="3:7" ht="15.5" x14ac:dyDescent="0.35">
      <c r="C165" t="s">
        <v>175</v>
      </c>
      <c r="D165" s="5">
        <v>204000000000</v>
      </c>
      <c r="E165" s="5">
        <v>193000000000</v>
      </c>
      <c r="F165" s="5">
        <v>170000000000</v>
      </c>
      <c r="G165" s="5">
        <v>158000000000</v>
      </c>
    </row>
    <row r="166" spans="3:7" ht="15.5" x14ac:dyDescent="0.35">
      <c r="C166" t="s">
        <v>176</v>
      </c>
      <c r="D166" s="6">
        <v>1.97</v>
      </c>
      <c r="E166" s="6">
        <v>2.12</v>
      </c>
      <c r="F166" s="6">
        <v>2.54</v>
      </c>
      <c r="G166" s="6">
        <v>2.91</v>
      </c>
    </row>
    <row r="167" spans="3:7" ht="15.5" x14ac:dyDescent="0.35">
      <c r="C167" t="s">
        <v>177</v>
      </c>
      <c r="D167" s="6">
        <v>62.03</v>
      </c>
      <c r="E167" s="6">
        <v>58.59</v>
      </c>
      <c r="F167" s="6">
        <v>51.61</v>
      </c>
      <c r="G167" s="6">
        <v>48.09</v>
      </c>
    </row>
    <row r="168" spans="3:7" ht="15.5" x14ac:dyDescent="0.35">
      <c r="C168" t="s">
        <v>178</v>
      </c>
      <c r="D168" s="6">
        <v>1.97</v>
      </c>
      <c r="E168" s="6">
        <v>2.12</v>
      </c>
      <c r="F168" s="6">
        <v>2.54</v>
      </c>
      <c r="G168" s="6">
        <v>2.91</v>
      </c>
    </row>
    <row r="169" spans="3:7" ht="15.5" x14ac:dyDescent="0.35">
      <c r="C169" t="s">
        <v>179</v>
      </c>
      <c r="D169" s="6">
        <v>61.99</v>
      </c>
      <c r="E169" s="6">
        <v>58.55</v>
      </c>
      <c r="F169" s="6">
        <v>51.57</v>
      </c>
      <c r="G169" s="6">
        <v>48.05</v>
      </c>
    </row>
    <row r="170" spans="3:7" ht="15.5" x14ac:dyDescent="0.35">
      <c r="C170" t="s">
        <v>180</v>
      </c>
      <c r="D170" s="5">
        <v>32000000000</v>
      </c>
      <c r="E170" s="5">
        <v>37000000000</v>
      </c>
      <c r="F170" s="5">
        <v>31000000000</v>
      </c>
      <c r="G170" s="5">
        <v>18000000000</v>
      </c>
    </row>
    <row r="171" spans="3:7" ht="15.5" x14ac:dyDescent="0.35">
      <c r="C171" t="s">
        <v>181</v>
      </c>
      <c r="D171" s="5">
        <v>5000000000</v>
      </c>
      <c r="E171" s="5">
        <v>7000000000</v>
      </c>
      <c r="F171" s="5">
        <v>10000000000</v>
      </c>
      <c r="G171" s="5">
        <v>7000000000</v>
      </c>
    </row>
    <row r="172" spans="3:7" ht="15.5" x14ac:dyDescent="0.35">
      <c r="C172" t="s">
        <v>182</v>
      </c>
      <c r="D172" s="5">
        <v>204000000000</v>
      </c>
      <c r="E172" s="5">
        <v>192000000000</v>
      </c>
      <c r="F172" s="5">
        <v>170000000000</v>
      </c>
      <c r="G172" s="5">
        <v>158000000000</v>
      </c>
    </row>
    <row r="173" spans="3:7" ht="15.5" x14ac:dyDescent="0.35">
      <c r="C173" t="s">
        <v>23</v>
      </c>
      <c r="D173" s="5">
        <v>37000000000</v>
      </c>
      <c r="E173" s="5">
        <v>43000000000</v>
      </c>
      <c r="F173" s="5">
        <v>41000000000</v>
      </c>
      <c r="G173" s="5">
        <v>26000000000</v>
      </c>
    </row>
    <row r="174" spans="3:7" ht="15.5" x14ac:dyDescent="0.35">
      <c r="C174" t="s">
        <v>20</v>
      </c>
      <c r="D174" s="5">
        <v>32000000000</v>
      </c>
      <c r="E174" s="5">
        <v>27000000000</v>
      </c>
      <c r="F174" s="5">
        <v>26000000000</v>
      </c>
      <c r="G174" s="5">
        <v>20000000000</v>
      </c>
    </row>
    <row r="175" spans="3:7" ht="15.5" x14ac:dyDescent="0.35">
      <c r="C175" t="s">
        <v>183</v>
      </c>
      <c r="D175" s="5">
        <v>121000000000</v>
      </c>
      <c r="E175" s="5">
        <v>87000000000</v>
      </c>
      <c r="F175" s="5">
        <v>58000000000</v>
      </c>
      <c r="G175" s="5">
        <v>55000000000</v>
      </c>
    </row>
    <row r="176" spans="3:7" ht="15.5" x14ac:dyDescent="0.35">
      <c r="C176" t="s">
        <v>184</v>
      </c>
      <c r="D176" s="5">
        <v>-5000000000</v>
      </c>
      <c r="E176" s="5">
        <v>-17000000000</v>
      </c>
      <c r="F176" s="5">
        <v>8000000000</v>
      </c>
      <c r="G176" s="5">
        <v>26000000000</v>
      </c>
    </row>
    <row r="177" spans="3:14" ht="15.5" x14ac:dyDescent="0.35">
      <c r="C177" t="s">
        <v>185</v>
      </c>
      <c r="D177" s="5">
        <v>-2000000000</v>
      </c>
      <c r="E177" s="5">
        <v>24000000000</v>
      </c>
      <c r="F177" s="5">
        <v>-14000000000</v>
      </c>
      <c r="G177" s="5">
        <v>-39000000000</v>
      </c>
    </row>
    <row r="178" spans="3:14" ht="15.5" x14ac:dyDescent="0.35">
      <c r="C178" t="s">
        <v>12</v>
      </c>
      <c r="D178" s="5">
        <v>-7000000000</v>
      </c>
      <c r="E178" s="5">
        <v>8000000000</v>
      </c>
      <c r="F178" s="5">
        <v>-6000000000</v>
      </c>
      <c r="G178" s="5">
        <v>-13000000000</v>
      </c>
    </row>
    <row r="179" spans="3:14" ht="15.5" x14ac:dyDescent="0.35">
      <c r="C179" t="s">
        <v>15</v>
      </c>
      <c r="D179" s="6">
        <v>-2.0699999999999998</v>
      </c>
      <c r="E179" s="6">
        <v>2.4</v>
      </c>
      <c r="F179" s="6">
        <v>-1.8</v>
      </c>
      <c r="G179" s="6">
        <v>-4.0199999999999996</v>
      </c>
    </row>
    <row r="180" spans="3:14" ht="15.5" x14ac:dyDescent="0.35">
      <c r="C180" t="s">
        <v>45</v>
      </c>
      <c r="I180" s="6">
        <v>13.59</v>
      </c>
      <c r="J180" s="6">
        <v>2.04</v>
      </c>
      <c r="K180" s="6">
        <v>2.27</v>
      </c>
      <c r="L180" s="6">
        <v>468574.69</v>
      </c>
      <c r="M180" s="6">
        <v>2242183.36</v>
      </c>
      <c r="N180" s="6">
        <v>4525516.53</v>
      </c>
    </row>
    <row r="181" spans="3:14" ht="15.5" x14ac:dyDescent="0.35">
      <c r="C181" t="s">
        <v>59</v>
      </c>
      <c r="I181" s="6">
        <v>9.1199999999999992</v>
      </c>
      <c r="J181" s="6">
        <v>24.51</v>
      </c>
      <c r="K181" s="5">
        <v>0</v>
      </c>
      <c r="L181" s="5">
        <v>0</v>
      </c>
      <c r="M181" s="5">
        <v>0</v>
      </c>
      <c r="N181" s="5">
        <v>0</v>
      </c>
    </row>
    <row r="182" spans="3:14" ht="15.5" x14ac:dyDescent="0.35">
      <c r="C182" t="s">
        <v>62</v>
      </c>
      <c r="I182" s="6">
        <v>1.22</v>
      </c>
      <c r="J182" s="6">
        <v>1.38</v>
      </c>
      <c r="K182" s="5">
        <v>0</v>
      </c>
      <c r="L182" s="5">
        <v>0</v>
      </c>
      <c r="M182" s="5">
        <v>0</v>
      </c>
      <c r="N182" s="5">
        <v>0</v>
      </c>
    </row>
    <row r="183" spans="3:14" ht="15.5" x14ac:dyDescent="0.35">
      <c r="C183" t="s">
        <v>186</v>
      </c>
      <c r="I183" s="5">
        <v>61820000000</v>
      </c>
      <c r="J183" s="5">
        <v>12060000000</v>
      </c>
      <c r="K183" s="5">
        <v>9470000000</v>
      </c>
      <c r="L183" s="5">
        <v>27960000000</v>
      </c>
      <c r="M183" s="5">
        <v>27340000000</v>
      </c>
      <c r="N183" s="6">
        <v>16059999999.999998</v>
      </c>
    </row>
    <row r="184" spans="3:14" ht="15.5" x14ac:dyDescent="0.35">
      <c r="C184" t="s">
        <v>187</v>
      </c>
      <c r="I184" s="6">
        <v>0.14410000000000001</v>
      </c>
      <c r="J184" s="6">
        <v>3.6299999999999999E-2</v>
      </c>
      <c r="K184" s="6">
        <v>5.5500000000000001E-2</v>
      </c>
      <c r="L184" s="6">
        <v>0.26269999999999999</v>
      </c>
      <c r="M184" s="6">
        <v>0.16889999999999999</v>
      </c>
      <c r="N184" s="6">
        <v>0.27160000000000001</v>
      </c>
    </row>
    <row r="185" spans="3:14" ht="15.5" x14ac:dyDescent="0.35">
      <c r="C185" t="s">
        <v>188</v>
      </c>
      <c r="I185" s="6">
        <v>0.23199999999999998</v>
      </c>
      <c r="J185" s="6">
        <v>4.4800000000000006E-2</v>
      </c>
      <c r="K185" s="6">
        <v>7.9000000000000001E-2</v>
      </c>
      <c r="L185" s="6">
        <v>0.35359999999999997</v>
      </c>
      <c r="M185" s="6">
        <v>0.3236</v>
      </c>
      <c r="N185" s="6">
        <v>0.67420000000000002</v>
      </c>
    </row>
    <row r="186" spans="3:14" ht="15.5" x14ac:dyDescent="0.35">
      <c r="C186" t="s">
        <v>189</v>
      </c>
      <c r="I186" s="6">
        <v>0.25950000000000001</v>
      </c>
      <c r="J186" s="6">
        <v>7.3399999999999993E-2</v>
      </c>
      <c r="K186" s="6">
        <v>9.0500000000000011E-2</v>
      </c>
      <c r="L186" s="6">
        <v>0.41020000000000001</v>
      </c>
      <c r="M186" s="6">
        <v>0.64959999999999996</v>
      </c>
      <c r="N186" s="6">
        <v>1.3149999999999999</v>
      </c>
    </row>
    <row r="187" spans="3:14" ht="15.5" x14ac:dyDescent="0.35">
      <c r="C187" t="s">
        <v>190</v>
      </c>
    </row>
    <row r="188" spans="3:14" ht="15.5" x14ac:dyDescent="0.35">
      <c r="C188" t="s">
        <v>56</v>
      </c>
      <c r="I188" s="6">
        <v>2.12</v>
      </c>
      <c r="J188" s="6">
        <v>1.1000000000000001</v>
      </c>
      <c r="K188" s="5">
        <v>0</v>
      </c>
      <c r="L188" s="5">
        <v>0</v>
      </c>
      <c r="M188" s="5">
        <v>0</v>
      </c>
      <c r="N188" s="5">
        <v>0</v>
      </c>
    </row>
    <row r="189" spans="3:14" ht="15.5" x14ac:dyDescent="0.35">
      <c r="C189" t="s">
        <v>53</v>
      </c>
      <c r="I189" s="6">
        <v>58.59</v>
      </c>
      <c r="J189" s="6">
        <v>45.55</v>
      </c>
      <c r="K189" s="6">
        <v>28.77</v>
      </c>
      <c r="L189" s="6">
        <v>1325323.58</v>
      </c>
      <c r="M189" s="6">
        <v>6929194.4800000004</v>
      </c>
      <c r="N189" s="6">
        <v>6711986.2300000004</v>
      </c>
    </row>
    <row r="190" spans="3:14" ht="15.5" x14ac:dyDescent="0.35">
      <c r="C190" t="s">
        <v>191</v>
      </c>
      <c r="I190" s="6">
        <v>2.12</v>
      </c>
      <c r="J190" s="6">
        <v>1.1000000000000001</v>
      </c>
      <c r="K190" s="5">
        <v>0</v>
      </c>
      <c r="L190" s="5">
        <v>0</v>
      </c>
      <c r="M190" s="5">
        <v>0</v>
      </c>
      <c r="N190" s="5">
        <v>0</v>
      </c>
    </row>
    <row r="191" spans="3:14" ht="15.5" x14ac:dyDescent="0.35">
      <c r="C191" t="s">
        <v>192</v>
      </c>
      <c r="I191" s="6">
        <v>58.55</v>
      </c>
      <c r="J191" s="6">
        <v>45.55</v>
      </c>
      <c r="K191" s="6">
        <v>28.76</v>
      </c>
      <c r="L191" s="6">
        <v>1324794.7</v>
      </c>
      <c r="M191" s="6">
        <v>6924377.8099999996</v>
      </c>
      <c r="N191" s="6">
        <v>6696119.5599999996</v>
      </c>
    </row>
    <row r="192" spans="3:14" ht="15.5" x14ac:dyDescent="0.35">
      <c r="C192" t="s">
        <v>193</v>
      </c>
      <c r="I192" s="5">
        <v>37000000000</v>
      </c>
      <c r="J192" s="5">
        <v>23000000000</v>
      </c>
      <c r="K192" s="5">
        <v>8000000000</v>
      </c>
      <c r="L192" s="5">
        <v>16000000000</v>
      </c>
      <c r="M192" s="5">
        <v>17000000000</v>
      </c>
      <c r="N192" s="5">
        <v>0</v>
      </c>
    </row>
    <row r="193" spans="2:14" ht="15.5" x14ac:dyDescent="0.35">
      <c r="C193" t="s">
        <v>194</v>
      </c>
      <c r="I193" s="5">
        <v>7000000000</v>
      </c>
      <c r="J193" s="5">
        <v>2000000000</v>
      </c>
      <c r="L193" s="5">
        <v>0</v>
      </c>
      <c r="M193" s="5">
        <v>0</v>
      </c>
      <c r="N193" s="5">
        <v>0</v>
      </c>
    </row>
    <row r="194" spans="2:14" ht="15.5" x14ac:dyDescent="0.35">
      <c r="C194" t="s">
        <v>25</v>
      </c>
      <c r="I194" s="5">
        <v>43000000000</v>
      </c>
      <c r="J194" s="5">
        <v>25000000000</v>
      </c>
      <c r="K194" s="5">
        <v>8000000000</v>
      </c>
      <c r="L194" s="5">
        <v>16000000000</v>
      </c>
      <c r="M194" s="5">
        <v>18000000000</v>
      </c>
      <c r="N194" s="5">
        <v>1000000000</v>
      </c>
    </row>
    <row r="195" spans="2:14" ht="15.5" x14ac:dyDescent="0.35">
      <c r="C195" t="s">
        <v>22</v>
      </c>
      <c r="I195" s="5">
        <v>27000000000</v>
      </c>
      <c r="J195" s="5">
        <v>-1000000000</v>
      </c>
      <c r="K195" s="5">
        <v>-1000000000</v>
      </c>
      <c r="L195" s="5">
        <v>-10000000000</v>
      </c>
      <c r="M195" s="5">
        <v>-30000000000</v>
      </c>
      <c r="N195" s="5">
        <v>-2000000000</v>
      </c>
    </row>
    <row r="196" spans="2:14" ht="15.5" x14ac:dyDescent="0.35">
      <c r="C196" t="s">
        <v>195</v>
      </c>
      <c r="I196" s="5">
        <v>87000000000</v>
      </c>
      <c r="J196" s="5">
        <v>97000000000</v>
      </c>
      <c r="K196" s="5">
        <v>48000000000</v>
      </c>
      <c r="L196" s="5">
        <v>42000000000</v>
      </c>
      <c r="M196" s="5">
        <v>32000000000</v>
      </c>
      <c r="N196" s="5">
        <v>9000000000</v>
      </c>
    </row>
    <row r="197" spans="2:14" ht="15.5" x14ac:dyDescent="0.35">
      <c r="C197" t="s">
        <v>196</v>
      </c>
      <c r="I197" s="5">
        <v>30000000000</v>
      </c>
      <c r="J197" s="5">
        <v>-47000000000</v>
      </c>
      <c r="K197" s="5">
        <v>0</v>
      </c>
      <c r="L197" s="5">
        <v>19000000000</v>
      </c>
      <c r="M197" s="5">
        <v>30000000000</v>
      </c>
      <c r="N197" s="5">
        <v>12000000000</v>
      </c>
    </row>
    <row r="198" spans="2:14" ht="15.5" x14ac:dyDescent="0.35">
      <c r="C198" t="s">
        <v>197</v>
      </c>
      <c r="I198" s="5">
        <v>-47000000000</v>
      </c>
      <c r="J198" s="5">
        <v>-16000000000</v>
      </c>
      <c r="K198" s="5">
        <v>-9000000000</v>
      </c>
      <c r="L198" s="5">
        <v>-14000000000</v>
      </c>
      <c r="M198" s="5">
        <v>-7000000000</v>
      </c>
      <c r="N198" s="5">
        <v>-5000000000</v>
      </c>
    </row>
    <row r="199" spans="2:14" ht="15.5" x14ac:dyDescent="0.35">
      <c r="C199" t="s">
        <v>14</v>
      </c>
      <c r="I199" s="5">
        <v>-16000000000</v>
      </c>
      <c r="J199" s="5">
        <v>-63000000000</v>
      </c>
      <c r="K199" s="5">
        <v>-10000000000</v>
      </c>
      <c r="L199" s="5">
        <v>5000000000</v>
      </c>
      <c r="M199" s="5">
        <v>23000000000</v>
      </c>
      <c r="N199" s="5">
        <v>7000000000</v>
      </c>
    </row>
    <row r="200" spans="2:14" ht="15.5" x14ac:dyDescent="0.35">
      <c r="C200" t="s">
        <v>16</v>
      </c>
      <c r="I200" s="5">
        <v>-5</v>
      </c>
      <c r="J200" s="6">
        <v>-19.2</v>
      </c>
      <c r="K200" s="6">
        <v>-3.66</v>
      </c>
      <c r="L200" s="6">
        <v>104073.63</v>
      </c>
      <c r="M200" s="6">
        <v>3249761.98</v>
      </c>
      <c r="N200" s="5">
        <v>2816283</v>
      </c>
    </row>
    <row r="202" spans="2:14" ht="15.5" x14ac:dyDescent="0.35">
      <c r="B202" t="s">
        <v>198</v>
      </c>
      <c r="C202" t="s">
        <v>199</v>
      </c>
      <c r="D202" s="5">
        <v>11000000000</v>
      </c>
      <c r="E202" s="5">
        <v>23000000000</v>
      </c>
      <c r="F202" s="5">
        <v>12000000000</v>
      </c>
      <c r="G202" s="5">
        <v>10000000000</v>
      </c>
      <c r="H202" s="5">
        <v>44000000000</v>
      </c>
      <c r="I202" s="5">
        <v>45000000000</v>
      </c>
      <c r="J202" s="5">
        <v>7000000000</v>
      </c>
      <c r="K202" s="5">
        <v>6000000000</v>
      </c>
      <c r="L202" s="5">
        <v>25000000000</v>
      </c>
      <c r="M202" s="5">
        <v>16000000000</v>
      </c>
      <c r="N202" s="5">
        <v>11000000000</v>
      </c>
    </row>
    <row r="203" spans="2:14" ht="15.5" x14ac:dyDescent="0.35">
      <c r="C203" t="s">
        <v>317</v>
      </c>
      <c r="H203" s="5">
        <v>55000000000</v>
      </c>
      <c r="I203" s="5">
        <v>45000000000</v>
      </c>
      <c r="J203" s="5">
        <v>7000000000</v>
      </c>
    </row>
    <row r="204" spans="2:14" ht="15.5" x14ac:dyDescent="0.35">
      <c r="C204" t="s">
        <v>200</v>
      </c>
      <c r="H204" s="6">
        <v>0.6</v>
      </c>
      <c r="I204" s="6">
        <v>0.6</v>
      </c>
      <c r="J204" s="6">
        <v>0.6</v>
      </c>
    </row>
    <row r="205" spans="2:14" ht="15.5" x14ac:dyDescent="0.35">
      <c r="C205" t="s">
        <v>64</v>
      </c>
      <c r="H205" s="6">
        <v>4.5100000000000001E-2</v>
      </c>
      <c r="I205" s="6">
        <v>4.4199999999999996E-2</v>
      </c>
      <c r="J205" s="6">
        <v>0.29449999999999998</v>
      </c>
    </row>
    <row r="206" spans="2:14" ht="15.5" x14ac:dyDescent="0.35">
      <c r="C206" t="s">
        <v>201</v>
      </c>
      <c r="H206" s="6">
        <v>5.7999999999999996E-3</v>
      </c>
      <c r="I206" s="6">
        <v>3.9000000000000003E-3</v>
      </c>
      <c r="J206" s="6">
        <v>3.9000000000000003E-3</v>
      </c>
    </row>
    <row r="207" spans="2:14" ht="15.5" x14ac:dyDescent="0.35">
      <c r="C207" t="s">
        <v>44</v>
      </c>
      <c r="D207" s="6">
        <v>3.33</v>
      </c>
      <c r="E207" s="6">
        <v>6.98</v>
      </c>
      <c r="F207" s="6">
        <v>3.52</v>
      </c>
      <c r="G207" s="6">
        <v>3.04</v>
      </c>
      <c r="H207" s="6">
        <v>13.31</v>
      </c>
      <c r="I207" s="6">
        <v>13.58</v>
      </c>
      <c r="J207" s="6">
        <v>2.04</v>
      </c>
      <c r="K207" s="6">
        <v>1.82</v>
      </c>
      <c r="L207" s="6">
        <v>7.48</v>
      </c>
      <c r="M207" s="6">
        <v>4.7699999999999996</v>
      </c>
      <c r="N207" s="6">
        <v>3.44</v>
      </c>
    </row>
    <row r="208" spans="2:14" ht="15.5" x14ac:dyDescent="0.35">
      <c r="C208" t="s">
        <v>318</v>
      </c>
      <c r="H208" s="6">
        <v>16.87</v>
      </c>
      <c r="I208" s="6">
        <v>13.58</v>
      </c>
      <c r="J208" s="6">
        <v>2.04</v>
      </c>
    </row>
    <row r="209" spans="3:14" ht="15.5" x14ac:dyDescent="0.35">
      <c r="C209" t="s">
        <v>66</v>
      </c>
      <c r="H209" s="6">
        <v>0.6</v>
      </c>
      <c r="I209" s="6">
        <v>0.6</v>
      </c>
      <c r="J209" s="6">
        <v>0.6</v>
      </c>
    </row>
    <row r="210" spans="3:14" ht="15.5" x14ac:dyDescent="0.35">
      <c r="C210" t="s">
        <v>202</v>
      </c>
      <c r="H210" s="6">
        <v>4.5100000000000001E-2</v>
      </c>
      <c r="I210" s="6">
        <v>4.4199999999999996E-2</v>
      </c>
      <c r="J210" s="6">
        <v>0.29449999999999998</v>
      </c>
    </row>
    <row r="211" spans="3:14" ht="15.5" x14ac:dyDescent="0.35">
      <c r="C211" t="s">
        <v>203</v>
      </c>
      <c r="H211" s="6">
        <v>5.7999999999999996E-3</v>
      </c>
      <c r="I211" s="6">
        <v>3.9000000000000003E-3</v>
      </c>
      <c r="J211" s="6">
        <v>3.9000000000000003E-3</v>
      </c>
    </row>
    <row r="212" spans="3:14" ht="15.5" x14ac:dyDescent="0.35">
      <c r="C212" t="s">
        <v>204</v>
      </c>
      <c r="D212" s="5">
        <v>75000000000</v>
      </c>
      <c r="E212" s="5">
        <v>162000000000</v>
      </c>
      <c r="F212" s="5">
        <v>72000000000</v>
      </c>
      <c r="G212" s="5">
        <v>85000000000</v>
      </c>
      <c r="H212" s="5">
        <v>301000000000</v>
      </c>
      <c r="I212" s="5">
        <v>334000000000</v>
      </c>
      <c r="J212" s="5">
        <v>119000000000</v>
      </c>
      <c r="K212" s="5">
        <v>83000000000</v>
      </c>
      <c r="L212" s="5">
        <v>91000000000</v>
      </c>
      <c r="M212" s="5">
        <v>95000000000</v>
      </c>
      <c r="N212" s="5">
        <v>67000000000</v>
      </c>
    </row>
    <row r="213" spans="3:14" ht="15.5" x14ac:dyDescent="0.35">
      <c r="C213" t="s">
        <v>319</v>
      </c>
      <c r="H213" s="5">
        <v>394000000000</v>
      </c>
      <c r="I213" s="5">
        <v>334000000000</v>
      </c>
      <c r="J213" s="5">
        <v>119000000000</v>
      </c>
    </row>
    <row r="214" spans="3:14" ht="15.5" x14ac:dyDescent="0.35">
      <c r="C214" t="s">
        <v>205</v>
      </c>
      <c r="H214" s="6">
        <v>0.6</v>
      </c>
      <c r="I214" s="6">
        <v>0.6</v>
      </c>
      <c r="J214" s="6">
        <v>0.6</v>
      </c>
    </row>
    <row r="215" spans="3:14" ht="15.5" x14ac:dyDescent="0.35">
      <c r="C215" t="s">
        <v>206</v>
      </c>
      <c r="H215" s="6">
        <v>4.5100000000000001E-2</v>
      </c>
      <c r="I215" s="6">
        <v>4.4199999999999996E-2</v>
      </c>
      <c r="J215" s="6">
        <v>0.29449999999999998</v>
      </c>
    </row>
    <row r="216" spans="3:14" ht="15.5" x14ac:dyDescent="0.35">
      <c r="C216" t="s">
        <v>207</v>
      </c>
      <c r="H216" s="6">
        <v>5.7999999999999996E-3</v>
      </c>
      <c r="I216" s="6">
        <v>3.9000000000000003E-3</v>
      </c>
      <c r="J216" s="6">
        <v>3.9000000000000003E-3</v>
      </c>
    </row>
    <row r="217" spans="3:14" ht="15.5" x14ac:dyDescent="0.35">
      <c r="C217" t="s">
        <v>208</v>
      </c>
      <c r="I217" s="6">
        <v>7.82</v>
      </c>
    </row>
    <row r="218" spans="3:14" ht="15.5" x14ac:dyDescent="0.35">
      <c r="C218" t="s">
        <v>320</v>
      </c>
      <c r="I218" s="6">
        <v>6.16</v>
      </c>
    </row>
    <row r="219" spans="3:14" ht="15.5" x14ac:dyDescent="0.35">
      <c r="C219" t="s">
        <v>209</v>
      </c>
      <c r="I219" s="6">
        <v>7.42</v>
      </c>
    </row>
    <row r="220" spans="3:14" ht="15.5" x14ac:dyDescent="0.35">
      <c r="C220" t="s">
        <v>321</v>
      </c>
      <c r="I220" s="6">
        <v>0.16219999999999998</v>
      </c>
    </row>
    <row r="221" spans="3:14" ht="15.5" x14ac:dyDescent="0.35">
      <c r="C221" t="s">
        <v>322</v>
      </c>
      <c r="I221" s="6">
        <v>0.87</v>
      </c>
    </row>
    <row r="222" spans="3:14" ht="15.5" x14ac:dyDescent="0.35">
      <c r="C222" t="s">
        <v>210</v>
      </c>
      <c r="I222" s="6">
        <v>1.68</v>
      </c>
    </row>
    <row r="223" spans="3:14" ht="15.5" x14ac:dyDescent="0.35">
      <c r="C223" t="s">
        <v>323</v>
      </c>
      <c r="I223" s="6">
        <v>26.84</v>
      </c>
    </row>
    <row r="224" spans="3:14" ht="15.5" x14ac:dyDescent="0.35">
      <c r="C224" t="s">
        <v>324</v>
      </c>
      <c r="I224" s="6">
        <v>-18.940000000000001</v>
      </c>
    </row>
    <row r="225" spans="3:9" ht="15.5" x14ac:dyDescent="0.35">
      <c r="C225" t="s">
        <v>325</v>
      </c>
      <c r="I225" s="6">
        <v>5.96</v>
      </c>
    </row>
    <row r="226" spans="3:9" ht="15.5" x14ac:dyDescent="0.35">
      <c r="C226" t="s">
        <v>326</v>
      </c>
      <c r="I226" s="6">
        <v>4.93</v>
      </c>
    </row>
    <row r="227" spans="3:9" ht="15.5" x14ac:dyDescent="0.35">
      <c r="C227" t="s">
        <v>327</v>
      </c>
      <c r="I227" s="6">
        <v>0.01</v>
      </c>
    </row>
    <row r="228" spans="3:9" ht="15.5" x14ac:dyDescent="0.35">
      <c r="C228" t="s">
        <v>328</v>
      </c>
      <c r="I228" s="6">
        <v>-0.06</v>
      </c>
    </row>
    <row r="229" spans="3:9" ht="15.5" x14ac:dyDescent="0.35">
      <c r="C229" t="s">
        <v>329</v>
      </c>
      <c r="I229" s="6">
        <v>16.87</v>
      </c>
    </row>
    <row r="230" spans="3:9" ht="15.5" x14ac:dyDescent="0.35">
      <c r="C230" t="s">
        <v>211</v>
      </c>
      <c r="I230" s="6">
        <v>13.31</v>
      </c>
    </row>
    <row r="231" spans="3:9" ht="15.5" x14ac:dyDescent="0.35">
      <c r="C231" t="s">
        <v>330</v>
      </c>
      <c r="I231" s="6">
        <v>119.95</v>
      </c>
    </row>
    <row r="232" spans="3:9" ht="15.5" x14ac:dyDescent="0.35">
      <c r="C232" t="s">
        <v>212</v>
      </c>
      <c r="D232" s="6">
        <v>1.34</v>
      </c>
    </row>
    <row r="233" spans="3:9" ht="15.5" x14ac:dyDescent="0.35">
      <c r="C233" t="s">
        <v>213</v>
      </c>
      <c r="I233" s="6">
        <v>61.97</v>
      </c>
    </row>
    <row r="234" spans="3:9" ht="15.5" x14ac:dyDescent="0.35">
      <c r="C234" t="s">
        <v>331</v>
      </c>
      <c r="I234" s="6">
        <v>-5.49</v>
      </c>
    </row>
    <row r="235" spans="3:9" ht="15.5" x14ac:dyDescent="0.35">
      <c r="C235" t="s">
        <v>214</v>
      </c>
      <c r="D235" s="6">
        <v>2.62</v>
      </c>
    </row>
    <row r="236" spans="3:9" ht="15.5" x14ac:dyDescent="0.35">
      <c r="C236" t="s">
        <v>215</v>
      </c>
      <c r="D236" s="6">
        <v>2.48</v>
      </c>
    </row>
    <row r="237" spans="3:9" ht="15.5" x14ac:dyDescent="0.35">
      <c r="C237" t="s">
        <v>216</v>
      </c>
      <c r="D237" s="6">
        <v>0.18</v>
      </c>
    </row>
    <row r="238" spans="3:9" ht="15.5" x14ac:dyDescent="0.35">
      <c r="C238" t="s">
        <v>332</v>
      </c>
      <c r="D238" s="6">
        <v>0.02</v>
      </c>
    </row>
    <row r="239" spans="3:9" ht="15.5" x14ac:dyDescent="0.35">
      <c r="C239" t="s">
        <v>217</v>
      </c>
      <c r="D239" s="6">
        <v>0.41</v>
      </c>
    </row>
    <row r="240" spans="3:9" ht="15.5" x14ac:dyDescent="0.35">
      <c r="C240" t="s">
        <v>218</v>
      </c>
      <c r="D240" s="6">
        <v>0.11</v>
      </c>
    </row>
    <row r="241" spans="3:9" ht="15.5" x14ac:dyDescent="0.35">
      <c r="C241" t="s">
        <v>219</v>
      </c>
      <c r="D241" s="6">
        <v>1.67</v>
      </c>
    </row>
    <row r="242" spans="3:9" ht="15.5" x14ac:dyDescent="0.35">
      <c r="C242" t="s">
        <v>12</v>
      </c>
      <c r="D242" s="5">
        <v>-7000000000</v>
      </c>
    </row>
    <row r="243" spans="3:9" ht="15.5" x14ac:dyDescent="0.35">
      <c r="C243" t="s">
        <v>220</v>
      </c>
      <c r="I243" s="6">
        <v>6.97</v>
      </c>
    </row>
    <row r="244" spans="3:9" ht="15.5" x14ac:dyDescent="0.35">
      <c r="C244" t="s">
        <v>221</v>
      </c>
      <c r="I244" s="6">
        <v>0.16350000000000001</v>
      </c>
    </row>
    <row r="245" spans="3:9" ht="15.5" x14ac:dyDescent="0.35">
      <c r="C245" t="s">
        <v>222</v>
      </c>
      <c r="I245" s="6">
        <v>0.27229999999999999</v>
      </c>
    </row>
    <row r="246" spans="3:9" ht="15.5" x14ac:dyDescent="0.35">
      <c r="C246" t="s">
        <v>223</v>
      </c>
      <c r="I246" s="6">
        <v>0.25429999999999997</v>
      </c>
    </row>
    <row r="247" spans="3:9" ht="15.5" x14ac:dyDescent="0.35">
      <c r="C247" t="s">
        <v>334</v>
      </c>
      <c r="I247" s="6">
        <v>0.25659999999999999</v>
      </c>
    </row>
    <row r="248" spans="3:9" ht="15.5" x14ac:dyDescent="0.35">
      <c r="C248" t="s">
        <v>224</v>
      </c>
      <c r="D248" s="6">
        <v>82.98</v>
      </c>
    </row>
    <row r="249" spans="3:9" ht="15.5" x14ac:dyDescent="0.35">
      <c r="C249" t="s">
        <v>225</v>
      </c>
      <c r="D249" s="6">
        <v>16.399999999999999</v>
      </c>
    </row>
    <row r="250" spans="3:9" ht="15.5" x14ac:dyDescent="0.35">
      <c r="C250" t="s">
        <v>227</v>
      </c>
      <c r="D250" s="6">
        <v>99.38</v>
      </c>
    </row>
    <row r="251" spans="3:9" ht="15.5" x14ac:dyDescent="0.35">
      <c r="C251" t="s">
        <v>228</v>
      </c>
      <c r="D251" s="6">
        <v>1.1000000000000001</v>
      </c>
    </row>
    <row r="252" spans="3:9" ht="15.5" x14ac:dyDescent="0.35">
      <c r="C252" t="s">
        <v>335</v>
      </c>
      <c r="I252" s="6">
        <v>1.21</v>
      </c>
    </row>
    <row r="253" spans="3:9" ht="15.5" x14ac:dyDescent="0.35">
      <c r="C253" t="s">
        <v>336</v>
      </c>
      <c r="I253" s="6">
        <v>30.08</v>
      </c>
    </row>
    <row r="254" spans="3:9" ht="15.5" x14ac:dyDescent="0.35">
      <c r="C254" t="s">
        <v>40</v>
      </c>
      <c r="I254" s="5">
        <v>342000000000</v>
      </c>
    </row>
    <row r="255" spans="3:9" ht="15.5" x14ac:dyDescent="0.35">
      <c r="C255" t="s">
        <v>229</v>
      </c>
      <c r="I255" s="5">
        <v>375000000000</v>
      </c>
    </row>
    <row r="256" spans="3:9" ht="15.5" x14ac:dyDescent="0.35">
      <c r="C256" t="s">
        <v>230</v>
      </c>
      <c r="I256" s="5">
        <v>3290000000</v>
      </c>
    </row>
    <row r="257" spans="3:9" ht="15.5" x14ac:dyDescent="0.35">
      <c r="C257" t="s">
        <v>231</v>
      </c>
      <c r="I257" s="6">
        <v>0.17800000000000002</v>
      </c>
    </row>
    <row r="258" spans="3:9" ht="15.5" x14ac:dyDescent="0.35">
      <c r="C258" t="s">
        <v>232</v>
      </c>
      <c r="D258" s="6">
        <v>0.25170000000000003</v>
      </c>
    </row>
    <row r="259" spans="3:9" ht="15.5" x14ac:dyDescent="0.35">
      <c r="C259" t="s">
        <v>233</v>
      </c>
      <c r="D259" s="6">
        <v>0.17460000000000001</v>
      </c>
    </row>
    <row r="260" spans="3:9" ht="15.5" x14ac:dyDescent="0.35">
      <c r="C260" t="s">
        <v>234</v>
      </c>
      <c r="D260" s="6">
        <v>0.14529999999999998</v>
      </c>
    </row>
    <row r="261" spans="3:9" ht="15.5" x14ac:dyDescent="0.35">
      <c r="C261" t="s">
        <v>235</v>
      </c>
      <c r="D261" s="6">
        <v>4.0350000000000001</v>
      </c>
    </row>
    <row r="262" spans="3:9" ht="15.5" x14ac:dyDescent="0.35">
      <c r="C262" t="s">
        <v>236</v>
      </c>
      <c r="D262" s="6">
        <v>2.2686999999999999</v>
      </c>
    </row>
    <row r="263" spans="3:9" ht="15.5" x14ac:dyDescent="0.35">
      <c r="C263" t="s">
        <v>237</v>
      </c>
      <c r="D263" s="6">
        <v>95.393799999999999</v>
      </c>
    </row>
    <row r="264" spans="3:9" ht="15.5" x14ac:dyDescent="0.35">
      <c r="C264" t="s">
        <v>238</v>
      </c>
      <c r="I264" s="6">
        <v>0.6</v>
      </c>
    </row>
    <row r="265" spans="3:9" ht="15.5" x14ac:dyDescent="0.35">
      <c r="C265" t="s">
        <v>239</v>
      </c>
      <c r="I265" s="6">
        <v>0.6</v>
      </c>
    </row>
    <row r="266" spans="3:9" ht="15.5" x14ac:dyDescent="0.35">
      <c r="C266" t="s">
        <v>240</v>
      </c>
      <c r="I266" s="6">
        <v>4.5100000000000001E-2</v>
      </c>
    </row>
    <row r="267" spans="3:9" ht="15.5" x14ac:dyDescent="0.35">
      <c r="C267" t="s">
        <v>241</v>
      </c>
      <c r="I267" s="6">
        <v>5.7999999999999996E-3</v>
      </c>
    </row>
    <row r="268" spans="3:9" ht="15.5" x14ac:dyDescent="0.35">
      <c r="C268" t="s">
        <v>242</v>
      </c>
      <c r="I268" t="s">
        <v>695</v>
      </c>
    </row>
    <row r="269" spans="3:9" ht="15.5" x14ac:dyDescent="0.35">
      <c r="C269" t="s">
        <v>244</v>
      </c>
      <c r="I269" s="5">
        <v>5</v>
      </c>
    </row>
    <row r="270" spans="3:9" ht="15.5" x14ac:dyDescent="0.35">
      <c r="C270" t="s">
        <v>245</v>
      </c>
      <c r="I270" s="6">
        <v>0.27</v>
      </c>
    </row>
    <row r="271" spans="3:9" ht="15.5" x14ac:dyDescent="0.35">
      <c r="C271" t="s">
        <v>246</v>
      </c>
      <c r="I271" s="6">
        <v>0.31</v>
      </c>
    </row>
    <row r="272" spans="3:9" ht="15.5" x14ac:dyDescent="0.35">
      <c r="C272" t="s">
        <v>247</v>
      </c>
      <c r="I272" s="6">
        <v>0.86</v>
      </c>
    </row>
    <row r="273" spans="3:9" ht="15.5" x14ac:dyDescent="0.35">
      <c r="C273" t="s">
        <v>249</v>
      </c>
      <c r="I273" s="6">
        <v>0.62</v>
      </c>
    </row>
    <row r="274" spans="3:9" ht="15.5" x14ac:dyDescent="0.35">
      <c r="C274" t="s">
        <v>250</v>
      </c>
      <c r="I274" s="6">
        <v>0.37</v>
      </c>
    </row>
    <row r="275" spans="3:9" ht="15.5" x14ac:dyDescent="0.35">
      <c r="C275" t="s">
        <v>251</v>
      </c>
      <c r="I275" s="6">
        <v>0.41</v>
      </c>
    </row>
    <row r="276" spans="3:9" ht="15.5" x14ac:dyDescent="0.35">
      <c r="C276" t="s">
        <v>337</v>
      </c>
      <c r="I276" s="5">
        <v>394000000000</v>
      </c>
    </row>
    <row r="277" spans="3:9" ht="15.5" x14ac:dyDescent="0.35">
      <c r="C277" t="s">
        <v>338</v>
      </c>
      <c r="I277" s="5">
        <v>89000000000</v>
      </c>
    </row>
    <row r="278" spans="3:9" ht="15.5" x14ac:dyDescent="0.35">
      <c r="C278" t="s">
        <v>339</v>
      </c>
      <c r="I278" s="5">
        <v>76000000000</v>
      </c>
    </row>
    <row r="279" spans="3:9" ht="15.5" x14ac:dyDescent="0.35">
      <c r="C279" t="s">
        <v>340</v>
      </c>
      <c r="I279" s="5">
        <v>55000000000</v>
      </c>
    </row>
    <row r="280" spans="3:9" ht="15.5" x14ac:dyDescent="0.35">
      <c r="C280" t="s">
        <v>252</v>
      </c>
      <c r="D280" s="5">
        <v>4000000000</v>
      </c>
    </row>
    <row r="281" spans="3:9" ht="15.5" x14ac:dyDescent="0.35">
      <c r="C281" t="s">
        <v>253</v>
      </c>
      <c r="D281" s="5">
        <v>339000000000</v>
      </c>
    </row>
    <row r="282" spans="3:9" ht="15.5" x14ac:dyDescent="0.35">
      <c r="C282" t="s">
        <v>254</v>
      </c>
      <c r="D282" s="5">
        <v>83000000000</v>
      </c>
    </row>
    <row r="283" spans="3:9" ht="15.5" x14ac:dyDescent="0.35">
      <c r="C283" t="s">
        <v>183</v>
      </c>
      <c r="D283" s="5">
        <v>121000000000</v>
      </c>
    </row>
    <row r="284" spans="3:9" ht="15.5" x14ac:dyDescent="0.35">
      <c r="C284" t="s">
        <v>182</v>
      </c>
      <c r="I284" s="5">
        <v>204000000000</v>
      </c>
    </row>
    <row r="285" spans="3:9" ht="15.5" x14ac:dyDescent="0.35">
      <c r="C285" t="s">
        <v>181</v>
      </c>
      <c r="D285" s="5">
        <v>5000000000</v>
      </c>
    </row>
    <row r="286" spans="3:9" ht="15.5" x14ac:dyDescent="0.35">
      <c r="C286" t="s">
        <v>180</v>
      </c>
      <c r="D286" s="5">
        <v>32000000000</v>
      </c>
    </row>
    <row r="287" spans="3:9" ht="15.5" x14ac:dyDescent="0.35">
      <c r="C287" t="s">
        <v>23</v>
      </c>
      <c r="D287" s="5">
        <v>37000000000</v>
      </c>
    </row>
    <row r="288" spans="3:9" ht="15.5" x14ac:dyDescent="0.35">
      <c r="C288" t="s">
        <v>20</v>
      </c>
      <c r="D288" s="5">
        <v>32000000000</v>
      </c>
    </row>
    <row r="289" spans="3:9" ht="15.5" x14ac:dyDescent="0.35">
      <c r="C289" t="s">
        <v>255</v>
      </c>
      <c r="I289" s="5">
        <v>204000000000</v>
      </c>
    </row>
    <row r="290" spans="3:9" ht="15.5" x14ac:dyDescent="0.35">
      <c r="C290" t="s">
        <v>341</v>
      </c>
      <c r="I290" s="5">
        <v>13000000000</v>
      </c>
    </row>
    <row r="291" spans="3:9" ht="15.5" x14ac:dyDescent="0.35">
      <c r="C291" t="s">
        <v>342</v>
      </c>
      <c r="I291" s="5">
        <v>-31000000000</v>
      </c>
    </row>
    <row r="292" spans="3:9" ht="15.5" x14ac:dyDescent="0.35">
      <c r="C292" t="s">
        <v>343</v>
      </c>
      <c r="I292" s="5">
        <v>3000000000</v>
      </c>
    </row>
    <row r="293" spans="3:9" ht="15.5" x14ac:dyDescent="0.35">
      <c r="C293" t="s">
        <v>344</v>
      </c>
      <c r="I293" s="5">
        <v>-31000000000</v>
      </c>
    </row>
    <row r="294" spans="3:9" ht="15.5" x14ac:dyDescent="0.35">
      <c r="C294" t="s">
        <v>345</v>
      </c>
      <c r="I294" s="5">
        <v>-18000000000</v>
      </c>
    </row>
  </sheetData>
  <pageMargins left="0.7" right="0.7" top="0.75" bottom="0.75" header="0.3" footer="0.3"/>
  <ignoredErrors>
    <ignoredError sqref="A1:N295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1367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</row>
    <row r="2" spans="1:14" ht="15.5" x14ac:dyDescent="0.35">
      <c r="C2" t="s">
        <v>1368</v>
      </c>
      <c r="D2" s="2" vm="168">
        <f ca="1">IFERROR(_xlfn.STOCKHISTORY("XIDX:" &amp; $C$1, D3, , 0, 0, 1), "Libur")</f>
        <v>87</v>
      </c>
      <c r="H2" s="2" vm="168">
        <f ca="1">IFERROR(INDEX(D2:G2,COUNT(D2:G2)),"")</f>
        <v>87</v>
      </c>
      <c r="I2" s="2" vm="197">
        <f t="shared" ref="I2:N2" ca="1" si="0">IFERROR(_xlfn.STOCKHISTORY("XIDX:" &amp; $C$1, I1, , 0, 0, 1), "Libur")</f>
        <v>113</v>
      </c>
      <c r="J2" s="2" vm="141">
        <f t="shared" ca="1" si="0"/>
        <v>77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</row>
    <row r="3" spans="1:14" ht="15.5" x14ac:dyDescent="0.35">
      <c r="D3" s="1">
        <v>46111</v>
      </c>
      <c r="H3" s="1">
        <f>IFERROR(INDEX(D3:G3,COUNT(D3:G3)),"")</f>
        <v>46111</v>
      </c>
    </row>
    <row r="4" spans="1:14" ht="15.5" x14ac:dyDescent="0.35">
      <c r="B4" t="s">
        <v>4</v>
      </c>
      <c r="C4" t="s">
        <v>5</v>
      </c>
      <c r="D4" s="2">
        <f>IFERROR(INDEX(D51:D500,MATCH($C$4,$C$51:$C$500,0)),"")</f>
        <v>28975339774</v>
      </c>
      <c r="H4" s="2">
        <f>IFERROR(SUM(D4:G4)*(4/MAX(1,COUNT(D4:G4))),"")</f>
        <v>115901359096</v>
      </c>
      <c r="I4" s="2">
        <f t="shared" ref="I4:N4" si="1">IFERROR(INDEX(I51:I500,MATCH($C$4,$C$51:$C$500,0)),"")</f>
        <v>145381385064</v>
      </c>
      <c r="J4" s="2">
        <f t="shared" si="1"/>
        <v>107361316760</v>
      </c>
      <c r="K4" s="2">
        <f t="shared" si="1"/>
        <v>138149489212</v>
      </c>
      <c r="L4" s="2">
        <f t="shared" si="1"/>
        <v>131344565847</v>
      </c>
      <c r="M4" s="2">
        <f t="shared" si="1"/>
        <v>81378093670</v>
      </c>
      <c r="N4" s="2">
        <f t="shared" si="1"/>
        <v>77249868978</v>
      </c>
    </row>
    <row r="5" spans="1:14" ht="15.5" x14ac:dyDescent="0.35">
      <c r="B5" t="s">
        <v>6</v>
      </c>
      <c r="C5" t="s">
        <v>7</v>
      </c>
      <c r="D5" s="2">
        <f>IFERROR(INDEX(D51:D500,MATCH($C$5,$C$51:$C$500,0)),"")</f>
        <v>2225404664</v>
      </c>
      <c r="H5" s="2">
        <f>IFERROR(SUM(D5:G5)*(4/MAX(1,COUNT(D5:G5))),"")</f>
        <v>8901618656</v>
      </c>
      <c r="I5" s="2">
        <f t="shared" ref="I5:N5" si="2">IFERROR(INDEX(I51:I500,MATCH($C$5,$C$51:$C$500,0)),"")</f>
        <v>13521108420</v>
      </c>
      <c r="J5" s="2">
        <f t="shared" si="2"/>
        <v>10121183866</v>
      </c>
      <c r="K5" s="2">
        <f t="shared" si="2"/>
        <v>13883868464</v>
      </c>
      <c r="L5" s="2">
        <f t="shared" si="2"/>
        <v>12119576439</v>
      </c>
      <c r="M5" s="2">
        <f t="shared" si="2"/>
        <v>3875359634</v>
      </c>
      <c r="N5" s="2">
        <f t="shared" si="2"/>
        <v>3569983891</v>
      </c>
    </row>
    <row r="6" spans="1:14" ht="15.5" x14ac:dyDescent="0.35">
      <c r="B6" t="s">
        <v>8</v>
      </c>
      <c r="C6" t="s">
        <v>9</v>
      </c>
      <c r="D6" s="2">
        <f>IFERROR(INDEX(D51:D500,MATCH($C$6,$C$51:$C$500,0)),"")</f>
        <v>158518601730</v>
      </c>
      <c r="H6" s="2">
        <f>IFERROR(INDEX(D6:G6,COUNT(D6:G6)),"")</f>
        <v>158518601730</v>
      </c>
      <c r="I6" s="2">
        <f t="shared" ref="I6:N6" si="3">IFERROR(INDEX(I51:I500,MATCH($C$6,$C$51:$C$500,0)),"")</f>
        <v>156259268364</v>
      </c>
      <c r="J6" s="2">
        <f t="shared" si="3"/>
        <v>150628548009</v>
      </c>
      <c r="K6" s="2">
        <f t="shared" si="3"/>
        <v>76089899383</v>
      </c>
      <c r="L6" s="2">
        <f t="shared" si="3"/>
        <v>64449467639</v>
      </c>
      <c r="M6" s="2">
        <f t="shared" si="3"/>
        <v>51690271817</v>
      </c>
      <c r="N6" s="2">
        <f t="shared" si="3"/>
        <v>47800202421</v>
      </c>
    </row>
    <row r="7" spans="1:14" ht="15.5" x14ac:dyDescent="0.35">
      <c r="B7" t="s">
        <v>10</v>
      </c>
      <c r="C7" t="s">
        <v>11</v>
      </c>
      <c r="D7" s="3">
        <f>IFERROR(INDEX(D51:D500,MATCH($C$7,$C$51:$C$500,0))/1000000000,"")</f>
        <v>2.98</v>
      </c>
      <c r="H7" s="3">
        <f>IFERROR(INDEX(D7:G7,COUNT(D7:G7)),"")</f>
        <v>2.98</v>
      </c>
      <c r="I7" s="3">
        <f t="shared" ref="I7:N7" si="4">IFERROR(INDEX(I51:I500,MATCH($C$7,$C$51:$C$500,0))/1000000000,"")</f>
        <v>2.98</v>
      </c>
      <c r="J7" s="3">
        <f t="shared" si="4"/>
        <v>3.03</v>
      </c>
      <c r="K7" s="3">
        <f t="shared" si="4"/>
        <v>48.1</v>
      </c>
      <c r="L7" s="3">
        <f t="shared" si="4"/>
        <v>48.1</v>
      </c>
      <c r="M7" s="3">
        <f t="shared" si="4"/>
        <v>0.65</v>
      </c>
      <c r="N7" s="3">
        <f t="shared" si="4"/>
        <v>0.65</v>
      </c>
    </row>
    <row r="8" spans="1:14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-21000000000</v>
      </c>
      <c r="H8" s="2">
        <f>IFERROR(INDEX(D8:G8,COUNT(D8:G8)),"")</f>
        <v>-21000000000</v>
      </c>
      <c r="I8" s="2">
        <f t="shared" ref="I8:N8" si="5">IFERROR(INDEX(I51:I500,MATCH($C$8,$C$51:$C$500,0)),"")</f>
        <v>81000000000</v>
      </c>
      <c r="J8" s="2">
        <f t="shared" si="5"/>
        <v>-83000000000</v>
      </c>
      <c r="K8" s="2">
        <f t="shared" si="5"/>
        <v>50000000000</v>
      </c>
      <c r="L8" s="2">
        <f t="shared" si="5"/>
        <v>1000000000</v>
      </c>
      <c r="M8" s="2">
        <f t="shared" si="5"/>
        <v>16000000000</v>
      </c>
      <c r="N8" s="2">
        <f t="shared" si="5"/>
        <v>19000000000</v>
      </c>
    </row>
    <row r="9" spans="1:14" ht="15.5" x14ac:dyDescent="0.35">
      <c r="A9" t="s">
        <v>15</v>
      </c>
      <c r="C9" t="s">
        <v>16</v>
      </c>
      <c r="D9" s="3">
        <f>IFERROR(INDEX(D51:D500,MATCH("Free cash flow per share (Quarter)",$C$51:$C$500,0)),"")</f>
        <v>-7.07</v>
      </c>
      <c r="H9" s="3">
        <f>IFERROR(INDEX(D9:G9,COUNT(D9:G9)),"")</f>
        <v>-7.07</v>
      </c>
      <c r="I9" s="3">
        <f t="shared" ref="I9:N9" si="6">IFERROR(INDEX(I51:I500,MATCH($C$9,$C$51:$C$500,0)),"")</f>
        <v>27.29</v>
      </c>
      <c r="J9" s="3">
        <f t="shared" si="6"/>
        <v>-27.36</v>
      </c>
      <c r="K9" s="3">
        <f t="shared" si="6"/>
        <v>1.03</v>
      </c>
      <c r="L9" s="3">
        <f t="shared" si="6"/>
        <v>0.02</v>
      </c>
      <c r="M9" s="3">
        <f t="shared" si="6"/>
        <v>24.76</v>
      </c>
      <c r="N9" s="3">
        <f t="shared" si="6"/>
        <v>29.48</v>
      </c>
    </row>
    <row r="10" spans="1:14" ht="15.5" x14ac:dyDescent="0.35">
      <c r="C10" t="s">
        <v>17</v>
      </c>
      <c r="D10" s="3">
        <f ca="1">IFERROR(IF(D9=0,"",D2/D9),"")</f>
        <v>-12.305516265912305</v>
      </c>
      <c r="I10" s="3">
        <f t="shared" ref="I10:N10" ca="1" si="7">IFERROR(IF(I9=0,"",I2/I9),"")</f>
        <v>4.1407108831073653</v>
      </c>
      <c r="J10" s="3">
        <f t="shared" ca="1" si="7"/>
        <v>-2.814327485380117</v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</row>
    <row r="11" spans="1:14" ht="15.5" x14ac:dyDescent="0.35">
      <c r="B11" t="s">
        <v>18</v>
      </c>
      <c r="C11" t="s">
        <v>19</v>
      </c>
      <c r="D11" s="2">
        <f>IFERROR(INDEX(D51:D500,MATCH($C$11,$C$51:$C$500,0)),"")</f>
        <v>23625173848</v>
      </c>
      <c r="H11" s="2">
        <f>IFERROR(INDEX(D11:G11,COUNT(D11:G11)),"")</f>
        <v>23625173848</v>
      </c>
      <c r="I11" s="2">
        <f t="shared" ref="I11:N11" si="8">IFERROR(INDEX(I51:I500,MATCH($C$11,$C$51:$C$500,0)),"")</f>
        <v>34750938709</v>
      </c>
      <c r="J11" s="2">
        <f t="shared" si="8"/>
        <v>30192095497</v>
      </c>
      <c r="K11" s="2">
        <f t="shared" si="8"/>
        <v>21941020269</v>
      </c>
      <c r="L11" s="2">
        <f t="shared" si="8"/>
        <v>17642912704</v>
      </c>
      <c r="M11" s="2">
        <f t="shared" si="8"/>
        <v>22714978275</v>
      </c>
      <c r="N11" s="2">
        <f t="shared" si="8"/>
        <v>11449153706</v>
      </c>
    </row>
    <row r="12" spans="1:14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124000000000</v>
      </c>
      <c r="H12" s="2">
        <f>IFERROR(INDEX(D12:G12,COUNT(D12:G12)),"")</f>
        <v>124000000000</v>
      </c>
      <c r="I12" s="2">
        <f t="shared" ref="I12:N12" si="9">IFERROR(INDEX(I51:I500,MATCH($C$12,$C$51:$C$500,0)),"")</f>
        <v>123000000000</v>
      </c>
      <c r="J12" s="2">
        <f t="shared" si="9"/>
        <v>123000000000</v>
      </c>
      <c r="K12" s="2">
        <f t="shared" si="9"/>
        <v>96000000000</v>
      </c>
      <c r="L12" s="2">
        <f t="shared" si="9"/>
        <v>118000000000</v>
      </c>
      <c r="M12" s="2">
        <f t="shared" si="9"/>
        <v>123000000000</v>
      </c>
      <c r="N12" s="2">
        <f t="shared" si="9"/>
        <v>98000000000</v>
      </c>
    </row>
    <row r="13" spans="1:14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147000000000</v>
      </c>
      <c r="H13" s="2">
        <f>IFERROR(INDEX(D13:G13,COUNT(D13:G13)),"")</f>
        <v>147000000000</v>
      </c>
      <c r="I13" s="2">
        <f t="shared" ref="I13:N13" si="10">IFERROR(INDEX(I51:I500,MATCH($C$13,$C$51:$C$500,0)),"")</f>
        <v>157000000000</v>
      </c>
      <c r="J13" s="2">
        <f t="shared" si="10"/>
        <v>153000000000</v>
      </c>
      <c r="K13" s="2">
        <f t="shared" si="10"/>
        <v>118000000000</v>
      </c>
      <c r="L13" s="2">
        <f t="shared" si="10"/>
        <v>136000000000</v>
      </c>
      <c r="M13" s="2">
        <f t="shared" si="10"/>
        <v>145000000000</v>
      </c>
      <c r="N13" s="2">
        <f t="shared" si="10"/>
        <v>110000000000</v>
      </c>
    </row>
    <row r="14" spans="1:14" ht="15.5" x14ac:dyDescent="0.35">
      <c r="C14" t="s">
        <v>26</v>
      </c>
      <c r="D14" s="2">
        <f>IFERROR(INDEX(D51:D500,MATCH($C$14,$C$51:$C$500,0)),"")</f>
        <v>-960266738</v>
      </c>
      <c r="H14" s="2">
        <f>IFERROR(SUM(D14:G14)*(4/MAX(1,COUNT(D14:G14))),"")</f>
        <v>-3841066952</v>
      </c>
      <c r="I14" s="2">
        <f t="shared" ref="I14:N14" si="11">IFERROR(INDEX(I51:I500,MATCH($C$14,$C$51:$C$500,0)),"")</f>
        <v>-3777299219</v>
      </c>
      <c r="J14" s="2">
        <f t="shared" si="11"/>
        <v>-3238953384</v>
      </c>
      <c r="K14" s="2">
        <f t="shared" si="11"/>
        <v>-2652386399</v>
      </c>
      <c r="L14" s="2">
        <f t="shared" si="11"/>
        <v>-2726941002</v>
      </c>
      <c r="M14" s="2">
        <f t="shared" si="11"/>
        <v>-3499008069</v>
      </c>
      <c r="N14" s="2">
        <f t="shared" si="11"/>
        <v>-2434352059</v>
      </c>
    </row>
    <row r="15" spans="1:14" ht="15.5" x14ac:dyDescent="0.35">
      <c r="C15" t="s">
        <v>27</v>
      </c>
      <c r="D15" s="2">
        <f>IFERROR(INDEX(D51:D500,MATCH($C$15,$C$51:$C$500,0)),"")</f>
        <v>-478784122</v>
      </c>
      <c r="H15" s="2">
        <f>IFERROR(SUM(D15:G15)*(4/MAX(1,COUNT(D15:G15))),"")</f>
        <v>-1915136488</v>
      </c>
      <c r="I15" s="2">
        <f t="shared" ref="I15:N15" si="12">IFERROR(INDEX(I51:I500,MATCH($C$15,$C$51:$C$500,0)),"")</f>
        <v>-3169313176</v>
      </c>
      <c r="J15" s="2">
        <f t="shared" si="12"/>
        <v>-1717337774</v>
      </c>
      <c r="K15" s="2">
        <f t="shared" si="12"/>
        <v>-969498868</v>
      </c>
      <c r="L15" s="2">
        <f t="shared" si="12"/>
        <v>-2505463425</v>
      </c>
      <c r="M15" s="2">
        <f t="shared" si="12"/>
        <v>-1503209237</v>
      </c>
      <c r="N15" s="2">
        <f t="shared" si="12"/>
        <v>-709387812</v>
      </c>
    </row>
    <row r="16" spans="1:14" ht="15.5" x14ac:dyDescent="0.35">
      <c r="C16" t="s">
        <v>28</v>
      </c>
      <c r="D16" s="2">
        <f>IFERROR(INDEX(D51:D500,MATCH($C$16,$C$51:$C$500,0)),"")</f>
        <v>2738117488</v>
      </c>
      <c r="H16" s="2">
        <f>IFERROR(SUM(D16:G16)*(4/MAX(1,COUNT(D16:G16))),"")</f>
        <v>10952469952</v>
      </c>
      <c r="I16" s="2">
        <f t="shared" ref="I16:N16" si="13">IFERROR(INDEX(I51:I500,MATCH($C$16,$C$51:$C$500,0)),"")</f>
        <v>16636837088</v>
      </c>
      <c r="J16" s="2">
        <f t="shared" si="13"/>
        <v>11703810115</v>
      </c>
      <c r="K16" s="2">
        <f t="shared" si="13"/>
        <v>15087793440</v>
      </c>
      <c r="L16" s="2">
        <f t="shared" si="13"/>
        <v>14852464986</v>
      </c>
      <c r="M16" s="2">
        <f t="shared" si="13"/>
        <v>4803778680</v>
      </c>
      <c r="N16" s="2">
        <f t="shared" si="13"/>
        <v>4799599442</v>
      </c>
    </row>
    <row r="17" spans="1:14" ht="15.5" x14ac:dyDescent="0.35">
      <c r="A17" t="s">
        <v>29</v>
      </c>
    </row>
    <row r="18" spans="1:14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  <c r="N18" t="s">
        <v>36</v>
      </c>
    </row>
    <row r="19" spans="1:14" ht="15.5" x14ac:dyDescent="0.35">
      <c r="A19" t="s">
        <v>37</v>
      </c>
      <c r="C19" t="s">
        <v>38</v>
      </c>
    </row>
    <row r="20" spans="1:14" ht="15.5" x14ac:dyDescent="0.35">
      <c r="A20" t="s">
        <v>39</v>
      </c>
      <c r="C20" t="s">
        <v>40</v>
      </c>
      <c r="D20" s="2">
        <f ca="1">IFERROR(D21*D2,"")</f>
        <v>259260000000</v>
      </c>
      <c r="H20" s="2">
        <f t="shared" ref="H20:N20" ca="1" si="14">IFERROR(H21*H2,"")</f>
        <v>259260000000</v>
      </c>
      <c r="I20" s="2">
        <f t="shared" ca="1" si="14"/>
        <v>336740000000</v>
      </c>
      <c r="J20" s="2">
        <f t="shared" ca="1" si="14"/>
        <v>233310000000</v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</row>
    <row r="21" spans="1:14" ht="15.5" x14ac:dyDescent="0.35">
      <c r="C21" t="s">
        <v>11</v>
      </c>
      <c r="D21" s="2">
        <f>IFERROR(INDEX(D51:D500,MATCH($C$7,$C$51:$C$500,0)),"")</f>
        <v>2980000000</v>
      </c>
      <c r="H21" s="2">
        <f>IFERROR(INDEX(D21:G21,COUNT(D21:G21)),"")</f>
        <v>2980000000</v>
      </c>
      <c r="I21" s="2">
        <f t="shared" ref="I21:N21" si="15">IFERROR(INDEX(I51:I500,MATCH($C$7,$C$51:$C$500,0)),"")</f>
        <v>2980000000</v>
      </c>
      <c r="J21" s="2">
        <f t="shared" si="15"/>
        <v>3030000000</v>
      </c>
      <c r="K21" s="2">
        <f t="shared" si="15"/>
        <v>48100000000</v>
      </c>
      <c r="L21" s="2">
        <f t="shared" si="15"/>
        <v>48100000000</v>
      </c>
      <c r="M21" s="2">
        <f t="shared" si="15"/>
        <v>650000000</v>
      </c>
      <c r="N21" s="2">
        <f t="shared" si="15"/>
        <v>650000000</v>
      </c>
    </row>
    <row r="23" spans="1:14" ht="15.5" x14ac:dyDescent="0.35">
      <c r="B23" t="s">
        <v>41</v>
      </c>
      <c r="C23" t="s">
        <v>42</v>
      </c>
      <c r="D23" s="3">
        <f>IFERROR(D5/D6*100,"")</f>
        <v>1.4038760370788945</v>
      </c>
      <c r="H23" s="3">
        <f t="shared" ref="H23:N23" si="16">IFERROR(H5/H6*100,"")</f>
        <v>5.6155041483155781</v>
      </c>
      <c r="I23" s="3">
        <f t="shared" si="16"/>
        <v>8.6529961144468519</v>
      </c>
      <c r="J23" s="3">
        <f t="shared" si="16"/>
        <v>6.7192998935336368</v>
      </c>
      <c r="K23" s="3">
        <f t="shared" si="16"/>
        <v>18.246664243982337</v>
      </c>
      <c r="L23" s="3">
        <f t="shared" si="16"/>
        <v>18.804773542716028</v>
      </c>
      <c r="M23" s="3">
        <f t="shared" si="16"/>
        <v>7.4972707586448859</v>
      </c>
      <c r="N23" s="3">
        <f t="shared" si="16"/>
        <v>7.4685539185742096</v>
      </c>
    </row>
    <row r="24" spans="1:14" ht="15.5" x14ac:dyDescent="0.35">
      <c r="C24" t="s">
        <v>43</v>
      </c>
      <c r="D24" s="4">
        <f>IFERROR(_xlfn.RRI(5,I23,D23),"")</f>
        <v>-0.30492374826664981</v>
      </c>
      <c r="H24" s="4">
        <f t="shared" ref="H24:N24" si="17">IFERROR(_xlfn.RRI(5,M23,H23),"")</f>
        <v>-5.6162754439018525E-2</v>
      </c>
      <c r="I24" s="4">
        <f t="shared" si="17"/>
        <v>2.9878513755790426E-2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44</v>
      </c>
      <c r="C25" t="s">
        <v>45</v>
      </c>
      <c r="D25" s="3">
        <f>IFERROR(INDEX(D51:D500,MATCH($A$25,$C$51:$C$500,0)),"")</f>
        <v>0.74</v>
      </c>
      <c r="H25" s="3">
        <f>IFERROR(INDEX(D25:G25,COUNT(D25:G25)),"")</f>
        <v>0.74</v>
      </c>
      <c r="I25" s="3">
        <f t="shared" ref="I25:N25" si="18">IFERROR(INDEX(I51:I500,MATCH($C$25,$C$51:$C$500,0)),"")</f>
        <v>4.42</v>
      </c>
      <c r="J25" s="3">
        <f t="shared" si="18"/>
        <v>3.3</v>
      </c>
      <c r="K25" s="3">
        <f t="shared" si="18"/>
        <v>0.28999999999999998</v>
      </c>
      <c r="L25" s="3">
        <f t="shared" si="18"/>
        <v>0.24</v>
      </c>
      <c r="M25" s="3">
        <f t="shared" si="18"/>
        <v>5.0599999999999996</v>
      </c>
      <c r="N25" s="3">
        <f t="shared" si="18"/>
        <v>6.03</v>
      </c>
    </row>
    <row r="26" spans="1:14" ht="15.5" x14ac:dyDescent="0.35">
      <c r="C26" t="s">
        <v>46</v>
      </c>
      <c r="D26" s="4">
        <f>IFERROR(_xlfn.RRI(5,I25,D25),"")</f>
        <v>-0.30054160005517394</v>
      </c>
      <c r="H26" s="4">
        <f t="shared" ref="H26:N26" si="19">IFERROR(_xlfn.RRI(5,M25,H25),"")</f>
        <v>-0.31920518324677039</v>
      </c>
      <c r="I26" s="4">
        <f t="shared" si="19"/>
        <v>-6.0231267205221428E-2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47</v>
      </c>
      <c r="D27" s="3">
        <f>IFERROR(D4/D21,"")</f>
        <v>9.7232683805369131</v>
      </c>
      <c r="H27" s="3">
        <f t="shared" ref="H27:N27" si="20">IFERROR(H4/H21,"")</f>
        <v>38.893073522147652</v>
      </c>
      <c r="I27" s="3">
        <f t="shared" si="20"/>
        <v>48.785699685906039</v>
      </c>
      <c r="J27" s="3">
        <f t="shared" si="20"/>
        <v>35.432777808580859</v>
      </c>
      <c r="K27" s="3">
        <f t="shared" si="20"/>
        <v>2.8721307528482329</v>
      </c>
      <c r="L27" s="3">
        <f t="shared" si="20"/>
        <v>2.7306562546153845</v>
      </c>
      <c r="M27" s="3">
        <f t="shared" si="20"/>
        <v>125.19706718461538</v>
      </c>
      <c r="N27" s="3">
        <f t="shared" si="20"/>
        <v>118.84595227384615</v>
      </c>
    </row>
    <row r="28" spans="1:14" ht="15.5" x14ac:dyDescent="0.35">
      <c r="C28" t="s">
        <v>48</v>
      </c>
      <c r="D28" s="4">
        <f>IFERROR(_xlfn.RRI(5,I27,D27),"")</f>
        <v>-0.27572424578201626</v>
      </c>
      <c r="H28" s="4">
        <f t="shared" ref="H28:N28" si="21">IFERROR(_xlfn.RRI(5,M27,H27),"")</f>
        <v>-0.20849142940635368</v>
      </c>
      <c r="I28" s="4">
        <f t="shared" si="21"/>
        <v>-0.16312300696579141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49</v>
      </c>
      <c r="H29" s="4">
        <f t="shared" ref="H29:N29" si="22">IFERROR(((H25-I25)/I25)*100%,"")</f>
        <v>-0.83257918552036192</v>
      </c>
      <c r="I29" s="4">
        <f t="shared" si="22"/>
        <v>0.33939393939393947</v>
      </c>
      <c r="J29" s="4">
        <f t="shared" si="22"/>
        <v>10.379310344827585</v>
      </c>
      <c r="K29" s="4">
        <f t="shared" si="22"/>
        <v>0.20833333333333329</v>
      </c>
      <c r="L29" s="4">
        <f t="shared" si="22"/>
        <v>-0.95256916996047425</v>
      </c>
      <c r="M29" s="4">
        <f t="shared" si="22"/>
        <v>-0.16086235489220574</v>
      </c>
      <c r="N29" s="4" t="str">
        <f t="shared" si="22"/>
        <v/>
      </c>
    </row>
    <row r="30" spans="1:14" ht="15.5" x14ac:dyDescent="0.35">
      <c r="C30" t="s">
        <v>50</v>
      </c>
      <c r="H30" s="4">
        <f t="shared" ref="H30:N30" si="23">IFERROR(((H27-I27)/I27)*100%,"")</f>
        <v>-0.20277717092200115</v>
      </c>
      <c r="I30" s="4">
        <f t="shared" si="23"/>
        <v>0.37685224538312839</v>
      </c>
      <c r="J30" s="4">
        <f t="shared" si="23"/>
        <v>11.336756525949559</v>
      </c>
      <c r="K30" s="4">
        <f t="shared" si="23"/>
        <v>5.1809706180969022E-2</v>
      </c>
      <c r="L30" s="4">
        <f t="shared" si="23"/>
        <v>-0.97818913560819476</v>
      </c>
      <c r="M30" s="4">
        <f t="shared" si="23"/>
        <v>5.3439892476395974E-2</v>
      </c>
      <c r="N30" s="4" t="str">
        <f t="shared" si="23"/>
        <v/>
      </c>
    </row>
    <row r="32" spans="1:14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52.72</v>
      </c>
      <c r="H32" s="3">
        <f>IFERROR(INDEX(D32:G32,COUNT(D32:G32)),"")</f>
        <v>52.72</v>
      </c>
      <c r="I32" s="3">
        <f t="shared" ref="I32:N32" si="24">IFERROR(INDEX(I51:I500,MATCH($C$32,$C$51:$C$500,0)),"")</f>
        <v>51.98</v>
      </c>
      <c r="J32" s="3">
        <f t="shared" si="24"/>
        <v>49.38</v>
      </c>
      <c r="K32" s="3">
        <f t="shared" si="24"/>
        <v>1.56</v>
      </c>
      <c r="L32" s="3">
        <f t="shared" si="24"/>
        <v>1.32</v>
      </c>
      <c r="M32" s="3">
        <f t="shared" si="24"/>
        <v>78.95</v>
      </c>
      <c r="N32" s="3">
        <f t="shared" si="24"/>
        <v>72.989999999999995</v>
      </c>
    </row>
    <row r="33" spans="1:14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1.63</v>
      </c>
      <c r="H33" s="3">
        <f>IFERROR(INDEX(D33:G33,COUNT(D33:G33)),"")</f>
        <v>1.63</v>
      </c>
      <c r="I33" s="3">
        <f t="shared" ref="I33:N33" si="25">IFERROR(INDEX(I51:I500,MATCH($C$33,$C$51:$C$500,0)),"")</f>
        <v>2.17</v>
      </c>
      <c r="J33" s="3">
        <f t="shared" si="25"/>
        <v>1.56</v>
      </c>
      <c r="K33" s="3">
        <f t="shared" si="25"/>
        <v>0</v>
      </c>
      <c r="L33" s="3">
        <f t="shared" si="25"/>
        <v>0</v>
      </c>
      <c r="M33" s="3">
        <f t="shared" si="25"/>
        <v>0</v>
      </c>
      <c r="N33" s="3">
        <f t="shared" si="25"/>
        <v>0</v>
      </c>
    </row>
    <row r="34" spans="1:14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114.67</v>
      </c>
      <c r="H34" s="3">
        <f>IFERROR(INDEX(D34:G34,COUNT(D34:G34)),"")</f>
        <v>114.67</v>
      </c>
      <c r="I34" s="3">
        <f t="shared" ref="I34:N34" si="26">IFERROR(INDEX(I51:I500,MATCH($C$34,$C$51:$C$500,0)),"")</f>
        <v>25.57</v>
      </c>
      <c r="J34" s="3">
        <f t="shared" si="26"/>
        <v>23.33</v>
      </c>
      <c r="K34" s="3">
        <f t="shared" si="26"/>
        <v>0</v>
      </c>
      <c r="L34" s="3">
        <f t="shared" si="26"/>
        <v>0</v>
      </c>
      <c r="M34" s="3">
        <f t="shared" si="26"/>
        <v>0</v>
      </c>
      <c r="N34" s="3">
        <f t="shared" si="26"/>
        <v>0</v>
      </c>
    </row>
    <row r="35" spans="1:14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8.83</v>
      </c>
      <c r="H35" s="3">
        <f>IFERROR(INDEX(D35:G35,COUNT(D35:G35)),"")</f>
        <v>8.83</v>
      </c>
      <c r="I35" s="3">
        <f t="shared" ref="I35:N35" si="27">IFERROR(INDEX(I51:I500,MATCH($C$35,$C$51:$C$500,0)),"")</f>
        <v>2.31</v>
      </c>
      <c r="J35" s="3">
        <f t="shared" si="27"/>
        <v>2.17</v>
      </c>
      <c r="K35" s="3">
        <f t="shared" si="27"/>
        <v>0</v>
      </c>
      <c r="L35" s="3">
        <f t="shared" si="27"/>
        <v>0</v>
      </c>
      <c r="M35" s="3">
        <f t="shared" si="27"/>
        <v>0</v>
      </c>
      <c r="N35" s="3">
        <f t="shared" si="27"/>
        <v>0</v>
      </c>
    </row>
    <row r="36" spans="1:14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N36" si="28">IFERROR(INDEX(H51:H500,MATCH($C$36,$C$51:$C$500,0)),"")</f>
        <v>0.67969999999999997</v>
      </c>
      <c r="I36" s="4">
        <f t="shared" si="28"/>
        <v>0.46029999999999999</v>
      </c>
      <c r="J36" s="4">
        <f t="shared" si="28"/>
        <v>0.42680000000000001</v>
      </c>
      <c r="K36" s="4">
        <f t="shared" si="28"/>
        <v>0</v>
      </c>
      <c r="L36" s="4">
        <f t="shared" si="28"/>
        <v>0</v>
      </c>
      <c r="M36" s="4">
        <f t="shared" si="28"/>
        <v>0</v>
      </c>
      <c r="N36" s="4">
        <f t="shared" si="28"/>
        <v>0</v>
      </c>
    </row>
    <row r="37" spans="1:14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N37" si="29">IFERROR(INDEX(H51:H500,MATCH($C$37,$C$51:$C$500,0)),"")</f>
        <v>2</v>
      </c>
      <c r="I37" s="3">
        <f t="shared" si="29"/>
        <v>2</v>
      </c>
      <c r="J37" s="3">
        <f t="shared" si="29"/>
        <v>1.41</v>
      </c>
      <c r="K37" s="3">
        <f t="shared" si="29"/>
        <v>0</v>
      </c>
      <c r="L37" s="3">
        <f t="shared" si="29"/>
        <v>0</v>
      </c>
      <c r="M37" s="3">
        <f t="shared" si="29"/>
        <v>0</v>
      </c>
      <c r="N37" s="3">
        <f t="shared" si="29"/>
        <v>0</v>
      </c>
    </row>
    <row r="50" spans="2:14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  <c r="N50" t="s">
        <v>36</v>
      </c>
    </row>
    <row r="51" spans="2:14" ht="15.5" x14ac:dyDescent="0.35">
      <c r="B51" t="s">
        <v>72</v>
      </c>
      <c r="C51" t="s">
        <v>5</v>
      </c>
      <c r="D51" s="5">
        <v>28975339774</v>
      </c>
      <c r="E51" s="5">
        <v>40086488033</v>
      </c>
      <c r="F51" s="5">
        <v>50792261906</v>
      </c>
      <c r="G51" s="5">
        <v>31447557085</v>
      </c>
      <c r="I51" s="5">
        <v>145381385064</v>
      </c>
      <c r="J51" s="5">
        <v>107361316760</v>
      </c>
      <c r="K51" s="5">
        <v>138149489212</v>
      </c>
      <c r="L51" s="5">
        <v>131344565847</v>
      </c>
      <c r="M51" s="5">
        <v>81378093670</v>
      </c>
      <c r="N51" s="5">
        <v>77249868978</v>
      </c>
    </row>
    <row r="52" spans="2:14" ht="15.5" x14ac:dyDescent="0.35">
      <c r="C52" t="s">
        <v>73</v>
      </c>
      <c r="D52" s="5">
        <v>-17982351326</v>
      </c>
      <c r="E52" s="5">
        <v>-30915912227</v>
      </c>
      <c r="F52" s="5">
        <v>-37014290068</v>
      </c>
      <c r="G52" s="5">
        <v>-24920374479</v>
      </c>
      <c r="I52" s="5">
        <v>-108954622930</v>
      </c>
      <c r="J52" s="5">
        <v>-74777641123</v>
      </c>
      <c r="K52" s="5">
        <v>-94883677667</v>
      </c>
      <c r="L52" s="5">
        <v>-97650977851</v>
      </c>
      <c r="M52" s="5">
        <v>-59972711803</v>
      </c>
      <c r="N52" s="5">
        <v>-57456231795</v>
      </c>
    </row>
    <row r="53" spans="2:14" ht="15.5" x14ac:dyDescent="0.35">
      <c r="C53" t="s">
        <v>74</v>
      </c>
      <c r="D53" s="5">
        <v>10992988448</v>
      </c>
      <c r="E53" s="5">
        <v>9170575806</v>
      </c>
      <c r="F53" s="5">
        <v>13777971838</v>
      </c>
      <c r="G53" s="5">
        <v>6527182606</v>
      </c>
      <c r="I53" s="5">
        <v>36426762134</v>
      </c>
      <c r="J53" s="5">
        <v>32583675637</v>
      </c>
      <c r="K53" s="5">
        <v>43265811545</v>
      </c>
      <c r="L53" s="5">
        <v>33693587996</v>
      </c>
      <c r="M53" s="5">
        <v>21405381867</v>
      </c>
      <c r="N53" s="5">
        <v>19793637183</v>
      </c>
    </row>
    <row r="54" spans="2:14" ht="15.5" x14ac:dyDescent="0.35">
      <c r="C54" t="s">
        <v>75</v>
      </c>
      <c r="D54" s="5">
        <v>-7429120973</v>
      </c>
      <c r="E54" s="5">
        <v>-5076756085</v>
      </c>
      <c r="F54" s="5">
        <v>-9003116631</v>
      </c>
      <c r="G54" s="5">
        <v>-2534980090</v>
      </c>
      <c r="I54" s="5">
        <v>-20335264063</v>
      </c>
      <c r="J54" s="5">
        <v>-17144613694</v>
      </c>
      <c r="K54" s="5">
        <v>-25901963613</v>
      </c>
      <c r="L54" s="5">
        <v>-16404603458</v>
      </c>
      <c r="M54" s="5">
        <v>-13460774063</v>
      </c>
      <c r="N54" s="5">
        <v>-12712186710</v>
      </c>
    </row>
    <row r="55" spans="2:14" ht="15.5" x14ac:dyDescent="0.35">
      <c r="C55" t="s">
        <v>76</v>
      </c>
      <c r="D55" s="5">
        <v>-1522062125</v>
      </c>
      <c r="E55" s="5">
        <v>-1789013629</v>
      </c>
      <c r="F55" s="5">
        <v>-205741754</v>
      </c>
      <c r="G55" s="5">
        <v>-2807439970</v>
      </c>
      <c r="I55" s="5">
        <v>-6039337206</v>
      </c>
      <c r="J55" s="5">
        <v>-4667665363</v>
      </c>
      <c r="K55" s="5">
        <v>-3837904993</v>
      </c>
      <c r="L55" s="5">
        <v>-3872704076</v>
      </c>
      <c r="M55" s="5">
        <v>-3284122855</v>
      </c>
      <c r="N55" s="5">
        <v>-2920263512</v>
      </c>
    </row>
    <row r="56" spans="2:14" ht="15.5" x14ac:dyDescent="0.35">
      <c r="C56" t="s">
        <v>77</v>
      </c>
      <c r="D56" s="5">
        <v>-5907058848</v>
      </c>
      <c r="E56" s="5">
        <v>-3287742456</v>
      </c>
      <c r="F56" s="5">
        <v>-8797374877</v>
      </c>
      <c r="G56" s="5">
        <v>272459880</v>
      </c>
      <c r="I56" s="5">
        <v>-14295926857</v>
      </c>
      <c r="J56" s="5">
        <v>-12476948331</v>
      </c>
      <c r="K56" s="5">
        <v>-22064058620</v>
      </c>
      <c r="L56" s="5">
        <v>-12528134729</v>
      </c>
      <c r="M56" s="5">
        <v>-10264670346</v>
      </c>
      <c r="N56" s="5">
        <v>-9917050125</v>
      </c>
    </row>
    <row r="57" spans="2:14" ht="15.5" x14ac:dyDescent="0.35">
      <c r="C57" t="s">
        <v>263</v>
      </c>
      <c r="L57" s="5">
        <v>-3764653</v>
      </c>
      <c r="M57" s="5">
        <v>88019138</v>
      </c>
      <c r="N57" s="5">
        <v>125126927</v>
      </c>
    </row>
    <row r="58" spans="2:14" ht="15.5" x14ac:dyDescent="0.35">
      <c r="C58" t="s">
        <v>424</v>
      </c>
    </row>
    <row r="59" spans="2:14" ht="15.5" x14ac:dyDescent="0.35">
      <c r="C59" t="s">
        <v>78</v>
      </c>
      <c r="D59" s="5">
        <v>3563867475</v>
      </c>
      <c r="E59" s="5">
        <v>4093819721</v>
      </c>
      <c r="F59" s="5">
        <v>4774855207</v>
      </c>
      <c r="G59" s="5">
        <v>3992202516</v>
      </c>
      <c r="I59" s="5">
        <v>16091498071</v>
      </c>
      <c r="J59" s="5">
        <v>15439061943</v>
      </c>
      <c r="K59" s="5">
        <v>17363847932</v>
      </c>
      <c r="L59" s="5">
        <v>17288984538</v>
      </c>
      <c r="M59" s="5">
        <v>7944607804</v>
      </c>
      <c r="N59" s="5">
        <v>7081450473</v>
      </c>
    </row>
    <row r="60" spans="2:14" ht="15.5" x14ac:dyDescent="0.35">
      <c r="C60" t="s">
        <v>79</v>
      </c>
      <c r="D60" s="5">
        <v>-825749987</v>
      </c>
      <c r="E60" s="5">
        <v>-550301419</v>
      </c>
      <c r="F60" s="5">
        <v>2990197839</v>
      </c>
      <c r="G60" s="5">
        <v>-975147911</v>
      </c>
      <c r="I60" s="5">
        <v>545339017</v>
      </c>
      <c r="J60" s="5">
        <v>-3735251828</v>
      </c>
      <c r="K60" s="5">
        <v>-2276054492</v>
      </c>
      <c r="L60" s="5">
        <v>-2436519552</v>
      </c>
      <c r="M60" s="5">
        <v>-3140829124</v>
      </c>
      <c r="N60" s="5">
        <v>-2281851031</v>
      </c>
    </row>
    <row r="61" spans="2:14" ht="15.5" x14ac:dyDescent="0.35">
      <c r="C61" t="s">
        <v>261</v>
      </c>
      <c r="D61" s="5">
        <v>134516751</v>
      </c>
      <c r="E61" s="5">
        <v>29338997</v>
      </c>
      <c r="F61" s="5">
        <v>3985004181</v>
      </c>
      <c r="G61" s="5">
        <v>165782172</v>
      </c>
      <c r="I61" s="5">
        <v>4322638236</v>
      </c>
      <c r="J61" s="5">
        <v>-496298444</v>
      </c>
      <c r="K61" s="5">
        <v>376331907</v>
      </c>
      <c r="L61" s="5">
        <v>290421450</v>
      </c>
      <c r="M61" s="5">
        <v>358178945</v>
      </c>
      <c r="N61" s="5">
        <v>152501028</v>
      </c>
    </row>
    <row r="62" spans="2:14" ht="15.5" x14ac:dyDescent="0.35">
      <c r="C62" t="s">
        <v>26</v>
      </c>
      <c r="D62" s="5">
        <v>-960266738</v>
      </c>
      <c r="E62" s="5">
        <v>-579640416</v>
      </c>
      <c r="F62" s="5">
        <v>-994806342</v>
      </c>
      <c r="G62" s="5">
        <v>-1140930083</v>
      </c>
      <c r="I62" s="5">
        <v>-3777299219</v>
      </c>
      <c r="J62" s="5">
        <v>-3238953384</v>
      </c>
      <c r="K62" s="5">
        <v>-2652386399</v>
      </c>
      <c r="L62" s="5">
        <v>-2726941002</v>
      </c>
      <c r="M62" s="5">
        <v>-3499008069</v>
      </c>
      <c r="N62" s="5">
        <v>-2434352059</v>
      </c>
    </row>
    <row r="63" spans="2:14" ht="15.5" x14ac:dyDescent="0.35">
      <c r="C63" t="s">
        <v>80</v>
      </c>
      <c r="D63" s="5">
        <v>-60328970</v>
      </c>
      <c r="E63" s="5">
        <v>383404536</v>
      </c>
      <c r="F63" s="5">
        <v>-198892630</v>
      </c>
      <c r="G63" s="5">
        <v>-184511906</v>
      </c>
      <c r="L63" s="5">
        <v>-1837074079</v>
      </c>
      <c r="M63" s="5">
        <v>-1066258362</v>
      </c>
      <c r="N63" s="5">
        <v>-286724817</v>
      </c>
    </row>
    <row r="64" spans="2:14" ht="15.5" x14ac:dyDescent="0.35">
      <c r="C64" t="s">
        <v>81</v>
      </c>
      <c r="D64" s="5">
        <v>-825749987</v>
      </c>
      <c r="E64" s="5">
        <v>-550301419</v>
      </c>
      <c r="F64" s="5">
        <v>2990197839</v>
      </c>
      <c r="G64" s="5">
        <v>-975147911</v>
      </c>
      <c r="I64" s="5">
        <v>545339017</v>
      </c>
      <c r="J64" s="5">
        <v>-3735251828</v>
      </c>
      <c r="K64" s="5">
        <v>-2276054492</v>
      </c>
      <c r="L64" s="5">
        <v>-2436519552</v>
      </c>
      <c r="M64" s="5">
        <v>-3140829124</v>
      </c>
      <c r="N64" s="5">
        <v>-2281851031</v>
      </c>
    </row>
    <row r="65" spans="2:14" ht="15.5" x14ac:dyDescent="0.35">
      <c r="C65" t="s">
        <v>28</v>
      </c>
      <c r="D65" s="5">
        <v>2738117488</v>
      </c>
      <c r="E65" s="5">
        <v>3543518302</v>
      </c>
      <c r="F65" s="5">
        <v>7765053046</v>
      </c>
      <c r="G65" s="5">
        <v>3017054605</v>
      </c>
      <c r="I65" s="5">
        <v>16636837088</v>
      </c>
      <c r="J65" s="5">
        <v>11703810115</v>
      </c>
      <c r="K65" s="5">
        <v>15087793440</v>
      </c>
      <c r="L65" s="5">
        <v>14852464986</v>
      </c>
      <c r="M65" s="5">
        <v>4803778680</v>
      </c>
      <c r="N65" s="5">
        <v>4799599442</v>
      </c>
    </row>
    <row r="66" spans="2:14" ht="15.5" x14ac:dyDescent="0.35">
      <c r="C66" t="s">
        <v>27</v>
      </c>
      <c r="D66" s="5">
        <v>-478784122</v>
      </c>
      <c r="E66" s="5">
        <v>-805127167</v>
      </c>
      <c r="F66" s="5">
        <v>-1412282556</v>
      </c>
      <c r="G66" s="5">
        <v>-574387808</v>
      </c>
      <c r="I66" s="5">
        <v>-3169313176</v>
      </c>
      <c r="J66" s="5">
        <v>-1717337774</v>
      </c>
      <c r="K66" s="5">
        <v>-969498868</v>
      </c>
      <c r="L66" s="5">
        <v>-2505463425</v>
      </c>
      <c r="M66" s="5">
        <v>-1503209237</v>
      </c>
      <c r="N66" s="5">
        <v>-709387812</v>
      </c>
    </row>
    <row r="67" spans="2:14" ht="15.5" x14ac:dyDescent="0.35">
      <c r="C67" t="s">
        <v>82</v>
      </c>
      <c r="D67" s="5">
        <v>-414999764</v>
      </c>
      <c r="E67" s="5">
        <v>-1341493734</v>
      </c>
      <c r="F67" s="5">
        <v>-340849483</v>
      </c>
      <c r="G67" s="5">
        <v>-389875902</v>
      </c>
      <c r="I67" s="5">
        <v>-2449734764</v>
      </c>
      <c r="J67" s="5">
        <v>-1960290244</v>
      </c>
      <c r="K67" s="5">
        <v>-2191824443</v>
      </c>
      <c r="L67" s="5">
        <v>-1220565972</v>
      </c>
      <c r="M67" s="5">
        <v>-928795101</v>
      </c>
      <c r="N67" s="5">
        <v>-708407480</v>
      </c>
    </row>
    <row r="68" spans="2:14" ht="15.5" x14ac:dyDescent="0.35">
      <c r="C68" t="s">
        <v>83</v>
      </c>
      <c r="D68" s="5">
        <v>-3455388</v>
      </c>
      <c r="E68" s="5">
        <v>152962031</v>
      </c>
      <c r="F68" s="5">
        <v>-872540443</v>
      </c>
      <c r="I68" s="5">
        <v>-719578412</v>
      </c>
      <c r="J68" s="5">
        <v>242952470</v>
      </c>
      <c r="K68" s="5">
        <v>1222325575</v>
      </c>
      <c r="L68" s="5">
        <v>552176626</v>
      </c>
      <c r="M68" s="5">
        <v>491844226</v>
      </c>
      <c r="N68" s="5">
        <v>285744485</v>
      </c>
    </row>
    <row r="69" spans="2:14" ht="15.5" x14ac:dyDescent="0.35">
      <c r="C69" t="s">
        <v>84</v>
      </c>
      <c r="D69" s="5">
        <v>-478784122</v>
      </c>
      <c r="E69" s="5">
        <v>-805127167</v>
      </c>
      <c r="F69" s="5">
        <v>-1412282556</v>
      </c>
      <c r="G69" s="5">
        <v>-574387808</v>
      </c>
      <c r="I69" s="5">
        <v>-3169313176</v>
      </c>
      <c r="J69" s="5">
        <v>-1717337774</v>
      </c>
      <c r="K69" s="5">
        <v>-969498868</v>
      </c>
      <c r="L69" s="5">
        <v>-2505463425</v>
      </c>
      <c r="M69" s="5">
        <v>-1503209237</v>
      </c>
      <c r="N69" s="5">
        <v>-709387812</v>
      </c>
    </row>
    <row r="70" spans="2:14" ht="15.5" x14ac:dyDescent="0.35">
      <c r="C70" t="s">
        <v>85</v>
      </c>
      <c r="D70" s="5">
        <v>2259333366</v>
      </c>
      <c r="E70" s="5">
        <v>2738391135</v>
      </c>
      <c r="F70" s="5">
        <v>6352770490</v>
      </c>
      <c r="G70" s="5">
        <v>2442666797</v>
      </c>
      <c r="I70" s="5">
        <v>13467523912</v>
      </c>
      <c r="J70" s="5">
        <v>9986472341</v>
      </c>
      <c r="K70" s="5">
        <v>14118294572</v>
      </c>
      <c r="L70" s="5">
        <v>12347001561</v>
      </c>
      <c r="M70" s="5">
        <v>3300569443</v>
      </c>
      <c r="N70" s="5">
        <v>4090211630</v>
      </c>
    </row>
    <row r="71" spans="2:14" ht="15.5" x14ac:dyDescent="0.35">
      <c r="C71" t="s">
        <v>86</v>
      </c>
      <c r="E71" s="5">
        <v>377496299</v>
      </c>
      <c r="I71" s="5">
        <v>377496299</v>
      </c>
      <c r="J71" s="5">
        <v>127540385</v>
      </c>
      <c r="K71" s="5">
        <v>22137172</v>
      </c>
      <c r="L71" s="5">
        <v>412194261</v>
      </c>
      <c r="M71" s="5">
        <v>589499953</v>
      </c>
      <c r="N71" s="5">
        <v>-351120379</v>
      </c>
    </row>
    <row r="72" spans="2:14" ht="15.5" x14ac:dyDescent="0.35">
      <c r="C72" t="s">
        <v>88</v>
      </c>
      <c r="D72" s="5">
        <v>2259333366</v>
      </c>
      <c r="E72" s="5">
        <v>3115887434</v>
      </c>
      <c r="F72" s="5">
        <v>6352770490</v>
      </c>
      <c r="G72" s="5">
        <v>2442666797</v>
      </c>
      <c r="I72" s="5">
        <v>13845020211</v>
      </c>
      <c r="J72" s="5">
        <v>10114012726</v>
      </c>
      <c r="K72" s="5">
        <v>14140431744</v>
      </c>
      <c r="L72" s="5">
        <v>12759195822</v>
      </c>
      <c r="M72" s="5">
        <v>3890069396</v>
      </c>
      <c r="N72" s="5">
        <v>3739091251</v>
      </c>
    </row>
    <row r="73" spans="2:14" ht="15.5" x14ac:dyDescent="0.35">
      <c r="C73" t="s">
        <v>89</v>
      </c>
      <c r="D73" s="5">
        <v>2259333366</v>
      </c>
      <c r="E73" s="5">
        <v>2738391136</v>
      </c>
      <c r="F73" s="5">
        <v>6352770489</v>
      </c>
      <c r="G73" s="5">
        <v>2442666797</v>
      </c>
      <c r="I73" s="5">
        <v>13467523912</v>
      </c>
      <c r="J73" s="5">
        <v>9986472341</v>
      </c>
      <c r="K73" s="5">
        <v>14118294572</v>
      </c>
      <c r="L73" s="5">
        <v>12347001561</v>
      </c>
      <c r="M73" s="5">
        <v>3300569443</v>
      </c>
      <c r="N73" s="5">
        <v>4090211630</v>
      </c>
    </row>
    <row r="74" spans="2:14" ht="15.5" x14ac:dyDescent="0.35">
      <c r="C74" t="s">
        <v>7</v>
      </c>
      <c r="D74" s="5">
        <v>2225404664</v>
      </c>
      <c r="E74" s="5">
        <v>2816422454</v>
      </c>
      <c r="F74" s="5">
        <v>6403359068</v>
      </c>
      <c r="G74" s="5">
        <v>2402103965</v>
      </c>
      <c r="I74" s="5">
        <v>13521108420</v>
      </c>
      <c r="J74" s="5">
        <v>10121183866</v>
      </c>
      <c r="K74" s="5">
        <v>13883868464</v>
      </c>
      <c r="L74" s="5">
        <v>12119576439</v>
      </c>
      <c r="M74" s="5">
        <v>3875359634</v>
      </c>
      <c r="N74" s="5">
        <v>3569983891</v>
      </c>
    </row>
    <row r="75" spans="2:14" ht="15.5" x14ac:dyDescent="0.35">
      <c r="C75" t="s">
        <v>267</v>
      </c>
      <c r="D75" s="5">
        <v>33928702</v>
      </c>
      <c r="E75" s="5">
        <v>299464981</v>
      </c>
      <c r="F75" s="5">
        <v>-50588579</v>
      </c>
      <c r="G75" s="5">
        <v>40562832</v>
      </c>
      <c r="I75" s="5">
        <v>323911791</v>
      </c>
      <c r="J75" s="5">
        <v>-7171140</v>
      </c>
      <c r="K75" s="5">
        <v>256563280</v>
      </c>
      <c r="L75" s="5">
        <v>639619383</v>
      </c>
      <c r="M75" s="5">
        <v>14709762</v>
      </c>
      <c r="N75" s="5">
        <v>169107360</v>
      </c>
    </row>
    <row r="76" spans="2:14" ht="15.5" x14ac:dyDescent="0.35">
      <c r="C76" t="s">
        <v>90</v>
      </c>
      <c r="D76" s="5">
        <v>2259333366</v>
      </c>
      <c r="E76" s="5">
        <v>2738391136</v>
      </c>
      <c r="F76" s="5">
        <v>6352770489</v>
      </c>
      <c r="G76" s="5">
        <v>2442666797</v>
      </c>
      <c r="I76" s="5">
        <v>13467523912</v>
      </c>
      <c r="J76" s="5">
        <v>9986472341</v>
      </c>
      <c r="K76" s="5">
        <v>14118294572</v>
      </c>
      <c r="L76" s="5">
        <v>12347001561</v>
      </c>
      <c r="M76" s="5">
        <v>3300569443</v>
      </c>
      <c r="N76" s="5">
        <v>4090211630</v>
      </c>
    </row>
    <row r="77" spans="2:14" ht="15.5" x14ac:dyDescent="0.35">
      <c r="C77" t="s">
        <v>91</v>
      </c>
      <c r="D77" s="5">
        <v>2259333366</v>
      </c>
      <c r="E77" s="5">
        <v>3115887435</v>
      </c>
      <c r="F77" s="5">
        <v>6352770489</v>
      </c>
      <c r="G77" s="5">
        <v>2442666797</v>
      </c>
      <c r="I77" s="5">
        <v>13845020211</v>
      </c>
      <c r="J77" s="5">
        <v>10114012726</v>
      </c>
      <c r="K77" s="5">
        <v>14140431744</v>
      </c>
      <c r="L77" s="5">
        <v>12759195822</v>
      </c>
      <c r="M77" s="5">
        <v>3890069396</v>
      </c>
      <c r="N77" s="5">
        <v>3739091251</v>
      </c>
    </row>
    <row r="78" spans="2:14" ht="15.5" x14ac:dyDescent="0.35">
      <c r="C78" t="s">
        <v>92</v>
      </c>
      <c r="D78" s="5">
        <v>2259333366</v>
      </c>
      <c r="E78" s="5">
        <v>3115887435</v>
      </c>
      <c r="F78" s="5">
        <v>6352770489</v>
      </c>
      <c r="G78" s="5">
        <v>2442666797</v>
      </c>
      <c r="I78" s="5">
        <v>13845020211</v>
      </c>
      <c r="J78" s="5">
        <v>10114012726</v>
      </c>
      <c r="K78" s="5">
        <v>14140431744</v>
      </c>
      <c r="L78" s="5">
        <v>12759195822</v>
      </c>
      <c r="M78" s="5">
        <v>3890069396</v>
      </c>
      <c r="N78" s="5">
        <v>3739091251</v>
      </c>
    </row>
    <row r="80" spans="2:14" ht="15.5" x14ac:dyDescent="0.35">
      <c r="B80" t="s">
        <v>93</v>
      </c>
      <c r="C80" t="s">
        <v>94</v>
      </c>
    </row>
    <row r="81" spans="3:14" ht="15.5" x14ac:dyDescent="0.35">
      <c r="C81" t="s">
        <v>95</v>
      </c>
    </row>
    <row r="82" spans="3:14" ht="15.5" x14ac:dyDescent="0.35">
      <c r="C82" t="s">
        <v>19</v>
      </c>
      <c r="D82" s="5">
        <v>23625173848</v>
      </c>
      <c r="E82" s="5">
        <v>34750938709</v>
      </c>
      <c r="F82" s="5">
        <v>38795743217</v>
      </c>
      <c r="G82" s="5">
        <v>20383676117</v>
      </c>
      <c r="I82" s="5">
        <v>34750938709</v>
      </c>
      <c r="J82" s="5">
        <v>30192095497</v>
      </c>
      <c r="K82" s="5">
        <v>21941020269</v>
      </c>
      <c r="L82" s="5">
        <v>17642912704</v>
      </c>
      <c r="M82" s="5">
        <v>22714978275</v>
      </c>
      <c r="N82" s="5">
        <v>11449153706</v>
      </c>
    </row>
    <row r="83" spans="3:14" ht="15.5" x14ac:dyDescent="0.35">
      <c r="C83" t="s">
        <v>96</v>
      </c>
      <c r="D83" s="5">
        <v>23121376046</v>
      </c>
      <c r="E83" s="5">
        <v>17873930689</v>
      </c>
      <c r="F83" s="5">
        <v>16524785442</v>
      </c>
      <c r="G83" s="5">
        <v>18596642753</v>
      </c>
      <c r="I83" s="5">
        <v>17873930689</v>
      </c>
      <c r="J83" s="5">
        <v>16124266029</v>
      </c>
      <c r="K83" s="5">
        <v>24409702034</v>
      </c>
      <c r="L83" s="5">
        <v>20638629469</v>
      </c>
      <c r="M83" s="5">
        <v>25158282297</v>
      </c>
      <c r="N83" s="5">
        <v>22805427111</v>
      </c>
    </row>
    <row r="84" spans="3:14" ht="15.5" x14ac:dyDescent="0.35">
      <c r="C84" t="s">
        <v>270</v>
      </c>
    </row>
    <row r="85" spans="3:14" ht="15.5" x14ac:dyDescent="0.35">
      <c r="C85" t="s">
        <v>97</v>
      </c>
      <c r="D85" s="5">
        <v>894899812</v>
      </c>
      <c r="E85" s="5">
        <v>343140063</v>
      </c>
      <c r="F85" s="5">
        <v>720552348</v>
      </c>
      <c r="G85" s="5">
        <v>798176393</v>
      </c>
      <c r="I85" s="5">
        <v>343140063</v>
      </c>
      <c r="J85" s="5">
        <v>740001860</v>
      </c>
      <c r="K85" s="5">
        <v>25803229</v>
      </c>
      <c r="N85" s="5">
        <v>192700149</v>
      </c>
    </row>
    <row r="86" spans="3:14" ht="15.5" x14ac:dyDescent="0.35">
      <c r="C86" t="s">
        <v>98</v>
      </c>
      <c r="D86" s="5">
        <v>23121376046</v>
      </c>
      <c r="E86" s="5">
        <v>17873930689</v>
      </c>
      <c r="F86" s="5">
        <v>16524785442</v>
      </c>
      <c r="G86" s="5">
        <v>18596642753</v>
      </c>
      <c r="I86" s="5">
        <v>17873930689</v>
      </c>
      <c r="J86" s="5">
        <v>16124266029</v>
      </c>
      <c r="K86" s="5">
        <v>24409702034</v>
      </c>
      <c r="L86" s="5">
        <v>20638629469</v>
      </c>
      <c r="M86" s="5">
        <v>25158282297</v>
      </c>
      <c r="N86" s="5">
        <v>22805427111</v>
      </c>
    </row>
    <row r="87" spans="3:14" ht="15.5" x14ac:dyDescent="0.35">
      <c r="C87" t="s">
        <v>99</v>
      </c>
    </row>
    <row r="88" spans="3:14" ht="15.5" x14ac:dyDescent="0.35">
      <c r="C88" t="s">
        <v>100</v>
      </c>
    </row>
    <row r="89" spans="3:14" ht="15.5" x14ac:dyDescent="0.35">
      <c r="C89" t="s">
        <v>441</v>
      </c>
    </row>
    <row r="90" spans="3:14" ht="15.5" x14ac:dyDescent="0.35">
      <c r="C90" t="s">
        <v>101</v>
      </c>
      <c r="D90" s="5">
        <v>73194603069</v>
      </c>
      <c r="E90" s="5">
        <v>67578033262</v>
      </c>
      <c r="F90" s="5">
        <v>63909611299</v>
      </c>
      <c r="G90" s="5">
        <v>67974105436</v>
      </c>
      <c r="I90" s="5">
        <v>67578033262</v>
      </c>
      <c r="J90" s="5">
        <v>68079337779</v>
      </c>
      <c r="K90" s="5">
        <v>38943948782</v>
      </c>
      <c r="L90" s="5">
        <v>47824798281</v>
      </c>
      <c r="M90" s="5">
        <v>45354753665</v>
      </c>
      <c r="N90" s="5">
        <v>34882173651</v>
      </c>
    </row>
    <row r="91" spans="3:14" ht="15.5" x14ac:dyDescent="0.35">
      <c r="C91" t="s">
        <v>80</v>
      </c>
      <c r="D91" s="5">
        <v>50837107031</v>
      </c>
      <c r="E91" s="5">
        <v>50837107031</v>
      </c>
      <c r="F91" s="5">
        <v>50459610732</v>
      </c>
      <c r="G91" s="5">
        <v>51560881659</v>
      </c>
      <c r="I91" s="5">
        <v>50837107031</v>
      </c>
      <c r="J91" s="5">
        <v>54443200519</v>
      </c>
      <c r="K91" s="5">
        <v>2291263294</v>
      </c>
      <c r="L91" s="5">
        <v>2269126122</v>
      </c>
      <c r="M91" s="5">
        <v>1856931861</v>
      </c>
      <c r="N91" s="5">
        <v>1267431908</v>
      </c>
    </row>
    <row r="92" spans="3:14" ht="15.5" x14ac:dyDescent="0.35">
      <c r="C92" t="s">
        <v>102</v>
      </c>
      <c r="D92" s="5">
        <v>138603965386</v>
      </c>
      <c r="E92" s="5">
        <v>128870501829</v>
      </c>
      <c r="F92" s="5">
        <v>127862547354</v>
      </c>
      <c r="G92" s="5">
        <v>114308867023</v>
      </c>
      <c r="I92" s="5">
        <v>128870501829</v>
      </c>
      <c r="J92" s="5">
        <v>120705128389</v>
      </c>
      <c r="K92" s="5">
        <v>89420008020</v>
      </c>
      <c r="L92" s="5">
        <v>91138926702</v>
      </c>
      <c r="M92" s="5">
        <v>105646239395</v>
      </c>
      <c r="N92" s="5">
        <v>70465436127</v>
      </c>
    </row>
    <row r="93" spans="3:14" ht="15.5" x14ac:dyDescent="0.35">
      <c r="C93" t="s">
        <v>103</v>
      </c>
    </row>
    <row r="94" spans="3:14" ht="15.5" x14ac:dyDescent="0.35">
      <c r="C94" t="s">
        <v>104</v>
      </c>
      <c r="D94" s="5">
        <v>84038961958</v>
      </c>
      <c r="E94" s="5">
        <v>84931580306</v>
      </c>
      <c r="F94" s="5">
        <v>83700762295</v>
      </c>
      <c r="G94" s="5">
        <v>84481574138</v>
      </c>
      <c r="I94" s="5">
        <v>84931580306</v>
      </c>
      <c r="J94" s="5">
        <v>84746970887</v>
      </c>
      <c r="K94" s="5">
        <v>20922979179</v>
      </c>
      <c r="L94" s="5">
        <v>21031826511</v>
      </c>
      <c r="M94" s="5">
        <v>18510045019</v>
      </c>
      <c r="N94" s="5">
        <v>20009352243</v>
      </c>
    </row>
    <row r="95" spans="3:14" ht="15.5" x14ac:dyDescent="0.35">
      <c r="C95" t="s">
        <v>349</v>
      </c>
      <c r="D95" s="5">
        <v>94993100</v>
      </c>
      <c r="E95" s="5">
        <v>106176776</v>
      </c>
      <c r="F95" s="5">
        <v>100027122</v>
      </c>
      <c r="G95" s="5">
        <v>110148293</v>
      </c>
      <c r="I95" s="5">
        <v>106176776</v>
      </c>
      <c r="J95" s="5">
        <v>130390643</v>
      </c>
      <c r="K95" s="5">
        <v>51458332</v>
      </c>
      <c r="M95" s="5">
        <v>553123</v>
      </c>
      <c r="N95" s="5">
        <v>1290623</v>
      </c>
    </row>
    <row r="96" spans="3:14" ht="15.5" x14ac:dyDescent="0.35">
      <c r="C96" t="s">
        <v>105</v>
      </c>
      <c r="D96" s="5">
        <v>3954068333</v>
      </c>
      <c r="E96" s="5">
        <v>3957523720</v>
      </c>
      <c r="F96" s="5">
        <v>3899002802</v>
      </c>
      <c r="G96" s="5">
        <v>4727393368</v>
      </c>
      <c r="I96" s="5">
        <v>3957523720</v>
      </c>
      <c r="J96" s="5">
        <v>4771543245</v>
      </c>
      <c r="K96" s="5">
        <v>4566953501</v>
      </c>
      <c r="L96" s="5">
        <v>3350871744</v>
      </c>
      <c r="M96" s="5">
        <v>2914955038</v>
      </c>
      <c r="N96" s="5">
        <v>2589380029</v>
      </c>
    </row>
    <row r="97" spans="3:14" ht="15.5" x14ac:dyDescent="0.35">
      <c r="C97" t="s">
        <v>106</v>
      </c>
      <c r="D97" s="5">
        <v>90614428213</v>
      </c>
      <c r="E97" s="5">
        <v>91529169823</v>
      </c>
      <c r="F97" s="5">
        <v>87864653549</v>
      </c>
      <c r="G97" s="5">
        <v>89644005038</v>
      </c>
      <c r="I97" s="5">
        <v>91529169823</v>
      </c>
      <c r="J97" s="5">
        <v>90293849833</v>
      </c>
      <c r="K97" s="5">
        <v>26485852122</v>
      </c>
      <c r="L97" s="5">
        <v>24382698255</v>
      </c>
      <c r="M97" s="5">
        <v>21425553180</v>
      </c>
      <c r="N97" s="5">
        <v>22600022895</v>
      </c>
    </row>
    <row r="98" spans="3:14" ht="15.5" x14ac:dyDescent="0.35">
      <c r="C98" t="s">
        <v>107</v>
      </c>
      <c r="D98" s="5">
        <v>229218393599</v>
      </c>
      <c r="E98" s="5">
        <v>220399671652</v>
      </c>
      <c r="F98" s="5">
        <v>215727200903</v>
      </c>
      <c r="G98" s="5">
        <v>203952872061</v>
      </c>
      <c r="I98" s="5">
        <v>220399671652</v>
      </c>
      <c r="J98" s="5">
        <v>210998978222</v>
      </c>
      <c r="K98" s="5">
        <v>115905860142</v>
      </c>
      <c r="L98" s="5">
        <v>115521624957</v>
      </c>
      <c r="M98" s="5">
        <v>127071792575</v>
      </c>
      <c r="N98" s="5">
        <v>93065459022</v>
      </c>
    </row>
    <row r="99" spans="3:14" ht="15.5" x14ac:dyDescent="0.35">
      <c r="C99" t="s">
        <v>108</v>
      </c>
    </row>
    <row r="100" spans="3:14" ht="15.5" x14ac:dyDescent="0.35">
      <c r="C100" t="s">
        <v>109</v>
      </c>
    </row>
    <row r="101" spans="3:14" ht="15.5" x14ac:dyDescent="0.35">
      <c r="C101" t="s">
        <v>110</v>
      </c>
      <c r="D101" s="5">
        <v>27168430951</v>
      </c>
      <c r="E101" s="5">
        <v>18685602565</v>
      </c>
      <c r="F101" s="5">
        <v>21835557821</v>
      </c>
      <c r="G101" s="5">
        <v>18994036913</v>
      </c>
      <c r="I101" s="5">
        <v>18685602565</v>
      </c>
      <c r="J101" s="5">
        <v>21212306402</v>
      </c>
      <c r="K101" s="5">
        <v>3140230467</v>
      </c>
      <c r="L101" s="5">
        <v>12830642889</v>
      </c>
      <c r="M101" s="5">
        <v>35774887820</v>
      </c>
      <c r="N101" s="5">
        <v>9262562170</v>
      </c>
    </row>
    <row r="102" spans="3:14" ht="15.5" x14ac:dyDescent="0.35">
      <c r="C102" t="s">
        <v>111</v>
      </c>
    </row>
    <row r="103" spans="3:14" ht="15.5" x14ac:dyDescent="0.35">
      <c r="C103" t="s">
        <v>113</v>
      </c>
    </row>
    <row r="104" spans="3:14" ht="15.5" x14ac:dyDescent="0.35">
      <c r="C104" t="s">
        <v>116</v>
      </c>
      <c r="D104" s="5">
        <v>8887927138</v>
      </c>
      <c r="E104" s="5">
        <v>2463395499</v>
      </c>
      <c r="F104" s="5">
        <v>888025006</v>
      </c>
      <c r="G104" s="5">
        <v>818417642</v>
      </c>
      <c r="I104" s="5">
        <v>2463395499</v>
      </c>
      <c r="J104" s="5">
        <v>991762799</v>
      </c>
      <c r="K104" s="5">
        <v>1075862332</v>
      </c>
      <c r="L104" s="5">
        <v>816990904</v>
      </c>
      <c r="M104" s="5">
        <v>782327843</v>
      </c>
      <c r="N104" s="5">
        <v>1097048525</v>
      </c>
    </row>
    <row r="105" spans="3:14" ht="15.5" x14ac:dyDescent="0.35">
      <c r="C105" t="s">
        <v>274</v>
      </c>
    </row>
    <row r="106" spans="3:14" ht="15.5" x14ac:dyDescent="0.35">
      <c r="C106" t="s">
        <v>275</v>
      </c>
    </row>
    <row r="107" spans="3:14" ht="15.5" x14ac:dyDescent="0.35">
      <c r="C107" t="s">
        <v>276</v>
      </c>
      <c r="D107" s="5">
        <v>21316307386</v>
      </c>
      <c r="E107" s="5">
        <v>23971665854</v>
      </c>
      <c r="F107" s="5">
        <v>22445066965</v>
      </c>
      <c r="G107" s="5">
        <v>23175258200</v>
      </c>
      <c r="I107" s="5">
        <v>23971665854</v>
      </c>
      <c r="J107" s="5">
        <v>22606063416</v>
      </c>
      <c r="K107" s="5">
        <v>18236217725</v>
      </c>
      <c r="L107" s="5">
        <v>22490270708</v>
      </c>
      <c r="M107" s="5">
        <v>24533095154</v>
      </c>
      <c r="N107" s="5">
        <v>17434932303</v>
      </c>
    </row>
    <row r="108" spans="3:14" ht="15.5" x14ac:dyDescent="0.35">
      <c r="C108" t="s">
        <v>121</v>
      </c>
      <c r="D108" s="5">
        <v>27227739785</v>
      </c>
      <c r="E108" s="5">
        <v>29516342192</v>
      </c>
      <c r="F108" s="5">
        <v>28487563134</v>
      </c>
      <c r="G108" s="5">
        <v>28994588244</v>
      </c>
      <c r="I108" s="5">
        <v>29516342192</v>
      </c>
      <c r="J108" s="5">
        <v>27895873477</v>
      </c>
      <c r="K108" s="5">
        <v>24799000750</v>
      </c>
      <c r="L108" s="5">
        <v>28186053127</v>
      </c>
      <c r="M108" s="5">
        <v>30093982415</v>
      </c>
      <c r="N108" s="5">
        <v>23018170245</v>
      </c>
    </row>
    <row r="109" spans="3:14" ht="15.5" x14ac:dyDescent="0.35">
      <c r="C109" t="s">
        <v>122</v>
      </c>
      <c r="D109" s="5">
        <v>27227739785</v>
      </c>
      <c r="E109" s="5">
        <v>29516342192</v>
      </c>
      <c r="F109" s="5">
        <v>28487563134</v>
      </c>
      <c r="G109" s="5">
        <v>28994588244</v>
      </c>
      <c r="I109" s="5">
        <v>29516342192</v>
      </c>
      <c r="J109" s="5">
        <v>27895873477</v>
      </c>
      <c r="K109" s="5">
        <v>24799000750</v>
      </c>
      <c r="L109" s="5">
        <v>28186053127</v>
      </c>
      <c r="M109" s="5">
        <v>30093982415</v>
      </c>
      <c r="N109" s="5">
        <v>23018170245</v>
      </c>
    </row>
    <row r="110" spans="3:14" ht="15.5" x14ac:dyDescent="0.35">
      <c r="C110" t="s">
        <v>1369</v>
      </c>
    </row>
    <row r="111" spans="3:14" ht="15.5" x14ac:dyDescent="0.35">
      <c r="C111" t="s">
        <v>1357</v>
      </c>
    </row>
    <row r="112" spans="3:14" ht="15.5" x14ac:dyDescent="0.35">
      <c r="C112" t="s">
        <v>378</v>
      </c>
      <c r="D112" s="5">
        <v>401560000</v>
      </c>
      <c r="E112" s="5">
        <v>292258200</v>
      </c>
      <c r="F112" s="5">
        <v>369148941</v>
      </c>
      <c r="G112" s="5">
        <v>547732592</v>
      </c>
      <c r="I112" s="5">
        <v>292258200</v>
      </c>
      <c r="J112" s="5">
        <v>363884800</v>
      </c>
      <c r="K112" s="5">
        <v>50432307</v>
      </c>
      <c r="L112" s="5">
        <v>229176943</v>
      </c>
      <c r="M112" s="5">
        <v>103374306</v>
      </c>
      <c r="N112" s="5">
        <v>255187294</v>
      </c>
    </row>
    <row r="113" spans="2:14" ht="15.5" x14ac:dyDescent="0.35">
      <c r="C113" t="s">
        <v>1370</v>
      </c>
    </row>
    <row r="114" spans="2:14" ht="15.5" x14ac:dyDescent="0.35">
      <c r="C114" t="s">
        <v>1371</v>
      </c>
      <c r="D114" s="5">
        <v>27227739785</v>
      </c>
      <c r="E114" s="5">
        <v>29516342192</v>
      </c>
      <c r="F114" s="5">
        <v>28487563134</v>
      </c>
      <c r="G114" s="5">
        <v>28994588244</v>
      </c>
      <c r="I114" s="5">
        <v>29516342192</v>
      </c>
      <c r="J114" s="5">
        <v>27895873477</v>
      </c>
      <c r="K114" s="5">
        <v>24799000750</v>
      </c>
      <c r="L114" s="5">
        <v>28186053127</v>
      </c>
      <c r="M114" s="5">
        <v>30093982415</v>
      </c>
      <c r="N114" s="5">
        <v>23018170245</v>
      </c>
    </row>
    <row r="115" spans="2:14" ht="15.5" x14ac:dyDescent="0.35">
      <c r="C115" t="s">
        <v>126</v>
      </c>
      <c r="D115" s="5">
        <v>54396170736</v>
      </c>
      <c r="E115" s="5">
        <v>48201944757</v>
      </c>
      <c r="F115" s="5">
        <v>50323120955</v>
      </c>
      <c r="G115" s="5">
        <v>47988625157</v>
      </c>
      <c r="I115" s="5">
        <v>48201944757</v>
      </c>
      <c r="J115" s="5">
        <v>49108179879</v>
      </c>
      <c r="K115" s="5">
        <v>27939231217</v>
      </c>
      <c r="L115" s="5">
        <v>41016696016</v>
      </c>
      <c r="M115" s="5">
        <v>65868870235</v>
      </c>
      <c r="N115" s="5">
        <v>32280732415</v>
      </c>
    </row>
    <row r="116" spans="2:14" ht="15.5" x14ac:dyDescent="0.35">
      <c r="C116" t="s">
        <v>127</v>
      </c>
    </row>
    <row r="117" spans="2:14" ht="15.5" x14ac:dyDescent="0.35">
      <c r="C117" t="s">
        <v>128</v>
      </c>
      <c r="D117" s="5">
        <v>60500747060</v>
      </c>
      <c r="E117" s="5">
        <v>60500747060</v>
      </c>
      <c r="F117" s="5">
        <v>60500747060</v>
      </c>
      <c r="G117" s="5">
        <v>60500747060</v>
      </c>
      <c r="I117" s="5">
        <v>60500747060</v>
      </c>
      <c r="J117" s="5">
        <v>60500239060</v>
      </c>
      <c r="K117" s="5">
        <v>48100000000</v>
      </c>
      <c r="L117" s="5">
        <v>48100000000</v>
      </c>
      <c r="M117" s="5">
        <v>650000000</v>
      </c>
      <c r="N117" s="5">
        <v>650000000</v>
      </c>
    </row>
    <row r="118" spans="2:14" ht="15.5" x14ac:dyDescent="0.35">
      <c r="C118" t="s">
        <v>129</v>
      </c>
    </row>
    <row r="119" spans="2:14" ht="15.5" x14ac:dyDescent="0.35">
      <c r="C119" t="s">
        <v>130</v>
      </c>
      <c r="D119" s="5">
        <v>45562192403</v>
      </c>
      <c r="E119" s="5">
        <v>43336787739</v>
      </c>
      <c r="F119" s="5">
        <v>40897861584</v>
      </c>
      <c r="G119" s="5">
        <v>34494502516</v>
      </c>
      <c r="I119" s="5">
        <v>43336787739</v>
      </c>
      <c r="J119" s="5">
        <v>34422131418</v>
      </c>
      <c r="K119" s="5">
        <v>24428487937</v>
      </c>
      <c r="L119" s="5">
        <v>13066756645</v>
      </c>
      <c r="M119" s="5">
        <v>48809374467</v>
      </c>
      <c r="N119" s="5">
        <v>45523514786</v>
      </c>
    </row>
    <row r="120" spans="2:14" ht="15.5" x14ac:dyDescent="0.35">
      <c r="C120" t="s">
        <v>131</v>
      </c>
      <c r="D120" s="5">
        <v>11043425000</v>
      </c>
      <c r="E120" s="5">
        <v>11043425000</v>
      </c>
      <c r="F120" s="5">
        <v>11187067270</v>
      </c>
      <c r="G120" s="5">
        <v>9908959362</v>
      </c>
      <c r="I120" s="5">
        <v>11043425000</v>
      </c>
      <c r="J120" s="5">
        <v>9046130077</v>
      </c>
      <c r="K120" s="5">
        <v>9046130077</v>
      </c>
      <c r="L120" s="5">
        <v>6564555537</v>
      </c>
    </row>
    <row r="121" spans="2:14" ht="15.5" x14ac:dyDescent="0.35">
      <c r="C121" t="s">
        <v>132</v>
      </c>
      <c r="D121" s="5">
        <v>34518767403</v>
      </c>
      <c r="E121" s="5">
        <v>32293362739</v>
      </c>
      <c r="F121" s="5">
        <v>29710794314</v>
      </c>
      <c r="G121" s="5">
        <v>24585543154</v>
      </c>
      <c r="I121" s="5">
        <v>32293362739</v>
      </c>
      <c r="J121" s="5">
        <v>25376001341</v>
      </c>
      <c r="K121" s="5">
        <v>15382357860</v>
      </c>
      <c r="L121" s="5">
        <v>6502201108</v>
      </c>
      <c r="M121" s="5">
        <v>48809374467</v>
      </c>
      <c r="N121" s="5">
        <v>45523514786</v>
      </c>
    </row>
    <row r="122" spans="2:14" ht="15.5" x14ac:dyDescent="0.35">
      <c r="C122" t="s">
        <v>133</v>
      </c>
      <c r="D122" s="5">
        <v>45562192403</v>
      </c>
      <c r="E122" s="5">
        <v>43336787739</v>
      </c>
      <c r="F122" s="5">
        <v>40897861584</v>
      </c>
      <c r="G122" s="5">
        <v>34494502516</v>
      </c>
      <c r="I122" s="5">
        <v>43336787739</v>
      </c>
      <c r="J122" s="5">
        <v>34422131418</v>
      </c>
      <c r="K122" s="5">
        <v>24428487937</v>
      </c>
      <c r="L122" s="5">
        <v>13066756645</v>
      </c>
      <c r="M122" s="5">
        <v>48809374467</v>
      </c>
      <c r="N122" s="5">
        <v>45523514786</v>
      </c>
    </row>
    <row r="123" spans="2:14" ht="15.5" x14ac:dyDescent="0.35">
      <c r="C123" t="s">
        <v>134</v>
      </c>
      <c r="D123" s="5">
        <v>1618555236</v>
      </c>
      <c r="E123" s="5">
        <v>1584626534</v>
      </c>
      <c r="F123" s="5">
        <v>1287523822</v>
      </c>
      <c r="G123" s="5">
        <v>1338012401</v>
      </c>
      <c r="I123" s="5">
        <v>1584626534</v>
      </c>
      <c r="J123" s="5">
        <v>1262977012</v>
      </c>
      <c r="K123" s="5">
        <v>1270148152</v>
      </c>
      <c r="L123" s="5">
        <v>1013584872</v>
      </c>
      <c r="M123" s="5">
        <v>373965489</v>
      </c>
      <c r="N123" s="5">
        <v>359255727</v>
      </c>
    </row>
    <row r="124" spans="2:14" ht="15.5" x14ac:dyDescent="0.35">
      <c r="C124" t="s">
        <v>9</v>
      </c>
      <c r="D124" s="5">
        <v>158518601730</v>
      </c>
      <c r="E124" s="5">
        <v>156259268364</v>
      </c>
      <c r="F124" s="5">
        <v>153145743198</v>
      </c>
      <c r="G124" s="5">
        <v>147894143636</v>
      </c>
      <c r="I124" s="5">
        <v>156259268364</v>
      </c>
      <c r="J124" s="5">
        <v>150628548009</v>
      </c>
      <c r="K124" s="5">
        <v>76089899383</v>
      </c>
      <c r="L124" s="5">
        <v>64449467639</v>
      </c>
      <c r="M124" s="5">
        <v>51690271817</v>
      </c>
      <c r="N124" s="5">
        <v>47800202421</v>
      </c>
    </row>
    <row r="125" spans="2:14" ht="15.5" x14ac:dyDescent="0.35">
      <c r="C125" t="s">
        <v>135</v>
      </c>
      <c r="D125" s="5">
        <v>212914772466</v>
      </c>
      <c r="E125" s="5">
        <v>204461213121</v>
      </c>
      <c r="F125" s="5">
        <v>203468864153</v>
      </c>
      <c r="G125" s="5">
        <v>195882768793</v>
      </c>
      <c r="I125" s="5">
        <v>204461213121</v>
      </c>
      <c r="J125" s="5">
        <v>199736727888</v>
      </c>
      <c r="K125" s="5">
        <v>104029130600</v>
      </c>
      <c r="L125" s="5">
        <v>105466163655</v>
      </c>
      <c r="M125" s="5">
        <v>117559142052</v>
      </c>
      <c r="N125" s="5">
        <v>80080934836</v>
      </c>
    </row>
    <row r="126" spans="2:14" ht="15.5" x14ac:dyDescent="0.35">
      <c r="C126" t="s">
        <v>136</v>
      </c>
      <c r="D126" s="5">
        <v>2975889553</v>
      </c>
      <c r="E126" s="5">
        <v>2975889553</v>
      </c>
      <c r="F126" s="5">
        <v>2975889553</v>
      </c>
      <c r="G126" s="5">
        <v>2975889553</v>
      </c>
      <c r="I126" s="5">
        <v>2975889553</v>
      </c>
      <c r="J126" s="5">
        <v>3025011953</v>
      </c>
      <c r="K126" s="5">
        <v>48100000000</v>
      </c>
      <c r="L126" s="5">
        <v>48100000000</v>
      </c>
      <c r="M126" s="5">
        <v>650000000</v>
      </c>
      <c r="N126" s="5">
        <v>650000000</v>
      </c>
    </row>
    <row r="128" spans="2:14" ht="15.5" x14ac:dyDescent="0.35">
      <c r="B128" t="s">
        <v>137</v>
      </c>
      <c r="C128" t="s">
        <v>138</v>
      </c>
      <c r="D128" s="5">
        <v>-21018002860</v>
      </c>
      <c r="E128" s="5">
        <v>45745812321</v>
      </c>
      <c r="F128" s="5">
        <v>49650488685</v>
      </c>
      <c r="G128" s="5">
        <v>9291148354</v>
      </c>
      <c r="I128" s="5">
        <v>92446793218</v>
      </c>
      <c r="J128" s="5">
        <v>-15967216649</v>
      </c>
      <c r="K128" s="5">
        <v>53154349982</v>
      </c>
      <c r="L128" s="5">
        <v>5473721306</v>
      </c>
      <c r="M128" s="5">
        <v>16908163926</v>
      </c>
      <c r="N128" s="5">
        <v>20609076015</v>
      </c>
    </row>
    <row r="129" spans="3:14" ht="15.5" x14ac:dyDescent="0.35">
      <c r="C129" t="s">
        <v>279</v>
      </c>
      <c r="D129" s="5">
        <v>31308603458</v>
      </c>
      <c r="E129" s="5">
        <v>23196298742</v>
      </c>
      <c r="F129" s="5">
        <v>61539292969</v>
      </c>
      <c r="G129" s="5">
        <v>35592556099</v>
      </c>
      <c r="I129" s="5">
        <v>145183263654</v>
      </c>
      <c r="J129" s="5">
        <v>112075237959</v>
      </c>
      <c r="K129" s="5">
        <v>124578832486</v>
      </c>
      <c r="L129" s="5">
        <v>112338506347</v>
      </c>
      <c r="M129" s="5">
        <v>105912998213</v>
      </c>
      <c r="N129" s="5">
        <v>71784458218</v>
      </c>
    </row>
    <row r="130" spans="3:14" ht="15.5" x14ac:dyDescent="0.35">
      <c r="C130" t="s">
        <v>280</v>
      </c>
      <c r="D130" s="5">
        <v>-25525302056</v>
      </c>
      <c r="E130" s="5">
        <v>-42928233484</v>
      </c>
      <c r="G130" s="5">
        <v>16666181463</v>
      </c>
      <c r="I130" s="5">
        <v>-42928233484</v>
      </c>
      <c r="J130" s="5">
        <v>-82839116985</v>
      </c>
      <c r="K130" s="5">
        <v>-67334400629</v>
      </c>
      <c r="L130" s="5">
        <v>-18065000</v>
      </c>
    </row>
    <row r="131" spans="3:14" ht="15.5" x14ac:dyDescent="0.35">
      <c r="C131" t="s">
        <v>598</v>
      </c>
      <c r="D131" s="5">
        <v>-12204089710</v>
      </c>
      <c r="E131" s="5">
        <v>53477455737</v>
      </c>
      <c r="F131" s="5">
        <v>-36572689294</v>
      </c>
      <c r="G131" s="5">
        <v>-43354207238</v>
      </c>
      <c r="I131" s="5">
        <v>-37620815601</v>
      </c>
      <c r="J131" s="5">
        <v>-32859630276</v>
      </c>
      <c r="K131" s="5">
        <v>-17128034578</v>
      </c>
      <c r="L131" s="5">
        <v>-104798314175</v>
      </c>
      <c r="M131" s="5">
        <v>-94431792979</v>
      </c>
      <c r="N131" s="5">
        <v>-59632953129</v>
      </c>
    </row>
    <row r="132" spans="3:14" ht="15.5" x14ac:dyDescent="0.35">
      <c r="C132" t="s">
        <v>144</v>
      </c>
      <c r="D132" s="5">
        <v>-4088213122</v>
      </c>
      <c r="E132" s="5">
        <v>1593125353</v>
      </c>
      <c r="F132" s="5">
        <v>4218443537</v>
      </c>
      <c r="G132" s="5">
        <v>-4258956147</v>
      </c>
      <c r="I132" s="5">
        <v>-1585274903</v>
      </c>
      <c r="J132" s="5">
        <v>-1200629000</v>
      </c>
      <c r="K132" s="5">
        <v>-1914105616</v>
      </c>
      <c r="L132" s="5">
        <v>-3567006743</v>
      </c>
      <c r="M132" s="5">
        <v>-1456708709</v>
      </c>
      <c r="N132" s="5">
        <v>-706041566</v>
      </c>
    </row>
    <row r="133" spans="3:14" ht="15.5" x14ac:dyDescent="0.35">
      <c r="C133" t="s">
        <v>1372</v>
      </c>
      <c r="D133" s="5">
        <v>-10509001430</v>
      </c>
      <c r="E133" s="5">
        <v>35338646348</v>
      </c>
      <c r="F133" s="5">
        <v>29185047212</v>
      </c>
      <c r="G133" s="5">
        <v>4645574177</v>
      </c>
      <c r="I133" s="5">
        <v>63048939666</v>
      </c>
      <c r="J133" s="5">
        <v>-4824138302</v>
      </c>
      <c r="K133" s="5">
        <v>38202291663</v>
      </c>
      <c r="L133" s="5">
        <v>3955120429</v>
      </c>
      <c r="M133" s="5">
        <v>10024496525</v>
      </c>
      <c r="N133" s="5">
        <v>11445463523</v>
      </c>
    </row>
    <row r="134" spans="3:14" ht="15.5" x14ac:dyDescent="0.35">
      <c r="C134" t="s">
        <v>143</v>
      </c>
      <c r="E134" s="5">
        <v>-24506578170</v>
      </c>
      <c r="F134" s="5">
        <v>-9144507944</v>
      </c>
      <c r="I134" s="5">
        <v>-33651086114</v>
      </c>
      <c r="J134" s="5">
        <v>-6318940045</v>
      </c>
      <c r="K134" s="5">
        <v>-23250233344</v>
      </c>
      <c r="L134" s="5">
        <v>-2726941002</v>
      </c>
      <c r="M134" s="5">
        <v>-3499008069</v>
      </c>
      <c r="N134" s="5">
        <v>-2434352059</v>
      </c>
    </row>
    <row r="135" spans="3:14" ht="15.5" x14ac:dyDescent="0.35">
      <c r="C135" t="s">
        <v>495</v>
      </c>
      <c r="E135" s="5">
        <v>-424902205</v>
      </c>
      <c r="F135" s="5">
        <v>424902205</v>
      </c>
      <c r="L135" s="5">
        <v>290421450</v>
      </c>
      <c r="M135" s="5">
        <v>358178945</v>
      </c>
      <c r="N135" s="5">
        <v>152501028</v>
      </c>
    </row>
    <row r="136" spans="3:14" ht="15.5" x14ac:dyDescent="0.35">
      <c r="C136" t="s">
        <v>268</v>
      </c>
    </row>
    <row r="137" spans="3:14" ht="15.5" x14ac:dyDescent="0.35">
      <c r="C137" t="s">
        <v>145</v>
      </c>
      <c r="D137" s="5">
        <v>-609075144</v>
      </c>
      <c r="E137" s="5">
        <v>-1803314586</v>
      </c>
      <c r="F137" s="5">
        <v>-1292698060</v>
      </c>
      <c r="G137" s="5">
        <v>-7385989145</v>
      </c>
      <c r="I137" s="5">
        <v>-11119033893</v>
      </c>
      <c r="J137" s="5">
        <v>86835596205</v>
      </c>
      <c r="K137" s="5">
        <v>-6926797618</v>
      </c>
      <c r="L137" s="5">
        <v>-2104470866</v>
      </c>
      <c r="M137" s="5">
        <v>5194817966</v>
      </c>
      <c r="N137" s="5">
        <v>-2395409151</v>
      </c>
    </row>
    <row r="138" spans="3:14" ht="15.5" x14ac:dyDescent="0.35">
      <c r="C138" t="s">
        <v>146</v>
      </c>
      <c r="D138" s="5">
        <v>-7688288</v>
      </c>
      <c r="E138" s="5">
        <v>-12648655895</v>
      </c>
      <c r="F138" s="5">
        <v>-760676312</v>
      </c>
      <c r="G138" s="5">
        <v>-91981587</v>
      </c>
      <c r="I138" s="5">
        <v>-13719976447</v>
      </c>
      <c r="J138" s="5">
        <v>-67441442629</v>
      </c>
      <c r="K138" s="5">
        <v>-3727153136</v>
      </c>
      <c r="L138" s="5">
        <v>-4486195582</v>
      </c>
      <c r="M138" s="5">
        <v>-812660798</v>
      </c>
      <c r="N138" s="5">
        <v>-1446029465</v>
      </c>
    </row>
    <row r="139" spans="3:14" ht="15.5" x14ac:dyDescent="0.35">
      <c r="C139" t="s">
        <v>148</v>
      </c>
      <c r="D139" s="5">
        <v>-7688288</v>
      </c>
      <c r="E139" s="5">
        <v>-10172512652</v>
      </c>
      <c r="F139" s="5">
        <v>-760676312</v>
      </c>
      <c r="G139" s="5">
        <v>-91981587</v>
      </c>
      <c r="I139" s="5">
        <v>-11243833204</v>
      </c>
      <c r="J139" s="5">
        <v>-66811901023</v>
      </c>
      <c r="K139" s="5">
        <v>-2705430465</v>
      </c>
      <c r="L139" s="5">
        <v>-4486195582</v>
      </c>
      <c r="M139" s="5">
        <v>-812660798</v>
      </c>
      <c r="N139" s="5">
        <v>-1446029465</v>
      </c>
    </row>
    <row r="140" spans="3:14" ht="15.5" x14ac:dyDescent="0.35">
      <c r="C140" t="s">
        <v>1359</v>
      </c>
      <c r="K140" s="5">
        <v>-944461110</v>
      </c>
    </row>
    <row r="141" spans="3:14" ht="15.5" x14ac:dyDescent="0.35">
      <c r="C141" t="s">
        <v>532</v>
      </c>
      <c r="E141" s="5">
        <v>17000000</v>
      </c>
      <c r="I141" s="5">
        <v>17000000</v>
      </c>
      <c r="J141" s="5">
        <v>-78932311</v>
      </c>
      <c r="K141" s="5">
        <v>-51458332</v>
      </c>
    </row>
    <row r="142" spans="3:14" ht="15.5" x14ac:dyDescent="0.35">
      <c r="C142" t="s">
        <v>1360</v>
      </c>
    </row>
    <row r="143" spans="3:14" ht="15.5" x14ac:dyDescent="0.35">
      <c r="C143" t="s">
        <v>447</v>
      </c>
      <c r="E143" s="5">
        <v>6756757</v>
      </c>
      <c r="I143" s="5">
        <v>6756757</v>
      </c>
      <c r="J143" s="5">
        <v>163589336</v>
      </c>
    </row>
    <row r="144" spans="3:14" ht="15.5" x14ac:dyDescent="0.35">
      <c r="C144" t="s">
        <v>1361</v>
      </c>
    </row>
    <row r="145" spans="3:14" ht="15.5" x14ac:dyDescent="0.35">
      <c r="C145" t="s">
        <v>506</v>
      </c>
      <c r="J145" s="5">
        <v>-714198631</v>
      </c>
      <c r="K145" s="5">
        <v>-25803229</v>
      </c>
    </row>
    <row r="146" spans="3:14" ht="15.5" x14ac:dyDescent="0.35">
      <c r="C146" t="s">
        <v>1362</v>
      </c>
    </row>
    <row r="147" spans="3:14" ht="15.5" x14ac:dyDescent="0.35">
      <c r="C147" t="s">
        <v>1286</v>
      </c>
      <c r="E147" s="5">
        <v>-1500000000</v>
      </c>
      <c r="I147" s="5">
        <v>-1500000000</v>
      </c>
    </row>
    <row r="148" spans="3:14" ht="15.5" x14ac:dyDescent="0.35">
      <c r="C148" t="s">
        <v>1364</v>
      </c>
      <c r="E148" s="5">
        <v>-999900000</v>
      </c>
      <c r="I148" s="5">
        <v>-999900000</v>
      </c>
    </row>
    <row r="149" spans="3:14" ht="15.5" x14ac:dyDescent="0.35">
      <c r="C149" t="s">
        <v>149</v>
      </c>
      <c r="D149" s="5">
        <v>-609075144</v>
      </c>
      <c r="E149" s="5">
        <v>-1803314586</v>
      </c>
      <c r="F149" s="5">
        <v>-1292698060</v>
      </c>
      <c r="G149" s="5">
        <v>-7385989145</v>
      </c>
      <c r="I149" s="5">
        <v>-11119033893</v>
      </c>
      <c r="J149" s="5">
        <v>86835596205</v>
      </c>
      <c r="K149" s="5">
        <v>-6926797618</v>
      </c>
      <c r="L149" s="5">
        <v>-2104470866</v>
      </c>
      <c r="M149" s="5">
        <v>5194817966</v>
      </c>
      <c r="N149" s="5">
        <v>-2395409151</v>
      </c>
    </row>
    <row r="150" spans="3:14" ht="15.5" x14ac:dyDescent="0.35">
      <c r="C150" t="s">
        <v>396</v>
      </c>
      <c r="F150" s="5">
        <v>-5096981978</v>
      </c>
      <c r="G150" s="5">
        <v>5096981978</v>
      </c>
    </row>
    <row r="151" spans="3:14" ht="15.5" x14ac:dyDescent="0.35">
      <c r="C151" t="s">
        <v>489</v>
      </c>
      <c r="E151" s="5">
        <v>-3187149622</v>
      </c>
      <c r="F151" s="5">
        <v>5031816874</v>
      </c>
      <c r="I151" s="5">
        <v>1844667252</v>
      </c>
      <c r="J151" s="5">
        <v>23528711971</v>
      </c>
      <c r="K151" s="5">
        <v>18242217725</v>
      </c>
      <c r="L151" s="5">
        <v>4819486869</v>
      </c>
      <c r="M151" s="5">
        <v>32246887798</v>
      </c>
      <c r="N151" s="5">
        <v>1891480781</v>
      </c>
    </row>
    <row r="152" spans="3:14" ht="15.5" x14ac:dyDescent="0.35">
      <c r="C152" t="s">
        <v>1189</v>
      </c>
      <c r="D152" s="5">
        <v>-495635544</v>
      </c>
      <c r="E152" s="5">
        <v>2510658880</v>
      </c>
      <c r="F152" s="5">
        <v>-1014923629</v>
      </c>
      <c r="G152" s="5">
        <v>-5144504463</v>
      </c>
      <c r="I152" s="5">
        <v>-4290824514</v>
      </c>
      <c r="J152" s="5">
        <v>-949366758</v>
      </c>
      <c r="K152" s="5">
        <v>-22490270708</v>
      </c>
      <c r="L152" s="5">
        <v>-6388311315</v>
      </c>
      <c r="M152" s="5">
        <v>-25148724947</v>
      </c>
      <c r="N152" s="5">
        <v>-2459618222</v>
      </c>
    </row>
    <row r="153" spans="3:14" ht="15.5" x14ac:dyDescent="0.35">
      <c r="C153" t="s">
        <v>397</v>
      </c>
    </row>
    <row r="154" spans="3:14" ht="15.5" x14ac:dyDescent="0.35">
      <c r="C154" t="s">
        <v>830</v>
      </c>
      <c r="F154" s="5">
        <v>222676800</v>
      </c>
      <c r="G154" s="5">
        <v>-222676800</v>
      </c>
      <c r="L154" s="5">
        <v>-535646420</v>
      </c>
      <c r="M154" s="5">
        <v>-333344885</v>
      </c>
      <c r="N154" s="5">
        <v>-327271710</v>
      </c>
    </row>
    <row r="155" spans="3:14" ht="15.5" x14ac:dyDescent="0.35">
      <c r="C155" t="s">
        <v>150</v>
      </c>
      <c r="D155" s="5">
        <v>-113439600</v>
      </c>
      <c r="E155" s="5">
        <v>-96823844</v>
      </c>
      <c r="F155" s="5">
        <v>-334015200</v>
      </c>
      <c r="I155" s="5">
        <v>-430839044</v>
      </c>
      <c r="J155" s="5">
        <v>-138384908</v>
      </c>
      <c r="K155" s="5">
        <v>-178744635</v>
      </c>
    </row>
    <row r="156" spans="3:14" ht="15.5" x14ac:dyDescent="0.35">
      <c r="C156" t="s">
        <v>456</v>
      </c>
    </row>
    <row r="157" spans="3:14" ht="15.5" x14ac:dyDescent="0.35">
      <c r="C157" t="s">
        <v>314</v>
      </c>
    </row>
    <row r="158" spans="3:14" ht="15.5" x14ac:dyDescent="0.35">
      <c r="C158" t="s">
        <v>155</v>
      </c>
      <c r="E158" s="5">
        <v>-30000000</v>
      </c>
      <c r="I158" s="5">
        <v>-30000000</v>
      </c>
      <c r="J158" s="5">
        <v>-30000000</v>
      </c>
    </row>
    <row r="159" spans="3:14" ht="15.5" x14ac:dyDescent="0.35">
      <c r="C159" t="s">
        <v>1331</v>
      </c>
      <c r="G159" s="5">
        <v>-4228955800</v>
      </c>
      <c r="I159" s="5">
        <v>-4228955800</v>
      </c>
      <c r="K159" s="5">
        <v>-2500000000</v>
      </c>
      <c r="L159" s="5">
        <v>-47450000000</v>
      </c>
      <c r="M159" s="5">
        <v>-1570000000</v>
      </c>
      <c r="N159" s="5">
        <v>-1500000000</v>
      </c>
    </row>
    <row r="160" spans="3:14" ht="15.5" x14ac:dyDescent="0.35">
      <c r="C160" t="s">
        <v>1064</v>
      </c>
      <c r="E160" s="5">
        <v>7112000</v>
      </c>
      <c r="I160" s="5">
        <v>7112000</v>
      </c>
      <c r="J160" s="5">
        <v>3346840</v>
      </c>
    </row>
    <row r="161" spans="2:14" ht="15.5" x14ac:dyDescent="0.35">
      <c r="C161" t="s">
        <v>901</v>
      </c>
      <c r="E161" s="5">
        <v>508000</v>
      </c>
      <c r="G161" s="5">
        <v>-5023200</v>
      </c>
      <c r="I161" s="5">
        <v>508000</v>
      </c>
      <c r="J161" s="5">
        <v>239060</v>
      </c>
    </row>
    <row r="162" spans="2:14" ht="15.5" x14ac:dyDescent="0.35">
      <c r="C162" t="s">
        <v>552</v>
      </c>
    </row>
    <row r="163" spans="2:14" ht="15.5" x14ac:dyDescent="0.35">
      <c r="C163" t="s">
        <v>1373</v>
      </c>
      <c r="E163" s="5">
        <v>-1007620000</v>
      </c>
      <c r="F163" s="5">
        <v>-101270927</v>
      </c>
      <c r="G163" s="5">
        <v>-2881810860</v>
      </c>
      <c r="I163" s="5">
        <v>-3990701787</v>
      </c>
    </row>
    <row r="164" spans="2:14" ht="15.5" x14ac:dyDescent="0.35">
      <c r="C164" t="s">
        <v>1374</v>
      </c>
      <c r="J164" s="5">
        <v>55800000000</v>
      </c>
    </row>
    <row r="165" spans="2:14" ht="15.5" x14ac:dyDescent="0.35">
      <c r="C165" t="s">
        <v>467</v>
      </c>
      <c r="J165" s="5">
        <v>-3778950000</v>
      </c>
    </row>
    <row r="166" spans="2:14" ht="15.5" x14ac:dyDescent="0.35">
      <c r="C166" t="s">
        <v>303</v>
      </c>
      <c r="J166" s="5">
        <v>12400000000</v>
      </c>
      <c r="L166" s="5">
        <v>47450000000</v>
      </c>
    </row>
    <row r="167" spans="2:14" ht="15.5" x14ac:dyDescent="0.35">
      <c r="C167" t="s">
        <v>164</v>
      </c>
      <c r="D167" s="5">
        <v>-11125764862</v>
      </c>
      <c r="E167" s="5">
        <v>-4044804508</v>
      </c>
      <c r="F167" s="5">
        <v>18412067101</v>
      </c>
      <c r="G167" s="5">
        <v>-2832396555</v>
      </c>
      <c r="I167" s="5">
        <v>4558843212</v>
      </c>
      <c r="J167" s="5">
        <v>8251075229</v>
      </c>
      <c r="K167" s="5">
        <v>4298107565</v>
      </c>
      <c r="L167" s="5">
        <v>-5072065571</v>
      </c>
      <c r="M167" s="5">
        <v>11265824569</v>
      </c>
      <c r="N167" s="5">
        <v>5322173876</v>
      </c>
    </row>
    <row r="168" spans="2:14" ht="15.5" x14ac:dyDescent="0.35">
      <c r="C168" t="s">
        <v>315</v>
      </c>
    </row>
    <row r="169" spans="2:14" ht="15.5" x14ac:dyDescent="0.35">
      <c r="C169" t="s">
        <v>165</v>
      </c>
      <c r="D169" s="5">
        <v>34750938709</v>
      </c>
      <c r="E169" s="5">
        <v>30192095497</v>
      </c>
      <c r="F169" s="5">
        <v>-30192095498</v>
      </c>
      <c r="G169" s="5">
        <v>1</v>
      </c>
      <c r="I169" s="5">
        <v>30192095497</v>
      </c>
      <c r="J169" s="5">
        <v>21941020269</v>
      </c>
      <c r="K169" s="5">
        <v>17642912702</v>
      </c>
      <c r="L169" s="5">
        <v>22714978275</v>
      </c>
      <c r="M169" s="5">
        <v>11449153706</v>
      </c>
      <c r="N169" s="5">
        <v>6126979830</v>
      </c>
    </row>
    <row r="170" spans="2:14" ht="15.5" x14ac:dyDescent="0.35">
      <c r="C170" t="s">
        <v>166</v>
      </c>
      <c r="D170" s="5">
        <v>23625173847</v>
      </c>
      <c r="E170" s="5">
        <v>-4044804509</v>
      </c>
      <c r="F170" s="5">
        <v>18412067101</v>
      </c>
      <c r="G170" s="5">
        <v>-2832396554</v>
      </c>
      <c r="I170" s="5">
        <v>34750938709</v>
      </c>
      <c r="J170" s="5">
        <v>30192095498</v>
      </c>
      <c r="K170" s="5">
        <v>21941020267</v>
      </c>
      <c r="L170" s="5">
        <v>17642912704</v>
      </c>
      <c r="M170" s="5">
        <v>22714978275</v>
      </c>
      <c r="N170" s="5">
        <v>11449153706</v>
      </c>
    </row>
    <row r="172" spans="2:14" ht="15.5" x14ac:dyDescent="0.35">
      <c r="B172" t="s">
        <v>167</v>
      </c>
      <c r="C172" t="s">
        <v>11</v>
      </c>
      <c r="D172" s="5">
        <v>2980000000</v>
      </c>
      <c r="E172" s="5">
        <v>2980000000</v>
      </c>
      <c r="F172" s="5">
        <v>2980000000</v>
      </c>
      <c r="G172" s="5">
        <v>2980000000</v>
      </c>
      <c r="I172" s="5">
        <v>2980000000</v>
      </c>
      <c r="J172" s="5">
        <v>3030000000</v>
      </c>
      <c r="K172" s="5">
        <v>48100000000</v>
      </c>
      <c r="L172" s="5">
        <v>48100000000</v>
      </c>
      <c r="M172" s="5">
        <v>650000000</v>
      </c>
      <c r="N172" s="5">
        <v>650000000</v>
      </c>
    </row>
    <row r="173" spans="2:14" ht="15.5" x14ac:dyDescent="0.35">
      <c r="C173" t="s">
        <v>168</v>
      </c>
      <c r="D173" s="6">
        <v>0.75</v>
      </c>
      <c r="E173" s="6">
        <v>0.82</v>
      </c>
      <c r="F173" s="6">
        <v>2.15</v>
      </c>
      <c r="G173" s="6">
        <v>0.81</v>
      </c>
    </row>
    <row r="174" spans="2:14" ht="15.5" x14ac:dyDescent="0.35">
      <c r="C174" t="s">
        <v>169</v>
      </c>
      <c r="D174" s="6">
        <v>114.67</v>
      </c>
      <c r="E174" s="6">
        <v>137.80000000000001</v>
      </c>
      <c r="F174" s="6">
        <v>47.91</v>
      </c>
      <c r="G174" s="6">
        <v>98.77</v>
      </c>
    </row>
    <row r="175" spans="2:14" ht="15.5" x14ac:dyDescent="0.35">
      <c r="C175" t="s">
        <v>60</v>
      </c>
      <c r="D175" s="6">
        <v>8.83</v>
      </c>
      <c r="E175" s="6">
        <v>8.39</v>
      </c>
      <c r="F175" s="6">
        <v>6.03</v>
      </c>
      <c r="G175" s="6">
        <v>7.57</v>
      </c>
    </row>
    <row r="176" spans="2:14" ht="15.5" x14ac:dyDescent="0.35">
      <c r="C176" t="s">
        <v>170</v>
      </c>
      <c r="D176" s="5">
        <v>6080000000</v>
      </c>
      <c r="E176" s="5">
        <v>5380000000</v>
      </c>
      <c r="F176" s="5">
        <v>6090000000</v>
      </c>
      <c r="G176" s="5">
        <v>5120000000</v>
      </c>
    </row>
    <row r="177" spans="3:7" ht="15.5" x14ac:dyDescent="0.35">
      <c r="C177" t="s">
        <v>171</v>
      </c>
      <c r="D177" s="6">
        <v>9.7000000000000003E-3</v>
      </c>
      <c r="E177" s="6">
        <v>1.11E-2</v>
      </c>
      <c r="F177" s="6">
        <v>2.9700000000000001E-2</v>
      </c>
      <c r="G177" s="6">
        <v>1.18E-2</v>
      </c>
    </row>
    <row r="178" spans="3:7" ht="15.5" x14ac:dyDescent="0.35">
      <c r="C178" t="s">
        <v>172</v>
      </c>
      <c r="D178" s="6">
        <v>1.4199999999999999E-2</v>
      </c>
      <c r="E178" s="6">
        <v>1.5800000000000002E-2</v>
      </c>
      <c r="F178" s="6">
        <v>4.2199999999999994E-2</v>
      </c>
      <c r="G178" s="6">
        <v>1.6399999999999998E-2</v>
      </c>
    </row>
    <row r="179" spans="3:7" ht="15.5" x14ac:dyDescent="0.35">
      <c r="C179" t="s">
        <v>173</v>
      </c>
      <c r="D179" s="6">
        <v>1.77E-2</v>
      </c>
      <c r="E179" s="6">
        <v>2.07E-2</v>
      </c>
      <c r="F179" s="6">
        <v>2.52E-2</v>
      </c>
      <c r="G179" s="6">
        <v>2.1299999999999999E-2</v>
      </c>
    </row>
    <row r="180" spans="3:7" ht="15.5" x14ac:dyDescent="0.35">
      <c r="C180" t="s">
        <v>174</v>
      </c>
      <c r="D180" s="6">
        <v>3.71</v>
      </c>
      <c r="E180" s="6">
        <v>7.06</v>
      </c>
      <c r="F180" s="6">
        <v>4.8</v>
      </c>
      <c r="G180" s="6">
        <v>3.5</v>
      </c>
    </row>
    <row r="181" spans="3:7" ht="15.5" x14ac:dyDescent="0.35">
      <c r="C181" t="s">
        <v>175</v>
      </c>
      <c r="D181" s="5">
        <v>159000000000</v>
      </c>
      <c r="E181" s="5">
        <v>156000000000</v>
      </c>
      <c r="F181" s="5">
        <v>153000000000</v>
      </c>
      <c r="G181" s="5">
        <v>148000000000</v>
      </c>
    </row>
    <row r="182" spans="3:7" ht="15.5" x14ac:dyDescent="0.35">
      <c r="C182" t="s">
        <v>176</v>
      </c>
      <c r="D182" s="6">
        <v>1.63</v>
      </c>
      <c r="E182" s="6">
        <v>2.17</v>
      </c>
      <c r="F182" s="6">
        <v>2.02</v>
      </c>
      <c r="G182" s="6">
        <v>1.62</v>
      </c>
    </row>
    <row r="183" spans="3:7" ht="15.5" x14ac:dyDescent="0.35">
      <c r="C183" t="s">
        <v>177</v>
      </c>
      <c r="D183" s="6">
        <v>52.72</v>
      </c>
      <c r="E183" s="6">
        <v>51.98</v>
      </c>
      <c r="F183" s="6">
        <v>51.03</v>
      </c>
      <c r="G183" s="6">
        <v>49.25</v>
      </c>
    </row>
    <row r="184" spans="3:7" ht="15.5" x14ac:dyDescent="0.35">
      <c r="C184" t="s">
        <v>178</v>
      </c>
      <c r="D184" s="6">
        <v>1.63</v>
      </c>
      <c r="E184" s="6">
        <v>2.1800000000000002</v>
      </c>
      <c r="F184" s="6">
        <v>2.02</v>
      </c>
      <c r="G184" s="6">
        <v>1.63</v>
      </c>
    </row>
    <row r="185" spans="3:7" ht="15.5" x14ac:dyDescent="0.35">
      <c r="C185" t="s">
        <v>179</v>
      </c>
      <c r="D185" s="6">
        <v>52.69</v>
      </c>
      <c r="E185" s="6">
        <v>51.94</v>
      </c>
      <c r="F185" s="5">
        <v>51</v>
      </c>
      <c r="G185" s="6">
        <v>49.21</v>
      </c>
    </row>
    <row r="186" spans="3:7" ht="15.5" x14ac:dyDescent="0.35">
      <c r="C186" t="s">
        <v>180</v>
      </c>
      <c r="D186" s="5">
        <v>72000000000</v>
      </c>
      <c r="E186" s="5">
        <v>74000000000</v>
      </c>
      <c r="F186" s="5">
        <v>74000000000</v>
      </c>
      <c r="G186" s="5">
        <v>75000000000</v>
      </c>
    </row>
    <row r="187" spans="3:7" ht="15.5" x14ac:dyDescent="0.35">
      <c r="C187" t="s">
        <v>181</v>
      </c>
      <c r="D187" s="5">
        <v>76000000000</v>
      </c>
      <c r="E187" s="5">
        <v>83000000000</v>
      </c>
      <c r="F187" s="5">
        <v>79000000000</v>
      </c>
      <c r="G187" s="5">
        <v>81000000000</v>
      </c>
    </row>
    <row r="188" spans="3:7" ht="15.5" x14ac:dyDescent="0.35">
      <c r="C188" t="s">
        <v>182</v>
      </c>
      <c r="D188" s="5">
        <v>157000000000</v>
      </c>
      <c r="E188" s="5">
        <v>155000000000</v>
      </c>
      <c r="F188" s="5">
        <v>152000000000</v>
      </c>
      <c r="G188" s="5">
        <v>147000000000</v>
      </c>
    </row>
    <row r="189" spans="3:7" ht="15.5" x14ac:dyDescent="0.35">
      <c r="C189" t="s">
        <v>23</v>
      </c>
      <c r="D189" s="5">
        <v>147000000000</v>
      </c>
      <c r="E189" s="5">
        <v>157000000000</v>
      </c>
      <c r="F189" s="5">
        <v>153000000000</v>
      </c>
      <c r="G189" s="5">
        <v>156000000000</v>
      </c>
    </row>
    <row r="190" spans="3:7" ht="15.5" x14ac:dyDescent="0.35">
      <c r="C190" t="s">
        <v>20</v>
      </c>
      <c r="D190" s="5">
        <v>124000000000</v>
      </c>
      <c r="E190" s="5">
        <v>123000000000</v>
      </c>
      <c r="F190" s="5">
        <v>115000000000</v>
      </c>
      <c r="G190" s="5">
        <v>136000000000</v>
      </c>
    </row>
    <row r="191" spans="3:7" ht="15.5" x14ac:dyDescent="0.35">
      <c r="C191" t="s">
        <v>183</v>
      </c>
      <c r="D191" s="5">
        <v>111000000000</v>
      </c>
      <c r="E191" s="5">
        <v>110000000000</v>
      </c>
      <c r="F191" s="5">
        <v>106000000000</v>
      </c>
      <c r="G191" s="5">
        <v>95000000000</v>
      </c>
    </row>
    <row r="192" spans="3:7" ht="15.5" x14ac:dyDescent="0.35">
      <c r="C192" t="s">
        <v>184</v>
      </c>
      <c r="D192" s="5">
        <v>-21000000000</v>
      </c>
      <c r="E192" s="5">
        <v>46000000000</v>
      </c>
      <c r="F192" s="5">
        <v>50000000000</v>
      </c>
      <c r="G192" s="5">
        <v>9000000000</v>
      </c>
    </row>
    <row r="193" spans="3:14" ht="15.5" x14ac:dyDescent="0.35">
      <c r="C193" t="s">
        <v>185</v>
      </c>
      <c r="D193" s="5">
        <v>0</v>
      </c>
      <c r="E193" s="5">
        <v>-10000000000</v>
      </c>
      <c r="F193" s="5">
        <v>-1000000000</v>
      </c>
      <c r="G193" s="5">
        <v>0</v>
      </c>
    </row>
    <row r="194" spans="3:14" ht="15.5" x14ac:dyDescent="0.35">
      <c r="C194" t="s">
        <v>12</v>
      </c>
      <c r="D194" s="5">
        <v>-21000000000</v>
      </c>
      <c r="E194" s="5">
        <v>36000000000</v>
      </c>
      <c r="F194" s="5">
        <v>49000000000</v>
      </c>
      <c r="G194" s="5">
        <v>9000000000</v>
      </c>
    </row>
    <row r="195" spans="3:14" ht="15.5" x14ac:dyDescent="0.35">
      <c r="C195" t="s">
        <v>15</v>
      </c>
      <c r="D195" s="6">
        <v>-7.07</v>
      </c>
      <c r="E195" s="6">
        <v>11.95</v>
      </c>
      <c r="F195" s="6">
        <v>16.43</v>
      </c>
      <c r="G195" s="6">
        <v>3.09</v>
      </c>
    </row>
    <row r="196" spans="3:14" ht="15.5" x14ac:dyDescent="0.35">
      <c r="C196" t="s">
        <v>45</v>
      </c>
      <c r="I196" s="6">
        <v>4.42</v>
      </c>
      <c r="J196" s="6">
        <v>3.3</v>
      </c>
      <c r="K196" s="6">
        <v>0.28999999999999998</v>
      </c>
      <c r="L196" s="6">
        <v>0.24</v>
      </c>
      <c r="M196" s="6">
        <v>5.0599999999999996</v>
      </c>
      <c r="N196" s="6">
        <v>6.03</v>
      </c>
    </row>
    <row r="197" spans="3:14" ht="15.5" x14ac:dyDescent="0.35">
      <c r="C197" t="s">
        <v>59</v>
      </c>
      <c r="I197" s="6">
        <v>25.57</v>
      </c>
      <c r="J197" s="6">
        <v>23.33</v>
      </c>
      <c r="K197" s="5">
        <v>0</v>
      </c>
      <c r="L197" s="5">
        <v>0</v>
      </c>
      <c r="M197" s="5">
        <v>0</v>
      </c>
      <c r="N197" s="5">
        <v>0</v>
      </c>
    </row>
    <row r="198" spans="3:14" ht="15.5" x14ac:dyDescent="0.35">
      <c r="C198" t="s">
        <v>62</v>
      </c>
      <c r="I198" s="6">
        <v>2.31</v>
      </c>
      <c r="J198" s="6">
        <v>2.17</v>
      </c>
      <c r="K198" s="5">
        <v>0</v>
      </c>
      <c r="L198" s="5">
        <v>0</v>
      </c>
      <c r="M198" s="5">
        <v>0</v>
      </c>
      <c r="N198" s="5">
        <v>0</v>
      </c>
    </row>
    <row r="199" spans="3:14" ht="15.5" x14ac:dyDescent="0.35">
      <c r="C199" t="s">
        <v>186</v>
      </c>
      <c r="I199" s="5">
        <v>21030000000</v>
      </c>
      <c r="J199" s="5">
        <v>19520000000</v>
      </c>
      <c r="K199" s="5">
        <v>20660000000</v>
      </c>
      <c r="L199" s="5">
        <v>19990000000</v>
      </c>
      <c r="M199" s="5">
        <v>10380000000</v>
      </c>
      <c r="N199" s="5">
        <v>9900000000</v>
      </c>
    </row>
    <row r="200" spans="3:14" ht="15.5" x14ac:dyDescent="0.35">
      <c r="C200" t="s">
        <v>187</v>
      </c>
      <c r="I200" s="6">
        <v>5.96E-2</v>
      </c>
      <c r="J200" s="6">
        <v>4.7400000000000005E-2</v>
      </c>
      <c r="K200" s="6">
        <v>0.11960000000000001</v>
      </c>
      <c r="L200" s="6">
        <v>0.1013</v>
      </c>
      <c r="M200" s="6">
        <v>2.5899999999999999E-2</v>
      </c>
      <c r="N200" s="6">
        <v>4.2099999999999999E-2</v>
      </c>
    </row>
    <row r="201" spans="3:14" ht="15.5" x14ac:dyDescent="0.35">
      <c r="C201" t="s">
        <v>188</v>
      </c>
      <c r="I201" s="6">
        <v>8.5000000000000006E-2</v>
      </c>
      <c r="J201" s="6">
        <v>6.6900000000000001E-2</v>
      </c>
      <c r="K201" s="6">
        <v>0.18530000000000002</v>
      </c>
      <c r="L201" s="6">
        <v>0.18460000000000001</v>
      </c>
      <c r="M201" s="6">
        <v>6.4000000000000001E-2</v>
      </c>
      <c r="N201" s="6">
        <v>8.2699999999999996E-2</v>
      </c>
    </row>
    <row r="202" spans="3:14" ht="15.5" x14ac:dyDescent="0.35">
      <c r="C202" t="s">
        <v>189</v>
      </c>
      <c r="I202" s="6">
        <v>8.2200000000000009E-2</v>
      </c>
      <c r="J202" s="6">
        <v>0.10210000000000001</v>
      </c>
      <c r="K202" s="6">
        <v>0.16120000000000001</v>
      </c>
      <c r="L202" s="6">
        <v>0.1782</v>
      </c>
      <c r="M202" s="6">
        <v>9.0700000000000003E-2</v>
      </c>
      <c r="N202" s="6">
        <v>0.16899999999999998</v>
      </c>
    </row>
    <row r="203" spans="3:14" ht="15.5" x14ac:dyDescent="0.35">
      <c r="C203" t="s">
        <v>190</v>
      </c>
      <c r="I203" s="6">
        <v>4.26</v>
      </c>
      <c r="J203" s="6">
        <v>4.7699999999999996</v>
      </c>
      <c r="K203" s="6">
        <v>6.55</v>
      </c>
      <c r="L203" s="6">
        <v>6.34</v>
      </c>
      <c r="M203" s="6">
        <v>2.27</v>
      </c>
      <c r="N203" s="6">
        <v>2.91</v>
      </c>
    </row>
    <row r="204" spans="3:14" ht="15.5" x14ac:dyDescent="0.35">
      <c r="C204" t="s">
        <v>56</v>
      </c>
      <c r="I204" s="6">
        <v>2.17</v>
      </c>
      <c r="J204" s="6">
        <v>1.56</v>
      </c>
      <c r="K204" s="5">
        <v>0</v>
      </c>
      <c r="L204" s="5">
        <v>0</v>
      </c>
      <c r="M204" s="5">
        <v>0</v>
      </c>
      <c r="N204" s="5">
        <v>0</v>
      </c>
    </row>
    <row r="205" spans="3:14" ht="15.5" x14ac:dyDescent="0.35">
      <c r="C205" t="s">
        <v>53</v>
      </c>
      <c r="I205" s="6">
        <v>51.98</v>
      </c>
      <c r="J205" s="6">
        <v>49.38</v>
      </c>
      <c r="K205" s="6">
        <v>1.56</v>
      </c>
      <c r="L205" s="6">
        <v>1.32</v>
      </c>
      <c r="M205" s="6">
        <v>78.95</v>
      </c>
      <c r="N205" s="6">
        <v>72.989999999999995</v>
      </c>
    </row>
    <row r="206" spans="3:14" ht="15.5" x14ac:dyDescent="0.35">
      <c r="C206" t="s">
        <v>191</v>
      </c>
      <c r="I206" s="6">
        <v>2.1800000000000002</v>
      </c>
      <c r="J206" s="6">
        <v>1.56</v>
      </c>
      <c r="K206" s="5">
        <v>0</v>
      </c>
      <c r="L206" s="5">
        <v>0</v>
      </c>
      <c r="M206" s="5">
        <v>0</v>
      </c>
      <c r="N206" s="5">
        <v>0</v>
      </c>
    </row>
    <row r="207" spans="3:14" ht="15.5" x14ac:dyDescent="0.35">
      <c r="C207" t="s">
        <v>192</v>
      </c>
      <c r="I207" s="6">
        <v>51.94</v>
      </c>
      <c r="J207" s="6">
        <v>49.33</v>
      </c>
      <c r="K207" s="6">
        <v>1.55</v>
      </c>
      <c r="L207" s="6">
        <v>1.32</v>
      </c>
      <c r="M207" s="6">
        <v>78.95</v>
      </c>
      <c r="N207" s="6">
        <v>72.98</v>
      </c>
    </row>
    <row r="208" spans="3:14" ht="15.5" x14ac:dyDescent="0.35">
      <c r="C208" t="s">
        <v>193</v>
      </c>
      <c r="I208" s="5">
        <v>74000000000</v>
      </c>
      <c r="J208" s="5">
        <v>75000000000</v>
      </c>
      <c r="K208" s="5">
        <v>50000000000</v>
      </c>
      <c r="L208" s="5">
        <v>57000000000</v>
      </c>
      <c r="M208" s="5">
        <v>61000000000</v>
      </c>
      <c r="N208" s="5">
        <v>46000000000</v>
      </c>
    </row>
    <row r="209" spans="2:14" ht="15.5" x14ac:dyDescent="0.35">
      <c r="C209" t="s">
        <v>194</v>
      </c>
      <c r="I209" s="5">
        <v>83000000000</v>
      </c>
      <c r="J209" s="5">
        <v>78000000000</v>
      </c>
      <c r="K209" s="5">
        <v>68000000000</v>
      </c>
      <c r="L209" s="5">
        <v>79000000000</v>
      </c>
      <c r="M209" s="5">
        <v>85000000000</v>
      </c>
      <c r="N209" s="5">
        <v>63000000000</v>
      </c>
    </row>
    <row r="210" spans="2:14" ht="15.5" x14ac:dyDescent="0.35">
      <c r="C210" t="s">
        <v>25</v>
      </c>
      <c r="I210" s="5">
        <v>157000000000</v>
      </c>
      <c r="J210" s="5">
        <v>153000000000</v>
      </c>
      <c r="K210" s="5">
        <v>118000000000</v>
      </c>
      <c r="L210" s="5">
        <v>136000000000</v>
      </c>
      <c r="M210" s="5">
        <v>145000000000</v>
      </c>
      <c r="N210" s="5">
        <v>110000000000</v>
      </c>
    </row>
    <row r="211" spans="2:14" ht="15.5" x14ac:dyDescent="0.35">
      <c r="C211" t="s">
        <v>22</v>
      </c>
      <c r="I211" s="5">
        <v>123000000000</v>
      </c>
      <c r="J211" s="5">
        <v>123000000000</v>
      </c>
      <c r="K211" s="5">
        <v>96000000000</v>
      </c>
      <c r="L211" s="5">
        <v>118000000000</v>
      </c>
      <c r="M211" s="5">
        <v>123000000000</v>
      </c>
      <c r="N211" s="5">
        <v>98000000000</v>
      </c>
    </row>
    <row r="212" spans="2:14" ht="15.5" x14ac:dyDescent="0.35">
      <c r="C212" t="s">
        <v>195</v>
      </c>
      <c r="I212" s="5">
        <v>110000000000</v>
      </c>
      <c r="J212" s="5">
        <v>99000000000</v>
      </c>
      <c r="K212" s="5">
        <v>86000000000</v>
      </c>
      <c r="L212" s="5">
        <v>78000000000</v>
      </c>
      <c r="M212" s="5">
        <v>70000000000</v>
      </c>
      <c r="N212" s="5">
        <v>61000000000</v>
      </c>
    </row>
    <row r="213" spans="2:14" ht="15.5" x14ac:dyDescent="0.35">
      <c r="C213" t="s">
        <v>196</v>
      </c>
      <c r="I213" s="5">
        <v>92000000000</v>
      </c>
      <c r="J213" s="5">
        <v>-16000000000</v>
      </c>
      <c r="K213" s="5">
        <v>53000000000</v>
      </c>
      <c r="L213" s="5">
        <v>5000000000</v>
      </c>
      <c r="M213" s="5">
        <v>17000000000</v>
      </c>
      <c r="N213" s="5">
        <v>21000000000</v>
      </c>
    </row>
    <row r="214" spans="2:14" ht="15.5" x14ac:dyDescent="0.35">
      <c r="C214" t="s">
        <v>197</v>
      </c>
      <c r="I214" s="5">
        <v>-11000000000</v>
      </c>
      <c r="J214" s="5">
        <v>-67000000000</v>
      </c>
      <c r="K214" s="5">
        <v>-4000000000</v>
      </c>
      <c r="L214" s="5">
        <v>-4000000000</v>
      </c>
      <c r="M214" s="5">
        <v>-1000000000</v>
      </c>
      <c r="N214" s="5">
        <v>-1000000000</v>
      </c>
    </row>
    <row r="215" spans="2:14" ht="15.5" x14ac:dyDescent="0.35">
      <c r="C215" t="s">
        <v>14</v>
      </c>
      <c r="I215" s="5">
        <v>81000000000</v>
      </c>
      <c r="J215" s="5">
        <v>-83000000000</v>
      </c>
      <c r="K215" s="5">
        <v>50000000000</v>
      </c>
      <c r="L215" s="5">
        <v>1000000000</v>
      </c>
      <c r="M215" s="5">
        <v>16000000000</v>
      </c>
      <c r="N215" s="5">
        <v>19000000000</v>
      </c>
    </row>
    <row r="216" spans="2:14" ht="15.5" x14ac:dyDescent="0.35">
      <c r="C216" t="s">
        <v>16</v>
      </c>
      <c r="I216" s="6">
        <v>27.29</v>
      </c>
      <c r="J216" s="6">
        <v>-27.36</v>
      </c>
      <c r="K216" s="6">
        <v>1.03</v>
      </c>
      <c r="L216" s="6">
        <v>0.02</v>
      </c>
      <c r="M216" s="6">
        <v>24.76</v>
      </c>
      <c r="N216" s="6">
        <v>29.48</v>
      </c>
    </row>
    <row r="218" spans="2:14" ht="15.5" x14ac:dyDescent="0.35">
      <c r="B218" t="s">
        <v>198</v>
      </c>
      <c r="C218" t="s">
        <v>199</v>
      </c>
      <c r="D218" s="5">
        <v>2000000000</v>
      </c>
      <c r="E218" s="5">
        <v>2000000000</v>
      </c>
      <c r="F218" s="5">
        <v>6000000000</v>
      </c>
      <c r="G218" s="5">
        <v>2000000000</v>
      </c>
      <c r="H218" s="5">
        <v>9000000000</v>
      </c>
      <c r="I218" s="5">
        <v>13000000000</v>
      </c>
      <c r="J218" s="5">
        <v>10000000000</v>
      </c>
      <c r="K218" s="5">
        <v>14000000000</v>
      </c>
      <c r="L218" s="5">
        <v>12000000000</v>
      </c>
      <c r="M218" s="5">
        <v>3000000000</v>
      </c>
      <c r="N218" s="5">
        <v>4000000000</v>
      </c>
    </row>
    <row r="219" spans="2:14" ht="15.5" x14ac:dyDescent="0.35">
      <c r="C219" t="s">
        <v>317</v>
      </c>
      <c r="H219" s="5">
        <v>13000000000</v>
      </c>
      <c r="I219" s="5">
        <v>13000000000</v>
      </c>
      <c r="J219" s="5">
        <v>10000000000</v>
      </c>
    </row>
    <row r="220" spans="2:14" ht="15.5" x14ac:dyDescent="0.35">
      <c r="C220" t="s">
        <v>200</v>
      </c>
      <c r="H220" s="5">
        <v>2</v>
      </c>
      <c r="I220" s="5">
        <v>2</v>
      </c>
      <c r="J220" s="6">
        <v>1.41</v>
      </c>
    </row>
    <row r="221" spans="2:14" ht="15.5" x14ac:dyDescent="0.35">
      <c r="C221" t="s">
        <v>64</v>
      </c>
      <c r="H221" s="6">
        <v>0.67969999999999997</v>
      </c>
      <c r="I221" s="6">
        <v>0.46029999999999999</v>
      </c>
      <c r="J221" s="6">
        <v>0.42680000000000001</v>
      </c>
    </row>
    <row r="222" spans="2:14" ht="15.5" x14ac:dyDescent="0.35">
      <c r="C222" t="s">
        <v>201</v>
      </c>
      <c r="H222" s="6">
        <v>2.2700000000000001E-2</v>
      </c>
      <c r="I222" s="6">
        <v>2.35E-2</v>
      </c>
      <c r="J222" s="6">
        <v>1.66E-2</v>
      </c>
    </row>
    <row r="223" spans="2:14" ht="15.5" x14ac:dyDescent="0.35">
      <c r="C223" t="s">
        <v>44</v>
      </c>
      <c r="D223" s="6">
        <v>0.74</v>
      </c>
      <c r="E223" s="6">
        <v>0.81</v>
      </c>
      <c r="F223" s="6">
        <v>2.12</v>
      </c>
      <c r="G223" s="6">
        <v>0.79</v>
      </c>
      <c r="H223" s="6">
        <v>2.94</v>
      </c>
      <c r="I223" s="6">
        <v>4.34</v>
      </c>
      <c r="J223" s="6">
        <v>3.3</v>
      </c>
      <c r="K223" s="6">
        <v>4.58</v>
      </c>
      <c r="L223" s="6">
        <v>3.87</v>
      </c>
      <c r="M223" s="6">
        <v>1.0900000000000001</v>
      </c>
      <c r="N223" s="6">
        <v>1.3</v>
      </c>
    </row>
    <row r="224" spans="2:14" ht="15.5" x14ac:dyDescent="0.35">
      <c r="C224" t="s">
        <v>318</v>
      </c>
      <c r="H224" s="6">
        <v>4.45</v>
      </c>
      <c r="I224" s="6">
        <v>4.34</v>
      </c>
      <c r="J224" s="6">
        <v>3.3</v>
      </c>
    </row>
    <row r="225" spans="3:14" ht="15.5" x14ac:dyDescent="0.35">
      <c r="C225" t="s">
        <v>66</v>
      </c>
      <c r="H225" s="5">
        <v>2</v>
      </c>
      <c r="I225" s="5">
        <v>2</v>
      </c>
      <c r="J225" s="6">
        <v>1.41</v>
      </c>
    </row>
    <row r="226" spans="3:14" ht="15.5" x14ac:dyDescent="0.35">
      <c r="C226" t="s">
        <v>202</v>
      </c>
      <c r="H226" s="6">
        <v>0.67969999999999997</v>
      </c>
      <c r="I226" s="6">
        <v>0.46029999999999999</v>
      </c>
      <c r="J226" s="6">
        <v>0.42680000000000001</v>
      </c>
    </row>
    <row r="227" spans="3:14" ht="15.5" x14ac:dyDescent="0.35">
      <c r="C227" t="s">
        <v>203</v>
      </c>
      <c r="H227" s="6">
        <v>2.2700000000000001E-2</v>
      </c>
      <c r="I227" s="6">
        <v>2.35E-2</v>
      </c>
      <c r="J227" s="6">
        <v>1.66E-2</v>
      </c>
    </row>
    <row r="228" spans="3:14" ht="15.5" x14ac:dyDescent="0.35">
      <c r="C228" t="s">
        <v>204</v>
      </c>
      <c r="D228" s="5">
        <v>29000000000</v>
      </c>
      <c r="E228" s="5">
        <v>40000000000</v>
      </c>
      <c r="F228" s="5">
        <v>51000000000</v>
      </c>
      <c r="G228" s="5">
        <v>31000000000</v>
      </c>
      <c r="H228" s="5">
        <v>116000000000</v>
      </c>
      <c r="I228" s="5">
        <v>145000000000</v>
      </c>
      <c r="J228" s="5">
        <v>107000000000</v>
      </c>
      <c r="K228" s="5">
        <v>138000000000</v>
      </c>
      <c r="L228" s="5">
        <v>131000000000</v>
      </c>
      <c r="M228" s="5">
        <v>81000000000</v>
      </c>
      <c r="N228" s="5">
        <v>77000000000</v>
      </c>
    </row>
    <row r="229" spans="3:14" ht="15.5" x14ac:dyDescent="0.35">
      <c r="C229" t="s">
        <v>319</v>
      </c>
      <c r="H229" s="5">
        <v>151000000000</v>
      </c>
      <c r="I229" s="5">
        <v>145000000000</v>
      </c>
      <c r="J229" s="5">
        <v>107000000000</v>
      </c>
    </row>
    <row r="230" spans="3:14" ht="15.5" x14ac:dyDescent="0.35">
      <c r="C230" t="s">
        <v>205</v>
      </c>
      <c r="H230" s="5">
        <v>2</v>
      </c>
      <c r="I230" s="5">
        <v>2</v>
      </c>
      <c r="J230" s="6">
        <v>1.41</v>
      </c>
    </row>
    <row r="231" spans="3:14" ht="15.5" x14ac:dyDescent="0.35">
      <c r="C231" t="s">
        <v>206</v>
      </c>
      <c r="H231" s="6">
        <v>0.67969999999999997</v>
      </c>
      <c r="I231" s="6">
        <v>0.46029999999999999</v>
      </c>
      <c r="J231" s="6">
        <v>0.42680000000000001</v>
      </c>
    </row>
    <row r="232" spans="3:14" ht="15.5" x14ac:dyDescent="0.35">
      <c r="C232" t="s">
        <v>207</v>
      </c>
      <c r="H232" s="6">
        <v>2.2700000000000001E-2</v>
      </c>
      <c r="I232" s="6">
        <v>2.35E-2</v>
      </c>
      <c r="J232" s="6">
        <v>1.66E-2</v>
      </c>
    </row>
    <row r="233" spans="3:14" ht="15.5" x14ac:dyDescent="0.35">
      <c r="C233" t="s">
        <v>208</v>
      </c>
      <c r="I233" s="6">
        <v>29.91</v>
      </c>
    </row>
    <row r="234" spans="3:14" ht="15.5" x14ac:dyDescent="0.35">
      <c r="C234" t="s">
        <v>320</v>
      </c>
      <c r="I234" s="6">
        <v>19.760000000000002</v>
      </c>
    </row>
    <row r="235" spans="3:14" ht="15.5" x14ac:dyDescent="0.35">
      <c r="C235" t="s">
        <v>209</v>
      </c>
      <c r="I235" s="6">
        <v>7.42</v>
      </c>
    </row>
    <row r="236" spans="3:14" ht="15.5" x14ac:dyDescent="0.35">
      <c r="C236" t="s">
        <v>321</v>
      </c>
      <c r="I236" s="6">
        <v>5.0599999999999999E-2</v>
      </c>
    </row>
    <row r="237" spans="3:14" ht="15.5" x14ac:dyDescent="0.35">
      <c r="C237" t="s">
        <v>322</v>
      </c>
      <c r="I237" s="6">
        <v>1.76</v>
      </c>
    </row>
    <row r="238" spans="3:14" ht="15.5" x14ac:dyDescent="0.35">
      <c r="C238" t="s">
        <v>210</v>
      </c>
      <c r="I238" s="6">
        <v>1.7</v>
      </c>
    </row>
    <row r="239" spans="3:14" ht="15.5" x14ac:dyDescent="0.35">
      <c r="C239" t="s">
        <v>323</v>
      </c>
      <c r="I239" s="6">
        <v>3.18</v>
      </c>
    </row>
    <row r="240" spans="3:14" ht="15.5" x14ac:dyDescent="0.35">
      <c r="C240" t="s">
        <v>324</v>
      </c>
      <c r="I240" s="6">
        <v>3.66</v>
      </c>
    </row>
    <row r="241" spans="3:9" ht="15.5" x14ac:dyDescent="0.35">
      <c r="C241" t="s">
        <v>325</v>
      </c>
      <c r="I241" s="6">
        <v>23.84</v>
      </c>
    </row>
    <row r="242" spans="3:9" ht="15.5" x14ac:dyDescent="0.35">
      <c r="C242" t="s">
        <v>326</v>
      </c>
      <c r="I242" s="6">
        <v>17.27</v>
      </c>
    </row>
    <row r="243" spans="3:9" ht="15.5" x14ac:dyDescent="0.35">
      <c r="C243" t="s">
        <v>327</v>
      </c>
      <c r="I243" s="6">
        <v>0.57999999999999996</v>
      </c>
    </row>
    <row r="244" spans="3:9" ht="15.5" x14ac:dyDescent="0.35">
      <c r="C244" t="s">
        <v>328</v>
      </c>
      <c r="I244" s="6">
        <v>0.12</v>
      </c>
    </row>
    <row r="245" spans="3:9" ht="15.5" x14ac:dyDescent="0.35">
      <c r="C245" t="s">
        <v>329</v>
      </c>
      <c r="I245" s="6">
        <v>4.45</v>
      </c>
    </row>
    <row r="246" spans="3:9" ht="15.5" x14ac:dyDescent="0.35">
      <c r="C246" t="s">
        <v>211</v>
      </c>
      <c r="I246" s="6">
        <v>2.94</v>
      </c>
    </row>
    <row r="247" spans="3:9" ht="15.5" x14ac:dyDescent="0.35">
      <c r="C247" t="s">
        <v>330</v>
      </c>
      <c r="I247" s="6">
        <v>50.02</v>
      </c>
    </row>
    <row r="248" spans="3:9" ht="15.5" x14ac:dyDescent="0.35">
      <c r="C248" t="s">
        <v>212</v>
      </c>
      <c r="D248" s="6">
        <v>7.81</v>
      </c>
    </row>
    <row r="249" spans="3:9" ht="15.5" x14ac:dyDescent="0.35">
      <c r="C249" t="s">
        <v>213</v>
      </c>
      <c r="I249" s="6">
        <v>51.87</v>
      </c>
    </row>
    <row r="250" spans="3:9" ht="15.5" x14ac:dyDescent="0.35">
      <c r="C250" t="s">
        <v>331</v>
      </c>
      <c r="I250" s="6">
        <v>24.01</v>
      </c>
    </row>
    <row r="251" spans="3:9" ht="15.5" x14ac:dyDescent="0.35">
      <c r="C251" t="s">
        <v>214</v>
      </c>
      <c r="D251" s="6">
        <v>5.0999999999999996</v>
      </c>
    </row>
    <row r="252" spans="3:9" ht="15.5" x14ac:dyDescent="0.35">
      <c r="C252" t="s">
        <v>215</v>
      </c>
      <c r="D252" s="6">
        <v>2.41</v>
      </c>
    </row>
    <row r="253" spans="3:9" ht="15.5" x14ac:dyDescent="0.35">
      <c r="C253" t="s">
        <v>216</v>
      </c>
      <c r="D253" s="6">
        <v>0.94</v>
      </c>
    </row>
    <row r="254" spans="3:9" ht="15.5" x14ac:dyDescent="0.35">
      <c r="C254" t="s">
        <v>332</v>
      </c>
      <c r="D254" s="6">
        <v>0.48</v>
      </c>
    </row>
    <row r="255" spans="3:9" ht="15.5" x14ac:dyDescent="0.35">
      <c r="C255" t="s">
        <v>217</v>
      </c>
      <c r="D255" s="6">
        <v>0.35</v>
      </c>
    </row>
    <row r="256" spans="3:9" ht="15.5" x14ac:dyDescent="0.35">
      <c r="C256" t="s">
        <v>218</v>
      </c>
      <c r="D256" s="6">
        <v>0.64</v>
      </c>
    </row>
    <row r="257" spans="3:9" ht="15.5" x14ac:dyDescent="0.35">
      <c r="C257" t="s">
        <v>219</v>
      </c>
      <c r="D257" s="6">
        <v>1.46</v>
      </c>
    </row>
    <row r="258" spans="3:9" ht="15.5" x14ac:dyDescent="0.35">
      <c r="C258" t="s">
        <v>333</v>
      </c>
      <c r="I258" s="6">
        <v>4.47</v>
      </c>
    </row>
    <row r="259" spans="3:9" ht="15.5" x14ac:dyDescent="0.35">
      <c r="C259" t="s">
        <v>12</v>
      </c>
      <c r="D259" s="5">
        <v>-21000000000</v>
      </c>
    </row>
    <row r="260" spans="3:9" ht="15.5" x14ac:dyDescent="0.35">
      <c r="C260" t="s">
        <v>220</v>
      </c>
      <c r="I260" s="6">
        <v>7.35</v>
      </c>
    </row>
    <row r="261" spans="3:9" ht="15.5" x14ac:dyDescent="0.35">
      <c r="C261" t="s">
        <v>221</v>
      </c>
      <c r="I261" s="6">
        <v>5.8799999999999998E-2</v>
      </c>
    </row>
    <row r="262" spans="3:9" ht="15.5" x14ac:dyDescent="0.35">
      <c r="C262" t="s">
        <v>222</v>
      </c>
      <c r="I262" s="6">
        <v>8.5800000000000001E-2</v>
      </c>
    </row>
    <row r="263" spans="3:9" ht="15.5" x14ac:dyDescent="0.35">
      <c r="C263" t="s">
        <v>223</v>
      </c>
      <c r="I263" s="6">
        <v>8.14E-2</v>
      </c>
    </row>
    <row r="264" spans="3:9" ht="15.5" x14ac:dyDescent="0.35">
      <c r="C264" t="s">
        <v>334</v>
      </c>
      <c r="I264" s="6">
        <v>4.2900000000000001E-2</v>
      </c>
    </row>
    <row r="265" spans="3:9" ht="15.5" x14ac:dyDescent="0.35">
      <c r="C265" t="s">
        <v>224</v>
      </c>
      <c r="D265" s="6">
        <v>64.37</v>
      </c>
    </row>
    <row r="266" spans="3:9" ht="15.5" x14ac:dyDescent="0.35">
      <c r="C266" t="s">
        <v>225</v>
      </c>
      <c r="D266" s="6">
        <v>356.19</v>
      </c>
    </row>
    <row r="267" spans="3:9" ht="15.5" x14ac:dyDescent="0.35">
      <c r="C267" t="s">
        <v>227</v>
      </c>
      <c r="D267" s="6">
        <v>420.56</v>
      </c>
    </row>
    <row r="268" spans="3:9" ht="15.5" x14ac:dyDescent="0.35">
      <c r="C268" t="s">
        <v>228</v>
      </c>
      <c r="D268" s="6">
        <v>1.41</v>
      </c>
    </row>
    <row r="269" spans="3:9" ht="15.5" x14ac:dyDescent="0.35">
      <c r="C269" t="s">
        <v>335</v>
      </c>
      <c r="I269" s="6">
        <v>0.67</v>
      </c>
    </row>
    <row r="270" spans="3:9" ht="15.5" x14ac:dyDescent="0.35">
      <c r="C270" t="s">
        <v>336</v>
      </c>
      <c r="I270" s="6">
        <v>1.57</v>
      </c>
    </row>
    <row r="271" spans="3:9" ht="15.5" x14ac:dyDescent="0.35">
      <c r="C271" t="s">
        <v>40</v>
      </c>
      <c r="I271" s="5">
        <v>266000000000</v>
      </c>
    </row>
    <row r="272" spans="3:9" ht="15.5" x14ac:dyDescent="0.35">
      <c r="C272" t="s">
        <v>229</v>
      </c>
      <c r="I272" s="5">
        <v>392000000000</v>
      </c>
    </row>
    <row r="273" spans="3:9" ht="15.5" x14ac:dyDescent="0.35">
      <c r="C273" t="s">
        <v>230</v>
      </c>
      <c r="I273" s="5">
        <v>3030000000</v>
      </c>
    </row>
    <row r="274" spans="3:9" ht="15.5" x14ac:dyDescent="0.35">
      <c r="C274" t="s">
        <v>231</v>
      </c>
      <c r="I274" s="6">
        <v>0.19969999999999999</v>
      </c>
    </row>
    <row r="275" spans="3:9" ht="15.5" x14ac:dyDescent="0.35">
      <c r="C275" t="s">
        <v>232</v>
      </c>
      <c r="D275" s="6">
        <v>0.37939999999999996</v>
      </c>
    </row>
    <row r="276" spans="3:9" ht="15.5" x14ac:dyDescent="0.35">
      <c r="C276" t="s">
        <v>233</v>
      </c>
      <c r="D276" s="6">
        <v>0.12300000000000001</v>
      </c>
    </row>
    <row r="277" spans="3:9" ht="15.5" x14ac:dyDescent="0.35">
      <c r="C277" t="s">
        <v>234</v>
      </c>
      <c r="D277" s="6">
        <v>7.6799999999999993E-2</v>
      </c>
    </row>
    <row r="278" spans="3:9" ht="15.5" x14ac:dyDescent="0.35">
      <c r="C278" t="s">
        <v>235</v>
      </c>
      <c r="D278" s="6">
        <v>0.25679999999999997</v>
      </c>
    </row>
    <row r="279" spans="3:9" ht="15.5" x14ac:dyDescent="0.35">
      <c r="C279" t="s">
        <v>236</v>
      </c>
      <c r="D279" s="6">
        <v>0.58150000000000002</v>
      </c>
    </row>
    <row r="280" spans="3:9" ht="15.5" x14ac:dyDescent="0.35">
      <c r="C280" t="s">
        <v>237</v>
      </c>
      <c r="D280" s="6">
        <v>0.17170000000000002</v>
      </c>
    </row>
    <row r="281" spans="3:9" ht="15.5" x14ac:dyDescent="0.35">
      <c r="C281" t="s">
        <v>238</v>
      </c>
      <c r="I281" s="5">
        <v>2</v>
      </c>
    </row>
    <row r="282" spans="3:9" ht="15.5" x14ac:dyDescent="0.35">
      <c r="C282" t="s">
        <v>239</v>
      </c>
      <c r="I282" s="5">
        <v>2</v>
      </c>
    </row>
    <row r="283" spans="3:9" ht="15.5" x14ac:dyDescent="0.35">
      <c r="C283" t="s">
        <v>240</v>
      </c>
      <c r="I283" s="6">
        <v>0.67969999999999997</v>
      </c>
    </row>
    <row r="284" spans="3:9" ht="15.5" x14ac:dyDescent="0.35">
      <c r="C284" t="s">
        <v>241</v>
      </c>
      <c r="I284" s="6">
        <v>2.2700000000000001E-2</v>
      </c>
    </row>
    <row r="285" spans="3:9" ht="15.5" x14ac:dyDescent="0.35">
      <c r="C285" t="s">
        <v>242</v>
      </c>
      <c r="I285" t="s">
        <v>1375</v>
      </c>
    </row>
    <row r="286" spans="3:9" ht="15.5" x14ac:dyDescent="0.35">
      <c r="C286" t="s">
        <v>244</v>
      </c>
      <c r="I286" s="5">
        <v>7</v>
      </c>
    </row>
    <row r="287" spans="3:9" ht="15.5" x14ac:dyDescent="0.35">
      <c r="C287" t="s">
        <v>245</v>
      </c>
      <c r="I287" s="6">
        <v>0.52</v>
      </c>
    </row>
    <row r="288" spans="3:9" ht="15.5" x14ac:dyDescent="0.35">
      <c r="C288" t="s">
        <v>246</v>
      </c>
      <c r="I288" s="6">
        <v>0.26</v>
      </c>
    </row>
    <row r="289" spans="3:9" ht="15.5" x14ac:dyDescent="0.35">
      <c r="C289" t="s">
        <v>247</v>
      </c>
      <c r="I289" s="6">
        <v>0.39</v>
      </c>
    </row>
    <row r="290" spans="3:9" ht="15.5" x14ac:dyDescent="0.35">
      <c r="C290" t="s">
        <v>249</v>
      </c>
      <c r="I290" s="6">
        <v>0.43</v>
      </c>
    </row>
    <row r="291" spans="3:9" ht="15.5" x14ac:dyDescent="0.35">
      <c r="C291" t="s">
        <v>250</v>
      </c>
      <c r="I291" s="6">
        <v>0.37</v>
      </c>
    </row>
    <row r="292" spans="3:9" ht="15.5" x14ac:dyDescent="0.35">
      <c r="C292" t="s">
        <v>251</v>
      </c>
      <c r="I292" s="6">
        <v>0.65</v>
      </c>
    </row>
    <row r="293" spans="3:9" ht="15.5" x14ac:dyDescent="0.35">
      <c r="C293" t="s">
        <v>337</v>
      </c>
      <c r="I293" s="5">
        <v>151000000000</v>
      </c>
    </row>
    <row r="294" spans="3:9" ht="15.5" x14ac:dyDescent="0.35">
      <c r="C294" t="s">
        <v>338</v>
      </c>
      <c r="I294" s="5">
        <v>40000000000</v>
      </c>
    </row>
    <row r="295" spans="3:9" ht="15.5" x14ac:dyDescent="0.35">
      <c r="C295" t="s">
        <v>339</v>
      </c>
      <c r="I295" s="5">
        <v>23000000000</v>
      </c>
    </row>
    <row r="296" spans="3:9" ht="15.5" x14ac:dyDescent="0.35">
      <c r="C296" t="s">
        <v>340</v>
      </c>
      <c r="I296" s="5">
        <v>13000000000</v>
      </c>
    </row>
    <row r="297" spans="3:9" ht="15.5" x14ac:dyDescent="0.35">
      <c r="C297" t="s">
        <v>252</v>
      </c>
      <c r="D297" s="5">
        <v>24000000000</v>
      </c>
    </row>
    <row r="298" spans="3:9" ht="15.5" x14ac:dyDescent="0.35">
      <c r="C298" t="s">
        <v>253</v>
      </c>
      <c r="D298" s="5">
        <v>229000000000</v>
      </c>
    </row>
    <row r="299" spans="3:9" ht="15.5" x14ac:dyDescent="0.35">
      <c r="C299" t="s">
        <v>254</v>
      </c>
      <c r="D299" s="5">
        <v>54000000000</v>
      </c>
    </row>
    <row r="300" spans="3:9" ht="15.5" x14ac:dyDescent="0.35">
      <c r="C300" t="s">
        <v>183</v>
      </c>
      <c r="D300" s="5">
        <v>111000000000</v>
      </c>
    </row>
    <row r="301" spans="3:9" ht="15.5" x14ac:dyDescent="0.35">
      <c r="C301" t="s">
        <v>182</v>
      </c>
      <c r="I301" s="5">
        <v>157000000000</v>
      </c>
    </row>
    <row r="302" spans="3:9" ht="15.5" x14ac:dyDescent="0.35">
      <c r="C302" t="s">
        <v>181</v>
      </c>
      <c r="D302" s="5">
        <v>76000000000</v>
      </c>
    </row>
    <row r="303" spans="3:9" ht="15.5" x14ac:dyDescent="0.35">
      <c r="C303" t="s">
        <v>180</v>
      </c>
      <c r="D303" s="5">
        <v>72000000000</v>
      </c>
    </row>
    <row r="304" spans="3:9" ht="15.5" x14ac:dyDescent="0.35">
      <c r="C304" t="s">
        <v>23</v>
      </c>
      <c r="D304" s="5">
        <v>147000000000</v>
      </c>
    </row>
    <row r="305" spans="3:9" ht="15.5" x14ac:dyDescent="0.35">
      <c r="C305" t="s">
        <v>20</v>
      </c>
      <c r="D305" s="5">
        <v>124000000000</v>
      </c>
    </row>
    <row r="306" spans="3:9" ht="15.5" x14ac:dyDescent="0.35">
      <c r="C306" t="s">
        <v>255</v>
      </c>
      <c r="I306" s="5">
        <v>159000000000</v>
      </c>
    </row>
    <row r="307" spans="3:9" ht="15.5" x14ac:dyDescent="0.35">
      <c r="C307" t="s">
        <v>341</v>
      </c>
      <c r="I307" s="5">
        <v>84000000000</v>
      </c>
    </row>
    <row r="308" spans="3:9" ht="15.5" x14ac:dyDescent="0.35">
      <c r="C308" t="s">
        <v>342</v>
      </c>
      <c r="I308" s="5">
        <v>-14000000000</v>
      </c>
    </row>
    <row r="309" spans="3:9" ht="15.5" x14ac:dyDescent="0.35">
      <c r="C309" t="s">
        <v>343</v>
      </c>
      <c r="I309" s="5">
        <v>-11000000000</v>
      </c>
    </row>
    <row r="310" spans="3:9" ht="15.5" x14ac:dyDescent="0.35">
      <c r="C310" t="s">
        <v>344</v>
      </c>
      <c r="I310" s="5">
        <v>-11000000000</v>
      </c>
    </row>
    <row r="311" spans="3:9" ht="15.5" x14ac:dyDescent="0.35">
      <c r="C311" t="s">
        <v>345</v>
      </c>
      <c r="I311" s="5">
        <v>73000000000</v>
      </c>
    </row>
  </sheetData>
  <pageMargins left="0.7" right="0.7" top="0.75" bottom="0.75" header="0.3" footer="0.3"/>
  <ignoredErrors>
    <ignoredError sqref="A1:N312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L26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1376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</row>
    <row r="2" spans="1:12" ht="15.5" x14ac:dyDescent="0.35">
      <c r="C2" t="s">
        <v>1377</v>
      </c>
      <c r="D2" s="2" vm="198">
        <f ca="1">IFERROR(_xlfn.STOCKHISTORY("XIDX:" &amp; $C$1, D3, , 0, 0, 1), "Libur")</f>
        <v>88</v>
      </c>
      <c r="H2" s="2" vm="198">
        <f ca="1">IFERROR(INDEX(D2:G2,COUNT(D2:G2)),"")</f>
        <v>88</v>
      </c>
      <c r="I2" s="2" vm="29">
        <f ca="1">IFERROR(_xlfn.STOCKHISTORY("XIDX:" &amp; $C$1, I1, , 0, 0, 1), "Libur")</f>
        <v>202</v>
      </c>
      <c r="J2" s="2" vm="199">
        <f ca="1">IFERROR(_xlfn.STOCKHISTORY("XIDX:" &amp; $C$1, J1, , 0, 0, 1), "Libur")</f>
        <v>182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H3" s="1">
        <f>IFERROR(INDEX(D3:G3,COUNT(D3:G3)),"")</f>
        <v>46111</v>
      </c>
    </row>
    <row r="4" spans="1:12" ht="15.5" x14ac:dyDescent="0.35">
      <c r="B4" t="s">
        <v>4</v>
      </c>
      <c r="C4" t="s">
        <v>5</v>
      </c>
      <c r="D4" s="2">
        <f>IFERROR(INDEX(D51:D500,MATCH($C$4,$C$51:$C$500,0)),"")</f>
        <v>10959442463</v>
      </c>
      <c r="H4" s="2">
        <f>IFERROR(SUM(D4:G4)*(4/MAX(1,COUNT(D4:G4))),"")</f>
        <v>43837769852</v>
      </c>
      <c r="I4" s="2">
        <f>IFERROR(INDEX(I51:I500,MATCH($C$4,$C$51:$C$500,0)),"")</f>
        <v>48193877878</v>
      </c>
      <c r="J4" s="2">
        <f>IFERROR(INDEX(J51:J500,MATCH($C$4,$C$51:$C$500,0)),"")</f>
        <v>44632383660</v>
      </c>
      <c r="K4" s="2">
        <f>IFERROR(INDEX(K51:K500,MATCH($C$4,$C$51:$C$500,0)),"")</f>
        <v>49130209616</v>
      </c>
      <c r="L4" s="2">
        <f>IFERROR(INDEX(L51:L500,MATCH($C$4,$C$51:$C$500,0)),"")</f>
        <v>8964855280</v>
      </c>
    </row>
    <row r="5" spans="1:12" ht="15.5" x14ac:dyDescent="0.35">
      <c r="B5" t="s">
        <v>6</v>
      </c>
      <c r="C5" t="s">
        <v>7</v>
      </c>
      <c r="D5" s="2">
        <f>IFERROR(INDEX(D51:D500,MATCH($C$5,$C$51:$C$500,0)),"")</f>
        <v>185212141</v>
      </c>
      <c r="H5" s="2">
        <f>IFERROR(SUM(D5:G5)*(4/MAX(1,COUNT(D5:G5))),"")</f>
        <v>740848564</v>
      </c>
      <c r="I5" s="2">
        <f>IFERROR(INDEX(I51:I500,MATCH($C$5,$C$51:$C$500,0)),"")</f>
        <v>1730180257</v>
      </c>
      <c r="J5" s="2">
        <f>IFERROR(INDEX(J51:J500,MATCH($C$5,$C$51:$C$500,0)),"")</f>
        <v>2707055108</v>
      </c>
      <c r="K5" s="2">
        <f>IFERROR(INDEX(K51:K500,MATCH($C$5,$C$51:$C$500,0)),"")</f>
        <v>2849987142</v>
      </c>
      <c r="L5" s="2">
        <f>IFERROR(INDEX(L51:L500,MATCH($C$5,$C$51:$C$500,0)),"")</f>
        <v>904884558</v>
      </c>
    </row>
    <row r="6" spans="1:12" ht="15.5" x14ac:dyDescent="0.35">
      <c r="B6" t="s">
        <v>8</v>
      </c>
      <c r="C6" t="s">
        <v>9</v>
      </c>
      <c r="D6" s="2">
        <f>IFERROR(INDEX(D51:D500,MATCH($C$6,$C$51:$C$500,0)),"")</f>
        <v>49926115217</v>
      </c>
      <c r="H6" s="2">
        <f>IFERROR(INDEX(D6:G6,COUNT(D6:G6)),"")</f>
        <v>49926115217</v>
      </c>
      <c r="I6" s="2">
        <f>IFERROR(INDEX(I51:I500,MATCH($C$6,$C$51:$C$500,0)),"")</f>
        <v>49740903076</v>
      </c>
      <c r="J6" s="2">
        <f>IFERROR(INDEX(J51:J500,MATCH($C$6,$C$51:$C$500,0)),"")</f>
        <v>48010722819</v>
      </c>
      <c r="K6" s="2">
        <f>IFERROR(INDEX(K51:K500,MATCH($C$6,$C$51:$C$500,0)),"")</f>
        <v>17712414377</v>
      </c>
      <c r="L6" s="2">
        <f>IFERROR(INDEX(L51:L500,MATCH($C$6,$C$51:$C$500,0)),"")</f>
        <v>3362427235</v>
      </c>
    </row>
    <row r="7" spans="1:12" ht="15.5" x14ac:dyDescent="0.35">
      <c r="B7" t="s">
        <v>10</v>
      </c>
      <c r="C7" t="s">
        <v>11</v>
      </c>
      <c r="D7" s="3">
        <f>IFERROR(INDEX(D51:D500,MATCH($C$7,$C$51:$C$500,0))/1000000000,"")</f>
        <v>0.8</v>
      </c>
      <c r="H7" s="3">
        <f>IFERROR(INDEX(D7:G7,COUNT(D7:G7)),"")</f>
        <v>0.8</v>
      </c>
      <c r="I7" s="3">
        <f>IFERROR(INDEX(I51:I500,MATCH($C$7,$C$51:$C$500,0))/1000000000,"")</f>
        <v>0.8</v>
      </c>
      <c r="J7" s="3">
        <f>IFERROR(INDEX(J51:J500,MATCH($C$7,$C$51:$C$500,0))/1000000000,"")</f>
        <v>0.8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</row>
    <row r="8" spans="1:12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0</v>
      </c>
      <c r="H8" s="2">
        <f>IFERROR(INDEX(D8:G8,COUNT(D8:G8)),"")</f>
        <v>0</v>
      </c>
      <c r="I8" s="2">
        <f>IFERROR(INDEX(I51:I500,MATCH($C$8,$C$51:$C$500,0)),"")</f>
        <v>1000000000</v>
      </c>
      <c r="J8" s="2">
        <f>IFERROR(INDEX(J51:J500,MATCH($C$8,$C$51:$C$500,0)),"")</f>
        <v>-29000000000</v>
      </c>
      <c r="K8" s="2">
        <f>IFERROR(INDEX(K51:K500,MATCH($C$8,$C$51:$C$500,0)),"")</f>
        <v>-1000000000</v>
      </c>
      <c r="L8" s="2">
        <f>IFERROR(INDEX(L51:L500,MATCH($C$8,$C$51:$C$500,0)),"")</f>
        <v>-2000000000</v>
      </c>
    </row>
    <row r="9" spans="1:12" ht="15.5" x14ac:dyDescent="0.35">
      <c r="A9" t="s">
        <v>15</v>
      </c>
      <c r="C9" t="s">
        <v>16</v>
      </c>
      <c r="D9" s="3">
        <f>IFERROR(INDEX(D51:D500,MATCH("Free cash flow per share (Quarter)",$C$51:$C$500,0)),"")</f>
        <v>0.62</v>
      </c>
      <c r="H9" s="3">
        <f>IFERROR(INDEX(D9:G9,COUNT(D9:G9)),"")</f>
        <v>0.62</v>
      </c>
      <c r="I9" s="3">
        <f>IFERROR(INDEX(I51:I500,MATCH($C$9,$C$51:$C$500,0)),"")</f>
        <v>1.48</v>
      </c>
      <c r="J9" s="3">
        <f>IFERROR(INDEX(J51:J500,MATCH($C$9,$C$51:$C$500,0)),"")</f>
        <v>-36.32</v>
      </c>
      <c r="K9" s="3">
        <f>IFERROR(INDEX(K51:K500,MATCH($C$9,$C$51:$C$500,0)),"")</f>
        <v>-100287.75</v>
      </c>
      <c r="L9" s="3">
        <f>IFERROR(INDEX(L51:L500,MATCH($C$9,$C$51:$C$500,0)),"")</f>
        <v>-3564897.63</v>
      </c>
    </row>
    <row r="10" spans="1:12" ht="15.5" x14ac:dyDescent="0.35">
      <c r="C10" t="s">
        <v>17</v>
      </c>
      <c r="D10" s="3">
        <f ca="1">IFERROR(IF(D9=0,"",D2/D9),"")</f>
        <v>141.93548387096774</v>
      </c>
      <c r="I10" s="3">
        <f ca="1">IFERROR(IF(I9=0,"",I2/I9),"")</f>
        <v>136.48648648648648</v>
      </c>
      <c r="J10" s="3">
        <f ca="1">IFERROR(IF(J9=0,"",J2/J9),"")</f>
        <v>-5.0110132158590304</v>
      </c>
      <c r="K10" s="3" t="str">
        <f ca="1">IFERROR(IF(K9=0,"",K2/K9),"")</f>
        <v/>
      </c>
      <c r="L10" s="3" t="str">
        <f ca="1">IFERROR(IF(L9=0,"",L2/L9),"")</f>
        <v/>
      </c>
    </row>
    <row r="11" spans="1:12" ht="15.5" x14ac:dyDescent="0.35">
      <c r="B11" t="s">
        <v>18</v>
      </c>
      <c r="C11" t="s">
        <v>19</v>
      </c>
      <c r="D11" s="2">
        <f>IFERROR(INDEX(D51:D500,MATCH($C$11,$C$51:$C$500,0)),"")</f>
        <v>2589657111</v>
      </c>
      <c r="H11" s="2">
        <f>IFERROR(INDEX(D11:G11,COUNT(D11:G11)),"")</f>
        <v>2589657111</v>
      </c>
      <c r="I11" s="2">
        <f>IFERROR(INDEX(I51:I500,MATCH($C$11,$C$51:$C$500,0)),"")</f>
        <v>2428155376</v>
      </c>
      <c r="J11" s="2">
        <f>IFERROR(INDEX(J51:J500,MATCH($C$11,$C$51:$C$500,0)),"")</f>
        <v>2145389344</v>
      </c>
      <c r="K11" s="2">
        <f>IFERROR(INDEX(K51:K500,MATCH($C$11,$C$51:$C$500,0)),"")</f>
        <v>2835678598</v>
      </c>
      <c r="L11" s="2">
        <f>IFERROR(INDEX(L51:L500,MATCH($C$11,$C$51:$C$500,0)),"")</f>
        <v>1008310083</v>
      </c>
    </row>
    <row r="12" spans="1:12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-1000000000</v>
      </c>
      <c r="H12" s="2">
        <f>IFERROR(INDEX(D12:G12,COUNT(D12:G12)),"")</f>
        <v>-1000000000</v>
      </c>
      <c r="I12" s="2">
        <f>IFERROR(INDEX(I51:I500,MATCH($C$12,$C$51:$C$500,0)),"")</f>
        <v>-1000000000</v>
      </c>
      <c r="J12" s="2">
        <f>IFERROR(INDEX(J51:J500,MATCH($C$12,$C$51:$C$500,0)),"")</f>
        <v>-1000000000</v>
      </c>
      <c r="K12" s="2">
        <f>IFERROR(INDEX(K51:K500,MATCH($C$12,$C$51:$C$500,0)),"")</f>
        <v>-1000000000</v>
      </c>
      <c r="L12" s="2">
        <f>IFERROR(INDEX(L51:L500,MATCH($C$12,$C$51:$C$500,0)),"")</f>
        <v>1000000000</v>
      </c>
    </row>
    <row r="13" spans="1:12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</v>
      </c>
      <c r="H13" s="2">
        <f>IFERROR(INDEX(D13:G13,COUNT(D13:G13)),"")</f>
        <v>1000000000</v>
      </c>
      <c r="I13" s="2">
        <f>IFERROR(INDEX(I51:I500,MATCH($C$13,$C$51:$C$500,0)),"")</f>
        <v>1000000000</v>
      </c>
      <c r="J13" s="2">
        <f>IFERROR(INDEX(J51:J500,MATCH($C$13,$C$51:$C$500,0)),"")</f>
        <v>2000000000</v>
      </c>
      <c r="K13" s="2">
        <f>IFERROR(INDEX(K51:K500,MATCH($C$13,$C$51:$C$500,0)),"")</f>
        <v>2000000000</v>
      </c>
      <c r="L13" s="2">
        <f>IFERROR(INDEX(L51:L500,MATCH($C$13,$C$51:$C$500,0)),"")</f>
        <v>2000000000</v>
      </c>
    </row>
    <row r="14" spans="1:12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27</v>
      </c>
      <c r="D15" s="2">
        <f>IFERROR(INDEX(D51:D500,MATCH($C$15,$C$51:$C$500,0)),"")</f>
        <v>-109602202</v>
      </c>
      <c r="H15" s="2">
        <f>IFERROR(SUM(D15:G15)*(4/MAX(1,COUNT(D15:G15))),"")</f>
        <v>-438408808</v>
      </c>
      <c r="I15" s="2">
        <f>IFERROR(INDEX(I51:I500,MATCH($C$15,$C$51:$C$500,0)),"")</f>
        <v>-746570611</v>
      </c>
      <c r="J15" s="2">
        <f>IFERROR(INDEX(J51:J500,MATCH($C$15,$C$51:$C$500,0)),"")</f>
        <v>-670132954</v>
      </c>
      <c r="K15" s="2">
        <f>IFERROR(INDEX(K51:K500,MATCH($C$15,$C$51:$C$500,0)),"")</f>
        <v>-787319846</v>
      </c>
      <c r="L15" s="2">
        <f>IFERROR(INDEX(L51:L500,MATCH($C$15,$C$51:$C$500,0)),"")</f>
        <v>-149440209</v>
      </c>
    </row>
    <row r="16" spans="1:12" ht="15.5" x14ac:dyDescent="0.35">
      <c r="C16" t="s">
        <v>28</v>
      </c>
      <c r="D16" s="2">
        <f>IFERROR(INDEX(D51:D500,MATCH($C$16,$C$51:$C$500,0)),"")</f>
        <v>317227895</v>
      </c>
      <c r="H16" s="2">
        <f>IFERROR(SUM(D16:G16)*(4/MAX(1,COUNT(D16:G16))),"")</f>
        <v>1268911580</v>
      </c>
      <c r="I16" s="2">
        <f>IFERROR(INDEX(I51:I500,MATCH($C$16,$C$51:$C$500,0)),"")</f>
        <v>2566405075</v>
      </c>
      <c r="J16" s="2">
        <f>IFERROR(INDEX(J51:J500,MATCH($C$16,$C$51:$C$500,0)),"")</f>
        <v>3186559320</v>
      </c>
      <c r="K16" s="2">
        <f>IFERROR(INDEX(K51:K500,MATCH($C$16,$C$51:$C$500,0)),"")</f>
        <v>3723752406</v>
      </c>
      <c r="L16" s="2">
        <f>IFERROR(INDEX(L51:L500,MATCH($C$16,$C$51:$C$500,0)),"")</f>
        <v>1056922868</v>
      </c>
    </row>
    <row r="17" spans="1:12" ht="15.5" x14ac:dyDescent="0.35">
      <c r="A17" t="s">
        <v>29</v>
      </c>
    </row>
    <row r="18" spans="1:12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</row>
    <row r="19" spans="1:12" ht="15.5" x14ac:dyDescent="0.35">
      <c r="A19" t="s">
        <v>37</v>
      </c>
      <c r="C19" t="s">
        <v>38</v>
      </c>
    </row>
    <row r="20" spans="1:12" ht="15.5" x14ac:dyDescent="0.35">
      <c r="A20" t="s">
        <v>39</v>
      </c>
      <c r="C20" t="s">
        <v>40</v>
      </c>
      <c r="D20" s="2">
        <f ca="1">IFERROR(D21*D2,"")</f>
        <v>70400000000</v>
      </c>
      <c r="H20" s="2">
        <f ca="1">IFERROR(H21*H2,"")</f>
        <v>70400000000</v>
      </c>
      <c r="I20" s="2">
        <f ca="1">IFERROR(I21*I2,"")</f>
        <v>161600000000</v>
      </c>
      <c r="J20" s="2">
        <f ca="1">IFERROR(J21*J2,"")</f>
        <v>145600000000</v>
      </c>
      <c r="K20" s="2" t="str">
        <f ca="1">IFERROR(K21*K2,"")</f>
        <v/>
      </c>
      <c r="L20" s="2" t="str">
        <f ca="1">IFERROR(L21*L2,"")</f>
        <v/>
      </c>
    </row>
    <row r="21" spans="1:12" ht="15.5" x14ac:dyDescent="0.35">
      <c r="C21" t="s">
        <v>11</v>
      </c>
      <c r="D21" s="2">
        <f>IFERROR(INDEX(D51:D500,MATCH($C$7,$C$51:$C$500,0)),"")</f>
        <v>800000000</v>
      </c>
      <c r="H21" s="2">
        <f>IFERROR(INDEX(D21:G21,COUNT(D21:G21)),"")</f>
        <v>800000000</v>
      </c>
      <c r="I21" s="2">
        <f>IFERROR(INDEX(I51:I500,MATCH($C$7,$C$51:$C$500,0)),"")</f>
        <v>800000000</v>
      </c>
      <c r="J21" s="2">
        <f>IFERROR(INDEX(J51:J500,MATCH($C$7,$C$51:$C$500,0)),"")</f>
        <v>800000000</v>
      </c>
      <c r="K21" s="2">
        <f>IFERROR(INDEX(K51:K500,MATCH($C$7,$C$51:$C$500,0)),"")</f>
        <v>0</v>
      </c>
      <c r="L21" s="2">
        <f>IFERROR(INDEX(L51:L500,MATCH($C$7,$C$51:$C$500,0)),"")</f>
        <v>0</v>
      </c>
    </row>
    <row r="23" spans="1:12" ht="15.5" x14ac:dyDescent="0.35">
      <c r="B23" t="s">
        <v>41</v>
      </c>
      <c r="C23" t="s">
        <v>42</v>
      </c>
      <c r="D23" s="3">
        <f>IFERROR(D5/D6*100,"")</f>
        <v>0.37097246640358406</v>
      </c>
      <c r="H23" s="3">
        <f>IFERROR(H5/H6*100,"")</f>
        <v>1.4838898656143362</v>
      </c>
      <c r="I23" s="3">
        <f>IFERROR(I5/I6*100,"")</f>
        <v>3.4783852925959686</v>
      </c>
      <c r="J23" s="3">
        <f>IFERROR(J5/J6*100,"")</f>
        <v>5.6384385592476365</v>
      </c>
      <c r="K23" s="3">
        <f>IFERROR(K5/K6*100,"")</f>
        <v>16.090336875252749</v>
      </c>
      <c r="L23" s="3">
        <f>IFERROR(L5/L6*100,"")</f>
        <v>26.911647293982259</v>
      </c>
    </row>
    <row r="24" spans="1:12" ht="15.5" x14ac:dyDescent="0.35">
      <c r="C24" t="s">
        <v>43</v>
      </c>
      <c r="D24" s="4">
        <f>IFERROR(_xlfn.RRI(5,I23,D23),"")</f>
        <v>-0.36086470942826143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44</v>
      </c>
      <c r="C25" t="s">
        <v>45</v>
      </c>
      <c r="D25" s="3">
        <f>IFERROR(INDEX(D51:D500,MATCH($A$25,$C$51:$C$500,0)),"")</f>
        <v>0.26</v>
      </c>
      <c r="H25" s="3">
        <f>IFERROR(INDEX(D25:G25,COUNT(D25:G25)),"")</f>
        <v>0.26</v>
      </c>
      <c r="I25" s="3">
        <f>IFERROR(INDEX(I51:I500,MATCH($C$25,$C$51:$C$500,0)),"")</f>
        <v>2.27</v>
      </c>
      <c r="J25" s="3">
        <f>IFERROR(INDEX(J51:J500,MATCH($C$25,$C$51:$C$500,0)),"")</f>
        <v>3.15</v>
      </c>
      <c r="K25" s="3">
        <f>IFERROR(INDEX(K51:K500,MATCH($C$25,$C$51:$C$500,0)),"")</f>
        <v>209745.18</v>
      </c>
      <c r="L25" s="3">
        <f>IFERROR(INDEX(L51:L500,MATCH($C$25,$C$51:$C$500,0)),"")</f>
        <v>1814965.32</v>
      </c>
    </row>
    <row r="26" spans="1:12" ht="15.5" x14ac:dyDescent="0.35">
      <c r="C26" t="s">
        <v>46</v>
      </c>
      <c r="D26" s="4">
        <f>IFERROR(_xlfn.RRI(5,I25,D25),"")</f>
        <v>-0.35167988234943093</v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47</v>
      </c>
      <c r="D27" s="3">
        <f>IFERROR(D4/D21,"")</f>
        <v>13.699303078750001</v>
      </c>
      <c r="H27" s="3">
        <f>IFERROR(H4/H21,"")</f>
        <v>54.797212315000003</v>
      </c>
      <c r="I27" s="3">
        <f>IFERROR(I4/I21,"")</f>
        <v>60.242347347500001</v>
      </c>
      <c r="J27" s="3">
        <f>IFERROR(J4/J21,"")</f>
        <v>55.790479574999999</v>
      </c>
      <c r="K27" s="3" t="str">
        <f>IFERROR(K4/K21,"")</f>
        <v/>
      </c>
      <c r="L27" s="3" t="str">
        <f>IFERROR(L4/L21,"")</f>
        <v/>
      </c>
    </row>
    <row r="28" spans="1:12" ht="15.5" x14ac:dyDescent="0.35">
      <c r="C28" t="s">
        <v>48</v>
      </c>
      <c r="D28" s="4">
        <f>IFERROR(_xlfn.RRI(5,I27,D27),"")</f>
        <v>-0.25636586385311622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49</v>
      </c>
      <c r="H29" s="4">
        <f>IFERROR(((H25-I25)/I25)*100%,"")</f>
        <v>-0.88546255506607918</v>
      </c>
      <c r="I29" s="4">
        <f>IFERROR(((I25-J25)/J25)*100%,"")</f>
        <v>-0.27936507936507932</v>
      </c>
      <c r="J29" s="4">
        <f>IFERROR(((J25-K25)/K25)*100%,"")</f>
        <v>-0.99998498177645845</v>
      </c>
      <c r="K29" s="4">
        <f>IFERROR(((K25-L25)/L25)*100%,"")</f>
        <v>-0.88443570921784886</v>
      </c>
      <c r="L29" s="4" t="str">
        <f>IFERROR(((L25-M25)/M25)*100%,"")</f>
        <v/>
      </c>
    </row>
    <row r="30" spans="1:12" ht="15.5" x14ac:dyDescent="0.35">
      <c r="C30" t="s">
        <v>50</v>
      </c>
      <c r="H30" s="4">
        <f>IFERROR(((H27-I27)/I27)*100%,"")</f>
        <v>-9.0387165710699449E-2</v>
      </c>
      <c r="I30" s="4">
        <f>IFERROR(((I27-J27)/J27)*100%,"")</f>
        <v>7.9796191149697632E-2</v>
      </c>
      <c r="J30" s="4" t="str">
        <f>IFERROR(((J27-K27)/K27)*100%,"")</f>
        <v/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62.41</v>
      </c>
      <c r="H32" s="3">
        <f>IFERROR(INDEX(D32:G32,COUNT(D32:G32)),"")</f>
        <v>62.41</v>
      </c>
      <c r="I32" s="3">
        <f>IFERROR(INDEX(I51:I500,MATCH($C$32,$C$51:$C$500,0)),"")</f>
        <v>62.18</v>
      </c>
      <c r="J32" s="3">
        <f>IFERROR(INDEX(J51:J500,MATCH($C$32,$C$51:$C$500,0)),"")</f>
        <v>60.01</v>
      </c>
      <c r="K32" s="3">
        <f>IFERROR(INDEX(K51:K500,MATCH($C$32,$C$51:$C$500,0)),"")</f>
        <v>1265172.46</v>
      </c>
      <c r="L32" s="3">
        <f>IFERROR(INDEX(L51:L500,MATCH($C$32,$C$51:$C$500,0)),"")</f>
        <v>6724854.4699999997</v>
      </c>
    </row>
    <row r="33" spans="1:12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1.39</v>
      </c>
      <c r="H33" s="3">
        <f>IFERROR(INDEX(D33:G33,COUNT(D33:G33)),"")</f>
        <v>1.39</v>
      </c>
      <c r="I33" s="3">
        <f>IFERROR(INDEX(I51:I500,MATCH($C$33,$C$51:$C$500,0)),"")</f>
        <v>3.25</v>
      </c>
      <c r="J33" s="3">
        <f>IFERROR(INDEX(J51:J500,MATCH($C$33,$C$51:$C$500,0)),"")</f>
        <v>3.03</v>
      </c>
      <c r="K33" s="3">
        <f>IFERROR(INDEX(K51:K500,MATCH($C$33,$C$51:$C$500,0)),"")</f>
        <v>0</v>
      </c>
      <c r="L33" s="3">
        <f>IFERROR(INDEX(L51:L500,MATCH($C$33,$C$51:$C$500,0)),"")</f>
        <v>0</v>
      </c>
    </row>
    <row r="34" spans="1:12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334.62</v>
      </c>
      <c r="H34" s="3">
        <f>IFERROR(INDEX(D34:G34,COUNT(D34:G34)),"")</f>
        <v>334.62</v>
      </c>
      <c r="I34" s="3">
        <f>IFERROR(INDEX(I51:I500,MATCH($C$34,$C$51:$C$500,0)),"")</f>
        <v>88.99</v>
      </c>
      <c r="J34" s="3">
        <f>IFERROR(INDEX(J51:J500,MATCH($C$34,$C$51:$C$500,0)),"")</f>
        <v>57.78</v>
      </c>
      <c r="K34" s="3">
        <f>IFERROR(INDEX(K51:K500,MATCH($C$34,$C$51:$C$500,0)),"")</f>
        <v>0</v>
      </c>
      <c r="L34" s="3">
        <f>IFERROR(INDEX(L51:L500,MATCH($C$34,$C$51:$C$500,0)),"")</f>
        <v>0</v>
      </c>
    </row>
    <row r="35" spans="1:12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6.35</v>
      </c>
      <c r="H35" s="3">
        <f>IFERROR(INDEX(D35:G35,COUNT(D35:G35)),"")</f>
        <v>6.35</v>
      </c>
      <c r="I35" s="3">
        <f>IFERROR(INDEX(I51:I500,MATCH($C$35,$C$51:$C$500,0)),"")</f>
        <v>3.35</v>
      </c>
      <c r="J35" s="3">
        <f>IFERROR(INDEX(J51:J500,MATCH($C$35,$C$51:$C$500,0)),"")</f>
        <v>3.26</v>
      </c>
      <c r="K35" s="3">
        <f>IFERROR(INDEX(K51:K500,MATCH($C$35,$C$51:$C$500,0)),"")</f>
        <v>0</v>
      </c>
      <c r="L35" s="3">
        <f>IFERROR(INDEX(L51:L500,MATCH($C$35,$C$51:$C$500,0)),"")</f>
        <v>0</v>
      </c>
    </row>
    <row r="36" spans="1:12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</row>
    <row r="51" spans="2:12" ht="15.5" x14ac:dyDescent="0.35">
      <c r="B51" t="s">
        <v>72</v>
      </c>
      <c r="C51" t="s">
        <v>5</v>
      </c>
      <c r="D51" s="5">
        <v>10959442463</v>
      </c>
      <c r="E51" s="5">
        <v>11158612805</v>
      </c>
      <c r="F51" s="5">
        <v>13283850267</v>
      </c>
      <c r="G51" s="5">
        <v>12383297104</v>
      </c>
      <c r="I51" s="5">
        <v>48193877878</v>
      </c>
      <c r="J51" s="5">
        <v>44632383660</v>
      </c>
      <c r="K51" s="5">
        <v>49130209616</v>
      </c>
      <c r="L51" s="5">
        <v>8964855280</v>
      </c>
    </row>
    <row r="52" spans="2:12" ht="15.5" x14ac:dyDescent="0.35">
      <c r="C52" t="s">
        <v>73</v>
      </c>
      <c r="D52" s="5">
        <v>-6862813147</v>
      </c>
      <c r="E52" s="5">
        <v>-6739313382</v>
      </c>
      <c r="F52" s="5">
        <v>-9050904756</v>
      </c>
      <c r="G52" s="5">
        <v>-9012767082</v>
      </c>
      <c r="I52" s="5">
        <v>-31735347586</v>
      </c>
      <c r="J52" s="5">
        <v>-30152189447</v>
      </c>
      <c r="K52" s="5">
        <v>-37676136315</v>
      </c>
      <c r="L52" s="5">
        <v>-5573609620</v>
      </c>
    </row>
    <row r="53" spans="2:12" ht="15.5" x14ac:dyDescent="0.35">
      <c r="C53" t="s">
        <v>74</v>
      </c>
      <c r="D53" s="5">
        <v>4096629316</v>
      </c>
      <c r="E53" s="5">
        <v>4419299423</v>
      </c>
      <c r="F53" s="5">
        <v>4232945511</v>
      </c>
      <c r="G53" s="5">
        <v>3370530022</v>
      </c>
      <c r="I53" s="5">
        <v>16458530292</v>
      </c>
      <c r="J53" s="5">
        <v>14480194213</v>
      </c>
      <c r="K53" s="5">
        <v>11454073301</v>
      </c>
      <c r="L53" s="5">
        <v>3391245660</v>
      </c>
    </row>
    <row r="54" spans="2:12" ht="15.5" x14ac:dyDescent="0.35">
      <c r="C54" t="s">
        <v>75</v>
      </c>
      <c r="D54" s="5">
        <v>-3727686706</v>
      </c>
      <c r="E54" s="5">
        <v>-3855463548</v>
      </c>
      <c r="F54" s="5">
        <v>-3340446992</v>
      </c>
      <c r="G54" s="5">
        <v>-2561940240</v>
      </c>
      <c r="I54" s="5">
        <v>-13482238231</v>
      </c>
      <c r="J54" s="5">
        <v>-11051064550</v>
      </c>
      <c r="K54" s="5">
        <v>-7319754763</v>
      </c>
      <c r="L54" s="5">
        <v>-2136509050</v>
      </c>
    </row>
    <row r="55" spans="2:12" ht="15.5" x14ac:dyDescent="0.35">
      <c r="C55" t="s">
        <v>424</v>
      </c>
      <c r="D55" s="5">
        <v>-3727686706</v>
      </c>
      <c r="E55" s="5">
        <v>-3855463548</v>
      </c>
      <c r="F55" s="5">
        <v>-3340446992</v>
      </c>
      <c r="G55" s="5">
        <v>-2561940240</v>
      </c>
      <c r="I55" s="5">
        <v>-13482238231</v>
      </c>
      <c r="J55" s="5">
        <v>-11051064550</v>
      </c>
      <c r="K55" s="5">
        <v>-7319754763</v>
      </c>
      <c r="L55" s="5">
        <v>-2136509050</v>
      </c>
    </row>
    <row r="56" spans="2:12" ht="15.5" x14ac:dyDescent="0.35">
      <c r="C56" t="s">
        <v>78</v>
      </c>
      <c r="D56" s="5">
        <v>368942610</v>
      </c>
      <c r="E56" s="5">
        <v>563835875</v>
      </c>
      <c r="F56" s="5">
        <v>892498519</v>
      </c>
      <c r="G56" s="5">
        <v>808589782</v>
      </c>
      <c r="I56" s="5">
        <v>2976292061</v>
      </c>
      <c r="J56" s="5">
        <v>3429129663</v>
      </c>
      <c r="K56" s="5">
        <v>4134318538</v>
      </c>
      <c r="L56" s="5">
        <v>1254736610</v>
      </c>
    </row>
    <row r="57" spans="2:12" ht="15.5" x14ac:dyDescent="0.35">
      <c r="C57" t="s">
        <v>79</v>
      </c>
      <c r="D57" s="5">
        <v>-51714715</v>
      </c>
      <c r="E57" s="5">
        <v>-183969982</v>
      </c>
      <c r="F57" s="5">
        <v>-67121769</v>
      </c>
      <c r="G57" s="5">
        <v>-80497757</v>
      </c>
      <c r="I57" s="5">
        <v>-409886986</v>
      </c>
      <c r="J57" s="5">
        <v>-242570343</v>
      </c>
      <c r="K57" s="5">
        <v>-410566132</v>
      </c>
      <c r="L57" s="5">
        <v>-197813742</v>
      </c>
    </row>
    <row r="58" spans="2:12" ht="15.5" x14ac:dyDescent="0.35">
      <c r="C58" t="s">
        <v>80</v>
      </c>
    </row>
    <row r="59" spans="2:12" ht="15.5" x14ac:dyDescent="0.35">
      <c r="C59" t="s">
        <v>81</v>
      </c>
      <c r="D59" s="5">
        <v>-51714715</v>
      </c>
      <c r="E59" s="5">
        <v>-183969982</v>
      </c>
      <c r="F59" s="5">
        <v>-67121769</v>
      </c>
      <c r="G59" s="5">
        <v>-80497757</v>
      </c>
      <c r="I59" s="5">
        <v>-409886986</v>
      </c>
      <c r="J59" s="5">
        <v>-242570343</v>
      </c>
      <c r="K59" s="5">
        <v>-410566132</v>
      </c>
      <c r="L59" s="5">
        <v>-197813742</v>
      </c>
    </row>
    <row r="60" spans="2:12" ht="15.5" x14ac:dyDescent="0.35">
      <c r="C60" t="s">
        <v>28</v>
      </c>
      <c r="D60" s="5">
        <v>317227895</v>
      </c>
      <c r="E60" s="5">
        <v>379865893</v>
      </c>
      <c r="F60" s="5">
        <v>825376750</v>
      </c>
      <c r="G60" s="5">
        <v>728092025</v>
      </c>
      <c r="I60" s="5">
        <v>2566405075</v>
      </c>
      <c r="J60" s="5">
        <v>3186559320</v>
      </c>
      <c r="K60" s="5">
        <v>3723752406</v>
      </c>
      <c r="L60" s="5">
        <v>1056922868</v>
      </c>
    </row>
    <row r="61" spans="2:12" ht="15.5" x14ac:dyDescent="0.35">
      <c r="C61" t="s">
        <v>27</v>
      </c>
      <c r="D61" s="5">
        <v>-109602202</v>
      </c>
      <c r="E61" s="5">
        <v>-326385575</v>
      </c>
      <c r="F61" s="5">
        <v>-212957375</v>
      </c>
      <c r="G61" s="5">
        <v>-90171964</v>
      </c>
      <c r="I61" s="5">
        <v>-746570611</v>
      </c>
      <c r="J61" s="5">
        <v>-670132954</v>
      </c>
      <c r="K61" s="5">
        <v>-787319846</v>
      </c>
      <c r="L61" s="5">
        <v>-149440209</v>
      </c>
    </row>
    <row r="62" spans="2:12" ht="15.5" x14ac:dyDescent="0.35">
      <c r="C62" t="s">
        <v>82</v>
      </c>
      <c r="D62" s="5">
        <v>-168962680</v>
      </c>
      <c r="E62" s="5">
        <v>-254468336</v>
      </c>
      <c r="F62" s="5">
        <v>-333447983</v>
      </c>
      <c r="G62" s="5">
        <v>-190592830</v>
      </c>
      <c r="I62" s="5">
        <v>-967682486</v>
      </c>
      <c r="J62" s="5">
        <v>-807507762</v>
      </c>
      <c r="K62" s="5">
        <v>-962908033</v>
      </c>
      <c r="L62" s="5">
        <v>-227168280</v>
      </c>
    </row>
    <row r="63" spans="2:12" ht="15.5" x14ac:dyDescent="0.35">
      <c r="C63" t="s">
        <v>83</v>
      </c>
      <c r="D63" s="5">
        <v>59360478</v>
      </c>
      <c r="E63" s="5">
        <v>-71917239</v>
      </c>
      <c r="F63" s="5">
        <v>120490608</v>
      </c>
      <c r="G63" s="5">
        <v>100420866</v>
      </c>
      <c r="I63" s="5">
        <v>221111875</v>
      </c>
      <c r="J63" s="5">
        <v>137374808</v>
      </c>
      <c r="K63" s="5">
        <v>175588187</v>
      </c>
      <c r="L63" s="5">
        <v>77728071</v>
      </c>
    </row>
    <row r="64" spans="2:12" ht="15.5" x14ac:dyDescent="0.35">
      <c r="C64" t="s">
        <v>84</v>
      </c>
      <c r="D64" s="5">
        <v>-109602202</v>
      </c>
      <c r="E64" s="5">
        <v>-326385575</v>
      </c>
      <c r="F64" s="5">
        <v>-212957375</v>
      </c>
      <c r="G64" s="5">
        <v>-90171964</v>
      </c>
      <c r="I64" s="5">
        <v>-746570611</v>
      </c>
      <c r="J64" s="5">
        <v>-670132954</v>
      </c>
      <c r="K64" s="5">
        <v>-787319846</v>
      </c>
      <c r="L64" s="5">
        <v>-149440209</v>
      </c>
    </row>
    <row r="65" spans="2:12" ht="15.5" x14ac:dyDescent="0.35">
      <c r="C65" t="s">
        <v>265</v>
      </c>
      <c r="D65" s="5">
        <v>207625693</v>
      </c>
      <c r="E65" s="5">
        <v>53480318</v>
      </c>
      <c r="F65" s="5">
        <v>612419375</v>
      </c>
      <c r="G65" s="5">
        <v>637920061</v>
      </c>
      <c r="I65" s="5">
        <v>1819834464</v>
      </c>
      <c r="J65" s="5">
        <v>2516426366</v>
      </c>
      <c r="K65" s="5">
        <v>2936432560</v>
      </c>
      <c r="L65" s="5">
        <v>907482659</v>
      </c>
    </row>
    <row r="66" spans="2:12" ht="15.5" x14ac:dyDescent="0.35">
      <c r="C66" t="s">
        <v>266</v>
      </c>
    </row>
    <row r="67" spans="2:12" ht="15.5" x14ac:dyDescent="0.35">
      <c r="C67" t="s">
        <v>85</v>
      </c>
      <c r="D67" s="5">
        <v>207625693</v>
      </c>
      <c r="E67" s="5">
        <v>53480318</v>
      </c>
      <c r="F67" s="5">
        <v>612419375</v>
      </c>
      <c r="G67" s="5">
        <v>637920061</v>
      </c>
      <c r="I67" s="5">
        <v>1819834464</v>
      </c>
      <c r="J67" s="5">
        <v>2516426366</v>
      </c>
      <c r="K67" s="5">
        <v>2936432560</v>
      </c>
      <c r="L67" s="5">
        <v>907482659</v>
      </c>
    </row>
    <row r="68" spans="2:12" ht="15.5" x14ac:dyDescent="0.35">
      <c r="C68" t="s">
        <v>86</v>
      </c>
      <c r="D68" s="5">
        <v>-22413552</v>
      </c>
      <c r="E68" s="5">
        <v>-232625763</v>
      </c>
      <c r="F68" s="5">
        <v>47657185</v>
      </c>
      <c r="G68" s="5">
        <v>47657185</v>
      </c>
      <c r="I68" s="5">
        <v>-89654207</v>
      </c>
      <c r="J68" s="5">
        <v>190628742</v>
      </c>
      <c r="K68" s="5">
        <v>-86445418</v>
      </c>
      <c r="L68" s="5">
        <v>-2598101</v>
      </c>
    </row>
    <row r="69" spans="2:12" ht="15.5" x14ac:dyDescent="0.35">
      <c r="C69" t="s">
        <v>87</v>
      </c>
      <c r="D69" s="5">
        <v>-22413552</v>
      </c>
      <c r="E69" s="5">
        <v>-232625763</v>
      </c>
      <c r="F69" s="5">
        <v>47657185</v>
      </c>
      <c r="G69" s="5">
        <v>47657185</v>
      </c>
      <c r="I69" s="5">
        <v>-89654207</v>
      </c>
      <c r="J69" s="5">
        <v>190628742</v>
      </c>
      <c r="K69" s="5">
        <v>-86445418</v>
      </c>
      <c r="L69" s="5">
        <v>-2598101</v>
      </c>
    </row>
    <row r="70" spans="2:12" ht="15.5" x14ac:dyDescent="0.35">
      <c r="C70" t="s">
        <v>88</v>
      </c>
      <c r="D70" s="5">
        <v>185212141</v>
      </c>
      <c r="E70" s="5">
        <v>-179145445</v>
      </c>
      <c r="F70" s="5">
        <v>660076560</v>
      </c>
      <c r="G70" s="5">
        <v>685577246</v>
      </c>
      <c r="I70" s="5">
        <v>1730180257</v>
      </c>
      <c r="J70" s="5">
        <v>2707055108</v>
      </c>
      <c r="K70" s="5">
        <v>2849987142</v>
      </c>
      <c r="L70" s="5">
        <v>904884558</v>
      </c>
    </row>
    <row r="71" spans="2:12" ht="15.5" x14ac:dyDescent="0.35">
      <c r="C71" t="s">
        <v>89</v>
      </c>
      <c r="D71" s="5">
        <v>207625693</v>
      </c>
      <c r="E71" s="5">
        <v>53480318</v>
      </c>
      <c r="F71" s="5">
        <v>612419375</v>
      </c>
      <c r="G71" s="5">
        <v>637920061</v>
      </c>
      <c r="I71" s="5">
        <v>1819834464</v>
      </c>
      <c r="J71" s="5">
        <v>2516426366</v>
      </c>
      <c r="K71" s="5">
        <v>2936432560</v>
      </c>
      <c r="L71" s="5">
        <v>907482659</v>
      </c>
    </row>
    <row r="72" spans="2:12" ht="15.5" x14ac:dyDescent="0.35">
      <c r="C72" t="s">
        <v>7</v>
      </c>
      <c r="D72" s="5">
        <v>185212141</v>
      </c>
      <c r="E72" s="5">
        <v>-179145445</v>
      </c>
      <c r="F72" s="5">
        <v>660076560</v>
      </c>
      <c r="G72" s="5">
        <v>685577246</v>
      </c>
      <c r="I72" s="5">
        <v>1730180257</v>
      </c>
      <c r="J72" s="5">
        <v>2707055108</v>
      </c>
      <c r="K72" s="5">
        <v>2849987142</v>
      </c>
      <c r="L72" s="5">
        <v>904884558</v>
      </c>
    </row>
    <row r="73" spans="2:12" ht="15.5" x14ac:dyDescent="0.35">
      <c r="C73" t="s">
        <v>90</v>
      </c>
      <c r="D73" s="5">
        <v>207625693</v>
      </c>
      <c r="E73" s="5">
        <v>53480318</v>
      </c>
      <c r="F73" s="5">
        <v>612419375</v>
      </c>
      <c r="G73" s="5">
        <v>637920061</v>
      </c>
      <c r="I73" s="5">
        <v>1819834464</v>
      </c>
      <c r="J73" s="5">
        <v>2516426366</v>
      </c>
      <c r="K73" s="5">
        <v>2936432560</v>
      </c>
      <c r="L73" s="5">
        <v>907482659</v>
      </c>
    </row>
    <row r="74" spans="2:12" ht="15.5" x14ac:dyDescent="0.35">
      <c r="C74" t="s">
        <v>91</v>
      </c>
      <c r="D74" s="5">
        <v>185212141</v>
      </c>
      <c r="E74" s="5">
        <v>-179145445</v>
      </c>
      <c r="F74" s="5">
        <v>660076560</v>
      </c>
      <c r="G74" s="5">
        <v>685577246</v>
      </c>
      <c r="I74" s="5">
        <v>1730180257</v>
      </c>
      <c r="J74" s="5">
        <v>2707055108</v>
      </c>
      <c r="K74" s="5">
        <v>2849987142</v>
      </c>
      <c r="L74" s="5">
        <v>904884558</v>
      </c>
    </row>
    <row r="75" spans="2:12" ht="15.5" x14ac:dyDescent="0.35">
      <c r="C75" t="s">
        <v>92</v>
      </c>
      <c r="D75" s="5">
        <v>185212141</v>
      </c>
      <c r="E75" s="5">
        <v>-179145445</v>
      </c>
      <c r="F75" s="5">
        <v>660076560</v>
      </c>
      <c r="G75" s="5">
        <v>685577246</v>
      </c>
      <c r="I75" s="5">
        <v>1730180257</v>
      </c>
      <c r="J75" s="5">
        <v>2707055108</v>
      </c>
      <c r="K75" s="5">
        <v>2849987142</v>
      </c>
      <c r="L75" s="5">
        <v>904884558</v>
      </c>
    </row>
    <row r="77" spans="2:12" ht="15.5" x14ac:dyDescent="0.35">
      <c r="B77" t="s">
        <v>93</v>
      </c>
      <c r="C77" t="s">
        <v>94</v>
      </c>
    </row>
    <row r="78" spans="2:12" ht="15.5" x14ac:dyDescent="0.35">
      <c r="C78" t="s">
        <v>95</v>
      </c>
    </row>
    <row r="79" spans="2:12" ht="15.5" x14ac:dyDescent="0.35">
      <c r="C79" t="s">
        <v>19</v>
      </c>
      <c r="D79" s="5">
        <v>2589657111</v>
      </c>
      <c r="E79" s="5">
        <v>2428155376</v>
      </c>
      <c r="F79" s="5">
        <v>2169850827</v>
      </c>
      <c r="G79" s="5">
        <v>2026838470</v>
      </c>
      <c r="I79" s="5">
        <v>2428155376</v>
      </c>
      <c r="J79" s="5">
        <v>2145389344</v>
      </c>
      <c r="K79" s="5">
        <v>2835678598</v>
      </c>
      <c r="L79" s="5">
        <v>1008310083</v>
      </c>
    </row>
    <row r="80" spans="2:12" ht="15.5" x14ac:dyDescent="0.35">
      <c r="C80" t="s">
        <v>96</v>
      </c>
      <c r="K80" s="5">
        <v>661149500</v>
      </c>
      <c r="L80" s="5">
        <v>251548494</v>
      </c>
    </row>
    <row r="81" spans="3:12" ht="15.5" x14ac:dyDescent="0.35">
      <c r="C81" t="s">
        <v>101</v>
      </c>
      <c r="D81" s="5">
        <v>42414460600</v>
      </c>
      <c r="E81" s="5">
        <v>42221447755</v>
      </c>
      <c r="F81" s="5">
        <v>42295018155</v>
      </c>
      <c r="G81" s="5">
        <v>40959817655</v>
      </c>
      <c r="I81" s="5">
        <v>42221447755</v>
      </c>
      <c r="J81" s="5">
        <v>27570512276</v>
      </c>
      <c r="K81" s="5">
        <v>9326168382</v>
      </c>
      <c r="L81" s="5">
        <v>8053942927</v>
      </c>
    </row>
    <row r="82" spans="3:12" ht="15.5" x14ac:dyDescent="0.35">
      <c r="C82" t="s">
        <v>80</v>
      </c>
      <c r="D82" s="5">
        <v>-10482536</v>
      </c>
      <c r="E82" s="5">
        <v>11931016</v>
      </c>
      <c r="F82" s="5">
        <v>244556779</v>
      </c>
      <c r="G82" s="5">
        <v>196899594</v>
      </c>
      <c r="I82" s="5">
        <v>11931016</v>
      </c>
      <c r="J82" s="5">
        <v>101585223</v>
      </c>
      <c r="K82" s="5">
        <v>-89043519</v>
      </c>
      <c r="L82" s="5">
        <v>-2598101</v>
      </c>
    </row>
    <row r="83" spans="3:12" ht="15.5" x14ac:dyDescent="0.35">
      <c r="C83" t="s">
        <v>102</v>
      </c>
      <c r="D83" s="5">
        <v>45047568923</v>
      </c>
      <c r="E83" s="5">
        <v>44859866527</v>
      </c>
      <c r="F83" s="5">
        <v>44515953991</v>
      </c>
      <c r="G83" s="5">
        <v>43054325114</v>
      </c>
      <c r="I83" s="5">
        <v>44859866527</v>
      </c>
      <c r="J83" s="5">
        <v>42120699069</v>
      </c>
      <c r="K83" s="5">
        <v>15106925433</v>
      </c>
      <c r="L83" s="5">
        <v>9313801504</v>
      </c>
    </row>
    <row r="84" spans="3:12" ht="15.5" x14ac:dyDescent="0.35">
      <c r="C84" t="s">
        <v>103</v>
      </c>
    </row>
    <row r="85" spans="3:12" ht="15.5" x14ac:dyDescent="0.35">
      <c r="C85" t="s">
        <v>104</v>
      </c>
      <c r="D85" s="5">
        <v>9163185691</v>
      </c>
      <c r="E85" s="5">
        <v>9413788542</v>
      </c>
      <c r="F85" s="5">
        <v>9641986497</v>
      </c>
      <c r="G85" s="5">
        <v>9800170161</v>
      </c>
      <c r="I85" s="5">
        <v>9413788542</v>
      </c>
      <c r="J85" s="5">
        <v>9759571523</v>
      </c>
      <c r="K85" s="5">
        <v>7990294959</v>
      </c>
      <c r="L85" s="5">
        <v>5204338434</v>
      </c>
    </row>
    <row r="86" spans="3:12" ht="15.5" x14ac:dyDescent="0.35">
      <c r="C86" t="s">
        <v>105</v>
      </c>
      <c r="D86" s="5">
        <v>752264954</v>
      </c>
      <c r="E86" s="5">
        <v>696946264</v>
      </c>
      <c r="F86" s="5">
        <v>810812411</v>
      </c>
      <c r="G86" s="5">
        <v>681727884</v>
      </c>
      <c r="I86" s="5">
        <v>696946264</v>
      </c>
      <c r="J86" s="5">
        <v>492001541</v>
      </c>
      <c r="K86" s="5">
        <v>320251058</v>
      </c>
      <c r="L86" s="5">
        <v>120280831</v>
      </c>
    </row>
    <row r="87" spans="3:12" ht="15.5" x14ac:dyDescent="0.35">
      <c r="C87" t="s">
        <v>106</v>
      </c>
      <c r="D87" s="5">
        <v>11070151732</v>
      </c>
      <c r="E87" s="5">
        <v>11257110189</v>
      </c>
      <c r="F87" s="5">
        <v>11790908697</v>
      </c>
      <c r="G87" s="5">
        <v>11899471185</v>
      </c>
      <c r="I87" s="5">
        <v>11257110189</v>
      </c>
      <c r="J87" s="5">
        <v>11842000859</v>
      </c>
      <c r="K87" s="5">
        <v>9725177810</v>
      </c>
      <c r="L87" s="5">
        <v>6901476259</v>
      </c>
    </row>
    <row r="88" spans="3:12" ht="15.5" x14ac:dyDescent="0.35">
      <c r="C88" t="s">
        <v>107</v>
      </c>
      <c r="D88" s="5">
        <v>56117720655</v>
      </c>
      <c r="E88" s="5">
        <v>56116976716</v>
      </c>
      <c r="F88" s="5">
        <v>56306862688</v>
      </c>
      <c r="G88" s="5">
        <v>54953796299</v>
      </c>
      <c r="I88" s="5">
        <v>56116976716</v>
      </c>
      <c r="J88" s="5">
        <v>53962699928</v>
      </c>
      <c r="K88" s="5">
        <v>24832103243</v>
      </c>
      <c r="L88" s="5">
        <v>16215277763</v>
      </c>
    </row>
    <row r="89" spans="3:12" ht="15.5" x14ac:dyDescent="0.35">
      <c r="C89" t="s">
        <v>108</v>
      </c>
    </row>
    <row r="90" spans="3:12" ht="15.5" x14ac:dyDescent="0.35">
      <c r="C90" t="s">
        <v>109</v>
      </c>
    </row>
    <row r="91" spans="3:12" ht="15.5" x14ac:dyDescent="0.35">
      <c r="C91" t="s">
        <v>110</v>
      </c>
      <c r="D91" s="5">
        <v>4373648008</v>
      </c>
      <c r="E91" s="5">
        <v>4675763625</v>
      </c>
      <c r="F91" s="5">
        <v>4775799261</v>
      </c>
      <c r="G91" s="5">
        <v>3941649097</v>
      </c>
      <c r="I91" s="5">
        <v>4675763625</v>
      </c>
      <c r="J91" s="5">
        <v>3891308480</v>
      </c>
      <c r="K91" s="5">
        <v>4436989530</v>
      </c>
      <c r="L91" s="5">
        <v>10281108793</v>
      </c>
    </row>
    <row r="92" spans="3:12" ht="15.5" x14ac:dyDescent="0.35">
      <c r="C92" t="s">
        <v>111</v>
      </c>
      <c r="D92" s="5">
        <v>1487514784</v>
      </c>
      <c r="E92" s="5">
        <v>1587987714</v>
      </c>
      <c r="F92" s="5">
        <v>1874676248</v>
      </c>
      <c r="G92" s="5">
        <v>1226451891</v>
      </c>
      <c r="I92" s="5">
        <v>1587987714</v>
      </c>
      <c r="J92" s="5">
        <v>831148390</v>
      </c>
      <c r="K92" s="5">
        <v>907343843</v>
      </c>
      <c r="L92" s="5">
        <v>1866324409</v>
      </c>
    </row>
    <row r="93" spans="3:12" ht="15.5" x14ac:dyDescent="0.35">
      <c r="C93" t="s">
        <v>115</v>
      </c>
      <c r="D93" s="5">
        <v>645442251</v>
      </c>
      <c r="E93" s="5">
        <v>282654930</v>
      </c>
      <c r="F93" s="5">
        <v>567426975</v>
      </c>
      <c r="G93" s="5">
        <v>375806018</v>
      </c>
      <c r="I93" s="5">
        <v>282654930</v>
      </c>
      <c r="J93" s="5">
        <v>322528318</v>
      </c>
      <c r="K93" s="5">
        <v>1199695881</v>
      </c>
      <c r="L93" s="5">
        <v>243730381</v>
      </c>
    </row>
    <row r="94" spans="3:12" ht="15.5" x14ac:dyDescent="0.35">
      <c r="C94" t="s">
        <v>116</v>
      </c>
      <c r="E94" s="5">
        <v>248390083</v>
      </c>
      <c r="I94" s="5">
        <v>248390083</v>
      </c>
      <c r="J94" s="5">
        <v>382800340</v>
      </c>
      <c r="K94" s="5">
        <v>1842500000</v>
      </c>
    </row>
    <row r="95" spans="3:12" ht="15.5" x14ac:dyDescent="0.35">
      <c r="C95" t="s">
        <v>113</v>
      </c>
      <c r="D95" s="5">
        <v>1695000000</v>
      </c>
      <c r="E95" s="5">
        <v>1865000000</v>
      </c>
      <c r="F95" s="5">
        <v>1865000000</v>
      </c>
      <c r="G95" s="5">
        <v>1865000000</v>
      </c>
      <c r="I95" s="5">
        <v>1865000000</v>
      </c>
      <c r="J95" s="5">
        <v>1865000000</v>
      </c>
      <c r="L95" s="5">
        <v>7674805300</v>
      </c>
    </row>
    <row r="96" spans="3:12" ht="15.5" x14ac:dyDescent="0.35">
      <c r="C96" t="s">
        <v>118</v>
      </c>
    </row>
    <row r="97" spans="3:12" ht="15.5" x14ac:dyDescent="0.35">
      <c r="C97" t="s">
        <v>442</v>
      </c>
      <c r="D97" s="5">
        <v>699999974</v>
      </c>
      <c r="E97" s="5">
        <v>799999976</v>
      </c>
      <c r="F97" s="5">
        <v>899999978</v>
      </c>
      <c r="G97" s="5">
        <v>999999980</v>
      </c>
      <c r="I97" s="5">
        <v>799999976</v>
      </c>
      <c r="J97" s="5">
        <v>1199999984</v>
      </c>
      <c r="K97" s="5">
        <v>1599999992</v>
      </c>
      <c r="L97" s="5">
        <v>1838499012</v>
      </c>
    </row>
    <row r="98" spans="3:12" ht="15.5" x14ac:dyDescent="0.35">
      <c r="C98" t="s">
        <v>120</v>
      </c>
      <c r="D98" s="5">
        <v>545690973</v>
      </c>
      <c r="E98" s="5">
        <v>545690973</v>
      </c>
      <c r="F98" s="5">
        <v>468696038</v>
      </c>
      <c r="G98" s="5">
        <v>474391188</v>
      </c>
      <c r="I98" s="5">
        <v>545690973</v>
      </c>
      <c r="J98" s="5">
        <v>489831432</v>
      </c>
      <c r="K98" s="5">
        <v>487449806</v>
      </c>
      <c r="L98" s="5">
        <v>496248703</v>
      </c>
    </row>
    <row r="99" spans="3:12" ht="15.5" x14ac:dyDescent="0.35">
      <c r="C99" t="s">
        <v>121</v>
      </c>
      <c r="D99" s="5">
        <v>1817957430</v>
      </c>
      <c r="E99" s="5">
        <v>1700310015</v>
      </c>
      <c r="F99" s="5">
        <v>1611014906</v>
      </c>
      <c r="G99" s="5">
        <v>1752175241</v>
      </c>
      <c r="I99" s="5">
        <v>1700310015</v>
      </c>
      <c r="J99" s="5">
        <v>2060668629</v>
      </c>
      <c r="K99" s="5">
        <v>2682699336</v>
      </c>
      <c r="L99" s="5">
        <v>2571741735</v>
      </c>
    </row>
    <row r="100" spans="3:12" ht="15.5" x14ac:dyDescent="0.35">
      <c r="C100" t="s">
        <v>122</v>
      </c>
      <c r="D100" s="5">
        <v>1817957430</v>
      </c>
      <c r="E100" s="5">
        <v>1700310015</v>
      </c>
      <c r="F100" s="5">
        <v>1611014906</v>
      </c>
      <c r="G100" s="5">
        <v>1752175241</v>
      </c>
      <c r="I100" s="5">
        <v>1700310015</v>
      </c>
      <c r="J100" s="5">
        <v>2060668629</v>
      </c>
      <c r="K100" s="5">
        <v>2682699336</v>
      </c>
      <c r="L100" s="5">
        <v>2571741735</v>
      </c>
    </row>
    <row r="101" spans="3:12" ht="15.5" x14ac:dyDescent="0.35">
      <c r="C101" t="s">
        <v>124</v>
      </c>
    </row>
    <row r="102" spans="3:12" ht="15.5" x14ac:dyDescent="0.35">
      <c r="C102" t="s">
        <v>125</v>
      </c>
      <c r="D102" s="5">
        <v>1087976430</v>
      </c>
      <c r="E102" s="5">
        <v>1067976432</v>
      </c>
      <c r="F102" s="5">
        <v>1343947359</v>
      </c>
      <c r="G102" s="5">
        <v>1480752212</v>
      </c>
      <c r="I102" s="5">
        <v>1067976432</v>
      </c>
      <c r="J102" s="5">
        <v>1780534631</v>
      </c>
      <c r="K102" s="5">
        <v>2165143404</v>
      </c>
      <c r="L102" s="5">
        <v>2437787407</v>
      </c>
    </row>
    <row r="103" spans="3:12" ht="15.5" x14ac:dyDescent="0.35">
      <c r="C103" t="s">
        <v>126</v>
      </c>
      <c r="D103" s="5">
        <v>6191605438</v>
      </c>
      <c r="E103" s="5">
        <v>6376073640</v>
      </c>
      <c r="F103" s="5">
        <v>6386814167</v>
      </c>
      <c r="G103" s="5">
        <v>5693824338</v>
      </c>
      <c r="I103" s="5">
        <v>6376073640</v>
      </c>
      <c r="J103" s="5">
        <v>5951977109</v>
      </c>
      <c r="K103" s="5">
        <v>7119688866</v>
      </c>
      <c r="L103" s="5">
        <v>12852850528</v>
      </c>
    </row>
    <row r="104" spans="3:12" ht="15.5" x14ac:dyDescent="0.35">
      <c r="C104" t="s">
        <v>127</v>
      </c>
    </row>
    <row r="105" spans="3:12" ht="15.5" x14ac:dyDescent="0.35">
      <c r="C105" t="s">
        <v>128</v>
      </c>
      <c r="D105" s="5">
        <v>20000000000</v>
      </c>
      <c r="E105" s="5">
        <v>20000000000</v>
      </c>
      <c r="F105" s="5">
        <v>20000000000</v>
      </c>
      <c r="G105" s="5">
        <v>20000000000</v>
      </c>
      <c r="I105" s="5">
        <v>20000000000</v>
      </c>
      <c r="J105" s="5">
        <v>20000000000</v>
      </c>
      <c r="K105" s="5">
        <v>14000000000</v>
      </c>
      <c r="L105" s="5">
        <v>500000000</v>
      </c>
    </row>
    <row r="106" spans="3:12" ht="15.5" x14ac:dyDescent="0.35">
      <c r="C106" t="s">
        <v>129</v>
      </c>
      <c r="D106" s="5">
        <v>21591253334</v>
      </c>
      <c r="E106" s="5">
        <v>21591253334</v>
      </c>
      <c r="F106" s="5">
        <v>21591253334</v>
      </c>
      <c r="G106" s="5">
        <v>21591253334</v>
      </c>
      <c r="I106" s="5">
        <v>21591253334</v>
      </c>
      <c r="J106" s="5">
        <v>21591253334</v>
      </c>
    </row>
    <row r="107" spans="3:12" ht="15.5" x14ac:dyDescent="0.35">
      <c r="C107" t="s">
        <v>130</v>
      </c>
      <c r="D107" s="5">
        <v>8345344419</v>
      </c>
      <c r="E107" s="5">
        <v>8137718726</v>
      </c>
      <c r="F107" s="5">
        <v>8084238408</v>
      </c>
      <c r="G107" s="5">
        <v>7471819033</v>
      </c>
      <c r="I107" s="5">
        <v>8137718726</v>
      </c>
      <c r="J107" s="5">
        <v>6317884262</v>
      </c>
      <c r="K107" s="5">
        <v>3801457896</v>
      </c>
      <c r="L107" s="5">
        <v>2865025336</v>
      </c>
    </row>
    <row r="108" spans="3:12" ht="15.5" x14ac:dyDescent="0.35">
      <c r="C108" t="s">
        <v>131</v>
      </c>
      <c r="D108" s="5">
        <v>2800000000</v>
      </c>
      <c r="E108" s="5">
        <v>2800000000</v>
      </c>
      <c r="F108" s="5">
        <v>2800000000</v>
      </c>
      <c r="G108" s="5">
        <v>2800000000</v>
      </c>
      <c r="I108" s="5">
        <v>2800000000</v>
      </c>
      <c r="J108" s="5">
        <v>2800000000</v>
      </c>
      <c r="K108" s="5">
        <v>500000000</v>
      </c>
    </row>
    <row r="109" spans="3:12" ht="15.5" x14ac:dyDescent="0.35">
      <c r="C109" t="s">
        <v>132</v>
      </c>
      <c r="D109" s="5">
        <v>5545344419</v>
      </c>
      <c r="E109" s="5">
        <v>5337718726</v>
      </c>
      <c r="F109" s="5">
        <v>5284238408</v>
      </c>
      <c r="G109" s="5">
        <v>4671819033</v>
      </c>
      <c r="I109" s="5">
        <v>5337718726</v>
      </c>
      <c r="J109" s="5">
        <v>3517884262</v>
      </c>
      <c r="K109" s="5">
        <v>3301457896</v>
      </c>
      <c r="L109" s="5">
        <v>2865025336</v>
      </c>
    </row>
    <row r="110" spans="3:12" ht="15.5" x14ac:dyDescent="0.35">
      <c r="C110" t="s">
        <v>133</v>
      </c>
      <c r="D110" s="5">
        <v>8345344419</v>
      </c>
      <c r="E110" s="5">
        <v>8137718726</v>
      </c>
      <c r="F110" s="5">
        <v>8084238408</v>
      </c>
      <c r="G110" s="5">
        <v>7471819033</v>
      </c>
      <c r="I110" s="5">
        <v>8137718726</v>
      </c>
      <c r="J110" s="5">
        <v>6317884262</v>
      </c>
      <c r="K110" s="5">
        <v>3801457896</v>
      </c>
      <c r="L110" s="5">
        <v>2865025336</v>
      </c>
    </row>
    <row r="111" spans="3:12" ht="15.5" x14ac:dyDescent="0.35">
      <c r="C111" t="s">
        <v>134</v>
      </c>
    </row>
    <row r="112" spans="3:12" ht="15.5" x14ac:dyDescent="0.35">
      <c r="C112" t="s">
        <v>9</v>
      </c>
      <c r="D112" s="5">
        <v>49926115217</v>
      </c>
      <c r="E112" s="5">
        <v>49740903076</v>
      </c>
      <c r="F112" s="5">
        <v>49920048521</v>
      </c>
      <c r="G112" s="5">
        <v>49259971961</v>
      </c>
      <c r="I112" s="5">
        <v>49740903076</v>
      </c>
      <c r="J112" s="5">
        <v>48010722819</v>
      </c>
      <c r="K112" s="5">
        <v>17712414377</v>
      </c>
      <c r="L112" s="5">
        <v>3362427235</v>
      </c>
    </row>
    <row r="113" spans="2:12" ht="15.5" x14ac:dyDescent="0.35">
      <c r="C113" t="s">
        <v>135</v>
      </c>
      <c r="D113" s="5">
        <v>56117720655</v>
      </c>
      <c r="E113" s="5">
        <v>56116976716</v>
      </c>
      <c r="F113" s="5">
        <v>56306862688</v>
      </c>
      <c r="G113" s="5">
        <v>54953796299</v>
      </c>
      <c r="I113" s="5">
        <v>56116976716</v>
      </c>
      <c r="J113" s="5">
        <v>53962699928</v>
      </c>
      <c r="K113" s="5">
        <v>24832103243</v>
      </c>
      <c r="L113" s="5">
        <v>16215277763</v>
      </c>
    </row>
    <row r="114" spans="2:12" ht="15.5" x14ac:dyDescent="0.35">
      <c r="C114" t="s">
        <v>136</v>
      </c>
      <c r="D114" s="5">
        <v>800000000</v>
      </c>
      <c r="E114" s="5">
        <v>800000000</v>
      </c>
      <c r="F114" s="5">
        <v>800000000</v>
      </c>
      <c r="G114" s="5">
        <v>800000000</v>
      </c>
      <c r="I114" s="5">
        <v>800000000</v>
      </c>
      <c r="J114" s="5">
        <v>800000000</v>
      </c>
      <c r="K114" s="5">
        <v>14000</v>
      </c>
      <c r="L114" s="5">
        <v>500</v>
      </c>
    </row>
    <row r="116" spans="2:12" ht="15.5" x14ac:dyDescent="0.35">
      <c r="B116" t="s">
        <v>137</v>
      </c>
      <c r="C116" t="s">
        <v>138</v>
      </c>
      <c r="D116" s="5">
        <v>515000296</v>
      </c>
      <c r="E116" s="5">
        <v>139872284</v>
      </c>
      <c r="F116" s="5">
        <v>720660796</v>
      </c>
      <c r="G116" s="5">
        <v>940158753</v>
      </c>
      <c r="I116" s="5">
        <v>1940377621</v>
      </c>
      <c r="J116" s="5">
        <v>-26472265313</v>
      </c>
      <c r="K116" s="5">
        <v>2012490242</v>
      </c>
      <c r="L116" s="5">
        <v>-1438151413</v>
      </c>
    </row>
    <row r="117" spans="2:12" ht="15.5" x14ac:dyDescent="0.35">
      <c r="C117" t="s">
        <v>139</v>
      </c>
      <c r="D117" s="5">
        <v>10813402538</v>
      </c>
      <c r="E117" s="5">
        <v>11304652730</v>
      </c>
      <c r="F117" s="5">
        <v>13283850267</v>
      </c>
      <c r="G117" s="5">
        <v>12383297104</v>
      </c>
      <c r="I117" s="5">
        <v>48339917803</v>
      </c>
      <c r="J117" s="5">
        <v>45293533160</v>
      </c>
      <c r="K117" s="5">
        <v>48668469063</v>
      </c>
      <c r="L117" s="5">
        <v>9000536584</v>
      </c>
    </row>
    <row r="118" spans="2:12" ht="15.5" x14ac:dyDescent="0.35">
      <c r="C118" t="s">
        <v>598</v>
      </c>
      <c r="D118" s="5">
        <v>-4467153862</v>
      </c>
      <c r="E118" s="5">
        <v>-4313375213</v>
      </c>
      <c r="F118" s="5">
        <v>-6768828627</v>
      </c>
      <c r="G118" s="5">
        <v>-6390912179</v>
      </c>
      <c r="I118" s="5">
        <v>-22392661282</v>
      </c>
      <c r="J118" s="5">
        <v>-50660455436</v>
      </c>
      <c r="K118" s="5">
        <v>-30378891016</v>
      </c>
      <c r="L118" s="5">
        <v>-7495498756</v>
      </c>
    </row>
    <row r="119" spans="2:12" ht="15.5" x14ac:dyDescent="0.35">
      <c r="C119" t="s">
        <v>142</v>
      </c>
      <c r="D119" s="5">
        <v>-4327135565</v>
      </c>
      <c r="E119" s="5">
        <v>-3802446695</v>
      </c>
      <c r="F119" s="5">
        <v>-10396449828</v>
      </c>
      <c r="G119" s="5">
        <v>2170290926</v>
      </c>
      <c r="I119" s="5">
        <v>-16573039290</v>
      </c>
      <c r="J119" s="5">
        <v>-14866244865</v>
      </c>
      <c r="K119" s="5">
        <v>-12899210433</v>
      </c>
      <c r="L119" s="5">
        <v>-1896315851</v>
      </c>
    </row>
    <row r="120" spans="2:12" ht="15.5" x14ac:dyDescent="0.35">
      <c r="C120" t="s">
        <v>1124</v>
      </c>
      <c r="D120" s="5">
        <v>-1579920620</v>
      </c>
      <c r="E120" s="5">
        <v>-2308484173</v>
      </c>
      <c r="F120" s="5">
        <v>4811037778</v>
      </c>
      <c r="G120" s="5">
        <v>-6871465088</v>
      </c>
      <c r="I120" s="5">
        <v>-5999132749</v>
      </c>
      <c r="J120" s="5">
        <v>-4277476829</v>
      </c>
      <c r="K120" s="5">
        <v>-3039232602</v>
      </c>
      <c r="L120" s="5">
        <v>-693159039</v>
      </c>
    </row>
    <row r="121" spans="2:12" ht="15.5" x14ac:dyDescent="0.35">
      <c r="C121" t="s">
        <v>355</v>
      </c>
      <c r="D121" s="5">
        <v>-108476562</v>
      </c>
      <c r="E121" s="5">
        <v>-209751739</v>
      </c>
      <c r="F121" s="5">
        <v>-58527849</v>
      </c>
      <c r="G121" s="5">
        <v>-71903839</v>
      </c>
      <c r="I121" s="5">
        <v>-409886986</v>
      </c>
      <c r="J121" s="5">
        <v>-242570343</v>
      </c>
      <c r="K121" s="5">
        <v>-292885119</v>
      </c>
      <c r="L121" s="5">
        <v>-317299974</v>
      </c>
    </row>
    <row r="122" spans="2:12" ht="15.5" x14ac:dyDescent="0.35">
      <c r="C122" t="s">
        <v>144</v>
      </c>
      <c r="D122" s="5">
        <v>184284367</v>
      </c>
      <c r="E122" s="5">
        <v>-530722626</v>
      </c>
      <c r="F122" s="5">
        <v>-150420945</v>
      </c>
      <c r="G122" s="5">
        <v>-279148171</v>
      </c>
      <c r="I122" s="5">
        <v>-1024819875</v>
      </c>
      <c r="J122" s="5">
        <v>-1719051000</v>
      </c>
      <c r="K122" s="5">
        <v>-45759651</v>
      </c>
      <c r="L122" s="5">
        <v>-36414377</v>
      </c>
    </row>
    <row r="123" spans="2:12" ht="15.5" x14ac:dyDescent="0.35">
      <c r="C123" t="s">
        <v>145</v>
      </c>
      <c r="D123" s="5">
        <v>-150000002</v>
      </c>
      <c r="E123" s="5">
        <v>-211475990</v>
      </c>
      <c r="F123" s="5">
        <v>-142500004</v>
      </c>
      <c r="G123" s="5">
        <v>-142500002</v>
      </c>
      <c r="I123" s="5">
        <v>-796698658</v>
      </c>
      <c r="J123" s="5">
        <v>28669391438</v>
      </c>
      <c r="K123" s="5">
        <v>3490446985</v>
      </c>
      <c r="L123" s="5">
        <v>1733125902</v>
      </c>
    </row>
    <row r="124" spans="2:12" ht="15.5" x14ac:dyDescent="0.35">
      <c r="C124" t="s">
        <v>146</v>
      </c>
      <c r="D124" s="5">
        <v>-203498559</v>
      </c>
      <c r="E124" s="5">
        <v>329908255</v>
      </c>
      <c r="F124" s="5">
        <v>-435148435</v>
      </c>
      <c r="G124" s="5">
        <v>-221680240</v>
      </c>
      <c r="I124" s="5">
        <v>-860912931</v>
      </c>
      <c r="J124" s="5">
        <v>-2887415379</v>
      </c>
      <c r="K124" s="5">
        <v>-3675568712</v>
      </c>
      <c r="L124" s="5">
        <v>-572547400</v>
      </c>
    </row>
    <row r="125" spans="2:12" ht="15.5" x14ac:dyDescent="0.35">
      <c r="C125" t="s">
        <v>148</v>
      </c>
      <c r="D125" s="5">
        <v>-20442961</v>
      </c>
      <c r="E125" s="5">
        <v>-48196607</v>
      </c>
      <c r="F125" s="5">
        <v>-120283609</v>
      </c>
      <c r="G125" s="5">
        <v>-91759100</v>
      </c>
      <c r="I125" s="5">
        <v>-752608116</v>
      </c>
      <c r="J125" s="5">
        <v>-2580965379</v>
      </c>
      <c r="K125" s="5">
        <v>-3416518712</v>
      </c>
      <c r="L125" s="5">
        <v>-344297400</v>
      </c>
    </row>
    <row r="126" spans="2:12" ht="15.5" x14ac:dyDescent="0.35">
      <c r="C126" t="s">
        <v>290</v>
      </c>
      <c r="J126" s="5">
        <v>-53450000</v>
      </c>
      <c r="K126" s="5">
        <v>-17050000</v>
      </c>
      <c r="L126" s="5">
        <v>-3250000</v>
      </c>
    </row>
    <row r="127" spans="2:12" ht="15.5" x14ac:dyDescent="0.35">
      <c r="C127" t="s">
        <v>291</v>
      </c>
      <c r="D127" s="5">
        <v>-183055598</v>
      </c>
      <c r="E127" s="5">
        <v>378104862</v>
      </c>
      <c r="F127" s="5">
        <v>-314864826</v>
      </c>
      <c r="G127" s="5">
        <v>-129921140</v>
      </c>
      <c r="I127" s="5">
        <v>-108304815</v>
      </c>
      <c r="J127" s="5">
        <v>-253000000</v>
      </c>
      <c r="K127" s="5">
        <v>-242000000</v>
      </c>
      <c r="L127" s="5">
        <v>-225000000</v>
      </c>
    </row>
    <row r="128" spans="2:12" ht="15.5" x14ac:dyDescent="0.35">
      <c r="C128" t="s">
        <v>149</v>
      </c>
      <c r="D128" s="5">
        <v>-150000002</v>
      </c>
      <c r="E128" s="5">
        <v>-211475990</v>
      </c>
      <c r="F128" s="5">
        <v>-142500004</v>
      </c>
      <c r="G128" s="5">
        <v>-142500002</v>
      </c>
      <c r="I128" s="5">
        <v>-796698658</v>
      </c>
      <c r="J128" s="5">
        <v>28669391438</v>
      </c>
      <c r="K128" s="5">
        <v>3490446985</v>
      </c>
      <c r="L128" s="5">
        <v>1733125902</v>
      </c>
    </row>
    <row r="129" spans="2:12" ht="15.5" x14ac:dyDescent="0.35">
      <c r="C129" t="s">
        <v>311</v>
      </c>
      <c r="D129" s="5">
        <v>-100000002</v>
      </c>
      <c r="E129" s="5">
        <v>-100000002</v>
      </c>
      <c r="F129" s="5">
        <v>-100000002</v>
      </c>
      <c r="G129" s="5">
        <v>-100000002</v>
      </c>
      <c r="I129" s="5">
        <v>-400000008</v>
      </c>
      <c r="J129" s="5">
        <v>-400000008</v>
      </c>
      <c r="K129" s="5">
        <v>-2252367547</v>
      </c>
      <c r="L129" s="5">
        <v>-247632453</v>
      </c>
    </row>
    <row r="130" spans="2:12" ht="15.5" x14ac:dyDescent="0.35">
      <c r="C130" t="s">
        <v>489</v>
      </c>
      <c r="K130" s="5">
        <v>2000000000</v>
      </c>
    </row>
    <row r="131" spans="2:12" ht="15.5" x14ac:dyDescent="0.35">
      <c r="C131" t="s">
        <v>361</v>
      </c>
      <c r="J131" s="5">
        <v>27591253334</v>
      </c>
      <c r="K131" s="5">
        <v>11500000000</v>
      </c>
    </row>
    <row r="132" spans="2:12" ht="15.5" x14ac:dyDescent="0.35">
      <c r="C132" t="s">
        <v>838</v>
      </c>
    </row>
    <row r="133" spans="2:12" ht="15.5" x14ac:dyDescent="0.35">
      <c r="C133" t="s">
        <v>155</v>
      </c>
      <c r="D133" s="5">
        <v>120000000</v>
      </c>
      <c r="E133" s="5">
        <v>-111475988</v>
      </c>
      <c r="F133" s="5">
        <v>-42500002</v>
      </c>
      <c r="G133" s="5">
        <v>-42500000</v>
      </c>
      <c r="I133" s="5">
        <v>-396698650</v>
      </c>
      <c r="J133" s="5">
        <v>-386861888</v>
      </c>
      <c r="K133" s="5">
        <v>-82380168</v>
      </c>
      <c r="L133" s="5">
        <v>-568539045</v>
      </c>
    </row>
    <row r="134" spans="2:12" ht="15.5" x14ac:dyDescent="0.35">
      <c r="C134" t="s">
        <v>487</v>
      </c>
      <c r="D134" s="5">
        <v>-170000000</v>
      </c>
      <c r="K134" s="5">
        <v>-7929805300</v>
      </c>
    </row>
    <row r="135" spans="2:12" ht="15.5" x14ac:dyDescent="0.35">
      <c r="C135" t="s">
        <v>770</v>
      </c>
      <c r="J135" s="5">
        <v>1865000000</v>
      </c>
      <c r="K135" s="5">
        <v>255000000</v>
      </c>
      <c r="L135" s="5">
        <v>2549297400</v>
      </c>
    </row>
    <row r="136" spans="2:12" ht="15.5" x14ac:dyDescent="0.35">
      <c r="C136" t="s">
        <v>164</v>
      </c>
      <c r="D136" s="5">
        <v>161501735</v>
      </c>
      <c r="E136" s="5">
        <v>258304549</v>
      </c>
      <c r="F136" s="5">
        <v>143012357</v>
      </c>
      <c r="G136" s="5">
        <v>575978511</v>
      </c>
      <c r="I136" s="5">
        <v>282766032</v>
      </c>
      <c r="J136" s="5">
        <v>-690289254</v>
      </c>
      <c r="K136" s="5">
        <v>1827368515</v>
      </c>
      <c r="L136" s="5">
        <v>-277572911</v>
      </c>
    </row>
    <row r="137" spans="2:12" ht="15.5" x14ac:dyDescent="0.35">
      <c r="C137" t="s">
        <v>165</v>
      </c>
      <c r="D137" s="5">
        <v>2428155376</v>
      </c>
      <c r="I137" s="5">
        <v>2145389344</v>
      </c>
      <c r="J137" s="5">
        <v>2835678598</v>
      </c>
      <c r="K137" s="5">
        <v>1008310083</v>
      </c>
      <c r="L137" s="5">
        <v>1285882994</v>
      </c>
    </row>
    <row r="138" spans="2:12" ht="15.5" x14ac:dyDescent="0.35">
      <c r="C138" t="s">
        <v>166</v>
      </c>
      <c r="D138" s="5">
        <v>2589657111</v>
      </c>
      <c r="E138" s="5">
        <v>258304549</v>
      </c>
      <c r="F138" s="5">
        <v>143012357</v>
      </c>
      <c r="G138" s="5">
        <v>575978511</v>
      </c>
      <c r="I138" s="5">
        <v>2428155376</v>
      </c>
      <c r="J138" s="5">
        <v>2145389344</v>
      </c>
      <c r="K138" s="5">
        <v>2835678598</v>
      </c>
      <c r="L138" s="5">
        <v>1008310083</v>
      </c>
    </row>
    <row r="140" spans="2:12" ht="15.5" x14ac:dyDescent="0.35">
      <c r="B140" t="s">
        <v>167</v>
      </c>
      <c r="C140" t="s">
        <v>11</v>
      </c>
      <c r="D140" s="5">
        <v>800000000</v>
      </c>
      <c r="E140" s="5">
        <v>800000000</v>
      </c>
      <c r="F140" s="5">
        <v>800000000</v>
      </c>
      <c r="G140" s="5">
        <v>800000000</v>
      </c>
      <c r="I140" s="5">
        <v>800000000</v>
      </c>
      <c r="J140" s="5">
        <v>800000000</v>
      </c>
      <c r="K140" s="5">
        <v>0</v>
      </c>
      <c r="L140" s="5">
        <v>0</v>
      </c>
    </row>
    <row r="141" spans="2:12" ht="15.5" x14ac:dyDescent="0.35">
      <c r="C141" t="s">
        <v>168</v>
      </c>
      <c r="D141" s="6">
        <v>0.26</v>
      </c>
      <c r="E141" s="6">
        <v>7.0000000000000007E-2</v>
      </c>
      <c r="F141" s="6">
        <v>0.77</v>
      </c>
      <c r="G141" s="6">
        <v>0.8</v>
      </c>
    </row>
    <row r="142" spans="2:12" ht="15.5" x14ac:dyDescent="0.35">
      <c r="C142" t="s">
        <v>169</v>
      </c>
      <c r="D142" s="6">
        <v>334.62</v>
      </c>
      <c r="E142" s="6">
        <v>2885.71</v>
      </c>
      <c r="F142" s="6">
        <v>128.57</v>
      </c>
      <c r="G142" s="6">
        <v>93.75</v>
      </c>
    </row>
    <row r="143" spans="2:12" ht="15.5" x14ac:dyDescent="0.35">
      <c r="C143" t="s">
        <v>60</v>
      </c>
      <c r="D143" s="6">
        <v>6.35</v>
      </c>
      <c r="E143" s="6">
        <v>14.48</v>
      </c>
      <c r="F143" s="6">
        <v>5.96</v>
      </c>
      <c r="G143" s="6">
        <v>4.8499999999999996</v>
      </c>
    </row>
    <row r="144" spans="2:12" ht="15.5" x14ac:dyDescent="0.35">
      <c r="C144" t="s">
        <v>170</v>
      </c>
    </row>
    <row r="145" spans="3:7" ht="15.5" x14ac:dyDescent="0.35">
      <c r="C145" t="s">
        <v>171</v>
      </c>
      <c r="D145" s="6">
        <v>3.7000000000000002E-3</v>
      </c>
      <c r="E145" s="6">
        <v>1E-3</v>
      </c>
      <c r="F145" s="6">
        <v>1.09E-2</v>
      </c>
      <c r="G145" s="6">
        <v>1.1599999999999999E-2</v>
      </c>
    </row>
    <row r="146" spans="3:7" ht="15.5" x14ac:dyDescent="0.35">
      <c r="C146" t="s">
        <v>172</v>
      </c>
      <c r="D146" s="6">
        <v>4.1999999999999997E-3</v>
      </c>
      <c r="E146" s="6">
        <v>1.1000000000000001E-3</v>
      </c>
      <c r="F146" s="6">
        <v>1.23E-2</v>
      </c>
      <c r="G146" s="6">
        <v>1.3000000000000001E-2</v>
      </c>
    </row>
    <row r="147" spans="3:7" ht="15.5" x14ac:dyDescent="0.35">
      <c r="C147" t="s">
        <v>173</v>
      </c>
      <c r="D147" s="6">
        <v>7.1999999999999998E-3</v>
      </c>
      <c r="E147" s="6">
        <v>1.1000000000000001E-2</v>
      </c>
      <c r="F147" s="6">
        <v>1.7399999999999999E-2</v>
      </c>
      <c r="G147" s="6">
        <v>1.5900000000000001E-2</v>
      </c>
    </row>
    <row r="148" spans="3:7" ht="15.5" x14ac:dyDescent="0.35">
      <c r="C148" t="s">
        <v>174</v>
      </c>
    </row>
    <row r="149" spans="3:7" ht="15.5" x14ac:dyDescent="0.35">
      <c r="C149" t="s">
        <v>175</v>
      </c>
      <c r="D149" s="5">
        <v>50000000000</v>
      </c>
      <c r="E149" s="5">
        <v>50000000000</v>
      </c>
      <c r="F149" s="5">
        <v>50000000000</v>
      </c>
      <c r="G149" s="5">
        <v>49000000000</v>
      </c>
    </row>
    <row r="150" spans="3:7" ht="15.5" x14ac:dyDescent="0.35">
      <c r="C150" t="s">
        <v>176</v>
      </c>
      <c r="D150" s="6">
        <v>1.39</v>
      </c>
      <c r="E150" s="6">
        <v>3.25</v>
      </c>
      <c r="F150" s="6">
        <v>1.59</v>
      </c>
      <c r="G150" s="6">
        <v>1.22</v>
      </c>
    </row>
    <row r="151" spans="3:7" ht="15.5" x14ac:dyDescent="0.35">
      <c r="C151" t="s">
        <v>177</v>
      </c>
      <c r="D151" s="6">
        <v>62.41</v>
      </c>
      <c r="E151" s="6">
        <v>62.18</v>
      </c>
      <c r="F151" s="6">
        <v>62.4</v>
      </c>
      <c r="G151" s="6">
        <v>61.57</v>
      </c>
    </row>
    <row r="152" spans="3:7" ht="15.5" x14ac:dyDescent="0.35">
      <c r="C152" t="s">
        <v>178</v>
      </c>
      <c r="D152" s="6">
        <v>1.39</v>
      </c>
      <c r="E152" s="6">
        <v>3.25</v>
      </c>
      <c r="F152" s="6">
        <v>1.59</v>
      </c>
      <c r="G152" s="6">
        <v>1.22</v>
      </c>
    </row>
    <row r="153" spans="3:7" ht="15.5" x14ac:dyDescent="0.35">
      <c r="C153" t="s">
        <v>179</v>
      </c>
      <c r="D153" s="6">
        <v>62.41</v>
      </c>
      <c r="E153" s="6">
        <v>62.18</v>
      </c>
      <c r="F153" s="6">
        <v>62.4</v>
      </c>
      <c r="G153" s="6">
        <v>61.57</v>
      </c>
    </row>
    <row r="154" spans="3:7" ht="15.5" x14ac:dyDescent="0.35">
      <c r="C154" t="s">
        <v>180</v>
      </c>
      <c r="D154" s="5">
        <v>0</v>
      </c>
      <c r="E154" s="5">
        <v>0</v>
      </c>
      <c r="F154" s="5">
        <v>0</v>
      </c>
      <c r="G154" s="5">
        <v>0</v>
      </c>
    </row>
    <row r="155" spans="3:7" ht="15.5" x14ac:dyDescent="0.35">
      <c r="C155" t="s">
        <v>181</v>
      </c>
      <c r="D155" s="5">
        <v>1000000000</v>
      </c>
      <c r="E155" s="5">
        <v>1000000000</v>
      </c>
      <c r="F155" s="5">
        <v>1000000000</v>
      </c>
      <c r="G155" s="5">
        <v>1000000000</v>
      </c>
    </row>
    <row r="156" spans="3:7" ht="15.5" x14ac:dyDescent="0.35">
      <c r="C156" t="s">
        <v>182</v>
      </c>
      <c r="D156" s="5">
        <v>50000000000</v>
      </c>
      <c r="E156" s="5">
        <v>50000000000</v>
      </c>
      <c r="F156" s="5">
        <v>50000000000</v>
      </c>
      <c r="G156" s="5">
        <v>49000000000</v>
      </c>
    </row>
    <row r="157" spans="3:7" ht="15.5" x14ac:dyDescent="0.35">
      <c r="C157" t="s">
        <v>23</v>
      </c>
      <c r="D157" s="5">
        <v>1000000000</v>
      </c>
      <c r="E157" s="5">
        <v>1000000000</v>
      </c>
      <c r="F157" s="5">
        <v>1000000000</v>
      </c>
      <c r="G157" s="5">
        <v>1000000000</v>
      </c>
    </row>
    <row r="158" spans="3:7" ht="15.5" x14ac:dyDescent="0.35">
      <c r="C158" t="s">
        <v>20</v>
      </c>
      <c r="D158" s="5">
        <v>-1000000000</v>
      </c>
      <c r="E158" s="5">
        <v>-1000000000</v>
      </c>
      <c r="F158" s="5">
        <v>-1000000000</v>
      </c>
      <c r="G158" s="5">
        <v>-1000000000</v>
      </c>
    </row>
    <row r="159" spans="3:7" ht="15.5" x14ac:dyDescent="0.35">
      <c r="C159" t="s">
        <v>183</v>
      </c>
      <c r="D159" s="5">
        <v>41000000000</v>
      </c>
      <c r="E159" s="5">
        <v>40000000000</v>
      </c>
      <c r="F159" s="5">
        <v>40000000000</v>
      </c>
      <c r="G159" s="5">
        <v>39000000000</v>
      </c>
    </row>
    <row r="160" spans="3:7" ht="15.5" x14ac:dyDescent="0.35">
      <c r="C160" t="s">
        <v>184</v>
      </c>
      <c r="D160" s="5">
        <v>1000000000</v>
      </c>
      <c r="E160" s="5">
        <v>0</v>
      </c>
      <c r="F160" s="5">
        <v>1000000000</v>
      </c>
      <c r="G160" s="5">
        <v>1000000000</v>
      </c>
    </row>
    <row r="161" spans="3:12" ht="15.5" x14ac:dyDescent="0.35">
      <c r="C161" t="s">
        <v>185</v>
      </c>
      <c r="D161" s="5">
        <v>0</v>
      </c>
      <c r="E161" s="5">
        <v>0</v>
      </c>
      <c r="F161" s="5">
        <v>0</v>
      </c>
      <c r="G161" s="5">
        <v>0</v>
      </c>
    </row>
    <row r="162" spans="3:12" ht="15.5" x14ac:dyDescent="0.35">
      <c r="C162" t="s">
        <v>12</v>
      </c>
      <c r="D162" s="5">
        <v>0</v>
      </c>
      <c r="E162" s="5">
        <v>0</v>
      </c>
      <c r="F162" s="5">
        <v>1000000000</v>
      </c>
      <c r="G162" s="5">
        <v>1000000000</v>
      </c>
    </row>
    <row r="163" spans="3:12" ht="15.5" x14ac:dyDescent="0.35">
      <c r="C163" t="s">
        <v>15</v>
      </c>
      <c r="D163" s="6">
        <v>0.62</v>
      </c>
      <c r="E163" s="6">
        <v>0.11</v>
      </c>
      <c r="F163" s="6">
        <v>0.75</v>
      </c>
      <c r="G163" s="6">
        <v>1.06</v>
      </c>
    </row>
    <row r="164" spans="3:12" ht="15.5" x14ac:dyDescent="0.35">
      <c r="C164" t="s">
        <v>45</v>
      </c>
      <c r="I164" s="6">
        <v>2.27</v>
      </c>
      <c r="J164" s="6">
        <v>3.15</v>
      </c>
      <c r="K164" s="6">
        <v>209745.18</v>
      </c>
      <c r="L164" s="6">
        <v>1814965.32</v>
      </c>
    </row>
    <row r="165" spans="3:12" ht="15.5" x14ac:dyDescent="0.35">
      <c r="C165" t="s">
        <v>59</v>
      </c>
      <c r="I165" s="6">
        <v>88.99</v>
      </c>
      <c r="J165" s="6">
        <v>57.78</v>
      </c>
      <c r="K165" s="5">
        <v>0</v>
      </c>
      <c r="L165" s="5">
        <v>0</v>
      </c>
    </row>
    <row r="166" spans="3:12" ht="15.5" x14ac:dyDescent="0.35">
      <c r="C166" t="s">
        <v>62</v>
      </c>
      <c r="I166" s="6">
        <v>3.35</v>
      </c>
      <c r="J166" s="6">
        <v>3.26</v>
      </c>
      <c r="K166" s="5">
        <v>0</v>
      </c>
      <c r="L166" s="5">
        <v>0</v>
      </c>
    </row>
    <row r="167" spans="3:12" ht="15.5" x14ac:dyDescent="0.35">
      <c r="C167" t="s">
        <v>186</v>
      </c>
    </row>
    <row r="168" spans="3:12" ht="15.5" x14ac:dyDescent="0.35">
      <c r="C168" t="s">
        <v>187</v>
      </c>
      <c r="I168" s="6">
        <v>3.2400000000000005E-2</v>
      </c>
      <c r="J168" s="6">
        <v>4.6600000000000003E-2</v>
      </c>
      <c r="K168" s="6">
        <v>0.1183</v>
      </c>
      <c r="L168" s="6">
        <v>5.5999999999999994E-2</v>
      </c>
    </row>
    <row r="169" spans="3:12" ht="15.5" x14ac:dyDescent="0.35">
      <c r="C169" t="s">
        <v>188</v>
      </c>
      <c r="I169" s="6">
        <v>3.6600000000000001E-2</v>
      </c>
      <c r="J169" s="6">
        <v>5.2400000000000002E-2</v>
      </c>
      <c r="K169" s="6">
        <v>0.16579999999999998</v>
      </c>
      <c r="L169" s="6">
        <v>0.26989999999999997</v>
      </c>
    </row>
    <row r="170" spans="3:12" ht="15.5" x14ac:dyDescent="0.35">
      <c r="C170" t="s">
        <v>189</v>
      </c>
      <c r="I170" s="6">
        <v>5.8600000000000006E-2</v>
      </c>
      <c r="J170" s="6">
        <v>9.7299999999999998E-2</v>
      </c>
      <c r="K170" s="6">
        <v>0.314</v>
      </c>
      <c r="L170" s="6">
        <v>0.4229</v>
      </c>
    </row>
    <row r="171" spans="3:12" ht="15.5" x14ac:dyDescent="0.35">
      <c r="C171" t="s">
        <v>190</v>
      </c>
    </row>
    <row r="172" spans="3:12" ht="15.5" x14ac:dyDescent="0.35">
      <c r="C172" t="s">
        <v>56</v>
      </c>
      <c r="I172" s="6">
        <v>3.25</v>
      </c>
      <c r="J172" s="6">
        <v>3.03</v>
      </c>
      <c r="K172" s="5">
        <v>0</v>
      </c>
      <c r="L172" s="5">
        <v>0</v>
      </c>
    </row>
    <row r="173" spans="3:12" ht="15.5" x14ac:dyDescent="0.35">
      <c r="C173" t="s">
        <v>53</v>
      </c>
      <c r="I173" s="6">
        <v>62.18</v>
      </c>
      <c r="J173" s="6">
        <v>60.01</v>
      </c>
      <c r="K173" s="6">
        <v>1265172.46</v>
      </c>
      <c r="L173" s="6">
        <v>6724854.4699999997</v>
      </c>
    </row>
    <row r="174" spans="3:12" ht="15.5" x14ac:dyDescent="0.35">
      <c r="C174" t="s">
        <v>191</v>
      </c>
      <c r="I174" s="6">
        <v>3.25</v>
      </c>
      <c r="J174" s="6">
        <v>3.03</v>
      </c>
      <c r="K174" s="5">
        <v>0</v>
      </c>
      <c r="L174" s="5">
        <v>0</v>
      </c>
    </row>
    <row r="175" spans="3:12" ht="15.5" x14ac:dyDescent="0.35">
      <c r="C175" t="s">
        <v>192</v>
      </c>
      <c r="I175" s="6">
        <v>62.18</v>
      </c>
      <c r="J175" s="6">
        <v>60.01</v>
      </c>
      <c r="K175" s="6">
        <v>1265172.46</v>
      </c>
      <c r="L175" s="6">
        <v>6724854.4699999997</v>
      </c>
    </row>
    <row r="176" spans="3:12" ht="15.5" x14ac:dyDescent="0.35">
      <c r="C176" t="s">
        <v>193</v>
      </c>
      <c r="I176" s="5">
        <v>0</v>
      </c>
      <c r="J176" s="5">
        <v>0</v>
      </c>
      <c r="K176" s="5">
        <v>0</v>
      </c>
      <c r="L176" s="5">
        <v>0</v>
      </c>
    </row>
    <row r="177" spans="2:12" ht="15.5" x14ac:dyDescent="0.35">
      <c r="C177" t="s">
        <v>194</v>
      </c>
      <c r="I177" s="5">
        <v>1000000000</v>
      </c>
      <c r="J177" s="5">
        <v>1000000000</v>
      </c>
      <c r="K177" s="5">
        <v>2000000000</v>
      </c>
      <c r="L177" s="5">
        <v>2000000000</v>
      </c>
    </row>
    <row r="178" spans="2:12" ht="15.5" x14ac:dyDescent="0.35">
      <c r="C178" t="s">
        <v>25</v>
      </c>
      <c r="I178" s="5">
        <v>1000000000</v>
      </c>
      <c r="J178" s="5">
        <v>2000000000</v>
      </c>
      <c r="K178" s="5">
        <v>2000000000</v>
      </c>
      <c r="L178" s="5">
        <v>2000000000</v>
      </c>
    </row>
    <row r="179" spans="2:12" ht="15.5" x14ac:dyDescent="0.35">
      <c r="C179" t="s">
        <v>22</v>
      </c>
      <c r="I179" s="5">
        <v>-1000000000</v>
      </c>
      <c r="J179" s="5">
        <v>-1000000000</v>
      </c>
      <c r="K179" s="5">
        <v>-1000000000</v>
      </c>
      <c r="L179" s="5">
        <v>1000000000</v>
      </c>
    </row>
    <row r="180" spans="2:12" ht="15.5" x14ac:dyDescent="0.35">
      <c r="C180" t="s">
        <v>195</v>
      </c>
      <c r="I180" s="5">
        <v>40000000000</v>
      </c>
      <c r="J180" s="5">
        <v>38000000000</v>
      </c>
      <c r="K180" s="5">
        <v>11000000000</v>
      </c>
      <c r="L180" s="5">
        <v>-1000000000</v>
      </c>
    </row>
    <row r="181" spans="2:12" ht="15.5" x14ac:dyDescent="0.35">
      <c r="C181" t="s">
        <v>196</v>
      </c>
      <c r="I181" s="5">
        <v>2000000000</v>
      </c>
      <c r="J181" s="5">
        <v>-26000000000</v>
      </c>
      <c r="K181" s="5">
        <v>2000000000</v>
      </c>
      <c r="L181" s="5">
        <v>-1000000000</v>
      </c>
    </row>
    <row r="182" spans="2:12" ht="15.5" x14ac:dyDescent="0.35">
      <c r="C182" t="s">
        <v>197</v>
      </c>
      <c r="I182" s="5">
        <v>-1000000000</v>
      </c>
      <c r="J182" s="5">
        <v>-3000000000</v>
      </c>
      <c r="K182" s="5">
        <v>-3000000000</v>
      </c>
      <c r="L182" s="5">
        <v>0</v>
      </c>
    </row>
    <row r="183" spans="2:12" ht="15.5" x14ac:dyDescent="0.35">
      <c r="C183" t="s">
        <v>14</v>
      </c>
      <c r="I183" s="5">
        <v>1000000000</v>
      </c>
      <c r="J183" s="5">
        <v>-29000000000</v>
      </c>
      <c r="K183" s="5">
        <v>-1000000000</v>
      </c>
      <c r="L183" s="5">
        <v>-2000000000</v>
      </c>
    </row>
    <row r="184" spans="2:12" ht="15.5" x14ac:dyDescent="0.35">
      <c r="C184" t="s">
        <v>16</v>
      </c>
      <c r="I184" s="6">
        <v>1.48</v>
      </c>
      <c r="J184" s="6">
        <v>-36.32</v>
      </c>
      <c r="K184" s="6">
        <v>-100287.75</v>
      </c>
      <c r="L184" s="6">
        <v>-3564897.63</v>
      </c>
    </row>
    <row r="186" spans="2:12" ht="15.5" x14ac:dyDescent="0.35">
      <c r="B186" t="s">
        <v>198</v>
      </c>
      <c r="C186" t="s">
        <v>199</v>
      </c>
      <c r="D186" s="5">
        <v>208000000</v>
      </c>
      <c r="E186" s="5">
        <v>53000000</v>
      </c>
      <c r="F186" s="5">
        <v>612000000</v>
      </c>
      <c r="G186" s="5">
        <v>638000000</v>
      </c>
      <c r="H186" s="5">
        <v>831000000</v>
      </c>
      <c r="I186" s="5">
        <v>2000000000</v>
      </c>
      <c r="J186" s="5">
        <v>3000000000</v>
      </c>
      <c r="K186" s="5">
        <v>3000000000</v>
      </c>
      <c r="L186" s="5">
        <v>907000000</v>
      </c>
    </row>
    <row r="187" spans="2:12" ht="15.5" x14ac:dyDescent="0.35">
      <c r="C187" t="s">
        <v>317</v>
      </c>
      <c r="H187" s="5">
        <v>2000000000</v>
      </c>
      <c r="I187" s="5">
        <v>2000000000</v>
      </c>
      <c r="J187" s="5">
        <v>3000000000</v>
      </c>
    </row>
    <row r="188" spans="2:12" ht="15.5" x14ac:dyDescent="0.35">
      <c r="C188" t="s">
        <v>44</v>
      </c>
      <c r="D188" s="6">
        <v>0.26</v>
      </c>
      <c r="E188" s="6">
        <v>7.0000000000000007E-2</v>
      </c>
      <c r="F188" s="6">
        <v>0.77</v>
      </c>
      <c r="G188" s="6">
        <v>0.8</v>
      </c>
      <c r="H188" s="6">
        <v>1.04</v>
      </c>
      <c r="I188" s="6">
        <v>2.27</v>
      </c>
      <c r="J188" s="6">
        <v>3.15</v>
      </c>
      <c r="K188" s="6">
        <v>3.67</v>
      </c>
      <c r="L188" s="6">
        <v>1.1299999999999999</v>
      </c>
    </row>
    <row r="189" spans="2:12" ht="15.5" x14ac:dyDescent="0.35">
      <c r="C189" t="s">
        <v>318</v>
      </c>
      <c r="H189" s="6">
        <v>1.89</v>
      </c>
      <c r="I189" s="6">
        <v>2.27</v>
      </c>
      <c r="J189" s="6">
        <v>3.15</v>
      </c>
    </row>
    <row r="190" spans="2:12" ht="15.5" x14ac:dyDescent="0.35">
      <c r="C190" t="s">
        <v>204</v>
      </c>
      <c r="D190" s="5">
        <v>11000000000</v>
      </c>
      <c r="E190" s="5">
        <v>11000000000</v>
      </c>
      <c r="F190" s="5">
        <v>13000000000</v>
      </c>
      <c r="G190" s="5">
        <v>12000000000</v>
      </c>
      <c r="H190" s="5">
        <v>44000000000</v>
      </c>
      <c r="I190" s="5">
        <v>48000000000</v>
      </c>
      <c r="J190" s="5">
        <v>45000000000</v>
      </c>
      <c r="K190" s="5">
        <v>49000000000</v>
      </c>
      <c r="L190" s="5">
        <v>9000000000</v>
      </c>
    </row>
    <row r="191" spans="2:12" ht="15.5" x14ac:dyDescent="0.35">
      <c r="C191" t="s">
        <v>319</v>
      </c>
      <c r="H191" s="5">
        <v>48000000000</v>
      </c>
      <c r="I191" s="5">
        <v>48000000000</v>
      </c>
      <c r="J191" s="5">
        <v>45000000000</v>
      </c>
    </row>
    <row r="192" spans="2:12" ht="15.5" x14ac:dyDescent="0.35">
      <c r="C192" t="s">
        <v>208</v>
      </c>
      <c r="I192" s="6">
        <v>78.03</v>
      </c>
    </row>
    <row r="193" spans="3:9" ht="15.5" x14ac:dyDescent="0.35">
      <c r="C193" t="s">
        <v>320</v>
      </c>
      <c r="I193" s="6">
        <v>42.87</v>
      </c>
    </row>
    <row r="194" spans="3:9" ht="15.5" x14ac:dyDescent="0.35">
      <c r="C194" t="s">
        <v>209</v>
      </c>
      <c r="I194" s="6">
        <v>7.42</v>
      </c>
    </row>
    <row r="195" spans="3:9" ht="15.5" x14ac:dyDescent="0.35">
      <c r="C195" t="s">
        <v>321</v>
      </c>
      <c r="I195" s="6">
        <v>2.3300000000000001E-2</v>
      </c>
    </row>
    <row r="196" spans="3:9" ht="15.5" x14ac:dyDescent="0.35">
      <c r="C196" t="s">
        <v>322</v>
      </c>
      <c r="I196" s="6">
        <v>1.36</v>
      </c>
    </row>
    <row r="197" spans="3:9" ht="15.5" x14ac:dyDescent="0.35">
      <c r="C197" t="s">
        <v>210</v>
      </c>
      <c r="I197" s="6">
        <v>1.3</v>
      </c>
    </row>
    <row r="198" spans="3:9" ht="15.5" x14ac:dyDescent="0.35">
      <c r="C198" t="s">
        <v>323</v>
      </c>
      <c r="I198" s="6">
        <v>27.98</v>
      </c>
    </row>
    <row r="199" spans="3:9" ht="15.5" x14ac:dyDescent="0.35">
      <c r="C199" t="s">
        <v>324</v>
      </c>
      <c r="I199" s="6">
        <v>31.84</v>
      </c>
    </row>
    <row r="200" spans="3:9" ht="15.5" x14ac:dyDescent="0.35">
      <c r="C200" t="s">
        <v>325</v>
      </c>
      <c r="I200" s="6">
        <v>24.04</v>
      </c>
    </row>
    <row r="201" spans="3:9" ht="15.5" x14ac:dyDescent="0.35">
      <c r="C201" t="s">
        <v>327</v>
      </c>
      <c r="I201" s="6">
        <v>-1.53</v>
      </c>
    </row>
    <row r="202" spans="3:9" ht="15.5" x14ac:dyDescent="0.35">
      <c r="C202" t="s">
        <v>328</v>
      </c>
      <c r="I202" s="6">
        <v>-0.43</v>
      </c>
    </row>
    <row r="203" spans="3:9" ht="15.5" x14ac:dyDescent="0.35">
      <c r="C203" t="s">
        <v>329</v>
      </c>
      <c r="I203" s="6">
        <v>1.89</v>
      </c>
    </row>
    <row r="204" spans="3:9" ht="15.5" x14ac:dyDescent="0.35">
      <c r="C204" t="s">
        <v>211</v>
      </c>
      <c r="I204" s="6">
        <v>1.04</v>
      </c>
    </row>
    <row r="205" spans="3:9" ht="15.5" x14ac:dyDescent="0.35">
      <c r="C205" t="s">
        <v>330</v>
      </c>
      <c r="I205" s="6">
        <v>59.73</v>
      </c>
    </row>
    <row r="206" spans="3:9" ht="15.5" x14ac:dyDescent="0.35">
      <c r="C206" t="s">
        <v>212</v>
      </c>
      <c r="D206" s="6">
        <v>3.24</v>
      </c>
    </row>
    <row r="207" spans="3:9" ht="15.5" x14ac:dyDescent="0.35">
      <c r="C207" t="s">
        <v>213</v>
      </c>
      <c r="I207" s="6">
        <v>62.41</v>
      </c>
    </row>
    <row r="208" spans="3:9" ht="15.5" x14ac:dyDescent="0.35">
      <c r="C208" t="s">
        <v>331</v>
      </c>
      <c r="I208" s="6">
        <v>2.54</v>
      </c>
    </row>
    <row r="209" spans="3:9" ht="15.5" x14ac:dyDescent="0.35">
      <c r="C209" t="s">
        <v>214</v>
      </c>
      <c r="D209" s="6">
        <v>10.3</v>
      </c>
    </row>
    <row r="210" spans="3:9" ht="15.5" x14ac:dyDescent="0.35">
      <c r="C210" t="s">
        <v>215</v>
      </c>
      <c r="D210" s="6">
        <v>0.6</v>
      </c>
    </row>
    <row r="211" spans="3:9" ht="15.5" x14ac:dyDescent="0.35">
      <c r="C211" t="s">
        <v>216</v>
      </c>
      <c r="D211" s="6">
        <v>0.02</v>
      </c>
    </row>
    <row r="212" spans="3:9" ht="15.5" x14ac:dyDescent="0.35">
      <c r="C212" t="s">
        <v>332</v>
      </c>
      <c r="D212" s="6">
        <v>0.01</v>
      </c>
    </row>
    <row r="213" spans="3:9" ht="15.5" x14ac:dyDescent="0.35">
      <c r="C213" t="s">
        <v>217</v>
      </c>
      <c r="D213" s="6">
        <v>0.12</v>
      </c>
    </row>
    <row r="214" spans="3:9" ht="15.5" x14ac:dyDescent="0.35">
      <c r="C214" t="s">
        <v>218</v>
      </c>
      <c r="D214" s="6">
        <v>0.02</v>
      </c>
    </row>
    <row r="215" spans="3:9" ht="15.5" x14ac:dyDescent="0.35">
      <c r="C215" t="s">
        <v>219</v>
      </c>
      <c r="D215" s="6">
        <v>1.1200000000000001</v>
      </c>
    </row>
    <row r="216" spans="3:9" ht="15.5" x14ac:dyDescent="0.35">
      <c r="C216" t="s">
        <v>12</v>
      </c>
      <c r="D216" s="5">
        <v>0</v>
      </c>
    </row>
    <row r="217" spans="3:9" ht="15.5" x14ac:dyDescent="0.35">
      <c r="C217" t="s">
        <v>220</v>
      </c>
      <c r="I217" s="6">
        <v>14.02</v>
      </c>
    </row>
    <row r="218" spans="3:9" ht="15.5" x14ac:dyDescent="0.35">
      <c r="C218" t="s">
        <v>221</v>
      </c>
      <c r="I218" s="6">
        <v>2.69E-2</v>
      </c>
    </row>
    <row r="219" spans="3:9" ht="15.5" x14ac:dyDescent="0.35">
      <c r="C219" t="s">
        <v>222</v>
      </c>
      <c r="I219" s="6">
        <v>3.0299999999999997E-2</v>
      </c>
    </row>
    <row r="220" spans="3:9" ht="15.5" x14ac:dyDescent="0.35">
      <c r="C220" t="s">
        <v>223</v>
      </c>
      <c r="I220" s="6">
        <v>5.1100000000000007E-2</v>
      </c>
    </row>
    <row r="221" spans="3:9" ht="15.5" x14ac:dyDescent="0.35">
      <c r="C221" t="s">
        <v>334</v>
      </c>
      <c r="I221" s="6">
        <v>3.4700000000000002E-2</v>
      </c>
    </row>
    <row r="222" spans="3:9" ht="15.5" x14ac:dyDescent="0.35">
      <c r="C222" t="s">
        <v>225</v>
      </c>
      <c r="D222" s="6">
        <v>561.13</v>
      </c>
    </row>
    <row r="223" spans="3:9" ht="15.5" x14ac:dyDescent="0.35">
      <c r="C223" t="s">
        <v>226</v>
      </c>
      <c r="D223" s="6">
        <v>20.39</v>
      </c>
    </row>
    <row r="224" spans="3:9" ht="15.5" x14ac:dyDescent="0.35">
      <c r="C224" t="s">
        <v>227</v>
      </c>
      <c r="D224" s="6">
        <v>540.74</v>
      </c>
    </row>
    <row r="225" spans="3:9" ht="15.5" x14ac:dyDescent="0.35">
      <c r="C225" t="s">
        <v>335</v>
      </c>
      <c r="I225" s="6">
        <v>0.85</v>
      </c>
    </row>
    <row r="226" spans="3:9" ht="15.5" x14ac:dyDescent="0.35">
      <c r="C226" t="s">
        <v>336</v>
      </c>
      <c r="I226" s="6">
        <v>0.75</v>
      </c>
    </row>
    <row r="227" spans="3:9" ht="15.5" x14ac:dyDescent="0.35">
      <c r="C227" t="s">
        <v>40</v>
      </c>
      <c r="I227" s="5">
        <v>65000000000</v>
      </c>
    </row>
    <row r="228" spans="3:9" ht="15.5" x14ac:dyDescent="0.35">
      <c r="C228" t="s">
        <v>229</v>
      </c>
      <c r="I228" s="5">
        <v>63000000000</v>
      </c>
    </row>
    <row r="229" spans="3:9" ht="15.5" x14ac:dyDescent="0.35">
      <c r="C229" t="s">
        <v>230</v>
      </c>
      <c r="I229" s="5">
        <v>800000000</v>
      </c>
    </row>
    <row r="230" spans="3:9" ht="15.5" x14ac:dyDescent="0.35">
      <c r="C230" t="s">
        <v>231</v>
      </c>
      <c r="I230" s="6">
        <v>0.3</v>
      </c>
    </row>
    <row r="231" spans="3:9" ht="15.5" x14ac:dyDescent="0.35">
      <c r="C231" t="s">
        <v>232</v>
      </c>
      <c r="D231" s="6">
        <v>0.37380000000000002</v>
      </c>
    </row>
    <row r="232" spans="3:9" ht="15.5" x14ac:dyDescent="0.35">
      <c r="C232" t="s">
        <v>233</v>
      </c>
      <c r="D232" s="6">
        <v>3.3700000000000001E-2</v>
      </c>
    </row>
    <row r="233" spans="3:9" ht="15.5" x14ac:dyDescent="0.35">
      <c r="C233" t="s">
        <v>234</v>
      </c>
      <c r="D233" s="6">
        <v>1.89E-2</v>
      </c>
    </row>
    <row r="234" spans="3:9" ht="15.5" x14ac:dyDescent="0.35">
      <c r="C234" t="s">
        <v>235</v>
      </c>
      <c r="D234" s="6">
        <v>-3.5900000000000001E-2</v>
      </c>
    </row>
    <row r="235" spans="3:9" ht="15.5" x14ac:dyDescent="0.35">
      <c r="C235" t="s">
        <v>236</v>
      </c>
      <c r="D235" s="6">
        <v>-7.6499999999999999E-2</v>
      </c>
    </row>
    <row r="236" spans="3:9" ht="15.5" x14ac:dyDescent="0.35">
      <c r="C236" t="s">
        <v>237</v>
      </c>
      <c r="D236" s="6">
        <v>-0.59760000000000002</v>
      </c>
    </row>
    <row r="237" spans="3:9" ht="15.5" x14ac:dyDescent="0.35">
      <c r="C237" t="s">
        <v>244</v>
      </c>
      <c r="I237" s="5">
        <v>6</v>
      </c>
    </row>
    <row r="238" spans="3:9" ht="15.5" x14ac:dyDescent="0.35">
      <c r="C238" t="s">
        <v>245</v>
      </c>
      <c r="I238" s="6">
        <v>0.23</v>
      </c>
    </row>
    <row r="239" spans="3:9" ht="15.5" x14ac:dyDescent="0.35">
      <c r="C239" t="s">
        <v>246</v>
      </c>
      <c r="I239" s="6">
        <v>0.05</v>
      </c>
    </row>
    <row r="240" spans="3:9" ht="15.5" x14ac:dyDescent="0.35">
      <c r="C240" t="s">
        <v>247</v>
      </c>
      <c r="I240" s="6">
        <v>0.23</v>
      </c>
    </row>
    <row r="241" spans="3:9" ht="15.5" x14ac:dyDescent="0.35">
      <c r="C241" t="s">
        <v>249</v>
      </c>
      <c r="I241" s="6">
        <v>0.5</v>
      </c>
    </row>
    <row r="242" spans="3:9" ht="15.5" x14ac:dyDescent="0.35">
      <c r="C242" t="s">
        <v>250</v>
      </c>
      <c r="I242" s="6">
        <v>0.46</v>
      </c>
    </row>
    <row r="243" spans="3:9" ht="15.5" x14ac:dyDescent="0.35">
      <c r="C243" t="s">
        <v>251</v>
      </c>
      <c r="I243" s="6">
        <v>0.05</v>
      </c>
    </row>
    <row r="244" spans="3:9" ht="15.5" x14ac:dyDescent="0.35">
      <c r="C244" t="s">
        <v>337</v>
      </c>
      <c r="I244" s="5">
        <v>48000000000</v>
      </c>
    </row>
    <row r="245" spans="3:9" ht="15.5" x14ac:dyDescent="0.35">
      <c r="C245" t="s">
        <v>338</v>
      </c>
      <c r="I245" s="5">
        <v>16000000000</v>
      </c>
    </row>
    <row r="246" spans="3:9" ht="15.5" x14ac:dyDescent="0.35">
      <c r="C246" t="s">
        <v>340</v>
      </c>
      <c r="I246" s="5">
        <v>2000000000</v>
      </c>
    </row>
    <row r="247" spans="3:9" ht="15.5" x14ac:dyDescent="0.35">
      <c r="C247" t="s">
        <v>252</v>
      </c>
      <c r="D247" s="5">
        <v>3000000000</v>
      </c>
    </row>
    <row r="248" spans="3:9" ht="15.5" x14ac:dyDescent="0.35">
      <c r="C248" t="s">
        <v>253</v>
      </c>
      <c r="D248" s="5">
        <v>56000000000</v>
      </c>
    </row>
    <row r="249" spans="3:9" ht="15.5" x14ac:dyDescent="0.35">
      <c r="C249" t="s">
        <v>254</v>
      </c>
      <c r="D249" s="5">
        <v>6000000000</v>
      </c>
    </row>
    <row r="250" spans="3:9" ht="15.5" x14ac:dyDescent="0.35">
      <c r="C250" t="s">
        <v>183</v>
      </c>
      <c r="D250" s="5">
        <v>41000000000</v>
      </c>
    </row>
    <row r="251" spans="3:9" ht="15.5" x14ac:dyDescent="0.35">
      <c r="C251" t="s">
        <v>182</v>
      </c>
      <c r="I251" s="5">
        <v>50000000000</v>
      </c>
    </row>
    <row r="252" spans="3:9" ht="15.5" x14ac:dyDescent="0.35">
      <c r="C252" t="s">
        <v>181</v>
      </c>
      <c r="D252" s="5">
        <v>1000000000</v>
      </c>
    </row>
    <row r="253" spans="3:9" ht="15.5" x14ac:dyDescent="0.35">
      <c r="C253" t="s">
        <v>180</v>
      </c>
      <c r="D253" s="5">
        <v>0</v>
      </c>
    </row>
    <row r="254" spans="3:9" ht="15.5" x14ac:dyDescent="0.35">
      <c r="C254" t="s">
        <v>23</v>
      </c>
      <c r="D254" s="5">
        <v>1000000000</v>
      </c>
    </row>
    <row r="255" spans="3:9" ht="15.5" x14ac:dyDescent="0.35">
      <c r="C255" t="s">
        <v>20</v>
      </c>
      <c r="D255" s="5">
        <v>-1000000000</v>
      </c>
    </row>
    <row r="256" spans="3:9" ht="15.5" x14ac:dyDescent="0.35">
      <c r="C256" t="s">
        <v>255</v>
      </c>
      <c r="I256" s="5">
        <v>50000000000</v>
      </c>
    </row>
    <row r="257" spans="3:9" ht="15.5" x14ac:dyDescent="0.35">
      <c r="C257" t="s">
        <v>341</v>
      </c>
      <c r="I257" s="5">
        <v>2000000000</v>
      </c>
    </row>
    <row r="258" spans="3:9" ht="15.5" x14ac:dyDescent="0.35">
      <c r="C258" t="s">
        <v>342</v>
      </c>
      <c r="I258" s="5">
        <v>-1000000000</v>
      </c>
    </row>
    <row r="259" spans="3:9" ht="15.5" x14ac:dyDescent="0.35">
      <c r="C259" t="s">
        <v>343</v>
      </c>
      <c r="I259" s="5">
        <v>-1000000000</v>
      </c>
    </row>
    <row r="260" spans="3:9" ht="15.5" x14ac:dyDescent="0.35">
      <c r="C260" t="s">
        <v>344</v>
      </c>
      <c r="I260" s="5">
        <v>0</v>
      </c>
    </row>
    <row r="261" spans="3:9" ht="15.5" x14ac:dyDescent="0.35">
      <c r="C261" t="s">
        <v>345</v>
      </c>
      <c r="I261" s="5">
        <v>2000000000</v>
      </c>
    </row>
  </sheetData>
  <pageMargins left="0.7" right="0.7" top="0.75" bottom="0.75" header="0.3" footer="0.3"/>
  <ignoredErrors>
    <ignoredError sqref="A1:L262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2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1378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1379</v>
      </c>
      <c r="D2" s="2" vm="33">
        <f ca="1">IFERROR(_xlfn.STOCKHISTORY("XIDX:" &amp; $C$1, D3, , 0, 0, 1), "Libur")</f>
        <v>120</v>
      </c>
      <c r="H2" s="2" vm="33">
        <f ca="1">IFERROR(INDEX(D2:G2,COUNT(D2:G2)),"")</f>
        <v>120</v>
      </c>
      <c r="I2" s="2" vm="200">
        <f ca="1">IFERROR(_xlfn.STOCKHISTORY("XIDX:" &amp; $C$1, I1, , 0, 0, 1), "Libur")</f>
        <v>108</v>
      </c>
      <c r="J2" s="2" vm="201">
        <f ca="1">IFERROR(_xlfn.STOCKHISTORY("XIDX:" &amp; $C$1, J1, , 0, 0, 1), "Libur")</f>
        <v>93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94622507507</v>
      </c>
      <c r="H4" s="2">
        <f>IFERROR(SUM(D4:G4)*(4/MAX(1,COUNT(D4:G4))),"")</f>
        <v>378490030028</v>
      </c>
      <c r="I4" s="2">
        <f>IFERROR(INDEX(I51:I500,MATCH($C$4,$C$51:$C$500,0)),"")</f>
        <v>369588375057</v>
      </c>
      <c r="J4" s="2">
        <f>IFERROR(INDEX(J51:J500,MATCH($C$4,$C$51:$C$500,0)),"")</f>
        <v>267376847096</v>
      </c>
      <c r="K4" s="2">
        <f>IFERROR(INDEX(K51:K500,MATCH($C$4,$C$51:$C$500,0)),"")</f>
        <v>238107032605</v>
      </c>
      <c r="L4" s="2">
        <f>IFERROR(INDEX(L51:L500,MATCH($C$4,$C$51:$C$500,0)),"")</f>
        <v>190546066092</v>
      </c>
      <c r="M4" s="2">
        <f>IFERROR(INDEX(M51:M500,MATCH($C$4,$C$51:$C$500,0)),"")</f>
        <v>129361182080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5778622490</v>
      </c>
      <c r="H5" s="2">
        <f>IFERROR(SUM(D5:G5)*(4/MAX(1,COUNT(D5:G5))),"")</f>
        <v>23114489960</v>
      </c>
      <c r="I5" s="2">
        <f>IFERROR(INDEX(I51:I500,MATCH($C$5,$C$51:$C$500,0)),"")</f>
        <v>30733665332</v>
      </c>
      <c r="J5" s="2">
        <f>IFERROR(INDEX(J51:J500,MATCH($C$5,$C$51:$C$500,0)),"")</f>
        <v>25418523765</v>
      </c>
      <c r="K5" s="2">
        <f>IFERROR(INDEX(K51:K500,MATCH($C$5,$C$51:$C$500,0)),"")</f>
        <v>15981105121</v>
      </c>
      <c r="L5" s="2">
        <f>IFERROR(INDEX(L51:L500,MATCH($C$5,$C$51:$C$500,0)),"")</f>
        <v>17001722193</v>
      </c>
      <c r="M5" s="2">
        <f>IFERROR(INDEX(M51:M500,MATCH($C$5,$C$51:$C$500,0)),"")</f>
        <v>5685075164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198320166669</v>
      </c>
      <c r="H6" s="2">
        <f>IFERROR(INDEX(D6:G6,COUNT(D6:G6)),"")</f>
        <v>198320166669</v>
      </c>
      <c r="I6" s="2">
        <f>IFERROR(INDEX(I51:I500,MATCH($C$6,$C$51:$C$500,0)),"")</f>
        <v>184854420779</v>
      </c>
      <c r="J6" s="2">
        <f>IFERROR(INDEX(J51:J500,MATCH($C$6,$C$51:$C$500,0)),"")</f>
        <v>156335627665</v>
      </c>
      <c r="K6" s="2">
        <f>IFERROR(INDEX(K51:K500,MATCH($C$6,$C$51:$C$500,0)),"")</f>
        <v>63538319233</v>
      </c>
      <c r="L6" s="2">
        <f>IFERROR(INDEX(L51:L500,MATCH($C$6,$C$51:$C$500,0)),"")</f>
        <v>46057214112</v>
      </c>
      <c r="M6" s="2">
        <f>IFERROR(INDEX(M51:M500,MATCH($C$6,$C$51:$C$500,0)),"")</f>
        <v>29055491919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2.81</v>
      </c>
      <c r="H7" s="3">
        <f>IFERROR(INDEX(D7:G7,COUNT(D7:G7)),"")</f>
        <v>2.81</v>
      </c>
      <c r="I7" s="3">
        <f>IFERROR(INDEX(I51:I500,MATCH($C$7,$C$51:$C$500,0))/1000000000,"")</f>
        <v>2.74</v>
      </c>
      <c r="J7" s="3">
        <f>IFERROR(INDEX(J51:J500,MATCH($C$7,$C$51:$C$500,0))/1000000000,"")</f>
        <v>2.72</v>
      </c>
      <c r="K7" s="3">
        <f>IFERROR(INDEX(K51:K500,MATCH($C$7,$C$51:$C$500,0))/1000000000,"")</f>
        <v>0.05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-40000000000</v>
      </c>
      <c r="H8" s="2">
        <f>IFERROR(INDEX(D8:G8,COUNT(D8:G8)),"")</f>
        <v>-40000000000</v>
      </c>
      <c r="I8" s="2">
        <f>IFERROR(INDEX(I51:I500,MATCH($C$8,$C$51:$C$500,0)),"")</f>
        <v>-57000000000</v>
      </c>
      <c r="J8" s="2">
        <f>IFERROR(INDEX(J51:J500,MATCH($C$8,$C$51:$C$500,0)),"")</f>
        <v>-15000000000</v>
      </c>
      <c r="K8" s="2">
        <f>IFERROR(INDEX(K51:K500,MATCH($C$8,$C$51:$C$500,0)),"")</f>
        <v>-24000000000</v>
      </c>
      <c r="L8" s="2">
        <f>IFERROR(INDEX(L51:L500,MATCH($C$8,$C$51:$C$500,0)),"")</f>
        <v>-67000000000</v>
      </c>
      <c r="M8" s="2">
        <f>IFERROR(INDEX(M51:M500,MATCH($C$8,$C$51:$C$500,0)),"")</f>
        <v>8000000000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-14.32</v>
      </c>
      <c r="H9" s="3">
        <f>IFERROR(INDEX(D9:G9,COUNT(D9:G9)),"")</f>
        <v>-14.32</v>
      </c>
      <c r="I9" s="3">
        <f>IFERROR(INDEX(I51:I500,MATCH($C$9,$C$51:$C$500,0)),"")</f>
        <v>-20.61</v>
      </c>
      <c r="J9" s="3">
        <f>IFERROR(INDEX(J51:J500,MATCH($C$9,$C$51:$C$500,0)),"")</f>
        <v>-5.36</v>
      </c>
      <c r="K9" s="3">
        <f>IFERROR(INDEX(K51:K500,MATCH($C$9,$C$51:$C$500,0)),"")</f>
        <v>-461.04</v>
      </c>
      <c r="L9" s="3">
        <f>IFERROR(INDEX(L51:L500,MATCH($C$9,$C$51:$C$500,0)),"")</f>
        <v>-8883.99</v>
      </c>
      <c r="M9" s="3">
        <f>IFERROR(INDEX(M51:M500,MATCH($C$9,$C$51:$C$500,0)),"")</f>
        <v>1056.17</v>
      </c>
    </row>
    <row r="10" spans="1:13" ht="15.5" x14ac:dyDescent="0.35">
      <c r="C10" t="s">
        <v>17</v>
      </c>
      <c r="D10" s="3">
        <f ca="1">IFERROR(IF(D9=0,"",D2/D9),"")</f>
        <v>-8.3798882681564244</v>
      </c>
      <c r="I10" s="3">
        <f ca="1">IFERROR(IF(I9=0,"",I2/I9),"")</f>
        <v>-5.2401746724890828</v>
      </c>
      <c r="J10" s="3">
        <f ca="1">IFERROR(IF(J9=0,"",J2/J9),"")</f>
        <v>-17.350746268656714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22700029185</v>
      </c>
      <c r="H11" s="2">
        <f>IFERROR(INDEX(D11:G11,COUNT(D11:G11)),"")</f>
        <v>22700029185</v>
      </c>
      <c r="I11" s="2">
        <f>IFERROR(INDEX(I51:I500,MATCH($C$11,$C$51:$C$500,0)),"")</f>
        <v>2925315849</v>
      </c>
      <c r="J11" s="2">
        <f>IFERROR(INDEX(J51:J500,MATCH($C$11,$C$51:$C$500,0)),"")</f>
        <v>55180413252</v>
      </c>
      <c r="K11" s="2">
        <f>IFERROR(INDEX(K51:K500,MATCH($C$11,$C$51:$C$500,0)),"")</f>
        <v>687958043</v>
      </c>
      <c r="L11" s="2">
        <f>IFERROR(INDEX(L51:L500,MATCH($C$11,$C$51:$C$500,0)),"")</f>
        <v>2236199385</v>
      </c>
      <c r="M11" s="2">
        <f>IFERROR(INDEX(M51:M500,MATCH($C$11,$C$51:$C$500,0)),"")</f>
        <v>3212675379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154000000000</v>
      </c>
      <c r="H12" s="2">
        <f>IFERROR(INDEX(D12:G12,COUNT(D12:G12)),"")</f>
        <v>154000000000</v>
      </c>
      <c r="I12" s="2">
        <f>IFERROR(INDEX(I51:I500,MATCH($C$12,$C$51:$C$500,0)),"")</f>
        <v>19000000000</v>
      </c>
      <c r="J12" s="2">
        <f>IFERROR(INDEX(J51:J500,MATCH($C$12,$C$51:$C$500,0)),"")</f>
        <v>61000000000</v>
      </c>
      <c r="K12" s="2">
        <f>IFERROR(INDEX(K51:K500,MATCH($C$12,$C$51:$C$500,0)),"")</f>
        <v>116000000000</v>
      </c>
      <c r="L12" s="2">
        <f>IFERROR(INDEX(L51:L500,MATCH($C$12,$C$51:$C$500,0)),"")</f>
        <v>-2000000000</v>
      </c>
      <c r="M12" s="2">
        <f>IFERROR(INDEX(M51:M500,MATCH($C$12,$C$51:$C$500,0)),"")</f>
        <v>20000000000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177000000000</v>
      </c>
      <c r="H13" s="2">
        <f>IFERROR(INDEX(D13:G13,COUNT(D13:G13)),"")</f>
        <v>177000000000</v>
      </c>
      <c r="I13" s="2">
        <f>IFERROR(INDEX(I51:I500,MATCH($C$13,$C$51:$C$500,0)),"")</f>
        <v>123000000000</v>
      </c>
      <c r="J13" s="2">
        <f>IFERROR(INDEX(J51:J500,MATCH($C$13,$C$51:$C$500,0)),"")</f>
        <v>116000000000</v>
      </c>
      <c r="K13" s="2">
        <f>IFERROR(INDEX(K51:K500,MATCH($C$13,$C$51:$C$500,0)),"")</f>
        <v>117000000000</v>
      </c>
      <c r="L13" s="2">
        <f>IFERROR(INDEX(L51:L500,MATCH($C$13,$C$51:$C$500,0)),"")</f>
        <v>84000000000</v>
      </c>
      <c r="M13" s="2">
        <f>IFERROR(INDEX(M51:M500,MATCH($C$13,$C$51:$C$500,0)),"")</f>
        <v>23000000000</v>
      </c>
    </row>
    <row r="14" spans="1:13" ht="15.5" x14ac:dyDescent="0.35">
      <c r="C14" t="s">
        <v>26</v>
      </c>
      <c r="D14" s="2">
        <f>IFERROR(INDEX(D51:D500,MATCH($C$14,$C$51:$C$500,0)),"")</f>
        <v>-3967498185</v>
      </c>
      <c r="H14" s="2">
        <f>IFERROR(SUM(D14:G14)*(4/MAX(1,COUNT(D14:G14))),"")</f>
        <v>-15869992740</v>
      </c>
      <c r="I14" s="2">
        <f>IFERROR(INDEX(I51:I500,MATCH($C$14,$C$51:$C$500,0)),"")</f>
        <v>-11051627291</v>
      </c>
      <c r="J14" s="2">
        <f>IFERROR(INDEX(J51:J500,MATCH($C$14,$C$51:$C$500,0)),"")</f>
        <v>-10230003106</v>
      </c>
      <c r="K14" s="2">
        <f>IFERROR(INDEX(K51:K500,MATCH($C$14,$C$51:$C$500,0)),"")</f>
        <v>-10318342975</v>
      </c>
      <c r="L14" s="2">
        <f>IFERROR(INDEX(L51:L500,MATCH($C$14,$C$51:$C$500,0)),"")</f>
        <v>-3074713067</v>
      </c>
      <c r="M14" s="2">
        <f>IFERROR(INDEX(M51:M500,MATCH($C$14,$C$51:$C$500,0)),"")</f>
        <v>-2354438667</v>
      </c>
    </row>
    <row r="15" spans="1:13" ht="15.5" x14ac:dyDescent="0.35">
      <c r="C15" t="s">
        <v>27</v>
      </c>
      <c r="D15" s="2">
        <f>IFERROR(INDEX(D51:D500,MATCH($C$15,$C$51:$C$500,0)),"")</f>
        <v>-1739783980</v>
      </c>
      <c r="H15" s="2">
        <f>IFERROR(SUM(D15:G15)*(4/MAX(1,COUNT(D15:G15))),"")</f>
        <v>-6959135920</v>
      </c>
      <c r="I15" s="2">
        <f>IFERROR(INDEX(I51:I500,MATCH($C$15,$C$51:$C$500,0)),"")</f>
        <v>-8603397050</v>
      </c>
      <c r="J15" s="2">
        <f>IFERROR(INDEX(J51:J500,MATCH($C$15,$C$51:$C$500,0)),"")</f>
        <v>-7307840202</v>
      </c>
      <c r="K15" s="2">
        <f>IFERROR(INDEX(K51:K500,MATCH($C$15,$C$51:$C$500,0)),"")</f>
        <v>-4584504804</v>
      </c>
      <c r="L15" s="2">
        <f>IFERROR(INDEX(L51:L500,MATCH($C$15,$C$51:$C$500,0)),"")</f>
        <v>-4476440880</v>
      </c>
      <c r="M15" s="2">
        <f>IFERROR(INDEX(M51:M500,MATCH($C$15,$C$51:$C$500,0)),"")</f>
        <v>-1534958875</v>
      </c>
    </row>
    <row r="16" spans="1:13" ht="15.5" x14ac:dyDescent="0.35">
      <c r="C16" t="s">
        <v>28</v>
      </c>
      <c r="D16" s="2">
        <f>IFERROR(INDEX(D51:D500,MATCH($C$16,$C$51:$C$500,0)),"")</f>
        <v>7518406470</v>
      </c>
      <c r="H16" s="2">
        <f>IFERROR(SUM(D16:G16)*(4/MAX(1,COUNT(D16:G16))),"")</f>
        <v>30073625880</v>
      </c>
      <c r="I16" s="2">
        <f>IFERROR(INDEX(I51:I500,MATCH($C$16,$C$51:$C$500,0)),"")</f>
        <v>38810464442</v>
      </c>
      <c r="J16" s="2">
        <f>IFERROR(INDEX(J51:J500,MATCH($C$16,$C$51:$C$500,0)),"")</f>
        <v>30550279745</v>
      </c>
      <c r="K16" s="2">
        <f>IFERROR(INDEX(K51:K500,MATCH($C$16,$C$51:$C$500,0)),"")</f>
        <v>20573113924</v>
      </c>
      <c r="L16" s="2">
        <f>IFERROR(INDEX(L51:L500,MATCH($C$16,$C$51:$C$500,0)),"")</f>
        <v>21484004071</v>
      </c>
      <c r="M16" s="2">
        <f>IFERROR(INDEX(M51:M500,MATCH($C$16,$C$51:$C$500,0)),"")</f>
        <v>7395901828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337200000000</v>
      </c>
      <c r="H20" s="2">
        <f t="shared" ref="H20:M20" ca="1" si="0">IFERROR(H21*H2,"")</f>
        <v>337200000000</v>
      </c>
      <c r="I20" s="2">
        <f t="shared" ca="1" si="0"/>
        <v>295920000000</v>
      </c>
      <c r="J20" s="2">
        <f t="shared" ca="1" si="0"/>
        <v>252960000000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2810000000</v>
      </c>
      <c r="H21" s="2">
        <f>IFERROR(INDEX(D21:G21,COUNT(D21:G21)),"")</f>
        <v>2810000000</v>
      </c>
      <c r="I21" s="2">
        <f>IFERROR(INDEX(I51:I500,MATCH($C$7,$C$51:$C$500,0)),"")</f>
        <v>2740000000</v>
      </c>
      <c r="J21" s="2">
        <f>IFERROR(INDEX(J51:J500,MATCH($C$7,$C$51:$C$500,0)),"")</f>
        <v>2720000000</v>
      </c>
      <c r="K21" s="2">
        <f>IFERROR(INDEX(K51:K500,MATCH($C$7,$C$51:$C$500,0)),"")</f>
        <v>50000000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41</v>
      </c>
      <c r="C23" t="s">
        <v>42</v>
      </c>
      <c r="D23" s="3">
        <f>IFERROR(D5/D6*100,"")</f>
        <v>2.9137846075152947</v>
      </c>
      <c r="H23" s="3">
        <f t="shared" ref="H23:M23" si="1">IFERROR(H5/H6*100,"")</f>
        <v>11.655138430061179</v>
      </c>
      <c r="I23" s="3">
        <f t="shared" si="1"/>
        <v>16.625875217094855</v>
      </c>
      <c r="J23" s="3">
        <f t="shared" si="1"/>
        <v>16.258945030410768</v>
      </c>
      <c r="K23" s="3">
        <f t="shared" si="1"/>
        <v>25.15191669202963</v>
      </c>
      <c r="L23" s="3">
        <f t="shared" si="1"/>
        <v>36.914352117902581</v>
      </c>
      <c r="M23" s="3">
        <f t="shared" si="1"/>
        <v>19.566267127222201</v>
      </c>
    </row>
    <row r="24" spans="1:13" ht="15.5" x14ac:dyDescent="0.35">
      <c r="C24" t="s">
        <v>43</v>
      </c>
      <c r="D24" s="4">
        <f>IFERROR(_xlfn.RRI(5,I23,D23),"")</f>
        <v>-0.29411397220370794</v>
      </c>
      <c r="H24" s="4">
        <f t="shared" ref="H24:M24" si="2">IFERROR(_xlfn.RRI(5,M23,H23),"")</f>
        <v>-9.8424935666889479E-2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2.0499999999999998</v>
      </c>
      <c r="H25" s="3">
        <f>IFERROR(INDEX(D25:G25,COUNT(D25:G25)),"")</f>
        <v>2.0499999999999998</v>
      </c>
      <c r="I25" s="3">
        <f>IFERROR(INDEX(I51:I500,MATCH($C$25,$C$51:$C$500,0)),"")</f>
        <v>11.02</v>
      </c>
      <c r="J25" s="3">
        <f>IFERROR(INDEX(J51:J500,MATCH($C$25,$C$51:$C$500,0)),"")</f>
        <v>8.5500000000000007</v>
      </c>
      <c r="K25" s="3">
        <f>IFERROR(INDEX(K51:K500,MATCH($C$25,$C$51:$C$500,0)),"")</f>
        <v>313.5</v>
      </c>
      <c r="L25" s="3">
        <f>IFERROR(INDEX(L51:L500,MATCH($C$25,$C$51:$C$500,0)),"")</f>
        <v>2267.6799999999998</v>
      </c>
      <c r="M25" s="3">
        <f>IFERROR(INDEX(M51:M500,MATCH($C$25,$C$51:$C$500,0)),"")</f>
        <v>778.06</v>
      </c>
    </row>
    <row r="26" spans="1:13" ht="15.5" x14ac:dyDescent="0.35">
      <c r="C26" t="s">
        <v>46</v>
      </c>
      <c r="D26" s="4">
        <f>IFERROR(_xlfn.RRI(5,I25,D25),"")</f>
        <v>-0.28564440050551854</v>
      </c>
      <c r="H26" s="4">
        <f t="shared" ref="H26:M26" si="3">IFERROR(_xlfn.RRI(5,M25,H25),"")</f>
        <v>-0.69510650795624684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33.673490216014237</v>
      </c>
      <c r="H27" s="3">
        <f t="shared" ref="H27:M27" si="4">IFERROR(H4/H21,"")</f>
        <v>134.69396086405695</v>
      </c>
      <c r="I27" s="3">
        <f t="shared" si="4"/>
        <v>134.88626826897811</v>
      </c>
      <c r="J27" s="3">
        <f t="shared" si="4"/>
        <v>98.300311432352942</v>
      </c>
      <c r="K27" s="3">
        <f t="shared" si="4"/>
        <v>4762.1406520999999</v>
      </c>
      <c r="L27" s="3">
        <f t="shared" si="4"/>
        <v>19054.6066092</v>
      </c>
      <c r="M27" s="3">
        <f t="shared" si="4"/>
        <v>12936.118208</v>
      </c>
    </row>
    <row r="28" spans="1:13" ht="15.5" x14ac:dyDescent="0.35">
      <c r="C28" t="s">
        <v>48</v>
      </c>
      <c r="D28" s="4">
        <f>IFERROR(_xlfn.RRI(5,I27,D27),"")</f>
        <v>-0.24235793585505383</v>
      </c>
      <c r="H28" s="4">
        <f t="shared" ref="H28:M28" si="5">IFERROR(_xlfn.RRI(5,M27,H27),"")</f>
        <v>-0.59866334215024741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-0.81397459165154262</v>
      </c>
      <c r="I29" s="4">
        <f t="shared" si="6"/>
        <v>0.28888888888888875</v>
      </c>
      <c r="J29" s="4">
        <f t="shared" si="6"/>
        <v>-0.97272727272727266</v>
      </c>
      <c r="K29" s="4">
        <f t="shared" si="6"/>
        <v>-0.86175298102024978</v>
      </c>
      <c r="L29" s="4">
        <f t="shared" si="6"/>
        <v>1.914531013032414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-1.425700387363999E-3</v>
      </c>
      <c r="I30" s="4">
        <f t="shared" si="7"/>
        <v>0.37218556384536411</v>
      </c>
      <c r="J30" s="4">
        <f t="shared" si="7"/>
        <v>-0.979357957142865</v>
      </c>
      <c r="K30" s="4">
        <f t="shared" si="7"/>
        <v>-0.75007929842011389</v>
      </c>
      <c r="L30" s="4">
        <f t="shared" si="7"/>
        <v>0.47297715611598101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70.53</v>
      </c>
      <c r="H32" s="3">
        <f>IFERROR(INDEX(D32:G32,COUNT(D32:G32)),"")</f>
        <v>70.53</v>
      </c>
      <c r="I32" s="3">
        <f>IFERROR(INDEX(I51:I500,MATCH($C$32,$C$51:$C$500,0)),"")</f>
        <v>67.41</v>
      </c>
      <c r="J32" s="3">
        <f>IFERROR(INDEX(J51:J500,MATCH($C$32,$C$51:$C$500,0)),"")</f>
        <v>57.48</v>
      </c>
      <c r="K32" s="3">
        <f>IFERROR(INDEX(K51:K500,MATCH($C$32,$C$51:$C$500,0)),"")</f>
        <v>1245.8499999999999</v>
      </c>
      <c r="L32" s="3">
        <f>IFERROR(INDEX(L51:L500,MATCH($C$32,$C$51:$C$500,0)),"")</f>
        <v>6140.96</v>
      </c>
      <c r="M32" s="3">
        <f>IFERROR(INDEX(M51:M500,MATCH($C$32,$C$51:$C$500,0)),"")</f>
        <v>3874.07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1.64</v>
      </c>
      <c r="H33" s="3">
        <f>IFERROR(INDEX(D33:G33,COUNT(D33:G33)),"")</f>
        <v>1.64</v>
      </c>
      <c r="I33" s="3">
        <f>IFERROR(INDEX(I51:I500,MATCH($C$33,$C$51:$C$500,0)),"")</f>
        <v>1.6</v>
      </c>
      <c r="J33" s="3">
        <f>IFERROR(INDEX(J51:J500,MATCH($C$33,$C$51:$C$500,0)),"")</f>
        <v>1.62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56.59</v>
      </c>
      <c r="H34" s="3">
        <f>IFERROR(INDEX(D34:G34,COUNT(D34:G34)),"")</f>
        <v>56.59</v>
      </c>
      <c r="I34" s="3">
        <f>IFERROR(INDEX(I51:I500,MATCH($C$34,$C$51:$C$500,0)),"")</f>
        <v>9.8000000000000007</v>
      </c>
      <c r="J34" s="3">
        <f>IFERROR(INDEX(J51:J500,MATCH($C$34,$C$51:$C$500,0)),"")</f>
        <v>10.88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3.45</v>
      </c>
      <c r="H35" s="3">
        <f>IFERROR(INDEX(D35:G35,COUNT(D35:G35)),"")</f>
        <v>3.45</v>
      </c>
      <c r="I35" s="3">
        <f>IFERROR(INDEX(I51:I500,MATCH($C$35,$C$51:$C$500,0)),"")</f>
        <v>0.8</v>
      </c>
      <c r="J35" s="3">
        <f>IFERROR(INDEX(J51:J500,MATCH($C$35,$C$51:$C$500,0)),"")</f>
        <v>0.95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0.20829999999999999</v>
      </c>
      <c r="I36" s="4">
        <f t="shared" si="8"/>
        <v>0.15920000000000001</v>
      </c>
      <c r="J36" s="4">
        <f t="shared" si="8"/>
        <v>0.2069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1.71</v>
      </c>
      <c r="I37" s="3">
        <f t="shared" si="9"/>
        <v>1.71</v>
      </c>
      <c r="J37" s="3">
        <f t="shared" si="9"/>
        <v>1.71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94622507507</v>
      </c>
      <c r="E51" s="5">
        <v>145871101619</v>
      </c>
      <c r="F51" s="5">
        <v>81528173111</v>
      </c>
      <c r="G51" s="5">
        <v>67572626851</v>
      </c>
      <c r="I51" s="5">
        <v>369588375057</v>
      </c>
      <c r="J51" s="5">
        <v>267376847096</v>
      </c>
      <c r="K51" s="5">
        <v>238107032605</v>
      </c>
      <c r="L51" s="5">
        <v>190546066092</v>
      </c>
      <c r="M51" s="5">
        <v>129361182080</v>
      </c>
    </row>
    <row r="52" spans="2:13" ht="15.5" x14ac:dyDescent="0.35">
      <c r="C52" t="s">
        <v>73</v>
      </c>
      <c r="D52" s="5">
        <v>-77781681106</v>
      </c>
      <c r="E52" s="5">
        <v>-121308588241</v>
      </c>
      <c r="F52" s="5">
        <v>-61634668644</v>
      </c>
      <c r="G52" s="5">
        <v>-56839323745</v>
      </c>
      <c r="I52" s="5">
        <v>-298805290825</v>
      </c>
      <c r="J52" s="5">
        <v>-208844636313</v>
      </c>
      <c r="K52" s="5">
        <v>-189924575256</v>
      </c>
      <c r="L52" s="5">
        <v>-153030569889</v>
      </c>
      <c r="M52" s="5">
        <v>-108199806584</v>
      </c>
    </row>
    <row r="53" spans="2:13" ht="15.5" x14ac:dyDescent="0.35">
      <c r="C53" t="s">
        <v>74</v>
      </c>
      <c r="D53" s="5">
        <v>16840826401</v>
      </c>
      <c r="E53" s="5">
        <v>24562513378</v>
      </c>
      <c r="F53" s="5">
        <v>19893504467</v>
      </c>
      <c r="G53" s="5">
        <v>10733303106</v>
      </c>
      <c r="I53" s="5">
        <v>70783084232</v>
      </c>
      <c r="J53" s="5">
        <v>58532210783</v>
      </c>
      <c r="K53" s="5">
        <v>48182457349</v>
      </c>
      <c r="L53" s="5">
        <v>37515496203</v>
      </c>
      <c r="M53" s="5">
        <v>21161375496</v>
      </c>
    </row>
    <row r="54" spans="2:13" ht="15.5" x14ac:dyDescent="0.35">
      <c r="C54" t="s">
        <v>75</v>
      </c>
    </row>
    <row r="55" spans="2:13" ht="15.5" x14ac:dyDescent="0.35">
      <c r="C55" t="s">
        <v>78</v>
      </c>
      <c r="D55" s="5">
        <v>9158918436</v>
      </c>
      <c r="E55" s="5">
        <v>16417639592</v>
      </c>
      <c r="F55" s="5">
        <v>13190943820</v>
      </c>
      <c r="G55" s="5">
        <v>3531428999</v>
      </c>
      <c r="I55" s="5">
        <v>40619826754</v>
      </c>
      <c r="J55" s="5">
        <v>31262822451</v>
      </c>
      <c r="K55" s="5">
        <v>24047763343</v>
      </c>
      <c r="L55" s="5">
        <v>20723468529</v>
      </c>
      <c r="M55" s="5">
        <v>9757287856</v>
      </c>
    </row>
    <row r="56" spans="2:13" ht="15.5" x14ac:dyDescent="0.35">
      <c r="C56" t="s">
        <v>79</v>
      </c>
      <c r="D56" s="5">
        <v>-1640511966</v>
      </c>
      <c r="E56" s="5">
        <v>722013105</v>
      </c>
      <c r="F56" s="5">
        <v>-2501312823</v>
      </c>
      <c r="G56" s="5">
        <v>446156325</v>
      </c>
      <c r="I56" s="5">
        <v>-1809362312</v>
      </c>
      <c r="J56" s="5">
        <v>-712542706</v>
      </c>
      <c r="K56" s="5">
        <v>-3474649419</v>
      </c>
      <c r="L56" s="5">
        <v>760535542</v>
      </c>
      <c r="M56" s="5">
        <v>-2361386028</v>
      </c>
    </row>
    <row r="57" spans="2:13" ht="15.5" x14ac:dyDescent="0.35">
      <c r="C57" t="s">
        <v>261</v>
      </c>
      <c r="D57" s="5">
        <v>18145063</v>
      </c>
      <c r="E57" s="5">
        <v>28597296</v>
      </c>
      <c r="F57" s="5">
        <v>231496</v>
      </c>
      <c r="G57" s="5">
        <v>10246956</v>
      </c>
      <c r="I57" s="5">
        <v>172469515</v>
      </c>
      <c r="J57" s="5">
        <v>222003495</v>
      </c>
      <c r="K57" s="5">
        <v>57967303</v>
      </c>
      <c r="L57" s="5">
        <v>8621127</v>
      </c>
      <c r="M57" s="5">
        <v>21759487</v>
      </c>
    </row>
    <row r="58" spans="2:13" ht="15.5" x14ac:dyDescent="0.35">
      <c r="C58" t="s">
        <v>26</v>
      </c>
      <c r="D58" s="5">
        <v>-3967498185</v>
      </c>
      <c r="E58" s="5">
        <v>-2604934026</v>
      </c>
      <c r="F58" s="5">
        <v>-3235831567</v>
      </c>
      <c r="G58" s="5">
        <v>-2620238350</v>
      </c>
      <c r="I58" s="5">
        <v>-11051627291</v>
      </c>
      <c r="J58" s="5">
        <v>-10230003106</v>
      </c>
      <c r="K58" s="5">
        <v>-10318342975</v>
      </c>
      <c r="L58" s="5">
        <v>-3074713067</v>
      </c>
      <c r="M58" s="5">
        <v>-2354438667</v>
      </c>
    </row>
    <row r="59" spans="2:13" ht="15.5" x14ac:dyDescent="0.35">
      <c r="C59" t="s">
        <v>80</v>
      </c>
      <c r="M59" s="5">
        <v>2383221</v>
      </c>
    </row>
    <row r="60" spans="2:13" ht="15.5" x14ac:dyDescent="0.35">
      <c r="C60" t="s">
        <v>81</v>
      </c>
      <c r="D60" s="5">
        <v>-1640511966</v>
      </c>
      <c r="E60" s="5">
        <v>722013105</v>
      </c>
      <c r="F60" s="5">
        <v>-2501312823</v>
      </c>
      <c r="G60" s="5">
        <v>446156325</v>
      </c>
      <c r="I60" s="5">
        <v>-1809362312</v>
      </c>
      <c r="J60" s="5">
        <v>-712542706</v>
      </c>
      <c r="K60" s="5">
        <v>-3474649419</v>
      </c>
      <c r="L60" s="5">
        <v>760535542</v>
      </c>
      <c r="M60" s="5">
        <v>-2361386028</v>
      </c>
    </row>
    <row r="61" spans="2:13" ht="15.5" x14ac:dyDescent="0.35">
      <c r="C61" t="s">
        <v>28</v>
      </c>
      <c r="D61" s="5">
        <v>7518406470</v>
      </c>
      <c r="E61" s="5">
        <v>17139652697</v>
      </c>
      <c r="F61" s="5">
        <v>10689630997</v>
      </c>
      <c r="G61" s="5">
        <v>3977585324</v>
      </c>
      <c r="I61" s="5">
        <v>38810464442</v>
      </c>
      <c r="J61" s="5">
        <v>30550279745</v>
      </c>
      <c r="K61" s="5">
        <v>20573113924</v>
      </c>
      <c r="L61" s="5">
        <v>21484004071</v>
      </c>
      <c r="M61" s="5">
        <v>7395901828</v>
      </c>
    </row>
    <row r="62" spans="2:13" ht="15.5" x14ac:dyDescent="0.35">
      <c r="C62" t="s">
        <v>27</v>
      </c>
      <c r="D62" s="5">
        <v>-1739783980</v>
      </c>
      <c r="E62" s="5">
        <v>-3779044550</v>
      </c>
      <c r="F62" s="5">
        <v>-2412137640</v>
      </c>
      <c r="G62" s="5">
        <v>-881274020</v>
      </c>
      <c r="I62" s="5">
        <v>-8603397050</v>
      </c>
      <c r="J62" s="5">
        <v>-7307840202</v>
      </c>
      <c r="K62" s="5">
        <v>-4584504804</v>
      </c>
      <c r="L62" s="5">
        <v>-4476440880</v>
      </c>
      <c r="M62" s="5">
        <v>-1534958875</v>
      </c>
    </row>
    <row r="63" spans="2:13" ht="15.5" x14ac:dyDescent="0.35">
      <c r="C63" t="s">
        <v>82</v>
      </c>
      <c r="I63" s="5">
        <v>-8959904800</v>
      </c>
      <c r="J63" s="5">
        <v>-7228018600</v>
      </c>
      <c r="K63" s="5">
        <v>-4905245400</v>
      </c>
      <c r="L63" s="5">
        <v>-4719523136</v>
      </c>
      <c r="M63" s="5">
        <v>-2101853998</v>
      </c>
    </row>
    <row r="64" spans="2:13" ht="15.5" x14ac:dyDescent="0.35">
      <c r="C64" t="s">
        <v>83</v>
      </c>
      <c r="I64" s="5">
        <v>356507750</v>
      </c>
      <c r="J64" s="5">
        <v>-79821602</v>
      </c>
      <c r="K64" s="5">
        <v>320740596</v>
      </c>
      <c r="L64" s="5">
        <v>243082256</v>
      </c>
      <c r="M64" s="5">
        <v>566895123</v>
      </c>
    </row>
    <row r="65" spans="2:13" ht="15.5" x14ac:dyDescent="0.35">
      <c r="C65" t="s">
        <v>84</v>
      </c>
      <c r="D65" s="5">
        <v>-1739783980</v>
      </c>
      <c r="E65" s="5">
        <v>-3779044550</v>
      </c>
      <c r="F65" s="5">
        <v>-2412137640</v>
      </c>
      <c r="G65" s="5">
        <v>-881274020</v>
      </c>
      <c r="I65" s="5">
        <v>-8603397050</v>
      </c>
      <c r="J65" s="5">
        <v>-7307840202</v>
      </c>
      <c r="K65" s="5">
        <v>-4584504804</v>
      </c>
      <c r="L65" s="5">
        <v>-4476440880</v>
      </c>
      <c r="M65" s="5">
        <v>-1534958875</v>
      </c>
    </row>
    <row r="66" spans="2:13" ht="15.5" x14ac:dyDescent="0.35">
      <c r="C66" t="s">
        <v>265</v>
      </c>
      <c r="D66" s="5">
        <v>5778622490</v>
      </c>
      <c r="E66" s="5">
        <v>13360608147</v>
      </c>
      <c r="F66" s="5">
        <v>8277493357</v>
      </c>
      <c r="G66" s="5">
        <v>3096311304</v>
      </c>
      <c r="I66" s="5">
        <v>30207067392</v>
      </c>
      <c r="J66" s="5">
        <v>23242439543</v>
      </c>
      <c r="K66" s="5">
        <v>15988609120</v>
      </c>
      <c r="L66" s="5">
        <v>17007563191</v>
      </c>
      <c r="M66" s="5">
        <v>5860942953</v>
      </c>
    </row>
    <row r="67" spans="2:13" ht="15.5" x14ac:dyDescent="0.35">
      <c r="C67" t="s">
        <v>266</v>
      </c>
    </row>
    <row r="68" spans="2:13" ht="15.5" x14ac:dyDescent="0.35">
      <c r="C68" t="s">
        <v>85</v>
      </c>
      <c r="D68" s="5">
        <v>5778622490</v>
      </c>
      <c r="E68" s="5">
        <v>13360608147</v>
      </c>
      <c r="F68" s="5">
        <v>8277493357</v>
      </c>
      <c r="G68" s="5">
        <v>3096311304</v>
      </c>
      <c r="I68" s="5">
        <v>30207067392</v>
      </c>
      <c r="J68" s="5">
        <v>23242439543</v>
      </c>
      <c r="K68" s="5">
        <v>15988609120</v>
      </c>
      <c r="L68" s="5">
        <v>17007563191</v>
      </c>
      <c r="M68" s="5">
        <v>5860942953</v>
      </c>
    </row>
    <row r="69" spans="2:13" ht="15.5" x14ac:dyDescent="0.35">
      <c r="C69" t="s">
        <v>86</v>
      </c>
      <c r="E69" s="5">
        <v>526597940</v>
      </c>
      <c r="I69" s="5">
        <v>526597940</v>
      </c>
      <c r="J69" s="5">
        <v>2176084222</v>
      </c>
      <c r="K69" s="5">
        <v>-7503999</v>
      </c>
      <c r="L69" s="5">
        <v>-5840998</v>
      </c>
      <c r="M69" s="5">
        <v>-173484568</v>
      </c>
    </row>
    <row r="70" spans="2:13" ht="15.5" x14ac:dyDescent="0.35">
      <c r="C70" t="s">
        <v>88</v>
      </c>
      <c r="D70" s="5">
        <v>5778622490</v>
      </c>
      <c r="E70" s="5">
        <v>13887206087</v>
      </c>
      <c r="F70" s="5">
        <v>8277493357</v>
      </c>
      <c r="G70" s="5">
        <v>3096311304</v>
      </c>
      <c r="I70" s="5">
        <v>30733665332</v>
      </c>
      <c r="J70" s="5">
        <v>25418523765</v>
      </c>
      <c r="K70" s="5">
        <v>15981105121</v>
      </c>
      <c r="L70" s="5">
        <v>17001722193</v>
      </c>
      <c r="M70" s="5">
        <v>5687458385</v>
      </c>
    </row>
    <row r="71" spans="2:13" ht="15.5" x14ac:dyDescent="0.35">
      <c r="C71" t="s">
        <v>89</v>
      </c>
      <c r="D71" s="5">
        <v>5778622490</v>
      </c>
      <c r="E71" s="5">
        <v>13360608147</v>
      </c>
      <c r="F71" s="5">
        <v>8277493357</v>
      </c>
      <c r="G71" s="5">
        <v>3096311304</v>
      </c>
      <c r="I71" s="5">
        <v>30207067392</v>
      </c>
      <c r="J71" s="5">
        <v>23242439543</v>
      </c>
      <c r="K71" s="5">
        <v>15988609120</v>
      </c>
      <c r="L71" s="5">
        <v>17007563191</v>
      </c>
      <c r="M71" s="5">
        <v>5860942953</v>
      </c>
    </row>
    <row r="72" spans="2:13" ht="15.5" x14ac:dyDescent="0.35">
      <c r="C72" t="s">
        <v>7</v>
      </c>
      <c r="D72" s="5">
        <v>5778622490</v>
      </c>
      <c r="E72" s="5">
        <v>13887206087</v>
      </c>
      <c r="F72" s="5">
        <v>8277493357</v>
      </c>
      <c r="G72" s="5">
        <v>3096311304</v>
      </c>
      <c r="I72" s="5">
        <v>30733665332</v>
      </c>
      <c r="J72" s="5">
        <v>25418523765</v>
      </c>
      <c r="K72" s="5">
        <v>15981105121</v>
      </c>
      <c r="L72" s="5">
        <v>17001722193</v>
      </c>
      <c r="M72" s="5">
        <v>5685075164</v>
      </c>
    </row>
    <row r="73" spans="2:13" ht="15.5" x14ac:dyDescent="0.35">
      <c r="C73" t="s">
        <v>90</v>
      </c>
      <c r="D73" s="5">
        <v>5778622490</v>
      </c>
      <c r="E73" s="5">
        <v>13360608147</v>
      </c>
      <c r="F73" s="5">
        <v>8277493357</v>
      </c>
      <c r="G73" s="5">
        <v>3096311304</v>
      </c>
      <c r="I73" s="5">
        <v>30207067392</v>
      </c>
      <c r="J73" s="5">
        <v>23242439543</v>
      </c>
      <c r="K73" s="5">
        <v>15988609120</v>
      </c>
      <c r="L73" s="5">
        <v>17007563191</v>
      </c>
      <c r="M73" s="5">
        <v>5860942953</v>
      </c>
    </row>
    <row r="74" spans="2:13" ht="15.5" x14ac:dyDescent="0.35">
      <c r="C74" t="s">
        <v>91</v>
      </c>
      <c r="D74" s="5">
        <v>5778622490</v>
      </c>
      <c r="E74" s="5">
        <v>13887206087</v>
      </c>
      <c r="F74" s="5">
        <v>8277493357</v>
      </c>
      <c r="G74" s="5">
        <v>3096311304</v>
      </c>
      <c r="I74" s="5">
        <v>30733665332</v>
      </c>
      <c r="J74" s="5">
        <v>25418523765</v>
      </c>
      <c r="K74" s="5">
        <v>15981105121</v>
      </c>
      <c r="L74" s="5">
        <v>17001722193</v>
      </c>
      <c r="M74" s="5">
        <v>5687458385</v>
      </c>
    </row>
    <row r="75" spans="2:13" ht="15.5" x14ac:dyDescent="0.35">
      <c r="C75" t="s">
        <v>92</v>
      </c>
      <c r="D75" s="5">
        <v>5778622490</v>
      </c>
      <c r="E75" s="5">
        <v>13887206087</v>
      </c>
      <c r="F75" s="5">
        <v>8277493357</v>
      </c>
      <c r="G75" s="5">
        <v>3096311304</v>
      </c>
      <c r="I75" s="5">
        <v>30733665332</v>
      </c>
      <c r="J75" s="5">
        <v>25418523765</v>
      </c>
      <c r="K75" s="5">
        <v>15981105121</v>
      </c>
      <c r="L75" s="5">
        <v>17001722193</v>
      </c>
      <c r="M75" s="5">
        <v>5687458385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22700029185</v>
      </c>
      <c r="E79" s="5">
        <v>2925315849</v>
      </c>
      <c r="F79" s="5">
        <v>1499686376</v>
      </c>
      <c r="G79" s="5">
        <v>1442034102</v>
      </c>
      <c r="I79" s="5">
        <v>2925315849</v>
      </c>
      <c r="J79" s="5">
        <v>55180413252</v>
      </c>
      <c r="K79" s="5">
        <v>687958043</v>
      </c>
      <c r="L79" s="5">
        <v>2236199385</v>
      </c>
      <c r="M79" s="5">
        <v>3212675379</v>
      </c>
    </row>
    <row r="80" spans="2:13" ht="15.5" x14ac:dyDescent="0.35">
      <c r="C80" t="s">
        <v>96</v>
      </c>
      <c r="D80" s="5">
        <v>34600004312</v>
      </c>
      <c r="E80" s="5">
        <v>35610321313</v>
      </c>
      <c r="F80" s="5">
        <v>35934999473</v>
      </c>
      <c r="G80" s="5">
        <v>32615118520</v>
      </c>
      <c r="I80" s="5">
        <v>35610321313</v>
      </c>
      <c r="J80" s="5">
        <v>30563326968</v>
      </c>
      <c r="K80" s="5">
        <v>25646391794</v>
      </c>
      <c r="L80" s="5">
        <v>28103982397</v>
      </c>
      <c r="M80" s="5">
        <v>17829951179</v>
      </c>
    </row>
    <row r="81" spans="3:13" ht="15.5" x14ac:dyDescent="0.35">
      <c r="C81" t="s">
        <v>97</v>
      </c>
      <c r="F81" s="5">
        <v>267231400</v>
      </c>
      <c r="G81" s="5">
        <v>427350000</v>
      </c>
      <c r="J81" s="5">
        <v>496650000</v>
      </c>
      <c r="K81" s="5">
        <v>1567288978</v>
      </c>
      <c r="L81" s="5">
        <v>124999989</v>
      </c>
      <c r="M81" s="5">
        <v>624999993</v>
      </c>
    </row>
    <row r="82" spans="3:13" ht="15.5" x14ac:dyDescent="0.35">
      <c r="C82" t="s">
        <v>270</v>
      </c>
      <c r="L82" s="5">
        <v>10945924556</v>
      </c>
    </row>
    <row r="83" spans="3:13" ht="15.5" x14ac:dyDescent="0.35">
      <c r="C83" t="s">
        <v>98</v>
      </c>
      <c r="D83" s="5">
        <v>34600004312</v>
      </c>
      <c r="E83" s="5">
        <v>35610321313</v>
      </c>
      <c r="F83" s="5">
        <v>35934999473</v>
      </c>
      <c r="G83" s="5">
        <v>32615118520</v>
      </c>
      <c r="I83" s="5">
        <v>35610321313</v>
      </c>
      <c r="J83" s="5">
        <v>30563326968</v>
      </c>
      <c r="K83" s="5">
        <v>25646391794</v>
      </c>
      <c r="L83" s="5">
        <v>28103982397</v>
      </c>
      <c r="M83" s="5">
        <v>17829951179</v>
      </c>
    </row>
    <row r="84" spans="3:13" ht="15.5" x14ac:dyDescent="0.35">
      <c r="C84" t="s">
        <v>99</v>
      </c>
      <c r="G84" s="5">
        <v>2668030090</v>
      </c>
      <c r="J84" s="5">
        <v>7854587344</v>
      </c>
      <c r="K84" s="5">
        <v>10672841787</v>
      </c>
      <c r="L84" s="5">
        <v>14989974052</v>
      </c>
      <c r="M84" s="5">
        <v>16751854577</v>
      </c>
    </row>
    <row r="85" spans="3:13" ht="15.5" x14ac:dyDescent="0.35">
      <c r="C85" t="s">
        <v>100</v>
      </c>
      <c r="G85" s="5">
        <v>2668030090</v>
      </c>
      <c r="J85" s="5">
        <v>7854587344</v>
      </c>
      <c r="K85" s="5">
        <v>10672841787</v>
      </c>
      <c r="L85" s="5">
        <v>14989974052</v>
      </c>
      <c r="M85" s="5">
        <v>16751854577</v>
      </c>
    </row>
    <row r="86" spans="3:13" ht="15.5" x14ac:dyDescent="0.35">
      <c r="C86" t="s">
        <v>101</v>
      </c>
      <c r="D86" s="5">
        <v>52568720175</v>
      </c>
      <c r="E86" s="5">
        <v>62221713714</v>
      </c>
      <c r="F86" s="5">
        <v>40130106116</v>
      </c>
      <c r="G86" s="5">
        <v>29549291032</v>
      </c>
      <c r="I86" s="5">
        <v>62221713714</v>
      </c>
      <c r="J86" s="5">
        <v>30803745551</v>
      </c>
      <c r="K86" s="5">
        <v>25550658183</v>
      </c>
      <c r="L86" s="5">
        <v>19947950999</v>
      </c>
      <c r="M86" s="5">
        <v>12301381422</v>
      </c>
    </row>
    <row r="87" spans="3:13" ht="15.5" x14ac:dyDescent="0.35">
      <c r="C87" t="s">
        <v>80</v>
      </c>
      <c r="D87" s="5">
        <v>6815669077</v>
      </c>
      <c r="E87" s="5">
        <v>6815669077</v>
      </c>
      <c r="F87" s="5">
        <v>5870304867</v>
      </c>
      <c r="G87" s="5">
        <v>5870304867</v>
      </c>
      <c r="I87" s="5">
        <v>6815669077</v>
      </c>
      <c r="J87" s="5">
        <v>5870304867</v>
      </c>
      <c r="K87" s="5">
        <v>7343078155</v>
      </c>
      <c r="L87" s="5">
        <v>6192406103</v>
      </c>
      <c r="M87" s="5">
        <v>5703404129</v>
      </c>
    </row>
    <row r="88" spans="3:13" ht="15.5" x14ac:dyDescent="0.35">
      <c r="C88" t="s">
        <v>102</v>
      </c>
      <c r="D88" s="5">
        <v>139250169593</v>
      </c>
      <c r="E88" s="5">
        <v>109225455525</v>
      </c>
      <c r="F88" s="5">
        <v>81718218819</v>
      </c>
      <c r="G88" s="5">
        <v>83192970472</v>
      </c>
      <c r="I88" s="5">
        <v>109225455525</v>
      </c>
      <c r="J88" s="5">
        <v>127402073115</v>
      </c>
      <c r="K88" s="5">
        <v>63525605237</v>
      </c>
      <c r="L88" s="5">
        <v>70841443773</v>
      </c>
      <c r="M88" s="5">
        <v>53011839432</v>
      </c>
    </row>
    <row r="89" spans="3:13" ht="15.5" x14ac:dyDescent="0.35">
      <c r="C89" t="s">
        <v>103</v>
      </c>
    </row>
    <row r="90" spans="3:13" ht="15.5" x14ac:dyDescent="0.35">
      <c r="C90" t="s">
        <v>105</v>
      </c>
      <c r="D90" s="5">
        <v>2108793941</v>
      </c>
      <c r="E90" s="5">
        <v>2108793941</v>
      </c>
      <c r="F90" s="5">
        <v>1900813815</v>
      </c>
      <c r="G90" s="5">
        <v>1900813815</v>
      </c>
      <c r="I90" s="5">
        <v>2108793941</v>
      </c>
      <c r="J90" s="5">
        <v>1900813815</v>
      </c>
      <c r="K90" s="5">
        <v>2594402762</v>
      </c>
      <c r="L90" s="5">
        <v>2271545653</v>
      </c>
      <c r="M90" s="5">
        <v>2026815936</v>
      </c>
    </row>
    <row r="91" spans="3:13" ht="15.5" x14ac:dyDescent="0.35">
      <c r="C91" t="s">
        <v>104</v>
      </c>
      <c r="D91" s="5">
        <v>256727988244</v>
      </c>
      <c r="E91" s="5">
        <v>218984846751</v>
      </c>
      <c r="F91" s="5">
        <v>225432956244</v>
      </c>
      <c r="G91" s="5">
        <v>208505064221</v>
      </c>
      <c r="I91" s="5">
        <v>218984846751</v>
      </c>
      <c r="J91" s="5">
        <v>161161255200</v>
      </c>
      <c r="K91" s="5">
        <v>143749742689</v>
      </c>
      <c r="L91" s="5">
        <v>99852616966</v>
      </c>
      <c r="M91" s="5">
        <v>22857995649</v>
      </c>
    </row>
    <row r="92" spans="3:13" ht="15.5" x14ac:dyDescent="0.35">
      <c r="C92" t="s">
        <v>349</v>
      </c>
      <c r="J92" s="5">
        <v>119075000</v>
      </c>
    </row>
    <row r="93" spans="3:13" ht="15.5" x14ac:dyDescent="0.35">
      <c r="C93" t="s">
        <v>106</v>
      </c>
      <c r="D93" s="5">
        <v>264021736687</v>
      </c>
      <c r="E93" s="5">
        <v>226488349584</v>
      </c>
      <c r="F93" s="5">
        <v>235858651987</v>
      </c>
      <c r="G93" s="5">
        <v>220087676475</v>
      </c>
      <c r="I93" s="5">
        <v>226488349584</v>
      </c>
      <c r="J93" s="5">
        <v>173588206306</v>
      </c>
      <c r="K93" s="5">
        <v>157851422677</v>
      </c>
      <c r="L93" s="5">
        <v>114919298958</v>
      </c>
      <c r="M93" s="5">
        <v>26112897295</v>
      </c>
    </row>
    <row r="94" spans="3:13" ht="15.5" x14ac:dyDescent="0.35">
      <c r="C94" t="s">
        <v>107</v>
      </c>
      <c r="D94" s="5">
        <v>403271906280</v>
      </c>
      <c r="E94" s="5">
        <v>335713805109</v>
      </c>
      <c r="F94" s="5">
        <v>317576870806</v>
      </c>
      <c r="G94" s="5">
        <v>303280646947</v>
      </c>
      <c r="I94" s="5">
        <v>335713805109</v>
      </c>
      <c r="J94" s="5">
        <v>300990279421</v>
      </c>
      <c r="K94" s="5">
        <v>221377027914</v>
      </c>
      <c r="L94" s="5">
        <v>185760742731</v>
      </c>
      <c r="M94" s="5">
        <v>79124736727</v>
      </c>
    </row>
    <row r="95" spans="3:13" ht="15.5" x14ac:dyDescent="0.35">
      <c r="C95" t="s">
        <v>108</v>
      </c>
    </row>
    <row r="96" spans="3:13" ht="15.5" x14ac:dyDescent="0.35">
      <c r="C96" t="s">
        <v>109</v>
      </c>
    </row>
    <row r="97" spans="3:13" ht="15.5" x14ac:dyDescent="0.35">
      <c r="C97" t="s">
        <v>110</v>
      </c>
      <c r="D97" s="5">
        <v>58431587893</v>
      </c>
      <c r="E97" s="5">
        <v>44522927199</v>
      </c>
      <c r="F97" s="5">
        <v>50621297692</v>
      </c>
      <c r="G97" s="5">
        <v>45006295757</v>
      </c>
      <c r="I97" s="5">
        <v>44522927199</v>
      </c>
      <c r="J97" s="5">
        <v>48958450243</v>
      </c>
      <c r="K97" s="5">
        <v>54061607398</v>
      </c>
      <c r="L97" s="5">
        <v>60088417748</v>
      </c>
      <c r="M97" s="5">
        <v>31986413012</v>
      </c>
    </row>
    <row r="98" spans="3:13" ht="15.5" x14ac:dyDescent="0.35">
      <c r="C98" t="s">
        <v>273</v>
      </c>
      <c r="E98" s="5">
        <v>2325945385</v>
      </c>
      <c r="F98" s="5">
        <v>11042282530</v>
      </c>
      <c r="G98" s="5">
        <v>8866840687</v>
      </c>
      <c r="I98" s="5">
        <v>2325945385</v>
      </c>
      <c r="J98" s="5">
        <v>9511353444</v>
      </c>
      <c r="K98" s="5">
        <v>8649263464</v>
      </c>
      <c r="L98" s="5">
        <v>9956904449</v>
      </c>
      <c r="M98" s="5">
        <v>2589696662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14756737458</v>
      </c>
      <c r="E100" s="5">
        <v>14648241923</v>
      </c>
      <c r="F100" s="5">
        <v>16674118681</v>
      </c>
      <c r="G100" s="5">
        <v>12800162896</v>
      </c>
      <c r="I100" s="5">
        <v>14648241923</v>
      </c>
      <c r="J100" s="5">
        <v>11921111497</v>
      </c>
      <c r="K100" s="5">
        <v>22766149496</v>
      </c>
      <c r="L100" s="5">
        <v>22507842582</v>
      </c>
      <c r="M100" s="5">
        <v>14690569046</v>
      </c>
    </row>
    <row r="101" spans="3:13" ht="15.5" x14ac:dyDescent="0.35">
      <c r="C101" t="s">
        <v>113</v>
      </c>
    </row>
    <row r="102" spans="3:13" ht="15.5" x14ac:dyDescent="0.35">
      <c r="C102" t="s">
        <v>114</v>
      </c>
      <c r="F102" s="5">
        <v>267231400</v>
      </c>
      <c r="G102" s="5">
        <v>427350000</v>
      </c>
      <c r="J102" s="5">
        <v>496650000</v>
      </c>
      <c r="K102" s="5">
        <v>1567288978</v>
      </c>
      <c r="L102" s="5">
        <v>11070924545</v>
      </c>
      <c r="M102" s="5">
        <v>624999993</v>
      </c>
    </row>
    <row r="103" spans="3:13" ht="15.5" x14ac:dyDescent="0.35">
      <c r="C103" t="s">
        <v>116</v>
      </c>
      <c r="D103" s="5">
        <v>472538236</v>
      </c>
      <c r="E103" s="5">
        <v>449656194</v>
      </c>
      <c r="F103" s="5">
        <v>365198269</v>
      </c>
      <c r="G103" s="5">
        <v>288794926</v>
      </c>
      <c r="I103" s="5">
        <v>449656194</v>
      </c>
      <c r="J103" s="5">
        <v>470643491</v>
      </c>
      <c r="K103" s="5">
        <v>332038426</v>
      </c>
      <c r="L103" s="5">
        <v>179662500</v>
      </c>
    </row>
    <row r="104" spans="3:13" ht="15.5" x14ac:dyDescent="0.35">
      <c r="C104" t="s">
        <v>115</v>
      </c>
      <c r="D104" s="5">
        <v>5629850585</v>
      </c>
      <c r="E104" s="5">
        <v>4547205051</v>
      </c>
      <c r="F104" s="5">
        <v>2372333913</v>
      </c>
      <c r="G104" s="5">
        <v>1788589173</v>
      </c>
      <c r="I104" s="5">
        <v>4547205051</v>
      </c>
      <c r="J104" s="5">
        <v>7315033537</v>
      </c>
      <c r="K104" s="5">
        <v>4739584784</v>
      </c>
      <c r="L104" s="5">
        <v>8160027130</v>
      </c>
      <c r="M104" s="5">
        <v>4283988081</v>
      </c>
    </row>
    <row r="105" spans="3:13" ht="15.5" x14ac:dyDescent="0.35">
      <c r="C105" t="s">
        <v>118</v>
      </c>
    </row>
    <row r="106" spans="3:13" ht="15.5" x14ac:dyDescent="0.35">
      <c r="C106" t="s">
        <v>442</v>
      </c>
      <c r="D106" s="5">
        <v>139370613663</v>
      </c>
      <c r="E106" s="5">
        <v>99151062151</v>
      </c>
      <c r="F106" s="5">
        <v>92390801343</v>
      </c>
      <c r="G106" s="5">
        <v>91887659224</v>
      </c>
      <c r="I106" s="5">
        <v>99151062151</v>
      </c>
      <c r="J106" s="5">
        <v>89211583503</v>
      </c>
      <c r="K106" s="5">
        <v>94688515364</v>
      </c>
      <c r="L106" s="5">
        <v>69085047301</v>
      </c>
      <c r="M106" s="5">
        <v>11625440434</v>
      </c>
    </row>
    <row r="107" spans="3:13" ht="15.5" x14ac:dyDescent="0.35">
      <c r="C107" t="s">
        <v>120</v>
      </c>
      <c r="D107" s="5">
        <v>37572461614</v>
      </c>
      <c r="E107" s="5">
        <v>22551878646</v>
      </c>
      <c r="F107" s="5">
        <v>19900132899</v>
      </c>
      <c r="G107" s="5">
        <v>16186070167</v>
      </c>
      <c r="I107" s="5">
        <v>22551878646</v>
      </c>
      <c r="J107" s="5">
        <v>19243658274</v>
      </c>
      <c r="K107" s="5">
        <v>16007282250</v>
      </c>
      <c r="L107" s="5">
        <v>8213056542</v>
      </c>
      <c r="M107" s="5">
        <v>9797159230</v>
      </c>
    </row>
    <row r="108" spans="3:13" ht="15.5" x14ac:dyDescent="0.35">
      <c r="C108" t="s">
        <v>121</v>
      </c>
      <c r="D108" s="5">
        <v>146520151718</v>
      </c>
      <c r="E108" s="5">
        <v>106336457131</v>
      </c>
      <c r="F108" s="5">
        <v>98419380642</v>
      </c>
      <c r="G108" s="5">
        <v>98018245545</v>
      </c>
      <c r="I108" s="5">
        <v>106336457131</v>
      </c>
      <c r="J108" s="5">
        <v>95696201513</v>
      </c>
      <c r="K108" s="5">
        <v>103777101283</v>
      </c>
      <c r="L108" s="5">
        <v>79615110871</v>
      </c>
      <c r="M108" s="5">
        <v>18082831796</v>
      </c>
    </row>
    <row r="109" spans="3:13" ht="15.5" x14ac:dyDescent="0.35">
      <c r="C109" t="s">
        <v>122</v>
      </c>
      <c r="D109" s="5">
        <v>146520151718</v>
      </c>
      <c r="E109" s="5">
        <v>106336457131</v>
      </c>
      <c r="F109" s="5">
        <v>98419380642</v>
      </c>
      <c r="G109" s="5">
        <v>98018245545</v>
      </c>
      <c r="I109" s="5">
        <v>106336457131</v>
      </c>
      <c r="J109" s="5">
        <v>95696201513</v>
      </c>
      <c r="K109" s="5">
        <v>103777101283</v>
      </c>
      <c r="L109" s="5">
        <v>79615110871</v>
      </c>
      <c r="M109" s="5">
        <v>18082831796</v>
      </c>
    </row>
    <row r="110" spans="3:13" ht="15.5" x14ac:dyDescent="0.35">
      <c r="C110" t="s">
        <v>124</v>
      </c>
    </row>
    <row r="111" spans="3:13" ht="15.5" x14ac:dyDescent="0.35">
      <c r="C111" t="s">
        <v>125</v>
      </c>
      <c r="D111" s="5">
        <v>139704482641</v>
      </c>
      <c r="E111" s="5">
        <v>99520788054</v>
      </c>
      <c r="F111" s="5">
        <v>92549075775</v>
      </c>
      <c r="G111" s="5">
        <v>92147940678</v>
      </c>
      <c r="I111" s="5">
        <v>99520788054</v>
      </c>
      <c r="J111" s="5">
        <v>89825896646</v>
      </c>
      <c r="K111" s="5">
        <v>96434023128</v>
      </c>
      <c r="L111" s="5">
        <v>73422704768</v>
      </c>
      <c r="M111" s="5">
        <v>12379427667</v>
      </c>
    </row>
    <row r="112" spans="3:13" ht="15.5" x14ac:dyDescent="0.35">
      <c r="C112" t="s">
        <v>126</v>
      </c>
      <c r="D112" s="5">
        <v>204951739611</v>
      </c>
      <c r="E112" s="5">
        <v>150859384330</v>
      </c>
      <c r="F112" s="5">
        <v>149040678334</v>
      </c>
      <c r="G112" s="5">
        <v>143024541302</v>
      </c>
      <c r="I112" s="5">
        <v>150859384330</v>
      </c>
      <c r="J112" s="5">
        <v>144654651756</v>
      </c>
      <c r="K112" s="5">
        <v>157838708681</v>
      </c>
      <c r="L112" s="5">
        <v>139703528619</v>
      </c>
      <c r="M112" s="5">
        <v>50069244808</v>
      </c>
    </row>
    <row r="113" spans="2:13" ht="15.5" x14ac:dyDescent="0.35">
      <c r="C113" t="s">
        <v>127</v>
      </c>
    </row>
    <row r="114" spans="2:13" ht="15.5" x14ac:dyDescent="0.35">
      <c r="C114" t="s">
        <v>128</v>
      </c>
      <c r="D114" s="5">
        <v>70300167975</v>
      </c>
      <c r="E114" s="5">
        <v>68553094475</v>
      </c>
      <c r="F114" s="5">
        <v>68000589425</v>
      </c>
      <c r="G114" s="5">
        <v>68000000000</v>
      </c>
      <c r="I114" s="5">
        <v>68553094475</v>
      </c>
      <c r="J114" s="5">
        <v>68000000000</v>
      </c>
      <c r="K114" s="5">
        <v>51000000000</v>
      </c>
      <c r="L114" s="5">
        <v>7500000000</v>
      </c>
      <c r="M114" s="5">
        <v>7500000000</v>
      </c>
    </row>
    <row r="115" spans="2:13" ht="15.5" x14ac:dyDescent="0.35">
      <c r="C115" t="s">
        <v>129</v>
      </c>
      <c r="D115" s="5">
        <v>58199355782</v>
      </c>
      <c r="E115" s="5">
        <v>52259305882</v>
      </c>
      <c r="F115" s="5">
        <v>50380788712</v>
      </c>
      <c r="G115" s="5">
        <v>50378784667</v>
      </c>
      <c r="I115" s="5">
        <v>52259305882</v>
      </c>
      <c r="J115" s="5">
        <v>50378784667</v>
      </c>
    </row>
    <row r="116" spans="2:13" ht="15.5" x14ac:dyDescent="0.35">
      <c r="C116" t="s">
        <v>130</v>
      </c>
      <c r="D116" s="5">
        <v>69820642912</v>
      </c>
      <c r="E116" s="5">
        <v>64042020422</v>
      </c>
      <c r="F116" s="5">
        <v>50154814335</v>
      </c>
      <c r="G116" s="5">
        <v>41877320978</v>
      </c>
      <c r="I116" s="5">
        <v>64042020422</v>
      </c>
      <c r="J116" s="5">
        <v>37956842998</v>
      </c>
      <c r="K116" s="5">
        <v>12538319233</v>
      </c>
      <c r="L116" s="5">
        <v>38557214112</v>
      </c>
      <c r="M116" s="5">
        <v>21555491919</v>
      </c>
    </row>
    <row r="117" spans="2:13" ht="15.5" x14ac:dyDescent="0.35">
      <c r="C117" t="s">
        <v>131</v>
      </c>
      <c r="D117" s="5">
        <v>200000000</v>
      </c>
      <c r="E117" s="5">
        <v>200000000</v>
      </c>
      <c r="F117" s="5">
        <v>200000000</v>
      </c>
      <c r="G117" s="5">
        <v>200000000</v>
      </c>
      <c r="I117" s="5">
        <v>200000000</v>
      </c>
      <c r="J117" s="5">
        <v>100000000</v>
      </c>
      <c r="K117" s="5">
        <v>100000000</v>
      </c>
    </row>
    <row r="118" spans="2:13" ht="15.5" x14ac:dyDescent="0.35">
      <c r="C118" t="s">
        <v>132</v>
      </c>
      <c r="D118" s="5">
        <v>69620642912</v>
      </c>
      <c r="E118" s="5">
        <v>63842020422</v>
      </c>
      <c r="F118" s="5">
        <v>49954814335</v>
      </c>
      <c r="G118" s="5">
        <v>41677320978</v>
      </c>
      <c r="I118" s="5">
        <v>63842020422</v>
      </c>
      <c r="J118" s="5">
        <v>37856842998</v>
      </c>
      <c r="K118" s="5">
        <v>12438319233</v>
      </c>
      <c r="L118" s="5">
        <v>38557214112</v>
      </c>
      <c r="M118" s="5">
        <v>21555491919</v>
      </c>
    </row>
    <row r="119" spans="2:13" ht="15.5" x14ac:dyDescent="0.35">
      <c r="C119" t="s">
        <v>133</v>
      </c>
      <c r="D119" s="5">
        <v>69820642912</v>
      </c>
      <c r="E119" s="5">
        <v>64042020422</v>
      </c>
      <c r="F119" s="5">
        <v>50154814335</v>
      </c>
      <c r="G119" s="5">
        <v>41877320978</v>
      </c>
      <c r="I119" s="5">
        <v>64042020422</v>
      </c>
      <c r="J119" s="5">
        <v>37956842998</v>
      </c>
      <c r="K119" s="5">
        <v>12538319233</v>
      </c>
      <c r="L119" s="5">
        <v>38557214112</v>
      </c>
      <c r="M119" s="5">
        <v>21555491919</v>
      </c>
    </row>
    <row r="120" spans="2:13" ht="15.5" x14ac:dyDescent="0.35">
      <c r="C120" t="s">
        <v>134</v>
      </c>
    </row>
    <row r="121" spans="2:13" ht="15.5" x14ac:dyDescent="0.35">
      <c r="C121" t="s">
        <v>9</v>
      </c>
      <c r="D121" s="5">
        <v>198320166669</v>
      </c>
      <c r="E121" s="5">
        <v>184854420779</v>
      </c>
      <c r="F121" s="5">
        <v>168536192472</v>
      </c>
      <c r="G121" s="5">
        <v>160256105645</v>
      </c>
      <c r="I121" s="5">
        <v>184854420779</v>
      </c>
      <c r="J121" s="5">
        <v>156335627665</v>
      </c>
      <c r="K121" s="5">
        <v>63538319233</v>
      </c>
      <c r="L121" s="5">
        <v>46057214112</v>
      </c>
      <c r="M121" s="5">
        <v>29055491919</v>
      </c>
    </row>
    <row r="122" spans="2:13" ht="15.5" x14ac:dyDescent="0.35">
      <c r="C122" t="s">
        <v>135</v>
      </c>
      <c r="D122" s="5">
        <v>403271906280</v>
      </c>
      <c r="E122" s="5">
        <v>335713805109</v>
      </c>
      <c r="F122" s="5">
        <v>317576870806</v>
      </c>
      <c r="G122" s="5">
        <v>303280646947</v>
      </c>
      <c r="I122" s="5">
        <v>335713805109</v>
      </c>
      <c r="J122" s="5">
        <v>300990279421</v>
      </c>
      <c r="K122" s="5">
        <v>221377027914</v>
      </c>
      <c r="L122" s="5">
        <v>185760742731</v>
      </c>
      <c r="M122" s="5">
        <v>79124736727</v>
      </c>
    </row>
    <row r="123" spans="2:13" ht="15.5" x14ac:dyDescent="0.35">
      <c r="C123" t="s">
        <v>136</v>
      </c>
      <c r="D123" s="5">
        <v>2812006719</v>
      </c>
      <c r="E123" s="5">
        <v>2742123779</v>
      </c>
      <c r="F123" s="5">
        <v>2720023577</v>
      </c>
      <c r="G123" s="5">
        <v>2720000000</v>
      </c>
      <c r="I123" s="5">
        <v>2742123779</v>
      </c>
      <c r="J123" s="5">
        <v>2720000000</v>
      </c>
      <c r="K123" s="5">
        <v>51000000</v>
      </c>
      <c r="L123" s="5">
        <v>7500000</v>
      </c>
      <c r="M123" s="5">
        <v>7500000</v>
      </c>
    </row>
    <row r="125" spans="2:13" ht="15.5" x14ac:dyDescent="0.35">
      <c r="B125" t="s">
        <v>137</v>
      </c>
      <c r="C125" t="s">
        <v>138</v>
      </c>
      <c r="D125" s="5">
        <v>3445837864</v>
      </c>
      <c r="E125" s="5">
        <v>-2614505079</v>
      </c>
      <c r="F125" s="5">
        <v>12727450125</v>
      </c>
      <c r="G125" s="5">
        <v>-2727639377</v>
      </c>
      <c r="I125" s="5">
        <v>15492543510</v>
      </c>
      <c r="J125" s="5">
        <v>13897853114</v>
      </c>
      <c r="K125" s="5">
        <v>25476800472</v>
      </c>
      <c r="L125" s="5">
        <v>13486138077</v>
      </c>
      <c r="M125" s="5">
        <v>8489277786</v>
      </c>
    </row>
    <row r="126" spans="2:13" ht="15.5" x14ac:dyDescent="0.35">
      <c r="C126" t="s">
        <v>139</v>
      </c>
      <c r="D126" s="5">
        <v>95632824508</v>
      </c>
      <c r="E126" s="5">
        <v>152774049438</v>
      </c>
      <c r="F126" s="5">
        <v>78208292158</v>
      </c>
      <c r="G126" s="5">
        <v>72770429355</v>
      </c>
      <c r="I126" s="5">
        <v>371119650371</v>
      </c>
      <c r="J126" s="5">
        <v>261999988194</v>
      </c>
      <c r="K126" s="5">
        <v>240247762948</v>
      </c>
      <c r="L126" s="5">
        <v>179648629040</v>
      </c>
      <c r="M126" s="5">
        <v>126873141019</v>
      </c>
    </row>
    <row r="127" spans="2:13" ht="15.5" x14ac:dyDescent="0.35">
      <c r="C127" t="s">
        <v>598</v>
      </c>
      <c r="D127" s="5">
        <v>-76530178107</v>
      </c>
      <c r="E127" s="5">
        <v>-111476153109</v>
      </c>
      <c r="F127" s="5">
        <v>-47103739094</v>
      </c>
      <c r="G127" s="5">
        <v>-54206020640</v>
      </c>
      <c r="I127" s="5">
        <v>-258204721404</v>
      </c>
      <c r="J127" s="5">
        <v>-183328439115</v>
      </c>
      <c r="K127" s="5">
        <v>-162745855659</v>
      </c>
      <c r="L127" s="5">
        <v>-128745355731</v>
      </c>
      <c r="M127" s="5">
        <v>-93050973648</v>
      </c>
    </row>
    <row r="128" spans="2:13" ht="15.5" x14ac:dyDescent="0.35">
      <c r="C128" t="s">
        <v>142</v>
      </c>
      <c r="D128" s="5">
        <v>-14922972241</v>
      </c>
      <c r="E128" s="5">
        <v>-40077659230</v>
      </c>
      <c r="F128" s="5">
        <v>-13578170238</v>
      </c>
      <c r="G128" s="5">
        <v>-9231016295</v>
      </c>
      <c r="I128" s="5">
        <v>-78064461434</v>
      </c>
      <c r="J128" s="5">
        <v>-41592823853</v>
      </c>
      <c r="K128" s="5">
        <v>-35346574941</v>
      </c>
      <c r="L128" s="5">
        <v>-25337796266</v>
      </c>
      <c r="M128" s="5">
        <v>-16118565020</v>
      </c>
    </row>
    <row r="129" spans="3:13" ht="15.5" x14ac:dyDescent="0.35">
      <c r="C129" t="s">
        <v>427</v>
      </c>
      <c r="D129" s="5">
        <v>9431969235</v>
      </c>
      <c r="E129" s="5">
        <v>241165644</v>
      </c>
      <c r="F129" s="5">
        <v>3311481419</v>
      </c>
      <c r="G129" s="5">
        <v>-8352687308</v>
      </c>
      <c r="I129" s="5">
        <v>2339485807</v>
      </c>
      <c r="J129" s="5">
        <v>-8064630548</v>
      </c>
      <c r="K129" s="5">
        <v>1969938956</v>
      </c>
    </row>
    <row r="130" spans="3:13" ht="15.5" x14ac:dyDescent="0.35">
      <c r="C130" t="s">
        <v>1380</v>
      </c>
      <c r="K130" s="5">
        <v>-181000000</v>
      </c>
      <c r="L130" s="5">
        <v>-8833893665</v>
      </c>
      <c r="M130" s="5">
        <v>-6571197506</v>
      </c>
    </row>
    <row r="131" spans="3:13" ht="15.5" x14ac:dyDescent="0.35">
      <c r="C131" t="s">
        <v>495</v>
      </c>
      <c r="D131" s="5">
        <v>18145063</v>
      </c>
      <c r="E131" s="5">
        <v>28597296</v>
      </c>
      <c r="F131" s="5">
        <v>231496</v>
      </c>
      <c r="G131" s="5">
        <v>10246956</v>
      </c>
      <c r="I131" s="5">
        <v>172469515</v>
      </c>
      <c r="J131" s="5">
        <v>222003495</v>
      </c>
      <c r="K131" s="5">
        <v>57967303</v>
      </c>
      <c r="L131" s="5">
        <v>8621127</v>
      </c>
      <c r="M131" s="5">
        <v>21759487</v>
      </c>
    </row>
    <row r="132" spans="3:13" ht="15.5" x14ac:dyDescent="0.35">
      <c r="C132" t="s">
        <v>355</v>
      </c>
      <c r="D132" s="5">
        <v>-4315036421</v>
      </c>
      <c r="E132" s="5">
        <v>-2239735757</v>
      </c>
      <c r="F132" s="5">
        <v>-3312234910</v>
      </c>
      <c r="G132" s="5">
        <v>-2837317425</v>
      </c>
      <c r="I132" s="5">
        <v>-11051627291</v>
      </c>
      <c r="J132" s="5">
        <v>-9897964680</v>
      </c>
      <c r="K132" s="5">
        <v>-10165967049</v>
      </c>
      <c r="L132" s="5">
        <v>-2837963067</v>
      </c>
      <c r="M132" s="5">
        <v>-2354438667</v>
      </c>
    </row>
    <row r="133" spans="3:13" ht="15.5" x14ac:dyDescent="0.35">
      <c r="C133" t="s">
        <v>285</v>
      </c>
      <c r="D133" s="5">
        <v>-5868914173</v>
      </c>
      <c r="E133" s="5">
        <v>-1864769361</v>
      </c>
      <c r="F133" s="5">
        <v>-4798410706</v>
      </c>
      <c r="G133" s="5">
        <v>-881274020</v>
      </c>
      <c r="I133" s="5">
        <v>-10818252054</v>
      </c>
      <c r="J133" s="5">
        <v>-5440280379</v>
      </c>
      <c r="K133" s="5">
        <v>-8359471086</v>
      </c>
      <c r="L133" s="5">
        <v>-416103361</v>
      </c>
      <c r="M133" s="5">
        <v>-310447879</v>
      </c>
    </row>
    <row r="134" spans="3:13" ht="15.5" x14ac:dyDescent="0.35">
      <c r="C134" t="s">
        <v>145</v>
      </c>
      <c r="D134" s="5">
        <v>-18410246514</v>
      </c>
      <c r="E134" s="5">
        <v>2729696576</v>
      </c>
      <c r="F134" s="5">
        <v>1644745234</v>
      </c>
      <c r="G134" s="5">
        <v>11592618932</v>
      </c>
      <c r="I134" s="5">
        <v>4270702664</v>
      </c>
      <c r="J134" s="5">
        <v>72203733389</v>
      </c>
      <c r="K134" s="5">
        <v>21964722841</v>
      </c>
      <c r="L134" s="5">
        <v>66880124167</v>
      </c>
      <c r="M134" s="5">
        <v>-8361576355</v>
      </c>
    </row>
    <row r="135" spans="3:13" ht="15.5" x14ac:dyDescent="0.35">
      <c r="C135" t="s">
        <v>146</v>
      </c>
      <c r="D135" s="5">
        <v>-43701780098</v>
      </c>
      <c r="E135" s="5">
        <v>1310437976</v>
      </c>
      <c r="F135" s="5">
        <v>-14314543085</v>
      </c>
      <c r="G135" s="5">
        <v>-8662343901</v>
      </c>
      <c r="I135" s="5">
        <v>-72018343577</v>
      </c>
      <c r="J135" s="5">
        <v>-31609131294</v>
      </c>
      <c r="K135" s="5">
        <v>-48989764655</v>
      </c>
      <c r="L135" s="5">
        <v>-81342738238</v>
      </c>
      <c r="M135" s="5">
        <v>-1068002045</v>
      </c>
    </row>
    <row r="136" spans="3:13" ht="15.5" x14ac:dyDescent="0.35">
      <c r="C136" t="s">
        <v>148</v>
      </c>
      <c r="D136" s="5">
        <v>-43701780098</v>
      </c>
      <c r="E136" s="5">
        <v>1296537844</v>
      </c>
      <c r="F136" s="5">
        <v>-18217681378</v>
      </c>
      <c r="G136" s="5">
        <v>-16107870404</v>
      </c>
      <c r="I136" s="5">
        <v>-72018343577</v>
      </c>
      <c r="J136" s="5">
        <v>-28479231294</v>
      </c>
      <c r="K136" s="5">
        <v>-48989764655</v>
      </c>
      <c r="L136" s="5">
        <v>-80116070555</v>
      </c>
      <c r="M136" s="5">
        <v>-568002045</v>
      </c>
    </row>
    <row r="137" spans="3:13" ht="15.5" x14ac:dyDescent="0.35">
      <c r="C137" t="s">
        <v>1240</v>
      </c>
      <c r="E137" s="5">
        <v>80567815</v>
      </c>
      <c r="F137" s="5">
        <v>3836470610</v>
      </c>
      <c r="G137" s="5">
        <v>7445526503</v>
      </c>
      <c r="J137" s="5">
        <v>-3000000000</v>
      </c>
    </row>
    <row r="138" spans="3:13" ht="15.5" x14ac:dyDescent="0.35">
      <c r="C138" t="s">
        <v>1381</v>
      </c>
      <c r="E138" s="5">
        <v>-66667683</v>
      </c>
      <c r="F138" s="5">
        <v>66667683</v>
      </c>
    </row>
    <row r="139" spans="3:13" ht="15.5" x14ac:dyDescent="0.35">
      <c r="C139" t="s">
        <v>1382</v>
      </c>
      <c r="L139" s="5">
        <v>-1226667683</v>
      </c>
    </row>
    <row r="140" spans="3:13" ht="15.5" x14ac:dyDescent="0.35">
      <c r="C140" t="s">
        <v>1383</v>
      </c>
      <c r="J140" s="5">
        <v>-129900000</v>
      </c>
      <c r="M140" s="5">
        <v>-500000000</v>
      </c>
    </row>
    <row r="141" spans="3:13" ht="15.5" x14ac:dyDescent="0.35">
      <c r="C141" t="s">
        <v>149</v>
      </c>
      <c r="D141" s="5">
        <v>-18410246514</v>
      </c>
      <c r="E141" s="5">
        <v>2729696576</v>
      </c>
      <c r="F141" s="5">
        <v>1644745234</v>
      </c>
      <c r="G141" s="5">
        <v>11592618932</v>
      </c>
      <c r="I141" s="5">
        <v>4270702664</v>
      </c>
      <c r="J141" s="5">
        <v>72203733389</v>
      </c>
      <c r="K141" s="5">
        <v>21964722841</v>
      </c>
      <c r="L141" s="5">
        <v>66880124167</v>
      </c>
      <c r="M141" s="5">
        <v>-8361576355</v>
      </c>
    </row>
    <row r="142" spans="3:13" ht="15.5" x14ac:dyDescent="0.35">
      <c r="C142" t="s">
        <v>536</v>
      </c>
      <c r="E142" s="5">
        <v>11500000000</v>
      </c>
      <c r="F142" s="5">
        <v>13062875000</v>
      </c>
      <c r="G142" s="5">
        <v>8998500000</v>
      </c>
      <c r="I142" s="5">
        <v>33561375000</v>
      </c>
      <c r="J142" s="5">
        <v>20303538323</v>
      </c>
      <c r="K142" s="5">
        <v>79729683111</v>
      </c>
      <c r="L142" s="5">
        <v>73984462996</v>
      </c>
      <c r="M142" s="5">
        <v>6558837995</v>
      </c>
    </row>
    <row r="143" spans="3:13" ht="15.5" x14ac:dyDescent="0.35">
      <c r="C143" t="s">
        <v>420</v>
      </c>
      <c r="G143" s="5">
        <v>501043644</v>
      </c>
      <c r="I143" s="5">
        <v>1276317686</v>
      </c>
      <c r="J143" s="5">
        <v>8141899200</v>
      </c>
      <c r="K143" s="5">
        <v>24487500000</v>
      </c>
      <c r="L143" s="5">
        <v>12207805077</v>
      </c>
    </row>
    <row r="144" spans="3:13" ht="15.5" x14ac:dyDescent="0.35">
      <c r="C144" t="s">
        <v>654</v>
      </c>
    </row>
    <row r="145" spans="2:13" ht="15.5" x14ac:dyDescent="0.35">
      <c r="C145" t="s">
        <v>1384</v>
      </c>
      <c r="D145" s="5">
        <v>7687123400</v>
      </c>
      <c r="E145" s="5">
        <v>2431022220</v>
      </c>
      <c r="F145" s="5">
        <v>2593470</v>
      </c>
      <c r="I145" s="5">
        <v>2433615690</v>
      </c>
    </row>
    <row r="146" spans="2:13" ht="15.5" x14ac:dyDescent="0.35">
      <c r="C146" t="s">
        <v>1295</v>
      </c>
      <c r="J146" s="5">
        <v>71400000000</v>
      </c>
      <c r="K146" s="5">
        <v>1500000000</v>
      </c>
    </row>
    <row r="147" spans="2:13" ht="15.5" x14ac:dyDescent="0.35">
      <c r="C147" t="s">
        <v>877</v>
      </c>
      <c r="E147" s="5">
        <v>-1530929086</v>
      </c>
      <c r="F147" s="5">
        <v>1530929086</v>
      </c>
      <c r="J147" s="5">
        <v>862089980</v>
      </c>
      <c r="L147" s="5">
        <v>7367207787</v>
      </c>
    </row>
    <row r="148" spans="2:13" ht="15.5" x14ac:dyDescent="0.35">
      <c r="C148" t="s">
        <v>878</v>
      </c>
      <c r="D148" s="5">
        <v>-2325945385</v>
      </c>
      <c r="E148" s="5">
        <v>-7185408059</v>
      </c>
      <c r="F148" s="5">
        <v>644512757</v>
      </c>
      <c r="G148" s="5">
        <v>6910493084</v>
      </c>
      <c r="I148" s="5">
        <v>-7185408059</v>
      </c>
      <c r="K148" s="5">
        <v>-1307640985</v>
      </c>
    </row>
    <row r="149" spans="2:13" ht="15.5" x14ac:dyDescent="0.35">
      <c r="C149" t="s">
        <v>1385</v>
      </c>
      <c r="D149" s="5">
        <v>-906054052</v>
      </c>
      <c r="E149" s="5">
        <v>-404372957</v>
      </c>
      <c r="F149" s="5">
        <v>-356146649</v>
      </c>
      <c r="G149" s="5">
        <v>-428825151</v>
      </c>
      <c r="I149" s="5">
        <v>-1795628235</v>
      </c>
      <c r="J149" s="5">
        <v>-3134427066</v>
      </c>
      <c r="K149" s="5">
        <v>-4878776080</v>
      </c>
      <c r="L149" s="5">
        <v>-5932842264</v>
      </c>
      <c r="M149" s="5">
        <v>-2288919757</v>
      </c>
    </row>
    <row r="150" spans="2:13" ht="15.5" x14ac:dyDescent="0.35">
      <c r="C150" t="s">
        <v>1386</v>
      </c>
      <c r="K150" s="5">
        <v>-31667395737</v>
      </c>
      <c r="M150" s="5">
        <v>-11251854577</v>
      </c>
    </row>
    <row r="151" spans="2:13" ht="15.5" x14ac:dyDescent="0.35">
      <c r="C151" t="s">
        <v>432</v>
      </c>
      <c r="J151" s="5">
        <v>-3840215333</v>
      </c>
    </row>
    <row r="152" spans="2:13" ht="15.5" x14ac:dyDescent="0.35">
      <c r="C152" t="s">
        <v>458</v>
      </c>
      <c r="F152" s="5">
        <v>-4648487908</v>
      </c>
      <c r="I152" s="5">
        <v>-4648487908</v>
      </c>
    </row>
    <row r="153" spans="2:13" ht="15.5" x14ac:dyDescent="0.35">
      <c r="C153" t="s">
        <v>1387</v>
      </c>
      <c r="D153" s="5">
        <v>-22865370477</v>
      </c>
      <c r="E153" s="5">
        <v>-2080615542</v>
      </c>
      <c r="F153" s="5">
        <v>-8591530522</v>
      </c>
      <c r="G153" s="5">
        <v>-4388592645</v>
      </c>
      <c r="I153" s="5">
        <v>-19371081510</v>
      </c>
      <c r="J153" s="5">
        <v>-21529151715</v>
      </c>
      <c r="K153" s="5">
        <v>-45898647468</v>
      </c>
      <c r="L153" s="5">
        <v>-20746509429</v>
      </c>
      <c r="M153" s="5">
        <v>-1379640016</v>
      </c>
    </row>
    <row r="154" spans="2:13" ht="15.5" x14ac:dyDescent="0.35">
      <c r="C154" t="s">
        <v>164</v>
      </c>
      <c r="D154" s="5">
        <v>19774713336</v>
      </c>
      <c r="E154" s="5">
        <v>1425629473</v>
      </c>
      <c r="F154" s="5">
        <v>57652274</v>
      </c>
      <c r="G154" s="5">
        <v>202635654</v>
      </c>
      <c r="I154" s="5">
        <v>-52255097403</v>
      </c>
      <c r="J154" s="5">
        <v>54492455209</v>
      </c>
      <c r="K154" s="5">
        <v>-1548241342</v>
      </c>
      <c r="L154" s="5">
        <v>-976475994</v>
      </c>
      <c r="M154" s="5">
        <v>-940300614</v>
      </c>
    </row>
    <row r="155" spans="2:13" ht="15.5" x14ac:dyDescent="0.35">
      <c r="C155" t="s">
        <v>1203</v>
      </c>
      <c r="M155" s="5">
        <v>1139013548</v>
      </c>
    </row>
    <row r="156" spans="2:13" ht="15.5" x14ac:dyDescent="0.35">
      <c r="C156" t="s">
        <v>165</v>
      </c>
      <c r="D156" s="5">
        <v>2925315849</v>
      </c>
      <c r="I156" s="5">
        <v>55180413252</v>
      </c>
      <c r="J156" s="5">
        <v>687958043</v>
      </c>
      <c r="K156" s="5">
        <v>2236199385</v>
      </c>
      <c r="L156" s="5">
        <v>3212675379</v>
      </c>
      <c r="M156" s="5">
        <v>3013962445</v>
      </c>
    </row>
    <row r="157" spans="2:13" ht="15.5" x14ac:dyDescent="0.35">
      <c r="C157" t="s">
        <v>166</v>
      </c>
      <c r="D157" s="5">
        <v>22700029185</v>
      </c>
      <c r="E157" s="5">
        <v>1425629473</v>
      </c>
      <c r="F157" s="5">
        <v>57652274</v>
      </c>
      <c r="G157" s="5">
        <v>202635654</v>
      </c>
      <c r="I157" s="5">
        <v>2925315849</v>
      </c>
      <c r="J157" s="5">
        <v>55180413252</v>
      </c>
      <c r="K157" s="5">
        <v>687958043</v>
      </c>
      <c r="L157" s="5">
        <v>2236199385</v>
      </c>
      <c r="M157" s="5">
        <v>3212675379</v>
      </c>
    </row>
    <row r="159" spans="2:13" ht="15.5" x14ac:dyDescent="0.35">
      <c r="B159" t="s">
        <v>167</v>
      </c>
      <c r="C159" t="s">
        <v>11</v>
      </c>
      <c r="D159" s="5">
        <v>2810000000</v>
      </c>
      <c r="E159" s="5">
        <v>2740000000</v>
      </c>
      <c r="F159" s="5">
        <v>2720000000</v>
      </c>
      <c r="G159" s="5">
        <v>2720000000</v>
      </c>
      <c r="I159" s="5">
        <v>2740000000</v>
      </c>
      <c r="J159" s="5">
        <v>2720000000</v>
      </c>
      <c r="K159" s="5">
        <v>50000000</v>
      </c>
      <c r="L159" s="5">
        <v>10000000</v>
      </c>
      <c r="M159" s="5">
        <v>10000000</v>
      </c>
    </row>
    <row r="160" spans="2:13" ht="15.5" x14ac:dyDescent="0.35">
      <c r="C160" t="s">
        <v>168</v>
      </c>
      <c r="D160" s="6">
        <v>2.0499999999999998</v>
      </c>
      <c r="E160" s="6">
        <v>4.87</v>
      </c>
      <c r="F160" s="6">
        <v>3.04</v>
      </c>
      <c r="G160" s="6">
        <v>1.1399999999999999</v>
      </c>
    </row>
    <row r="161" spans="3:7" ht="15.5" x14ac:dyDescent="0.35">
      <c r="C161" t="s">
        <v>169</v>
      </c>
      <c r="D161" s="6">
        <v>56.59</v>
      </c>
      <c r="E161" s="6">
        <v>22.18</v>
      </c>
      <c r="F161" s="6">
        <v>34.54</v>
      </c>
      <c r="G161" s="6">
        <v>107.02</v>
      </c>
    </row>
    <row r="162" spans="3:7" ht="15.5" x14ac:dyDescent="0.35">
      <c r="C162" t="s">
        <v>60</v>
      </c>
      <c r="D162" s="6">
        <v>3.45</v>
      </c>
      <c r="E162" s="6">
        <v>2.0299999999999998</v>
      </c>
      <c r="F162" s="6">
        <v>3.5</v>
      </c>
      <c r="G162" s="6">
        <v>4.91</v>
      </c>
    </row>
    <row r="163" spans="3:7" ht="15.5" x14ac:dyDescent="0.35">
      <c r="C163" t="s">
        <v>170</v>
      </c>
      <c r="D163" s="5">
        <v>15860000000</v>
      </c>
      <c r="E163" s="5">
        <v>22460000000</v>
      </c>
      <c r="F163" s="5">
        <v>18570000000</v>
      </c>
      <c r="G163" s="5">
        <v>8350000000</v>
      </c>
    </row>
    <row r="164" spans="3:7" ht="15.5" x14ac:dyDescent="0.35">
      <c r="C164" t="s">
        <v>171</v>
      </c>
      <c r="D164" s="6">
        <v>1.43E-2</v>
      </c>
      <c r="E164" s="6">
        <v>3.9800000000000002E-2</v>
      </c>
      <c r="F164" s="6">
        <v>2.6099999999999998E-2</v>
      </c>
      <c r="G164" s="6">
        <v>1.0200000000000001E-2</v>
      </c>
    </row>
    <row r="165" spans="3:7" ht="15.5" x14ac:dyDescent="0.35">
      <c r="C165" t="s">
        <v>172</v>
      </c>
      <c r="D165" s="6">
        <v>2.9100000000000001E-2</v>
      </c>
      <c r="E165" s="6">
        <v>7.2300000000000003E-2</v>
      </c>
      <c r="F165" s="6">
        <v>4.9100000000000005E-2</v>
      </c>
      <c r="G165" s="6">
        <v>1.9299999999999998E-2</v>
      </c>
    </row>
    <row r="166" spans="3:7" ht="15.5" x14ac:dyDescent="0.35">
      <c r="C166" t="s">
        <v>173</v>
      </c>
      <c r="D166" s="6">
        <v>2.8799999999999999E-2</v>
      </c>
      <c r="E166" s="6">
        <v>5.8799999999999998E-2</v>
      </c>
      <c r="F166" s="6">
        <v>5.0199999999999995E-2</v>
      </c>
      <c r="G166" s="6">
        <v>1.37E-2</v>
      </c>
    </row>
    <row r="167" spans="3:7" ht="15.5" x14ac:dyDescent="0.35">
      <c r="C167" t="s">
        <v>174</v>
      </c>
      <c r="D167" s="6">
        <v>2.31</v>
      </c>
      <c r="E167" s="6">
        <v>6.3</v>
      </c>
      <c r="F167" s="6">
        <v>4.08</v>
      </c>
      <c r="G167" s="6">
        <v>1.35</v>
      </c>
    </row>
    <row r="168" spans="3:7" ht="15.5" x14ac:dyDescent="0.35">
      <c r="C168" t="s">
        <v>175</v>
      </c>
      <c r="D168" s="5">
        <v>198000000000</v>
      </c>
      <c r="E168" s="5">
        <v>185000000000</v>
      </c>
      <c r="F168" s="5">
        <v>169000000000</v>
      </c>
      <c r="G168" s="5">
        <v>160000000000</v>
      </c>
    </row>
    <row r="169" spans="3:7" ht="15.5" x14ac:dyDescent="0.35">
      <c r="C169" t="s">
        <v>176</v>
      </c>
      <c r="D169" s="6">
        <v>1.64</v>
      </c>
      <c r="E169" s="6">
        <v>1.6</v>
      </c>
      <c r="F169" s="6">
        <v>1.69</v>
      </c>
      <c r="G169" s="6">
        <v>2.0699999999999998</v>
      </c>
    </row>
    <row r="170" spans="3:7" ht="15.5" x14ac:dyDescent="0.35">
      <c r="C170" t="s">
        <v>177</v>
      </c>
      <c r="D170" s="6">
        <v>70.53</v>
      </c>
      <c r="E170" s="6">
        <v>67.41</v>
      </c>
      <c r="F170" s="6">
        <v>61.96</v>
      </c>
      <c r="G170" s="6">
        <v>58.92</v>
      </c>
    </row>
    <row r="171" spans="3:7" ht="15.5" x14ac:dyDescent="0.35">
      <c r="C171" t="s">
        <v>178</v>
      </c>
      <c r="D171" s="6">
        <v>1.64</v>
      </c>
      <c r="E171" s="6">
        <v>1.6</v>
      </c>
      <c r="F171" s="6">
        <v>1.69</v>
      </c>
      <c r="G171" s="6">
        <v>2.0699999999999998</v>
      </c>
    </row>
    <row r="172" spans="3:7" ht="15.5" x14ac:dyDescent="0.35">
      <c r="C172" t="s">
        <v>179</v>
      </c>
      <c r="D172" s="6">
        <v>70.53</v>
      </c>
      <c r="E172" s="6">
        <v>67.41</v>
      </c>
      <c r="F172" s="6">
        <v>61.96</v>
      </c>
      <c r="G172" s="6">
        <v>58.92</v>
      </c>
    </row>
    <row r="173" spans="3:7" ht="15.5" x14ac:dyDescent="0.35">
      <c r="C173" t="s">
        <v>180</v>
      </c>
      <c r="D173" s="5">
        <v>37000000000</v>
      </c>
      <c r="E173" s="5">
        <v>24000000000</v>
      </c>
      <c r="F173" s="5">
        <v>30000000000</v>
      </c>
      <c r="G173" s="5">
        <v>24000000000</v>
      </c>
    </row>
    <row r="174" spans="3:7" ht="15.5" x14ac:dyDescent="0.35">
      <c r="C174" t="s">
        <v>181</v>
      </c>
      <c r="D174" s="5">
        <v>139000000000</v>
      </c>
      <c r="E174" s="5">
        <v>99000000000</v>
      </c>
      <c r="F174" s="5">
        <v>92000000000</v>
      </c>
      <c r="G174" s="5">
        <v>92000000000</v>
      </c>
    </row>
    <row r="175" spans="3:7" ht="15.5" x14ac:dyDescent="0.35">
      <c r="C175" t="s">
        <v>182</v>
      </c>
      <c r="D175" s="5">
        <v>198000000000</v>
      </c>
      <c r="E175" s="5">
        <v>185000000000</v>
      </c>
      <c r="F175" s="5">
        <v>169000000000</v>
      </c>
      <c r="G175" s="5">
        <v>160000000000</v>
      </c>
    </row>
    <row r="176" spans="3:7" ht="15.5" x14ac:dyDescent="0.35">
      <c r="C176" t="s">
        <v>23</v>
      </c>
      <c r="D176" s="5">
        <v>177000000000</v>
      </c>
      <c r="E176" s="5">
        <v>123000000000</v>
      </c>
      <c r="F176" s="5">
        <v>123000000000</v>
      </c>
      <c r="G176" s="5">
        <v>116000000000</v>
      </c>
    </row>
    <row r="177" spans="3:13" ht="15.5" x14ac:dyDescent="0.35">
      <c r="C177" t="s">
        <v>20</v>
      </c>
      <c r="D177" s="5">
        <v>154000000000</v>
      </c>
      <c r="E177" s="5">
        <v>-1000000000</v>
      </c>
      <c r="F177" s="5">
        <v>121000000000</v>
      </c>
      <c r="G177" s="5">
        <v>114000000000</v>
      </c>
    </row>
    <row r="178" spans="3:13" ht="15.5" x14ac:dyDescent="0.35">
      <c r="C178" t="s">
        <v>183</v>
      </c>
      <c r="D178" s="5">
        <v>81000000000</v>
      </c>
      <c r="E178" s="5">
        <v>65000000000</v>
      </c>
      <c r="F178" s="5">
        <v>31000000000</v>
      </c>
      <c r="G178" s="5">
        <v>38000000000</v>
      </c>
    </row>
    <row r="179" spans="3:13" ht="15.5" x14ac:dyDescent="0.35">
      <c r="C179" t="s">
        <v>184</v>
      </c>
      <c r="D179" s="5">
        <v>3000000000</v>
      </c>
      <c r="E179" s="5">
        <v>-3000000000</v>
      </c>
      <c r="F179" s="5">
        <v>13000000000</v>
      </c>
      <c r="G179" s="5">
        <v>-3000000000</v>
      </c>
    </row>
    <row r="180" spans="3:13" ht="15.5" x14ac:dyDescent="0.35">
      <c r="C180" t="s">
        <v>185</v>
      </c>
      <c r="D180" s="5">
        <v>-44000000000</v>
      </c>
      <c r="E180" s="5">
        <v>1000000000</v>
      </c>
      <c r="F180" s="5">
        <v>-18000000000</v>
      </c>
      <c r="G180" s="5">
        <v>-16000000000</v>
      </c>
    </row>
    <row r="181" spans="3:13" ht="15.5" x14ac:dyDescent="0.35">
      <c r="C181" t="s">
        <v>12</v>
      </c>
      <c r="D181" s="5">
        <v>-40000000000</v>
      </c>
      <c r="E181" s="5">
        <v>-1000000000</v>
      </c>
      <c r="F181" s="5">
        <v>-5000000000</v>
      </c>
      <c r="G181" s="5">
        <v>-19000000000</v>
      </c>
    </row>
    <row r="182" spans="3:13" ht="15.5" x14ac:dyDescent="0.35">
      <c r="C182" t="s">
        <v>15</v>
      </c>
      <c r="D182" s="6">
        <v>-14.32</v>
      </c>
      <c r="E182" s="6">
        <v>-0.48</v>
      </c>
      <c r="F182" s="6">
        <v>-2.02</v>
      </c>
      <c r="G182" s="6">
        <v>-6.92</v>
      </c>
    </row>
    <row r="183" spans="3:13" ht="15.5" x14ac:dyDescent="0.35">
      <c r="C183" t="s">
        <v>45</v>
      </c>
      <c r="I183" s="6">
        <v>11.02</v>
      </c>
      <c r="J183" s="6">
        <v>8.5500000000000007</v>
      </c>
      <c r="K183" s="6">
        <v>313.5</v>
      </c>
      <c r="L183" s="6">
        <v>2267.6799999999998</v>
      </c>
      <c r="M183" s="6">
        <v>778.06</v>
      </c>
    </row>
    <row r="184" spans="3:13" ht="15.5" x14ac:dyDescent="0.35">
      <c r="C184" t="s">
        <v>59</v>
      </c>
      <c r="I184" s="6">
        <v>9.8000000000000007</v>
      </c>
      <c r="J184" s="6">
        <v>10.88</v>
      </c>
      <c r="K184" s="5">
        <v>0</v>
      </c>
      <c r="L184" s="5">
        <v>0</v>
      </c>
      <c r="M184" s="5">
        <v>0</v>
      </c>
    </row>
    <row r="185" spans="3:13" ht="15.5" x14ac:dyDescent="0.35">
      <c r="C185" t="s">
        <v>62</v>
      </c>
      <c r="I185" s="6">
        <v>0.8</v>
      </c>
      <c r="J185" s="6">
        <v>0.95</v>
      </c>
      <c r="K185" s="5">
        <v>0</v>
      </c>
      <c r="L185" s="5">
        <v>0</v>
      </c>
      <c r="M185" s="5">
        <v>0</v>
      </c>
    </row>
    <row r="186" spans="3:13" ht="15.5" x14ac:dyDescent="0.35">
      <c r="C186" t="s">
        <v>186</v>
      </c>
      <c r="I186" s="5">
        <v>60640000000</v>
      </c>
      <c r="J186" s="5">
        <v>44210000000</v>
      </c>
      <c r="K186" s="6">
        <v>32950000000.000004</v>
      </c>
      <c r="L186" s="5">
        <v>25700000000</v>
      </c>
      <c r="M186" s="5">
        <v>13370000000</v>
      </c>
    </row>
    <row r="187" spans="3:13" ht="15.5" x14ac:dyDescent="0.35">
      <c r="C187" t="s">
        <v>187</v>
      </c>
      <c r="I187" s="6">
        <v>0.09</v>
      </c>
      <c r="J187" s="6">
        <v>7.7199999999999991E-2</v>
      </c>
      <c r="K187" s="6">
        <v>7.22E-2</v>
      </c>
      <c r="L187" s="6">
        <v>9.1600000000000001E-2</v>
      </c>
      <c r="M187" s="6">
        <v>7.3800000000000004E-2</v>
      </c>
    </row>
    <row r="188" spans="3:13" ht="15.5" x14ac:dyDescent="0.35">
      <c r="C188" t="s">
        <v>188</v>
      </c>
      <c r="I188" s="6">
        <v>0.16339999999999999</v>
      </c>
      <c r="J188" s="6">
        <v>0.1487</v>
      </c>
      <c r="K188" s="6">
        <v>0.25159999999999999</v>
      </c>
      <c r="L188" s="6">
        <v>0.36930000000000002</v>
      </c>
      <c r="M188" s="6">
        <v>0.20079999999999998</v>
      </c>
    </row>
    <row r="189" spans="3:13" ht="15.5" x14ac:dyDescent="0.35">
      <c r="C189" t="s">
        <v>189</v>
      </c>
      <c r="I189" s="6">
        <v>0.14960000000000001</v>
      </c>
      <c r="J189" s="6">
        <v>0.14910000000000001</v>
      </c>
      <c r="K189" s="6">
        <v>0.16420000000000001</v>
      </c>
      <c r="L189" s="6">
        <v>0.23980000000000001</v>
      </c>
      <c r="M189" s="6">
        <v>0.41399999999999998</v>
      </c>
    </row>
    <row r="190" spans="3:13" ht="15.5" x14ac:dyDescent="0.35">
      <c r="C190" t="s">
        <v>190</v>
      </c>
      <c r="I190" s="6">
        <v>3.68</v>
      </c>
      <c r="J190" s="6">
        <v>3.06</v>
      </c>
      <c r="K190" s="6">
        <v>2.33</v>
      </c>
      <c r="L190" s="6">
        <v>6.74</v>
      </c>
      <c r="M190" s="6">
        <v>4.1399999999999997</v>
      </c>
    </row>
    <row r="191" spans="3:13" ht="15.5" x14ac:dyDescent="0.35">
      <c r="C191" t="s">
        <v>56</v>
      </c>
      <c r="I191" s="6">
        <v>1.6</v>
      </c>
      <c r="J191" s="6">
        <v>1.62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53</v>
      </c>
      <c r="I192" s="6">
        <v>67.41</v>
      </c>
      <c r="J192" s="6">
        <v>57.48</v>
      </c>
      <c r="K192" s="6">
        <v>1245.8499999999999</v>
      </c>
      <c r="L192" s="6">
        <v>6140.96</v>
      </c>
      <c r="M192" s="6">
        <v>3874.07</v>
      </c>
    </row>
    <row r="193" spans="2:13" ht="15.5" x14ac:dyDescent="0.35">
      <c r="C193" t="s">
        <v>191</v>
      </c>
      <c r="I193" s="6">
        <v>1.6</v>
      </c>
      <c r="J193" s="6">
        <v>1.62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192</v>
      </c>
      <c r="I194" s="6">
        <v>67.41</v>
      </c>
      <c r="J194" s="6">
        <v>57.43</v>
      </c>
      <c r="K194" s="6">
        <v>1245.8499999999999</v>
      </c>
      <c r="L194" s="6">
        <v>6140.96</v>
      </c>
      <c r="M194" s="6">
        <v>3874.07</v>
      </c>
    </row>
    <row r="195" spans="2:13" ht="15.5" x14ac:dyDescent="0.35">
      <c r="C195" t="s">
        <v>193</v>
      </c>
      <c r="I195" s="5">
        <v>24000000000</v>
      </c>
      <c r="J195" s="5">
        <v>27000000000</v>
      </c>
      <c r="K195" s="5">
        <v>22000000000</v>
      </c>
      <c r="L195" s="5">
        <v>15000000000</v>
      </c>
      <c r="M195" s="5">
        <v>12000000000</v>
      </c>
    </row>
    <row r="196" spans="2:13" ht="15.5" x14ac:dyDescent="0.35">
      <c r="C196" t="s">
        <v>194</v>
      </c>
      <c r="K196" s="5">
        <v>95000000000</v>
      </c>
      <c r="M196" s="5">
        <v>12000000000</v>
      </c>
    </row>
    <row r="197" spans="2:13" ht="15.5" x14ac:dyDescent="0.35">
      <c r="C197" t="s">
        <v>25</v>
      </c>
      <c r="I197" s="5">
        <v>123000000000</v>
      </c>
      <c r="J197" s="5">
        <v>116000000000</v>
      </c>
      <c r="K197" s="5">
        <v>117000000000</v>
      </c>
      <c r="L197" s="5">
        <v>84000000000</v>
      </c>
      <c r="M197" s="5">
        <v>23000000000</v>
      </c>
    </row>
    <row r="198" spans="2:13" ht="15.5" x14ac:dyDescent="0.35">
      <c r="C198" t="s">
        <v>22</v>
      </c>
      <c r="I198" s="5">
        <v>19000000000</v>
      </c>
      <c r="J198" s="5">
        <v>61000000000</v>
      </c>
      <c r="K198" s="5">
        <v>116000000000</v>
      </c>
      <c r="L198" s="5">
        <v>-2000000000</v>
      </c>
      <c r="M198" s="5">
        <v>20000000000</v>
      </c>
    </row>
    <row r="199" spans="2:13" ht="15.5" x14ac:dyDescent="0.35">
      <c r="C199" t="s">
        <v>195</v>
      </c>
      <c r="I199" s="5">
        <v>65000000000</v>
      </c>
      <c r="J199" s="5">
        <v>78000000000</v>
      </c>
      <c r="K199" s="5">
        <v>9000000000</v>
      </c>
      <c r="L199" s="5">
        <v>11000000000</v>
      </c>
      <c r="M199" s="5">
        <v>21000000000</v>
      </c>
    </row>
    <row r="200" spans="2:13" ht="15.5" x14ac:dyDescent="0.35">
      <c r="C200" t="s">
        <v>196</v>
      </c>
      <c r="I200" s="5">
        <v>15000000000</v>
      </c>
      <c r="J200" s="5">
        <v>14000000000</v>
      </c>
      <c r="K200" s="5">
        <v>25000000000</v>
      </c>
      <c r="L200" s="5">
        <v>13000000000</v>
      </c>
      <c r="M200" s="5">
        <v>8000000000</v>
      </c>
    </row>
    <row r="201" spans="2:13" ht="15.5" x14ac:dyDescent="0.35">
      <c r="C201" t="s">
        <v>197</v>
      </c>
      <c r="I201" s="5">
        <v>-72000000000</v>
      </c>
      <c r="J201" s="5">
        <v>-28000000000</v>
      </c>
      <c r="K201" s="5">
        <v>-49000000000</v>
      </c>
      <c r="L201" s="5">
        <v>-80000000000</v>
      </c>
      <c r="M201" s="5">
        <v>-1000000000</v>
      </c>
    </row>
    <row r="202" spans="2:13" ht="15.5" x14ac:dyDescent="0.35">
      <c r="C202" t="s">
        <v>14</v>
      </c>
      <c r="I202" s="5">
        <v>-57000000000</v>
      </c>
      <c r="J202" s="5">
        <v>-15000000000</v>
      </c>
      <c r="K202" s="5">
        <v>-24000000000</v>
      </c>
      <c r="L202" s="5">
        <v>-67000000000</v>
      </c>
      <c r="M202" s="5">
        <v>8000000000</v>
      </c>
    </row>
    <row r="203" spans="2:13" ht="15.5" x14ac:dyDescent="0.35">
      <c r="C203" t="s">
        <v>16</v>
      </c>
      <c r="I203" s="6">
        <v>-20.61</v>
      </c>
      <c r="J203" s="6">
        <v>-5.36</v>
      </c>
      <c r="K203" s="6">
        <v>-461.04</v>
      </c>
      <c r="L203" s="6">
        <v>-8883.99</v>
      </c>
      <c r="M203" s="6">
        <v>1056.17</v>
      </c>
    </row>
    <row r="205" spans="2:13" ht="15.5" x14ac:dyDescent="0.35">
      <c r="B205" t="s">
        <v>198</v>
      </c>
      <c r="C205" t="s">
        <v>199</v>
      </c>
      <c r="D205" s="5">
        <v>6000000000</v>
      </c>
      <c r="E205" s="5">
        <v>13000000000</v>
      </c>
      <c r="F205" s="5">
        <v>8000000000</v>
      </c>
      <c r="G205" s="5">
        <v>3000000000</v>
      </c>
      <c r="H205" s="5">
        <v>23000000000</v>
      </c>
      <c r="I205" s="5">
        <v>30000000000</v>
      </c>
      <c r="J205" s="5">
        <v>23000000000</v>
      </c>
      <c r="K205" s="5">
        <v>16000000000</v>
      </c>
      <c r="L205" s="5">
        <v>17000000000</v>
      </c>
      <c r="M205" s="5">
        <v>6000000000</v>
      </c>
    </row>
    <row r="206" spans="2:13" ht="15.5" x14ac:dyDescent="0.35">
      <c r="C206" t="s">
        <v>317</v>
      </c>
      <c r="H206" s="5">
        <v>31000000000</v>
      </c>
      <c r="I206" s="5">
        <v>30000000000</v>
      </c>
      <c r="J206" s="5">
        <v>23000000000</v>
      </c>
    </row>
    <row r="207" spans="2:13" ht="15.5" x14ac:dyDescent="0.35">
      <c r="C207" t="s">
        <v>200</v>
      </c>
      <c r="H207" s="6">
        <v>1.71</v>
      </c>
      <c r="I207" s="6">
        <v>1.71</v>
      </c>
      <c r="J207" s="6">
        <v>1.71</v>
      </c>
    </row>
    <row r="208" spans="2:13" ht="15.5" x14ac:dyDescent="0.35">
      <c r="C208" t="s">
        <v>64</v>
      </c>
      <c r="H208" s="6">
        <v>0.20829999999999999</v>
      </c>
      <c r="I208" s="6">
        <v>0.15920000000000001</v>
      </c>
      <c r="J208" s="6">
        <v>0.2069</v>
      </c>
    </row>
    <row r="209" spans="3:13" ht="15.5" x14ac:dyDescent="0.35">
      <c r="C209" t="s">
        <v>201</v>
      </c>
      <c r="H209" s="6">
        <v>1.4999999999999999E-2</v>
      </c>
      <c r="I209" s="6">
        <v>1.46E-2</v>
      </c>
      <c r="J209" s="6">
        <v>1.46E-2</v>
      </c>
    </row>
    <row r="210" spans="3:13" ht="15.5" x14ac:dyDescent="0.35">
      <c r="C210" t="s">
        <v>44</v>
      </c>
      <c r="D210" s="6">
        <v>2.0499999999999998</v>
      </c>
      <c r="E210" s="6">
        <v>4.75</v>
      </c>
      <c r="F210" s="6">
        <v>2.94</v>
      </c>
      <c r="G210" s="6">
        <v>1.1000000000000001</v>
      </c>
      <c r="H210" s="6">
        <v>8.2100000000000009</v>
      </c>
      <c r="I210" s="6">
        <v>10.73</v>
      </c>
      <c r="J210" s="6">
        <v>8.25</v>
      </c>
      <c r="K210" s="6">
        <v>5.68</v>
      </c>
      <c r="L210" s="6">
        <v>6.04</v>
      </c>
      <c r="M210" s="6">
        <v>2.0699999999999998</v>
      </c>
    </row>
    <row r="211" spans="3:13" ht="15.5" x14ac:dyDescent="0.35">
      <c r="C211" t="s">
        <v>318</v>
      </c>
      <c r="H211" s="6">
        <v>10.84</v>
      </c>
      <c r="I211" s="6">
        <v>10.73</v>
      </c>
      <c r="J211" s="6">
        <v>8.25</v>
      </c>
    </row>
    <row r="212" spans="3:13" ht="15.5" x14ac:dyDescent="0.35">
      <c r="C212" t="s">
        <v>66</v>
      </c>
      <c r="H212" s="6">
        <v>1.71</v>
      </c>
      <c r="I212" s="6">
        <v>1.71</v>
      </c>
      <c r="J212" s="6">
        <v>1.71</v>
      </c>
    </row>
    <row r="213" spans="3:13" ht="15.5" x14ac:dyDescent="0.35">
      <c r="C213" t="s">
        <v>202</v>
      </c>
      <c r="H213" s="6">
        <v>0.20829999999999999</v>
      </c>
      <c r="I213" s="6">
        <v>0.15920000000000001</v>
      </c>
      <c r="J213" s="6">
        <v>0.2069</v>
      </c>
    </row>
    <row r="214" spans="3:13" ht="15.5" x14ac:dyDescent="0.35">
      <c r="C214" t="s">
        <v>203</v>
      </c>
      <c r="H214" s="6">
        <v>1.4999999999999999E-2</v>
      </c>
      <c r="I214" s="6">
        <v>1.46E-2</v>
      </c>
      <c r="J214" s="6">
        <v>1.46E-2</v>
      </c>
    </row>
    <row r="215" spans="3:13" ht="15.5" x14ac:dyDescent="0.35">
      <c r="C215" t="s">
        <v>204</v>
      </c>
      <c r="D215" s="5">
        <v>95000000000</v>
      </c>
      <c r="E215" s="5">
        <v>146000000000</v>
      </c>
      <c r="F215" s="5">
        <v>82000000000</v>
      </c>
      <c r="G215" s="5">
        <v>68000000000</v>
      </c>
      <c r="H215" s="5">
        <v>378000000000</v>
      </c>
      <c r="I215" s="5">
        <v>370000000000</v>
      </c>
      <c r="J215" s="5">
        <v>267000000000</v>
      </c>
      <c r="K215" s="5">
        <v>238000000000</v>
      </c>
      <c r="L215" s="5">
        <v>191000000000</v>
      </c>
      <c r="M215" s="5">
        <v>129000000000</v>
      </c>
    </row>
    <row r="216" spans="3:13" ht="15.5" x14ac:dyDescent="0.35">
      <c r="C216" t="s">
        <v>319</v>
      </c>
      <c r="H216" s="5">
        <v>390000000000</v>
      </c>
      <c r="I216" s="5">
        <v>370000000000</v>
      </c>
      <c r="J216" s="5">
        <v>267000000000</v>
      </c>
    </row>
    <row r="217" spans="3:13" ht="15.5" x14ac:dyDescent="0.35">
      <c r="C217" t="s">
        <v>205</v>
      </c>
      <c r="H217" s="6">
        <v>1.71</v>
      </c>
      <c r="I217" s="6">
        <v>1.71</v>
      </c>
      <c r="J217" s="6">
        <v>1.71</v>
      </c>
    </row>
    <row r="218" spans="3:13" ht="15.5" x14ac:dyDescent="0.35">
      <c r="C218" t="s">
        <v>206</v>
      </c>
      <c r="H218" s="6">
        <v>0.20829999999999999</v>
      </c>
      <c r="I218" s="6">
        <v>0.15920000000000001</v>
      </c>
      <c r="J218" s="6">
        <v>0.2069</v>
      </c>
    </row>
    <row r="219" spans="3:13" ht="15.5" x14ac:dyDescent="0.35">
      <c r="C219" t="s">
        <v>207</v>
      </c>
      <c r="H219" s="6">
        <v>1.4999999999999999E-2</v>
      </c>
      <c r="I219" s="6">
        <v>1.46E-2</v>
      </c>
      <c r="J219" s="6">
        <v>1.46E-2</v>
      </c>
    </row>
    <row r="220" spans="3:13" ht="15.5" x14ac:dyDescent="0.35">
      <c r="C220" t="s">
        <v>208</v>
      </c>
      <c r="I220" s="6">
        <v>13.89</v>
      </c>
    </row>
    <row r="221" spans="3:13" ht="15.5" x14ac:dyDescent="0.35">
      <c r="C221" t="s">
        <v>320</v>
      </c>
      <c r="I221" s="6">
        <v>10.52</v>
      </c>
    </row>
    <row r="222" spans="3:13" ht="15.5" x14ac:dyDescent="0.35">
      <c r="C222" t="s">
        <v>209</v>
      </c>
      <c r="I222" s="6">
        <v>7.42</v>
      </c>
    </row>
    <row r="223" spans="3:13" ht="15.5" x14ac:dyDescent="0.35">
      <c r="C223" t="s">
        <v>321</v>
      </c>
      <c r="I223" s="6">
        <v>9.5100000000000004E-2</v>
      </c>
    </row>
    <row r="224" spans="3:13" ht="15.5" x14ac:dyDescent="0.35">
      <c r="C224" t="s">
        <v>322</v>
      </c>
      <c r="I224" s="6">
        <v>0.82</v>
      </c>
    </row>
    <row r="225" spans="3:9" ht="15.5" x14ac:dyDescent="0.35">
      <c r="C225" t="s">
        <v>210</v>
      </c>
      <c r="I225" s="6">
        <v>1.62</v>
      </c>
    </row>
    <row r="226" spans="3:9" ht="15.5" x14ac:dyDescent="0.35">
      <c r="C226" t="s">
        <v>323</v>
      </c>
      <c r="I226" s="6">
        <v>29.63</v>
      </c>
    </row>
    <row r="227" spans="3:9" ht="15.5" x14ac:dyDescent="0.35">
      <c r="C227" t="s">
        <v>324</v>
      </c>
      <c r="I227" s="6">
        <v>-4.87</v>
      </c>
    </row>
    <row r="228" spans="3:9" ht="15.5" x14ac:dyDescent="0.35">
      <c r="C228" t="s">
        <v>325</v>
      </c>
      <c r="I228" s="6">
        <v>11.23</v>
      </c>
    </row>
    <row r="229" spans="3:9" ht="15.5" x14ac:dyDescent="0.35">
      <c r="C229" t="s">
        <v>326</v>
      </c>
      <c r="I229" s="6">
        <v>7.28</v>
      </c>
    </row>
    <row r="230" spans="3:9" ht="15.5" x14ac:dyDescent="0.35">
      <c r="C230" t="s">
        <v>327</v>
      </c>
      <c r="I230" s="6">
        <v>0.36</v>
      </c>
    </row>
    <row r="231" spans="3:9" ht="15.5" x14ac:dyDescent="0.35">
      <c r="C231" t="s">
        <v>328</v>
      </c>
      <c r="I231" s="6">
        <v>-0.13</v>
      </c>
    </row>
    <row r="232" spans="3:9" ht="15.5" x14ac:dyDescent="0.35">
      <c r="C232" t="s">
        <v>329</v>
      </c>
      <c r="I232" s="6">
        <v>10.84</v>
      </c>
    </row>
    <row r="233" spans="3:9" ht="15.5" x14ac:dyDescent="0.35">
      <c r="C233" t="s">
        <v>211</v>
      </c>
      <c r="I233" s="6">
        <v>8.2100000000000009</v>
      </c>
    </row>
    <row r="234" spans="3:9" ht="15.5" x14ac:dyDescent="0.35">
      <c r="C234" t="s">
        <v>330</v>
      </c>
      <c r="I234" s="6">
        <v>138.37</v>
      </c>
    </row>
    <row r="235" spans="3:9" ht="15.5" x14ac:dyDescent="0.35">
      <c r="C235" t="s">
        <v>212</v>
      </c>
      <c r="D235" s="6">
        <v>8.06</v>
      </c>
    </row>
    <row r="236" spans="3:9" ht="15.5" x14ac:dyDescent="0.35">
      <c r="C236" t="s">
        <v>213</v>
      </c>
      <c r="I236" s="6">
        <v>70.44</v>
      </c>
    </row>
    <row r="237" spans="3:9" ht="15.5" x14ac:dyDescent="0.35">
      <c r="C237" t="s">
        <v>331</v>
      </c>
      <c r="I237" s="6">
        <v>-23.41</v>
      </c>
    </row>
    <row r="238" spans="3:9" ht="15.5" x14ac:dyDescent="0.35">
      <c r="C238" t="s">
        <v>214</v>
      </c>
      <c r="D238" s="6">
        <v>2.38</v>
      </c>
    </row>
    <row r="239" spans="3:9" ht="15.5" x14ac:dyDescent="0.35">
      <c r="C239" t="s">
        <v>215</v>
      </c>
      <c r="D239" s="6">
        <v>1.48</v>
      </c>
    </row>
    <row r="240" spans="3:9" ht="15.5" x14ac:dyDescent="0.35">
      <c r="C240" t="s">
        <v>216</v>
      </c>
      <c r="D240" s="6">
        <v>0.89</v>
      </c>
    </row>
    <row r="241" spans="3:9" ht="15.5" x14ac:dyDescent="0.35">
      <c r="C241" t="s">
        <v>332</v>
      </c>
      <c r="D241" s="6">
        <v>0.7</v>
      </c>
    </row>
    <row r="242" spans="3:9" ht="15.5" x14ac:dyDescent="0.35">
      <c r="C242" t="s">
        <v>217</v>
      </c>
      <c r="D242" s="6">
        <v>1.03</v>
      </c>
    </row>
    <row r="243" spans="3:9" ht="15.5" x14ac:dyDescent="0.35">
      <c r="C243" t="s">
        <v>218</v>
      </c>
      <c r="D243" s="6">
        <v>0.44</v>
      </c>
    </row>
    <row r="244" spans="3:9" ht="15.5" x14ac:dyDescent="0.35">
      <c r="C244" t="s">
        <v>219</v>
      </c>
      <c r="D244" s="6">
        <v>2.0299999999999998</v>
      </c>
    </row>
    <row r="245" spans="3:9" ht="15.5" x14ac:dyDescent="0.35">
      <c r="C245" t="s">
        <v>333</v>
      </c>
      <c r="I245" s="6">
        <v>3.4</v>
      </c>
    </row>
    <row r="246" spans="3:9" ht="15.5" x14ac:dyDescent="0.35">
      <c r="C246" t="s">
        <v>12</v>
      </c>
      <c r="D246" s="5">
        <v>-40000000000</v>
      </c>
    </row>
    <row r="247" spans="3:9" ht="15.5" x14ac:dyDescent="0.35">
      <c r="C247" t="s">
        <v>220</v>
      </c>
      <c r="I247" s="6">
        <v>3.6</v>
      </c>
    </row>
    <row r="248" spans="3:9" ht="15.5" x14ac:dyDescent="0.35">
      <c r="C248" t="s">
        <v>221</v>
      </c>
      <c r="I248" s="6">
        <v>7.5700000000000003E-2</v>
      </c>
    </row>
    <row r="249" spans="3:9" ht="15.5" x14ac:dyDescent="0.35">
      <c r="C249" t="s">
        <v>222</v>
      </c>
      <c r="I249" s="6">
        <v>0.15390000000000001</v>
      </c>
    </row>
    <row r="250" spans="3:9" ht="15.5" x14ac:dyDescent="0.35">
      <c r="C250" t="s">
        <v>223</v>
      </c>
      <c r="I250" s="6">
        <v>0.13300000000000001</v>
      </c>
    </row>
    <row r="251" spans="3:9" ht="15.5" x14ac:dyDescent="0.35">
      <c r="C251" t="s">
        <v>334</v>
      </c>
      <c r="I251" s="6">
        <v>9.6099999999999991E-2</v>
      </c>
    </row>
    <row r="252" spans="3:9" ht="15.5" x14ac:dyDescent="0.35">
      <c r="C252" t="s">
        <v>224</v>
      </c>
      <c r="D252" s="6">
        <v>33.76</v>
      </c>
    </row>
    <row r="253" spans="3:9" ht="15.5" x14ac:dyDescent="0.35">
      <c r="C253" t="s">
        <v>225</v>
      </c>
      <c r="D253" s="6">
        <v>67.150000000000006</v>
      </c>
    </row>
    <row r="254" spans="3:9" ht="15.5" x14ac:dyDescent="0.35">
      <c r="C254" t="s">
        <v>226</v>
      </c>
      <c r="D254" s="6">
        <v>17.2</v>
      </c>
    </row>
    <row r="255" spans="3:9" ht="15.5" x14ac:dyDescent="0.35">
      <c r="C255" t="s">
        <v>227</v>
      </c>
      <c r="D255" s="6">
        <v>83.71</v>
      </c>
    </row>
    <row r="256" spans="3:9" ht="15.5" x14ac:dyDescent="0.35">
      <c r="C256" t="s">
        <v>228</v>
      </c>
      <c r="D256" s="6">
        <v>2.7</v>
      </c>
    </row>
    <row r="257" spans="3:9" ht="15.5" x14ac:dyDescent="0.35">
      <c r="C257" t="s">
        <v>335</v>
      </c>
      <c r="I257" s="6">
        <v>1.05</v>
      </c>
    </row>
    <row r="258" spans="3:9" ht="15.5" x14ac:dyDescent="0.35">
      <c r="C258" t="s">
        <v>336</v>
      </c>
      <c r="I258" s="6">
        <v>5.53</v>
      </c>
    </row>
    <row r="259" spans="3:9" ht="15.5" x14ac:dyDescent="0.35">
      <c r="C259" t="s">
        <v>40</v>
      </c>
      <c r="I259" s="5">
        <v>321000000000</v>
      </c>
    </row>
    <row r="260" spans="3:9" ht="15.5" x14ac:dyDescent="0.35">
      <c r="C260" t="s">
        <v>229</v>
      </c>
      <c r="I260" s="5">
        <v>475000000000</v>
      </c>
    </row>
    <row r="261" spans="3:9" ht="15.5" x14ac:dyDescent="0.35">
      <c r="C261" t="s">
        <v>230</v>
      </c>
      <c r="I261" s="5">
        <v>2820000000</v>
      </c>
    </row>
    <row r="262" spans="3:9" ht="15.5" x14ac:dyDescent="0.35">
      <c r="C262" t="s">
        <v>231</v>
      </c>
      <c r="I262" s="6">
        <v>0.27529999999999999</v>
      </c>
    </row>
    <row r="263" spans="3:9" ht="15.5" x14ac:dyDescent="0.35">
      <c r="C263" t="s">
        <v>232</v>
      </c>
      <c r="D263" s="6">
        <v>0.17800000000000002</v>
      </c>
    </row>
    <row r="264" spans="3:9" ht="15.5" x14ac:dyDescent="0.35">
      <c r="C264" t="s">
        <v>233</v>
      </c>
      <c r="D264" s="6">
        <v>9.6799999999999997E-2</v>
      </c>
    </row>
    <row r="265" spans="3:9" ht="15.5" x14ac:dyDescent="0.35">
      <c r="C265" t="s">
        <v>234</v>
      </c>
      <c r="D265" s="6">
        <v>6.1100000000000002E-2</v>
      </c>
    </row>
    <row r="266" spans="3:9" ht="15.5" x14ac:dyDescent="0.35">
      <c r="C266" t="s">
        <v>235</v>
      </c>
      <c r="D266" s="6">
        <v>0.2681</v>
      </c>
    </row>
    <row r="267" spans="3:9" ht="15.5" x14ac:dyDescent="0.35">
      <c r="C267" t="s">
        <v>236</v>
      </c>
      <c r="D267" s="6">
        <v>0.08</v>
      </c>
    </row>
    <row r="268" spans="3:9" ht="15.5" x14ac:dyDescent="0.35">
      <c r="C268" t="s">
        <v>237</v>
      </c>
      <c r="D268" s="6">
        <v>5.5899999999999998E-2</v>
      </c>
    </row>
    <row r="269" spans="3:9" ht="15.5" x14ac:dyDescent="0.35">
      <c r="C269" t="s">
        <v>238</v>
      </c>
      <c r="I269" s="6">
        <v>1.71</v>
      </c>
    </row>
    <row r="270" spans="3:9" ht="15.5" x14ac:dyDescent="0.35">
      <c r="C270" t="s">
        <v>239</v>
      </c>
      <c r="I270" s="6">
        <v>1.71</v>
      </c>
    </row>
    <row r="271" spans="3:9" ht="15.5" x14ac:dyDescent="0.35">
      <c r="C271" t="s">
        <v>240</v>
      </c>
      <c r="I271" s="6">
        <v>0.20829999999999999</v>
      </c>
    </row>
    <row r="272" spans="3:9" ht="15.5" x14ac:dyDescent="0.35">
      <c r="C272" t="s">
        <v>241</v>
      </c>
      <c r="I272" s="6">
        <v>1.4999999999999999E-2</v>
      </c>
    </row>
    <row r="273" spans="3:9" ht="15.5" x14ac:dyDescent="0.35">
      <c r="C273" t="s">
        <v>242</v>
      </c>
      <c r="I273" t="s">
        <v>1388</v>
      </c>
    </row>
    <row r="274" spans="3:9" ht="15.5" x14ac:dyDescent="0.35">
      <c r="C274" t="s">
        <v>244</v>
      </c>
      <c r="I274" s="5">
        <v>6</v>
      </c>
    </row>
    <row r="275" spans="3:9" ht="15.5" x14ac:dyDescent="0.35">
      <c r="C275" t="s">
        <v>245</v>
      </c>
      <c r="I275" s="6">
        <v>0.71</v>
      </c>
    </row>
    <row r="276" spans="3:9" ht="15.5" x14ac:dyDescent="0.35">
      <c r="C276" t="s">
        <v>246</v>
      </c>
      <c r="I276" s="6">
        <v>0.28999999999999998</v>
      </c>
    </row>
    <row r="277" spans="3:9" ht="15.5" x14ac:dyDescent="0.35">
      <c r="C277" t="s">
        <v>247</v>
      </c>
      <c r="I277" s="6">
        <v>0.62</v>
      </c>
    </row>
    <row r="278" spans="3:9" ht="15.5" x14ac:dyDescent="0.35">
      <c r="C278" t="s">
        <v>249</v>
      </c>
      <c r="I278" s="6">
        <v>0.63</v>
      </c>
    </row>
    <row r="279" spans="3:9" ht="15.5" x14ac:dyDescent="0.35">
      <c r="C279" t="s">
        <v>250</v>
      </c>
      <c r="I279" s="6">
        <v>0.38</v>
      </c>
    </row>
    <row r="280" spans="3:9" ht="15.5" x14ac:dyDescent="0.35">
      <c r="C280" t="s">
        <v>251</v>
      </c>
      <c r="I280" s="6">
        <v>0.36</v>
      </c>
    </row>
    <row r="281" spans="3:9" ht="15.5" x14ac:dyDescent="0.35">
      <c r="C281" t="s">
        <v>337</v>
      </c>
      <c r="I281" s="5">
        <v>390000000000</v>
      </c>
    </row>
    <row r="282" spans="3:9" ht="15.5" x14ac:dyDescent="0.35">
      <c r="C282" t="s">
        <v>338</v>
      </c>
      <c r="I282" s="5">
        <v>72000000000</v>
      </c>
    </row>
    <row r="283" spans="3:9" ht="15.5" x14ac:dyDescent="0.35">
      <c r="C283" t="s">
        <v>339</v>
      </c>
      <c r="I283" s="5">
        <v>65000000000</v>
      </c>
    </row>
    <row r="284" spans="3:9" ht="15.5" x14ac:dyDescent="0.35">
      <c r="C284" t="s">
        <v>340</v>
      </c>
      <c r="I284" s="5">
        <v>31000000000</v>
      </c>
    </row>
    <row r="285" spans="3:9" ht="15.5" x14ac:dyDescent="0.35">
      <c r="C285" t="s">
        <v>252</v>
      </c>
      <c r="D285" s="5">
        <v>23000000000</v>
      </c>
    </row>
    <row r="286" spans="3:9" ht="15.5" x14ac:dyDescent="0.35">
      <c r="C286" t="s">
        <v>253</v>
      </c>
      <c r="D286" s="5">
        <v>403000000000</v>
      </c>
    </row>
    <row r="287" spans="3:9" ht="15.5" x14ac:dyDescent="0.35">
      <c r="C287" t="s">
        <v>254</v>
      </c>
      <c r="D287" s="5">
        <v>205000000000</v>
      </c>
    </row>
    <row r="288" spans="3:9" ht="15.5" x14ac:dyDescent="0.35">
      <c r="C288" t="s">
        <v>183</v>
      </c>
      <c r="D288" s="5">
        <v>81000000000</v>
      </c>
    </row>
    <row r="289" spans="3:9" ht="15.5" x14ac:dyDescent="0.35">
      <c r="C289" t="s">
        <v>182</v>
      </c>
      <c r="I289" s="5">
        <v>198000000000</v>
      </c>
    </row>
    <row r="290" spans="3:9" ht="15.5" x14ac:dyDescent="0.35">
      <c r="C290" t="s">
        <v>181</v>
      </c>
      <c r="D290" s="5">
        <v>139000000000</v>
      </c>
    </row>
    <row r="291" spans="3:9" ht="15.5" x14ac:dyDescent="0.35">
      <c r="C291" t="s">
        <v>180</v>
      </c>
      <c r="D291" s="5">
        <v>37000000000</v>
      </c>
    </row>
    <row r="292" spans="3:9" ht="15.5" x14ac:dyDescent="0.35">
      <c r="C292" t="s">
        <v>23</v>
      </c>
      <c r="D292" s="5">
        <v>177000000000</v>
      </c>
    </row>
    <row r="293" spans="3:9" ht="15.5" x14ac:dyDescent="0.35">
      <c r="C293" t="s">
        <v>20</v>
      </c>
      <c r="D293" s="5">
        <v>154000000000</v>
      </c>
    </row>
    <row r="294" spans="3:9" ht="15.5" x14ac:dyDescent="0.35">
      <c r="C294" t="s">
        <v>255</v>
      </c>
      <c r="I294" s="5">
        <v>198000000000</v>
      </c>
    </row>
    <row r="295" spans="3:9" ht="15.5" x14ac:dyDescent="0.35">
      <c r="C295" t="s">
        <v>341</v>
      </c>
      <c r="I295" s="5">
        <v>11000000000</v>
      </c>
    </row>
    <row r="296" spans="3:9" ht="15.5" x14ac:dyDescent="0.35">
      <c r="C296" t="s">
        <v>342</v>
      </c>
      <c r="I296" s="5">
        <v>-65000000000</v>
      </c>
    </row>
    <row r="297" spans="3:9" ht="15.5" x14ac:dyDescent="0.35">
      <c r="C297" t="s">
        <v>343</v>
      </c>
      <c r="I297" s="5">
        <v>-2000000000</v>
      </c>
    </row>
    <row r="298" spans="3:9" ht="15.5" x14ac:dyDescent="0.35">
      <c r="C298" t="s">
        <v>344</v>
      </c>
      <c r="I298" s="5">
        <v>-77000000000</v>
      </c>
    </row>
    <row r="299" spans="3:9" ht="15.5" x14ac:dyDescent="0.35">
      <c r="C299" t="s">
        <v>345</v>
      </c>
      <c r="I299" s="5">
        <v>-66000000000</v>
      </c>
    </row>
  </sheetData>
  <pageMargins left="0.7" right="0.7" top="0.75" bottom="0.75" header="0.3" footer="0.3"/>
  <ignoredErrors>
    <ignoredError sqref="A1:M300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3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1389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1390</v>
      </c>
      <c r="D2" s="2" vm="202">
        <f ca="1">IFERROR(_xlfn.STOCKHISTORY("XIDX:" &amp; $C$1, D3, , 0, 0, 1), "Libur")</f>
        <v>185</v>
      </c>
      <c r="H2" s="2" vm="202">
        <f ca="1">IFERROR(INDEX(D2:G2,COUNT(D2:G2)),"")</f>
        <v>185</v>
      </c>
      <c r="I2" s="2" vm="57">
        <f ca="1">IFERROR(_xlfn.STOCKHISTORY("XIDX:" &amp; $C$1, I1, , 0, 0, 1), "Libur")</f>
        <v>230</v>
      </c>
      <c r="J2" s="2" vm="10">
        <f ca="1">IFERROR(_xlfn.STOCKHISTORY("XIDX:" &amp; $C$1, J1, , 0, 0, 1), "Libur")</f>
        <v>210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28824494305</v>
      </c>
      <c r="H4" s="2">
        <f>IFERROR(SUM(D4:G4)*(4/MAX(1,COUNT(D4:G4))),"")</f>
        <v>115297977220</v>
      </c>
      <c r="I4" s="2">
        <f>IFERROR(INDEX(I51:I500,MATCH($C$4,$C$51:$C$500,0)),"")</f>
        <v>215519553620</v>
      </c>
      <c r="J4" s="2">
        <f>IFERROR(INDEX(J51:J500,MATCH($C$4,$C$51:$C$500,0)),"")</f>
        <v>197993814652</v>
      </c>
      <c r="K4" s="2">
        <f>IFERROR(INDEX(K51:K500,MATCH($C$4,$C$51:$C$500,0)),"")</f>
        <v>177582018034</v>
      </c>
      <c r="L4" s="2">
        <f>IFERROR(INDEX(L51:L500,MATCH($C$4,$C$51:$C$500,0)),"")</f>
        <v>111630826260</v>
      </c>
      <c r="M4" s="2">
        <f>IFERROR(INDEX(M51:M500,MATCH($C$4,$C$51:$C$500,0)),"")</f>
        <v>72658242193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1763205847</v>
      </c>
      <c r="H5" s="2">
        <f>IFERROR(SUM(D5:G5)*(4/MAX(1,COUNT(D5:G5))),"")</f>
        <v>7052823388</v>
      </c>
      <c r="I5" s="2">
        <f>IFERROR(INDEX(I51:I500,MATCH($C$5,$C$51:$C$500,0)),"")</f>
        <v>51518493074</v>
      </c>
      <c r="J5" s="2">
        <f>IFERROR(INDEX(J51:J500,MATCH($C$5,$C$51:$C$500,0)),"")</f>
        <v>27766618007</v>
      </c>
      <c r="K5" s="2">
        <f>IFERROR(INDEX(K51:K500,MATCH($C$5,$C$51:$C$500,0)),"")</f>
        <v>7160638164880</v>
      </c>
      <c r="L5" s="2">
        <f>IFERROR(INDEX(L51:L500,MATCH($C$5,$C$51:$C$500,0)),"")</f>
        <v>23698680453</v>
      </c>
      <c r="M5" s="2">
        <f>IFERROR(INDEX(M51:M500,MATCH($C$5,$C$51:$C$500,0)),"")</f>
        <v>1377780931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8020553825783</v>
      </c>
      <c r="H6" s="2">
        <f>IFERROR(INDEX(D6:G6,COUNT(D6:G6)),"")</f>
        <v>8020553825783</v>
      </c>
      <c r="I6" s="2">
        <f>IFERROR(INDEX(I51:I500,MATCH($C$6,$C$51:$C$500,0)),"")</f>
        <v>8018790622340</v>
      </c>
      <c r="J6" s="2">
        <f>IFERROR(INDEX(J51:J500,MATCH($C$6,$C$51:$C$500,0)),"")</f>
        <v>7980787411251</v>
      </c>
      <c r="K6" s="2">
        <f>IFERROR(INDEX(K51:K500,MATCH($C$6,$C$51:$C$500,0)),"")</f>
        <v>7581742816535</v>
      </c>
      <c r="L6" s="2">
        <f>IFERROR(INDEX(L51:L500,MATCH($C$6,$C$51:$C$500,0)),"")</f>
        <v>360864612358</v>
      </c>
      <c r="M6" s="2">
        <f>IFERROR(INDEX(M51:M500,MATCH($C$6,$C$51:$C$500,0)),"")</f>
        <v>337165779994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19.489999999999998</v>
      </c>
      <c r="H7" s="3">
        <f>IFERROR(INDEX(D7:G7,COUNT(D7:G7)),"")</f>
        <v>19.489999999999998</v>
      </c>
      <c r="I7" s="3">
        <f>IFERROR(INDEX(I51:I500,MATCH($C$7,$C$51:$C$500,0))/1000000000,"")</f>
        <v>19.489999999999998</v>
      </c>
      <c r="J7" s="3">
        <f>IFERROR(INDEX(J51:J500,MATCH($C$7,$C$51:$C$500,0))/1000000000,"")</f>
        <v>19.489999999999998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-42000000000</v>
      </c>
      <c r="H8" s="2">
        <f>IFERROR(INDEX(D8:G8,COUNT(D8:G8)),"")</f>
        <v>-42000000000</v>
      </c>
      <c r="I8" s="2">
        <f>IFERROR(INDEX(I51:I500,MATCH($C$8,$C$51:$C$500,0)),"")</f>
        <v>-122000000000</v>
      </c>
      <c r="J8" s="2">
        <f>IFERROR(INDEX(J51:J500,MATCH($C$8,$C$51:$C$500,0)),"")</f>
        <v>-287000000000</v>
      </c>
      <c r="K8" s="2">
        <f>IFERROR(INDEX(K51:K500,MATCH($C$8,$C$51:$C$500,0)),"")</f>
        <v>77000000000</v>
      </c>
      <c r="L8" s="2">
        <f>IFERROR(INDEX(L51:L500,MATCH($C$8,$C$51:$C$500,0)),"")</f>
        <v>34000000000</v>
      </c>
      <c r="M8" s="2">
        <f>IFERROR(INDEX(M51:M500,MATCH($C$8,$C$51:$C$500,0)),"")</f>
        <v>7000000000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-2.17</v>
      </c>
      <c r="H9" s="3">
        <f>IFERROR(INDEX(D9:G9,COUNT(D9:G9)),"")</f>
        <v>-2.17</v>
      </c>
      <c r="I9" s="3">
        <f>IFERROR(INDEX(I51:I500,MATCH($C$9,$C$51:$C$500,0)),"")</f>
        <v>-6.24</v>
      </c>
      <c r="J9" s="3">
        <f>IFERROR(INDEX(J51:J500,MATCH($C$9,$C$51:$C$500,0)),"")</f>
        <v>-14.73</v>
      </c>
      <c r="K9" s="3">
        <f>IFERROR(INDEX(K51:K500,MATCH($C$9,$C$51:$C$500,0)),"")</f>
        <v>436036.23</v>
      </c>
      <c r="L9" s="3">
        <f>IFERROR(INDEX(L51:L500,MATCH($C$9,$C$51:$C$500,0)),"")</f>
        <v>196220.51</v>
      </c>
      <c r="M9" s="3">
        <f>IFERROR(INDEX(M51:M500,MATCH($C$9,$C$51:$C$500,0)),"")</f>
        <v>38506.980000000003</v>
      </c>
    </row>
    <row r="10" spans="1:13" ht="15.5" x14ac:dyDescent="0.35">
      <c r="C10" t="s">
        <v>17</v>
      </c>
      <c r="D10" s="3">
        <f ca="1">IFERROR(IF(D9=0,"",D2/D9),"")</f>
        <v>-85.253456221198164</v>
      </c>
      <c r="I10" s="3">
        <f ca="1">IFERROR(IF(I9=0,"",I2/I9),"")</f>
        <v>-36.858974358974358</v>
      </c>
      <c r="J10" s="3">
        <f ca="1">IFERROR(IF(J9=0,"",J2/J9),"")</f>
        <v>-14.256619144602851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328693479024</v>
      </c>
      <c r="H11" s="2">
        <f>IFERROR(INDEX(D11:G11,COUNT(D11:G11)),"")</f>
        <v>328693479024</v>
      </c>
      <c r="I11" s="2">
        <f>IFERROR(INDEX(I51:I500,MATCH($C$11,$C$51:$C$500,0)),"")</f>
        <v>360852330402</v>
      </c>
      <c r="J11" s="2">
        <f>IFERROR(INDEX(J51:J500,MATCH($C$11,$C$51:$C$500,0)),"")</f>
        <v>554024121034</v>
      </c>
      <c r="K11" s="2">
        <f>IFERROR(INDEX(K51:K500,MATCH($C$11,$C$51:$C$500,0)),"")</f>
        <v>74796821672</v>
      </c>
      <c r="L11" s="2">
        <f>IFERROR(INDEX(L51:L500,MATCH($C$11,$C$51:$C$500,0)),"")</f>
        <v>39188816231</v>
      </c>
      <c r="M11" s="2">
        <f>IFERROR(INDEX(M51:M500,MATCH($C$11,$C$51:$C$500,0)),"")</f>
        <v>15025173375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140000000000</v>
      </c>
      <c r="H12" s="2">
        <f>IFERROR(INDEX(D12:G12,COUNT(D12:G12)),"")</f>
        <v>140000000000</v>
      </c>
      <c r="I12" s="2">
        <f>IFERROR(INDEX(I51:I500,MATCH($C$12,$C$51:$C$500,0)),"")</f>
        <v>93000000000</v>
      </c>
      <c r="J12" s="2">
        <f>IFERROR(INDEX(J51:J500,MATCH($C$12,$C$51:$C$500,0)),"")</f>
        <v>-103000000000</v>
      </c>
      <c r="K12" s="2">
        <f>IFERROR(INDEX(K51:K500,MATCH($C$12,$C$51:$C$500,0)),"")</f>
        <v>-74000000000</v>
      </c>
      <c r="L12" s="2">
        <f>IFERROR(INDEX(L51:L500,MATCH($C$12,$C$51:$C$500,0)),"")</f>
        <v>-39000000000</v>
      </c>
      <c r="M12" s="2">
        <f>IFERROR(INDEX(M51:M500,MATCH($C$12,$C$51:$C$500,0)),"")</f>
        <v>-15000000000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469000000000</v>
      </c>
      <c r="H13" s="2">
        <f>IFERROR(INDEX(D13:G13,COUNT(D13:G13)),"")</f>
        <v>469000000000</v>
      </c>
      <c r="I13" s="2">
        <f>IFERROR(INDEX(I51:I500,MATCH($C$13,$C$51:$C$500,0)),"")</f>
        <v>454000000000</v>
      </c>
      <c r="J13" s="2">
        <f>IFERROR(INDEX(J51:J500,MATCH($C$13,$C$51:$C$500,0)),"")</f>
        <v>451000000000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-504030866</v>
      </c>
      <c r="H14" s="2">
        <f>IFERROR(SUM(D14:G14)*(4/MAX(1,COUNT(D14:G14))),"")</f>
        <v>-2016123464</v>
      </c>
      <c r="I14" s="2">
        <f>IFERROR(INDEX(I51:I500,MATCH($C$14,$C$51:$C$500,0)),"")</f>
        <v>-2087375268</v>
      </c>
      <c r="J14" s="2">
        <f>IFERROR(INDEX(J51:J500,MATCH($C$14,$C$51:$C$500,0)),"")</f>
        <v>-1865640576</v>
      </c>
      <c r="K14" s="2">
        <f>IFERROR(INDEX(K51:K500,MATCH($C$14,$C$51:$C$500,0)),"")</f>
        <v>-104419377</v>
      </c>
      <c r="L14" s="2">
        <f>IFERROR(INDEX(L51:L500,MATCH($C$14,$C$51:$C$500,0)),"")</f>
        <v>-118082568</v>
      </c>
      <c r="M14" s="2">
        <f>IFERROR(INDEX(M51:M500,MATCH($C$14,$C$51:$C$500,0)),"")</f>
        <v>-66153029</v>
      </c>
    </row>
    <row r="15" spans="1:13" ht="15.5" x14ac:dyDescent="0.35">
      <c r="C15" t="s">
        <v>27</v>
      </c>
      <c r="D15" s="2">
        <f>IFERROR(INDEX(D51:D500,MATCH($C$15,$C$51:$C$500,0)),"")</f>
        <v>-1004869202</v>
      </c>
      <c r="H15" s="2">
        <f>IFERROR(SUM(D15:G15)*(4/MAX(1,COUNT(D15:G15))),"")</f>
        <v>-4019476808</v>
      </c>
      <c r="I15" s="2">
        <f>IFERROR(INDEX(I51:I500,MATCH($C$15,$C$51:$C$500,0)),"")</f>
        <v>-10065045761</v>
      </c>
      <c r="J15" s="2">
        <f>IFERROR(INDEX(J51:J500,MATCH($C$15,$C$51:$C$500,0)),"")</f>
        <v>-10450528200</v>
      </c>
      <c r="K15" s="2">
        <f>IFERROR(INDEX(K51:K500,MATCH($C$15,$C$51:$C$500,0)),"")</f>
        <v>-9684814785</v>
      </c>
      <c r="L15" s="2">
        <f>IFERROR(INDEX(L51:L500,MATCH($C$15,$C$51:$C$500,0)),"")</f>
        <v>-7899297915</v>
      </c>
      <c r="M15" s="2">
        <f>IFERROR(INDEX(M51:M500,MATCH($C$15,$C$51:$C$500,0)),"")</f>
        <v>157592854</v>
      </c>
    </row>
    <row r="16" spans="1:13" ht="15.5" x14ac:dyDescent="0.35">
      <c r="C16" t="s">
        <v>28</v>
      </c>
      <c r="D16" s="2">
        <f>IFERROR(INDEX(D51:D500,MATCH($C$16,$C$51:$C$500,0)),"")</f>
        <v>2600331273</v>
      </c>
      <c r="H16" s="2">
        <f>IFERROR(SUM(D16:G16)*(4/MAX(1,COUNT(D16:G16))),"")</f>
        <v>10401325092</v>
      </c>
      <c r="I16" s="2">
        <f>IFERROR(INDEX(I51:I500,MATCH($C$16,$C$51:$C$500,0)),"")</f>
        <v>61874538119</v>
      </c>
      <c r="J16" s="2">
        <f>IFERROR(INDEX(J51:J500,MATCH($C$16,$C$51:$C$500,0)),"")</f>
        <v>78025929060</v>
      </c>
      <c r="K16" s="2">
        <f>IFERROR(INDEX(K51:K500,MATCH($C$16,$C$51:$C$500,0)),"")</f>
        <v>69861328833</v>
      </c>
      <c r="L16" s="2">
        <f>IFERROR(INDEX(L51:L500,MATCH($C$16,$C$51:$C$500,0)),"")</f>
        <v>33432945679</v>
      </c>
      <c r="M16" s="2">
        <f>IFERROR(INDEX(M51:M500,MATCH($C$16,$C$51:$C$500,0)),"")</f>
        <v>-189596214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3605650000000</v>
      </c>
      <c r="H20" s="2">
        <f t="shared" ref="H20:M20" ca="1" si="0">IFERROR(H21*H2,"")</f>
        <v>3605650000000</v>
      </c>
      <c r="I20" s="2">
        <f t="shared" ca="1" si="0"/>
        <v>4482700000000</v>
      </c>
      <c r="J20" s="2">
        <f t="shared" ca="1" si="0"/>
        <v>4092900000000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19490000000</v>
      </c>
      <c r="H21" s="2">
        <f>IFERROR(INDEX(D21:G21,COUNT(D21:G21)),"")</f>
        <v>19490000000</v>
      </c>
      <c r="I21" s="2">
        <f>IFERROR(INDEX(I51:I500,MATCH($C$7,$C$51:$C$500,0)),"")</f>
        <v>19490000000</v>
      </c>
      <c r="J21" s="2">
        <f>IFERROR(INDEX(J51:J500,MATCH($C$7,$C$51:$C$500,0)),"")</f>
        <v>19490000000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2.1983592221923261E-2</v>
      </c>
      <c r="H23" s="3">
        <f t="shared" ref="H23:M23" si="1">IFERROR(H5/H6*100,"")</f>
        <v>8.7934368887693043E-2</v>
      </c>
      <c r="I23" s="3">
        <f t="shared" si="1"/>
        <v>0.64247210708397506</v>
      </c>
      <c r="J23" s="3">
        <f t="shared" si="1"/>
        <v>0.34791827643292084</v>
      </c>
      <c r="K23" s="3">
        <f t="shared" si="1"/>
        <v>94.445806698472893</v>
      </c>
      <c r="L23" s="3">
        <f t="shared" si="1"/>
        <v>6.5671943552861993</v>
      </c>
      <c r="M23" s="3">
        <f t="shared" si="1"/>
        <v>0.40863605168487682</v>
      </c>
    </row>
    <row r="24" spans="1:13" ht="15.5" x14ac:dyDescent="0.35">
      <c r="C24" t="s">
        <v>43</v>
      </c>
      <c r="D24" s="4">
        <f>IFERROR(_xlfn.RRI(5,I23,D23),"")</f>
        <v>-0.49084633246683007</v>
      </c>
      <c r="H24" s="4">
        <f t="shared" ref="H24:M24" si="2">IFERROR(_xlfn.RRI(5,M23,H23),"")</f>
        <v>-0.26453096211497873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0.08</v>
      </c>
      <c r="H25" s="3">
        <f>IFERROR(INDEX(D25:G25,COUNT(D25:G25)),"")</f>
        <v>0.08</v>
      </c>
      <c r="I25" s="3">
        <f>IFERROR(INDEX(I51:I500,MATCH($C$25,$C$51:$C$500,0)),"")</f>
        <v>2.66</v>
      </c>
      <c r="J25" s="3">
        <f>IFERROR(INDEX(J51:J500,MATCH($C$25,$C$51:$C$500,0)),"")</f>
        <v>3.47</v>
      </c>
      <c r="K25" s="3">
        <f>IFERROR(INDEX(K51:K500,MATCH($C$25,$C$51:$C$500,0)),"")</f>
        <v>340289.2</v>
      </c>
      <c r="L25" s="3">
        <f>IFERROR(INDEX(L51:L500,MATCH($C$25,$C$51:$C$500,0)),"")</f>
        <v>145336</v>
      </c>
      <c r="M25" s="3">
        <f>IFERROR(INDEX(M51:M500,MATCH($C$25,$C$51:$C$500,0)),"")</f>
        <v>-182.38</v>
      </c>
    </row>
    <row r="26" spans="1:13" ht="15.5" x14ac:dyDescent="0.35">
      <c r="C26" t="s">
        <v>46</v>
      </c>
      <c r="D26" s="4">
        <f>IFERROR(_xlfn.RRI(5,I25,D25),"")</f>
        <v>-0.50381724051480492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1.4789376246793227</v>
      </c>
      <c r="H27" s="3">
        <f t="shared" ref="H27:M27" si="4">IFERROR(H4/H21,"")</f>
        <v>5.9157504987172906</v>
      </c>
      <c r="I27" s="3">
        <f t="shared" si="4"/>
        <v>11.057955547460237</v>
      </c>
      <c r="J27" s="3">
        <f t="shared" si="4"/>
        <v>10.158738566033863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-0.33126353740236159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-0.96992481203007519</v>
      </c>
      <c r="I29" s="4">
        <f t="shared" si="6"/>
        <v>-0.23342939481268013</v>
      </c>
      <c r="J29" s="4">
        <f t="shared" si="6"/>
        <v>-0.99998980279127292</v>
      </c>
      <c r="K29" s="4">
        <f t="shared" si="6"/>
        <v>1.3413964881378324</v>
      </c>
      <c r="L29" s="4">
        <f t="shared" si="6"/>
        <v>-797.88562342362104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-0.46502312535738083</v>
      </c>
      <c r="I30" s="4">
        <f t="shared" si="7"/>
        <v>8.8516598353356679E-2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411.56</v>
      </c>
      <c r="H32" s="3">
        <f>IFERROR(INDEX(D32:G32,COUNT(D32:G32)),"")</f>
        <v>411.56</v>
      </c>
      <c r="I32" s="3">
        <f>IFERROR(INDEX(I51:I500,MATCH($C$32,$C$51:$C$500,0)),"")</f>
        <v>411.47</v>
      </c>
      <c r="J32" s="3">
        <f>IFERROR(INDEX(J51:J500,MATCH($C$32,$C$51:$C$500,0)),"")</f>
        <v>409.52</v>
      </c>
      <c r="K32" s="3">
        <f>IFERROR(INDEX(K51:K500,MATCH($C$32,$C$51:$C$500,0)),"")</f>
        <v>42871158.310000002</v>
      </c>
      <c r="L32" s="3">
        <f>IFERROR(INDEX(L51:L500,MATCH($C$32,$C$51:$C$500,0)),"")</f>
        <v>2051353.15</v>
      </c>
      <c r="M32" s="3">
        <f>IFERROR(INDEX(M51:M500,MATCH($C$32,$C$51:$C$500,0)),"")</f>
        <v>1916460.89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0.45</v>
      </c>
      <c r="H33" s="3">
        <f>IFERROR(INDEX(D33:G33,COUNT(D33:G33)),"")</f>
        <v>0.45</v>
      </c>
      <c r="I33" s="3">
        <f>IFERROR(INDEX(I51:I500,MATCH($C$33,$C$51:$C$500,0)),"")</f>
        <v>0.56000000000000005</v>
      </c>
      <c r="J33" s="3">
        <f>IFERROR(INDEX(J51:J500,MATCH($C$33,$C$51:$C$500,0)),"")</f>
        <v>0.51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2312.5</v>
      </c>
      <c r="H34" s="3">
        <f>IFERROR(INDEX(D34:G34,COUNT(D34:G34)),"")</f>
        <v>2312.5</v>
      </c>
      <c r="I34" s="3">
        <f>IFERROR(INDEX(I51:I500,MATCH($C$34,$C$51:$C$500,0)),"")</f>
        <v>86.47</v>
      </c>
      <c r="J34" s="3">
        <f>IFERROR(INDEX(J51:J500,MATCH($C$34,$C$51:$C$500,0)),"")</f>
        <v>60.52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125.07</v>
      </c>
      <c r="H35" s="3">
        <f>IFERROR(INDEX(D35:G35,COUNT(D35:G35)),"")</f>
        <v>125.07</v>
      </c>
      <c r="I35" s="3">
        <f>IFERROR(INDEX(I51:I500,MATCH($C$35,$C$51:$C$500,0)),"")</f>
        <v>20.8</v>
      </c>
      <c r="J35" s="3">
        <f>IFERROR(INDEX(J51:J500,MATCH($C$35,$C$51:$C$500,0)),"")</f>
        <v>20.67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1.6183000000000001</v>
      </c>
      <c r="I36" s="4">
        <f t="shared" si="8"/>
        <v>0.2</v>
      </c>
      <c r="J36" s="4">
        <f t="shared" si="8"/>
        <v>0.20190000000000002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0.53</v>
      </c>
      <c r="I37" s="3">
        <f t="shared" si="9"/>
        <v>0.53</v>
      </c>
      <c r="J37" s="3">
        <f t="shared" si="9"/>
        <v>0.7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28824494305</v>
      </c>
      <c r="E51" s="5">
        <v>105896440517</v>
      </c>
      <c r="F51" s="5">
        <v>39535509155</v>
      </c>
      <c r="G51" s="5">
        <v>41635456226</v>
      </c>
      <c r="I51" s="5">
        <v>215519553620</v>
      </c>
      <c r="J51" s="5">
        <v>197993814652</v>
      </c>
      <c r="K51" s="5">
        <v>177582018034</v>
      </c>
      <c r="L51" s="5">
        <v>111630826260</v>
      </c>
      <c r="M51" s="5">
        <v>72658242193</v>
      </c>
    </row>
    <row r="52" spans="2:13" ht="15.5" x14ac:dyDescent="0.35">
      <c r="C52" t="s">
        <v>73</v>
      </c>
      <c r="D52" s="5">
        <v>-13468535017</v>
      </c>
      <c r="E52" s="5">
        <v>-40194584992</v>
      </c>
      <c r="F52" s="5">
        <v>-13662027987</v>
      </c>
      <c r="G52" s="5">
        <v>-18691924421</v>
      </c>
      <c r="I52" s="5">
        <v>-86425655866</v>
      </c>
      <c r="J52" s="5">
        <v>-78273268303</v>
      </c>
      <c r="K52" s="5">
        <v>-65139719812</v>
      </c>
      <c r="L52" s="5">
        <v>-46120193253</v>
      </c>
      <c r="M52" s="5">
        <v>-39961672673</v>
      </c>
    </row>
    <row r="53" spans="2:13" ht="15.5" x14ac:dyDescent="0.35">
      <c r="C53" t="s">
        <v>74</v>
      </c>
      <c r="D53" s="5">
        <v>15355959288</v>
      </c>
      <c r="E53" s="5">
        <v>65701855525</v>
      </c>
      <c r="F53" s="5">
        <v>25873481168</v>
      </c>
      <c r="G53" s="5">
        <v>22943531805</v>
      </c>
      <c r="I53" s="5">
        <v>129093897754</v>
      </c>
      <c r="J53" s="5">
        <v>119720546349</v>
      </c>
      <c r="K53" s="5">
        <v>112442298222</v>
      </c>
      <c r="L53" s="5">
        <v>65510633007</v>
      </c>
      <c r="M53" s="5">
        <v>32696569520</v>
      </c>
    </row>
    <row r="54" spans="2:13" ht="15.5" x14ac:dyDescent="0.35">
      <c r="C54" t="s">
        <v>75</v>
      </c>
      <c r="D54" s="5">
        <v>-12180741922</v>
      </c>
      <c r="E54" s="5">
        <v>-26204601887</v>
      </c>
      <c r="F54" s="5">
        <v>-13564052612</v>
      </c>
      <c r="G54" s="5">
        <v>-11171759016</v>
      </c>
      <c r="I54" s="5">
        <v>-64225553433</v>
      </c>
      <c r="J54" s="5">
        <v>-47251374625</v>
      </c>
      <c r="K54" s="5">
        <v>-40993989095</v>
      </c>
      <c r="L54" s="5">
        <v>-33245692149</v>
      </c>
      <c r="M54" s="5">
        <v>-33201840595</v>
      </c>
    </row>
    <row r="55" spans="2:13" ht="15.5" x14ac:dyDescent="0.35">
      <c r="C55" t="s">
        <v>76</v>
      </c>
      <c r="D55" s="5">
        <v>-1030893116</v>
      </c>
      <c r="E55" s="5">
        <v>-9966476475</v>
      </c>
      <c r="F55" s="5">
        <v>-1364297178</v>
      </c>
      <c r="G55" s="5">
        <v>-404316376</v>
      </c>
      <c r="I55" s="5">
        <v>-12807161555</v>
      </c>
      <c r="J55" s="5">
        <v>-5399288326</v>
      </c>
      <c r="K55" s="5">
        <v>-1275939386</v>
      </c>
      <c r="L55" s="5">
        <v>-881573946</v>
      </c>
      <c r="M55" s="5">
        <v>-867385561</v>
      </c>
    </row>
    <row r="56" spans="2:13" ht="15.5" x14ac:dyDescent="0.35">
      <c r="C56" t="s">
        <v>77</v>
      </c>
      <c r="D56" s="5">
        <v>-11149848806</v>
      </c>
      <c r="E56" s="5">
        <v>-16238125412</v>
      </c>
      <c r="F56" s="5">
        <v>-12199755434</v>
      </c>
      <c r="G56" s="5">
        <v>-10767442640</v>
      </c>
      <c r="I56" s="5">
        <v>-51418391878</v>
      </c>
      <c r="J56" s="5">
        <v>-41852086299</v>
      </c>
      <c r="K56" s="5">
        <v>-39718049709</v>
      </c>
      <c r="L56" s="5">
        <v>-32364118203</v>
      </c>
      <c r="M56" s="5">
        <v>-32334455034</v>
      </c>
    </row>
    <row r="57" spans="2:13" ht="15.5" x14ac:dyDescent="0.35">
      <c r="C57" t="s">
        <v>78</v>
      </c>
      <c r="D57" s="5">
        <v>3175217366</v>
      </c>
      <c r="E57" s="5">
        <v>39497253638</v>
      </c>
      <c r="F57" s="5">
        <v>12309428556</v>
      </c>
      <c r="G57" s="5">
        <v>11771772789</v>
      </c>
      <c r="I57" s="5">
        <v>64868344321</v>
      </c>
      <c r="J57" s="5">
        <v>72469171724</v>
      </c>
      <c r="K57" s="5">
        <v>71448309127</v>
      </c>
      <c r="L57" s="5">
        <v>32264940858</v>
      </c>
      <c r="M57" s="5">
        <v>-505271075</v>
      </c>
    </row>
    <row r="58" spans="2:13" ht="15.5" x14ac:dyDescent="0.35">
      <c r="C58" t="s">
        <v>79</v>
      </c>
      <c r="D58" s="5">
        <v>-574886093</v>
      </c>
      <c r="E58" s="5">
        <v>-4457714975</v>
      </c>
      <c r="F58" s="5">
        <v>-311184664</v>
      </c>
      <c r="G58" s="5">
        <v>1005528144</v>
      </c>
      <c r="I58" s="5">
        <v>-2993806202</v>
      </c>
      <c r="J58" s="5">
        <v>5556757336</v>
      </c>
      <c r="K58" s="5">
        <v>-1586980294</v>
      </c>
      <c r="L58" s="5">
        <v>1168004821</v>
      </c>
      <c r="M58" s="5">
        <v>315674861</v>
      </c>
    </row>
    <row r="59" spans="2:13" ht="15.5" x14ac:dyDescent="0.35">
      <c r="C59" t="s">
        <v>261</v>
      </c>
      <c r="D59" s="5">
        <v>458141952</v>
      </c>
      <c r="E59" s="5">
        <v>636429162</v>
      </c>
      <c r="F59" s="5">
        <v>776193011</v>
      </c>
      <c r="G59" s="5">
        <v>1448035443</v>
      </c>
      <c r="I59" s="5">
        <v>4323957960</v>
      </c>
      <c r="J59" s="5">
        <v>1868989021</v>
      </c>
      <c r="K59" s="5">
        <v>1664105553</v>
      </c>
      <c r="L59" s="5">
        <v>1264341086</v>
      </c>
      <c r="M59" s="5">
        <v>781030071</v>
      </c>
    </row>
    <row r="60" spans="2:13" ht="15.5" x14ac:dyDescent="0.35">
      <c r="C60" t="s">
        <v>26</v>
      </c>
      <c r="D60" s="5">
        <v>-504030866</v>
      </c>
      <c r="E60" s="5">
        <v>-1167983447</v>
      </c>
      <c r="F60" s="5">
        <v>-271261764</v>
      </c>
      <c r="G60" s="5">
        <v>-310808043</v>
      </c>
      <c r="I60" s="5">
        <v>-2087375268</v>
      </c>
      <c r="J60" s="5">
        <v>-1865640576</v>
      </c>
      <c r="K60" s="5">
        <v>-104419377</v>
      </c>
      <c r="L60" s="5">
        <v>-118082568</v>
      </c>
      <c r="M60" s="5">
        <v>-66153029</v>
      </c>
    </row>
    <row r="61" spans="2:13" ht="15.5" x14ac:dyDescent="0.35">
      <c r="C61" t="s">
        <v>80</v>
      </c>
      <c r="D61" s="5">
        <v>-2404</v>
      </c>
      <c r="E61" s="5">
        <v>57003</v>
      </c>
      <c r="F61" s="5">
        <v>-9462</v>
      </c>
      <c r="G61" s="5">
        <v>802</v>
      </c>
      <c r="I61" s="5">
        <v>51237</v>
      </c>
      <c r="J61" s="5">
        <v>296708</v>
      </c>
      <c r="K61" s="5">
        <v>22339297</v>
      </c>
      <c r="L61" s="5">
        <v>151911</v>
      </c>
      <c r="M61" s="5">
        <v>44521</v>
      </c>
    </row>
    <row r="62" spans="2:13" ht="15.5" x14ac:dyDescent="0.35">
      <c r="C62" t="s">
        <v>81</v>
      </c>
      <c r="D62" s="5">
        <v>-574886093</v>
      </c>
      <c r="E62" s="5">
        <v>-4457714975</v>
      </c>
      <c r="F62" s="5">
        <v>-311184664</v>
      </c>
      <c r="G62" s="5">
        <v>1005528144</v>
      </c>
      <c r="I62" s="5">
        <v>-2993806202</v>
      </c>
      <c r="J62" s="5">
        <v>5556757336</v>
      </c>
      <c r="K62" s="5">
        <v>-1586980294</v>
      </c>
      <c r="L62" s="5">
        <v>1168004821</v>
      </c>
      <c r="M62" s="5">
        <v>315674861</v>
      </c>
    </row>
    <row r="63" spans="2:13" ht="15.5" x14ac:dyDescent="0.35">
      <c r="C63" t="s">
        <v>28</v>
      </c>
      <c r="D63" s="5">
        <v>2600331273</v>
      </c>
      <c r="E63" s="5">
        <v>35039538663</v>
      </c>
      <c r="F63" s="5">
        <v>11998243892</v>
      </c>
      <c r="G63" s="5">
        <v>12777300933</v>
      </c>
      <c r="I63" s="5">
        <v>61874538119</v>
      </c>
      <c r="J63" s="5">
        <v>78025929060</v>
      </c>
      <c r="K63" s="5">
        <v>69861328833</v>
      </c>
      <c r="L63" s="5">
        <v>33432945679</v>
      </c>
      <c r="M63" s="5">
        <v>-189596214</v>
      </c>
    </row>
    <row r="64" spans="2:13" ht="15.5" x14ac:dyDescent="0.35">
      <c r="C64" t="s">
        <v>27</v>
      </c>
      <c r="D64" s="5">
        <v>-1004869202</v>
      </c>
      <c r="E64" s="5">
        <v>-2112739088</v>
      </c>
      <c r="F64" s="5">
        <v>-4419582209</v>
      </c>
      <c r="G64" s="5">
        <v>-2796232151</v>
      </c>
      <c r="I64" s="5">
        <v>-10065045761</v>
      </c>
      <c r="J64" s="5">
        <v>-10450528200</v>
      </c>
      <c r="K64" s="5">
        <v>-9684814785</v>
      </c>
      <c r="L64" s="5">
        <v>-7899297915</v>
      </c>
      <c r="M64" s="5">
        <v>157592854</v>
      </c>
    </row>
    <row r="65" spans="2:13" ht="15.5" x14ac:dyDescent="0.35">
      <c r="C65" t="s">
        <v>82</v>
      </c>
      <c r="D65" s="5">
        <v>-857333180</v>
      </c>
      <c r="E65" s="5">
        <v>-2130713945</v>
      </c>
      <c r="F65" s="5">
        <v>-3383970920</v>
      </c>
      <c r="G65" s="5">
        <v>-2921065008</v>
      </c>
      <c r="I65" s="5">
        <v>-9281917345</v>
      </c>
      <c r="J65" s="5">
        <v>-9685364357</v>
      </c>
      <c r="K65" s="5">
        <v>-10082102030</v>
      </c>
      <c r="L65" s="5">
        <v>-4172574534</v>
      </c>
      <c r="M65" s="5">
        <v>-1548930154</v>
      </c>
    </row>
    <row r="66" spans="2:13" ht="15.5" x14ac:dyDescent="0.35">
      <c r="C66" t="s">
        <v>83</v>
      </c>
      <c r="D66" s="5">
        <v>-147536022</v>
      </c>
      <c r="E66" s="5">
        <v>17974857</v>
      </c>
      <c r="F66" s="5">
        <v>-1035611289</v>
      </c>
      <c r="G66" s="5">
        <v>124832857</v>
      </c>
      <c r="I66" s="5">
        <v>-783128416</v>
      </c>
      <c r="J66" s="5">
        <v>-765163843</v>
      </c>
      <c r="K66" s="5">
        <v>397287245</v>
      </c>
      <c r="L66" s="5">
        <v>-3726723381</v>
      </c>
      <c r="M66" s="5">
        <v>1706523008</v>
      </c>
    </row>
    <row r="67" spans="2:13" ht="15.5" x14ac:dyDescent="0.35">
      <c r="C67" t="s">
        <v>84</v>
      </c>
      <c r="D67" s="5">
        <v>-1004869202</v>
      </c>
      <c r="E67" s="5">
        <v>-2112739088</v>
      </c>
      <c r="F67" s="5">
        <v>-4419582209</v>
      </c>
      <c r="G67" s="5">
        <v>-2796232151</v>
      </c>
      <c r="I67" s="5">
        <v>-10065045761</v>
      </c>
      <c r="J67" s="5">
        <v>-10450528200</v>
      </c>
      <c r="K67" s="5">
        <v>-9684814785</v>
      </c>
      <c r="L67" s="5">
        <v>-7899297915</v>
      </c>
      <c r="M67" s="5">
        <v>157592854</v>
      </c>
    </row>
    <row r="68" spans="2:13" ht="15.5" x14ac:dyDescent="0.35">
      <c r="C68" t="s">
        <v>265</v>
      </c>
      <c r="D68" s="5">
        <v>1595462071</v>
      </c>
      <c r="E68" s="5">
        <v>32926799575</v>
      </c>
      <c r="F68" s="5">
        <v>7578661683</v>
      </c>
      <c r="G68" s="5">
        <v>9981068782</v>
      </c>
      <c r="I68" s="5">
        <v>51809492358</v>
      </c>
      <c r="J68" s="5">
        <v>67575400860</v>
      </c>
      <c r="K68" s="5">
        <v>60176514048</v>
      </c>
      <c r="L68" s="5">
        <v>25533647764</v>
      </c>
      <c r="M68" s="5">
        <v>-32003360</v>
      </c>
    </row>
    <row r="69" spans="2:13" ht="15.5" x14ac:dyDescent="0.35">
      <c r="C69" t="s">
        <v>85</v>
      </c>
      <c r="D69" s="5">
        <v>1595462071</v>
      </c>
      <c r="E69" s="5">
        <v>32926799575</v>
      </c>
      <c r="F69" s="5">
        <v>7578661683</v>
      </c>
      <c r="G69" s="5">
        <v>9981068782</v>
      </c>
      <c r="I69" s="5">
        <v>51809492358</v>
      </c>
      <c r="J69" s="5">
        <v>67575400860</v>
      </c>
      <c r="K69" s="5">
        <v>60176514048</v>
      </c>
      <c r="L69" s="5">
        <v>25533647764</v>
      </c>
      <c r="M69" s="5">
        <v>-32003360</v>
      </c>
    </row>
    <row r="70" spans="2:13" ht="15.5" x14ac:dyDescent="0.35">
      <c r="C70" t="s">
        <v>86</v>
      </c>
      <c r="D70" s="5">
        <v>167741372</v>
      </c>
      <c r="E70" s="5">
        <v>919065636</v>
      </c>
      <c r="F70" s="5">
        <v>75168430</v>
      </c>
      <c r="G70" s="5">
        <v>-1360350543</v>
      </c>
      <c r="I70" s="5">
        <v>-290948047</v>
      </c>
      <c r="J70" s="5">
        <v>-39808486145</v>
      </c>
      <c r="K70" s="5">
        <v>7100483990129</v>
      </c>
      <c r="L70" s="5">
        <v>-1834815400</v>
      </c>
      <c r="M70" s="5">
        <v>1409828812</v>
      </c>
    </row>
    <row r="71" spans="2:13" ht="15.5" x14ac:dyDescent="0.35">
      <c r="C71" t="s">
        <v>87</v>
      </c>
      <c r="D71" s="5">
        <v>167741372</v>
      </c>
      <c r="E71" s="5">
        <v>919065636</v>
      </c>
      <c r="F71" s="5">
        <v>75168430</v>
      </c>
      <c r="G71" s="5">
        <v>-1360350543</v>
      </c>
      <c r="I71" s="5">
        <v>-290948047</v>
      </c>
      <c r="J71" s="5">
        <v>-39808486145</v>
      </c>
      <c r="K71" s="5">
        <v>7100483990129</v>
      </c>
      <c r="L71" s="5">
        <v>-1834815400</v>
      </c>
      <c r="M71" s="5">
        <v>1409828812</v>
      </c>
    </row>
    <row r="72" spans="2:13" ht="15.5" x14ac:dyDescent="0.35">
      <c r="C72" t="s">
        <v>88</v>
      </c>
      <c r="D72" s="5">
        <v>1763203443</v>
      </c>
      <c r="E72" s="5">
        <v>33845865211</v>
      </c>
      <c r="F72" s="5">
        <v>7653830113</v>
      </c>
      <c r="G72" s="5">
        <v>8620718239</v>
      </c>
      <c r="I72" s="5">
        <v>51518544311</v>
      </c>
      <c r="J72" s="5">
        <v>27766914715</v>
      </c>
      <c r="K72" s="5">
        <v>7160660504177</v>
      </c>
      <c r="L72" s="5">
        <v>23698832364</v>
      </c>
      <c r="M72" s="5">
        <v>1377825452</v>
      </c>
    </row>
    <row r="73" spans="2:13" ht="15.5" x14ac:dyDescent="0.35">
      <c r="C73" t="s">
        <v>89</v>
      </c>
      <c r="D73" s="5">
        <v>1595462071</v>
      </c>
      <c r="E73" s="5">
        <v>32926799575</v>
      </c>
      <c r="F73" s="5">
        <v>7578661683</v>
      </c>
      <c r="G73" s="5">
        <v>9981068782</v>
      </c>
      <c r="I73" s="5">
        <v>51809492358</v>
      </c>
      <c r="J73" s="5">
        <v>67575400860</v>
      </c>
      <c r="K73" s="5">
        <v>60176514048</v>
      </c>
      <c r="L73" s="5">
        <v>25533647764</v>
      </c>
      <c r="M73" s="5">
        <v>-32003360</v>
      </c>
    </row>
    <row r="74" spans="2:13" ht="15.5" x14ac:dyDescent="0.35">
      <c r="C74" t="s">
        <v>7</v>
      </c>
      <c r="D74" s="5">
        <v>1763205847</v>
      </c>
      <c r="E74" s="5">
        <v>33845808208</v>
      </c>
      <c r="F74" s="5">
        <v>7653839575</v>
      </c>
      <c r="G74" s="5">
        <v>8620717435</v>
      </c>
      <c r="I74" s="5">
        <v>51518493074</v>
      </c>
      <c r="J74" s="5">
        <v>27766618007</v>
      </c>
      <c r="K74" s="5">
        <v>7160638164880</v>
      </c>
      <c r="L74" s="5">
        <v>23698680453</v>
      </c>
      <c r="M74" s="5">
        <v>1377780931</v>
      </c>
    </row>
    <row r="75" spans="2:13" ht="15.5" x14ac:dyDescent="0.35">
      <c r="C75" t="s">
        <v>90</v>
      </c>
      <c r="D75" s="5">
        <v>1595462071</v>
      </c>
      <c r="E75" s="5">
        <v>32926799575</v>
      </c>
      <c r="F75" s="5">
        <v>7578661683</v>
      </c>
      <c r="G75" s="5">
        <v>9981068782</v>
      </c>
      <c r="I75" s="5">
        <v>51809492358</v>
      </c>
      <c r="J75" s="5">
        <v>67575400860</v>
      </c>
      <c r="K75" s="5">
        <v>60176514048</v>
      </c>
      <c r="L75" s="5">
        <v>25533647764</v>
      </c>
      <c r="M75" s="5">
        <v>-32003360</v>
      </c>
    </row>
    <row r="76" spans="2:13" ht="15.5" x14ac:dyDescent="0.35">
      <c r="C76" t="s">
        <v>91</v>
      </c>
      <c r="D76" s="5">
        <v>1763203443</v>
      </c>
      <c r="E76" s="5">
        <v>33845865211</v>
      </c>
      <c r="F76" s="5">
        <v>7653830113</v>
      </c>
      <c r="G76" s="5">
        <v>8620718237</v>
      </c>
      <c r="I76" s="5">
        <v>51518544311</v>
      </c>
      <c r="J76" s="5">
        <v>27766914715</v>
      </c>
      <c r="K76" s="5">
        <v>7160660504177</v>
      </c>
      <c r="L76" s="5">
        <v>23698832364</v>
      </c>
      <c r="M76" s="5">
        <v>1377825452</v>
      </c>
    </row>
    <row r="77" spans="2:13" ht="15.5" x14ac:dyDescent="0.35">
      <c r="C77" t="s">
        <v>92</v>
      </c>
      <c r="D77" s="5">
        <v>1763203443</v>
      </c>
      <c r="E77" s="5">
        <v>33845865211</v>
      </c>
      <c r="F77" s="5">
        <v>7653830113</v>
      </c>
      <c r="G77" s="5">
        <v>8620718237</v>
      </c>
      <c r="I77" s="5">
        <v>51518544311</v>
      </c>
      <c r="J77" s="5">
        <v>27766914715</v>
      </c>
      <c r="K77" s="5">
        <v>7160660504177</v>
      </c>
      <c r="L77" s="5">
        <v>23698832364</v>
      </c>
      <c r="M77" s="5">
        <v>1377825452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328693479024</v>
      </c>
      <c r="E81" s="5">
        <v>360852330402</v>
      </c>
      <c r="F81" s="5">
        <v>418256885852</v>
      </c>
      <c r="G81" s="5">
        <v>465872860103</v>
      </c>
      <c r="I81" s="5">
        <v>360852330402</v>
      </c>
      <c r="J81" s="5">
        <v>554024121034</v>
      </c>
      <c r="K81" s="5">
        <v>74796821672</v>
      </c>
      <c r="L81" s="5">
        <v>39188816231</v>
      </c>
      <c r="M81" s="5">
        <v>15025173375</v>
      </c>
    </row>
    <row r="82" spans="3:13" ht="15.5" x14ac:dyDescent="0.35">
      <c r="C82" t="s">
        <v>96</v>
      </c>
      <c r="D82" s="5">
        <v>9279122088</v>
      </c>
      <c r="E82" s="5">
        <v>10374577679</v>
      </c>
      <c r="F82" s="5">
        <v>1214897632</v>
      </c>
      <c r="G82" s="5">
        <v>1183118813</v>
      </c>
      <c r="I82" s="5">
        <v>10374577679</v>
      </c>
      <c r="J82" s="5">
        <v>572662514</v>
      </c>
      <c r="K82" s="5">
        <v>1829199758</v>
      </c>
      <c r="L82" s="5">
        <v>2124057484</v>
      </c>
      <c r="M82" s="5">
        <v>1851478638</v>
      </c>
    </row>
    <row r="83" spans="3:13" ht="15.5" x14ac:dyDescent="0.35">
      <c r="C83" t="s">
        <v>270</v>
      </c>
      <c r="D83" s="5">
        <v>2570204868</v>
      </c>
      <c r="E83" s="5">
        <v>3293162400</v>
      </c>
      <c r="F83" s="5">
        <v>3532970727</v>
      </c>
      <c r="G83" s="5">
        <v>15488869139</v>
      </c>
      <c r="I83" s="5">
        <v>3293162400</v>
      </c>
      <c r="J83" s="5">
        <v>32374436908</v>
      </c>
      <c r="K83" s="5">
        <v>27793635658</v>
      </c>
      <c r="L83" s="5">
        <v>71610272969</v>
      </c>
      <c r="M83" s="5">
        <v>72208575285</v>
      </c>
    </row>
    <row r="84" spans="3:13" ht="15.5" x14ac:dyDescent="0.35">
      <c r="C84" t="s">
        <v>97</v>
      </c>
      <c r="D84" s="5">
        <v>3326508010</v>
      </c>
      <c r="E84" s="5">
        <v>16325507185</v>
      </c>
      <c r="F84" s="5">
        <v>1880713670</v>
      </c>
      <c r="G84" s="5">
        <v>4349101984</v>
      </c>
      <c r="I84" s="5">
        <v>16325507185</v>
      </c>
      <c r="J84" s="5">
        <v>1695772165</v>
      </c>
      <c r="K84" s="5">
        <v>76787998602</v>
      </c>
      <c r="L84" s="5">
        <v>75265218641</v>
      </c>
      <c r="M84" s="5">
        <v>30430119893</v>
      </c>
    </row>
    <row r="85" spans="3:13" ht="15.5" x14ac:dyDescent="0.35">
      <c r="C85" t="s">
        <v>98</v>
      </c>
      <c r="D85" s="5">
        <v>9279122088</v>
      </c>
      <c r="E85" s="5">
        <v>10374577679</v>
      </c>
      <c r="F85" s="5">
        <v>1214897632</v>
      </c>
      <c r="G85" s="5">
        <v>1183118813</v>
      </c>
      <c r="I85" s="5">
        <v>10374577679</v>
      </c>
      <c r="J85" s="5">
        <v>572662514</v>
      </c>
      <c r="K85" s="5">
        <v>1829199758</v>
      </c>
      <c r="L85" s="5">
        <v>2124057484</v>
      </c>
      <c r="M85" s="5">
        <v>1851478638</v>
      </c>
    </row>
    <row r="86" spans="3:13" ht="15.5" x14ac:dyDescent="0.35">
      <c r="C86" t="s">
        <v>99</v>
      </c>
      <c r="D86" s="5">
        <v>189342073558</v>
      </c>
      <c r="E86" s="5">
        <v>186936235311</v>
      </c>
      <c r="F86" s="5">
        <v>178254840484</v>
      </c>
      <c r="G86" s="5">
        <v>181709268989</v>
      </c>
      <c r="I86" s="5">
        <v>186936235311</v>
      </c>
      <c r="J86" s="5">
        <v>177451243701</v>
      </c>
      <c r="K86" s="5">
        <v>136361523228</v>
      </c>
      <c r="L86" s="5">
        <v>142518774334</v>
      </c>
      <c r="M86" s="5">
        <v>113153255135</v>
      </c>
    </row>
    <row r="87" spans="3:13" ht="15.5" x14ac:dyDescent="0.35">
      <c r="C87" t="s">
        <v>100</v>
      </c>
      <c r="D87" s="5">
        <v>189342073558</v>
      </c>
      <c r="E87" s="5">
        <v>186936235311</v>
      </c>
      <c r="F87" s="5">
        <v>178254840484</v>
      </c>
      <c r="G87" s="5">
        <v>181709268989</v>
      </c>
      <c r="I87" s="5">
        <v>186936235311</v>
      </c>
      <c r="J87" s="5">
        <v>177451243701</v>
      </c>
      <c r="K87" s="5">
        <v>136361523228</v>
      </c>
      <c r="L87" s="5">
        <v>142518774334</v>
      </c>
      <c r="M87" s="5">
        <v>113153255135</v>
      </c>
    </row>
    <row r="88" spans="3:13" ht="15.5" x14ac:dyDescent="0.35">
      <c r="C88" t="s">
        <v>101</v>
      </c>
      <c r="D88" s="5">
        <v>365101306090</v>
      </c>
      <c r="E88" s="5">
        <v>354845528663</v>
      </c>
      <c r="F88" s="5">
        <v>722760923891</v>
      </c>
      <c r="G88" s="5">
        <v>700554623945</v>
      </c>
      <c r="I88" s="5">
        <v>354845528663</v>
      </c>
      <c r="J88" s="5">
        <v>674037378992</v>
      </c>
      <c r="K88" s="5">
        <v>21865486369</v>
      </c>
      <c r="L88" s="5">
        <v>2919581801</v>
      </c>
      <c r="M88" s="5">
        <v>2733672385</v>
      </c>
    </row>
    <row r="89" spans="3:13" ht="15.5" x14ac:dyDescent="0.35">
      <c r="C89" t="s">
        <v>80</v>
      </c>
      <c r="D89" s="5">
        <v>6897992675684</v>
      </c>
      <c r="E89" s="5">
        <v>6897824934149</v>
      </c>
      <c r="F89" s="5">
        <v>6581781185819</v>
      </c>
      <c r="G89" s="5">
        <v>6581706010720</v>
      </c>
      <c r="I89" s="5">
        <v>6897824934149</v>
      </c>
      <c r="J89" s="5">
        <v>6582991192833</v>
      </c>
      <c r="K89" s="5">
        <v>7453474729589</v>
      </c>
      <c r="L89" s="5">
        <v>3012625602</v>
      </c>
      <c r="M89" s="5">
        <v>4847446357</v>
      </c>
    </row>
    <row r="90" spans="3:13" ht="15.5" x14ac:dyDescent="0.35">
      <c r="C90" t="s">
        <v>102</v>
      </c>
      <c r="D90" s="5">
        <v>944503485207</v>
      </c>
      <c r="E90" s="5">
        <v>954136007535</v>
      </c>
      <c r="F90" s="5">
        <v>1365393159788</v>
      </c>
      <c r="G90" s="5">
        <v>1401858924288</v>
      </c>
      <c r="I90" s="5">
        <v>954136007535</v>
      </c>
      <c r="J90" s="5">
        <v>1426316275920</v>
      </c>
      <c r="K90" s="5">
        <v>256261097724</v>
      </c>
      <c r="L90" s="5">
        <v>196183299891</v>
      </c>
      <c r="M90" s="5">
        <v>139419447786</v>
      </c>
    </row>
    <row r="91" spans="3:13" ht="15.5" x14ac:dyDescent="0.35">
      <c r="C91" t="s">
        <v>103</v>
      </c>
    </row>
    <row r="92" spans="3:13" ht="15.5" x14ac:dyDescent="0.35">
      <c r="C92" t="s">
        <v>271</v>
      </c>
      <c r="D92" s="5">
        <v>436234167410</v>
      </c>
      <c r="E92" s="5">
        <v>436947451963</v>
      </c>
      <c r="F92" s="5">
        <v>438759569299</v>
      </c>
      <c r="G92" s="5">
        <v>435762980755</v>
      </c>
      <c r="I92" s="5">
        <v>436947451963</v>
      </c>
      <c r="J92" s="5">
        <v>436864641784</v>
      </c>
      <c r="K92" s="5">
        <v>446933730785</v>
      </c>
      <c r="L92" s="5">
        <v>25810334813</v>
      </c>
      <c r="M92" s="5">
        <v>10336869585</v>
      </c>
    </row>
    <row r="93" spans="3:13" ht="15.5" x14ac:dyDescent="0.35">
      <c r="C93" t="s">
        <v>105</v>
      </c>
      <c r="D93" s="5">
        <v>2817624942</v>
      </c>
      <c r="E93" s="5">
        <v>2813147025</v>
      </c>
      <c r="F93" s="5">
        <v>2683212266</v>
      </c>
      <c r="G93" s="5">
        <v>2966810175</v>
      </c>
      <c r="I93" s="5">
        <v>2813147025</v>
      </c>
      <c r="J93" s="5">
        <v>2774704863</v>
      </c>
      <c r="K93" s="5">
        <v>2743662104</v>
      </c>
      <c r="L93" s="5">
        <v>2373608204</v>
      </c>
      <c r="M93" s="5">
        <v>6335338006</v>
      </c>
    </row>
    <row r="94" spans="3:13" ht="15.5" x14ac:dyDescent="0.35">
      <c r="C94" t="s">
        <v>104</v>
      </c>
      <c r="D94" s="5">
        <v>7283027660638</v>
      </c>
      <c r="E94" s="5">
        <v>7266047012704</v>
      </c>
      <c r="F94" s="5">
        <v>6858053186609</v>
      </c>
      <c r="G94" s="5">
        <v>6807005332333</v>
      </c>
      <c r="I94" s="5">
        <v>7266047012704</v>
      </c>
      <c r="J94" s="5">
        <v>6752148604957</v>
      </c>
      <c r="K94" s="5">
        <v>7042991389708</v>
      </c>
      <c r="L94" s="5">
        <v>390402456650</v>
      </c>
      <c r="M94" s="5">
        <v>400927462903</v>
      </c>
    </row>
    <row r="95" spans="3:13" ht="15.5" x14ac:dyDescent="0.35">
      <c r="C95" t="s">
        <v>106</v>
      </c>
      <c r="D95" s="5">
        <v>7748312503866</v>
      </c>
      <c r="E95" s="5">
        <v>7731434888198</v>
      </c>
      <c r="F95" s="5">
        <v>7323421395737</v>
      </c>
      <c r="G95" s="5">
        <v>7271096774086</v>
      </c>
      <c r="I95" s="5">
        <v>7731434888198</v>
      </c>
      <c r="J95" s="5">
        <v>7211182856563</v>
      </c>
      <c r="K95" s="5">
        <v>7508279259530</v>
      </c>
      <c r="L95" s="5">
        <v>429358358000</v>
      </c>
      <c r="M95" s="5">
        <v>421982937827</v>
      </c>
    </row>
    <row r="96" spans="3:13" ht="15.5" x14ac:dyDescent="0.35">
      <c r="C96" t="s">
        <v>107</v>
      </c>
      <c r="D96" s="5">
        <v>8692815989073</v>
      </c>
      <c r="E96" s="5">
        <v>8685570895733</v>
      </c>
      <c r="F96" s="5">
        <v>8688814555525</v>
      </c>
      <c r="G96" s="5">
        <v>8672955698374</v>
      </c>
      <c r="I96" s="5">
        <v>8685570895733</v>
      </c>
      <c r="J96" s="5">
        <v>8637499132483</v>
      </c>
      <c r="K96" s="5">
        <v>7764540357254</v>
      </c>
      <c r="L96" s="5">
        <v>625541657891</v>
      </c>
      <c r="M96" s="5">
        <v>561402385613</v>
      </c>
    </row>
    <row r="97" spans="3:13" ht="15.5" x14ac:dyDescent="0.35">
      <c r="C97" t="s">
        <v>108</v>
      </c>
    </row>
    <row r="98" spans="3:13" ht="15.5" x14ac:dyDescent="0.35">
      <c r="C98" t="s">
        <v>109</v>
      </c>
    </row>
    <row r="99" spans="3:13" ht="15.5" x14ac:dyDescent="0.35">
      <c r="C99" t="s">
        <v>110</v>
      </c>
      <c r="D99" s="5">
        <v>168440043644</v>
      </c>
      <c r="E99" s="5">
        <v>177134524105</v>
      </c>
      <c r="F99" s="5">
        <v>216209055673</v>
      </c>
      <c r="G99" s="5">
        <v>204369940450</v>
      </c>
      <c r="I99" s="5">
        <v>177134524105</v>
      </c>
      <c r="J99" s="5">
        <v>161451166496</v>
      </c>
      <c r="K99" s="5">
        <v>153281865948</v>
      </c>
      <c r="L99" s="5">
        <v>234947071438</v>
      </c>
      <c r="M99" s="5">
        <v>191275318633</v>
      </c>
    </row>
    <row r="100" spans="3:13" ht="15.5" x14ac:dyDescent="0.35">
      <c r="C100" t="s">
        <v>111</v>
      </c>
    </row>
    <row r="101" spans="3:13" ht="15.5" x14ac:dyDescent="0.35">
      <c r="C101" t="s">
        <v>112</v>
      </c>
      <c r="D101" s="5">
        <v>4197825846</v>
      </c>
      <c r="E101" s="5">
        <v>4233087566</v>
      </c>
      <c r="F101" s="5">
        <v>4864754619</v>
      </c>
      <c r="G101" s="5">
        <v>4442354242</v>
      </c>
      <c r="I101" s="5">
        <v>4233087566</v>
      </c>
      <c r="J101" s="5">
        <v>5118283516</v>
      </c>
      <c r="K101" s="5">
        <v>2807357875</v>
      </c>
      <c r="L101" s="5">
        <v>2999586345</v>
      </c>
      <c r="M101" s="5">
        <v>3329362570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5896712878</v>
      </c>
      <c r="E103" s="5">
        <v>19618669585</v>
      </c>
      <c r="F103" s="5">
        <v>5413684397</v>
      </c>
      <c r="G103" s="5">
        <v>19837971123</v>
      </c>
      <c r="I103" s="5">
        <v>19618669585</v>
      </c>
      <c r="J103" s="5">
        <v>34070209073</v>
      </c>
      <c r="K103" s="5">
        <v>104581634260</v>
      </c>
      <c r="L103" s="5">
        <v>146875491610</v>
      </c>
      <c r="M103" s="5">
        <v>102638695178</v>
      </c>
    </row>
    <row r="104" spans="3:13" ht="15.5" x14ac:dyDescent="0.35">
      <c r="C104" t="s">
        <v>116</v>
      </c>
      <c r="D104" s="5">
        <v>3845518664</v>
      </c>
      <c r="E104" s="5">
        <v>5815318665</v>
      </c>
      <c r="F104" s="5">
        <v>6766715880</v>
      </c>
      <c r="G104" s="5">
        <v>5787985032</v>
      </c>
      <c r="I104" s="5">
        <v>5815318665</v>
      </c>
      <c r="J104" s="5">
        <v>6114130977</v>
      </c>
      <c r="K104" s="5">
        <v>22037233042</v>
      </c>
      <c r="L104" s="5">
        <v>9561907687</v>
      </c>
      <c r="M104" s="5">
        <v>9053825463</v>
      </c>
    </row>
    <row r="105" spans="3:13" ht="15.5" x14ac:dyDescent="0.35">
      <c r="C105" t="s">
        <v>115</v>
      </c>
      <c r="D105" s="5">
        <v>6828098050</v>
      </c>
      <c r="E105" s="5">
        <v>6298263559</v>
      </c>
      <c r="F105" s="5">
        <v>13525121427</v>
      </c>
      <c r="G105" s="5">
        <v>12417798853</v>
      </c>
      <c r="I105" s="5">
        <v>6298263559</v>
      </c>
      <c r="J105" s="5">
        <v>11335427392</v>
      </c>
      <c r="K105" s="5">
        <v>9764504310</v>
      </c>
      <c r="L105" s="5">
        <v>12047257778</v>
      </c>
      <c r="M105" s="5">
        <v>12734511426</v>
      </c>
    </row>
    <row r="106" spans="3:13" ht="15.5" x14ac:dyDescent="0.35">
      <c r="C106" t="s">
        <v>118</v>
      </c>
    </row>
    <row r="107" spans="3:13" ht="15.5" x14ac:dyDescent="0.35">
      <c r="C107" t="s">
        <v>350</v>
      </c>
      <c r="D107" s="5">
        <v>1716212934</v>
      </c>
      <c r="E107" s="5">
        <v>2058158457</v>
      </c>
      <c r="F107" s="5">
        <v>2905849885</v>
      </c>
      <c r="G107" s="5">
        <v>4655229206</v>
      </c>
      <c r="I107" s="5">
        <v>2058158457</v>
      </c>
      <c r="J107" s="5">
        <v>3452079540</v>
      </c>
      <c r="K107" s="5">
        <v>106798053</v>
      </c>
    </row>
    <row r="108" spans="3:13" ht="15.5" x14ac:dyDescent="0.35">
      <c r="C108" t="s">
        <v>276</v>
      </c>
      <c r="D108" s="5">
        <v>446899718333</v>
      </c>
      <c r="E108" s="5">
        <v>432318599578</v>
      </c>
      <c r="F108" s="5">
        <v>428808954496</v>
      </c>
      <c r="G108" s="5">
        <v>430884056287</v>
      </c>
      <c r="I108" s="5">
        <v>432318599578</v>
      </c>
      <c r="J108" s="5">
        <v>435048300892</v>
      </c>
    </row>
    <row r="109" spans="3:13" ht="15.5" x14ac:dyDescent="0.35">
      <c r="C109" t="s">
        <v>120</v>
      </c>
      <c r="D109" s="5">
        <v>20430861923</v>
      </c>
      <c r="E109" s="5">
        <v>19765141347</v>
      </c>
      <c r="F109" s="5">
        <v>12927697353</v>
      </c>
      <c r="G109" s="5">
        <v>10114984853</v>
      </c>
      <c r="I109" s="5">
        <v>19765141347</v>
      </c>
      <c r="J109" s="5">
        <v>12113317553</v>
      </c>
      <c r="K109" s="5">
        <v>601425208</v>
      </c>
      <c r="L109" s="5">
        <v>36141783</v>
      </c>
      <c r="M109" s="5">
        <v>90884590</v>
      </c>
    </row>
    <row r="110" spans="3:13" ht="15.5" x14ac:dyDescent="0.35">
      <c r="C110" t="s">
        <v>121</v>
      </c>
      <c r="D110" s="5">
        <v>503822119646</v>
      </c>
      <c r="E110" s="5">
        <v>489645749288</v>
      </c>
      <c r="F110" s="5">
        <v>487660484373</v>
      </c>
      <c r="G110" s="5">
        <v>491294572557</v>
      </c>
      <c r="I110" s="5">
        <v>489645749288</v>
      </c>
      <c r="J110" s="5">
        <v>495260554736</v>
      </c>
      <c r="K110" s="5">
        <v>29515674771</v>
      </c>
      <c r="L110" s="5">
        <v>29729974095</v>
      </c>
      <c r="M110" s="5">
        <v>32961286986</v>
      </c>
    </row>
    <row r="111" spans="3:13" ht="15.5" x14ac:dyDescent="0.35">
      <c r="C111" t="s">
        <v>122</v>
      </c>
      <c r="D111" s="5">
        <v>503822119646</v>
      </c>
      <c r="E111" s="5">
        <v>489645749288</v>
      </c>
      <c r="F111" s="5">
        <v>487660484373</v>
      </c>
      <c r="G111" s="5">
        <v>491294572557</v>
      </c>
      <c r="I111" s="5">
        <v>489645749288</v>
      </c>
      <c r="J111" s="5">
        <v>495260554736</v>
      </c>
      <c r="K111" s="5">
        <v>29515674771</v>
      </c>
      <c r="L111" s="5">
        <v>29729974095</v>
      </c>
      <c r="M111" s="5">
        <v>32961286986</v>
      </c>
    </row>
    <row r="112" spans="3:13" ht="15.5" x14ac:dyDescent="0.35">
      <c r="C112" t="s">
        <v>124</v>
      </c>
    </row>
    <row r="113" spans="2:13" ht="15.5" x14ac:dyDescent="0.35">
      <c r="C113" t="s">
        <v>125</v>
      </c>
      <c r="D113" s="5">
        <v>448615931267</v>
      </c>
      <c r="E113" s="5">
        <v>434376758035</v>
      </c>
      <c r="F113" s="5">
        <v>431714804381</v>
      </c>
      <c r="G113" s="5">
        <v>435539285493</v>
      </c>
      <c r="I113" s="5">
        <v>434376758035</v>
      </c>
      <c r="J113" s="5">
        <v>438500380432</v>
      </c>
      <c r="K113" s="5">
        <v>106798053</v>
      </c>
    </row>
    <row r="114" spans="2:13" ht="15.5" x14ac:dyDescent="0.35">
      <c r="C114" t="s">
        <v>123</v>
      </c>
      <c r="D114" s="5">
        <v>26754791856</v>
      </c>
      <c r="E114" s="5">
        <v>26555466248</v>
      </c>
      <c r="F114" s="5">
        <v>27677735587</v>
      </c>
      <c r="G114" s="5">
        <v>26904520855</v>
      </c>
      <c r="I114" s="5">
        <v>26555466248</v>
      </c>
      <c r="J114" s="5">
        <v>26904520855</v>
      </c>
    </row>
    <row r="115" spans="2:13" ht="15.5" x14ac:dyDescent="0.35">
      <c r="C115" t="s">
        <v>126</v>
      </c>
      <c r="D115" s="5">
        <v>672262163290</v>
      </c>
      <c r="E115" s="5">
        <v>666780273393</v>
      </c>
      <c r="F115" s="5">
        <v>703869540046</v>
      </c>
      <c r="G115" s="5">
        <v>695664513007</v>
      </c>
      <c r="I115" s="5">
        <v>666780273393</v>
      </c>
      <c r="J115" s="5">
        <v>656711721232</v>
      </c>
      <c r="K115" s="5">
        <v>182797540719</v>
      </c>
      <c r="L115" s="5">
        <v>264677045533</v>
      </c>
      <c r="M115" s="5">
        <v>224236605619</v>
      </c>
    </row>
    <row r="116" spans="2:13" ht="15.5" x14ac:dyDescent="0.35">
      <c r="C116" t="s">
        <v>127</v>
      </c>
    </row>
    <row r="117" spans="2:13" ht="15.5" x14ac:dyDescent="0.35">
      <c r="C117" t="s">
        <v>128</v>
      </c>
      <c r="D117" s="5">
        <v>487169000000</v>
      </c>
      <c r="E117" s="5">
        <v>487169000000</v>
      </c>
      <c r="F117" s="5">
        <v>487169000000</v>
      </c>
      <c r="G117" s="5">
        <v>487169000000</v>
      </c>
      <c r="I117" s="5">
        <v>487169000000</v>
      </c>
      <c r="J117" s="5">
        <v>487169000000</v>
      </c>
      <c r="K117" s="5">
        <v>88419000000</v>
      </c>
      <c r="L117" s="5">
        <v>87843000000</v>
      </c>
      <c r="M117" s="5">
        <v>87843000000</v>
      </c>
    </row>
    <row r="118" spans="2:13" ht="15.5" x14ac:dyDescent="0.35">
      <c r="C118" t="s">
        <v>129</v>
      </c>
      <c r="D118" s="5">
        <v>322527680001</v>
      </c>
      <c r="E118" s="5">
        <v>322527680001</v>
      </c>
      <c r="F118" s="5">
        <v>322527680001</v>
      </c>
      <c r="G118" s="5">
        <v>322527680001</v>
      </c>
      <c r="I118" s="5">
        <v>322527680001</v>
      </c>
      <c r="J118" s="5">
        <v>322527680001</v>
      </c>
    </row>
    <row r="119" spans="2:13" ht="15.5" x14ac:dyDescent="0.35">
      <c r="C119" t="s">
        <v>130</v>
      </c>
      <c r="D119" s="5">
        <v>312371536402</v>
      </c>
      <c r="E119" s="5">
        <v>310776072090</v>
      </c>
      <c r="F119" s="5">
        <v>592974012212</v>
      </c>
      <c r="G119" s="5">
        <v>585395347736</v>
      </c>
      <c r="I119" s="5">
        <v>310776072090</v>
      </c>
      <c r="J119" s="5">
        <v>587606319037</v>
      </c>
      <c r="K119" s="5">
        <v>39356164274</v>
      </c>
      <c r="L119" s="5">
        <v>269538403381</v>
      </c>
      <c r="M119" s="5">
        <v>244004902173</v>
      </c>
    </row>
    <row r="120" spans="2:13" ht="15.5" x14ac:dyDescent="0.35">
      <c r="C120" t="s">
        <v>131</v>
      </c>
      <c r="D120" s="5">
        <v>37956298057</v>
      </c>
      <c r="E120" s="5">
        <v>37956298057</v>
      </c>
      <c r="F120" s="5">
        <v>37956298057</v>
      </c>
      <c r="G120" s="5">
        <v>37956298057</v>
      </c>
      <c r="I120" s="5">
        <v>37956298057</v>
      </c>
      <c r="J120" s="5">
        <v>17683800000</v>
      </c>
      <c r="K120" s="5">
        <v>17683800000</v>
      </c>
    </row>
    <row r="121" spans="2:13" ht="15.5" x14ac:dyDescent="0.35">
      <c r="C121" t="s">
        <v>132</v>
      </c>
      <c r="D121" s="5">
        <v>274415238345</v>
      </c>
      <c r="E121" s="5">
        <v>272819774033</v>
      </c>
      <c r="F121" s="5">
        <v>555017714155</v>
      </c>
      <c r="G121" s="5">
        <v>547439049679</v>
      </c>
      <c r="I121" s="5">
        <v>272819774033</v>
      </c>
      <c r="J121" s="5">
        <v>569922519037</v>
      </c>
      <c r="K121" s="5">
        <v>21672364274</v>
      </c>
      <c r="L121" s="5">
        <v>269538403381</v>
      </c>
      <c r="M121" s="5">
        <v>244004902173</v>
      </c>
    </row>
    <row r="122" spans="2:13" ht="15.5" x14ac:dyDescent="0.35">
      <c r="C122" t="s">
        <v>133</v>
      </c>
      <c r="D122" s="5">
        <v>312371536402</v>
      </c>
      <c r="E122" s="5">
        <v>310776072090</v>
      </c>
      <c r="F122" s="5">
        <v>592974012212</v>
      </c>
      <c r="G122" s="5">
        <v>585395347736</v>
      </c>
      <c r="I122" s="5">
        <v>310776072090</v>
      </c>
      <c r="J122" s="5">
        <v>587606319037</v>
      </c>
      <c r="K122" s="5">
        <v>39356164274</v>
      </c>
      <c r="L122" s="5">
        <v>269538403381</v>
      </c>
      <c r="M122" s="5">
        <v>244004902173</v>
      </c>
    </row>
    <row r="123" spans="2:13" ht="15.5" x14ac:dyDescent="0.35">
      <c r="C123" t="s">
        <v>134</v>
      </c>
      <c r="D123" s="5">
        <v>492933696</v>
      </c>
      <c r="E123" s="5">
        <v>492936100</v>
      </c>
      <c r="F123" s="5">
        <v>493137447</v>
      </c>
      <c r="G123" s="5">
        <v>493146910</v>
      </c>
      <c r="I123" s="5">
        <v>492936100</v>
      </c>
      <c r="J123" s="5">
        <v>493219380</v>
      </c>
      <c r="K123" s="5">
        <v>492922672</v>
      </c>
      <c r="L123" s="5">
        <v>470583375</v>
      </c>
      <c r="M123" s="5">
        <v>470431464</v>
      </c>
    </row>
    <row r="124" spans="2:13" ht="15.5" x14ac:dyDescent="0.35">
      <c r="C124" t="s">
        <v>9</v>
      </c>
      <c r="D124" s="5">
        <v>8020553825783</v>
      </c>
      <c r="E124" s="5">
        <v>8018790622340</v>
      </c>
      <c r="F124" s="5">
        <v>7984945015479</v>
      </c>
      <c r="G124" s="5">
        <v>7977291185367</v>
      </c>
      <c r="I124" s="5">
        <v>8018790622340</v>
      </c>
      <c r="J124" s="5">
        <v>7980787411251</v>
      </c>
      <c r="K124" s="5">
        <v>7581742816535</v>
      </c>
      <c r="L124" s="5">
        <v>360864612358</v>
      </c>
      <c r="M124" s="5">
        <v>337165779994</v>
      </c>
    </row>
    <row r="125" spans="2:13" ht="15.5" x14ac:dyDescent="0.35">
      <c r="C125" t="s">
        <v>135</v>
      </c>
      <c r="D125" s="5">
        <v>8692815989073</v>
      </c>
      <c r="E125" s="5">
        <v>8685570895733</v>
      </c>
      <c r="F125" s="5">
        <v>8688814555525</v>
      </c>
      <c r="G125" s="5">
        <v>8672955698374</v>
      </c>
      <c r="I125" s="5">
        <v>8685570895733</v>
      </c>
      <c r="J125" s="5">
        <v>8637499132483</v>
      </c>
      <c r="K125" s="5">
        <v>7764540357254</v>
      </c>
      <c r="L125" s="5">
        <v>625541657891</v>
      </c>
      <c r="M125" s="5">
        <v>561402385613</v>
      </c>
    </row>
    <row r="126" spans="2:13" ht="15.5" x14ac:dyDescent="0.35">
      <c r="C126" t="s">
        <v>136</v>
      </c>
      <c r="D126" s="5">
        <v>19486760000</v>
      </c>
      <c r="E126" s="5">
        <v>19486760000</v>
      </c>
      <c r="F126" s="5">
        <v>19486760000</v>
      </c>
      <c r="G126" s="5">
        <v>19486760000</v>
      </c>
      <c r="I126" s="5">
        <v>19486760000</v>
      </c>
      <c r="J126" s="5">
        <v>19486760000</v>
      </c>
      <c r="K126" s="5">
        <v>176838</v>
      </c>
      <c r="L126" s="5">
        <v>175686</v>
      </c>
      <c r="M126" s="5">
        <v>175686</v>
      </c>
    </row>
    <row r="128" spans="2:13" ht="15.5" x14ac:dyDescent="0.35">
      <c r="B128" t="s">
        <v>137</v>
      </c>
      <c r="C128" t="s">
        <v>138</v>
      </c>
      <c r="D128" s="5">
        <v>-20596539839</v>
      </c>
      <c r="E128" s="5">
        <v>3487026425</v>
      </c>
      <c r="F128" s="5">
        <v>21546370488</v>
      </c>
      <c r="G128" s="5">
        <v>10032145274</v>
      </c>
      <c r="I128" s="5">
        <v>44201893916</v>
      </c>
      <c r="J128" s="5">
        <v>17725458895</v>
      </c>
      <c r="K128" s="5">
        <v>87522941193</v>
      </c>
      <c r="L128" s="5">
        <v>37158919861</v>
      </c>
      <c r="M128" s="5">
        <v>7146505926</v>
      </c>
    </row>
    <row r="129" spans="3:13" ht="15.5" x14ac:dyDescent="0.35">
      <c r="C129" t="s">
        <v>139</v>
      </c>
      <c r="D129" s="5">
        <v>39135959364</v>
      </c>
      <c r="E129" s="5">
        <v>37394004373</v>
      </c>
      <c r="F129" s="5">
        <v>59534420148</v>
      </c>
      <c r="G129" s="5">
        <v>61965259557</v>
      </c>
      <c r="I129" s="5">
        <v>225300718478</v>
      </c>
      <c r="J129" s="5">
        <v>205018725356</v>
      </c>
      <c r="K129" s="5">
        <v>186122609534</v>
      </c>
      <c r="L129" s="5">
        <v>110311909781</v>
      </c>
      <c r="M129" s="5">
        <v>71676594093</v>
      </c>
    </row>
    <row r="130" spans="3:13" ht="15.5" x14ac:dyDescent="0.35">
      <c r="C130" t="s">
        <v>598</v>
      </c>
      <c r="D130" s="5">
        <v>-38640534565</v>
      </c>
      <c r="E130" s="5">
        <v>-18194576511</v>
      </c>
      <c r="F130" s="5">
        <v>-22667341548</v>
      </c>
      <c r="G130" s="5">
        <v>-29587978499</v>
      </c>
      <c r="I130" s="5">
        <v>-111147593994</v>
      </c>
      <c r="J130" s="5">
        <v>-119985111979</v>
      </c>
      <c r="K130" s="5">
        <v>-35138211062</v>
      </c>
      <c r="L130" s="5">
        <v>-27482638481</v>
      </c>
      <c r="M130" s="5">
        <v>-22804581098</v>
      </c>
    </row>
    <row r="131" spans="3:13" ht="15.5" x14ac:dyDescent="0.35">
      <c r="C131" t="s">
        <v>494</v>
      </c>
      <c r="D131" s="5">
        <v>-7549781795</v>
      </c>
      <c r="E131" s="5">
        <v>-3984693374</v>
      </c>
      <c r="F131" s="5">
        <v>-6042944669</v>
      </c>
      <c r="G131" s="5">
        <v>-12876529233</v>
      </c>
      <c r="I131" s="5">
        <v>-29080247050</v>
      </c>
      <c r="J131" s="5">
        <v>-37557852168</v>
      </c>
      <c r="K131" s="5">
        <v>-21919431331</v>
      </c>
      <c r="L131" s="5">
        <v>-19544231065</v>
      </c>
      <c r="M131" s="5">
        <v>-16515661533</v>
      </c>
    </row>
    <row r="132" spans="3:13" ht="15.5" x14ac:dyDescent="0.35">
      <c r="C132" t="s">
        <v>142</v>
      </c>
      <c r="D132" s="5">
        <v>-10446509486</v>
      </c>
      <c r="E132" s="5">
        <v>-7063742442</v>
      </c>
      <c r="F132" s="5">
        <v>-7704997787</v>
      </c>
      <c r="G132" s="5">
        <v>-9013375349</v>
      </c>
      <c r="I132" s="5">
        <v>-34304919521</v>
      </c>
      <c r="J132" s="5">
        <v>-17141211000</v>
      </c>
      <c r="K132" s="5">
        <v>-34172878445</v>
      </c>
      <c r="L132" s="5">
        <v>-24681458749</v>
      </c>
      <c r="M132" s="5">
        <v>-24159018024</v>
      </c>
    </row>
    <row r="133" spans="3:13" ht="15.5" x14ac:dyDescent="0.35">
      <c r="C133" t="s">
        <v>282</v>
      </c>
      <c r="D133" s="5">
        <v>458141952</v>
      </c>
      <c r="E133" s="5">
        <v>636429162</v>
      </c>
      <c r="F133" s="5">
        <v>776193011</v>
      </c>
      <c r="G133" s="5">
        <v>1448035443</v>
      </c>
      <c r="I133" s="5">
        <v>4323957960</v>
      </c>
      <c r="J133" s="5">
        <v>1868989021</v>
      </c>
      <c r="K133" s="5">
        <v>1664105553</v>
      </c>
      <c r="L133" s="5">
        <v>1264341086</v>
      </c>
      <c r="M133" s="5">
        <v>781030071</v>
      </c>
    </row>
    <row r="134" spans="3:13" ht="15.5" x14ac:dyDescent="0.35">
      <c r="C134" t="s">
        <v>354</v>
      </c>
      <c r="D134" s="5">
        <v>-106026007</v>
      </c>
      <c r="E134" s="5">
        <v>-701221842</v>
      </c>
      <c r="F134" s="5">
        <v>-1031880602</v>
      </c>
      <c r="G134" s="5">
        <v>1416886186</v>
      </c>
    </row>
    <row r="135" spans="3:13" ht="15.5" x14ac:dyDescent="0.35">
      <c r="C135" t="s">
        <v>144</v>
      </c>
      <c r="D135" s="5">
        <v>-3291882596</v>
      </c>
      <c r="E135" s="5">
        <v>-3431189494</v>
      </c>
      <c r="F135" s="5">
        <v>-1045816301</v>
      </c>
      <c r="G135" s="5">
        <v>-3009344788</v>
      </c>
      <c r="I135" s="5">
        <v>-8802646689</v>
      </c>
      <c r="J135" s="5">
        <v>-4224939759</v>
      </c>
      <c r="K135" s="5">
        <v>-8937947205</v>
      </c>
      <c r="L135" s="5">
        <v>-2754785530</v>
      </c>
      <c r="M135" s="5">
        <v>-1963071251</v>
      </c>
    </row>
    <row r="136" spans="3:13" ht="15.5" x14ac:dyDescent="0.35">
      <c r="C136" t="s">
        <v>287</v>
      </c>
      <c r="D136" s="5">
        <v>-155906706</v>
      </c>
      <c r="E136" s="5">
        <v>-1167983447</v>
      </c>
      <c r="F136" s="5">
        <v>-271261764</v>
      </c>
      <c r="G136" s="5">
        <v>-310808043</v>
      </c>
      <c r="I136" s="5">
        <v>-2087375268</v>
      </c>
      <c r="J136" s="5">
        <v>-10253140576</v>
      </c>
      <c r="K136" s="5">
        <v>-95305851</v>
      </c>
      <c r="L136" s="5">
        <v>-18608299</v>
      </c>
      <c r="M136" s="5">
        <v>-18939677</v>
      </c>
    </row>
    <row r="137" spans="3:13" ht="15.5" x14ac:dyDescent="0.35">
      <c r="C137" t="s">
        <v>286</v>
      </c>
      <c r="L137" s="5">
        <v>64391118</v>
      </c>
      <c r="M137" s="5">
        <v>150153345</v>
      </c>
    </row>
    <row r="138" spans="3:13" ht="15.5" x14ac:dyDescent="0.35">
      <c r="C138" t="s">
        <v>145</v>
      </c>
      <c r="D138" s="5">
        <v>13581794801</v>
      </c>
      <c r="E138" s="5">
        <v>-10879696379</v>
      </c>
      <c r="F138" s="5">
        <v>-5870398423</v>
      </c>
      <c r="G138" s="5">
        <v>-16685923132</v>
      </c>
      <c r="I138" s="5">
        <v>-55617217567</v>
      </c>
      <c r="J138" s="5">
        <v>814967069922</v>
      </c>
      <c r="K138" s="5">
        <v>-701876399</v>
      </c>
      <c r="L138" s="5">
        <v>44346954877</v>
      </c>
      <c r="M138" s="5">
        <v>30005458074</v>
      </c>
    </row>
    <row r="139" spans="3:13" ht="15.5" x14ac:dyDescent="0.35">
      <c r="C139" t="s">
        <v>146</v>
      </c>
      <c r="D139" s="5">
        <v>-25144106340</v>
      </c>
      <c r="E139" s="5">
        <v>-63521477094</v>
      </c>
      <c r="F139" s="5">
        <v>-49779158280</v>
      </c>
      <c r="G139" s="5">
        <v>-39608278526</v>
      </c>
      <c r="I139" s="5">
        <v>-181756466981</v>
      </c>
      <c r="J139" s="5">
        <v>-353465229455</v>
      </c>
      <c r="K139" s="5">
        <v>-51193079533</v>
      </c>
      <c r="L139" s="5">
        <v>-57419771788</v>
      </c>
      <c r="M139" s="5">
        <v>-28453687660</v>
      </c>
    </row>
    <row r="140" spans="3:13" ht="15.5" x14ac:dyDescent="0.35">
      <c r="C140" t="s">
        <v>412</v>
      </c>
      <c r="D140" s="5">
        <v>-2661096973</v>
      </c>
      <c r="E140" s="5">
        <v>-8425898679</v>
      </c>
      <c r="F140" s="5">
        <v>1346120062</v>
      </c>
      <c r="G140" s="5">
        <v>1681050623</v>
      </c>
      <c r="I140" s="5">
        <v>-9484991610</v>
      </c>
      <c r="J140" s="5">
        <v>-41089720473</v>
      </c>
      <c r="K140" s="5">
        <v>-40777913280</v>
      </c>
      <c r="L140" s="5">
        <v>-55178047918</v>
      </c>
      <c r="M140" s="5">
        <v>-28142318760</v>
      </c>
    </row>
    <row r="141" spans="3:13" ht="15.5" x14ac:dyDescent="0.35">
      <c r="C141" t="s">
        <v>1391</v>
      </c>
      <c r="E141" s="5">
        <v>254260000</v>
      </c>
      <c r="F141" s="5">
        <v>1391458760</v>
      </c>
      <c r="G141" s="5">
        <v>-1645718760</v>
      </c>
    </row>
    <row r="142" spans="3:13" ht="15.5" x14ac:dyDescent="0.35">
      <c r="C142" t="s">
        <v>148</v>
      </c>
      <c r="D142" s="5">
        <v>-21671515496</v>
      </c>
      <c r="E142" s="5">
        <v>-53592269971</v>
      </c>
      <c r="F142" s="5">
        <v>-52251522101</v>
      </c>
      <c r="G142" s="5">
        <v>-39269264714</v>
      </c>
      <c r="I142" s="5">
        <v>-165816225820</v>
      </c>
      <c r="J142" s="5">
        <v>-304753399572</v>
      </c>
      <c r="K142" s="5">
        <v>-10415166253</v>
      </c>
      <c r="L142" s="5">
        <v>-2685723870</v>
      </c>
      <c r="M142" s="5">
        <v>-381368900</v>
      </c>
    </row>
    <row r="143" spans="3:13" ht="15.5" x14ac:dyDescent="0.35">
      <c r="C143" t="s">
        <v>1392</v>
      </c>
      <c r="D143" s="5">
        <v>-811493871</v>
      </c>
      <c r="E143" s="5">
        <v>-1757568444</v>
      </c>
      <c r="F143" s="5">
        <v>-265215001</v>
      </c>
      <c r="G143" s="5">
        <v>-374345675</v>
      </c>
      <c r="I143" s="5">
        <v>-6455249551</v>
      </c>
      <c r="J143" s="5">
        <v>-7838325626</v>
      </c>
    </row>
    <row r="144" spans="3:13" ht="15.5" x14ac:dyDescent="0.35">
      <c r="C144" t="s">
        <v>1393</v>
      </c>
    </row>
    <row r="145" spans="3:13" ht="15.5" x14ac:dyDescent="0.35">
      <c r="C145" t="s">
        <v>1394</v>
      </c>
    </row>
    <row r="146" spans="3:13" ht="15.5" x14ac:dyDescent="0.35">
      <c r="C146" t="s">
        <v>447</v>
      </c>
      <c r="J146" s="5">
        <v>216216216</v>
      </c>
      <c r="L146" s="5">
        <v>444000000</v>
      </c>
      <c r="M146" s="5">
        <v>70000000</v>
      </c>
    </row>
    <row r="147" spans="3:13" ht="15.5" x14ac:dyDescent="0.35">
      <c r="C147" t="s">
        <v>149</v>
      </c>
      <c r="D147" s="5">
        <v>13581794801</v>
      </c>
      <c r="E147" s="5">
        <v>-10879696379</v>
      </c>
      <c r="F147" s="5">
        <v>-5870398423</v>
      </c>
      <c r="G147" s="5">
        <v>-16685923132</v>
      </c>
      <c r="I147" s="5">
        <v>-55617217567</v>
      </c>
      <c r="J147" s="5">
        <v>814967069922</v>
      </c>
      <c r="K147" s="5">
        <v>-701876399</v>
      </c>
      <c r="L147" s="5">
        <v>44346954877</v>
      </c>
      <c r="M147" s="5">
        <v>30005458074</v>
      </c>
    </row>
    <row r="148" spans="3:13" ht="15.5" x14ac:dyDescent="0.35">
      <c r="C148" t="s">
        <v>314</v>
      </c>
      <c r="D148" s="5">
        <v>-1904846960</v>
      </c>
      <c r="E148" s="5">
        <v>-4874554830</v>
      </c>
      <c r="F148" s="5">
        <v>-2036384373</v>
      </c>
      <c r="G148" s="5">
        <v>-2020176355</v>
      </c>
      <c r="I148" s="5">
        <v>-10725609837</v>
      </c>
      <c r="J148" s="5">
        <v>-4157080047</v>
      </c>
      <c r="K148" s="5">
        <v>-489396956</v>
      </c>
      <c r="L148" s="5">
        <v>-54742807</v>
      </c>
      <c r="M148" s="5">
        <v>-156754802</v>
      </c>
    </row>
    <row r="149" spans="3:13" ht="15.5" x14ac:dyDescent="0.35">
      <c r="C149" t="s">
        <v>636</v>
      </c>
      <c r="D149" s="5">
        <v>20000000000</v>
      </c>
      <c r="E149" s="5">
        <v>16750000000</v>
      </c>
      <c r="F149" s="5">
        <v>-2250000000</v>
      </c>
      <c r="G149" s="5">
        <v>-2250000000</v>
      </c>
      <c r="I149" s="5">
        <v>10000000000</v>
      </c>
      <c r="J149" s="5">
        <v>443357895155</v>
      </c>
    </row>
    <row r="150" spans="3:13" ht="15.5" x14ac:dyDescent="0.35">
      <c r="C150" t="s">
        <v>635</v>
      </c>
      <c r="D150" s="5">
        <v>-3375000000</v>
      </c>
      <c r="E150" s="5">
        <v>-9000000000</v>
      </c>
      <c r="I150" s="5">
        <v>-9000000000</v>
      </c>
    </row>
    <row r="151" spans="3:13" ht="15.5" x14ac:dyDescent="0.35">
      <c r="C151" t="s">
        <v>1058</v>
      </c>
      <c r="J151" s="5">
        <v>390000000000</v>
      </c>
    </row>
    <row r="152" spans="3:13" ht="15.5" x14ac:dyDescent="0.35">
      <c r="C152" t="s">
        <v>432</v>
      </c>
      <c r="J152" s="5">
        <v>-18722319999</v>
      </c>
    </row>
    <row r="153" spans="3:13" ht="15.5" x14ac:dyDescent="0.35">
      <c r="C153" t="s">
        <v>910</v>
      </c>
    </row>
    <row r="154" spans="3:13" ht="15.5" x14ac:dyDescent="0.35">
      <c r="C154" t="s">
        <v>1395</v>
      </c>
      <c r="E154" s="5">
        <v>-13514998705</v>
      </c>
      <c r="I154" s="5">
        <v>-13514998705</v>
      </c>
    </row>
    <row r="155" spans="3:13" ht="15.5" x14ac:dyDescent="0.35">
      <c r="C155" t="s">
        <v>1396</v>
      </c>
      <c r="E155" s="5">
        <v>-334517</v>
      </c>
      <c r="I155" s="5">
        <v>-334517</v>
      </c>
    </row>
    <row r="156" spans="3:13" ht="15.5" x14ac:dyDescent="0.35">
      <c r="C156" t="s">
        <v>962</v>
      </c>
    </row>
    <row r="157" spans="3:13" ht="15.5" x14ac:dyDescent="0.35">
      <c r="C157" t="s">
        <v>152</v>
      </c>
      <c r="M157" s="5">
        <v>258212876</v>
      </c>
    </row>
    <row r="158" spans="3:13" ht="15.5" x14ac:dyDescent="0.35">
      <c r="C158" t="s">
        <v>153</v>
      </c>
      <c r="D158" s="5">
        <v>-1138358239</v>
      </c>
      <c r="E158" s="5">
        <v>-239808327</v>
      </c>
      <c r="F158" s="5">
        <v>-1584014050</v>
      </c>
      <c r="G158" s="5">
        <v>-12415746777</v>
      </c>
      <c r="I158" s="5">
        <v>-32376274508</v>
      </c>
      <c r="J158" s="5">
        <v>4488574813</v>
      </c>
      <c r="K158" s="5">
        <v>-212479443</v>
      </c>
      <c r="L158" s="5">
        <v>-598302316</v>
      </c>
    </row>
    <row r="159" spans="3:13" ht="15.5" x14ac:dyDescent="0.35">
      <c r="C159" t="s">
        <v>963</v>
      </c>
      <c r="D159" s="5">
        <v>-1138358239</v>
      </c>
      <c r="E159" s="5">
        <v>-239808327</v>
      </c>
      <c r="F159" s="5">
        <v>-1584014050</v>
      </c>
      <c r="G159" s="5">
        <v>-12415746777</v>
      </c>
      <c r="I159" s="5">
        <v>-32376274508</v>
      </c>
      <c r="J159" s="5">
        <v>4488574813</v>
      </c>
      <c r="K159" s="5">
        <v>-212479443</v>
      </c>
      <c r="L159" s="5">
        <v>-598302316</v>
      </c>
      <c r="M159" s="5">
        <v>258212876</v>
      </c>
    </row>
    <row r="160" spans="3:13" ht="15.5" x14ac:dyDescent="0.35">
      <c r="C160" t="s">
        <v>1397</v>
      </c>
      <c r="L160" s="5">
        <v>45000000000</v>
      </c>
      <c r="M160" s="5">
        <v>30000000000</v>
      </c>
    </row>
    <row r="161" spans="2:13" ht="15.5" x14ac:dyDescent="0.35">
      <c r="C161" t="s">
        <v>1398</v>
      </c>
      <c r="M161" s="5">
        <v>-96000000</v>
      </c>
    </row>
    <row r="162" spans="2:13" ht="15.5" x14ac:dyDescent="0.35">
      <c r="C162" t="s">
        <v>164</v>
      </c>
      <c r="D162" s="5">
        <v>-32158851378</v>
      </c>
      <c r="E162" s="5">
        <v>-57399148343</v>
      </c>
      <c r="F162" s="5">
        <v>-47618184920</v>
      </c>
      <c r="G162" s="5">
        <v>-46262056384</v>
      </c>
      <c r="I162" s="5">
        <v>-193171790632</v>
      </c>
      <c r="J162" s="5">
        <v>479227299362</v>
      </c>
      <c r="K162" s="5">
        <v>35627985261</v>
      </c>
      <c r="L162" s="5">
        <v>24086102950</v>
      </c>
      <c r="M162" s="5">
        <v>8698276340</v>
      </c>
    </row>
    <row r="163" spans="2:13" ht="15.5" x14ac:dyDescent="0.35">
      <c r="C163" t="s">
        <v>1399</v>
      </c>
      <c r="E163" s="5">
        <v>-5407107</v>
      </c>
      <c r="F163" s="5">
        <v>2210669</v>
      </c>
      <c r="G163" s="5">
        <v>3196438</v>
      </c>
      <c r="K163" s="5">
        <v>-19979820</v>
      </c>
      <c r="L163" s="5">
        <v>77539906</v>
      </c>
      <c r="M163" s="5">
        <v>55481345</v>
      </c>
    </row>
    <row r="164" spans="2:13" ht="15.5" x14ac:dyDescent="0.35">
      <c r="C164" t="s">
        <v>165</v>
      </c>
      <c r="D164" s="5">
        <v>360852330402</v>
      </c>
      <c r="I164" s="5">
        <v>554024121034</v>
      </c>
      <c r="J164" s="5">
        <v>74796821672</v>
      </c>
      <c r="K164" s="5">
        <v>39188816231</v>
      </c>
      <c r="L164" s="5">
        <v>15025173375</v>
      </c>
      <c r="M164" s="5">
        <v>6271415690</v>
      </c>
    </row>
    <row r="165" spans="2:13" ht="15.5" x14ac:dyDescent="0.35">
      <c r="C165" t="s">
        <v>166</v>
      </c>
      <c r="D165" s="5">
        <v>328693479024</v>
      </c>
      <c r="E165" s="5">
        <v>-57404555450</v>
      </c>
      <c r="F165" s="5">
        <v>-47615974251</v>
      </c>
      <c r="G165" s="5">
        <v>-46258859946</v>
      </c>
      <c r="I165" s="5">
        <v>360852330402</v>
      </c>
      <c r="J165" s="5">
        <v>554024121034</v>
      </c>
      <c r="K165" s="5">
        <v>74796821672</v>
      </c>
      <c r="L165" s="5">
        <v>39188816231</v>
      </c>
      <c r="M165" s="5">
        <v>15025173375</v>
      </c>
    </row>
    <row r="167" spans="2:13" ht="15.5" x14ac:dyDescent="0.35">
      <c r="B167" t="s">
        <v>167</v>
      </c>
      <c r="C167" t="s">
        <v>11</v>
      </c>
      <c r="D167" s="5">
        <v>19490000000</v>
      </c>
      <c r="E167" s="5">
        <v>19490000000</v>
      </c>
      <c r="F167" s="5">
        <v>19490000000</v>
      </c>
      <c r="G167" s="5">
        <v>19490000000</v>
      </c>
      <c r="I167" s="5">
        <v>19490000000</v>
      </c>
      <c r="J167" s="5">
        <v>19490000000</v>
      </c>
      <c r="K167" s="5">
        <v>0</v>
      </c>
      <c r="L167" s="5">
        <v>0</v>
      </c>
      <c r="M167" s="5">
        <v>0</v>
      </c>
    </row>
    <row r="168" spans="2:13" ht="15.5" x14ac:dyDescent="0.35">
      <c r="C168" t="s">
        <v>168</v>
      </c>
      <c r="D168" s="6">
        <v>0.08</v>
      </c>
      <c r="E168" s="6">
        <v>1.69</v>
      </c>
      <c r="F168" s="6">
        <v>0.39</v>
      </c>
      <c r="G168" s="6">
        <v>0.51</v>
      </c>
    </row>
    <row r="169" spans="2:13" ht="15.5" x14ac:dyDescent="0.35">
      <c r="C169" t="s">
        <v>169</v>
      </c>
      <c r="D169" s="6">
        <v>2312.5</v>
      </c>
      <c r="E169" s="6">
        <v>136.09</v>
      </c>
      <c r="F169" s="6">
        <v>564.1</v>
      </c>
      <c r="G169" s="6">
        <v>427.45</v>
      </c>
    </row>
    <row r="170" spans="2:13" ht="15.5" x14ac:dyDescent="0.35">
      <c r="C170" t="s">
        <v>60</v>
      </c>
      <c r="D170" s="6">
        <v>125.07</v>
      </c>
      <c r="E170" s="6">
        <v>42.32</v>
      </c>
      <c r="F170" s="6">
        <v>108.44</v>
      </c>
      <c r="G170" s="6">
        <v>102.03</v>
      </c>
    </row>
    <row r="171" spans="2:13" ht="15.5" x14ac:dyDescent="0.35">
      <c r="C171" t="s">
        <v>170</v>
      </c>
      <c r="D171" s="5">
        <v>7920000000</v>
      </c>
      <c r="E171" s="5">
        <v>44410000000</v>
      </c>
      <c r="F171" s="5">
        <v>16840000000</v>
      </c>
      <c r="G171" s="5">
        <v>16090000000</v>
      </c>
    </row>
    <row r="172" spans="2:13" ht="15.5" x14ac:dyDescent="0.35">
      <c r="C172" t="s">
        <v>171</v>
      </c>
      <c r="D172" s="6">
        <v>2.0000000000000001E-4</v>
      </c>
      <c r="E172" s="6">
        <v>3.8E-3</v>
      </c>
      <c r="F172" s="6">
        <v>8.9999999999999998E-4</v>
      </c>
      <c r="G172" s="6">
        <v>1.1999999999999999E-3</v>
      </c>
    </row>
    <row r="173" spans="2:13" ht="15.5" x14ac:dyDescent="0.35">
      <c r="C173" t="s">
        <v>172</v>
      </c>
      <c r="D173" s="6">
        <v>2.0000000000000001E-4</v>
      </c>
      <c r="E173" s="6">
        <v>4.0999999999999995E-3</v>
      </c>
      <c r="F173" s="6">
        <v>8.9999999999999998E-4</v>
      </c>
      <c r="G173" s="6">
        <v>1.2999999999999999E-3</v>
      </c>
    </row>
    <row r="174" spans="2:13" ht="15.5" x14ac:dyDescent="0.35">
      <c r="C174" t="s">
        <v>173</v>
      </c>
      <c r="D174" s="6">
        <v>4.0000000000000002E-4</v>
      </c>
      <c r="E174" s="6">
        <v>4.6999999999999993E-3</v>
      </c>
      <c r="F174" s="6">
        <v>1.5E-3</v>
      </c>
      <c r="G174" s="6">
        <v>1.4000000000000002E-3</v>
      </c>
    </row>
    <row r="175" spans="2:13" ht="15.5" x14ac:dyDescent="0.35">
      <c r="C175" t="s">
        <v>174</v>
      </c>
      <c r="D175" s="6">
        <v>6.3</v>
      </c>
      <c r="E175" s="6">
        <v>33.82</v>
      </c>
      <c r="F175" s="6">
        <v>45.38</v>
      </c>
      <c r="G175" s="6">
        <v>37.869999999999997</v>
      </c>
    </row>
    <row r="176" spans="2:13" ht="15.5" x14ac:dyDescent="0.35">
      <c r="C176" t="s">
        <v>175</v>
      </c>
      <c r="D176" s="5">
        <v>8021000000000</v>
      </c>
      <c r="E176" s="5">
        <v>8019000000000</v>
      </c>
      <c r="F176" s="5">
        <v>7985000000000</v>
      </c>
      <c r="G176" s="5">
        <v>7977000000000</v>
      </c>
    </row>
    <row r="177" spans="3:13" ht="15.5" x14ac:dyDescent="0.35">
      <c r="C177" t="s">
        <v>176</v>
      </c>
      <c r="D177" s="6">
        <v>0.45</v>
      </c>
      <c r="E177" s="6">
        <v>0.56000000000000005</v>
      </c>
      <c r="F177" s="6">
        <v>0.54</v>
      </c>
      <c r="G177" s="6">
        <v>0.53</v>
      </c>
    </row>
    <row r="178" spans="3:13" ht="15.5" x14ac:dyDescent="0.35">
      <c r="C178" t="s">
        <v>177</v>
      </c>
      <c r="D178" s="6">
        <v>411.56</v>
      </c>
      <c r="E178" s="6">
        <v>411.47</v>
      </c>
      <c r="F178" s="6">
        <v>409.74</v>
      </c>
      <c r="G178" s="6">
        <v>409.34</v>
      </c>
    </row>
    <row r="179" spans="3:13" ht="15.5" x14ac:dyDescent="0.35">
      <c r="C179" t="s">
        <v>178</v>
      </c>
      <c r="D179" s="6">
        <v>0.45</v>
      </c>
      <c r="E179" s="6">
        <v>0.56000000000000005</v>
      </c>
      <c r="F179" s="6">
        <v>0.54</v>
      </c>
      <c r="G179" s="6">
        <v>0.53</v>
      </c>
    </row>
    <row r="180" spans="3:13" ht="15.5" x14ac:dyDescent="0.35">
      <c r="C180" t="s">
        <v>179</v>
      </c>
      <c r="D180" s="6">
        <v>411.56</v>
      </c>
      <c r="E180" s="6">
        <v>411.47</v>
      </c>
      <c r="F180" s="6">
        <v>409.74</v>
      </c>
      <c r="G180" s="6">
        <v>409.34</v>
      </c>
    </row>
    <row r="181" spans="3:13" ht="15.5" x14ac:dyDescent="0.35">
      <c r="C181" t="s">
        <v>180</v>
      </c>
      <c r="D181" s="5">
        <v>20000000000</v>
      </c>
      <c r="E181" s="5">
        <v>20000000000</v>
      </c>
      <c r="F181" s="5">
        <v>13000000000</v>
      </c>
      <c r="G181" s="5">
        <v>10000000000</v>
      </c>
    </row>
    <row r="182" spans="3:13" ht="15.5" x14ac:dyDescent="0.35">
      <c r="C182" t="s">
        <v>181</v>
      </c>
      <c r="D182" s="5">
        <v>449000000000</v>
      </c>
      <c r="E182" s="5">
        <v>434000000000</v>
      </c>
      <c r="F182" s="5">
        <v>432000000000</v>
      </c>
      <c r="G182" s="5">
        <v>436000000000</v>
      </c>
    </row>
    <row r="183" spans="3:13" ht="15.5" x14ac:dyDescent="0.35">
      <c r="C183" t="s">
        <v>182</v>
      </c>
      <c r="D183" s="5">
        <v>8020000000000</v>
      </c>
      <c r="E183" s="5">
        <v>8018000000000</v>
      </c>
      <c r="F183" s="5">
        <v>7984000000000</v>
      </c>
      <c r="G183" s="5">
        <v>7977000000000</v>
      </c>
    </row>
    <row r="184" spans="3:13" ht="15.5" x14ac:dyDescent="0.35">
      <c r="C184" t="s">
        <v>23</v>
      </c>
      <c r="D184" s="5">
        <v>469000000000</v>
      </c>
      <c r="E184" s="5">
        <v>454000000000</v>
      </c>
      <c r="F184" s="5">
        <v>445000000000</v>
      </c>
      <c r="G184" s="5">
        <v>446000000000</v>
      </c>
    </row>
    <row r="185" spans="3:13" ht="15.5" x14ac:dyDescent="0.35">
      <c r="C185" t="s">
        <v>20</v>
      </c>
      <c r="D185" s="5">
        <v>140000000000</v>
      </c>
      <c r="E185" s="5">
        <v>93000000000</v>
      </c>
      <c r="F185" s="5">
        <v>26000000000</v>
      </c>
      <c r="G185" s="5">
        <v>-20000000000</v>
      </c>
    </row>
    <row r="186" spans="3:13" ht="15.5" x14ac:dyDescent="0.35">
      <c r="C186" t="s">
        <v>183</v>
      </c>
      <c r="D186" s="5">
        <v>776000000000</v>
      </c>
      <c r="E186" s="5">
        <v>777000000000</v>
      </c>
      <c r="F186" s="5">
        <v>1149000000000</v>
      </c>
      <c r="G186" s="5">
        <v>1197000000000</v>
      </c>
    </row>
    <row r="187" spans="3:13" ht="15.5" x14ac:dyDescent="0.35">
      <c r="C187" t="s">
        <v>184</v>
      </c>
      <c r="D187" s="5">
        <v>-21000000000</v>
      </c>
      <c r="E187" s="5">
        <v>3000000000</v>
      </c>
      <c r="F187" s="5">
        <v>22000000000</v>
      </c>
      <c r="G187" s="5">
        <v>10000000000</v>
      </c>
    </row>
    <row r="188" spans="3:13" ht="15.5" x14ac:dyDescent="0.35">
      <c r="C188" t="s">
        <v>185</v>
      </c>
      <c r="D188" s="5">
        <v>-22000000000</v>
      </c>
      <c r="E188" s="5">
        <v>-54000000000</v>
      </c>
      <c r="F188" s="5">
        <v>-52000000000</v>
      </c>
      <c r="G188" s="5">
        <v>-39000000000</v>
      </c>
    </row>
    <row r="189" spans="3:13" ht="15.5" x14ac:dyDescent="0.35">
      <c r="C189" t="s">
        <v>12</v>
      </c>
      <c r="D189" s="5">
        <v>-42000000000</v>
      </c>
      <c r="E189" s="5">
        <v>-50000000000</v>
      </c>
      <c r="F189" s="5">
        <v>-31000000000</v>
      </c>
      <c r="G189" s="5">
        <v>-29000000000</v>
      </c>
    </row>
    <row r="190" spans="3:13" ht="15.5" x14ac:dyDescent="0.35">
      <c r="C190" t="s">
        <v>15</v>
      </c>
      <c r="D190" s="6">
        <v>-2.17</v>
      </c>
      <c r="E190" s="6">
        <v>-2.57</v>
      </c>
      <c r="F190" s="6">
        <v>-1.58</v>
      </c>
      <c r="G190" s="6">
        <v>-1.5</v>
      </c>
    </row>
    <row r="191" spans="3:13" ht="15.5" x14ac:dyDescent="0.35">
      <c r="C191" t="s">
        <v>45</v>
      </c>
      <c r="I191" s="6">
        <v>2.66</v>
      </c>
      <c r="J191" s="6">
        <v>3.47</v>
      </c>
      <c r="K191" s="6">
        <v>340289.2</v>
      </c>
      <c r="L191" s="5">
        <v>145336</v>
      </c>
      <c r="M191" s="6">
        <v>-182.38</v>
      </c>
    </row>
    <row r="192" spans="3:13" ht="15.5" x14ac:dyDescent="0.35">
      <c r="C192" t="s">
        <v>59</v>
      </c>
      <c r="I192" s="6">
        <v>86.47</v>
      </c>
      <c r="J192" s="6">
        <v>60.52</v>
      </c>
      <c r="K192" s="5">
        <v>0</v>
      </c>
      <c r="L192" s="5">
        <v>0</v>
      </c>
      <c r="M192" s="5">
        <v>0</v>
      </c>
    </row>
    <row r="193" spans="3:13" ht="15.5" x14ac:dyDescent="0.35">
      <c r="C193" t="s">
        <v>62</v>
      </c>
      <c r="I193" s="6">
        <v>20.8</v>
      </c>
      <c r="J193" s="6">
        <v>20.67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186</v>
      </c>
      <c r="I194" s="5">
        <v>82900000000</v>
      </c>
      <c r="J194" s="5">
        <v>88780000000</v>
      </c>
      <c r="K194" s="5">
        <v>84590000000</v>
      </c>
      <c r="L194" s="5">
        <v>45230000000</v>
      </c>
      <c r="M194" s="5">
        <v>14060000000</v>
      </c>
    </row>
    <row r="195" spans="3:13" ht="15.5" x14ac:dyDescent="0.35">
      <c r="C195" t="s">
        <v>187</v>
      </c>
      <c r="I195" s="6">
        <v>6.0000000000000001E-3</v>
      </c>
      <c r="J195" s="6">
        <v>7.8000000000000005E-3</v>
      </c>
      <c r="K195" s="6">
        <v>7.8000000000000005E-3</v>
      </c>
      <c r="L195" s="6">
        <v>4.0800000000000003E-2</v>
      </c>
      <c r="M195" s="6">
        <v>-1E-4</v>
      </c>
    </row>
    <row r="196" spans="3:13" ht="15.5" x14ac:dyDescent="0.35">
      <c r="C196" t="s">
        <v>188</v>
      </c>
      <c r="I196" s="6">
        <v>6.5000000000000006E-3</v>
      </c>
      <c r="J196" s="6">
        <v>8.5000000000000006E-3</v>
      </c>
      <c r="K196" s="6">
        <v>7.9000000000000008E-3</v>
      </c>
      <c r="L196" s="6">
        <v>7.0800000000000002E-2</v>
      </c>
      <c r="M196" s="6">
        <v>-1E-4</v>
      </c>
    </row>
    <row r="197" spans="3:13" ht="15.5" x14ac:dyDescent="0.35">
      <c r="C197" t="s">
        <v>189</v>
      </c>
      <c r="I197" s="6">
        <v>7.6E-3</v>
      </c>
      <c r="J197" s="6">
        <v>9.0000000000000011E-3</v>
      </c>
      <c r="K197" s="6">
        <v>1.7899999999999999E-2</v>
      </c>
      <c r="L197" s="6">
        <v>8.48E-2</v>
      </c>
      <c r="M197" s="6">
        <v>-2.7000000000000001E-3</v>
      </c>
    </row>
    <row r="198" spans="3:13" ht="15.5" x14ac:dyDescent="0.35">
      <c r="C198" t="s">
        <v>190</v>
      </c>
      <c r="I198" s="6">
        <v>31.08</v>
      </c>
      <c r="J198" s="6">
        <v>38.840000000000003</v>
      </c>
      <c r="K198" s="6">
        <v>684.24</v>
      </c>
      <c r="L198" s="6">
        <v>273.24</v>
      </c>
      <c r="M198" s="6">
        <v>-7.64</v>
      </c>
    </row>
    <row r="199" spans="3:13" ht="15.5" x14ac:dyDescent="0.35">
      <c r="C199" t="s">
        <v>56</v>
      </c>
      <c r="I199" s="6">
        <v>0.56000000000000005</v>
      </c>
      <c r="J199" s="6">
        <v>0.51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53</v>
      </c>
      <c r="I200" s="6">
        <v>411.47</v>
      </c>
      <c r="J200" s="6">
        <v>409.52</v>
      </c>
      <c r="K200" s="6">
        <v>42871158.310000002</v>
      </c>
      <c r="L200" s="6">
        <v>2051353.15</v>
      </c>
      <c r="M200" s="6">
        <v>1916460.89</v>
      </c>
    </row>
    <row r="201" spans="3:13" ht="15.5" x14ac:dyDescent="0.35">
      <c r="C201" t="s">
        <v>191</v>
      </c>
      <c r="I201" s="6">
        <v>0.56000000000000005</v>
      </c>
      <c r="J201" s="6">
        <v>0.51</v>
      </c>
      <c r="K201" s="5">
        <v>0</v>
      </c>
      <c r="L201" s="5">
        <v>0</v>
      </c>
      <c r="M201" s="5">
        <v>0</v>
      </c>
    </row>
    <row r="202" spans="3:13" ht="15.5" x14ac:dyDescent="0.35">
      <c r="C202" t="s">
        <v>192</v>
      </c>
      <c r="I202" s="6">
        <v>411.47</v>
      </c>
      <c r="J202" s="6">
        <v>409.52</v>
      </c>
      <c r="K202" s="6">
        <v>42871158.310000002</v>
      </c>
      <c r="L202" s="6">
        <v>2051353.15</v>
      </c>
      <c r="M202" s="6">
        <v>1916460.89</v>
      </c>
    </row>
    <row r="203" spans="3:13" ht="15.5" x14ac:dyDescent="0.35">
      <c r="C203" t="s">
        <v>193</v>
      </c>
      <c r="I203" s="5">
        <v>20000000000</v>
      </c>
      <c r="J203" s="5">
        <v>12000000000</v>
      </c>
      <c r="K203" s="5">
        <v>1000000000</v>
      </c>
      <c r="L203" s="5">
        <v>0</v>
      </c>
      <c r="M203" s="5">
        <v>0</v>
      </c>
    </row>
    <row r="204" spans="3:13" ht="15.5" x14ac:dyDescent="0.35">
      <c r="C204" t="s">
        <v>194</v>
      </c>
      <c r="I204" s="5">
        <v>434000000000</v>
      </c>
      <c r="J204" s="5">
        <v>439000000000</v>
      </c>
      <c r="K204" s="5">
        <v>0</v>
      </c>
    </row>
    <row r="205" spans="3:13" ht="15.5" x14ac:dyDescent="0.35">
      <c r="C205" t="s">
        <v>25</v>
      </c>
      <c r="I205" s="5">
        <v>454000000000</v>
      </c>
      <c r="J205" s="5">
        <v>451000000000</v>
      </c>
      <c r="K205" s="5">
        <v>1000000000</v>
      </c>
      <c r="L205" s="5">
        <v>0</v>
      </c>
      <c r="M205" s="5">
        <v>0</v>
      </c>
    </row>
    <row r="206" spans="3:13" ht="15.5" x14ac:dyDescent="0.35">
      <c r="C206" t="s">
        <v>22</v>
      </c>
      <c r="I206" s="5">
        <v>93000000000</v>
      </c>
      <c r="J206" s="5">
        <v>-103000000000</v>
      </c>
      <c r="K206" s="5">
        <v>-74000000000</v>
      </c>
      <c r="L206" s="5">
        <v>-39000000000</v>
      </c>
      <c r="M206" s="5">
        <v>-15000000000</v>
      </c>
    </row>
    <row r="207" spans="3:13" ht="15.5" x14ac:dyDescent="0.35">
      <c r="C207" t="s">
        <v>195</v>
      </c>
      <c r="I207" s="5">
        <v>777000000000</v>
      </c>
      <c r="J207" s="5">
        <v>1265000000000</v>
      </c>
      <c r="K207" s="5">
        <v>103000000000</v>
      </c>
      <c r="L207" s="5">
        <v>-39000000000</v>
      </c>
      <c r="M207" s="5">
        <v>-52000000000</v>
      </c>
    </row>
    <row r="208" spans="3:13" ht="15.5" x14ac:dyDescent="0.35">
      <c r="C208" t="s">
        <v>196</v>
      </c>
      <c r="I208" s="5">
        <v>44000000000</v>
      </c>
      <c r="J208" s="5">
        <v>18000000000</v>
      </c>
      <c r="K208" s="5">
        <v>88000000000</v>
      </c>
      <c r="L208" s="5">
        <v>37000000000</v>
      </c>
      <c r="M208" s="5">
        <v>7000000000</v>
      </c>
    </row>
    <row r="209" spans="2:13" ht="15.5" x14ac:dyDescent="0.35">
      <c r="C209" t="s">
        <v>197</v>
      </c>
      <c r="I209" s="5">
        <v>-166000000000</v>
      </c>
      <c r="J209" s="5">
        <v>-305000000000</v>
      </c>
      <c r="K209" s="5">
        <v>-10000000000</v>
      </c>
      <c r="L209" s="5">
        <v>-3000000000</v>
      </c>
      <c r="M209" s="5">
        <v>0</v>
      </c>
    </row>
    <row r="210" spans="2:13" ht="15.5" x14ac:dyDescent="0.35">
      <c r="C210" t="s">
        <v>14</v>
      </c>
      <c r="I210" s="5">
        <v>-122000000000</v>
      </c>
      <c r="J210" s="5">
        <v>-287000000000</v>
      </c>
      <c r="K210" s="5">
        <v>77000000000</v>
      </c>
      <c r="L210" s="5">
        <v>34000000000</v>
      </c>
      <c r="M210" s="5">
        <v>7000000000</v>
      </c>
    </row>
    <row r="211" spans="2:13" ht="15.5" x14ac:dyDescent="0.35">
      <c r="C211" t="s">
        <v>16</v>
      </c>
      <c r="I211" s="6">
        <v>-6.24</v>
      </c>
      <c r="J211" s="6">
        <v>-14.73</v>
      </c>
      <c r="K211" s="6">
        <v>436036.23</v>
      </c>
      <c r="L211" s="6">
        <v>196220.51</v>
      </c>
      <c r="M211" s="6">
        <v>38506.980000000003</v>
      </c>
    </row>
    <row r="213" spans="2:13" ht="15.5" x14ac:dyDescent="0.35">
      <c r="B213" t="s">
        <v>198</v>
      </c>
      <c r="C213" t="s">
        <v>199</v>
      </c>
      <c r="D213" s="5">
        <v>2000000000</v>
      </c>
      <c r="E213" s="5">
        <v>33000000000</v>
      </c>
      <c r="F213" s="5">
        <v>8000000000</v>
      </c>
      <c r="G213" s="5">
        <v>10000000000</v>
      </c>
      <c r="H213" s="5">
        <v>6000000000</v>
      </c>
      <c r="I213" s="5">
        <v>52000000000</v>
      </c>
      <c r="J213" s="5">
        <v>68000000000</v>
      </c>
      <c r="K213" s="5">
        <v>60000000000</v>
      </c>
      <c r="L213" s="5">
        <v>26000000000</v>
      </c>
      <c r="M213" s="5">
        <v>-32000000</v>
      </c>
    </row>
    <row r="214" spans="2:13" ht="15.5" x14ac:dyDescent="0.35">
      <c r="C214" t="s">
        <v>317</v>
      </c>
      <c r="H214" s="5">
        <v>52000000000</v>
      </c>
      <c r="I214" s="5">
        <v>52000000000</v>
      </c>
      <c r="J214" s="5">
        <v>68000000000</v>
      </c>
    </row>
    <row r="215" spans="2:13" ht="15.5" x14ac:dyDescent="0.35">
      <c r="C215" t="s">
        <v>200</v>
      </c>
      <c r="H215" s="6">
        <v>0.53</v>
      </c>
      <c r="I215" s="6">
        <v>0.53</v>
      </c>
      <c r="J215" s="6">
        <v>0.7</v>
      </c>
    </row>
    <row r="216" spans="2:13" ht="15.5" x14ac:dyDescent="0.35">
      <c r="C216" t="s">
        <v>64</v>
      </c>
      <c r="H216" s="6">
        <v>1.6183000000000001</v>
      </c>
      <c r="I216" s="6">
        <v>0.2</v>
      </c>
      <c r="J216" s="6">
        <v>0.20190000000000002</v>
      </c>
    </row>
    <row r="217" spans="2:13" ht="15.5" x14ac:dyDescent="0.35">
      <c r="C217" t="s">
        <v>201</v>
      </c>
      <c r="H217" s="6">
        <v>3.0999999999999999E-3</v>
      </c>
      <c r="I217" s="6">
        <v>2.3E-3</v>
      </c>
      <c r="J217" s="6">
        <v>3.0999999999999999E-3</v>
      </c>
    </row>
    <row r="218" spans="2:13" ht="15.5" x14ac:dyDescent="0.35">
      <c r="C218" t="s">
        <v>44</v>
      </c>
      <c r="D218" s="6">
        <v>0.08</v>
      </c>
      <c r="E218" s="6">
        <v>1.69</v>
      </c>
      <c r="F218" s="6">
        <v>0.39</v>
      </c>
      <c r="G218" s="6">
        <v>0.51</v>
      </c>
      <c r="H218" s="6">
        <v>0.33</v>
      </c>
      <c r="I218" s="6">
        <v>2.66</v>
      </c>
      <c r="J218" s="6">
        <v>3.47</v>
      </c>
      <c r="K218" s="6">
        <v>3.09</v>
      </c>
      <c r="L218" s="6">
        <v>1.31</v>
      </c>
      <c r="M218" s="5">
        <v>0</v>
      </c>
    </row>
    <row r="219" spans="2:13" ht="15.5" x14ac:dyDescent="0.35">
      <c r="C219" t="s">
        <v>318</v>
      </c>
      <c r="H219" s="6">
        <v>2.67</v>
      </c>
      <c r="I219" s="6">
        <v>2.66</v>
      </c>
      <c r="J219" s="6">
        <v>3.47</v>
      </c>
    </row>
    <row r="220" spans="2:13" ht="15.5" x14ac:dyDescent="0.35">
      <c r="C220" t="s">
        <v>66</v>
      </c>
      <c r="H220" s="6">
        <v>0.53</v>
      </c>
      <c r="I220" s="6">
        <v>0.53</v>
      </c>
      <c r="J220" s="6">
        <v>0.7</v>
      </c>
    </row>
    <row r="221" spans="2:13" ht="15.5" x14ac:dyDescent="0.35">
      <c r="C221" t="s">
        <v>202</v>
      </c>
      <c r="H221" s="6">
        <v>1.6183000000000001</v>
      </c>
      <c r="I221" s="6">
        <v>0.2</v>
      </c>
      <c r="J221" s="6">
        <v>0.20190000000000002</v>
      </c>
    </row>
    <row r="222" spans="2:13" ht="15.5" x14ac:dyDescent="0.35">
      <c r="C222" t="s">
        <v>203</v>
      </c>
      <c r="H222" s="6">
        <v>3.0999999999999999E-3</v>
      </c>
      <c r="I222" s="6">
        <v>2.3E-3</v>
      </c>
      <c r="J222" s="6">
        <v>3.0999999999999999E-3</v>
      </c>
    </row>
    <row r="223" spans="2:13" ht="15.5" x14ac:dyDescent="0.35">
      <c r="C223" t="s">
        <v>204</v>
      </c>
      <c r="D223" s="5">
        <v>29000000000</v>
      </c>
      <c r="E223" s="5">
        <v>106000000000</v>
      </c>
      <c r="F223" s="5">
        <v>40000000000</v>
      </c>
      <c r="G223" s="5">
        <v>42000000000</v>
      </c>
      <c r="H223" s="5">
        <v>115000000000</v>
      </c>
      <c r="I223" s="5">
        <v>216000000000</v>
      </c>
      <c r="J223" s="5">
        <v>198000000000</v>
      </c>
      <c r="K223" s="5">
        <v>178000000000</v>
      </c>
      <c r="L223" s="5">
        <v>112000000000</v>
      </c>
      <c r="M223" s="5">
        <v>73000000000</v>
      </c>
    </row>
    <row r="224" spans="2:13" ht="15.5" x14ac:dyDescent="0.35">
      <c r="C224" t="s">
        <v>319</v>
      </c>
      <c r="H224" s="5">
        <v>216000000000</v>
      </c>
      <c r="I224" s="5">
        <v>216000000000</v>
      </c>
      <c r="J224" s="5">
        <v>198000000000</v>
      </c>
    </row>
    <row r="225" spans="3:10" ht="15.5" x14ac:dyDescent="0.35">
      <c r="C225" t="s">
        <v>205</v>
      </c>
      <c r="H225" s="6">
        <v>0.53</v>
      </c>
      <c r="I225" s="6">
        <v>0.53</v>
      </c>
      <c r="J225" s="6">
        <v>0.7</v>
      </c>
    </row>
    <row r="226" spans="3:10" ht="15.5" x14ac:dyDescent="0.35">
      <c r="C226" t="s">
        <v>206</v>
      </c>
      <c r="H226" s="6">
        <v>1.6183000000000001</v>
      </c>
      <c r="I226" s="6">
        <v>0.2</v>
      </c>
      <c r="J226" s="6">
        <v>0.20190000000000002</v>
      </c>
    </row>
    <row r="227" spans="3:10" ht="15.5" x14ac:dyDescent="0.35">
      <c r="C227" t="s">
        <v>207</v>
      </c>
      <c r="H227" s="6">
        <v>3.0999999999999999E-3</v>
      </c>
      <c r="I227" s="6">
        <v>2.3E-3</v>
      </c>
      <c r="J227" s="6">
        <v>3.0999999999999999E-3</v>
      </c>
    </row>
    <row r="228" spans="3:10" ht="15.5" x14ac:dyDescent="0.35">
      <c r="C228" t="s">
        <v>208</v>
      </c>
      <c r="I228" s="6">
        <v>519.09</v>
      </c>
    </row>
    <row r="229" spans="3:10" ht="15.5" x14ac:dyDescent="0.35">
      <c r="C229" t="s">
        <v>320</v>
      </c>
      <c r="I229" s="6">
        <v>63.61</v>
      </c>
    </row>
    <row r="230" spans="3:10" ht="15.5" x14ac:dyDescent="0.35">
      <c r="C230" t="s">
        <v>209</v>
      </c>
      <c r="I230" s="6">
        <v>7.42</v>
      </c>
    </row>
    <row r="231" spans="3:10" ht="15.5" x14ac:dyDescent="0.35">
      <c r="C231" t="s">
        <v>321</v>
      </c>
      <c r="I231" s="6">
        <v>1.5700000000000002E-2</v>
      </c>
    </row>
    <row r="232" spans="3:10" ht="15.5" x14ac:dyDescent="0.35">
      <c r="C232" t="s">
        <v>322</v>
      </c>
      <c r="I232" s="6">
        <v>15.34</v>
      </c>
    </row>
    <row r="233" spans="3:10" ht="15.5" x14ac:dyDescent="0.35">
      <c r="C233" t="s">
        <v>210</v>
      </c>
      <c r="I233" s="6">
        <v>0.41</v>
      </c>
    </row>
    <row r="234" spans="3:10" ht="15.5" x14ac:dyDescent="0.35">
      <c r="C234" t="s">
        <v>323</v>
      </c>
      <c r="I234" s="6">
        <v>228.95</v>
      </c>
    </row>
    <row r="235" spans="3:10" ht="15.5" x14ac:dyDescent="0.35">
      <c r="C235" t="s">
        <v>324</v>
      </c>
      <c r="I235" s="6">
        <v>-21.75</v>
      </c>
    </row>
    <row r="236" spans="3:10" ht="15.5" x14ac:dyDescent="0.35">
      <c r="C236" t="s">
        <v>325</v>
      </c>
      <c r="I236" s="6">
        <v>51.74</v>
      </c>
    </row>
    <row r="237" spans="3:10" ht="15.5" x14ac:dyDescent="0.35">
      <c r="C237" t="s">
        <v>326</v>
      </c>
      <c r="I237" s="6">
        <v>40.51</v>
      </c>
    </row>
    <row r="238" spans="3:10" ht="15.5" x14ac:dyDescent="0.35">
      <c r="C238" t="s">
        <v>327</v>
      </c>
      <c r="I238" s="6">
        <v>-2.73</v>
      </c>
    </row>
    <row r="239" spans="3:10" ht="15.5" x14ac:dyDescent="0.35">
      <c r="C239" t="s">
        <v>328</v>
      </c>
      <c r="I239" s="6">
        <v>-0.65</v>
      </c>
    </row>
    <row r="240" spans="3:10" ht="15.5" x14ac:dyDescent="0.35">
      <c r="C240" t="s">
        <v>329</v>
      </c>
      <c r="I240" s="6">
        <v>2.67</v>
      </c>
    </row>
    <row r="241" spans="3:9" ht="15.5" x14ac:dyDescent="0.35">
      <c r="C241" t="s">
        <v>211</v>
      </c>
      <c r="I241" s="6">
        <v>0.33</v>
      </c>
    </row>
    <row r="242" spans="3:9" ht="15.5" x14ac:dyDescent="0.35">
      <c r="C242" t="s">
        <v>330</v>
      </c>
      <c r="I242" s="6">
        <v>11.08</v>
      </c>
    </row>
    <row r="243" spans="3:9" ht="15.5" x14ac:dyDescent="0.35">
      <c r="C243" t="s">
        <v>212</v>
      </c>
      <c r="D243" s="6">
        <v>16.87</v>
      </c>
    </row>
    <row r="244" spans="3:9" ht="15.5" x14ac:dyDescent="0.35">
      <c r="C244" t="s">
        <v>213</v>
      </c>
      <c r="I244" s="6">
        <v>411.56</v>
      </c>
    </row>
    <row r="245" spans="3:9" ht="15.5" x14ac:dyDescent="0.35">
      <c r="C245" t="s">
        <v>331</v>
      </c>
      <c r="I245" s="6">
        <v>-7.82</v>
      </c>
    </row>
    <row r="246" spans="3:9" ht="15.5" x14ac:dyDescent="0.35">
      <c r="C246" t="s">
        <v>214</v>
      </c>
      <c r="D246" s="6">
        <v>5.61</v>
      </c>
    </row>
    <row r="247" spans="3:9" ht="15.5" x14ac:dyDescent="0.35">
      <c r="C247" t="s">
        <v>215</v>
      </c>
      <c r="D247" s="6">
        <v>3.44</v>
      </c>
    </row>
    <row r="248" spans="3:9" ht="15.5" x14ac:dyDescent="0.35">
      <c r="C248" t="s">
        <v>216</v>
      </c>
      <c r="D248" s="6">
        <v>0.06</v>
      </c>
    </row>
    <row r="249" spans="3:9" ht="15.5" x14ac:dyDescent="0.35">
      <c r="C249" t="s">
        <v>332</v>
      </c>
      <c r="D249" s="6">
        <v>0.06</v>
      </c>
    </row>
    <row r="250" spans="3:9" ht="15.5" x14ac:dyDescent="0.35">
      <c r="C250" t="s">
        <v>217</v>
      </c>
      <c r="D250" s="6">
        <v>0.08</v>
      </c>
    </row>
    <row r="251" spans="3:9" ht="15.5" x14ac:dyDescent="0.35">
      <c r="C251" t="s">
        <v>218</v>
      </c>
      <c r="D251" s="6">
        <v>0.05</v>
      </c>
    </row>
    <row r="252" spans="3:9" ht="15.5" x14ac:dyDescent="0.35">
      <c r="C252" t="s">
        <v>219</v>
      </c>
      <c r="D252" s="6">
        <v>1.08</v>
      </c>
    </row>
    <row r="253" spans="3:9" ht="15.5" x14ac:dyDescent="0.35">
      <c r="C253" t="s">
        <v>333</v>
      </c>
      <c r="I253" s="6">
        <v>29.61</v>
      </c>
    </row>
    <row r="254" spans="3:9" ht="15.5" x14ac:dyDescent="0.35">
      <c r="C254" t="s">
        <v>12</v>
      </c>
      <c r="D254" s="5">
        <v>-42000000000</v>
      </c>
    </row>
    <row r="255" spans="3:9" ht="15.5" x14ac:dyDescent="0.35">
      <c r="C255" t="s">
        <v>220</v>
      </c>
      <c r="I255" s="6">
        <v>13.28</v>
      </c>
    </row>
    <row r="256" spans="3:9" ht="15.5" x14ac:dyDescent="0.35">
      <c r="C256" t="s">
        <v>221</v>
      </c>
      <c r="I256" s="6">
        <v>6.0000000000000001E-3</v>
      </c>
    </row>
    <row r="257" spans="3:9" ht="15.5" x14ac:dyDescent="0.35">
      <c r="C257" t="s">
        <v>222</v>
      </c>
      <c r="I257" s="6">
        <v>6.5000000000000006E-3</v>
      </c>
    </row>
    <row r="258" spans="3:9" ht="15.5" x14ac:dyDescent="0.35">
      <c r="C258" t="s">
        <v>223</v>
      </c>
      <c r="I258" s="6">
        <v>7.8000000000000005E-3</v>
      </c>
    </row>
    <row r="259" spans="3:9" ht="15.5" x14ac:dyDescent="0.35">
      <c r="C259" t="s">
        <v>334</v>
      </c>
      <c r="I259" s="6">
        <v>6.6E-3</v>
      </c>
    </row>
    <row r="260" spans="3:9" ht="15.5" x14ac:dyDescent="0.35">
      <c r="C260" t="s">
        <v>224</v>
      </c>
      <c r="D260" s="6">
        <v>31.02</v>
      </c>
    </row>
    <row r="261" spans="3:9" ht="15.5" x14ac:dyDescent="0.35">
      <c r="C261" t="s">
        <v>225</v>
      </c>
      <c r="D261" s="6">
        <v>2432.16</v>
      </c>
    </row>
    <row r="262" spans="3:9" ht="15.5" x14ac:dyDescent="0.35">
      <c r="C262" t="s">
        <v>226</v>
      </c>
      <c r="D262" s="6">
        <v>28.48</v>
      </c>
    </row>
    <row r="263" spans="3:9" ht="15.5" x14ac:dyDescent="0.35">
      <c r="C263" t="s">
        <v>227</v>
      </c>
      <c r="D263" s="6">
        <v>2434.6999999999998</v>
      </c>
    </row>
    <row r="264" spans="3:9" ht="15.5" x14ac:dyDescent="0.35">
      <c r="C264" t="s">
        <v>228</v>
      </c>
      <c r="D264" s="6">
        <v>2.93</v>
      </c>
    </row>
    <row r="265" spans="3:9" ht="15.5" x14ac:dyDescent="0.35">
      <c r="C265" t="s">
        <v>335</v>
      </c>
      <c r="I265" s="6">
        <v>0.02</v>
      </c>
    </row>
    <row r="266" spans="3:9" ht="15.5" x14ac:dyDescent="0.35">
      <c r="C266" t="s">
        <v>336</v>
      </c>
      <c r="I266" s="6">
        <v>0.24</v>
      </c>
    </row>
    <row r="267" spans="3:9" ht="15.5" x14ac:dyDescent="0.35">
      <c r="C267" t="s">
        <v>40</v>
      </c>
      <c r="I267" s="5">
        <v>3313000000000</v>
      </c>
    </row>
    <row r="268" spans="3:9" ht="15.5" x14ac:dyDescent="0.35">
      <c r="C268" t="s">
        <v>229</v>
      </c>
      <c r="I268" s="5">
        <v>3454000000000</v>
      </c>
    </row>
    <row r="269" spans="3:9" ht="15.5" x14ac:dyDescent="0.35">
      <c r="C269" t="s">
        <v>230</v>
      </c>
      <c r="I269" s="5">
        <v>19490000000</v>
      </c>
    </row>
    <row r="270" spans="3:9" ht="15.5" x14ac:dyDescent="0.35">
      <c r="C270" t="s">
        <v>231</v>
      </c>
      <c r="I270" s="6">
        <v>0.10009999999999999</v>
      </c>
    </row>
    <row r="271" spans="3:9" ht="15.5" x14ac:dyDescent="0.35">
      <c r="C271" t="s">
        <v>232</v>
      </c>
      <c r="D271" s="6">
        <v>0.53270000000000006</v>
      </c>
    </row>
    <row r="272" spans="3:9" ht="15.5" x14ac:dyDescent="0.35">
      <c r="C272" t="s">
        <v>233</v>
      </c>
      <c r="D272" s="6">
        <v>0.11019999999999999</v>
      </c>
    </row>
    <row r="273" spans="3:9" ht="15.5" x14ac:dyDescent="0.35">
      <c r="C273" t="s">
        <v>234</v>
      </c>
      <c r="D273" s="6">
        <v>5.5399999999999998E-2</v>
      </c>
    </row>
    <row r="274" spans="3:9" ht="15.5" x14ac:dyDescent="0.35">
      <c r="C274" t="s">
        <v>235</v>
      </c>
      <c r="D274" s="6">
        <v>1.3100000000000001E-2</v>
      </c>
    </row>
    <row r="275" spans="3:9" ht="15.5" x14ac:dyDescent="0.35">
      <c r="C275" t="s">
        <v>236</v>
      </c>
      <c r="D275" s="6">
        <v>5.3600000000000002E-2</v>
      </c>
    </row>
    <row r="276" spans="3:9" ht="15.5" x14ac:dyDescent="0.35">
      <c r="C276" t="s">
        <v>237</v>
      </c>
      <c r="D276" s="6">
        <v>0.20600000000000002</v>
      </c>
    </row>
    <row r="277" spans="3:9" ht="15.5" x14ac:dyDescent="0.35">
      <c r="C277" t="s">
        <v>238</v>
      </c>
      <c r="I277" s="6">
        <v>0.53</v>
      </c>
    </row>
    <row r="278" spans="3:9" ht="15.5" x14ac:dyDescent="0.35">
      <c r="C278" t="s">
        <v>239</v>
      </c>
      <c r="I278" s="6">
        <v>0.53</v>
      </c>
    </row>
    <row r="279" spans="3:9" ht="15.5" x14ac:dyDescent="0.35">
      <c r="C279" t="s">
        <v>240</v>
      </c>
      <c r="I279" s="6">
        <v>1.6183000000000001</v>
      </c>
    </row>
    <row r="280" spans="3:9" ht="15.5" x14ac:dyDescent="0.35">
      <c r="C280" t="s">
        <v>241</v>
      </c>
      <c r="I280" s="6">
        <v>3.0999999999999999E-3</v>
      </c>
    </row>
    <row r="281" spans="3:9" ht="15.5" x14ac:dyDescent="0.35">
      <c r="C281" t="s">
        <v>242</v>
      </c>
      <c r="I281" t="s">
        <v>1400</v>
      </c>
    </row>
    <row r="282" spans="3:9" ht="15.5" x14ac:dyDescent="0.35">
      <c r="C282" t="s">
        <v>244</v>
      </c>
      <c r="I282" s="5">
        <v>4</v>
      </c>
    </row>
    <row r="283" spans="3:9" ht="15.5" x14ac:dyDescent="0.35">
      <c r="C283" t="s">
        <v>245</v>
      </c>
      <c r="I283" s="6">
        <v>0.33</v>
      </c>
    </row>
    <row r="284" spans="3:9" ht="15.5" x14ac:dyDescent="0.35">
      <c r="C284" t="s">
        <v>246</v>
      </c>
      <c r="I284" s="6">
        <v>0.72</v>
      </c>
    </row>
    <row r="285" spans="3:9" ht="15.5" x14ac:dyDescent="0.35">
      <c r="C285" t="s">
        <v>247</v>
      </c>
      <c r="I285" s="6">
        <v>0.17</v>
      </c>
    </row>
    <row r="286" spans="3:9" ht="15.5" x14ac:dyDescent="0.35">
      <c r="C286" t="s">
        <v>249</v>
      </c>
      <c r="I286" s="6">
        <v>0.1</v>
      </c>
    </row>
    <row r="287" spans="3:9" ht="15.5" x14ac:dyDescent="0.35">
      <c r="C287" t="s">
        <v>250</v>
      </c>
      <c r="I287" s="6">
        <v>0.86</v>
      </c>
    </row>
    <row r="288" spans="3:9" ht="15.5" x14ac:dyDescent="0.35">
      <c r="C288" t="s">
        <v>251</v>
      </c>
      <c r="I288" s="6">
        <v>0.2</v>
      </c>
    </row>
    <row r="289" spans="3:9" ht="15.5" x14ac:dyDescent="0.35">
      <c r="C289" t="s">
        <v>337</v>
      </c>
      <c r="I289" s="5">
        <v>216000000000</v>
      </c>
    </row>
    <row r="290" spans="3:9" ht="15.5" x14ac:dyDescent="0.35">
      <c r="C290" t="s">
        <v>338</v>
      </c>
      <c r="I290" s="5">
        <v>130000000000</v>
      </c>
    </row>
    <row r="291" spans="3:9" ht="15.5" x14ac:dyDescent="0.35">
      <c r="C291" t="s">
        <v>339</v>
      </c>
      <c r="I291" s="5">
        <v>85000000000</v>
      </c>
    </row>
    <row r="292" spans="3:9" ht="15.5" x14ac:dyDescent="0.35">
      <c r="C292" t="s">
        <v>340</v>
      </c>
      <c r="I292" s="5">
        <v>52000000000</v>
      </c>
    </row>
    <row r="293" spans="3:9" ht="15.5" x14ac:dyDescent="0.35">
      <c r="C293" t="s">
        <v>252</v>
      </c>
      <c r="D293" s="5">
        <v>329000000000</v>
      </c>
    </row>
    <row r="294" spans="3:9" ht="15.5" x14ac:dyDescent="0.35">
      <c r="C294" t="s">
        <v>253</v>
      </c>
      <c r="D294" s="5">
        <v>8693000000000</v>
      </c>
    </row>
    <row r="295" spans="3:9" ht="15.5" x14ac:dyDescent="0.35">
      <c r="C295" t="s">
        <v>254</v>
      </c>
      <c r="D295" s="5">
        <v>672000000000</v>
      </c>
    </row>
    <row r="296" spans="3:9" ht="15.5" x14ac:dyDescent="0.35">
      <c r="C296" t="s">
        <v>183</v>
      </c>
      <c r="D296" s="5">
        <v>776000000000</v>
      </c>
    </row>
    <row r="297" spans="3:9" ht="15.5" x14ac:dyDescent="0.35">
      <c r="C297" t="s">
        <v>182</v>
      </c>
      <c r="I297" s="5">
        <v>8020000000000</v>
      </c>
    </row>
    <row r="298" spans="3:9" ht="15.5" x14ac:dyDescent="0.35">
      <c r="C298" t="s">
        <v>181</v>
      </c>
      <c r="D298" s="5">
        <v>449000000000</v>
      </c>
    </row>
    <row r="299" spans="3:9" ht="15.5" x14ac:dyDescent="0.35">
      <c r="C299" t="s">
        <v>180</v>
      </c>
      <c r="D299" s="5">
        <v>20000000000</v>
      </c>
    </row>
    <row r="300" spans="3:9" ht="15.5" x14ac:dyDescent="0.35">
      <c r="C300" t="s">
        <v>23</v>
      </c>
      <c r="D300" s="5">
        <v>469000000000</v>
      </c>
    </row>
    <row r="301" spans="3:9" ht="15.5" x14ac:dyDescent="0.35">
      <c r="C301" t="s">
        <v>20</v>
      </c>
      <c r="D301" s="5">
        <v>140000000000</v>
      </c>
    </row>
    <row r="302" spans="3:9" ht="15.5" x14ac:dyDescent="0.35">
      <c r="C302" t="s">
        <v>255</v>
      </c>
      <c r="I302" s="5">
        <v>8021000000000</v>
      </c>
    </row>
    <row r="303" spans="3:9" ht="15.5" x14ac:dyDescent="0.35">
      <c r="C303" t="s">
        <v>341</v>
      </c>
      <c r="I303" s="5">
        <v>14000000000</v>
      </c>
    </row>
    <row r="304" spans="3:9" ht="15.5" x14ac:dyDescent="0.35">
      <c r="C304" t="s">
        <v>342</v>
      </c>
      <c r="I304" s="5">
        <v>-178000000000</v>
      </c>
    </row>
    <row r="305" spans="3:9" ht="15.5" x14ac:dyDescent="0.35">
      <c r="C305" t="s">
        <v>343</v>
      </c>
      <c r="I305" s="5">
        <v>-20000000000</v>
      </c>
    </row>
    <row r="306" spans="3:9" ht="15.5" x14ac:dyDescent="0.35">
      <c r="C306" t="s">
        <v>344</v>
      </c>
      <c r="I306" s="5">
        <v>-167000000000</v>
      </c>
    </row>
    <row r="307" spans="3:9" ht="15.5" x14ac:dyDescent="0.35">
      <c r="C307" t="s">
        <v>345</v>
      </c>
      <c r="I307" s="5">
        <v>-152000000000</v>
      </c>
    </row>
  </sheetData>
  <pageMargins left="0.7" right="0.7" top="0.75" bottom="0.75" header="0.3" footer="0.3"/>
  <ignoredErrors>
    <ignoredError sqref="A1:M308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27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1401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1402</v>
      </c>
      <c r="D2" s="2" vm="203">
        <f ca="1">IFERROR(_xlfn.STOCKHISTORY("XIDX:" &amp; $C$1, D3, , 0, 0, 1), "Libur")</f>
        <v>80</v>
      </c>
      <c r="H2" s="2" vm="203">
        <f ca="1">IFERROR(INDEX(D2:G2,COUNT(D2:G2)),"")</f>
        <v>80</v>
      </c>
      <c r="I2" s="2" vm="107">
        <f ca="1">IFERROR(_xlfn.STOCKHISTORY("XIDX:" &amp; $C$1, I1, , 0, 0, 1), "Libur")</f>
        <v>100</v>
      </c>
      <c r="J2" s="2" vm="171">
        <f ca="1">IFERROR(_xlfn.STOCKHISTORY("XIDX:" &amp; $C$1, J1, , 0, 0, 1), "Libur")</f>
        <v>71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181190148551</v>
      </c>
      <c r="H4" s="2">
        <f>IFERROR(SUM(D4:G4)*(4/MAX(1,COUNT(D4:G4))),"")</f>
        <v>724760594204</v>
      </c>
      <c r="I4" s="2">
        <f>IFERROR(INDEX(I51:I500,MATCH($C$4,$C$51:$C$500,0)),"")</f>
        <v>564217681834</v>
      </c>
      <c r="J4" s="2">
        <f>IFERROR(INDEX(J51:J500,MATCH($C$4,$C$51:$C$500,0)),"")</f>
        <v>322560213288</v>
      </c>
      <c r="K4" s="2">
        <f>IFERROR(INDEX(K51:K500,MATCH($C$4,$C$51:$C$500,0)),"")</f>
        <v>199222794205</v>
      </c>
      <c r="L4" s="2">
        <f>IFERROR(INDEX(L51:L500,MATCH($C$4,$C$51:$C$500,0)),"")</f>
        <v>382316276945</v>
      </c>
      <c r="M4" s="2">
        <f>IFERROR(INDEX(M51:M500,MATCH($C$4,$C$51:$C$500,0)),"")</f>
        <v>303872116071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2166655859</v>
      </c>
      <c r="H5" s="2">
        <f>IFERROR(SUM(D5:G5)*(4/MAX(1,COUNT(D5:G5))),"")</f>
        <v>8666623436</v>
      </c>
      <c r="I5" s="2">
        <f>IFERROR(INDEX(I51:I500,MATCH($C$5,$C$51:$C$500,0)),"")</f>
        <v>5520763848</v>
      </c>
      <c r="J5" s="2">
        <f>IFERROR(INDEX(J51:J500,MATCH($C$5,$C$51:$C$500,0)),"")</f>
        <v>412024190</v>
      </c>
      <c r="K5" s="2">
        <f>IFERROR(INDEX(K51:K500,MATCH($C$5,$C$51:$C$500,0)),"")</f>
        <v>1737175989</v>
      </c>
      <c r="L5" s="2">
        <f>IFERROR(INDEX(L51:L500,MATCH($C$5,$C$51:$C$500,0)),"")</f>
        <v>5453866867</v>
      </c>
      <c r="M5" s="2">
        <f>IFERROR(INDEX(M51:M500,MATCH($C$5,$C$51:$C$500,0)),"")</f>
        <v>3351663124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186777572752</v>
      </c>
      <c r="H6" s="2">
        <f>IFERROR(INDEX(D6:G6,COUNT(D6:G6)),"")</f>
        <v>186777572752</v>
      </c>
      <c r="I6" s="2">
        <f>IFERROR(INDEX(I51:I500,MATCH($C$6,$C$51:$C$500,0)),"")</f>
        <v>184610916893</v>
      </c>
      <c r="J6" s="2">
        <f>IFERROR(INDEX(J51:J500,MATCH($C$6,$C$51:$C$500,0)),"")</f>
        <v>179090153044</v>
      </c>
      <c r="K6" s="2">
        <f>IFERROR(INDEX(K51:K500,MATCH($C$6,$C$51:$C$500,0)),"")</f>
        <v>109294073770</v>
      </c>
      <c r="L6" s="2">
        <f>IFERROR(INDEX(L51:L500,MATCH($C$6,$C$51:$C$500,0)),"")</f>
        <v>107556897781</v>
      </c>
      <c r="M6" s="2">
        <f>IFERROR(INDEX(M51:M500,MATCH($C$6,$C$51:$C$500,0)),"")</f>
        <v>101076144702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1.39</v>
      </c>
      <c r="H7" s="3">
        <f>IFERROR(INDEX(D7:G7,COUNT(D7:G7)),"")</f>
        <v>1.39</v>
      </c>
      <c r="I7" s="3">
        <f>IFERROR(INDEX(I51:I500,MATCH($C$7,$C$51:$C$500,0))/1000000000,"")</f>
        <v>1.39</v>
      </c>
      <c r="J7" s="3">
        <f>IFERROR(INDEX(J51:J500,MATCH($C$7,$C$51:$C$500,0))/1000000000,"")</f>
        <v>1.39</v>
      </c>
      <c r="K7" s="3">
        <f>IFERROR(INDEX(K51:K500,MATCH($C$7,$C$51:$C$500,0))/1000000000,"")</f>
        <v>0.8</v>
      </c>
      <c r="L7" s="3">
        <f>IFERROR(INDEX(L51:L500,MATCH($C$7,$C$51:$C$500,0))/1000000000,"")</f>
        <v>0.8</v>
      </c>
      <c r="M7" s="3">
        <f>IFERROR(INDEX(M51:M500,MATCH($C$7,$C$51:$C$500,0))/1000000000,"")</f>
        <v>0.8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>IFERROR(INDEX(I51:I500,MATCH($C$8,$C$51:$C$500,0)),"")</f>
        <v>4000000000</v>
      </c>
      <c r="J8" s="2">
        <f>IFERROR(INDEX(J51:J500,MATCH($C$8,$C$51:$C$500,0)),"")</f>
        <v>-109000000000</v>
      </c>
      <c r="K8" s="2">
        <f>IFERROR(INDEX(K51:K500,MATCH($C$8,$C$51:$C$500,0)),"")</f>
        <v>-31000000000</v>
      </c>
      <c r="L8" s="2">
        <f>IFERROR(INDEX(L51:L500,MATCH($C$8,$C$51:$C$500,0)),"")</f>
        <v>-39000000000</v>
      </c>
      <c r="M8" s="2">
        <f>IFERROR(INDEX(M51:M500,MATCH($C$8,$C$51:$C$500,0)),"")</f>
        <v>-20000000000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5.08</v>
      </c>
      <c r="H9" s="3">
        <f>IFERROR(INDEX(D9:G9,COUNT(D9:G9)),"")</f>
        <v>5.08</v>
      </c>
      <c r="I9" s="3">
        <f>IFERROR(INDEX(I51:I500,MATCH($C$9,$C$51:$C$500,0)),"")</f>
        <v>3.04</v>
      </c>
      <c r="J9" s="3">
        <f>IFERROR(INDEX(J51:J500,MATCH($C$9,$C$51:$C$500,0)),"")</f>
        <v>-78.260000000000005</v>
      </c>
      <c r="K9" s="3">
        <f>IFERROR(INDEX(K51:K500,MATCH($C$9,$C$51:$C$500,0)),"")</f>
        <v>-38.56</v>
      </c>
      <c r="L9" s="3">
        <f>IFERROR(INDEX(L51:L500,MATCH($C$9,$C$51:$C$500,0)),"")</f>
        <v>-48.84</v>
      </c>
      <c r="M9" s="3">
        <f>IFERROR(INDEX(M51:M500,MATCH($C$9,$C$51:$C$500,0)),"")</f>
        <v>-24.95</v>
      </c>
    </row>
    <row r="10" spans="1:13" ht="15.5" x14ac:dyDescent="0.35">
      <c r="C10" t="s">
        <v>17</v>
      </c>
      <c r="D10" s="3">
        <f ca="1">IFERROR(IF(D9=0,"",D2/D9),"")</f>
        <v>15.748031496062993</v>
      </c>
      <c r="I10" s="3">
        <f ca="1">IFERROR(IF(I9=0,"",I2/I9),"")</f>
        <v>32.89473684210526</v>
      </c>
      <c r="J10" s="3">
        <f ca="1">IFERROR(IF(J9=0,"",J2/J9),"")</f>
        <v>-0.90723230258113974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1006748913</v>
      </c>
      <c r="H11" s="2">
        <f>IFERROR(INDEX(D11:G11,COUNT(D11:G11)),"")</f>
        <v>1006748913</v>
      </c>
      <c r="I11" s="2">
        <f>IFERROR(INDEX(I51:I500,MATCH($C$11,$C$51:$C$500,0)),"")</f>
        <v>1898490484</v>
      </c>
      <c r="J11" s="2">
        <f>IFERROR(INDEX(J51:J500,MATCH($C$11,$C$51:$C$500,0)),"")</f>
        <v>918209485</v>
      </c>
      <c r="K11" s="2">
        <f>IFERROR(INDEX(K51:K500,MATCH($C$11,$C$51:$C$500,0)),"")</f>
        <v>2570121355</v>
      </c>
      <c r="L11" s="2">
        <f>IFERROR(INDEX(L51:L500,MATCH($C$11,$C$51:$C$500,0)),"")</f>
        <v>4920468963</v>
      </c>
      <c r="M11" s="2">
        <f>IFERROR(INDEX(M51:M500,MATCH($C$11,$C$51:$C$500,0)),"")</f>
        <v>4972845584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219000000000</v>
      </c>
      <c r="H12" s="2">
        <f>IFERROR(INDEX(D12:G12,COUNT(D12:G12)),"")</f>
        <v>219000000000</v>
      </c>
      <c r="I12" s="2">
        <f>IFERROR(INDEX(I51:I500,MATCH($C$12,$C$51:$C$500,0)),"")</f>
        <v>226000000000</v>
      </c>
      <c r="J12" s="2">
        <f>IFERROR(INDEX(J51:J500,MATCH($C$12,$C$51:$C$500,0)),"")</f>
        <v>230000000000</v>
      </c>
      <c r="K12" s="2">
        <f>IFERROR(INDEX(K51:K500,MATCH($C$12,$C$51:$C$500,0)),"")</f>
        <v>197000000000</v>
      </c>
      <c r="L12" s="2">
        <f>IFERROR(INDEX(L51:L500,MATCH($C$12,$C$51:$C$500,0)),"")</f>
        <v>162000000000</v>
      </c>
      <c r="M12" s="2">
        <f>IFERROR(INDEX(M51:M500,MATCH($C$12,$C$51:$C$500,0)),"")</f>
        <v>124000000000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220000000000</v>
      </c>
      <c r="H13" s="2">
        <f>IFERROR(INDEX(D13:G13,COUNT(D13:G13)),"")</f>
        <v>220000000000</v>
      </c>
      <c r="I13" s="2">
        <f>IFERROR(INDEX(I51:I500,MATCH($C$13,$C$51:$C$500,0)),"")</f>
        <v>228000000000</v>
      </c>
      <c r="J13" s="2">
        <f>IFERROR(INDEX(J51:J500,MATCH($C$13,$C$51:$C$500,0)),"")</f>
        <v>231000000000</v>
      </c>
      <c r="K13" s="2">
        <f>IFERROR(INDEX(K51:K500,MATCH($C$13,$C$51:$C$500,0)),"")</f>
        <v>199000000000</v>
      </c>
      <c r="L13" s="2">
        <f>IFERROR(INDEX(L51:L500,MATCH($C$13,$C$51:$C$500,0)),"")</f>
        <v>167000000000</v>
      </c>
      <c r="M13" s="2">
        <f>IFERROR(INDEX(M51:M500,MATCH($C$13,$C$51:$C$500,0)),"")</f>
        <v>129000000000</v>
      </c>
    </row>
    <row r="14" spans="1:13" ht="15.5" x14ac:dyDescent="0.35">
      <c r="C14" t="s">
        <v>26</v>
      </c>
      <c r="D14" s="2">
        <f>IFERROR(INDEX(D51:D500,MATCH($C$14,$C$51:$C$500,0)),"")</f>
        <v>-4220269587</v>
      </c>
      <c r="H14" s="2">
        <f>IFERROR(SUM(D14:G14)*(4/MAX(1,COUNT(D14:G14))),"")</f>
        <v>-16881078348</v>
      </c>
      <c r="I14" s="2">
        <f>IFERROR(INDEX(I51:I500,MATCH($C$14,$C$51:$C$500,0)),"")</f>
        <v>-18706991005</v>
      </c>
      <c r="J14" s="2">
        <f>IFERROR(INDEX(J51:J500,MATCH($C$14,$C$51:$C$500,0)),"")</f>
        <v>-18184572249</v>
      </c>
      <c r="K14" s="2">
        <f>IFERROR(INDEX(K51:K500,MATCH($C$14,$C$51:$C$500,0)),"")</f>
        <v>-15677499788</v>
      </c>
      <c r="L14" s="2">
        <f>IFERROR(INDEX(L51:L500,MATCH($C$14,$C$51:$C$500,0)),"")</f>
        <v>-13403963086</v>
      </c>
      <c r="M14" s="2">
        <f>IFERROR(INDEX(M51:M500,MATCH($C$14,$C$51:$C$500,0)),"")</f>
        <v>-9352093192</v>
      </c>
    </row>
    <row r="15" spans="1:13" ht="15.5" x14ac:dyDescent="0.35">
      <c r="C15" t="s">
        <v>27</v>
      </c>
      <c r="D15" s="2">
        <f>IFERROR(INDEX(D51:D500,MATCH($C$15,$C$51:$C$500,0)),"")</f>
        <v>-863294080</v>
      </c>
      <c r="H15" s="2">
        <f>IFERROR(SUM(D15:G15)*(4/MAX(1,COUNT(D15:G15))),"")</f>
        <v>-3453176320</v>
      </c>
      <c r="I15" s="2">
        <f>IFERROR(INDEX(I51:I500,MATCH($C$15,$C$51:$C$500,0)),"")</f>
        <v>-2724087681</v>
      </c>
      <c r="J15" s="2">
        <f>IFERROR(INDEX(J51:J500,MATCH($C$15,$C$51:$C$500,0)),"")</f>
        <v>-1975486846</v>
      </c>
      <c r="K15" s="2">
        <f>IFERROR(INDEX(K51:K500,MATCH($C$15,$C$51:$C$500,0)),"")</f>
        <v>-808501955</v>
      </c>
      <c r="L15" s="2">
        <f>IFERROR(INDEX(L51:L500,MATCH($C$15,$C$51:$C$500,0)),"")</f>
        <v>-1986817003</v>
      </c>
      <c r="M15" s="2">
        <f>IFERROR(INDEX(M51:M500,MATCH($C$15,$C$51:$C$500,0)),"")</f>
        <v>25455451</v>
      </c>
    </row>
    <row r="16" spans="1:13" ht="15.5" x14ac:dyDescent="0.35">
      <c r="C16" t="s">
        <v>28</v>
      </c>
      <c r="D16" s="2">
        <f>IFERROR(INDEX(D51:D500,MATCH($C$16,$C$51:$C$500,0)),"")</f>
        <v>3029949939</v>
      </c>
      <c r="H16" s="2">
        <f>IFERROR(SUM(D16:G16)*(4/MAX(1,COUNT(D16:G16))),"")</f>
        <v>12119799756</v>
      </c>
      <c r="I16" s="2">
        <f>IFERROR(INDEX(I51:I500,MATCH($C$16,$C$51:$C$500,0)),"")</f>
        <v>7991639700</v>
      </c>
      <c r="J16" s="2">
        <f>IFERROR(INDEX(J51:J500,MATCH($C$16,$C$51:$C$500,0)),"")</f>
        <v>2324223050</v>
      </c>
      <c r="K16" s="2">
        <f>IFERROR(INDEX(K51:K500,MATCH($C$16,$C$51:$C$500,0)),"")</f>
        <v>2553953356</v>
      </c>
      <c r="L16" s="2">
        <f>IFERROR(INDEX(L51:L500,MATCH($C$16,$C$51:$C$500,0)),"")</f>
        <v>8224872245</v>
      </c>
      <c r="M16" s="2">
        <f>IFERROR(INDEX(M51:M500,MATCH($C$16,$C$51:$C$500,0)),"")</f>
        <v>5654381924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111200000000</v>
      </c>
      <c r="H20" s="2">
        <f t="shared" ref="H20:M20" ca="1" si="0">IFERROR(H21*H2,"")</f>
        <v>111200000000</v>
      </c>
      <c r="I20" s="2">
        <f t="shared" ca="1" si="0"/>
        <v>139000000000</v>
      </c>
      <c r="J20" s="2">
        <f t="shared" ca="1" si="0"/>
        <v>98690000000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1390000000</v>
      </c>
      <c r="H21" s="2">
        <f>IFERROR(INDEX(D21:G21,COUNT(D21:G21)),"")</f>
        <v>1390000000</v>
      </c>
      <c r="I21" s="2">
        <f>IFERROR(INDEX(I51:I500,MATCH($C$7,$C$51:$C$500,0)),"")</f>
        <v>1390000000</v>
      </c>
      <c r="J21" s="2">
        <f>IFERROR(INDEX(J51:J500,MATCH($C$7,$C$51:$C$500,0)),"")</f>
        <v>1390000000</v>
      </c>
      <c r="K21" s="2">
        <f>IFERROR(INDEX(K51:K500,MATCH($C$7,$C$51:$C$500,0)),"")</f>
        <v>800000000</v>
      </c>
      <c r="L21" s="2">
        <f>IFERROR(INDEX(L51:L500,MATCH($C$7,$C$51:$C$500,0)),"")</f>
        <v>800000000</v>
      </c>
      <c r="M21" s="2">
        <f>IFERROR(INDEX(M51:M500,MATCH($C$7,$C$51:$C$500,0)),"")</f>
        <v>800000000</v>
      </c>
    </row>
    <row r="23" spans="1:13" ht="15.5" x14ac:dyDescent="0.35">
      <c r="B23" t="s">
        <v>41</v>
      </c>
      <c r="C23" t="s">
        <v>42</v>
      </c>
      <c r="D23" s="3">
        <f>IFERROR(D5/D6*100,"")</f>
        <v>1.1600192823347415</v>
      </c>
      <c r="H23" s="3">
        <f t="shared" ref="H23:M23" si="1">IFERROR(H5/H6*100,"")</f>
        <v>4.640077129338966</v>
      </c>
      <c r="I23" s="3">
        <f t="shared" si="1"/>
        <v>2.9904861212513341</v>
      </c>
      <c r="J23" s="3">
        <f t="shared" si="1"/>
        <v>0.23006523976713075</v>
      </c>
      <c r="K23" s="3">
        <f t="shared" si="1"/>
        <v>1.5894512200686544</v>
      </c>
      <c r="L23" s="3">
        <f t="shared" si="1"/>
        <v>5.0706807090185793</v>
      </c>
      <c r="M23" s="3">
        <f t="shared" si="1"/>
        <v>3.3159783981488569</v>
      </c>
    </row>
    <row r="24" spans="1:13" ht="15.5" x14ac:dyDescent="0.35">
      <c r="C24" t="s">
        <v>43</v>
      </c>
      <c r="D24" s="4">
        <f>IFERROR(_xlfn.RRI(5,I23,D23),"")</f>
        <v>-0.17254443062670666</v>
      </c>
      <c r="H24" s="4">
        <f t="shared" ref="H24:M24" si="2">IFERROR(_xlfn.RRI(5,M23,H23),"")</f>
        <v>6.950470972031364E-2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1.56</v>
      </c>
      <c r="H25" s="3">
        <f>IFERROR(INDEX(D25:G25,COUNT(D25:G25)),"")</f>
        <v>1.56</v>
      </c>
      <c r="I25" s="3">
        <f>IFERROR(INDEX(I51:I500,MATCH($C$25,$C$51:$C$500,0)),"")</f>
        <v>3.79</v>
      </c>
      <c r="J25" s="3">
        <f>IFERROR(INDEX(J51:J500,MATCH($C$25,$C$51:$C$500,0)),"")</f>
        <v>0.25</v>
      </c>
      <c r="K25" s="3">
        <f>IFERROR(INDEX(K51:K500,MATCH($C$25,$C$51:$C$500,0)),"")</f>
        <v>2.1800000000000002</v>
      </c>
      <c r="L25" s="3">
        <f>IFERROR(INDEX(L51:L500,MATCH($C$25,$C$51:$C$500,0)),"")</f>
        <v>6.51</v>
      </c>
      <c r="M25" s="3">
        <f>IFERROR(INDEX(M51:M500,MATCH($C$25,$C$51:$C$500,0)),"")</f>
        <v>4.17</v>
      </c>
    </row>
    <row r="26" spans="1:13" ht="15.5" x14ac:dyDescent="0.35">
      <c r="C26" t="s">
        <v>46</v>
      </c>
      <c r="D26" s="4">
        <f>IFERROR(_xlfn.RRI(5,I25,D25),"")</f>
        <v>-0.16266917824793459</v>
      </c>
      <c r="H26" s="4">
        <f t="shared" ref="H26:M26" si="3">IFERROR(_xlfn.RRI(5,M25,H25),"")</f>
        <v>-0.1785186489925592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130.35262485683452</v>
      </c>
      <c r="H27" s="3">
        <f t="shared" ref="H27:M27" si="4">IFERROR(H4/H21,"")</f>
        <v>521.4104994273381</v>
      </c>
      <c r="I27" s="3">
        <f t="shared" si="4"/>
        <v>405.91200131942446</v>
      </c>
      <c r="J27" s="3">
        <f t="shared" si="4"/>
        <v>232.05770740143885</v>
      </c>
      <c r="K27" s="3">
        <f t="shared" si="4"/>
        <v>249.02849275624999</v>
      </c>
      <c r="L27" s="3">
        <f t="shared" si="4"/>
        <v>477.89534618124998</v>
      </c>
      <c r="M27" s="3">
        <f t="shared" si="4"/>
        <v>379.84014508874998</v>
      </c>
    </row>
    <row r="28" spans="1:13" ht="15.5" x14ac:dyDescent="0.35">
      <c r="C28" t="s">
        <v>48</v>
      </c>
      <c r="D28" s="4">
        <f>IFERROR(_xlfn.RRI(5,I27,D27),"")</f>
        <v>-0.20322155312672752</v>
      </c>
      <c r="H28" s="4">
        <f t="shared" ref="H28:M28" si="5">IFERROR(_xlfn.RRI(5,M27,H27),"")</f>
        <v>6.5407578726358606E-2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-0.58839050131926118</v>
      </c>
      <c r="I29" s="4">
        <f t="shared" si="6"/>
        <v>14.16</v>
      </c>
      <c r="J29" s="4">
        <f t="shared" si="6"/>
        <v>-0.88532110091743121</v>
      </c>
      <c r="K29" s="4">
        <f t="shared" si="6"/>
        <v>-0.66513056835637485</v>
      </c>
      <c r="L29" s="4">
        <f t="shared" si="6"/>
        <v>0.5611510791366906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0.28454073230770127</v>
      </c>
      <c r="I30" s="4">
        <f t="shared" si="7"/>
        <v>0.74918560501519305</v>
      </c>
      <c r="J30" s="4">
        <f t="shared" si="7"/>
        <v>-6.8147966391228207E-2</v>
      </c>
      <c r="K30" s="4">
        <f t="shared" si="7"/>
        <v>-0.47890580072357164</v>
      </c>
      <c r="L30" s="4">
        <f t="shared" si="7"/>
        <v>0.25814859845735716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134.37</v>
      </c>
      <c r="H32" s="3">
        <f>IFERROR(INDEX(D32:G32,COUNT(D32:G32)),"")</f>
        <v>134.37</v>
      </c>
      <c r="I32" s="3">
        <f>IFERROR(INDEX(I51:I500,MATCH($C$32,$C$51:$C$500,0)),"")</f>
        <v>132.81</v>
      </c>
      <c r="J32" s="3">
        <f>IFERROR(INDEX(J51:J500,MATCH($C$32,$C$51:$C$500,0)),"")</f>
        <v>128.84</v>
      </c>
      <c r="K32" s="3">
        <f>IFERROR(INDEX(K51:K500,MATCH($C$32,$C$51:$C$500,0)),"")</f>
        <v>136.62</v>
      </c>
      <c r="L32" s="3">
        <f>IFERROR(INDEX(L51:L500,MATCH($C$32,$C$51:$C$500,0)),"")</f>
        <v>134.44999999999999</v>
      </c>
      <c r="M32" s="3">
        <f>IFERROR(INDEX(M51:M500,MATCH($C$32,$C$51:$C$500,0)),"")</f>
        <v>126.35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0.6</v>
      </c>
      <c r="H33" s="3">
        <f>IFERROR(INDEX(D33:G33,COUNT(D33:G33)),"")</f>
        <v>0.6</v>
      </c>
      <c r="I33" s="3">
        <f>IFERROR(INDEX(I51:I500,MATCH($C$33,$C$51:$C$500,0)),"")</f>
        <v>0.75</v>
      </c>
      <c r="J33" s="3">
        <f>IFERROR(INDEX(J51:J500,MATCH($C$33,$C$51:$C$500,0)),"")</f>
        <v>0.55000000000000004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51.28</v>
      </c>
      <c r="H34" s="3">
        <f>IFERROR(INDEX(D34:G34,COUNT(D34:G34)),"")</f>
        <v>51.28</v>
      </c>
      <c r="I34" s="3">
        <f>IFERROR(INDEX(I51:I500,MATCH($C$34,$C$51:$C$500,0)),"")</f>
        <v>26.39</v>
      </c>
      <c r="J34" s="3">
        <f>IFERROR(INDEX(J51:J500,MATCH($C$34,$C$51:$C$500,0)),"")</f>
        <v>284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0.61</v>
      </c>
      <c r="H35" s="3">
        <f>IFERROR(INDEX(D35:G35,COUNT(D35:G35)),"")</f>
        <v>0.61</v>
      </c>
      <c r="I35" s="3">
        <f>IFERROR(INDEX(I51:I500,MATCH($C$35,$C$51:$C$500,0)),"")</f>
        <v>0.25</v>
      </c>
      <c r="J35" s="3">
        <f>IFERROR(INDEX(J51:J500,MATCH($C$35,$C$51:$C$500,0)),"")</f>
        <v>0.31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181190148551</v>
      </c>
      <c r="E51" s="5">
        <v>202188978601</v>
      </c>
      <c r="F51" s="5">
        <v>133972412825</v>
      </c>
      <c r="G51" s="5">
        <v>121444128456</v>
      </c>
      <c r="I51" s="5">
        <v>564217681834</v>
      </c>
      <c r="J51" s="5">
        <v>322560213288</v>
      </c>
      <c r="K51" s="5">
        <v>199222794205</v>
      </c>
      <c r="L51" s="5">
        <v>382316276945</v>
      </c>
      <c r="M51" s="5">
        <v>303872116071</v>
      </c>
    </row>
    <row r="52" spans="2:13" ht="15.5" x14ac:dyDescent="0.35">
      <c r="C52" t="s">
        <v>73</v>
      </c>
      <c r="D52" s="5">
        <v>-122242886822</v>
      </c>
      <c r="E52" s="5">
        <v>-153707013684</v>
      </c>
      <c r="F52" s="5">
        <v>-114020414249</v>
      </c>
      <c r="G52" s="5">
        <v>-97724404775</v>
      </c>
      <c r="I52" s="5">
        <v>-452274732300</v>
      </c>
      <c r="J52" s="5">
        <v>-246934738866</v>
      </c>
      <c r="K52" s="5">
        <v>-134214335812</v>
      </c>
      <c r="L52" s="5">
        <v>-298009655959</v>
      </c>
      <c r="M52" s="5">
        <v>-235513908676</v>
      </c>
    </row>
    <row r="53" spans="2:13" ht="15.5" x14ac:dyDescent="0.35">
      <c r="C53" t="s">
        <v>74</v>
      </c>
      <c r="D53" s="5">
        <v>58947261729</v>
      </c>
      <c r="E53" s="5">
        <v>48481964917</v>
      </c>
      <c r="F53" s="5">
        <v>19951998576</v>
      </c>
      <c r="G53" s="5">
        <v>23719723681</v>
      </c>
      <c r="I53" s="5">
        <v>111942949534</v>
      </c>
      <c r="J53" s="5">
        <v>75625474422</v>
      </c>
      <c r="K53" s="5">
        <v>65008458393</v>
      </c>
      <c r="L53" s="5">
        <v>84306620986</v>
      </c>
      <c r="M53" s="5">
        <v>68358207395</v>
      </c>
    </row>
    <row r="54" spans="2:13" ht="15.5" x14ac:dyDescent="0.35">
      <c r="C54" t="s">
        <v>75</v>
      </c>
      <c r="D54" s="5">
        <v>-52921022534</v>
      </c>
      <c r="E54" s="5">
        <v>-41456604010</v>
      </c>
      <c r="F54" s="5">
        <v>-12174813599</v>
      </c>
      <c r="G54" s="5">
        <v>-13400108745</v>
      </c>
      <c r="I54" s="5">
        <v>-88312682665</v>
      </c>
      <c r="J54" s="5">
        <v>-52505684469</v>
      </c>
      <c r="K54" s="5">
        <v>-45692471114</v>
      </c>
      <c r="L54" s="5">
        <v>-62074975079</v>
      </c>
      <c r="M54" s="5">
        <v>-53463976463</v>
      </c>
    </row>
    <row r="55" spans="2:13" ht="15.5" x14ac:dyDescent="0.35">
      <c r="C55" t="s">
        <v>76</v>
      </c>
      <c r="D55" s="5">
        <v>-44745769231</v>
      </c>
      <c r="E55" s="5">
        <v>-34121802598</v>
      </c>
      <c r="F55" s="5">
        <v>-5864314651</v>
      </c>
      <c r="G55" s="5">
        <v>-7322514740</v>
      </c>
      <c r="I55" s="5">
        <v>-57217487539</v>
      </c>
      <c r="J55" s="5">
        <v>-16258997299</v>
      </c>
      <c r="K55" s="5">
        <v>-17958725423</v>
      </c>
      <c r="L55" s="5">
        <v>-33826918356</v>
      </c>
      <c r="M55" s="5">
        <v>-26521142401</v>
      </c>
    </row>
    <row r="56" spans="2:13" ht="15.5" x14ac:dyDescent="0.35">
      <c r="C56" t="s">
        <v>77</v>
      </c>
      <c r="D56" s="5">
        <v>-8175253303</v>
      </c>
      <c r="E56" s="5">
        <v>-7334801412</v>
      </c>
      <c r="F56" s="5">
        <v>-6310498948</v>
      </c>
      <c r="G56" s="5">
        <v>-6077594005</v>
      </c>
      <c r="I56" s="5">
        <v>-31095195126</v>
      </c>
      <c r="J56" s="5">
        <v>-36246687170</v>
      </c>
      <c r="K56" s="5">
        <v>-27733745691</v>
      </c>
      <c r="L56" s="5">
        <v>-28248056723</v>
      </c>
      <c r="M56" s="5">
        <v>-26942834062</v>
      </c>
    </row>
    <row r="57" spans="2:13" ht="15.5" x14ac:dyDescent="0.35">
      <c r="C57" t="s">
        <v>78</v>
      </c>
      <c r="D57" s="5">
        <v>6026239195</v>
      </c>
      <c r="E57" s="5">
        <v>7025360907</v>
      </c>
      <c r="F57" s="5">
        <v>7777184977</v>
      </c>
      <c r="G57" s="5">
        <v>10319614936</v>
      </c>
      <c r="I57" s="5">
        <v>23630266869</v>
      </c>
      <c r="J57" s="5">
        <v>23119789953</v>
      </c>
      <c r="K57" s="5">
        <v>19315987279</v>
      </c>
      <c r="L57" s="5">
        <v>22231645907</v>
      </c>
      <c r="M57" s="5">
        <v>14894230932</v>
      </c>
    </row>
    <row r="58" spans="2:13" ht="15.5" x14ac:dyDescent="0.35">
      <c r="C58" t="s">
        <v>79</v>
      </c>
      <c r="D58" s="5">
        <v>-2996289256</v>
      </c>
      <c r="E58" s="5">
        <v>-4035546097</v>
      </c>
      <c r="F58" s="5">
        <v>-4609390969</v>
      </c>
      <c r="G58" s="5">
        <v>-3117543764</v>
      </c>
      <c r="I58" s="5">
        <v>-15638627169</v>
      </c>
      <c r="J58" s="5">
        <v>-20795566903</v>
      </c>
      <c r="K58" s="5">
        <v>-16762033923</v>
      </c>
      <c r="L58" s="5">
        <v>-14006773662</v>
      </c>
      <c r="M58" s="5">
        <v>-9239849008</v>
      </c>
    </row>
    <row r="59" spans="2:13" ht="15.5" x14ac:dyDescent="0.35">
      <c r="C59" t="s">
        <v>26</v>
      </c>
      <c r="D59" s="5">
        <v>-4220269587</v>
      </c>
      <c r="E59" s="5">
        <v>-4602256312</v>
      </c>
      <c r="F59" s="5">
        <v>-4880172302</v>
      </c>
      <c r="G59" s="5">
        <v>-4446487410</v>
      </c>
      <c r="I59" s="5">
        <v>-18706991005</v>
      </c>
      <c r="J59" s="5">
        <v>-18184572249</v>
      </c>
      <c r="K59" s="5">
        <v>-15677499788</v>
      </c>
      <c r="L59" s="5">
        <v>-13403963086</v>
      </c>
      <c r="M59" s="5">
        <v>-9352093192</v>
      </c>
    </row>
    <row r="60" spans="2:13" ht="15.5" x14ac:dyDescent="0.35">
      <c r="C60" t="s">
        <v>80</v>
      </c>
    </row>
    <row r="61" spans="2:13" ht="15.5" x14ac:dyDescent="0.35">
      <c r="C61" t="s">
        <v>81</v>
      </c>
      <c r="D61" s="5">
        <v>-2996289256</v>
      </c>
      <c r="E61" s="5">
        <v>-4035546097</v>
      </c>
      <c r="F61" s="5">
        <v>-4609390969</v>
      </c>
      <c r="G61" s="5">
        <v>-3117543764</v>
      </c>
      <c r="I61" s="5">
        <v>-15638627169</v>
      </c>
      <c r="J61" s="5">
        <v>-20795566903</v>
      </c>
      <c r="K61" s="5">
        <v>-16762033923</v>
      </c>
      <c r="L61" s="5">
        <v>-14006773662</v>
      </c>
      <c r="M61" s="5">
        <v>-9239849008</v>
      </c>
    </row>
    <row r="62" spans="2:13" ht="15.5" x14ac:dyDescent="0.35">
      <c r="C62" t="s">
        <v>28</v>
      </c>
      <c r="D62" s="5">
        <v>3029949939</v>
      </c>
      <c r="E62" s="5">
        <v>2989814810</v>
      </c>
      <c r="F62" s="5">
        <v>3167794008</v>
      </c>
      <c r="G62" s="5">
        <v>7202071172</v>
      </c>
      <c r="I62" s="5">
        <v>7991639700</v>
      </c>
      <c r="J62" s="5">
        <v>2324223050</v>
      </c>
      <c r="K62" s="5">
        <v>2553953356</v>
      </c>
      <c r="L62" s="5">
        <v>8224872245</v>
      </c>
      <c r="M62" s="5">
        <v>5654381924</v>
      </c>
    </row>
    <row r="63" spans="2:13" ht="15.5" x14ac:dyDescent="0.35">
      <c r="C63" t="s">
        <v>27</v>
      </c>
      <c r="D63" s="5">
        <v>-863294080</v>
      </c>
      <c r="E63" s="5">
        <v>-1308951101</v>
      </c>
      <c r="F63" s="5">
        <v>-806855280</v>
      </c>
      <c r="G63" s="5">
        <v>-608281300</v>
      </c>
      <c r="I63" s="5">
        <v>-2724087681</v>
      </c>
      <c r="J63" s="5">
        <v>-1975486846</v>
      </c>
      <c r="K63" s="5">
        <v>-808501955</v>
      </c>
      <c r="L63" s="5">
        <v>-1986817003</v>
      </c>
      <c r="M63" s="5">
        <v>25455451</v>
      </c>
    </row>
    <row r="64" spans="2:13" ht="15.5" x14ac:dyDescent="0.35">
      <c r="C64" t="s">
        <v>82</v>
      </c>
      <c r="D64" s="5">
        <v>-863294080</v>
      </c>
      <c r="E64" s="5">
        <v>-1785091880</v>
      </c>
      <c r="F64" s="5">
        <v>-806855280</v>
      </c>
      <c r="G64" s="5">
        <v>-608281300</v>
      </c>
      <c r="I64" s="5">
        <v>-3200228460</v>
      </c>
      <c r="J64" s="5">
        <v>-2052132941</v>
      </c>
      <c r="K64" s="5">
        <v>-1088072700</v>
      </c>
      <c r="L64" s="5">
        <v>-2076985900</v>
      </c>
      <c r="M64" s="5">
        <v>-1421390520</v>
      </c>
    </row>
    <row r="65" spans="2:13" ht="15.5" x14ac:dyDescent="0.35">
      <c r="C65" t="s">
        <v>83</v>
      </c>
      <c r="E65" s="5">
        <v>476140779</v>
      </c>
      <c r="I65" s="5">
        <v>476140779</v>
      </c>
      <c r="J65" s="5">
        <v>76646095</v>
      </c>
      <c r="K65" s="5">
        <v>279570745</v>
      </c>
      <c r="L65" s="5">
        <v>90168897</v>
      </c>
      <c r="M65" s="5">
        <v>1446845971</v>
      </c>
    </row>
    <row r="66" spans="2:13" ht="15.5" x14ac:dyDescent="0.35">
      <c r="C66" t="s">
        <v>478</v>
      </c>
    </row>
    <row r="67" spans="2:13" ht="15.5" x14ac:dyDescent="0.35">
      <c r="C67" t="s">
        <v>84</v>
      </c>
      <c r="D67" s="5">
        <v>-863294080</v>
      </c>
      <c r="E67" s="5">
        <v>-1308951101</v>
      </c>
      <c r="F67" s="5">
        <v>-806855280</v>
      </c>
      <c r="G67" s="5">
        <v>-608281300</v>
      </c>
      <c r="I67" s="5">
        <v>-2724087681</v>
      </c>
      <c r="J67" s="5">
        <v>-1975486846</v>
      </c>
      <c r="K67" s="5">
        <v>-808501955</v>
      </c>
      <c r="L67" s="5">
        <v>-1986817003</v>
      </c>
      <c r="M67" s="5">
        <v>25455451</v>
      </c>
    </row>
    <row r="68" spans="2:13" ht="15.5" x14ac:dyDescent="0.35">
      <c r="C68" t="s">
        <v>462</v>
      </c>
      <c r="L68" s="5">
        <v>-1026886212</v>
      </c>
      <c r="M68" s="5">
        <v>-2344585403</v>
      </c>
    </row>
    <row r="69" spans="2:13" ht="15.5" x14ac:dyDescent="0.35">
      <c r="C69" t="s">
        <v>85</v>
      </c>
      <c r="D69" s="5">
        <v>2166655859</v>
      </c>
      <c r="E69" s="5">
        <v>1680863709</v>
      </c>
      <c r="F69" s="5">
        <v>2360938728</v>
      </c>
      <c r="G69" s="5">
        <v>6593789872</v>
      </c>
      <c r="I69" s="5">
        <v>5267552019</v>
      </c>
      <c r="J69" s="5">
        <v>348736204</v>
      </c>
      <c r="K69" s="5">
        <v>1745451401</v>
      </c>
      <c r="L69" s="5">
        <v>5211169030</v>
      </c>
      <c r="M69" s="5">
        <v>3335251972</v>
      </c>
    </row>
    <row r="70" spans="2:13" ht="15.5" x14ac:dyDescent="0.35">
      <c r="C70" t="s">
        <v>86</v>
      </c>
      <c r="E70" s="5">
        <v>253211829</v>
      </c>
      <c r="I70" s="5">
        <v>253211829</v>
      </c>
      <c r="J70" s="5">
        <v>63287986</v>
      </c>
      <c r="K70" s="5">
        <v>-8275412</v>
      </c>
      <c r="L70" s="5">
        <v>242697837</v>
      </c>
      <c r="M70" s="5">
        <v>16411152</v>
      </c>
    </row>
    <row r="71" spans="2:13" ht="15.5" x14ac:dyDescent="0.35">
      <c r="C71" t="s">
        <v>87</v>
      </c>
      <c r="E71" s="5">
        <v>253211829</v>
      </c>
      <c r="I71" s="5">
        <v>253211829</v>
      </c>
      <c r="J71" s="5">
        <v>63287986</v>
      </c>
      <c r="K71" s="5">
        <v>-8275412</v>
      </c>
      <c r="L71" s="5">
        <v>242697837</v>
      </c>
      <c r="M71" s="5">
        <v>16411152</v>
      </c>
    </row>
    <row r="72" spans="2:13" ht="15.5" x14ac:dyDescent="0.35">
      <c r="C72" t="s">
        <v>88</v>
      </c>
      <c r="D72" s="5">
        <v>2166655859</v>
      </c>
      <c r="E72" s="5">
        <v>1934075538</v>
      </c>
      <c r="F72" s="5">
        <v>2360938728</v>
      </c>
      <c r="G72" s="5">
        <v>6593789872</v>
      </c>
      <c r="I72" s="5">
        <v>5520763848</v>
      </c>
      <c r="J72" s="5">
        <v>412024190</v>
      </c>
      <c r="K72" s="5">
        <v>1737175989</v>
      </c>
      <c r="L72" s="5">
        <v>5453866867</v>
      </c>
      <c r="M72" s="5">
        <v>3351663124</v>
      </c>
    </row>
    <row r="73" spans="2:13" ht="15.5" x14ac:dyDescent="0.35">
      <c r="C73" t="s">
        <v>89</v>
      </c>
      <c r="D73" s="5">
        <v>2166655859</v>
      </c>
      <c r="E73" s="5">
        <v>1680863709</v>
      </c>
      <c r="F73" s="5">
        <v>2360938728</v>
      </c>
      <c r="G73" s="5">
        <v>6593789872</v>
      </c>
      <c r="I73" s="5">
        <v>5267552019</v>
      </c>
      <c r="J73" s="5">
        <v>348736204</v>
      </c>
      <c r="K73" s="5">
        <v>1745451401</v>
      </c>
      <c r="L73" s="5">
        <v>5211169030</v>
      </c>
      <c r="M73" s="5">
        <v>3335251972</v>
      </c>
    </row>
    <row r="74" spans="2:13" ht="15.5" x14ac:dyDescent="0.35">
      <c r="C74" t="s">
        <v>7</v>
      </c>
      <c r="D74" s="5">
        <v>2166655859</v>
      </c>
      <c r="E74" s="5">
        <v>1934075538</v>
      </c>
      <c r="F74" s="5">
        <v>2360938728</v>
      </c>
      <c r="G74" s="5">
        <v>6593789872</v>
      </c>
      <c r="I74" s="5">
        <v>5520763848</v>
      </c>
      <c r="J74" s="5">
        <v>412024190</v>
      </c>
      <c r="K74" s="5">
        <v>1737175989</v>
      </c>
      <c r="L74" s="5">
        <v>5453866867</v>
      </c>
      <c r="M74" s="5">
        <v>3351663124</v>
      </c>
    </row>
    <row r="75" spans="2:13" ht="15.5" x14ac:dyDescent="0.35">
      <c r="C75" t="s">
        <v>90</v>
      </c>
      <c r="D75" s="5">
        <v>2166655859</v>
      </c>
      <c r="E75" s="5">
        <v>1680863709</v>
      </c>
      <c r="F75" s="5">
        <v>2360938728</v>
      </c>
      <c r="G75" s="5">
        <v>6593789872</v>
      </c>
      <c r="I75" s="5">
        <v>5267552019</v>
      </c>
      <c r="J75" s="5">
        <v>348736204</v>
      </c>
      <c r="K75" s="5">
        <v>1745451401</v>
      </c>
      <c r="L75" s="5">
        <v>5211169030</v>
      </c>
      <c r="M75" s="5">
        <v>3335251972</v>
      </c>
    </row>
    <row r="76" spans="2:13" ht="15.5" x14ac:dyDescent="0.35">
      <c r="C76" t="s">
        <v>91</v>
      </c>
      <c r="D76" s="5">
        <v>2166655859</v>
      </c>
      <c r="E76" s="5">
        <v>1934075538</v>
      </c>
      <c r="F76" s="5">
        <v>2360938728</v>
      </c>
      <c r="G76" s="5">
        <v>6593789872</v>
      </c>
      <c r="I76" s="5">
        <v>5520763848</v>
      </c>
      <c r="J76" s="5">
        <v>412024190</v>
      </c>
      <c r="K76" s="5">
        <v>1737175989</v>
      </c>
      <c r="L76" s="5">
        <v>5453866867</v>
      </c>
      <c r="M76" s="5">
        <v>3351663124</v>
      </c>
    </row>
    <row r="77" spans="2:13" ht="15.5" x14ac:dyDescent="0.35">
      <c r="C77" t="s">
        <v>92</v>
      </c>
      <c r="D77" s="5">
        <v>2166655859</v>
      </c>
      <c r="E77" s="5">
        <v>1934075538</v>
      </c>
      <c r="F77" s="5">
        <v>2360938728</v>
      </c>
      <c r="G77" s="5">
        <v>6593789872</v>
      </c>
      <c r="I77" s="5">
        <v>5520763848</v>
      </c>
      <c r="J77" s="5">
        <v>412024190</v>
      </c>
      <c r="K77" s="5">
        <v>1737175989</v>
      </c>
      <c r="L77" s="5">
        <v>5453866867</v>
      </c>
      <c r="M77" s="5">
        <v>3351663124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1006748913</v>
      </c>
      <c r="E81" s="5">
        <v>1898490484</v>
      </c>
      <c r="F81" s="5">
        <v>1328880912</v>
      </c>
      <c r="G81" s="5">
        <v>806820392</v>
      </c>
      <c r="I81" s="5">
        <v>1898490484</v>
      </c>
      <c r="J81" s="5">
        <v>918209485</v>
      </c>
      <c r="K81" s="5">
        <v>2570121355</v>
      </c>
      <c r="L81" s="5">
        <v>4920468963</v>
      </c>
      <c r="M81" s="5">
        <v>4972845584</v>
      </c>
    </row>
    <row r="82" spans="3:13" ht="15.5" x14ac:dyDescent="0.35">
      <c r="C82" t="s">
        <v>96</v>
      </c>
      <c r="D82" s="5">
        <v>115807417848</v>
      </c>
      <c r="E82" s="5">
        <v>135160791698</v>
      </c>
      <c r="F82" s="5">
        <v>109149952408</v>
      </c>
      <c r="G82" s="5">
        <v>109800547225</v>
      </c>
      <c r="I82" s="5">
        <v>135160791698</v>
      </c>
      <c r="J82" s="5">
        <v>94793190279</v>
      </c>
      <c r="K82" s="5">
        <v>20192074522</v>
      </c>
      <c r="L82" s="5">
        <v>54831985207</v>
      </c>
      <c r="M82" s="5">
        <v>40239204770</v>
      </c>
    </row>
    <row r="83" spans="3:13" ht="15.5" x14ac:dyDescent="0.35">
      <c r="C83" t="s">
        <v>97</v>
      </c>
      <c r="D83" s="5">
        <v>12773241720</v>
      </c>
      <c r="E83" s="5">
        <v>11696992907</v>
      </c>
      <c r="F83" s="5">
        <v>13183205598</v>
      </c>
      <c r="G83" s="5">
        <v>7863094963</v>
      </c>
      <c r="I83" s="5">
        <v>11696992907</v>
      </c>
      <c r="J83" s="5">
        <v>10364486466</v>
      </c>
      <c r="K83" s="5">
        <v>20407901137</v>
      </c>
      <c r="L83" s="5">
        <v>12347357380</v>
      </c>
      <c r="M83" s="5">
        <v>14116621585</v>
      </c>
    </row>
    <row r="84" spans="3:13" ht="15.5" x14ac:dyDescent="0.35">
      <c r="C84" t="s">
        <v>270</v>
      </c>
    </row>
    <row r="85" spans="3:13" ht="15.5" x14ac:dyDescent="0.35">
      <c r="C85" t="s">
        <v>98</v>
      </c>
      <c r="D85" s="5">
        <v>115807417848</v>
      </c>
      <c r="E85" s="5">
        <v>135160791698</v>
      </c>
      <c r="F85" s="5">
        <v>109149952408</v>
      </c>
      <c r="G85" s="5">
        <v>109800547225</v>
      </c>
      <c r="I85" s="5">
        <v>135160791698</v>
      </c>
      <c r="J85" s="5">
        <v>94793190279</v>
      </c>
      <c r="K85" s="5">
        <v>20192074522</v>
      </c>
      <c r="L85" s="5">
        <v>54831985207</v>
      </c>
      <c r="M85" s="5">
        <v>40239204770</v>
      </c>
    </row>
    <row r="86" spans="3:13" ht="15.5" x14ac:dyDescent="0.35">
      <c r="C86" t="s">
        <v>99</v>
      </c>
      <c r="D86" s="5">
        <v>425341469</v>
      </c>
      <c r="E86" s="5">
        <v>425341469</v>
      </c>
      <c r="F86" s="5">
        <v>475007137</v>
      </c>
      <c r="G86" s="5">
        <v>475007137</v>
      </c>
      <c r="I86" s="5">
        <v>425341469</v>
      </c>
      <c r="J86" s="5">
        <v>697232257</v>
      </c>
      <c r="K86" s="5">
        <v>510634104</v>
      </c>
      <c r="L86" s="5">
        <v>549732399</v>
      </c>
      <c r="M86" s="5">
        <v>466154019</v>
      </c>
    </row>
    <row r="87" spans="3:13" ht="15.5" x14ac:dyDescent="0.35">
      <c r="C87" t="s">
        <v>100</v>
      </c>
      <c r="D87" s="5">
        <v>425341469</v>
      </c>
      <c r="E87" s="5">
        <v>425341469</v>
      </c>
      <c r="F87" s="5">
        <v>475007137</v>
      </c>
      <c r="G87" s="5">
        <v>475007137</v>
      </c>
      <c r="I87" s="5">
        <v>425341469</v>
      </c>
      <c r="J87" s="5">
        <v>697232257</v>
      </c>
      <c r="K87" s="5">
        <v>510634104</v>
      </c>
      <c r="L87" s="5">
        <v>549732399</v>
      </c>
      <c r="M87" s="5">
        <v>466154019</v>
      </c>
    </row>
    <row r="88" spans="3:13" ht="15.5" x14ac:dyDescent="0.35">
      <c r="C88" t="s">
        <v>101</v>
      </c>
      <c r="D88" s="5">
        <v>214544971748</v>
      </c>
      <c r="E88" s="5">
        <v>216513179120</v>
      </c>
      <c r="F88" s="5">
        <v>217000891848</v>
      </c>
      <c r="G88" s="5">
        <v>180870891848</v>
      </c>
      <c r="I88" s="5">
        <v>216513179120</v>
      </c>
      <c r="J88" s="5">
        <v>217742151701</v>
      </c>
      <c r="K88" s="5">
        <v>218071396362</v>
      </c>
      <c r="L88" s="5">
        <v>137179893500</v>
      </c>
      <c r="M88" s="5">
        <v>95865646086</v>
      </c>
    </row>
    <row r="89" spans="3:13" ht="15.5" x14ac:dyDescent="0.35">
      <c r="C89" t="s">
        <v>80</v>
      </c>
      <c r="D89" s="5">
        <v>-60573037</v>
      </c>
      <c r="E89" s="5">
        <v>-60573037</v>
      </c>
      <c r="F89" s="5">
        <v>-313784866</v>
      </c>
      <c r="G89" s="5">
        <v>-313784866</v>
      </c>
      <c r="I89" s="5">
        <v>-60573037</v>
      </c>
      <c r="J89" s="5">
        <v>-313784867</v>
      </c>
      <c r="K89" s="5">
        <v>-377072852</v>
      </c>
      <c r="L89" s="5">
        <v>23037704233</v>
      </c>
      <c r="M89" s="5">
        <v>21778120183</v>
      </c>
    </row>
    <row r="90" spans="3:13" ht="15.5" x14ac:dyDescent="0.35">
      <c r="C90" t="s">
        <v>102</v>
      </c>
      <c r="D90" s="5">
        <v>361129164029</v>
      </c>
      <c r="E90" s="5">
        <v>363678984426</v>
      </c>
      <c r="F90" s="5">
        <v>367630759989</v>
      </c>
      <c r="G90" s="5">
        <v>352716962076</v>
      </c>
      <c r="I90" s="5">
        <v>363678984426</v>
      </c>
      <c r="J90" s="5">
        <v>357993864146</v>
      </c>
      <c r="K90" s="5">
        <v>254527851669</v>
      </c>
      <c r="L90" s="5">
        <v>206518082654</v>
      </c>
      <c r="M90" s="5">
        <v>151278970090</v>
      </c>
    </row>
    <row r="91" spans="3:13" ht="15.5" x14ac:dyDescent="0.35">
      <c r="C91" t="s">
        <v>103</v>
      </c>
    </row>
    <row r="92" spans="3:13" ht="15.5" x14ac:dyDescent="0.35">
      <c r="C92" t="s">
        <v>104</v>
      </c>
      <c r="D92" s="5">
        <v>58378499756</v>
      </c>
      <c r="E92" s="5">
        <v>60025391151</v>
      </c>
      <c r="F92" s="5">
        <v>61728671984</v>
      </c>
      <c r="G92" s="5">
        <v>63425143973</v>
      </c>
      <c r="I92" s="5">
        <v>60025391151</v>
      </c>
      <c r="J92" s="5">
        <v>66637513685</v>
      </c>
      <c r="K92" s="5">
        <v>74113104582</v>
      </c>
      <c r="L92" s="5">
        <v>84248284795</v>
      </c>
      <c r="M92" s="5">
        <v>94612283276</v>
      </c>
    </row>
    <row r="93" spans="3:13" ht="15.5" x14ac:dyDescent="0.35">
      <c r="C93" t="s">
        <v>105</v>
      </c>
      <c r="D93" s="5">
        <v>2253699835</v>
      </c>
      <c r="E93" s="5">
        <v>2253699835</v>
      </c>
      <c r="F93" s="5">
        <v>1848977778</v>
      </c>
      <c r="G93" s="5">
        <v>1848977778</v>
      </c>
      <c r="I93" s="5">
        <v>2253699835</v>
      </c>
      <c r="J93" s="5">
        <v>1848977778</v>
      </c>
      <c r="K93" s="5">
        <v>1790182139</v>
      </c>
      <c r="L93" s="5">
        <v>1508277305</v>
      </c>
      <c r="M93" s="5">
        <v>1486561645</v>
      </c>
    </row>
    <row r="94" spans="3:13" ht="15.5" x14ac:dyDescent="0.35">
      <c r="C94" t="s">
        <v>106</v>
      </c>
      <c r="D94" s="5">
        <v>74447722026</v>
      </c>
      <c r="E94" s="5">
        <v>76235328192</v>
      </c>
      <c r="F94" s="5">
        <v>74130523540</v>
      </c>
      <c r="G94" s="5">
        <v>75905710301</v>
      </c>
      <c r="I94" s="5">
        <v>76235328192</v>
      </c>
      <c r="J94" s="5">
        <v>79275509557</v>
      </c>
      <c r="K94" s="5">
        <v>90797471326</v>
      </c>
      <c r="L94" s="5">
        <v>101140341576</v>
      </c>
      <c r="M94" s="5">
        <v>111436730488</v>
      </c>
    </row>
    <row r="95" spans="3:13" ht="15.5" x14ac:dyDescent="0.35">
      <c r="C95" t="s">
        <v>107</v>
      </c>
      <c r="D95" s="5">
        <v>435576886055</v>
      </c>
      <c r="E95" s="5">
        <v>439914312618</v>
      </c>
      <c r="F95" s="5">
        <v>441761283529</v>
      </c>
      <c r="G95" s="5">
        <v>428622672377</v>
      </c>
      <c r="I95" s="5">
        <v>439914312618</v>
      </c>
      <c r="J95" s="5">
        <v>437269373703</v>
      </c>
      <c r="K95" s="5">
        <v>345325322995</v>
      </c>
      <c r="L95" s="5">
        <v>307658424230</v>
      </c>
      <c r="M95" s="5">
        <v>262715700578</v>
      </c>
    </row>
    <row r="96" spans="3:13" ht="15.5" x14ac:dyDescent="0.35">
      <c r="C96" t="s">
        <v>108</v>
      </c>
    </row>
    <row r="97" spans="3:13" ht="15.5" x14ac:dyDescent="0.35">
      <c r="C97" t="s">
        <v>109</v>
      </c>
    </row>
    <row r="98" spans="3:13" ht="15.5" x14ac:dyDescent="0.35">
      <c r="C98" t="s">
        <v>110</v>
      </c>
      <c r="D98" s="5">
        <v>238250687178</v>
      </c>
      <c r="E98" s="5">
        <v>244754769600</v>
      </c>
      <c r="F98" s="5">
        <v>248979900702</v>
      </c>
      <c r="G98" s="5">
        <v>238202228278</v>
      </c>
      <c r="I98" s="5">
        <v>244754769600</v>
      </c>
      <c r="J98" s="5">
        <v>248074679187</v>
      </c>
      <c r="K98" s="5">
        <v>226092689273</v>
      </c>
      <c r="L98" s="5">
        <v>181881350007</v>
      </c>
      <c r="M98" s="5">
        <v>134703536261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12773241720</v>
      </c>
      <c r="E100" s="5">
        <v>11696992907</v>
      </c>
      <c r="F100" s="5">
        <v>13183205598</v>
      </c>
      <c r="G100" s="5">
        <v>7863094963</v>
      </c>
      <c r="I100" s="5">
        <v>11696992907</v>
      </c>
      <c r="J100" s="5">
        <v>10364486466</v>
      </c>
      <c r="K100" s="5">
        <v>20407901137</v>
      </c>
      <c r="L100" s="5">
        <v>12347357380</v>
      </c>
      <c r="M100" s="5">
        <v>14116621585</v>
      </c>
    </row>
    <row r="101" spans="3:13" ht="15.5" x14ac:dyDescent="0.35">
      <c r="C101" t="s">
        <v>273</v>
      </c>
      <c r="D101" s="5">
        <v>220066740035</v>
      </c>
      <c r="E101" s="5">
        <v>228021978232</v>
      </c>
      <c r="F101" s="5">
        <v>230783470049</v>
      </c>
      <c r="G101" s="5">
        <v>225137102574</v>
      </c>
      <c r="I101" s="5">
        <v>228021978232</v>
      </c>
      <c r="J101" s="5">
        <v>231271837921</v>
      </c>
      <c r="K101" s="5">
        <v>195441714689</v>
      </c>
      <c r="L101" s="5">
        <v>155339616431</v>
      </c>
      <c r="M101" s="5">
        <v>110815447741</v>
      </c>
    </row>
    <row r="102" spans="3:13" ht="15.5" x14ac:dyDescent="0.35">
      <c r="C102" t="s">
        <v>116</v>
      </c>
      <c r="D102" s="5">
        <v>3456747996</v>
      </c>
      <c r="E102" s="5">
        <v>3163930796</v>
      </c>
      <c r="F102" s="5">
        <v>4580490783</v>
      </c>
      <c r="G102" s="5">
        <v>5087151596</v>
      </c>
      <c r="I102" s="5">
        <v>3163930796</v>
      </c>
      <c r="J102" s="5">
        <v>4970839301</v>
      </c>
      <c r="K102" s="5">
        <v>2870843988</v>
      </c>
      <c r="L102" s="5">
        <v>5031429971</v>
      </c>
      <c r="M102" s="5">
        <v>5655591014</v>
      </c>
    </row>
    <row r="103" spans="3:13" ht="15.5" x14ac:dyDescent="0.35">
      <c r="C103" t="s">
        <v>115</v>
      </c>
      <c r="D103" s="5">
        <v>1953957427</v>
      </c>
      <c r="E103" s="5">
        <v>1871867665</v>
      </c>
      <c r="F103" s="5">
        <v>432734272</v>
      </c>
      <c r="G103" s="5">
        <v>114879145</v>
      </c>
      <c r="I103" s="5">
        <v>1871867665</v>
      </c>
      <c r="J103" s="5">
        <v>1467515499</v>
      </c>
      <c r="K103" s="5">
        <v>2863697915</v>
      </c>
      <c r="L103" s="5">
        <v>2152621331</v>
      </c>
      <c r="M103" s="5">
        <v>712242589</v>
      </c>
    </row>
    <row r="104" spans="3:13" ht="15.5" x14ac:dyDescent="0.35">
      <c r="C104" t="s">
        <v>118</v>
      </c>
    </row>
    <row r="105" spans="3:13" ht="15.5" x14ac:dyDescent="0.35">
      <c r="C105" t="s">
        <v>119</v>
      </c>
      <c r="L105" s="5">
        <v>76360023</v>
      </c>
    </row>
    <row r="106" spans="3:13" ht="15.5" x14ac:dyDescent="0.35">
      <c r="C106" t="s">
        <v>442</v>
      </c>
      <c r="L106" s="5">
        <v>8526229378</v>
      </c>
      <c r="M106" s="5">
        <v>14285076353</v>
      </c>
    </row>
    <row r="107" spans="3:13" ht="15.5" x14ac:dyDescent="0.35">
      <c r="C107" t="s">
        <v>120</v>
      </c>
      <c r="K107" s="5">
        <v>4508531544</v>
      </c>
      <c r="L107" s="5">
        <v>7010324894</v>
      </c>
      <c r="M107" s="5">
        <v>3403633332</v>
      </c>
    </row>
    <row r="108" spans="3:13" ht="15.5" x14ac:dyDescent="0.35">
      <c r="C108" t="s">
        <v>121</v>
      </c>
      <c r="D108" s="5">
        <v>10548626125</v>
      </c>
      <c r="E108" s="5">
        <v>10548626125</v>
      </c>
      <c r="F108" s="5">
        <v>10104541472</v>
      </c>
      <c r="G108" s="5">
        <v>10104541472</v>
      </c>
      <c r="I108" s="5">
        <v>10548626125</v>
      </c>
      <c r="J108" s="5">
        <v>10104541472</v>
      </c>
      <c r="K108" s="5">
        <v>9938559952</v>
      </c>
      <c r="L108" s="5">
        <v>18220176442</v>
      </c>
      <c r="M108" s="5">
        <v>26936019615</v>
      </c>
    </row>
    <row r="109" spans="3:13" ht="15.5" x14ac:dyDescent="0.35">
      <c r="C109" t="s">
        <v>122</v>
      </c>
      <c r="D109" s="5">
        <v>10548626125</v>
      </c>
      <c r="E109" s="5">
        <v>10548626125</v>
      </c>
      <c r="F109" s="5">
        <v>10104541472</v>
      </c>
      <c r="G109" s="5">
        <v>10104541472</v>
      </c>
      <c r="I109" s="5">
        <v>10548626125</v>
      </c>
      <c r="J109" s="5">
        <v>10104541472</v>
      </c>
      <c r="K109" s="5">
        <v>9938559952</v>
      </c>
      <c r="L109" s="5">
        <v>18220176442</v>
      </c>
      <c r="M109" s="5">
        <v>26936019615</v>
      </c>
    </row>
    <row r="110" spans="3:13" ht="15.5" x14ac:dyDescent="0.35">
      <c r="C110" t="s">
        <v>124</v>
      </c>
    </row>
    <row r="111" spans="3:13" ht="15.5" x14ac:dyDescent="0.35">
      <c r="C111" t="s">
        <v>125</v>
      </c>
      <c r="K111" s="5">
        <v>636676695</v>
      </c>
      <c r="L111" s="5">
        <v>9801041453</v>
      </c>
      <c r="M111" s="5">
        <v>18589100788</v>
      </c>
    </row>
    <row r="112" spans="3:13" ht="15.5" x14ac:dyDescent="0.35">
      <c r="C112" t="s">
        <v>126</v>
      </c>
      <c r="D112" s="5">
        <v>248799313303</v>
      </c>
      <c r="E112" s="5">
        <v>255303395725</v>
      </c>
      <c r="F112" s="5">
        <v>259084442174</v>
      </c>
      <c r="G112" s="5">
        <v>248306769750</v>
      </c>
      <c r="I112" s="5">
        <v>255303395725</v>
      </c>
      <c r="J112" s="5">
        <v>258179220659</v>
      </c>
      <c r="K112" s="5">
        <v>236031249225</v>
      </c>
      <c r="L112" s="5">
        <v>200101526449</v>
      </c>
      <c r="M112" s="5">
        <v>161639555876</v>
      </c>
    </row>
    <row r="113" spans="2:13" ht="15.5" x14ac:dyDescent="0.35">
      <c r="C113" t="s">
        <v>127</v>
      </c>
    </row>
    <row r="114" spans="2:13" ht="15.5" x14ac:dyDescent="0.35">
      <c r="C114" t="s">
        <v>128</v>
      </c>
      <c r="D114" s="5">
        <v>69500000000</v>
      </c>
      <c r="E114" s="5">
        <v>69500000000</v>
      </c>
      <c r="F114" s="5">
        <v>69500000000</v>
      </c>
      <c r="G114" s="5">
        <v>69500000000</v>
      </c>
      <c r="I114" s="5">
        <v>69500000000</v>
      </c>
      <c r="J114" s="5">
        <v>69500000000</v>
      </c>
      <c r="K114" s="5">
        <v>40000000000</v>
      </c>
      <c r="L114" s="5">
        <v>40000000000</v>
      </c>
      <c r="M114" s="5">
        <v>40000000000</v>
      </c>
    </row>
    <row r="115" spans="2:13" ht="15.5" x14ac:dyDescent="0.35">
      <c r="C115" t="s">
        <v>129</v>
      </c>
      <c r="D115" s="5">
        <v>104623471870</v>
      </c>
      <c r="E115" s="5">
        <v>104623471870</v>
      </c>
      <c r="F115" s="5">
        <v>104623471870</v>
      </c>
      <c r="G115" s="5">
        <v>104623471870</v>
      </c>
      <c r="I115" s="5">
        <v>104623471870</v>
      </c>
      <c r="J115" s="5">
        <v>104623471870</v>
      </c>
      <c r="K115" s="5">
        <v>49739416785</v>
      </c>
      <c r="L115" s="5">
        <v>25871690669</v>
      </c>
      <c r="M115" s="5">
        <v>25871690669</v>
      </c>
    </row>
    <row r="116" spans="2:13" ht="15.5" x14ac:dyDescent="0.35">
      <c r="C116" t="s">
        <v>130</v>
      </c>
      <c r="D116" s="5">
        <v>12714673919</v>
      </c>
      <c r="E116" s="5">
        <v>10548018060</v>
      </c>
      <c r="F116" s="5">
        <v>8867154351</v>
      </c>
      <c r="G116" s="5">
        <v>6506215623</v>
      </c>
      <c r="I116" s="5">
        <v>10548018060</v>
      </c>
      <c r="J116" s="5">
        <v>5280466041</v>
      </c>
      <c r="K116" s="5">
        <v>19931729837</v>
      </c>
      <c r="L116" s="5">
        <v>18647502879</v>
      </c>
      <c r="M116" s="5">
        <v>13426333850</v>
      </c>
    </row>
    <row r="117" spans="2:13" ht="15.5" x14ac:dyDescent="0.35">
      <c r="C117" t="s">
        <v>131</v>
      </c>
      <c r="D117" s="5">
        <v>610000000</v>
      </c>
      <c r="E117" s="5">
        <v>610000000</v>
      </c>
      <c r="F117" s="5">
        <v>410000000</v>
      </c>
      <c r="G117" s="5">
        <v>410000000</v>
      </c>
      <c r="I117" s="5">
        <v>610000000</v>
      </c>
      <c r="J117" s="5">
        <v>410000000</v>
      </c>
      <c r="K117" s="5">
        <v>410000000</v>
      </c>
      <c r="L117" s="5">
        <v>410000000</v>
      </c>
    </row>
    <row r="118" spans="2:13" ht="15.5" x14ac:dyDescent="0.35">
      <c r="C118" t="s">
        <v>132</v>
      </c>
      <c r="D118" s="5">
        <v>12104673919</v>
      </c>
      <c r="E118" s="5">
        <v>9938018060</v>
      </c>
      <c r="F118" s="5">
        <v>8457154351</v>
      </c>
      <c r="G118" s="5">
        <v>6096215623</v>
      </c>
      <c r="I118" s="5">
        <v>9938018060</v>
      </c>
      <c r="J118" s="5">
        <v>4870466041</v>
      </c>
      <c r="K118" s="5">
        <v>19521729837</v>
      </c>
      <c r="L118" s="5">
        <v>18237502879</v>
      </c>
      <c r="M118" s="5">
        <v>13426333850</v>
      </c>
    </row>
    <row r="119" spans="2:13" ht="15.5" x14ac:dyDescent="0.35">
      <c r="C119" t="s">
        <v>133</v>
      </c>
      <c r="D119" s="5">
        <v>12714673919</v>
      </c>
      <c r="E119" s="5">
        <v>10548018060</v>
      </c>
      <c r="F119" s="5">
        <v>8867154351</v>
      </c>
      <c r="G119" s="5">
        <v>6506215623</v>
      </c>
      <c r="I119" s="5">
        <v>10548018060</v>
      </c>
      <c r="J119" s="5">
        <v>5280466041</v>
      </c>
      <c r="K119" s="5">
        <v>19931729837</v>
      </c>
      <c r="L119" s="5">
        <v>18647502879</v>
      </c>
      <c r="M119" s="5">
        <v>13426333850</v>
      </c>
    </row>
    <row r="120" spans="2:13" ht="15.5" x14ac:dyDescent="0.35">
      <c r="C120" t="s">
        <v>9</v>
      </c>
      <c r="D120" s="5">
        <v>186777572752</v>
      </c>
      <c r="E120" s="5">
        <v>184610916893</v>
      </c>
      <c r="F120" s="5">
        <v>182676841355</v>
      </c>
      <c r="G120" s="5">
        <v>180315902627</v>
      </c>
      <c r="I120" s="5">
        <v>184610916893</v>
      </c>
      <c r="J120" s="5">
        <v>179090153044</v>
      </c>
      <c r="K120" s="5">
        <v>109294073770</v>
      </c>
      <c r="L120" s="5">
        <v>107556897781</v>
      </c>
      <c r="M120" s="5">
        <v>101076144702</v>
      </c>
    </row>
    <row r="121" spans="2:13" ht="15.5" x14ac:dyDescent="0.35">
      <c r="C121" t="s">
        <v>135</v>
      </c>
      <c r="D121" s="5">
        <v>435576886055</v>
      </c>
      <c r="E121" s="5">
        <v>439914312618</v>
      </c>
      <c r="F121" s="5">
        <v>441761283529</v>
      </c>
      <c r="G121" s="5">
        <v>428622672377</v>
      </c>
      <c r="I121" s="5">
        <v>439914312618</v>
      </c>
      <c r="J121" s="5">
        <v>437269373703</v>
      </c>
      <c r="K121" s="5">
        <v>345325322995</v>
      </c>
      <c r="L121" s="5">
        <v>307658424230</v>
      </c>
      <c r="M121" s="5">
        <v>262715700578</v>
      </c>
    </row>
    <row r="122" spans="2:13" ht="15.5" x14ac:dyDescent="0.35">
      <c r="C122" t="s">
        <v>136</v>
      </c>
      <c r="D122" s="5">
        <v>1390000000</v>
      </c>
      <c r="E122" s="5">
        <v>1390000000</v>
      </c>
      <c r="F122" s="5">
        <v>1390000000</v>
      </c>
      <c r="G122" s="5">
        <v>1390000000</v>
      </c>
      <c r="I122" s="5">
        <v>1390000000</v>
      </c>
      <c r="J122" s="5">
        <v>1390000000</v>
      </c>
      <c r="K122" s="5">
        <v>800000000</v>
      </c>
      <c r="L122" s="5">
        <v>800000000</v>
      </c>
      <c r="M122" s="5">
        <v>800000000</v>
      </c>
    </row>
    <row r="124" spans="2:13" ht="15.5" x14ac:dyDescent="0.35">
      <c r="B124" t="s">
        <v>137</v>
      </c>
      <c r="C124" t="s">
        <v>138</v>
      </c>
      <c r="D124" s="5">
        <v>7063496626</v>
      </c>
      <c r="E124" s="5">
        <v>3331101389</v>
      </c>
      <c r="F124" s="5">
        <v>-5124306954</v>
      </c>
      <c r="G124" s="5">
        <v>7092377755</v>
      </c>
      <c r="I124" s="5">
        <v>4420140688</v>
      </c>
      <c r="J124" s="5">
        <v>-108614589371</v>
      </c>
      <c r="K124" s="5">
        <v>-30698922511</v>
      </c>
      <c r="L124" s="5">
        <v>-38731871094</v>
      </c>
      <c r="M124" s="5">
        <v>-2204680312</v>
      </c>
    </row>
    <row r="125" spans="2:13" ht="15.5" x14ac:dyDescent="0.35">
      <c r="C125" t="s">
        <v>279</v>
      </c>
      <c r="D125" s="5">
        <v>200543522405</v>
      </c>
      <c r="E125" s="5">
        <v>176178139311</v>
      </c>
      <c r="F125" s="5">
        <v>134623007642</v>
      </c>
      <c r="G125" s="5">
        <v>123283296807</v>
      </c>
      <c r="I125" s="5">
        <v>523850080415</v>
      </c>
      <c r="J125" s="5">
        <v>247959097531</v>
      </c>
      <c r="K125" s="5">
        <v>233862704890</v>
      </c>
      <c r="L125" s="5">
        <v>367723496508</v>
      </c>
      <c r="M125" s="5">
        <v>295637097279</v>
      </c>
    </row>
    <row r="126" spans="2:13" ht="15.5" x14ac:dyDescent="0.35">
      <c r="C126" t="s">
        <v>280</v>
      </c>
      <c r="D126" s="5">
        <v>-126725441217</v>
      </c>
      <c r="E126" s="5">
        <v>-104487529388</v>
      </c>
      <c r="F126" s="5">
        <v>-129176377589</v>
      </c>
      <c r="G126" s="5">
        <v>-92400053129</v>
      </c>
      <c r="I126" s="5">
        <v>-391905049552</v>
      </c>
      <c r="J126" s="5">
        <v>-284377319057</v>
      </c>
      <c r="K126" s="5">
        <v>-215894192453</v>
      </c>
      <c r="L126" s="5">
        <v>-338209234805</v>
      </c>
      <c r="M126" s="5">
        <v>-245486908048</v>
      </c>
    </row>
    <row r="127" spans="2:13" ht="15.5" x14ac:dyDescent="0.35">
      <c r="C127" t="s">
        <v>142</v>
      </c>
      <c r="D127" s="5">
        <v>-16272474957</v>
      </c>
      <c r="E127" s="5">
        <v>-25445800989</v>
      </c>
      <c r="G127" s="5">
        <v>-10300766365</v>
      </c>
      <c r="I127" s="5">
        <v>-48126717903</v>
      </c>
      <c r="J127" s="5">
        <v>-34022364196</v>
      </c>
      <c r="K127" s="5">
        <v>-16773999584</v>
      </c>
      <c r="L127" s="5">
        <v>-17641958141</v>
      </c>
      <c r="M127" s="5">
        <v>-19169374181</v>
      </c>
    </row>
    <row r="128" spans="2:13" ht="15.5" x14ac:dyDescent="0.35">
      <c r="C128" t="s">
        <v>141</v>
      </c>
      <c r="D128" s="5">
        <v>-45480635700</v>
      </c>
      <c r="E128" s="5">
        <v>-37489122468</v>
      </c>
      <c r="F128" s="5">
        <v>-5690764705</v>
      </c>
      <c r="G128" s="5">
        <v>-7021815846</v>
      </c>
      <c r="I128" s="5">
        <v>-57902597495</v>
      </c>
      <c r="J128" s="5">
        <v>-16505528793</v>
      </c>
      <c r="K128" s="5">
        <v>-15514922507</v>
      </c>
      <c r="L128" s="5">
        <v>-36504076478</v>
      </c>
      <c r="M128" s="5">
        <v>-23422128041</v>
      </c>
    </row>
    <row r="129" spans="3:13" ht="15.5" x14ac:dyDescent="0.35">
      <c r="C129" t="s">
        <v>665</v>
      </c>
      <c r="D129" s="5">
        <v>-781204318</v>
      </c>
      <c r="E129" s="5">
        <v>-822328765</v>
      </c>
      <c r="G129" s="5">
        <v>-2021796302</v>
      </c>
      <c r="I129" s="5">
        <v>-2788583772</v>
      </c>
      <c r="J129" s="5">
        <v>-3483902607</v>
      </c>
      <c r="K129" s="5">
        <v>-701013069</v>
      </c>
      <c r="L129" s="5">
        <v>-696135092</v>
      </c>
      <c r="M129" s="5">
        <v>-411274129</v>
      </c>
    </row>
    <row r="130" spans="3:13" ht="15.5" x14ac:dyDescent="0.35">
      <c r="C130" t="s">
        <v>287</v>
      </c>
      <c r="D130" s="5">
        <v>-4220269587</v>
      </c>
      <c r="E130" s="5">
        <v>-4602256312</v>
      </c>
      <c r="F130" s="5">
        <v>-4880172302</v>
      </c>
      <c r="G130" s="5">
        <v>-4446487410</v>
      </c>
      <c r="I130" s="5">
        <v>-18706991005</v>
      </c>
      <c r="J130" s="5">
        <v>-18184572249</v>
      </c>
      <c r="K130" s="5">
        <v>-15677499788</v>
      </c>
      <c r="L130" s="5">
        <v>-13403963086</v>
      </c>
      <c r="M130" s="5">
        <v>-9352093192</v>
      </c>
    </row>
    <row r="131" spans="3:13" ht="15.5" x14ac:dyDescent="0.35">
      <c r="C131" t="s">
        <v>145</v>
      </c>
      <c r="D131" s="5">
        <v>-7955238197</v>
      </c>
      <c r="E131" s="5">
        <v>-2761491817</v>
      </c>
      <c r="F131" s="5">
        <v>5646367475</v>
      </c>
      <c r="G131" s="5">
        <v>-7793761670</v>
      </c>
      <c r="I131" s="5">
        <v>-3249859689</v>
      </c>
      <c r="J131" s="5">
        <v>100109970078</v>
      </c>
      <c r="K131" s="5">
        <v>28497689903</v>
      </c>
      <c r="L131" s="5">
        <v>39017311591</v>
      </c>
      <c r="M131" s="5">
        <v>19415033454</v>
      </c>
    </row>
    <row r="132" spans="3:13" ht="15.5" x14ac:dyDescent="0.35">
      <c r="C132" t="s">
        <v>146</v>
      </c>
      <c r="G132" s="5">
        <v>-190000000</v>
      </c>
      <c r="I132" s="5">
        <v>-190000000</v>
      </c>
      <c r="J132" s="5">
        <v>6852707423</v>
      </c>
      <c r="K132" s="5">
        <v>-149115000</v>
      </c>
      <c r="L132" s="5">
        <v>-337817118</v>
      </c>
      <c r="M132" s="5">
        <v>-17752124084</v>
      </c>
    </row>
    <row r="133" spans="3:13" ht="15.5" x14ac:dyDescent="0.35">
      <c r="C133" t="s">
        <v>148</v>
      </c>
      <c r="G133" s="5">
        <v>-190000000</v>
      </c>
      <c r="I133" s="5">
        <v>-190000000</v>
      </c>
      <c r="J133" s="5">
        <v>-170000000</v>
      </c>
      <c r="K133" s="5">
        <v>-149115000</v>
      </c>
      <c r="L133" s="5">
        <v>-337817118</v>
      </c>
      <c r="M133" s="5">
        <v>-17752124084</v>
      </c>
    </row>
    <row r="134" spans="3:13" ht="15.5" x14ac:dyDescent="0.35">
      <c r="C134" t="s">
        <v>1403</v>
      </c>
    </row>
    <row r="135" spans="3:13" ht="15.5" x14ac:dyDescent="0.35">
      <c r="C135" t="s">
        <v>1404</v>
      </c>
      <c r="J135" s="5">
        <v>7022707423</v>
      </c>
    </row>
    <row r="136" spans="3:13" ht="15.5" x14ac:dyDescent="0.35">
      <c r="C136" t="s">
        <v>152</v>
      </c>
      <c r="K136" s="5">
        <v>62502100</v>
      </c>
      <c r="L136" s="5">
        <v>395825195</v>
      </c>
    </row>
    <row r="137" spans="3:13" ht="15.5" x14ac:dyDescent="0.35">
      <c r="C137" t="s">
        <v>1405</v>
      </c>
      <c r="J137" s="5">
        <v>7022707423</v>
      </c>
    </row>
    <row r="138" spans="3:13" ht="15.5" x14ac:dyDescent="0.35">
      <c r="C138" t="s">
        <v>149</v>
      </c>
      <c r="D138" s="5">
        <v>-7955238197</v>
      </c>
      <c r="E138" s="5">
        <v>-2761491817</v>
      </c>
      <c r="F138" s="5">
        <v>5646367475</v>
      </c>
      <c r="G138" s="5">
        <v>-7793761670</v>
      </c>
      <c r="I138" s="5">
        <v>-3249859689</v>
      </c>
      <c r="J138" s="5">
        <v>100109970078</v>
      </c>
      <c r="K138" s="5">
        <v>28497689903</v>
      </c>
      <c r="L138" s="5">
        <v>39017311591</v>
      </c>
      <c r="M138" s="5">
        <v>19415033454</v>
      </c>
    </row>
    <row r="139" spans="3:13" ht="15.5" x14ac:dyDescent="0.35">
      <c r="C139" t="s">
        <v>396</v>
      </c>
      <c r="D139" s="5">
        <v>227226195350</v>
      </c>
      <c r="E139" s="5">
        <v>236537594427</v>
      </c>
      <c r="F139" s="5">
        <v>219286411542</v>
      </c>
      <c r="G139" s="5">
        <v>207268153956</v>
      </c>
      <c r="I139" s="5">
        <v>836582171695</v>
      </c>
      <c r="J139" s="5">
        <v>826004939945</v>
      </c>
      <c r="K139" s="5">
        <v>527352848743</v>
      </c>
      <c r="L139" s="5">
        <v>417886251544</v>
      </c>
      <c r="M139" s="5">
        <v>355278938231</v>
      </c>
    </row>
    <row r="140" spans="3:13" ht="15.5" x14ac:dyDescent="0.35">
      <c r="C140" t="s">
        <v>397</v>
      </c>
      <c r="D140" s="5">
        <v>-235181433547</v>
      </c>
      <c r="E140" s="5">
        <v>-239299086244</v>
      </c>
      <c r="F140" s="5">
        <v>-213640044067</v>
      </c>
      <c r="G140" s="5">
        <v>-215061915626</v>
      </c>
      <c r="I140" s="5">
        <v>-839832031384</v>
      </c>
      <c r="J140" s="5">
        <v>-793982710777</v>
      </c>
      <c r="K140" s="5">
        <v>-495372719131</v>
      </c>
      <c r="L140" s="5">
        <v>-379120929829</v>
      </c>
      <c r="M140" s="5">
        <v>-338461235558</v>
      </c>
    </row>
    <row r="141" spans="3:13" ht="15.5" x14ac:dyDescent="0.35">
      <c r="C141" t="s">
        <v>155</v>
      </c>
      <c r="J141" s="5">
        <v>-624277457</v>
      </c>
      <c r="K141" s="5">
        <v>-3544941809</v>
      </c>
    </row>
    <row r="142" spans="3:13" ht="15.5" x14ac:dyDescent="0.35">
      <c r="C142" t="s">
        <v>1406</v>
      </c>
      <c r="J142" s="5">
        <v>14500000000</v>
      </c>
    </row>
    <row r="143" spans="3:13" ht="15.5" x14ac:dyDescent="0.35">
      <c r="C143" t="s">
        <v>1407</v>
      </c>
      <c r="J143" s="5">
        <v>58000000000</v>
      </c>
    </row>
    <row r="144" spans="3:13" ht="15.5" x14ac:dyDescent="0.35">
      <c r="C144" t="s">
        <v>1408</v>
      </c>
      <c r="J144" s="5">
        <v>-3115944915</v>
      </c>
    </row>
    <row r="145" spans="2:13" ht="15.5" x14ac:dyDescent="0.35">
      <c r="C145" t="s">
        <v>1409</v>
      </c>
    </row>
    <row r="146" spans="2:13" ht="15.5" x14ac:dyDescent="0.35">
      <c r="C146" t="s">
        <v>153</v>
      </c>
      <c r="J146" s="5">
        <v>-595676695</v>
      </c>
      <c r="M146" s="5">
        <v>-247604400</v>
      </c>
    </row>
    <row r="147" spans="2:13" ht="15.5" x14ac:dyDescent="0.35">
      <c r="C147" t="s">
        <v>1410</v>
      </c>
      <c r="J147" s="5">
        <v>-76360023</v>
      </c>
      <c r="L147" s="5">
        <v>-143835319</v>
      </c>
    </row>
    <row r="148" spans="2:13" ht="15.5" x14ac:dyDescent="0.35">
      <c r="C148" t="s">
        <v>1411</v>
      </c>
    </row>
    <row r="149" spans="2:13" ht="15.5" x14ac:dyDescent="0.35">
      <c r="C149" t="s">
        <v>1412</v>
      </c>
      <c r="J149" s="5">
        <v>-595676695</v>
      </c>
      <c r="K149" s="5">
        <v>62502100</v>
      </c>
      <c r="L149" s="5">
        <v>395825195</v>
      </c>
      <c r="M149" s="5">
        <v>-247604400</v>
      </c>
    </row>
    <row r="150" spans="2:13" ht="15.5" x14ac:dyDescent="0.35">
      <c r="C150" t="s">
        <v>268</v>
      </c>
      <c r="M150" s="5">
        <v>2844935181</v>
      </c>
    </row>
    <row r="151" spans="2:13" ht="15.5" x14ac:dyDescent="0.35">
      <c r="C151" t="s">
        <v>164</v>
      </c>
      <c r="D151" s="5">
        <v>-891741571</v>
      </c>
      <c r="E151" s="5">
        <v>569609572</v>
      </c>
      <c r="F151" s="5">
        <v>522060521</v>
      </c>
      <c r="G151" s="5">
        <v>-891383915</v>
      </c>
      <c r="I151" s="5">
        <v>980280999</v>
      </c>
      <c r="J151" s="5">
        <v>-1651911870</v>
      </c>
      <c r="K151" s="5">
        <v>-2350347608</v>
      </c>
      <c r="L151" s="5">
        <v>-52376621</v>
      </c>
      <c r="M151" s="5">
        <v>-541770942</v>
      </c>
    </row>
    <row r="152" spans="2:13" ht="15.5" x14ac:dyDescent="0.35">
      <c r="C152" t="s">
        <v>165</v>
      </c>
      <c r="D152" s="5">
        <v>1898490484</v>
      </c>
      <c r="I152" s="5">
        <v>918209485</v>
      </c>
      <c r="J152" s="5">
        <v>2570121355</v>
      </c>
      <c r="K152" s="5">
        <v>4920468963</v>
      </c>
      <c r="L152" s="5">
        <v>4972845584</v>
      </c>
      <c r="M152" s="5">
        <v>5514616526</v>
      </c>
    </row>
    <row r="153" spans="2:13" ht="15.5" x14ac:dyDescent="0.35">
      <c r="C153" t="s">
        <v>166</v>
      </c>
      <c r="D153" s="5">
        <v>1006748913</v>
      </c>
      <c r="E153" s="5">
        <v>569609572</v>
      </c>
      <c r="F153" s="5">
        <v>522060521</v>
      </c>
      <c r="G153" s="5">
        <v>-891383915</v>
      </c>
      <c r="I153" s="5">
        <v>1898490484</v>
      </c>
      <c r="J153" s="5">
        <v>918209485</v>
      </c>
      <c r="K153" s="5">
        <v>2570121355</v>
      </c>
      <c r="L153" s="5">
        <v>4920468963</v>
      </c>
      <c r="M153" s="5">
        <v>4972845584</v>
      </c>
    </row>
    <row r="155" spans="2:13" ht="15.5" x14ac:dyDescent="0.35">
      <c r="B155" t="s">
        <v>167</v>
      </c>
      <c r="C155" t="s">
        <v>11</v>
      </c>
      <c r="D155" s="5">
        <v>1390000000</v>
      </c>
      <c r="E155" s="5">
        <v>1390000000</v>
      </c>
      <c r="F155" s="5">
        <v>1390000000</v>
      </c>
      <c r="G155" s="5">
        <v>1390000000</v>
      </c>
      <c r="I155" s="5">
        <v>1390000000</v>
      </c>
      <c r="J155" s="5">
        <v>1390000000</v>
      </c>
      <c r="K155" s="5">
        <v>800000000</v>
      </c>
      <c r="L155" s="5">
        <v>800000000</v>
      </c>
      <c r="M155" s="5">
        <v>800000000</v>
      </c>
    </row>
    <row r="156" spans="2:13" ht="15.5" x14ac:dyDescent="0.35">
      <c r="C156" t="s">
        <v>168</v>
      </c>
      <c r="D156" s="6">
        <v>1.56</v>
      </c>
      <c r="E156" s="6">
        <v>1.21</v>
      </c>
      <c r="F156" s="6">
        <v>1.7</v>
      </c>
      <c r="G156" s="6">
        <v>4.74</v>
      </c>
    </row>
    <row r="157" spans="2:13" ht="15.5" x14ac:dyDescent="0.35">
      <c r="C157" t="s">
        <v>169</v>
      </c>
      <c r="D157" s="6">
        <v>51.28</v>
      </c>
      <c r="E157" s="6">
        <v>82.64</v>
      </c>
      <c r="F157" s="6">
        <v>54.12</v>
      </c>
      <c r="G157" s="6">
        <v>13.92</v>
      </c>
    </row>
    <row r="158" spans="2:13" ht="15.5" x14ac:dyDescent="0.35">
      <c r="C158" t="s">
        <v>60</v>
      </c>
      <c r="D158" s="6">
        <v>0.61</v>
      </c>
      <c r="E158" s="6">
        <v>0.69</v>
      </c>
      <c r="F158" s="6">
        <v>0.95</v>
      </c>
      <c r="G158" s="6">
        <v>0.76</v>
      </c>
    </row>
    <row r="159" spans="2:13" ht="15.5" x14ac:dyDescent="0.35">
      <c r="C159" t="s">
        <v>170</v>
      </c>
      <c r="D159" s="5">
        <v>7740000000</v>
      </c>
      <c r="E159" s="5">
        <v>8780000000</v>
      </c>
      <c r="F159" s="5">
        <v>9550000000</v>
      </c>
      <c r="G159" s="5">
        <v>12090000000</v>
      </c>
    </row>
    <row r="160" spans="2:13" ht="15.5" x14ac:dyDescent="0.35">
      <c r="C160" t="s">
        <v>171</v>
      </c>
      <c r="D160" s="6">
        <v>5.0000000000000001E-3</v>
      </c>
      <c r="E160" s="6">
        <v>3.8E-3</v>
      </c>
      <c r="F160" s="6">
        <v>5.3E-3</v>
      </c>
      <c r="G160" s="6">
        <v>1.54E-2</v>
      </c>
    </row>
    <row r="161" spans="3:7" ht="15.5" x14ac:dyDescent="0.35">
      <c r="C161" t="s">
        <v>172</v>
      </c>
      <c r="D161" s="6">
        <v>1.1599999999999999E-2</v>
      </c>
      <c r="E161" s="6">
        <v>9.1000000000000004E-3</v>
      </c>
      <c r="F161" s="6">
        <v>1.29E-2</v>
      </c>
      <c r="G161" s="6">
        <v>3.6600000000000001E-2</v>
      </c>
    </row>
    <row r="162" spans="3:7" ht="15.5" x14ac:dyDescent="0.35">
      <c r="C162" t="s">
        <v>173</v>
      </c>
      <c r="D162" s="6">
        <v>3.0699999999999998E-2</v>
      </c>
      <c r="E162" s="6">
        <v>3.6200000000000003E-2</v>
      </c>
      <c r="F162" s="6">
        <v>4.0599999999999997E-2</v>
      </c>
      <c r="G162" s="6">
        <v>5.5099999999999996E-2</v>
      </c>
    </row>
    <row r="163" spans="3:7" ht="15.5" x14ac:dyDescent="0.35">
      <c r="C163" t="s">
        <v>174</v>
      </c>
      <c r="D163" s="6">
        <v>1.43</v>
      </c>
      <c r="E163" s="6">
        <v>1.53</v>
      </c>
      <c r="F163" s="6">
        <v>1.59</v>
      </c>
      <c r="G163" s="6">
        <v>2.3199999999999998</v>
      </c>
    </row>
    <row r="164" spans="3:7" ht="15.5" x14ac:dyDescent="0.35">
      <c r="C164" t="s">
        <v>175</v>
      </c>
      <c r="D164" s="5">
        <v>187000000000</v>
      </c>
      <c r="E164" s="5">
        <v>185000000000</v>
      </c>
      <c r="F164" s="5">
        <v>183000000000</v>
      </c>
      <c r="G164" s="5">
        <v>180000000000</v>
      </c>
    </row>
    <row r="165" spans="3:7" ht="15.5" x14ac:dyDescent="0.35">
      <c r="C165" t="s">
        <v>176</v>
      </c>
      <c r="D165" s="6">
        <v>0.6</v>
      </c>
      <c r="E165" s="6">
        <v>0.75</v>
      </c>
      <c r="F165" s="6">
        <v>0.7</v>
      </c>
      <c r="G165" s="6">
        <v>0.51</v>
      </c>
    </row>
    <row r="166" spans="3:7" ht="15.5" x14ac:dyDescent="0.35">
      <c r="C166" t="s">
        <v>177</v>
      </c>
      <c r="D166" s="6">
        <v>134.37</v>
      </c>
      <c r="E166" s="6">
        <v>132.81</v>
      </c>
      <c r="F166" s="6">
        <v>131.41999999999999</v>
      </c>
      <c r="G166" s="6">
        <v>129.72</v>
      </c>
    </row>
    <row r="167" spans="3:7" ht="15.5" x14ac:dyDescent="0.35">
      <c r="C167" t="s">
        <v>178</v>
      </c>
      <c r="D167" s="6">
        <v>0.6</v>
      </c>
      <c r="E167" s="6">
        <v>0.75</v>
      </c>
      <c r="F167" s="6">
        <v>0.7</v>
      </c>
      <c r="G167" s="6">
        <v>0.51</v>
      </c>
    </row>
    <row r="168" spans="3:7" ht="15.5" x14ac:dyDescent="0.35">
      <c r="C168" t="s">
        <v>179</v>
      </c>
      <c r="D168" s="6">
        <v>134.37</v>
      </c>
      <c r="E168" s="6">
        <v>132.81</v>
      </c>
      <c r="F168" s="6">
        <v>131.41999999999999</v>
      </c>
      <c r="G168" s="6">
        <v>129.72</v>
      </c>
    </row>
    <row r="169" spans="3:7" ht="15.5" x14ac:dyDescent="0.35">
      <c r="C169" t="s">
        <v>180</v>
      </c>
      <c r="D169" s="5">
        <v>220000000000</v>
      </c>
      <c r="E169" s="5">
        <v>228000000000</v>
      </c>
      <c r="F169" s="5">
        <v>231000000000</v>
      </c>
      <c r="G169" s="5">
        <v>225000000000</v>
      </c>
    </row>
    <row r="170" spans="3:7" ht="15.5" x14ac:dyDescent="0.35">
      <c r="C170" t="s">
        <v>181</v>
      </c>
    </row>
    <row r="171" spans="3:7" ht="15.5" x14ac:dyDescent="0.35">
      <c r="C171" t="s">
        <v>182</v>
      </c>
      <c r="D171" s="5">
        <v>187000000000</v>
      </c>
      <c r="E171" s="5">
        <v>185000000000</v>
      </c>
      <c r="F171" s="5">
        <v>183000000000</v>
      </c>
      <c r="G171" s="5">
        <v>180000000000</v>
      </c>
    </row>
    <row r="172" spans="3:7" ht="15.5" x14ac:dyDescent="0.35">
      <c r="C172" t="s">
        <v>23</v>
      </c>
      <c r="D172" s="5">
        <v>220000000000</v>
      </c>
      <c r="E172" s="5">
        <v>228000000000</v>
      </c>
      <c r="F172" s="5">
        <v>231000000000</v>
      </c>
      <c r="G172" s="5">
        <v>225000000000</v>
      </c>
    </row>
    <row r="173" spans="3:7" ht="15.5" x14ac:dyDescent="0.35">
      <c r="C173" t="s">
        <v>20</v>
      </c>
      <c r="D173" s="5">
        <v>219000000000</v>
      </c>
      <c r="E173" s="5">
        <v>226000000000</v>
      </c>
      <c r="F173" s="5">
        <v>229000000000</v>
      </c>
      <c r="G173" s="5">
        <v>224000000000</v>
      </c>
    </row>
    <row r="174" spans="3:7" ht="15.5" x14ac:dyDescent="0.35">
      <c r="C174" t="s">
        <v>183</v>
      </c>
      <c r="D174" s="5">
        <v>123000000000</v>
      </c>
      <c r="E174" s="5">
        <v>119000000000</v>
      </c>
      <c r="F174" s="5">
        <v>119000000000</v>
      </c>
      <c r="G174" s="5">
        <v>115000000000</v>
      </c>
    </row>
    <row r="175" spans="3:7" ht="15.5" x14ac:dyDescent="0.35">
      <c r="C175" t="s">
        <v>184</v>
      </c>
      <c r="D175" s="5">
        <v>7000000000</v>
      </c>
      <c r="E175" s="5">
        <v>3000000000</v>
      </c>
      <c r="F175" s="5">
        <v>-5000000000</v>
      </c>
      <c r="G175" s="5">
        <v>7000000000</v>
      </c>
    </row>
    <row r="176" spans="3:7" ht="15.5" x14ac:dyDescent="0.35">
      <c r="C176" t="s">
        <v>185</v>
      </c>
      <c r="G176" s="5">
        <v>0</v>
      </c>
    </row>
    <row r="177" spans="3:13" ht="15.5" x14ac:dyDescent="0.35">
      <c r="C177" t="s">
        <v>12</v>
      </c>
      <c r="D177" s="5">
        <v>7000000000</v>
      </c>
      <c r="E177" s="5">
        <v>3000000000</v>
      </c>
      <c r="F177" s="5">
        <v>-5000000000</v>
      </c>
      <c r="G177" s="5">
        <v>7000000000</v>
      </c>
    </row>
    <row r="178" spans="3:13" ht="15.5" x14ac:dyDescent="0.35">
      <c r="C178" t="s">
        <v>15</v>
      </c>
      <c r="D178" s="6">
        <v>5.08</v>
      </c>
      <c r="E178" s="6">
        <v>2.4</v>
      </c>
      <c r="F178" s="6">
        <v>-3.69</v>
      </c>
      <c r="G178" s="6">
        <v>4.97</v>
      </c>
    </row>
    <row r="179" spans="3:13" ht="15.5" x14ac:dyDescent="0.35">
      <c r="C179" t="s">
        <v>45</v>
      </c>
      <c r="I179" s="6">
        <v>3.79</v>
      </c>
      <c r="J179" s="6">
        <v>0.25</v>
      </c>
      <c r="K179" s="6">
        <v>2.1800000000000002</v>
      </c>
      <c r="L179" s="6">
        <v>6.51</v>
      </c>
      <c r="M179" s="6">
        <v>4.17</v>
      </c>
    </row>
    <row r="180" spans="3:13" ht="15.5" x14ac:dyDescent="0.35">
      <c r="C180" t="s">
        <v>59</v>
      </c>
      <c r="I180" s="6">
        <v>26.39</v>
      </c>
      <c r="J180" s="5">
        <v>284</v>
      </c>
      <c r="K180" s="5">
        <v>0</v>
      </c>
      <c r="L180" s="5">
        <v>0</v>
      </c>
      <c r="M180" s="5">
        <v>0</v>
      </c>
    </row>
    <row r="181" spans="3:13" ht="15.5" x14ac:dyDescent="0.35">
      <c r="C181" t="s">
        <v>62</v>
      </c>
      <c r="I181" s="6">
        <v>0.25</v>
      </c>
      <c r="J181" s="6">
        <v>0.31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186</v>
      </c>
      <c r="I182" s="5">
        <v>30720000000</v>
      </c>
      <c r="J182" s="5">
        <v>31050000000</v>
      </c>
      <c r="K182" s="5">
        <v>29920000000</v>
      </c>
      <c r="L182" s="5">
        <v>33250000000</v>
      </c>
      <c r="M182" s="5">
        <v>24470000000</v>
      </c>
    </row>
    <row r="183" spans="3:13" ht="15.5" x14ac:dyDescent="0.35">
      <c r="C183" t="s">
        <v>187</v>
      </c>
      <c r="I183" s="6">
        <v>1.2E-2</v>
      </c>
      <c r="J183" s="6">
        <v>8.0000000000000004E-4</v>
      </c>
      <c r="K183" s="6">
        <v>5.1000000000000004E-3</v>
      </c>
      <c r="L183" s="6">
        <v>1.6899999999999998E-2</v>
      </c>
      <c r="M183" s="6">
        <v>1.2699999999999999E-2</v>
      </c>
    </row>
    <row r="184" spans="3:13" ht="15.5" x14ac:dyDescent="0.35">
      <c r="C184" t="s">
        <v>188</v>
      </c>
      <c r="I184" s="6">
        <v>2.8500000000000001E-2</v>
      </c>
      <c r="J184" s="6">
        <v>1.9E-3</v>
      </c>
      <c r="K184" s="6">
        <v>1.6E-2</v>
      </c>
      <c r="L184" s="6">
        <v>4.8499999999999995E-2</v>
      </c>
      <c r="M184" s="6">
        <v>3.3000000000000002E-2</v>
      </c>
    </row>
    <row r="185" spans="3:13" ht="15.5" x14ac:dyDescent="0.35">
      <c r="C185" t="s">
        <v>189</v>
      </c>
      <c r="I185" s="6">
        <v>0.12300000000000001</v>
      </c>
      <c r="J185" s="6">
        <v>0.14990000000000001</v>
      </c>
      <c r="K185" s="6">
        <v>0.15770000000000001</v>
      </c>
      <c r="L185" s="6">
        <v>0.17519999999999999</v>
      </c>
      <c r="M185" s="6">
        <v>0.23269999999999999</v>
      </c>
    </row>
    <row r="186" spans="3:13" ht="15.5" x14ac:dyDescent="0.35">
      <c r="C186" t="s">
        <v>190</v>
      </c>
      <c r="I186" s="6">
        <v>1.26</v>
      </c>
      <c r="J186" s="6">
        <v>1.27</v>
      </c>
      <c r="K186" s="6">
        <v>1.23</v>
      </c>
      <c r="L186" s="6">
        <v>1.66</v>
      </c>
      <c r="M186" s="6">
        <v>1.59</v>
      </c>
    </row>
    <row r="187" spans="3:13" ht="15.5" x14ac:dyDescent="0.35">
      <c r="C187" t="s">
        <v>56</v>
      </c>
      <c r="I187" s="6">
        <v>0.75</v>
      </c>
      <c r="J187" s="6">
        <v>0.55000000000000004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53</v>
      </c>
      <c r="I188" s="6">
        <v>132.81</v>
      </c>
      <c r="J188" s="6">
        <v>128.84</v>
      </c>
      <c r="K188" s="6">
        <v>136.62</v>
      </c>
      <c r="L188" s="6">
        <v>134.44999999999999</v>
      </c>
      <c r="M188" s="6">
        <v>126.35</v>
      </c>
    </row>
    <row r="189" spans="3:13" ht="15.5" x14ac:dyDescent="0.35">
      <c r="C189" t="s">
        <v>191</v>
      </c>
      <c r="I189" s="6">
        <v>0.75</v>
      </c>
      <c r="J189" s="6">
        <v>0.55000000000000004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192</v>
      </c>
      <c r="I190" s="6">
        <v>132.81</v>
      </c>
      <c r="J190" s="6">
        <v>128.84</v>
      </c>
      <c r="K190" s="6">
        <v>136.62</v>
      </c>
      <c r="L190" s="6">
        <v>134.44999999999999</v>
      </c>
      <c r="M190" s="6">
        <v>126.35</v>
      </c>
    </row>
    <row r="191" spans="3:13" ht="15.5" x14ac:dyDescent="0.35">
      <c r="C191" t="s">
        <v>193</v>
      </c>
      <c r="I191" s="5">
        <v>228000000000</v>
      </c>
      <c r="J191" s="5">
        <v>231000000000</v>
      </c>
      <c r="K191" s="5">
        <v>199000000000</v>
      </c>
      <c r="L191" s="5">
        <v>159000000000</v>
      </c>
      <c r="M191" s="5">
        <v>114000000000</v>
      </c>
    </row>
    <row r="192" spans="3:13" ht="15.5" x14ac:dyDescent="0.35">
      <c r="C192" t="s">
        <v>194</v>
      </c>
      <c r="L192" s="5">
        <v>9000000000</v>
      </c>
      <c r="M192" s="5">
        <v>14000000000</v>
      </c>
    </row>
    <row r="193" spans="2:13" ht="15.5" x14ac:dyDescent="0.35">
      <c r="C193" t="s">
        <v>25</v>
      </c>
      <c r="I193" s="5">
        <v>228000000000</v>
      </c>
      <c r="J193" s="5">
        <v>231000000000</v>
      </c>
      <c r="K193" s="5">
        <v>199000000000</v>
      </c>
      <c r="L193" s="5">
        <v>167000000000</v>
      </c>
      <c r="M193" s="5">
        <v>129000000000</v>
      </c>
    </row>
    <row r="194" spans="2:13" ht="15.5" x14ac:dyDescent="0.35">
      <c r="C194" t="s">
        <v>22</v>
      </c>
      <c r="I194" s="5">
        <v>226000000000</v>
      </c>
      <c r="J194" s="5">
        <v>230000000000</v>
      </c>
      <c r="K194" s="5">
        <v>197000000000</v>
      </c>
      <c r="L194" s="5">
        <v>162000000000</v>
      </c>
      <c r="M194" s="5">
        <v>124000000000</v>
      </c>
    </row>
    <row r="195" spans="2:13" ht="15.5" x14ac:dyDescent="0.35">
      <c r="C195" t="s">
        <v>195</v>
      </c>
      <c r="I195" s="5">
        <v>119000000000</v>
      </c>
      <c r="J195" s="5">
        <v>110000000000</v>
      </c>
      <c r="K195" s="5">
        <v>28000000000</v>
      </c>
      <c r="L195" s="5">
        <v>25000000000</v>
      </c>
      <c r="M195" s="5">
        <v>17000000000</v>
      </c>
    </row>
    <row r="196" spans="2:13" ht="15.5" x14ac:dyDescent="0.35">
      <c r="C196" t="s">
        <v>196</v>
      </c>
      <c r="I196" s="5">
        <v>4000000000</v>
      </c>
      <c r="J196" s="5">
        <v>-109000000000</v>
      </c>
      <c r="K196" s="5">
        <v>-31000000000</v>
      </c>
      <c r="L196" s="5">
        <v>-39000000000</v>
      </c>
      <c r="M196" s="5">
        <v>-2000000000</v>
      </c>
    </row>
    <row r="197" spans="2:13" ht="15.5" x14ac:dyDescent="0.35">
      <c r="C197" t="s">
        <v>197</v>
      </c>
      <c r="I197" s="5">
        <v>0</v>
      </c>
      <c r="J197" s="5">
        <v>0</v>
      </c>
      <c r="K197" s="5">
        <v>0</v>
      </c>
      <c r="L197" s="5">
        <v>0</v>
      </c>
      <c r="M197" s="5">
        <v>-18000000000</v>
      </c>
    </row>
    <row r="198" spans="2:13" ht="15.5" x14ac:dyDescent="0.35">
      <c r="C198" t="s">
        <v>14</v>
      </c>
      <c r="I198" s="5">
        <v>4000000000</v>
      </c>
      <c r="J198" s="5">
        <v>-109000000000</v>
      </c>
      <c r="K198" s="5">
        <v>-31000000000</v>
      </c>
      <c r="L198" s="5">
        <v>-39000000000</v>
      </c>
      <c r="M198" s="5">
        <v>-20000000000</v>
      </c>
    </row>
    <row r="199" spans="2:13" ht="15.5" x14ac:dyDescent="0.35">
      <c r="C199" t="s">
        <v>16</v>
      </c>
      <c r="I199" s="6">
        <v>3.04</v>
      </c>
      <c r="J199" s="6">
        <v>-78.260000000000005</v>
      </c>
      <c r="K199" s="6">
        <v>-38.56</v>
      </c>
      <c r="L199" s="6">
        <v>-48.84</v>
      </c>
      <c r="M199" s="6">
        <v>-24.95</v>
      </c>
    </row>
    <row r="201" spans="2:13" ht="15.5" x14ac:dyDescent="0.35">
      <c r="B201" t="s">
        <v>198</v>
      </c>
      <c r="C201" t="s">
        <v>199</v>
      </c>
      <c r="D201" s="5">
        <v>2000000000</v>
      </c>
      <c r="E201" s="5">
        <v>2000000000</v>
      </c>
      <c r="F201" s="5">
        <v>2000000000</v>
      </c>
      <c r="G201" s="5">
        <v>7000000000</v>
      </c>
      <c r="H201" s="5">
        <v>9000000000</v>
      </c>
      <c r="I201" s="5">
        <v>5000000000</v>
      </c>
      <c r="J201" s="5">
        <v>349000000</v>
      </c>
      <c r="K201" s="5">
        <v>2000000000</v>
      </c>
      <c r="L201" s="5">
        <v>5000000000</v>
      </c>
      <c r="M201" s="5">
        <v>3000000000</v>
      </c>
    </row>
    <row r="202" spans="2:13" ht="15.5" x14ac:dyDescent="0.35">
      <c r="C202" t="s">
        <v>317</v>
      </c>
      <c r="H202" s="5">
        <v>13000000000</v>
      </c>
      <c r="I202" s="5">
        <v>5000000000</v>
      </c>
      <c r="J202" s="5">
        <v>349000000</v>
      </c>
    </row>
    <row r="203" spans="2:13" ht="15.5" x14ac:dyDescent="0.35">
      <c r="C203" t="s">
        <v>44</v>
      </c>
      <c r="D203" s="6">
        <v>1.56</v>
      </c>
      <c r="E203" s="6">
        <v>1.21</v>
      </c>
      <c r="F203" s="6">
        <v>1.7</v>
      </c>
      <c r="G203" s="6">
        <v>4.74</v>
      </c>
      <c r="H203" s="6">
        <v>6.23</v>
      </c>
      <c r="I203" s="6">
        <v>3.79</v>
      </c>
      <c r="J203" s="6">
        <v>0.25</v>
      </c>
      <c r="K203" s="6">
        <v>1.26</v>
      </c>
      <c r="L203" s="6">
        <v>3.75</v>
      </c>
      <c r="M203" s="6">
        <v>2.4</v>
      </c>
    </row>
    <row r="204" spans="2:13" ht="15.5" x14ac:dyDescent="0.35">
      <c r="C204" t="s">
        <v>318</v>
      </c>
      <c r="H204" s="6">
        <v>9.2100000000000009</v>
      </c>
      <c r="I204" s="6">
        <v>3.79</v>
      </c>
      <c r="J204" s="6">
        <v>0.25</v>
      </c>
    </row>
    <row r="205" spans="2:13" ht="15.5" x14ac:dyDescent="0.35">
      <c r="C205" t="s">
        <v>204</v>
      </c>
      <c r="D205" s="5">
        <v>181000000000</v>
      </c>
      <c r="E205" s="5">
        <v>202000000000</v>
      </c>
      <c r="F205" s="5">
        <v>134000000000</v>
      </c>
      <c r="G205" s="5">
        <v>121000000000</v>
      </c>
      <c r="H205" s="5">
        <v>725000000000</v>
      </c>
      <c r="I205" s="5">
        <v>564000000000</v>
      </c>
      <c r="J205" s="5">
        <v>323000000000</v>
      </c>
      <c r="K205" s="5">
        <v>199000000000</v>
      </c>
      <c r="L205" s="5">
        <v>382000000000</v>
      </c>
      <c r="M205" s="5">
        <v>304000000000</v>
      </c>
    </row>
    <row r="206" spans="2:13" ht="15.5" x14ac:dyDescent="0.35">
      <c r="C206" t="s">
        <v>319</v>
      </c>
      <c r="H206" s="5">
        <v>639000000000</v>
      </c>
      <c r="I206" s="5">
        <v>564000000000</v>
      </c>
      <c r="J206" s="5">
        <v>323000000000</v>
      </c>
    </row>
    <row r="207" spans="2:13" ht="15.5" x14ac:dyDescent="0.35">
      <c r="C207" t="s">
        <v>208</v>
      </c>
      <c r="I207" s="6">
        <v>10.43</v>
      </c>
    </row>
    <row r="208" spans="2:13" ht="15.5" x14ac:dyDescent="0.35">
      <c r="C208" t="s">
        <v>320</v>
      </c>
      <c r="I208" s="6">
        <v>7.06</v>
      </c>
    </row>
    <row r="209" spans="3:9" ht="15.5" x14ac:dyDescent="0.35">
      <c r="C209" t="s">
        <v>209</v>
      </c>
      <c r="I209" s="6">
        <v>7.42</v>
      </c>
    </row>
    <row r="210" spans="3:9" ht="15.5" x14ac:dyDescent="0.35">
      <c r="C210" t="s">
        <v>321</v>
      </c>
      <c r="I210" s="6">
        <v>0.14169999999999999</v>
      </c>
    </row>
    <row r="211" spans="3:9" ht="15.5" x14ac:dyDescent="0.35">
      <c r="C211" t="s">
        <v>322</v>
      </c>
      <c r="I211" s="6">
        <v>0.14000000000000001</v>
      </c>
    </row>
    <row r="212" spans="3:9" ht="15.5" x14ac:dyDescent="0.35">
      <c r="C212" t="s">
        <v>210</v>
      </c>
      <c r="I212" s="6">
        <v>0.48</v>
      </c>
    </row>
    <row r="213" spans="3:9" ht="15.5" x14ac:dyDescent="0.35">
      <c r="C213" t="s">
        <v>323</v>
      </c>
      <c r="I213" s="6">
        <v>7.31</v>
      </c>
    </row>
    <row r="214" spans="3:9" ht="15.5" x14ac:dyDescent="0.35">
      <c r="C214" t="s">
        <v>324</v>
      </c>
      <c r="I214" s="6">
        <v>7.42</v>
      </c>
    </row>
    <row r="215" spans="3:9" ht="15.5" x14ac:dyDescent="0.35">
      <c r="C215" t="s">
        <v>325</v>
      </c>
      <c r="I215" s="6">
        <v>9.93</v>
      </c>
    </row>
    <row r="216" spans="3:9" ht="15.5" x14ac:dyDescent="0.35">
      <c r="C216" t="s">
        <v>326</v>
      </c>
      <c r="I216" s="6">
        <v>8.11</v>
      </c>
    </row>
    <row r="217" spans="3:9" ht="15.5" x14ac:dyDescent="0.35">
      <c r="C217" t="s">
        <v>328</v>
      </c>
      <c r="I217" s="6">
        <v>-0.43</v>
      </c>
    </row>
    <row r="218" spans="3:9" ht="15.5" x14ac:dyDescent="0.35">
      <c r="C218" t="s">
        <v>329</v>
      </c>
      <c r="I218" s="6">
        <v>9.2100000000000009</v>
      </c>
    </row>
    <row r="219" spans="3:9" ht="15.5" x14ac:dyDescent="0.35">
      <c r="C219" t="s">
        <v>211</v>
      </c>
      <c r="I219" s="6">
        <v>6.23</v>
      </c>
    </row>
    <row r="220" spans="3:9" ht="15.5" x14ac:dyDescent="0.35">
      <c r="C220" t="s">
        <v>330</v>
      </c>
      <c r="I220" s="6">
        <v>459.56</v>
      </c>
    </row>
    <row r="221" spans="3:9" ht="15.5" x14ac:dyDescent="0.35">
      <c r="C221" t="s">
        <v>212</v>
      </c>
      <c r="D221" s="6">
        <v>0.72</v>
      </c>
    </row>
    <row r="222" spans="3:9" ht="15.5" x14ac:dyDescent="0.35">
      <c r="C222" t="s">
        <v>213</v>
      </c>
      <c r="I222" s="6">
        <v>134.37</v>
      </c>
    </row>
    <row r="223" spans="3:9" ht="15.5" x14ac:dyDescent="0.35">
      <c r="C223" t="s">
        <v>331</v>
      </c>
      <c r="I223" s="6">
        <v>8.76</v>
      </c>
    </row>
    <row r="224" spans="3:9" ht="15.5" x14ac:dyDescent="0.35">
      <c r="C224" t="s">
        <v>214</v>
      </c>
      <c r="D224" s="6">
        <v>1.52</v>
      </c>
    </row>
    <row r="225" spans="3:9" ht="15.5" x14ac:dyDescent="0.35">
      <c r="C225" t="s">
        <v>215</v>
      </c>
      <c r="D225" s="6">
        <v>0.62</v>
      </c>
    </row>
    <row r="226" spans="3:9" ht="15.5" x14ac:dyDescent="0.35">
      <c r="C226" t="s">
        <v>216</v>
      </c>
      <c r="D226" s="6">
        <v>1.18</v>
      </c>
    </row>
    <row r="227" spans="3:9" ht="15.5" x14ac:dyDescent="0.35">
      <c r="C227" t="s">
        <v>217</v>
      </c>
      <c r="D227" s="6">
        <v>1.33</v>
      </c>
    </row>
    <row r="228" spans="3:9" ht="15.5" x14ac:dyDescent="0.35">
      <c r="C228" t="s">
        <v>218</v>
      </c>
      <c r="D228" s="6">
        <v>0.51</v>
      </c>
    </row>
    <row r="229" spans="3:9" ht="15.5" x14ac:dyDescent="0.35">
      <c r="C229" t="s">
        <v>219</v>
      </c>
      <c r="D229" s="6">
        <v>2.33</v>
      </c>
    </row>
    <row r="230" spans="3:9" ht="15.5" x14ac:dyDescent="0.35">
      <c r="C230" t="s">
        <v>333</v>
      </c>
      <c r="I230" s="6">
        <v>1.72</v>
      </c>
    </row>
    <row r="231" spans="3:9" ht="15.5" x14ac:dyDescent="0.35">
      <c r="C231" t="s">
        <v>12</v>
      </c>
      <c r="D231" s="5">
        <v>7000000000</v>
      </c>
    </row>
    <row r="232" spans="3:9" ht="15.5" x14ac:dyDescent="0.35">
      <c r="C232" t="s">
        <v>220</v>
      </c>
      <c r="I232" s="6">
        <v>3.21</v>
      </c>
    </row>
    <row r="233" spans="3:9" ht="15.5" x14ac:dyDescent="0.35">
      <c r="C233" t="s">
        <v>221</v>
      </c>
      <c r="I233" s="6">
        <v>2.9399999999999999E-2</v>
      </c>
    </row>
    <row r="234" spans="3:9" ht="15.5" x14ac:dyDescent="0.35">
      <c r="C234" t="s">
        <v>222</v>
      </c>
      <c r="I234" s="6">
        <v>6.8499999999999991E-2</v>
      </c>
    </row>
    <row r="235" spans="3:9" ht="15.5" x14ac:dyDescent="0.35">
      <c r="C235" t="s">
        <v>223</v>
      </c>
      <c r="I235" s="6">
        <v>0.15869999999999998</v>
      </c>
    </row>
    <row r="236" spans="3:9" ht="15.5" x14ac:dyDescent="0.35">
      <c r="C236" t="s">
        <v>334</v>
      </c>
      <c r="I236" s="6">
        <v>5.9400000000000001E-2</v>
      </c>
    </row>
    <row r="237" spans="3:9" ht="15.5" x14ac:dyDescent="0.35">
      <c r="C237" t="s">
        <v>224</v>
      </c>
      <c r="D237" s="6">
        <v>63.02</v>
      </c>
    </row>
    <row r="238" spans="3:9" ht="15.5" x14ac:dyDescent="0.35">
      <c r="C238" t="s">
        <v>225</v>
      </c>
      <c r="D238" s="6">
        <v>160.44</v>
      </c>
    </row>
    <row r="239" spans="3:9" ht="15.5" x14ac:dyDescent="0.35">
      <c r="C239" t="s">
        <v>226</v>
      </c>
      <c r="D239" s="6">
        <v>9.11</v>
      </c>
    </row>
    <row r="240" spans="3:9" ht="15.5" x14ac:dyDescent="0.35">
      <c r="C240" t="s">
        <v>227</v>
      </c>
      <c r="D240" s="6">
        <v>214.35</v>
      </c>
    </row>
    <row r="241" spans="3:9" ht="15.5" x14ac:dyDescent="0.35">
      <c r="C241" t="s">
        <v>228</v>
      </c>
      <c r="D241" s="6">
        <v>1.44</v>
      </c>
    </row>
    <row r="242" spans="3:9" ht="15.5" x14ac:dyDescent="0.35">
      <c r="C242" t="s">
        <v>335</v>
      </c>
      <c r="I242" s="6">
        <v>1.46</v>
      </c>
    </row>
    <row r="243" spans="3:9" ht="15.5" x14ac:dyDescent="0.35">
      <c r="C243" t="s">
        <v>336</v>
      </c>
      <c r="I243" s="6">
        <v>2.2599999999999998</v>
      </c>
    </row>
    <row r="244" spans="3:9" ht="15.5" x14ac:dyDescent="0.35">
      <c r="C244" t="s">
        <v>40</v>
      </c>
      <c r="I244" s="5">
        <v>90000000000</v>
      </c>
    </row>
    <row r="245" spans="3:9" ht="15.5" x14ac:dyDescent="0.35">
      <c r="C245" t="s">
        <v>229</v>
      </c>
      <c r="I245" s="5">
        <v>309000000000</v>
      </c>
    </row>
    <row r="246" spans="3:9" ht="15.5" x14ac:dyDescent="0.35">
      <c r="C246" t="s">
        <v>230</v>
      </c>
      <c r="I246" s="5">
        <v>1390000000</v>
      </c>
    </row>
    <row r="247" spans="3:9" ht="15.5" x14ac:dyDescent="0.35">
      <c r="C247" t="s">
        <v>231</v>
      </c>
      <c r="I247" s="6">
        <v>0.20850000000000002</v>
      </c>
    </row>
    <row r="248" spans="3:9" ht="15.5" x14ac:dyDescent="0.35">
      <c r="C248" t="s">
        <v>232</v>
      </c>
      <c r="D248" s="6">
        <v>0.32530000000000003</v>
      </c>
    </row>
    <row r="249" spans="3:9" ht="15.5" x14ac:dyDescent="0.35">
      <c r="C249" t="s">
        <v>233</v>
      </c>
      <c r="D249" s="6">
        <v>3.3300000000000003E-2</v>
      </c>
    </row>
    <row r="250" spans="3:9" ht="15.5" x14ac:dyDescent="0.35">
      <c r="C250" t="s">
        <v>234</v>
      </c>
      <c r="D250" s="6">
        <v>1.2E-2</v>
      </c>
    </row>
    <row r="251" spans="3:9" ht="15.5" x14ac:dyDescent="0.35">
      <c r="C251" t="s">
        <v>235</v>
      </c>
      <c r="D251" s="6">
        <v>0.69950000000000001</v>
      </c>
    </row>
    <row r="252" spans="3:9" ht="15.5" x14ac:dyDescent="0.35">
      <c r="C252" t="s">
        <v>236</v>
      </c>
      <c r="D252" s="6">
        <v>1.9787000000000001</v>
      </c>
    </row>
    <row r="253" spans="3:9" ht="15.5" x14ac:dyDescent="0.35">
      <c r="C253" t="s">
        <v>237</v>
      </c>
      <c r="D253" s="6">
        <v>1.4036000000000002</v>
      </c>
    </row>
    <row r="254" spans="3:9" ht="15.5" x14ac:dyDescent="0.35">
      <c r="C254" t="s">
        <v>244</v>
      </c>
      <c r="I254" s="5">
        <v>8</v>
      </c>
    </row>
    <row r="255" spans="3:9" ht="15.5" x14ac:dyDescent="0.35">
      <c r="C255" t="s">
        <v>245</v>
      </c>
      <c r="I255" s="6">
        <v>0.24</v>
      </c>
    </row>
    <row r="256" spans="3:9" ht="15.5" x14ac:dyDescent="0.35">
      <c r="C256" t="s">
        <v>246</v>
      </c>
      <c r="I256" s="6">
        <v>0.08</v>
      </c>
    </row>
    <row r="257" spans="3:9" ht="15.5" x14ac:dyDescent="0.35">
      <c r="C257" t="s">
        <v>247</v>
      </c>
      <c r="I257" s="6">
        <v>0.79</v>
      </c>
    </row>
    <row r="258" spans="3:9" ht="15.5" x14ac:dyDescent="0.35">
      <c r="C258" t="s">
        <v>249</v>
      </c>
      <c r="I258" s="6">
        <v>0.95</v>
      </c>
    </row>
    <row r="259" spans="3:9" ht="15.5" x14ac:dyDescent="0.35">
      <c r="C259" t="s">
        <v>250</v>
      </c>
      <c r="I259" s="6">
        <v>0.81</v>
      </c>
    </row>
    <row r="260" spans="3:9" ht="15.5" x14ac:dyDescent="0.35">
      <c r="C260" t="s">
        <v>251</v>
      </c>
      <c r="I260" s="6">
        <v>0.33</v>
      </c>
    </row>
    <row r="261" spans="3:9" ht="15.5" x14ac:dyDescent="0.35">
      <c r="C261" t="s">
        <v>337</v>
      </c>
      <c r="I261" s="5">
        <v>639000000000</v>
      </c>
    </row>
    <row r="262" spans="3:9" ht="15.5" x14ac:dyDescent="0.35">
      <c r="C262" t="s">
        <v>338</v>
      </c>
      <c r="I262" s="5">
        <v>151000000000</v>
      </c>
    </row>
    <row r="263" spans="3:9" ht="15.5" x14ac:dyDescent="0.35">
      <c r="C263" t="s">
        <v>339</v>
      </c>
      <c r="I263" s="5">
        <v>38000000000</v>
      </c>
    </row>
    <row r="264" spans="3:9" ht="15.5" x14ac:dyDescent="0.35">
      <c r="C264" t="s">
        <v>340</v>
      </c>
      <c r="I264" s="5">
        <v>13000000000</v>
      </c>
    </row>
    <row r="265" spans="3:9" ht="15.5" x14ac:dyDescent="0.35">
      <c r="C265" t="s">
        <v>252</v>
      </c>
      <c r="D265" s="5">
        <v>1000000000</v>
      </c>
    </row>
    <row r="266" spans="3:9" ht="15.5" x14ac:dyDescent="0.35">
      <c r="C266" t="s">
        <v>253</v>
      </c>
      <c r="D266" s="5">
        <v>436000000000</v>
      </c>
    </row>
    <row r="267" spans="3:9" ht="15.5" x14ac:dyDescent="0.35">
      <c r="C267" t="s">
        <v>254</v>
      </c>
      <c r="D267" s="5">
        <v>249000000000</v>
      </c>
    </row>
    <row r="268" spans="3:9" ht="15.5" x14ac:dyDescent="0.35">
      <c r="C268" t="s">
        <v>183</v>
      </c>
      <c r="D268" s="5">
        <v>123000000000</v>
      </c>
    </row>
    <row r="269" spans="3:9" ht="15.5" x14ac:dyDescent="0.35">
      <c r="C269" t="s">
        <v>182</v>
      </c>
      <c r="I269" s="5">
        <v>187000000000</v>
      </c>
    </row>
    <row r="270" spans="3:9" ht="15.5" x14ac:dyDescent="0.35">
      <c r="C270" t="s">
        <v>180</v>
      </c>
      <c r="D270" s="5">
        <v>220000000000</v>
      </c>
    </row>
    <row r="271" spans="3:9" ht="15.5" x14ac:dyDescent="0.35">
      <c r="C271" t="s">
        <v>23</v>
      </c>
      <c r="D271" s="5">
        <v>220000000000</v>
      </c>
    </row>
    <row r="272" spans="3:9" ht="15.5" x14ac:dyDescent="0.35">
      <c r="C272" t="s">
        <v>20</v>
      </c>
      <c r="D272" s="5">
        <v>219000000000</v>
      </c>
    </row>
    <row r="273" spans="3:9" ht="15.5" x14ac:dyDescent="0.35">
      <c r="C273" t="s">
        <v>255</v>
      </c>
      <c r="I273" s="5">
        <v>187000000000</v>
      </c>
    </row>
    <row r="274" spans="3:9" ht="15.5" x14ac:dyDescent="0.35">
      <c r="C274" t="s">
        <v>341</v>
      </c>
      <c r="I274" s="5">
        <v>12000000000</v>
      </c>
    </row>
    <row r="275" spans="3:9" ht="15.5" x14ac:dyDescent="0.35">
      <c r="C275" t="s">
        <v>342</v>
      </c>
      <c r="I275" s="5">
        <v>0</v>
      </c>
    </row>
    <row r="276" spans="3:9" ht="15.5" x14ac:dyDescent="0.35">
      <c r="C276" t="s">
        <v>343</v>
      </c>
      <c r="I276" s="5">
        <v>-13000000000</v>
      </c>
    </row>
    <row r="277" spans="3:9" ht="15.5" x14ac:dyDescent="0.35">
      <c r="C277" t="s">
        <v>344</v>
      </c>
      <c r="I277" s="5">
        <v>0</v>
      </c>
    </row>
    <row r="278" spans="3:9" ht="15.5" x14ac:dyDescent="0.35">
      <c r="C278" t="s">
        <v>345</v>
      </c>
      <c r="I278" s="5">
        <v>12000000000</v>
      </c>
    </row>
  </sheetData>
  <pageMargins left="0.7" right="0.7" top="0.75" bottom="0.75" header="0.3" footer="0.3"/>
  <ignoredErrors>
    <ignoredError sqref="A1:M279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3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1413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1414</v>
      </c>
      <c r="D2" s="2" vm="185">
        <f ca="1">IFERROR(_xlfn.STOCKHISTORY("XIDX:" &amp; $C$1, D3, , 0, 0, 1), "Libur")</f>
        <v>132</v>
      </c>
      <c r="H2" s="2" vm="185">
        <f ca="1">IFERROR(INDEX(D2:G2,COUNT(D2:G2)),"")</f>
        <v>132</v>
      </c>
      <c r="I2" s="2" vm="191">
        <f ca="1">IFERROR(_xlfn.STOCKHISTORY("XIDX:" &amp; $C$1, I1, , 0, 0, 1), "Libur")</f>
        <v>160</v>
      </c>
      <c r="J2" s="2" vm="163">
        <f ca="1">IFERROR(_xlfn.STOCKHISTORY("XIDX:" &amp; $C$1, J1, , 0, 0, 1), "Libur")</f>
        <v>244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334359805843</v>
      </c>
      <c r="H4" s="2">
        <f>IFERROR(SUM(D4:G4)*(4/MAX(1,COUNT(D4:G4))),"")</f>
        <v>1337439223372</v>
      </c>
      <c r="I4" s="2">
        <f>IFERROR(INDEX(I51:I500,MATCH($C$4,$C$51:$C$500,0)),"")</f>
        <v>1503351559061</v>
      </c>
      <c r="J4" s="2">
        <f>IFERROR(INDEX(J51:J500,MATCH($C$4,$C$51:$C$500,0)),"")</f>
        <v>1462916419126</v>
      </c>
      <c r="K4" s="2">
        <f>IFERROR(INDEX(K51:K500,MATCH($C$4,$C$51:$C$500,0)),"")</f>
        <v>1363133590935</v>
      </c>
      <c r="L4" s="2">
        <f>IFERROR(INDEX(L51:L500,MATCH($C$4,$C$51:$C$500,0)),"")</f>
        <v>1115459007191</v>
      </c>
      <c r="M4" s="2">
        <f>IFERROR(INDEX(M51:M500,MATCH($C$4,$C$51:$C$500,0)),"")</f>
        <v>719690449977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46800330007</v>
      </c>
      <c r="H5" s="2">
        <f>IFERROR(SUM(D5:G5)*(4/MAX(1,COUNT(D5:G5))),"")</f>
        <v>187201320028</v>
      </c>
      <c r="I5" s="2">
        <f>IFERROR(INDEX(I51:I500,MATCH($C$5,$C$51:$C$500,0)),"")</f>
        <v>83598294920</v>
      </c>
      <c r="J5" s="2">
        <f>IFERROR(INDEX(J51:J500,MATCH($C$5,$C$51:$C$500,0)),"")</f>
        <v>111119651695</v>
      </c>
      <c r="K5" s="2">
        <f>IFERROR(INDEX(K51:K500,MATCH($C$5,$C$51:$C$500,0)),"")</f>
        <v>282034003044</v>
      </c>
      <c r="L5" s="2">
        <f>IFERROR(INDEX(L51:L500,MATCH($C$5,$C$51:$C$500,0)),"")</f>
        <v>65669470643</v>
      </c>
      <c r="M5" s="2">
        <f>IFERROR(INDEX(M51:M500,MATCH($C$5,$C$51:$C$500,0)),"")</f>
        <v>78188079183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1167721400004</v>
      </c>
      <c r="H6" s="2">
        <f>IFERROR(INDEX(D6:G6,COUNT(D6:G6)),"")</f>
        <v>1167721400004</v>
      </c>
      <c r="I6" s="2">
        <f>IFERROR(INDEX(I51:I500,MATCH($C$6,$C$51:$C$500,0)),"")</f>
        <v>1120876759216</v>
      </c>
      <c r="J6" s="2">
        <f>IFERROR(INDEX(J51:J500,MATCH($C$6,$C$51:$C$500,0)),"")</f>
        <v>1069146262729</v>
      </c>
      <c r="K6" s="2">
        <f>IFERROR(INDEX(K51:K500,MATCH($C$6,$C$51:$C$500,0)),"")</f>
        <v>752361056533</v>
      </c>
      <c r="L6" s="2">
        <f>IFERROR(INDEX(L51:L500,MATCH($C$6,$C$51:$C$500,0)),"")</f>
        <v>373908617675</v>
      </c>
      <c r="M6" s="2">
        <f>IFERROR(INDEX(M51:M500,MATCH($C$6,$C$51:$C$500,0)),"")</f>
        <v>360681290107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8.89</v>
      </c>
      <c r="H7" s="3">
        <f>IFERROR(INDEX(D7:G7,COUNT(D7:G7)),"")</f>
        <v>8.89</v>
      </c>
      <c r="I7" s="3">
        <f>IFERROR(INDEX(I51:I500,MATCH($C$7,$C$51:$C$500,0))/1000000000,"")</f>
        <v>8.89</v>
      </c>
      <c r="J7" s="3">
        <f>IFERROR(INDEX(J51:J500,MATCH($C$7,$C$51:$C$500,0))/1000000000,"")</f>
        <v>8.89</v>
      </c>
      <c r="K7" s="3">
        <f>IFERROR(INDEX(K51:K500,MATCH($C$7,$C$51:$C$500,0))/1000000000,"")</f>
        <v>7.45</v>
      </c>
      <c r="L7" s="3">
        <f>IFERROR(INDEX(L51:L500,MATCH($C$7,$C$51:$C$500,0))/1000000000,"")</f>
        <v>7.45</v>
      </c>
      <c r="M7" s="3">
        <f>IFERROR(INDEX(M51:M500,MATCH($C$7,$C$51:$C$500,0))/1000000000,"")</f>
        <v>7.45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45000000000</v>
      </c>
      <c r="H8" s="2">
        <f>IFERROR(INDEX(D8:G8,COUNT(D8:G8)),"")</f>
        <v>45000000000</v>
      </c>
      <c r="I8" s="2">
        <f>IFERROR(INDEX(I51:I500,MATCH($C$8,$C$51:$C$500,0)),"")</f>
        <v>-28000000000</v>
      </c>
      <c r="J8" s="2">
        <f>IFERROR(INDEX(J51:J500,MATCH($C$8,$C$51:$C$500,0)),"")</f>
        <v>-301000000000</v>
      </c>
      <c r="K8" s="2">
        <f>IFERROR(INDEX(K51:K500,MATCH($C$8,$C$51:$C$500,0)),"")</f>
        <v>112000000000</v>
      </c>
      <c r="L8" s="2">
        <f>IFERROR(INDEX(L51:L500,MATCH($C$8,$C$51:$C$500,0)),"")</f>
        <v>89000000000</v>
      </c>
      <c r="M8" s="2">
        <f>IFERROR(INDEX(M51:M500,MATCH($C$8,$C$51:$C$500,0)),"")</f>
        <v>-121000000000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5.0599999999999996</v>
      </c>
      <c r="H9" s="3">
        <f>IFERROR(INDEX(D9:G9,COUNT(D9:G9)),"")</f>
        <v>5.0599999999999996</v>
      </c>
      <c r="I9" s="3">
        <f>IFERROR(INDEX(I51:I500,MATCH($C$9,$C$51:$C$500,0)),"")</f>
        <v>-3.13</v>
      </c>
      <c r="J9" s="3">
        <f>IFERROR(INDEX(J51:J500,MATCH($C$9,$C$51:$C$500,0)),"")</f>
        <v>-33.89</v>
      </c>
      <c r="K9" s="3">
        <f>IFERROR(INDEX(K51:K500,MATCH($C$9,$C$51:$C$500,0)),"")</f>
        <v>15</v>
      </c>
      <c r="L9" s="3">
        <f>IFERROR(INDEX(L51:L500,MATCH($C$9,$C$51:$C$500,0)),"")</f>
        <v>11.97</v>
      </c>
      <c r="M9" s="3">
        <f>IFERROR(INDEX(M51:M500,MATCH($C$9,$C$51:$C$500,0)),"")</f>
        <v>-16.29</v>
      </c>
    </row>
    <row r="10" spans="1:13" ht="15.5" x14ac:dyDescent="0.35">
      <c r="C10" t="s">
        <v>17</v>
      </c>
      <c r="D10" s="3">
        <f ca="1">IFERROR(IF(D9=0,"",D2/D9),"")</f>
        <v>26.086956521739133</v>
      </c>
      <c r="I10" s="3">
        <f ca="1">IFERROR(IF(I9=0,"",I2/I9),"")</f>
        <v>-51.118210862619812</v>
      </c>
      <c r="J10" s="3">
        <f ca="1">IFERROR(IF(J9=0,"",J2/J9),"")</f>
        <v>-7.1997639421658306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66901475016</v>
      </c>
      <c r="H11" s="2">
        <f>IFERROR(INDEX(D11:G11,COUNT(D11:G11)),"")</f>
        <v>66901475016</v>
      </c>
      <c r="I11" s="2">
        <f>IFERROR(INDEX(I51:I500,MATCH($C$11,$C$51:$C$500,0)),"")</f>
        <v>66688719790</v>
      </c>
      <c r="J11" s="2">
        <f>IFERROR(INDEX(J51:J500,MATCH($C$11,$C$51:$C$500,0)),"")</f>
        <v>41420802140</v>
      </c>
      <c r="K11" s="2">
        <f>IFERROR(INDEX(K51:K500,MATCH($C$11,$C$51:$C$500,0)),"")</f>
        <v>195244041834</v>
      </c>
      <c r="L11" s="2">
        <f>IFERROR(INDEX(L51:L500,MATCH($C$11,$C$51:$C$500,0)),"")</f>
        <v>20644087677</v>
      </c>
      <c r="M11" s="2">
        <f>IFERROR(INDEX(M51:M500,MATCH($C$11,$C$51:$C$500,0)),"")</f>
        <v>15227514016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469000000000</v>
      </c>
      <c r="H12" s="2">
        <f>IFERROR(INDEX(D12:G12,COUNT(D12:G12)),"")</f>
        <v>469000000000</v>
      </c>
      <c r="I12" s="2">
        <f>IFERROR(INDEX(I51:I500,MATCH($C$12,$C$51:$C$500,0)),"")</f>
        <v>503000000000</v>
      </c>
      <c r="J12" s="2">
        <f>IFERROR(INDEX(J51:J500,MATCH($C$12,$C$51:$C$500,0)),"")</f>
        <v>411000000000</v>
      </c>
      <c r="K12" s="2">
        <f>IFERROR(INDEX(K51:K500,MATCH($C$12,$C$51:$C$500,0)),"")</f>
        <v>263000000000</v>
      </c>
      <c r="L12" s="2">
        <f>IFERROR(INDEX(L51:L500,MATCH($C$12,$C$51:$C$500,0)),"")</f>
        <v>402000000000</v>
      </c>
      <c r="M12" s="2">
        <f>IFERROR(INDEX(M51:M500,MATCH($C$12,$C$51:$C$500,0)),"")</f>
        <v>341000000000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536000000000</v>
      </c>
      <c r="H13" s="2">
        <f>IFERROR(INDEX(D13:G13,COUNT(D13:G13)),"")</f>
        <v>536000000000</v>
      </c>
      <c r="I13" s="2">
        <f>IFERROR(INDEX(I51:I500,MATCH($C$13,$C$51:$C$500,0)),"")</f>
        <v>570000000000</v>
      </c>
      <c r="J13" s="2">
        <f>IFERROR(INDEX(J51:J500,MATCH($C$13,$C$51:$C$500,0)),"")</f>
        <v>452000000000</v>
      </c>
      <c r="K13" s="2">
        <f>IFERROR(INDEX(K51:K500,MATCH($C$13,$C$51:$C$500,0)),"")</f>
        <v>458000000000</v>
      </c>
      <c r="L13" s="2">
        <f>IFERROR(INDEX(L51:L500,MATCH($C$13,$C$51:$C$500,0)),"")</f>
        <v>423000000000</v>
      </c>
      <c r="M13" s="2">
        <f>IFERROR(INDEX(M51:M500,MATCH($C$13,$C$51:$C$500,0)),"")</f>
        <v>357000000000</v>
      </c>
    </row>
    <row r="14" spans="1:13" ht="15.5" x14ac:dyDescent="0.35">
      <c r="C14" t="s">
        <v>26</v>
      </c>
      <c r="D14" s="2">
        <f>IFERROR(INDEX(D51:D500,MATCH($C$14,$C$51:$C$500,0)),"")</f>
        <v>-9671606691</v>
      </c>
      <c r="H14" s="2">
        <f>IFERROR(SUM(D14:G14)*(4/MAX(1,COUNT(D14:G14))),"")</f>
        <v>-38686426764</v>
      </c>
      <c r="I14" s="2">
        <f>IFERROR(INDEX(I51:I500,MATCH($C$14,$C$51:$C$500,0)),"")</f>
        <v>-41845148094</v>
      </c>
      <c r="J14" s="2">
        <f>IFERROR(INDEX(J51:J500,MATCH($C$14,$C$51:$C$500,0)),"")</f>
        <v>-31934950874</v>
      </c>
      <c r="K14" s="2">
        <f>IFERROR(INDEX(K51:K500,MATCH($C$14,$C$51:$C$500,0)),"")</f>
        <v>-35969099295</v>
      </c>
      <c r="L14" s="2">
        <f>IFERROR(INDEX(L51:L500,MATCH($C$14,$C$51:$C$500,0)),"")</f>
        <v>-32833724510</v>
      </c>
      <c r="M14" s="2">
        <f>IFERROR(INDEX(M51:M500,MATCH($C$14,$C$51:$C$500,0)),"")</f>
        <v>-17500623289</v>
      </c>
    </row>
    <row r="15" spans="1:13" ht="15.5" x14ac:dyDescent="0.35">
      <c r="C15" t="s">
        <v>27</v>
      </c>
      <c r="D15" s="2">
        <f>IFERROR(INDEX(D51:D500,MATCH($C$15,$C$51:$C$500,0)),"")</f>
        <v>-12546588358</v>
      </c>
      <c r="H15" s="2">
        <f>IFERROR(SUM(D15:G15)*(4/MAX(1,COUNT(D15:G15))),"")</f>
        <v>-50186353432</v>
      </c>
      <c r="I15" s="2">
        <f>IFERROR(INDEX(I51:I500,MATCH($C$15,$C$51:$C$500,0)),"")</f>
        <v>-23152229415</v>
      </c>
      <c r="J15" s="2">
        <f>IFERROR(INDEX(J51:J500,MATCH($C$15,$C$51:$C$500,0)),"")</f>
        <v>-42392915896</v>
      </c>
      <c r="K15" s="2">
        <f>IFERROR(INDEX(K51:K500,MATCH($C$15,$C$51:$C$500,0)),"")</f>
        <v>-41626399614</v>
      </c>
      <c r="L15" s="2">
        <f>IFERROR(INDEX(L51:L500,MATCH($C$15,$C$51:$C$500,0)),"")</f>
        <v>-2648405652</v>
      </c>
      <c r="M15" s="2">
        <f>IFERROR(INDEX(M51:M500,MATCH($C$15,$C$51:$C$500,0)),"")</f>
        <v>-6990153640</v>
      </c>
    </row>
    <row r="16" spans="1:13" ht="15.5" x14ac:dyDescent="0.35">
      <c r="C16" t="s">
        <v>28</v>
      </c>
      <c r="D16" s="2">
        <f>IFERROR(INDEX(D51:D500,MATCH($C$16,$C$51:$C$500,0)),"")</f>
        <v>59477861551</v>
      </c>
      <c r="H16" s="2">
        <f>IFERROR(SUM(D16:G16)*(4/MAX(1,COUNT(D16:G16))),"")</f>
        <v>237911446204</v>
      </c>
      <c r="I16" s="2">
        <f>IFERROR(INDEX(I51:I500,MATCH($C$16,$C$51:$C$500,0)),"")</f>
        <v>107257698559</v>
      </c>
      <c r="J16" s="2">
        <f>IFERROR(INDEX(J51:J500,MATCH($C$16,$C$51:$C$500,0)),"")</f>
        <v>203284746056</v>
      </c>
      <c r="K16" s="2">
        <f>IFERROR(INDEX(K51:K500,MATCH($C$16,$C$51:$C$500,0)),"")</f>
        <v>192578302020</v>
      </c>
      <c r="L16" s="2">
        <f>IFERROR(INDEX(L51:L500,MATCH($C$16,$C$51:$C$500,0)),"")</f>
        <v>68737936276</v>
      </c>
      <c r="M16" s="2">
        <f>IFERROR(INDEX(M51:M500,MATCH($C$16,$C$51:$C$500,0)),"")</f>
        <v>85318049199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1173480000000</v>
      </c>
      <c r="H20" s="2">
        <f t="shared" ref="H20:M20" ca="1" si="0">IFERROR(H21*H2,"")</f>
        <v>1173480000000</v>
      </c>
      <c r="I20" s="2">
        <f t="shared" ca="1" si="0"/>
        <v>1422400000000</v>
      </c>
      <c r="J20" s="2">
        <f t="shared" ca="1" si="0"/>
        <v>2169160000000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8890000000</v>
      </c>
      <c r="H21" s="2">
        <f>IFERROR(INDEX(D21:G21,COUNT(D21:G21)),"")</f>
        <v>8890000000</v>
      </c>
      <c r="I21" s="2">
        <f>IFERROR(INDEX(I51:I500,MATCH($C$7,$C$51:$C$500,0)),"")</f>
        <v>8890000000</v>
      </c>
      <c r="J21" s="2">
        <f>IFERROR(INDEX(J51:J500,MATCH($C$7,$C$51:$C$500,0)),"")</f>
        <v>8890000000</v>
      </c>
      <c r="K21" s="2">
        <f>IFERROR(INDEX(K51:K500,MATCH($C$7,$C$51:$C$500,0)),"")</f>
        <v>7450000000</v>
      </c>
      <c r="L21" s="2">
        <f>IFERROR(INDEX(L51:L500,MATCH($C$7,$C$51:$C$500,0)),"")</f>
        <v>7450000000</v>
      </c>
      <c r="M21" s="2">
        <f>IFERROR(INDEX(M51:M500,MATCH($C$7,$C$51:$C$500,0)),"")</f>
        <v>7450000000</v>
      </c>
    </row>
    <row r="23" spans="1:13" ht="15.5" x14ac:dyDescent="0.35">
      <c r="B23" t="s">
        <v>41</v>
      </c>
      <c r="C23" t="s">
        <v>42</v>
      </c>
      <c r="D23" s="3">
        <f>IFERROR(D5/D6*100,"")</f>
        <v>4.0078335471834023</v>
      </c>
      <c r="H23" s="3">
        <f t="shared" ref="H23:M23" si="1">IFERROR(H5/H6*100,"")</f>
        <v>16.031334188733609</v>
      </c>
      <c r="I23" s="3">
        <f t="shared" si="1"/>
        <v>7.4582949670999543</v>
      </c>
      <c r="J23" s="3">
        <f t="shared" si="1"/>
        <v>10.393306843851903</v>
      </c>
      <c r="K23" s="3">
        <f t="shared" si="1"/>
        <v>37.486523338097506</v>
      </c>
      <c r="L23" s="3">
        <f t="shared" si="1"/>
        <v>17.562973287788637</v>
      </c>
      <c r="M23" s="3">
        <f t="shared" si="1"/>
        <v>21.677886080479709</v>
      </c>
    </row>
    <row r="24" spans="1:13" ht="15.5" x14ac:dyDescent="0.35">
      <c r="C24" t="s">
        <v>43</v>
      </c>
      <c r="D24" s="4">
        <f>IFERROR(_xlfn.RRI(5,I23,D23),"")</f>
        <v>-0.11681024176288257</v>
      </c>
      <c r="H24" s="4">
        <f t="shared" ref="H24:M24" si="2">IFERROR(_xlfn.RRI(5,M23,H23),"")</f>
        <v>-5.8564550413401806E-2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5.27</v>
      </c>
      <c r="H25" s="3">
        <f>IFERROR(INDEX(D25:G25,COUNT(D25:G25)),"")</f>
        <v>5.27</v>
      </c>
      <c r="I25" s="3">
        <f>IFERROR(INDEX(I51:I500,MATCH($C$25,$C$51:$C$500,0)),"")</f>
        <v>9.44</v>
      </c>
      <c r="J25" s="3">
        <f>IFERROR(INDEX(J51:J500,MATCH($C$25,$C$51:$C$500,0)),"")</f>
        <v>18.03</v>
      </c>
      <c r="K25" s="3">
        <f>IFERROR(INDEX(K51:K500,MATCH($C$25,$C$51:$C$500,0)),"")</f>
        <v>19.79</v>
      </c>
      <c r="L25" s="3">
        <f>IFERROR(INDEX(L51:L500,MATCH($C$25,$C$51:$C$500,0)),"")</f>
        <v>8.81</v>
      </c>
      <c r="M25" s="3">
        <f>IFERROR(INDEX(M51:M500,MATCH($C$25,$C$51:$C$500,0)),"")</f>
        <v>10.49</v>
      </c>
    </row>
    <row r="26" spans="1:13" ht="15.5" x14ac:dyDescent="0.35">
      <c r="C26" t="s">
        <v>46</v>
      </c>
      <c r="D26" s="4">
        <f>IFERROR(_xlfn.RRI(5,I25,D25),"")</f>
        <v>-0.110045662294326</v>
      </c>
      <c r="H26" s="4">
        <f t="shared" ref="H26:M26" si="3">IFERROR(_xlfn.RRI(5,M25,H25),"")</f>
        <v>-0.12862112829400141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37.610776810236217</v>
      </c>
      <c r="H27" s="3">
        <f t="shared" ref="H27:M27" si="4">IFERROR(H4/H21,"")</f>
        <v>150.44310724094487</v>
      </c>
      <c r="I27" s="3">
        <f t="shared" si="4"/>
        <v>169.10591215534308</v>
      </c>
      <c r="J27" s="3">
        <f t="shared" si="4"/>
        <v>164.55752746074242</v>
      </c>
      <c r="K27" s="3">
        <f t="shared" si="4"/>
        <v>182.97095180335572</v>
      </c>
      <c r="L27" s="3">
        <f t="shared" si="4"/>
        <v>149.72604123369126</v>
      </c>
      <c r="M27" s="3">
        <f t="shared" si="4"/>
        <v>96.602744963355704</v>
      </c>
    </row>
    <row r="28" spans="1:13" ht="15.5" x14ac:dyDescent="0.35">
      <c r="C28" t="s">
        <v>48</v>
      </c>
      <c r="D28" s="4">
        <f>IFERROR(_xlfn.RRI(5,I27,D27),"")</f>
        <v>-0.25966087314649244</v>
      </c>
      <c r="H28" s="4">
        <f t="shared" ref="H28:M28" si="5">IFERROR(_xlfn.RRI(5,M27,H27),"")</f>
        <v>9.2638666981035067E-2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-0.44173728813559321</v>
      </c>
      <c r="I29" s="4">
        <f t="shared" si="6"/>
        <v>-0.47642817526344988</v>
      </c>
      <c r="J29" s="4">
        <f t="shared" si="6"/>
        <v>-8.8933804951995862E-2</v>
      </c>
      <c r="K29" s="4">
        <f t="shared" si="6"/>
        <v>1.2463110102156638</v>
      </c>
      <c r="L29" s="4">
        <f t="shared" si="6"/>
        <v>-0.16015252621544324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-0.1103616347680044</v>
      </c>
      <c r="I30" s="4">
        <f t="shared" si="7"/>
        <v>2.7640088939023099E-2</v>
      </c>
      <c r="J30" s="4">
        <f t="shared" si="7"/>
        <v>-0.10063577940176399</v>
      </c>
      <c r="K30" s="4">
        <f t="shared" si="7"/>
        <v>0.2220382659939299</v>
      </c>
      <c r="L30" s="4">
        <f t="shared" si="7"/>
        <v>0.5499149769552284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131.30000000000001</v>
      </c>
      <c r="H32" s="3">
        <f>IFERROR(INDEX(D32:G32,COUNT(D32:G32)),"")</f>
        <v>131.30000000000001</v>
      </c>
      <c r="I32" s="3">
        <f>IFERROR(INDEX(I51:I500,MATCH($C$32,$C$51:$C$500,0)),"")</f>
        <v>126.03</v>
      </c>
      <c r="J32" s="3">
        <f>IFERROR(INDEX(J51:J500,MATCH($C$32,$C$51:$C$500,0)),"")</f>
        <v>120.23</v>
      </c>
      <c r="K32" s="3">
        <f>IFERROR(INDEX(K51:K500,MATCH($C$32,$C$51:$C$500,0)),"")</f>
        <v>100.12</v>
      </c>
      <c r="L32" s="3">
        <f>IFERROR(INDEX(L51:L500,MATCH($C$32,$C$51:$C$500,0)),"")</f>
        <v>49.74</v>
      </c>
      <c r="M32" s="3">
        <f>IFERROR(INDEX(M51:M500,MATCH($C$32,$C$51:$C$500,0)),"")</f>
        <v>47.65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1.17</v>
      </c>
      <c r="H33" s="3">
        <f>IFERROR(INDEX(D33:G33,COUNT(D33:G33)),"")</f>
        <v>1.17</v>
      </c>
      <c r="I33" s="3">
        <f>IFERROR(INDEX(I51:I500,MATCH($C$33,$C$51:$C$500,0)),"")</f>
        <v>1.27</v>
      </c>
      <c r="J33" s="3">
        <f>IFERROR(INDEX(J51:J500,MATCH($C$33,$C$51:$C$500,0)),"")</f>
        <v>2.0299999999999998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29.22</v>
      </c>
      <c r="H34" s="3">
        <f>IFERROR(INDEX(D34:G34,COUNT(D34:G34)),"")</f>
        <v>29.22</v>
      </c>
      <c r="I34" s="3">
        <f>IFERROR(INDEX(I51:I500,MATCH($C$34,$C$51:$C$500,0)),"")</f>
        <v>16.95</v>
      </c>
      <c r="J34" s="3">
        <f>IFERROR(INDEX(J51:J500,MATCH($C$34,$C$51:$C$500,0)),"")</f>
        <v>13.53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4.09</v>
      </c>
      <c r="H35" s="3">
        <f>IFERROR(INDEX(D35:G35,COUNT(D35:G35)),"")</f>
        <v>4.09</v>
      </c>
      <c r="I35" s="3">
        <f>IFERROR(INDEX(I51:I500,MATCH($C$35,$C$51:$C$500,0)),"")</f>
        <v>0.95</v>
      </c>
      <c r="J35" s="3">
        <f>IFERROR(INDEX(J51:J500,MATCH($C$35,$C$51:$C$500,0)),"")</f>
        <v>1.48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8.9600000000000013E-2</v>
      </c>
      <c r="I36" s="4">
        <f t="shared" si="8"/>
        <v>0.20019999999999999</v>
      </c>
      <c r="J36" s="4">
        <f t="shared" si="8"/>
        <v>0.19969999999999999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1.89</v>
      </c>
      <c r="I37" s="3">
        <f t="shared" si="9"/>
        <v>1.89</v>
      </c>
      <c r="J37" s="3">
        <f t="shared" si="9"/>
        <v>3.6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334359805843</v>
      </c>
      <c r="E51" s="5">
        <v>430193370576</v>
      </c>
      <c r="F51" s="5">
        <v>436999235306</v>
      </c>
      <c r="G51" s="5">
        <v>321953035787</v>
      </c>
      <c r="I51" s="5">
        <v>1503351559061</v>
      </c>
      <c r="J51" s="5">
        <v>1462916419126</v>
      </c>
      <c r="K51" s="5">
        <v>1363133590935</v>
      </c>
      <c r="L51" s="5">
        <v>1115459007191</v>
      </c>
      <c r="M51" s="5">
        <v>719690449977</v>
      </c>
    </row>
    <row r="52" spans="2:13" ht="15.5" x14ac:dyDescent="0.35">
      <c r="C52" t="s">
        <v>73</v>
      </c>
      <c r="D52" s="5">
        <v>-215604454874</v>
      </c>
      <c r="E52" s="5">
        <v>-302303530114</v>
      </c>
      <c r="F52" s="5">
        <v>-311815821318</v>
      </c>
      <c r="G52" s="5">
        <v>-249808996996</v>
      </c>
      <c r="I52" s="5">
        <v>-1114410635042</v>
      </c>
      <c r="J52" s="5">
        <v>-993754312773</v>
      </c>
      <c r="K52" s="5">
        <v>-942257381129</v>
      </c>
      <c r="L52" s="5">
        <v>-842352639068</v>
      </c>
      <c r="M52" s="5">
        <v>-507442388203</v>
      </c>
    </row>
    <row r="53" spans="2:13" ht="15.5" x14ac:dyDescent="0.35">
      <c r="C53" t="s">
        <v>74</v>
      </c>
      <c r="D53" s="5">
        <v>118755350969</v>
      </c>
      <c r="E53" s="5">
        <v>127889840462</v>
      </c>
      <c r="F53" s="5">
        <v>125183413988</v>
      </c>
      <c r="G53" s="5">
        <v>72144038791</v>
      </c>
      <c r="I53" s="5">
        <v>388940924019</v>
      </c>
      <c r="J53" s="5">
        <v>469162106353</v>
      </c>
      <c r="K53" s="5">
        <v>420876209806</v>
      </c>
      <c r="L53" s="5">
        <v>273106368123</v>
      </c>
      <c r="M53" s="5">
        <v>212248061774</v>
      </c>
    </row>
    <row r="54" spans="2:13" ht="15.5" x14ac:dyDescent="0.35">
      <c r="C54" t="s">
        <v>75</v>
      </c>
      <c r="D54" s="5">
        <v>-51236729133</v>
      </c>
      <c r="E54" s="5">
        <v>-68443972560</v>
      </c>
      <c r="F54" s="5">
        <v>-69669438085</v>
      </c>
      <c r="G54" s="5">
        <v>-58319513102</v>
      </c>
      <c r="I54" s="5">
        <v>-254554651767</v>
      </c>
      <c r="J54" s="5">
        <v>-250075547641</v>
      </c>
      <c r="K54" s="5">
        <v>-198973551491</v>
      </c>
      <c r="L54" s="5">
        <v>-175510894503</v>
      </c>
      <c r="M54" s="5">
        <v>-114455311956</v>
      </c>
    </row>
    <row r="55" spans="2:13" ht="15.5" x14ac:dyDescent="0.35">
      <c r="C55" t="s">
        <v>76</v>
      </c>
      <c r="D55" s="5">
        <v>-46590595775</v>
      </c>
      <c r="E55" s="5">
        <v>-61110871819</v>
      </c>
      <c r="F55" s="5">
        <v>-63109220078</v>
      </c>
      <c r="G55" s="5">
        <v>-52852755928</v>
      </c>
      <c r="I55" s="5">
        <v>-229950532769</v>
      </c>
      <c r="J55" s="5">
        <v>-223426002706</v>
      </c>
      <c r="K55" s="5">
        <v>-180435100273</v>
      </c>
      <c r="L55" s="5">
        <v>-156833303639</v>
      </c>
      <c r="M55" s="5">
        <v>-99666809015</v>
      </c>
    </row>
    <row r="56" spans="2:13" ht="15.5" x14ac:dyDescent="0.35">
      <c r="C56" t="s">
        <v>77</v>
      </c>
      <c r="D56" s="5">
        <v>-4646133358</v>
      </c>
      <c r="E56" s="5">
        <v>-7333100741</v>
      </c>
      <c r="F56" s="5">
        <v>-6560218007</v>
      </c>
      <c r="G56" s="5">
        <v>-5466757174</v>
      </c>
      <c r="I56" s="5">
        <v>-24604118998</v>
      </c>
      <c r="J56" s="5">
        <v>-26649544935</v>
      </c>
      <c r="K56" s="5">
        <v>-18538451218</v>
      </c>
      <c r="L56" s="5">
        <v>-18677590864</v>
      </c>
      <c r="M56" s="5">
        <v>-14788502941</v>
      </c>
    </row>
    <row r="57" spans="2:13" ht="15.5" x14ac:dyDescent="0.35">
      <c r="C57" t="s">
        <v>80</v>
      </c>
      <c r="E57" s="5">
        <v>3806437764</v>
      </c>
      <c r="F57" s="5">
        <v>4063815640</v>
      </c>
      <c r="G57" s="5">
        <v>5652839295</v>
      </c>
      <c r="I57" s="5">
        <v>14716574401</v>
      </c>
      <c r="J57" s="5">
        <v>16133138218</v>
      </c>
      <c r="K57" s="5">
        <v>6644743000</v>
      </c>
      <c r="L57" s="5">
        <v>3976187166</v>
      </c>
      <c r="M57" s="5">
        <v>5025922670</v>
      </c>
    </row>
    <row r="58" spans="2:13" ht="15.5" x14ac:dyDescent="0.35">
      <c r="C58" t="s">
        <v>78</v>
      </c>
      <c r="D58" s="5">
        <v>67518621836</v>
      </c>
      <c r="E58" s="5">
        <v>59445867902</v>
      </c>
      <c r="F58" s="5">
        <v>55513975903</v>
      </c>
      <c r="G58" s="5">
        <v>13824525689</v>
      </c>
      <c r="I58" s="5">
        <v>134386272252</v>
      </c>
      <c r="J58" s="5">
        <v>219086558712</v>
      </c>
      <c r="K58" s="5">
        <v>221902658315</v>
      </c>
      <c r="L58" s="5">
        <v>97595473620</v>
      </c>
      <c r="M58" s="5">
        <v>97792749818</v>
      </c>
    </row>
    <row r="59" spans="2:13" ht="15.5" x14ac:dyDescent="0.35">
      <c r="C59" t="s">
        <v>79</v>
      </c>
      <c r="D59" s="5">
        <v>-9671606691</v>
      </c>
      <c r="E59" s="5">
        <v>-9218849051</v>
      </c>
      <c r="F59" s="5">
        <v>-8132765146</v>
      </c>
      <c r="G59" s="5">
        <v>-3600288561</v>
      </c>
      <c r="I59" s="5">
        <v>-27128573693</v>
      </c>
      <c r="J59" s="5">
        <v>-15801812656</v>
      </c>
      <c r="K59" s="5">
        <v>-29324356295</v>
      </c>
      <c r="L59" s="5">
        <v>-28857537344</v>
      </c>
      <c r="M59" s="5">
        <v>-12474700619</v>
      </c>
    </row>
    <row r="60" spans="2:13" ht="15.5" x14ac:dyDescent="0.35">
      <c r="C60" t="s">
        <v>26</v>
      </c>
      <c r="D60" s="5">
        <v>-9671606691</v>
      </c>
      <c r="E60" s="5">
        <v>-13025286815</v>
      </c>
      <c r="F60" s="5">
        <v>-12196580786</v>
      </c>
      <c r="G60" s="5">
        <v>-9253127856</v>
      </c>
      <c r="I60" s="5">
        <v>-41845148094</v>
      </c>
      <c r="J60" s="5">
        <v>-31934950874</v>
      </c>
      <c r="K60" s="5">
        <v>-35969099295</v>
      </c>
      <c r="L60" s="5">
        <v>-32833724510</v>
      </c>
      <c r="M60" s="5">
        <v>-17500623289</v>
      </c>
    </row>
    <row r="61" spans="2:13" ht="15.5" x14ac:dyDescent="0.35">
      <c r="C61" t="s">
        <v>81</v>
      </c>
      <c r="D61" s="5">
        <v>-9671606691</v>
      </c>
      <c r="E61" s="5">
        <v>-9218849051</v>
      </c>
      <c r="F61" s="5">
        <v>-8132765146</v>
      </c>
      <c r="G61" s="5">
        <v>-3600288561</v>
      </c>
      <c r="I61" s="5">
        <v>-27128573693</v>
      </c>
      <c r="J61" s="5">
        <v>-15801812656</v>
      </c>
      <c r="K61" s="5">
        <v>-29324356295</v>
      </c>
      <c r="L61" s="5">
        <v>-28857537344</v>
      </c>
      <c r="M61" s="5">
        <v>-12474700619</v>
      </c>
    </row>
    <row r="62" spans="2:13" ht="15.5" x14ac:dyDescent="0.35">
      <c r="C62" t="s">
        <v>28</v>
      </c>
      <c r="D62" s="5">
        <v>59477861551</v>
      </c>
      <c r="E62" s="5">
        <v>50227018851</v>
      </c>
      <c r="F62" s="5">
        <v>47381210757</v>
      </c>
      <c r="G62" s="5">
        <v>7705931432</v>
      </c>
      <c r="I62" s="5">
        <v>107257698559</v>
      </c>
      <c r="J62" s="5">
        <v>203284746056</v>
      </c>
      <c r="K62" s="5">
        <v>192578302020</v>
      </c>
      <c r="L62" s="5">
        <v>68737936276</v>
      </c>
      <c r="M62" s="5">
        <v>85318049199</v>
      </c>
    </row>
    <row r="63" spans="2:13" ht="15.5" x14ac:dyDescent="0.35">
      <c r="C63" t="s">
        <v>27</v>
      </c>
      <c r="D63" s="5">
        <v>-12546588358</v>
      </c>
      <c r="E63" s="5">
        <v>-14929067217</v>
      </c>
      <c r="F63" s="5">
        <v>-6702216158</v>
      </c>
      <c r="G63" s="5">
        <v>-676705071</v>
      </c>
      <c r="I63" s="5">
        <v>-23152229415</v>
      </c>
      <c r="J63" s="5">
        <v>-42392915896</v>
      </c>
      <c r="K63" s="5">
        <v>-41626399614</v>
      </c>
      <c r="L63" s="5">
        <v>-2648405652</v>
      </c>
      <c r="M63" s="5">
        <v>-6990153640</v>
      </c>
    </row>
    <row r="64" spans="2:13" ht="15.5" x14ac:dyDescent="0.35">
      <c r="C64" t="s">
        <v>82</v>
      </c>
      <c r="D64" s="5">
        <v>-11976762733</v>
      </c>
      <c r="E64" s="5">
        <v>-9176379329</v>
      </c>
      <c r="F64" s="5">
        <v>-6511865919</v>
      </c>
      <c r="G64" s="5">
        <v>-397745911</v>
      </c>
      <c r="I64" s="5">
        <v>-16577507364</v>
      </c>
      <c r="J64" s="5">
        <v>-40531887440</v>
      </c>
      <c r="K64" s="5">
        <v>-40018471240</v>
      </c>
      <c r="L64" s="5">
        <v>-1427751160</v>
      </c>
      <c r="M64" s="5">
        <v>-7675195905</v>
      </c>
    </row>
    <row r="65" spans="2:13" ht="15.5" x14ac:dyDescent="0.35">
      <c r="C65" t="s">
        <v>83</v>
      </c>
      <c r="D65" s="5">
        <v>-569825625</v>
      </c>
      <c r="E65" s="5">
        <v>-5752687888</v>
      </c>
      <c r="F65" s="5">
        <v>-190350239</v>
      </c>
      <c r="G65" s="5">
        <v>-278959160</v>
      </c>
      <c r="I65" s="5">
        <v>-6574722051</v>
      </c>
      <c r="J65" s="5">
        <v>-1861028456</v>
      </c>
      <c r="K65" s="5">
        <v>-1607928374</v>
      </c>
      <c r="L65" s="5">
        <v>-1220654492</v>
      </c>
      <c r="M65" s="5">
        <v>685042265</v>
      </c>
    </row>
    <row r="66" spans="2:13" ht="15.5" x14ac:dyDescent="0.35">
      <c r="C66" t="s">
        <v>84</v>
      </c>
      <c r="D66" s="5">
        <v>-12546588358</v>
      </c>
      <c r="E66" s="5">
        <v>-14929067217</v>
      </c>
      <c r="F66" s="5">
        <v>-6702216158</v>
      </c>
      <c r="G66" s="5">
        <v>-676705071</v>
      </c>
      <c r="I66" s="5">
        <v>-23152229415</v>
      </c>
      <c r="J66" s="5">
        <v>-42392915896</v>
      </c>
      <c r="K66" s="5">
        <v>-41626399614</v>
      </c>
      <c r="L66" s="5">
        <v>-2648405652</v>
      </c>
      <c r="M66" s="5">
        <v>-6990153640</v>
      </c>
    </row>
    <row r="67" spans="2:13" ht="15.5" x14ac:dyDescent="0.35">
      <c r="C67" t="s">
        <v>85</v>
      </c>
      <c r="D67" s="5">
        <v>46931273193</v>
      </c>
      <c r="E67" s="5">
        <v>35297951634</v>
      </c>
      <c r="F67" s="5">
        <v>40678994599</v>
      </c>
      <c r="G67" s="5">
        <v>7029226361</v>
      </c>
      <c r="I67" s="5">
        <v>84105469144</v>
      </c>
      <c r="J67" s="5">
        <v>160891830160</v>
      </c>
      <c r="K67" s="5">
        <v>150951902406</v>
      </c>
      <c r="L67" s="5">
        <v>66089530624</v>
      </c>
      <c r="M67" s="5">
        <v>78327895559</v>
      </c>
    </row>
    <row r="68" spans="2:13" ht="15.5" x14ac:dyDescent="0.35">
      <c r="C68" t="s">
        <v>86</v>
      </c>
      <c r="D68" s="5">
        <v>-86632405</v>
      </c>
      <c r="E68" s="5">
        <v>-154332568</v>
      </c>
      <c r="F68" s="5">
        <v>-64065773</v>
      </c>
      <c r="G68" s="5">
        <v>-63882145</v>
      </c>
      <c r="I68" s="5">
        <v>-346529617</v>
      </c>
      <c r="J68" s="5">
        <v>-49183417079</v>
      </c>
      <c r="K68" s="5">
        <v>134665168475</v>
      </c>
      <c r="L68" s="5">
        <v>105635311</v>
      </c>
      <c r="M68" s="5">
        <v>81926197</v>
      </c>
    </row>
    <row r="69" spans="2:13" ht="15.5" x14ac:dyDescent="0.35">
      <c r="C69" t="s">
        <v>88</v>
      </c>
      <c r="D69" s="5">
        <v>46844640788</v>
      </c>
      <c r="E69" s="5">
        <v>35143619066</v>
      </c>
      <c r="F69" s="5">
        <v>40614928826</v>
      </c>
      <c r="G69" s="5">
        <v>6965344216</v>
      </c>
      <c r="I69" s="5">
        <v>83758939527</v>
      </c>
      <c r="J69" s="5">
        <v>111708413081</v>
      </c>
      <c r="K69" s="5">
        <v>285617070881</v>
      </c>
      <c r="L69" s="5">
        <v>66195165935</v>
      </c>
      <c r="M69" s="5">
        <v>78409821756</v>
      </c>
    </row>
    <row r="70" spans="2:13" ht="15.5" x14ac:dyDescent="0.35">
      <c r="C70" t="s">
        <v>89</v>
      </c>
      <c r="D70" s="5">
        <v>46931273193</v>
      </c>
      <c r="E70" s="5">
        <v>35297951634</v>
      </c>
      <c r="F70" s="5">
        <v>40678994599</v>
      </c>
      <c r="G70" s="5">
        <v>7029226361</v>
      </c>
      <c r="I70" s="5">
        <v>84105469144</v>
      </c>
      <c r="J70" s="5">
        <v>160891830160</v>
      </c>
      <c r="K70" s="5">
        <v>150951902406</v>
      </c>
      <c r="L70" s="5">
        <v>66089530624</v>
      </c>
      <c r="M70" s="5">
        <v>78327895559</v>
      </c>
    </row>
    <row r="71" spans="2:13" ht="15.5" x14ac:dyDescent="0.35">
      <c r="C71" t="s">
        <v>7</v>
      </c>
      <c r="D71" s="5">
        <v>46800330007</v>
      </c>
      <c r="E71" s="5">
        <v>35106419514</v>
      </c>
      <c r="F71" s="5">
        <v>40524228262</v>
      </c>
      <c r="G71" s="5">
        <v>6949079457</v>
      </c>
      <c r="I71" s="5">
        <v>83598294920</v>
      </c>
      <c r="J71" s="5">
        <v>111119651695</v>
      </c>
      <c r="K71" s="5">
        <v>282034003044</v>
      </c>
      <c r="L71" s="5">
        <v>65669470643</v>
      </c>
      <c r="M71" s="5">
        <v>78188079183</v>
      </c>
    </row>
    <row r="72" spans="2:13" ht="15.5" x14ac:dyDescent="0.35">
      <c r="C72" t="s">
        <v>267</v>
      </c>
      <c r="D72" s="5">
        <v>44310781</v>
      </c>
      <c r="E72" s="5">
        <v>37199552</v>
      </c>
      <c r="F72" s="5">
        <v>90700564</v>
      </c>
      <c r="G72" s="5">
        <v>16264759</v>
      </c>
      <c r="I72" s="5">
        <v>160644607</v>
      </c>
      <c r="J72" s="5">
        <v>588761386</v>
      </c>
      <c r="K72" s="5">
        <v>3583067837</v>
      </c>
      <c r="L72" s="5">
        <v>525695292</v>
      </c>
      <c r="M72" s="5">
        <v>221742573</v>
      </c>
    </row>
    <row r="73" spans="2:13" ht="15.5" x14ac:dyDescent="0.35">
      <c r="C73" t="s">
        <v>90</v>
      </c>
      <c r="D73" s="5">
        <v>46931273193</v>
      </c>
      <c r="E73" s="5">
        <v>35297951634</v>
      </c>
      <c r="F73" s="5">
        <v>40678994599</v>
      </c>
      <c r="G73" s="5">
        <v>7029226361</v>
      </c>
      <c r="I73" s="5">
        <v>84105469144</v>
      </c>
      <c r="J73" s="5">
        <v>160891830160</v>
      </c>
      <c r="K73" s="5">
        <v>150951902406</v>
      </c>
      <c r="L73" s="5">
        <v>66089530624</v>
      </c>
      <c r="M73" s="5">
        <v>78327895559</v>
      </c>
    </row>
    <row r="74" spans="2:13" ht="15.5" x14ac:dyDescent="0.35">
      <c r="C74" t="s">
        <v>91</v>
      </c>
      <c r="D74" s="5">
        <v>46844640788</v>
      </c>
      <c r="E74" s="5">
        <v>35143619066</v>
      </c>
      <c r="F74" s="5">
        <v>40614928826</v>
      </c>
      <c r="G74" s="5">
        <v>6965344216</v>
      </c>
      <c r="I74" s="5">
        <v>83758939527</v>
      </c>
      <c r="J74" s="5">
        <v>111708413081</v>
      </c>
      <c r="K74" s="5">
        <v>285617070881</v>
      </c>
      <c r="L74" s="5">
        <v>66195165935</v>
      </c>
      <c r="M74" s="5">
        <v>78409821756</v>
      </c>
    </row>
    <row r="75" spans="2:13" ht="15.5" x14ac:dyDescent="0.35">
      <c r="C75" t="s">
        <v>92</v>
      </c>
      <c r="D75" s="5">
        <v>46844640788</v>
      </c>
      <c r="E75" s="5">
        <v>35143619066</v>
      </c>
      <c r="F75" s="5">
        <v>40614928826</v>
      </c>
      <c r="G75" s="5">
        <v>6965344216</v>
      </c>
      <c r="I75" s="5">
        <v>83758939527</v>
      </c>
      <c r="J75" s="5">
        <v>111708413081</v>
      </c>
      <c r="K75" s="5">
        <v>285617070881</v>
      </c>
      <c r="L75" s="5">
        <v>66195165935</v>
      </c>
      <c r="M75" s="5">
        <v>78409821756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66901475016</v>
      </c>
      <c r="E79" s="5">
        <v>66688719790</v>
      </c>
      <c r="F79" s="5">
        <v>31573004289</v>
      </c>
      <c r="G79" s="5">
        <v>6177358417</v>
      </c>
      <c r="I79" s="5">
        <v>66688719790</v>
      </c>
      <c r="J79" s="5">
        <v>41420802140</v>
      </c>
      <c r="K79" s="5">
        <v>195244041834</v>
      </c>
      <c r="L79" s="5">
        <v>20644087677</v>
      </c>
      <c r="M79" s="5">
        <v>15227514016</v>
      </c>
    </row>
    <row r="80" spans="2:13" ht="15.5" x14ac:dyDescent="0.35">
      <c r="C80" t="s">
        <v>96</v>
      </c>
      <c r="D80" s="5">
        <v>111276044604</v>
      </c>
      <c r="E80" s="5">
        <v>137678738421</v>
      </c>
      <c r="F80" s="5">
        <v>145805827406</v>
      </c>
      <c r="G80" s="5">
        <v>118297154443</v>
      </c>
      <c r="I80" s="5">
        <v>137678738421</v>
      </c>
      <c r="J80" s="5">
        <v>130788413705</v>
      </c>
      <c r="K80" s="5">
        <v>76199963527</v>
      </c>
      <c r="L80" s="5">
        <v>82073573683</v>
      </c>
      <c r="M80" s="5">
        <v>42003647340</v>
      </c>
    </row>
    <row r="81" spans="3:13" ht="15.5" x14ac:dyDescent="0.35">
      <c r="C81" t="s">
        <v>97</v>
      </c>
      <c r="D81" s="5">
        <v>49816704371</v>
      </c>
      <c r="E81" s="5">
        <v>63480725443</v>
      </c>
      <c r="F81" s="5">
        <v>38716565934</v>
      </c>
      <c r="G81" s="5">
        <v>36984280223</v>
      </c>
      <c r="I81" s="5">
        <v>63480725443</v>
      </c>
      <c r="J81" s="5">
        <v>29840485696</v>
      </c>
      <c r="K81" s="5">
        <v>7784677017</v>
      </c>
      <c r="L81" s="5">
        <v>12934334941</v>
      </c>
      <c r="M81" s="5">
        <v>12350629344</v>
      </c>
    </row>
    <row r="82" spans="3:13" ht="15.5" x14ac:dyDescent="0.35">
      <c r="C82" t="s">
        <v>270</v>
      </c>
      <c r="L82" s="5">
        <v>264774181</v>
      </c>
      <c r="M82" s="5">
        <v>213099100</v>
      </c>
    </row>
    <row r="83" spans="3:13" ht="15.5" x14ac:dyDescent="0.35">
      <c r="C83" t="s">
        <v>98</v>
      </c>
      <c r="D83" s="5">
        <v>111276044604</v>
      </c>
      <c r="E83" s="5">
        <v>137678738421</v>
      </c>
      <c r="F83" s="5">
        <v>145805827406</v>
      </c>
      <c r="G83" s="5">
        <v>118297154443</v>
      </c>
      <c r="I83" s="5">
        <v>137678738421</v>
      </c>
      <c r="J83" s="5">
        <v>130788413705</v>
      </c>
      <c r="K83" s="5">
        <v>76199963527</v>
      </c>
      <c r="L83" s="5">
        <v>82073573683</v>
      </c>
      <c r="M83" s="5">
        <v>42003647340</v>
      </c>
    </row>
    <row r="84" spans="3:13" ht="15.5" x14ac:dyDescent="0.35">
      <c r="C84" t="s">
        <v>99</v>
      </c>
    </row>
    <row r="85" spans="3:13" ht="15.5" x14ac:dyDescent="0.35">
      <c r="C85" t="s">
        <v>100</v>
      </c>
    </row>
    <row r="86" spans="3:13" ht="15.5" x14ac:dyDescent="0.35">
      <c r="C86" t="s">
        <v>441</v>
      </c>
    </row>
    <row r="87" spans="3:13" ht="15.5" x14ac:dyDescent="0.35">
      <c r="C87" t="s">
        <v>101</v>
      </c>
      <c r="D87" s="5">
        <v>89477413198</v>
      </c>
      <c r="E87" s="5">
        <v>66407326711</v>
      </c>
      <c r="F87" s="5">
        <v>76904002380</v>
      </c>
      <c r="G87" s="5">
        <v>76248516612</v>
      </c>
      <c r="I87" s="5">
        <v>66407326711</v>
      </c>
      <c r="J87" s="5">
        <v>82459613127</v>
      </c>
      <c r="K87" s="5">
        <v>78948224775</v>
      </c>
      <c r="L87" s="5">
        <v>65603367993</v>
      </c>
      <c r="M87" s="5">
        <v>70998456823</v>
      </c>
    </row>
    <row r="88" spans="3:13" ht="15.5" x14ac:dyDescent="0.35">
      <c r="C88" t="s">
        <v>80</v>
      </c>
      <c r="D88" s="5">
        <v>99973191799</v>
      </c>
      <c r="E88" s="5">
        <v>100059824204</v>
      </c>
      <c r="F88" s="5">
        <v>106266492412</v>
      </c>
      <c r="G88" s="5">
        <v>106330558185</v>
      </c>
      <c r="I88" s="5">
        <v>100059824204</v>
      </c>
      <c r="J88" s="5">
        <v>106458689461</v>
      </c>
      <c r="K88" s="5">
        <v>163013091217</v>
      </c>
      <c r="L88" s="5">
        <v>36449872597</v>
      </c>
      <c r="M88" s="5">
        <v>44151330769</v>
      </c>
    </row>
    <row r="89" spans="3:13" ht="15.5" x14ac:dyDescent="0.35">
      <c r="C89" t="s">
        <v>102</v>
      </c>
      <c r="D89" s="5">
        <v>300052290887</v>
      </c>
      <c r="E89" s="5">
        <v>289387075195</v>
      </c>
      <c r="F89" s="5">
        <v>286043748975</v>
      </c>
      <c r="G89" s="5">
        <v>242642249600</v>
      </c>
      <c r="I89" s="5">
        <v>289387075195</v>
      </c>
      <c r="J89" s="5">
        <v>274510240655</v>
      </c>
      <c r="K89" s="5">
        <v>372835223474</v>
      </c>
      <c r="L89" s="5">
        <v>179231528228</v>
      </c>
      <c r="M89" s="5">
        <v>150141689490</v>
      </c>
    </row>
    <row r="90" spans="3:13" ht="15.5" x14ac:dyDescent="0.35">
      <c r="C90" t="s">
        <v>103</v>
      </c>
    </row>
    <row r="91" spans="3:13" ht="15.5" x14ac:dyDescent="0.35">
      <c r="C91" t="s">
        <v>349</v>
      </c>
      <c r="D91" s="5">
        <v>346656694</v>
      </c>
      <c r="E91" s="5">
        <v>398256041</v>
      </c>
      <c r="F91" s="5">
        <v>452514804</v>
      </c>
      <c r="G91" s="5">
        <v>510791733</v>
      </c>
      <c r="I91" s="5">
        <v>398256041</v>
      </c>
      <c r="J91" s="5">
        <v>630595612</v>
      </c>
      <c r="K91" s="5">
        <v>561248247</v>
      </c>
      <c r="L91" s="5">
        <v>1009577288</v>
      </c>
      <c r="M91" s="5">
        <v>1629505670</v>
      </c>
    </row>
    <row r="92" spans="3:13" ht="15.5" x14ac:dyDescent="0.35">
      <c r="C92" t="s">
        <v>105</v>
      </c>
      <c r="D92" s="5">
        <v>401322625</v>
      </c>
      <c r="E92" s="5">
        <v>520029125</v>
      </c>
      <c r="F92" s="5">
        <v>678012500</v>
      </c>
      <c r="G92" s="5">
        <v>901691542</v>
      </c>
      <c r="I92" s="5">
        <v>520029125</v>
      </c>
      <c r="J92" s="5">
        <v>1305848500</v>
      </c>
      <c r="K92" s="5">
        <v>2249956209</v>
      </c>
      <c r="L92" s="5">
        <v>3098474480</v>
      </c>
      <c r="M92" s="5">
        <v>4348923546</v>
      </c>
    </row>
    <row r="93" spans="3:13" ht="15.5" x14ac:dyDescent="0.35">
      <c r="C93" t="s">
        <v>106</v>
      </c>
      <c r="D93" s="5">
        <v>1704731530359</v>
      </c>
      <c r="E93" s="5">
        <v>1748824130698</v>
      </c>
      <c r="F93" s="5">
        <v>1769666633411</v>
      </c>
      <c r="G93" s="5">
        <v>1686212796682</v>
      </c>
      <c r="I93" s="5">
        <v>1748824130698</v>
      </c>
      <c r="J93" s="5">
        <v>1563541749848</v>
      </c>
      <c r="K93" s="5">
        <v>1155900288817</v>
      </c>
      <c r="L93" s="5">
        <v>844874099407</v>
      </c>
      <c r="M93" s="5">
        <v>790512654608</v>
      </c>
    </row>
    <row r="94" spans="3:13" ht="15.5" x14ac:dyDescent="0.35">
      <c r="C94" t="s">
        <v>107</v>
      </c>
      <c r="D94" s="5">
        <v>2004783821246</v>
      </c>
      <c r="E94" s="5">
        <v>2038211205893</v>
      </c>
      <c r="F94" s="5">
        <v>2055710382386</v>
      </c>
      <c r="G94" s="5">
        <v>1928855046282</v>
      </c>
      <c r="I94" s="5">
        <v>2038211205893</v>
      </c>
      <c r="J94" s="5">
        <v>1838051990503</v>
      </c>
      <c r="K94" s="5">
        <v>1528735512291</v>
      </c>
      <c r="L94" s="5">
        <v>1024105627635</v>
      </c>
      <c r="M94" s="5">
        <v>940654344098</v>
      </c>
    </row>
    <row r="95" spans="3:13" ht="15.5" x14ac:dyDescent="0.35">
      <c r="C95" t="s">
        <v>108</v>
      </c>
    </row>
    <row r="96" spans="3:13" ht="15.5" x14ac:dyDescent="0.35">
      <c r="C96" t="s">
        <v>109</v>
      </c>
    </row>
    <row r="97" spans="3:13" ht="15.5" x14ac:dyDescent="0.35">
      <c r="C97" t="s">
        <v>110</v>
      </c>
      <c r="D97" s="5">
        <v>346153602182</v>
      </c>
      <c r="E97" s="5">
        <v>401805208412</v>
      </c>
      <c r="F97" s="5">
        <v>448907847591</v>
      </c>
      <c r="G97" s="5">
        <v>460980315328</v>
      </c>
      <c r="I97" s="5">
        <v>401805208412</v>
      </c>
      <c r="J97" s="5">
        <v>433454857970</v>
      </c>
      <c r="K97" s="5">
        <v>365479869843</v>
      </c>
      <c r="L97" s="5">
        <v>304134437750</v>
      </c>
      <c r="M97" s="5">
        <v>214223274250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133730968897</v>
      </c>
      <c r="E99" s="5">
        <v>167548081743</v>
      </c>
      <c r="F99" s="5">
        <v>226932312814</v>
      </c>
      <c r="G99" s="5">
        <v>236611871501</v>
      </c>
      <c r="I99" s="5">
        <v>167548081743</v>
      </c>
      <c r="J99" s="5">
        <v>199780254758</v>
      </c>
      <c r="K99" s="5">
        <v>180271246536</v>
      </c>
      <c r="L99" s="5">
        <v>130900155369</v>
      </c>
      <c r="M99" s="5">
        <v>109983889668</v>
      </c>
    </row>
    <row r="100" spans="3:13" ht="15.5" x14ac:dyDescent="0.35">
      <c r="C100" t="s">
        <v>113</v>
      </c>
    </row>
    <row r="101" spans="3:13" ht="15.5" x14ac:dyDescent="0.35">
      <c r="C101" t="s">
        <v>115</v>
      </c>
      <c r="D101" s="5">
        <v>22331075809</v>
      </c>
      <c r="E101" s="5">
        <v>14469819232</v>
      </c>
      <c r="F101" s="5">
        <v>17396154256</v>
      </c>
      <c r="G101" s="5">
        <v>10525024462</v>
      </c>
      <c r="I101" s="5">
        <v>14469819232</v>
      </c>
      <c r="J101" s="5">
        <v>21044019586</v>
      </c>
      <c r="K101" s="5">
        <v>52284989390</v>
      </c>
      <c r="L101" s="5">
        <v>15764933445</v>
      </c>
      <c r="M101" s="5">
        <v>956503915</v>
      </c>
    </row>
    <row r="102" spans="3:13" ht="15.5" x14ac:dyDescent="0.35">
      <c r="C102" t="s">
        <v>114</v>
      </c>
      <c r="D102" s="5">
        <v>72147780180</v>
      </c>
      <c r="E102" s="5">
        <v>77950544675</v>
      </c>
      <c r="F102" s="5">
        <v>56112720190</v>
      </c>
      <c r="G102" s="5">
        <v>47509304685</v>
      </c>
      <c r="I102" s="5">
        <v>77950544675</v>
      </c>
      <c r="J102" s="5">
        <v>50884505282</v>
      </c>
      <c r="K102" s="5">
        <v>60069666407</v>
      </c>
      <c r="L102" s="5">
        <v>28964042567</v>
      </c>
      <c r="M102" s="5">
        <v>13520232359</v>
      </c>
    </row>
    <row r="103" spans="3:13" ht="15.5" x14ac:dyDescent="0.35">
      <c r="C103" t="s">
        <v>116</v>
      </c>
      <c r="D103" s="5">
        <v>13367069266</v>
      </c>
      <c r="E103" s="5">
        <v>19299314343</v>
      </c>
      <c r="F103" s="5">
        <v>19473496029</v>
      </c>
      <c r="G103" s="5">
        <v>21421030874</v>
      </c>
      <c r="I103" s="5">
        <v>19299314343</v>
      </c>
      <c r="J103" s="5">
        <v>14450760223</v>
      </c>
      <c r="K103" s="5">
        <v>6305461528</v>
      </c>
      <c r="L103" s="5">
        <v>4146928058</v>
      </c>
      <c r="M103" s="5">
        <v>3574993987</v>
      </c>
    </row>
    <row r="104" spans="3:13" ht="15.5" x14ac:dyDescent="0.35">
      <c r="C104" t="s">
        <v>274</v>
      </c>
    </row>
    <row r="105" spans="3:13" ht="15.5" x14ac:dyDescent="0.35">
      <c r="C105" t="s">
        <v>275</v>
      </c>
      <c r="D105" s="5">
        <v>13846499188</v>
      </c>
      <c r="E105" s="5">
        <v>16168440622</v>
      </c>
      <c r="F105" s="5">
        <v>18835317659</v>
      </c>
      <c r="G105" s="5">
        <v>3866038390</v>
      </c>
      <c r="I105" s="5">
        <v>16168440622</v>
      </c>
      <c r="J105" s="5">
        <v>10054803541</v>
      </c>
      <c r="K105" s="5">
        <v>25680329145</v>
      </c>
      <c r="L105" s="5">
        <v>24245045616</v>
      </c>
      <c r="M105" s="5">
        <v>1260063643</v>
      </c>
    </row>
    <row r="106" spans="3:13" ht="15.5" x14ac:dyDescent="0.35">
      <c r="C106" t="s">
        <v>276</v>
      </c>
      <c r="D106" s="5">
        <v>408745931771</v>
      </c>
      <c r="E106" s="5">
        <v>426737138201</v>
      </c>
      <c r="F106" s="5">
        <v>447668344631</v>
      </c>
      <c r="G106" s="5">
        <v>379963551060</v>
      </c>
      <c r="I106" s="5">
        <v>426737138201</v>
      </c>
      <c r="J106" s="5">
        <v>279984963919</v>
      </c>
      <c r="K106" s="5">
        <v>321317166363</v>
      </c>
      <c r="L106" s="5">
        <v>276552765378</v>
      </c>
      <c r="M106" s="5">
        <v>287039699425</v>
      </c>
    </row>
    <row r="107" spans="3:13" ht="15.5" x14ac:dyDescent="0.35">
      <c r="C107" t="s">
        <v>121</v>
      </c>
      <c r="D107" s="5">
        <v>490908819060</v>
      </c>
      <c r="E107" s="5">
        <v>515529238265</v>
      </c>
      <c r="F107" s="5">
        <v>521058694645</v>
      </c>
      <c r="G107" s="5">
        <v>422745819630</v>
      </c>
      <c r="I107" s="5">
        <v>515529238265</v>
      </c>
      <c r="J107" s="5">
        <v>335450869804</v>
      </c>
      <c r="K107" s="5">
        <v>407464585915</v>
      </c>
      <c r="L107" s="5">
        <v>332632572210</v>
      </c>
      <c r="M107" s="5">
        <v>311879779741</v>
      </c>
    </row>
    <row r="108" spans="3:13" ht="15.5" x14ac:dyDescent="0.35">
      <c r="C108" t="s">
        <v>122</v>
      </c>
      <c r="D108" s="5">
        <v>490908819060</v>
      </c>
      <c r="E108" s="5">
        <v>515529238265</v>
      </c>
      <c r="F108" s="5">
        <v>521058694645</v>
      </c>
      <c r="G108" s="5">
        <v>422745819630</v>
      </c>
      <c r="I108" s="5">
        <v>515529238265</v>
      </c>
      <c r="J108" s="5">
        <v>335450869804</v>
      </c>
      <c r="K108" s="5">
        <v>407464585915</v>
      </c>
      <c r="L108" s="5">
        <v>332632572210</v>
      </c>
      <c r="M108" s="5">
        <v>311879779741</v>
      </c>
    </row>
    <row r="109" spans="3:13" ht="15.5" x14ac:dyDescent="0.35">
      <c r="C109" t="s">
        <v>1371</v>
      </c>
      <c r="D109" s="5">
        <v>13846499188</v>
      </c>
      <c r="E109" s="5">
        <v>16168440622</v>
      </c>
      <c r="F109" s="5">
        <v>18835317659</v>
      </c>
      <c r="G109" s="5">
        <v>3866038390</v>
      </c>
      <c r="I109" s="5">
        <v>16168440622</v>
      </c>
      <c r="J109" s="5">
        <v>10054803541</v>
      </c>
      <c r="K109" s="5">
        <v>25680329145</v>
      </c>
      <c r="L109" s="5">
        <v>24245045616</v>
      </c>
      <c r="M109" s="5">
        <v>1260063643</v>
      </c>
    </row>
    <row r="110" spans="3:13" ht="15.5" x14ac:dyDescent="0.35">
      <c r="C110" t="s">
        <v>123</v>
      </c>
      <c r="D110" s="5">
        <v>23681134787</v>
      </c>
      <c r="E110" s="5">
        <v>23254450442</v>
      </c>
      <c r="F110" s="5">
        <v>17703275628</v>
      </c>
      <c r="G110" s="5">
        <v>17754674239</v>
      </c>
      <c r="I110" s="5">
        <v>23254450442</v>
      </c>
      <c r="J110" s="5">
        <v>17563286889</v>
      </c>
      <c r="K110" s="5">
        <v>30474517697</v>
      </c>
    </row>
    <row r="111" spans="3:13" ht="15.5" x14ac:dyDescent="0.35">
      <c r="C111" t="s">
        <v>126</v>
      </c>
      <c r="D111" s="5">
        <v>837062421242</v>
      </c>
      <c r="E111" s="5">
        <v>917334446677</v>
      </c>
      <c r="F111" s="5">
        <v>969966542236</v>
      </c>
      <c r="G111" s="5">
        <v>883726134958</v>
      </c>
      <c r="I111" s="5">
        <v>917334446677</v>
      </c>
      <c r="J111" s="5">
        <v>768905727774</v>
      </c>
      <c r="K111" s="5">
        <v>772944455758</v>
      </c>
      <c r="L111" s="5">
        <v>636767009960</v>
      </c>
      <c r="M111" s="5">
        <v>526103053991</v>
      </c>
    </row>
    <row r="112" spans="3:13" ht="15.5" x14ac:dyDescent="0.35">
      <c r="C112" t="s">
        <v>127</v>
      </c>
    </row>
    <row r="113" spans="2:13" ht="15.5" x14ac:dyDescent="0.35">
      <c r="C113" t="s">
        <v>128</v>
      </c>
      <c r="D113" s="5">
        <v>444510320000</v>
      </c>
      <c r="E113" s="5">
        <v>444510320000</v>
      </c>
      <c r="F113" s="5">
        <v>444510320000</v>
      </c>
      <c r="G113" s="5">
        <v>444510320000</v>
      </c>
      <c r="I113" s="5">
        <v>444510320000</v>
      </c>
      <c r="J113" s="5">
        <v>444510320000</v>
      </c>
      <c r="K113" s="5">
        <v>372250000000</v>
      </c>
      <c r="L113" s="5">
        <v>72000000000</v>
      </c>
      <c r="M113" s="5">
        <v>72000000000</v>
      </c>
    </row>
    <row r="114" spans="2:13" ht="15.5" x14ac:dyDescent="0.35">
      <c r="C114" t="s">
        <v>129</v>
      </c>
      <c r="D114" s="5">
        <v>262638105560</v>
      </c>
      <c r="E114" s="5">
        <v>262638105560</v>
      </c>
      <c r="F114" s="5">
        <v>262638105560</v>
      </c>
      <c r="G114" s="5">
        <v>262638105560</v>
      </c>
      <c r="I114" s="5">
        <v>262638105560</v>
      </c>
      <c r="J114" s="5">
        <v>262638105560</v>
      </c>
      <c r="K114" s="5">
        <v>92750000000</v>
      </c>
    </row>
    <row r="115" spans="2:13" ht="15.5" x14ac:dyDescent="0.35">
      <c r="C115" t="s">
        <v>130</v>
      </c>
      <c r="D115" s="5">
        <v>360144390327</v>
      </c>
      <c r="E115" s="5">
        <v>313257427915</v>
      </c>
      <c r="F115" s="5">
        <v>271944340193</v>
      </c>
      <c r="G115" s="5">
        <v>231356046158</v>
      </c>
      <c r="I115" s="5">
        <v>313257427915</v>
      </c>
      <c r="J115" s="5">
        <v>255265010778</v>
      </c>
      <c r="K115" s="5">
        <v>117370957327</v>
      </c>
      <c r="L115" s="5">
        <v>261900172903</v>
      </c>
      <c r="M115" s="5">
        <v>238575624383</v>
      </c>
    </row>
    <row r="116" spans="2:13" ht="15.5" x14ac:dyDescent="0.35">
      <c r="C116" t="s">
        <v>131</v>
      </c>
      <c r="D116" s="5">
        <v>3000000000</v>
      </c>
      <c r="E116" s="5">
        <v>3000000000</v>
      </c>
      <c r="F116" s="5">
        <v>3000000000</v>
      </c>
      <c r="G116" s="5">
        <v>3000000000</v>
      </c>
      <c r="I116" s="5">
        <v>3000000000</v>
      </c>
      <c r="J116" s="5">
        <v>2000000000</v>
      </c>
      <c r="K116" s="5">
        <v>1000000000</v>
      </c>
    </row>
    <row r="117" spans="2:13" ht="15.5" x14ac:dyDescent="0.35">
      <c r="C117" t="s">
        <v>132</v>
      </c>
      <c r="D117" s="5">
        <v>357144390327</v>
      </c>
      <c r="E117" s="5">
        <v>310257427915</v>
      </c>
      <c r="F117" s="5">
        <v>268944340193</v>
      </c>
      <c r="G117" s="5">
        <v>228356046158</v>
      </c>
      <c r="I117" s="5">
        <v>310257427915</v>
      </c>
      <c r="J117" s="5">
        <v>253265010778</v>
      </c>
      <c r="K117" s="5">
        <v>116370957327</v>
      </c>
      <c r="L117" s="5">
        <v>261900172903</v>
      </c>
      <c r="M117" s="5">
        <v>238575624383</v>
      </c>
    </row>
    <row r="118" spans="2:13" ht="15.5" x14ac:dyDescent="0.35">
      <c r="C118" t="s">
        <v>133</v>
      </c>
      <c r="D118" s="5">
        <v>360144390327</v>
      </c>
      <c r="E118" s="5">
        <v>313257427915</v>
      </c>
      <c r="F118" s="5">
        <v>271944340193</v>
      </c>
      <c r="G118" s="5">
        <v>231356046158</v>
      </c>
      <c r="I118" s="5">
        <v>313257427915</v>
      </c>
      <c r="J118" s="5">
        <v>255265010778</v>
      </c>
      <c r="K118" s="5">
        <v>117370957327</v>
      </c>
      <c r="L118" s="5">
        <v>261900172903</v>
      </c>
      <c r="M118" s="5">
        <v>238575624383</v>
      </c>
    </row>
    <row r="119" spans="2:13" ht="15.5" x14ac:dyDescent="0.35">
      <c r="C119" t="s">
        <v>134</v>
      </c>
      <c r="D119" s="5">
        <v>455392318</v>
      </c>
      <c r="E119" s="5">
        <v>411081537</v>
      </c>
      <c r="F119" s="5">
        <v>384581985</v>
      </c>
      <c r="G119" s="5">
        <v>293881421</v>
      </c>
      <c r="I119" s="5">
        <v>411081537</v>
      </c>
      <c r="J119" s="5">
        <v>274136930</v>
      </c>
      <c r="K119" s="5">
        <v>6977007989</v>
      </c>
      <c r="L119" s="5">
        <v>3558572175</v>
      </c>
      <c r="M119" s="5">
        <v>5954334955</v>
      </c>
    </row>
    <row r="120" spans="2:13" ht="15.5" x14ac:dyDescent="0.35">
      <c r="C120" t="s">
        <v>9</v>
      </c>
      <c r="D120" s="5">
        <v>1167721400004</v>
      </c>
      <c r="E120" s="5">
        <v>1120876759216</v>
      </c>
      <c r="F120" s="5">
        <v>1085743840150</v>
      </c>
      <c r="G120" s="5">
        <v>1045128911324</v>
      </c>
      <c r="I120" s="5">
        <v>1120876759216</v>
      </c>
      <c r="J120" s="5">
        <v>1069146262729</v>
      </c>
      <c r="K120" s="5">
        <v>752361056533</v>
      </c>
      <c r="L120" s="5">
        <v>373908617675</v>
      </c>
      <c r="M120" s="5">
        <v>360681290107</v>
      </c>
    </row>
    <row r="121" spans="2:13" ht="15.5" x14ac:dyDescent="0.35">
      <c r="C121" t="s">
        <v>135</v>
      </c>
      <c r="D121" s="5">
        <v>2004783821246</v>
      </c>
      <c r="E121" s="5">
        <v>2038211205893</v>
      </c>
      <c r="F121" s="5">
        <v>2055710382386</v>
      </c>
      <c r="G121" s="5">
        <v>1928855046282</v>
      </c>
      <c r="I121" s="5">
        <v>2038211205893</v>
      </c>
      <c r="J121" s="5">
        <v>1838051990503</v>
      </c>
      <c r="K121" s="5">
        <v>1525305512291</v>
      </c>
      <c r="L121" s="5">
        <v>1010675627635</v>
      </c>
      <c r="M121" s="5">
        <v>886784344098</v>
      </c>
    </row>
    <row r="122" spans="2:13" ht="15.5" x14ac:dyDescent="0.35">
      <c r="C122" t="s">
        <v>136</v>
      </c>
      <c r="D122" s="5">
        <v>8890206400</v>
      </c>
      <c r="E122" s="5">
        <v>8890206400</v>
      </c>
      <c r="F122" s="5">
        <v>8890206400</v>
      </c>
      <c r="G122" s="5">
        <v>8890206400</v>
      </c>
      <c r="I122" s="5">
        <v>8890206400</v>
      </c>
      <c r="J122" s="5">
        <v>8890206400</v>
      </c>
      <c r="K122" s="5">
        <v>7445000000</v>
      </c>
      <c r="L122" s="5">
        <v>7445000000</v>
      </c>
      <c r="M122" s="5">
        <v>7445000000</v>
      </c>
    </row>
    <row r="124" spans="2:13" ht="15.5" x14ac:dyDescent="0.35">
      <c r="B124" t="s">
        <v>137</v>
      </c>
      <c r="C124" t="s">
        <v>138</v>
      </c>
      <c r="D124" s="5">
        <v>46962398151</v>
      </c>
      <c r="E124" s="5">
        <v>154180987727</v>
      </c>
      <c r="F124" s="5">
        <v>63029901846</v>
      </c>
      <c r="G124" s="5">
        <v>-41278315124</v>
      </c>
      <c r="I124" s="5">
        <v>236343020361</v>
      </c>
      <c r="J124" s="5">
        <v>242963426655</v>
      </c>
      <c r="K124" s="5">
        <v>324486510382</v>
      </c>
      <c r="L124" s="5">
        <v>165262836762</v>
      </c>
      <c r="M124" s="5">
        <v>122018714014</v>
      </c>
    </row>
    <row r="125" spans="2:13" ht="15.5" x14ac:dyDescent="0.35">
      <c r="C125" t="s">
        <v>279</v>
      </c>
      <c r="D125" s="5">
        <v>404420054070</v>
      </c>
      <c r="E125" s="5">
        <v>326281027977</v>
      </c>
      <c r="F125" s="5">
        <v>438390746441</v>
      </c>
      <c r="G125" s="5">
        <v>363754098607</v>
      </c>
      <c r="I125" s="5">
        <v>1501018996050</v>
      </c>
      <c r="J125" s="5">
        <v>1412209125770</v>
      </c>
      <c r="K125" s="5">
        <v>1372936648469</v>
      </c>
      <c r="L125" s="5">
        <v>1075378429631</v>
      </c>
      <c r="M125" s="5">
        <v>710104129463</v>
      </c>
    </row>
    <row r="126" spans="2:13" ht="15.5" x14ac:dyDescent="0.35">
      <c r="C126" t="s">
        <v>280</v>
      </c>
      <c r="D126" s="5">
        <v>-332081362946</v>
      </c>
      <c r="E126" s="5">
        <v>-202852922680</v>
      </c>
      <c r="F126" s="5">
        <v>-354124077254</v>
      </c>
      <c r="G126" s="5">
        <v>-353122586113</v>
      </c>
      <c r="I126" s="5">
        <v>-1198270337315</v>
      </c>
      <c r="J126" s="5">
        <v>-1083105027465</v>
      </c>
      <c r="K126" s="5">
        <v>-1009683753680</v>
      </c>
      <c r="L126" s="5">
        <v>-870811443825</v>
      </c>
      <c r="M126" s="5">
        <v>-547687911540</v>
      </c>
    </row>
    <row r="127" spans="2:13" ht="15.5" x14ac:dyDescent="0.35">
      <c r="C127" t="s">
        <v>287</v>
      </c>
      <c r="D127" s="5">
        <v>-5099762927</v>
      </c>
      <c r="E127" s="5">
        <v>-24157086424</v>
      </c>
      <c r="F127" s="5">
        <v>117315322</v>
      </c>
      <c r="G127" s="5">
        <v>-12269792212</v>
      </c>
      <c r="I127" s="5">
        <v>-40716068055</v>
      </c>
      <c r="J127" s="5">
        <v>-30817143497</v>
      </c>
      <c r="K127" s="5">
        <v>-36149860176</v>
      </c>
      <c r="L127" s="5">
        <v>-33730944982</v>
      </c>
      <c r="M127" s="5">
        <v>-29872520322</v>
      </c>
    </row>
    <row r="128" spans="2:13" ht="15.5" x14ac:dyDescent="0.35">
      <c r="C128" t="s">
        <v>284</v>
      </c>
      <c r="D128" s="5">
        <v>-31410141072</v>
      </c>
      <c r="E128" s="5">
        <v>53852403666</v>
      </c>
      <c r="F128" s="5">
        <v>-22226444342</v>
      </c>
      <c r="G128" s="5">
        <v>-39744499644</v>
      </c>
      <c r="I128" s="5">
        <v>-28677357464</v>
      </c>
      <c r="J128" s="5">
        <v>-62289086279</v>
      </c>
      <c r="K128" s="5">
        <v>-6060844736</v>
      </c>
      <c r="L128" s="5">
        <v>-7757864656</v>
      </c>
      <c r="M128" s="5">
        <v>-10576147056</v>
      </c>
    </row>
    <row r="129" spans="3:13" ht="15.5" x14ac:dyDescent="0.35">
      <c r="C129" t="s">
        <v>563</v>
      </c>
      <c r="F129" s="5">
        <v>398671005</v>
      </c>
      <c r="I129" s="5">
        <v>1194878441</v>
      </c>
      <c r="J129" s="5">
        <v>4449385379</v>
      </c>
      <c r="K129" s="5">
        <v>2042364775</v>
      </c>
      <c r="L129" s="5">
        <v>1906339932</v>
      </c>
    </row>
    <row r="130" spans="3:13" ht="15.5" x14ac:dyDescent="0.35">
      <c r="C130" t="s">
        <v>411</v>
      </c>
    </row>
    <row r="131" spans="3:13" ht="15.5" x14ac:dyDescent="0.35">
      <c r="C131" t="s">
        <v>282</v>
      </c>
      <c r="D131" s="5">
        <v>11133611026</v>
      </c>
      <c r="E131" s="5">
        <v>1057565188</v>
      </c>
      <c r="F131" s="5">
        <v>473690674</v>
      </c>
      <c r="G131" s="5">
        <v>104464238</v>
      </c>
      <c r="I131" s="5">
        <v>1792908704</v>
      </c>
      <c r="J131" s="5">
        <v>2516172747</v>
      </c>
      <c r="K131" s="5">
        <v>1401955730</v>
      </c>
      <c r="L131" s="5">
        <v>278320662</v>
      </c>
      <c r="M131" s="5">
        <v>51163469</v>
      </c>
    </row>
    <row r="132" spans="3:13" ht="15.5" x14ac:dyDescent="0.35">
      <c r="C132" t="s">
        <v>268</v>
      </c>
    </row>
    <row r="133" spans="3:13" ht="15.5" x14ac:dyDescent="0.35">
      <c r="C133" t="s">
        <v>145</v>
      </c>
      <c r="D133" s="5">
        <v>-36240511549</v>
      </c>
      <c r="E133" s="5">
        <v>-40319706930</v>
      </c>
      <c r="F133" s="5">
        <v>42559808420</v>
      </c>
      <c r="G133" s="5">
        <v>44608436975</v>
      </c>
      <c r="I133" s="5">
        <v>68193317253</v>
      </c>
      <c r="J133" s="5">
        <v>169863604534</v>
      </c>
      <c r="K133" s="5">
        <v>83760749491</v>
      </c>
      <c r="L133" s="5">
        <v>-93492889755</v>
      </c>
      <c r="M133" s="5">
        <v>129101859372</v>
      </c>
    </row>
    <row r="134" spans="3:13" ht="15.5" x14ac:dyDescent="0.35">
      <c r="C134" t="s">
        <v>146</v>
      </c>
      <c r="D134" s="5">
        <v>-10512309628</v>
      </c>
      <c r="E134" s="5">
        <v>-61048856994</v>
      </c>
      <c r="F134" s="5">
        <v>-90313284165</v>
      </c>
      <c r="G134" s="5">
        <v>10947220494</v>
      </c>
      <c r="I134" s="5">
        <v>-259296172731</v>
      </c>
      <c r="J134" s="5">
        <v>-585779431529</v>
      </c>
      <c r="K134" s="5">
        <v>-219536342691</v>
      </c>
      <c r="L134" s="5">
        <v>-80733106076</v>
      </c>
      <c r="M134" s="5">
        <v>-249514950383</v>
      </c>
    </row>
    <row r="135" spans="3:13" ht="15.5" x14ac:dyDescent="0.35">
      <c r="C135" t="s">
        <v>148</v>
      </c>
      <c r="D135" s="5">
        <v>-1943799491</v>
      </c>
      <c r="E135" s="5">
        <v>-78529293933</v>
      </c>
      <c r="F135" s="5">
        <v>-186700730880</v>
      </c>
      <c r="G135" s="5">
        <v>107036351340</v>
      </c>
      <c r="I135" s="5">
        <v>-261521273680</v>
      </c>
      <c r="J135" s="5">
        <v>-544277355197</v>
      </c>
      <c r="K135" s="5">
        <v>-210039601967</v>
      </c>
      <c r="L135" s="5">
        <v>-73666420889</v>
      </c>
      <c r="M135" s="5">
        <v>-235544317240</v>
      </c>
    </row>
    <row r="136" spans="3:13" ht="15.5" x14ac:dyDescent="0.35">
      <c r="C136" t="s">
        <v>835</v>
      </c>
      <c r="D136" s="5">
        <v>279279279</v>
      </c>
      <c r="E136" s="5">
        <v>-6426962205</v>
      </c>
      <c r="F136" s="5">
        <v>105213886910</v>
      </c>
      <c r="G136" s="5">
        <v>-100268906689</v>
      </c>
    </row>
    <row r="137" spans="3:13" ht="15.5" x14ac:dyDescent="0.35">
      <c r="C137" t="s">
        <v>1359</v>
      </c>
      <c r="E137" s="5">
        <v>-2604242644</v>
      </c>
      <c r="I137" s="5">
        <v>-2604242644</v>
      </c>
      <c r="K137" s="5">
        <v>-2762997000</v>
      </c>
      <c r="L137" s="5">
        <v>-2507946033</v>
      </c>
      <c r="M137" s="5">
        <v>-7779899722</v>
      </c>
    </row>
    <row r="138" spans="3:13" ht="15.5" x14ac:dyDescent="0.35">
      <c r="C138" t="s">
        <v>931</v>
      </c>
      <c r="J138" s="5">
        <v>187458335</v>
      </c>
    </row>
    <row r="139" spans="3:13" ht="15.5" x14ac:dyDescent="0.35">
      <c r="C139" t="s">
        <v>1360</v>
      </c>
    </row>
    <row r="140" spans="3:13" ht="15.5" x14ac:dyDescent="0.35">
      <c r="C140" t="s">
        <v>1415</v>
      </c>
      <c r="K140" s="5">
        <v>-127723001</v>
      </c>
    </row>
    <row r="141" spans="3:13" ht="15.5" x14ac:dyDescent="0.35">
      <c r="C141" t="s">
        <v>447</v>
      </c>
      <c r="E141" s="5">
        <v>10656363747</v>
      </c>
      <c r="I141" s="5">
        <v>10656363747</v>
      </c>
      <c r="J141" s="5">
        <v>1633186546</v>
      </c>
      <c r="K141" s="5">
        <v>783619004</v>
      </c>
      <c r="L141" s="5">
        <v>800258310</v>
      </c>
      <c r="M141" s="5">
        <v>52090909</v>
      </c>
    </row>
    <row r="142" spans="3:13" ht="15.5" x14ac:dyDescent="0.35">
      <c r="C142" t="s">
        <v>1361</v>
      </c>
    </row>
    <row r="143" spans="3:13" ht="15.5" x14ac:dyDescent="0.35">
      <c r="C143" t="s">
        <v>1416</v>
      </c>
      <c r="J143" s="5">
        <v>-442944615</v>
      </c>
      <c r="K143" s="5">
        <v>-304826615</v>
      </c>
      <c r="L143" s="5">
        <v>-90216000</v>
      </c>
      <c r="M143" s="5">
        <v>-174436000</v>
      </c>
    </row>
    <row r="144" spans="3:13" ht="15.5" x14ac:dyDescent="0.35">
      <c r="C144" t="s">
        <v>1280</v>
      </c>
    </row>
    <row r="145" spans="3:13" ht="15.5" x14ac:dyDescent="0.35">
      <c r="C145" t="s">
        <v>583</v>
      </c>
      <c r="D145" s="5">
        <v>-8847789416</v>
      </c>
      <c r="E145" s="5">
        <v>15855278041</v>
      </c>
      <c r="F145" s="5">
        <v>-8826440195</v>
      </c>
      <c r="G145" s="5">
        <v>4179775843</v>
      </c>
      <c r="I145" s="5">
        <v>-5827020154</v>
      </c>
      <c r="J145" s="5">
        <v>-42879776598</v>
      </c>
      <c r="K145" s="5">
        <v>-7084813112</v>
      </c>
      <c r="L145" s="5">
        <v>-5268781464</v>
      </c>
      <c r="M145" s="5">
        <v>-6395664933</v>
      </c>
    </row>
    <row r="146" spans="3:13" ht="15.5" x14ac:dyDescent="0.35">
      <c r="C146" t="s">
        <v>1362</v>
      </c>
    </row>
    <row r="147" spans="3:13" ht="15.5" x14ac:dyDescent="0.35">
      <c r="C147" t="s">
        <v>1417</v>
      </c>
      <c r="M147" s="5">
        <v>327276603</v>
      </c>
    </row>
    <row r="148" spans="3:13" ht="15.5" x14ac:dyDescent="0.35">
      <c r="C148" t="s">
        <v>149</v>
      </c>
      <c r="D148" s="5">
        <v>-36240511549</v>
      </c>
      <c r="E148" s="5">
        <v>-40319706930</v>
      </c>
      <c r="F148" s="5">
        <v>42559808420</v>
      </c>
      <c r="G148" s="5">
        <v>44608436975</v>
      </c>
      <c r="I148" s="5">
        <v>68193317253</v>
      </c>
      <c r="J148" s="5">
        <v>169863604534</v>
      </c>
      <c r="K148" s="5">
        <v>83760749491</v>
      </c>
      <c r="L148" s="5">
        <v>-93492889755</v>
      </c>
      <c r="M148" s="5">
        <v>129101859372</v>
      </c>
    </row>
    <row r="149" spans="3:13" ht="15.5" x14ac:dyDescent="0.35">
      <c r="C149" t="s">
        <v>431</v>
      </c>
    </row>
    <row r="150" spans="3:13" ht="15.5" x14ac:dyDescent="0.35">
      <c r="C150" t="s">
        <v>806</v>
      </c>
      <c r="D150" s="5">
        <v>21000000000</v>
      </c>
      <c r="E150" s="5">
        <v>65077209333</v>
      </c>
      <c r="F150" s="5">
        <v>139967693029</v>
      </c>
      <c r="G150" s="5">
        <v>84952591456</v>
      </c>
      <c r="I150" s="5">
        <v>409748660954</v>
      </c>
      <c r="J150" s="5">
        <v>130053128385</v>
      </c>
      <c r="K150" s="5">
        <v>10000000000</v>
      </c>
      <c r="L150" s="5">
        <v>11020345173</v>
      </c>
      <c r="M150" s="5">
        <v>160408919930</v>
      </c>
    </row>
    <row r="151" spans="3:13" ht="15.5" x14ac:dyDescent="0.35">
      <c r="C151" t="s">
        <v>635</v>
      </c>
      <c r="D151" s="5">
        <v>-26571206430</v>
      </c>
      <c r="E151" s="5">
        <v>-26571206430</v>
      </c>
      <c r="F151" s="5">
        <v>-29861706429</v>
      </c>
      <c r="G151" s="5">
        <v>-16975706429</v>
      </c>
      <c r="I151" s="5">
        <v>-90384325718</v>
      </c>
      <c r="J151" s="5">
        <v>-118727475740</v>
      </c>
      <c r="K151" s="5">
        <v>-80578130256</v>
      </c>
      <c r="L151" s="5">
        <v>-62068698639</v>
      </c>
      <c r="M151" s="5">
        <v>-43307470000</v>
      </c>
    </row>
    <row r="152" spans="3:13" ht="15.5" x14ac:dyDescent="0.35">
      <c r="C152" t="s">
        <v>155</v>
      </c>
      <c r="D152" s="5">
        <v>-4698570024</v>
      </c>
      <c r="E152" s="5">
        <v>8746882074</v>
      </c>
      <c r="F152" s="5">
        <v>-7518821172</v>
      </c>
      <c r="G152" s="5">
        <v>-13084163932</v>
      </c>
      <c r="I152" s="5">
        <v>-11856103030</v>
      </c>
      <c r="J152" s="5">
        <v>-15312817103</v>
      </c>
      <c r="K152" s="5">
        <v>-12903810204</v>
      </c>
      <c r="L152" s="5">
        <v>-17262090594</v>
      </c>
      <c r="M152" s="5">
        <v>-18504392812</v>
      </c>
    </row>
    <row r="153" spans="3:13" ht="15.5" x14ac:dyDescent="0.35">
      <c r="C153" t="s">
        <v>1418</v>
      </c>
      <c r="L153" s="5">
        <v>-2421755295</v>
      </c>
    </row>
    <row r="154" spans="3:13" ht="15.5" x14ac:dyDescent="0.35">
      <c r="C154" t="s">
        <v>1419</v>
      </c>
      <c r="J154" s="5">
        <v>-1462143618</v>
      </c>
      <c r="K154" s="5">
        <v>-10000000000</v>
      </c>
      <c r="L154" s="5">
        <v>-40440000000</v>
      </c>
      <c r="M154" s="5">
        <v>47500000000</v>
      </c>
    </row>
    <row r="155" spans="3:13" ht="15.5" x14ac:dyDescent="0.35">
      <c r="C155" t="s">
        <v>456</v>
      </c>
    </row>
    <row r="156" spans="3:13" ht="15.5" x14ac:dyDescent="0.35">
      <c r="C156" t="s">
        <v>314</v>
      </c>
      <c r="D156" s="5">
        <v>-4970735095</v>
      </c>
      <c r="E156" s="5">
        <v>-17484682574</v>
      </c>
      <c r="G156" s="5">
        <v>6537308218</v>
      </c>
      <c r="I156" s="5">
        <v>-17484682574</v>
      </c>
      <c r="J156" s="5">
        <v>-14763880505</v>
      </c>
      <c r="K156" s="5">
        <v>-12997310049</v>
      </c>
      <c r="L156" s="5">
        <v>-5968929380</v>
      </c>
      <c r="M156" s="5">
        <v>-60595289</v>
      </c>
    </row>
    <row r="157" spans="3:13" ht="15.5" x14ac:dyDescent="0.35">
      <c r="C157" t="s">
        <v>1420</v>
      </c>
    </row>
    <row r="158" spans="3:13" ht="15.5" x14ac:dyDescent="0.35">
      <c r="C158" t="s">
        <v>1331</v>
      </c>
      <c r="E158" s="5">
        <v>13000000</v>
      </c>
      <c r="G158" s="5">
        <v>-32017743040</v>
      </c>
      <c r="I158" s="5">
        <v>-32004743040</v>
      </c>
      <c r="J158" s="5">
        <v>-29780000000</v>
      </c>
      <c r="K158" s="5">
        <v>-60000000000</v>
      </c>
      <c r="L158" s="5">
        <v>-50000000000</v>
      </c>
    </row>
    <row r="159" spans="3:13" ht="15.5" x14ac:dyDescent="0.35">
      <c r="C159" t="s">
        <v>1421</v>
      </c>
      <c r="J159" s="5">
        <v>-26895000000</v>
      </c>
    </row>
    <row r="160" spans="3:13" ht="15.5" x14ac:dyDescent="0.35">
      <c r="C160" t="s">
        <v>1395</v>
      </c>
      <c r="E160" s="5">
        <v>-23700000</v>
      </c>
      <c r="I160" s="5">
        <v>-23700000</v>
      </c>
      <c r="L160" s="5">
        <v>-546083072</v>
      </c>
      <c r="M160" s="5">
        <v>-514334976</v>
      </c>
    </row>
    <row r="161" spans="2:13" ht="15.5" x14ac:dyDescent="0.35">
      <c r="C161" t="s">
        <v>303</v>
      </c>
      <c r="J161" s="5">
        <v>261751793115</v>
      </c>
      <c r="K161" s="5">
        <v>140240000000</v>
      </c>
    </row>
    <row r="162" spans="2:13" ht="15.5" x14ac:dyDescent="0.35">
      <c r="C162" t="s">
        <v>552</v>
      </c>
      <c r="M162" s="5">
        <v>12760000000</v>
      </c>
    </row>
    <row r="163" spans="2:13" ht="15.5" x14ac:dyDescent="0.35">
      <c r="C163" t="s">
        <v>164</v>
      </c>
      <c r="D163" s="5">
        <v>209576974</v>
      </c>
      <c r="E163" s="5">
        <v>52812423803</v>
      </c>
      <c r="F163" s="5">
        <v>15276426101</v>
      </c>
      <c r="G163" s="5">
        <v>14277342345</v>
      </c>
      <c r="I163" s="5">
        <v>45240164883</v>
      </c>
      <c r="J163" s="5">
        <v>-172952400340</v>
      </c>
      <c r="K163" s="5">
        <v>188710917182</v>
      </c>
      <c r="L163" s="5">
        <v>-8963159069</v>
      </c>
      <c r="M163" s="5">
        <v>1605623003</v>
      </c>
    </row>
    <row r="164" spans="2:13" ht="15.5" x14ac:dyDescent="0.35">
      <c r="C164" t="s">
        <v>315</v>
      </c>
      <c r="D164" s="5">
        <v>3178252</v>
      </c>
      <c r="E164" s="5">
        <v>3291698</v>
      </c>
      <c r="F164" s="5">
        <v>9531931</v>
      </c>
      <c r="G164" s="5">
        <v>-5774860</v>
      </c>
      <c r="I164" s="5">
        <v>14077013</v>
      </c>
      <c r="J164" s="5">
        <v>17133321</v>
      </c>
      <c r="K164" s="5">
        <v>-13214622</v>
      </c>
    </row>
    <row r="165" spans="2:13" ht="15.5" x14ac:dyDescent="0.35">
      <c r="C165" t="s">
        <v>165</v>
      </c>
      <c r="D165" s="5">
        <v>66688719790</v>
      </c>
      <c r="I165" s="5">
        <v>21434477894</v>
      </c>
      <c r="J165" s="5">
        <v>194369744913</v>
      </c>
      <c r="K165" s="5">
        <v>5672042353</v>
      </c>
      <c r="L165" s="5">
        <v>14635201422</v>
      </c>
      <c r="M165" s="5">
        <v>14635201422</v>
      </c>
    </row>
    <row r="166" spans="2:13" ht="15.5" x14ac:dyDescent="0.35">
      <c r="C166" t="s">
        <v>166</v>
      </c>
      <c r="D166" s="5">
        <v>66901475016</v>
      </c>
      <c r="E166" s="5">
        <v>52815715501</v>
      </c>
      <c r="F166" s="5">
        <v>15285958032</v>
      </c>
      <c r="G166" s="5">
        <v>14271567485</v>
      </c>
      <c r="I166" s="5">
        <v>66688719790</v>
      </c>
      <c r="J166" s="5">
        <v>21434477894</v>
      </c>
      <c r="K166" s="5">
        <v>194369744913</v>
      </c>
      <c r="L166" s="5">
        <v>5672042353</v>
      </c>
      <c r="M166" s="5">
        <v>16240824425</v>
      </c>
    </row>
    <row r="168" spans="2:13" ht="15.5" x14ac:dyDescent="0.35">
      <c r="B168" t="s">
        <v>167</v>
      </c>
      <c r="C168" t="s">
        <v>11</v>
      </c>
      <c r="D168" s="5">
        <v>8890000000</v>
      </c>
      <c r="E168" s="5">
        <v>8890000000</v>
      </c>
      <c r="F168" s="5">
        <v>8890000000</v>
      </c>
      <c r="G168" s="5">
        <v>8890000000</v>
      </c>
      <c r="I168" s="5">
        <v>8890000000</v>
      </c>
      <c r="J168" s="5">
        <v>8890000000</v>
      </c>
      <c r="K168" s="5">
        <v>7450000000</v>
      </c>
      <c r="L168" s="5">
        <v>7450000000</v>
      </c>
      <c r="M168" s="5">
        <v>7450000000</v>
      </c>
    </row>
    <row r="169" spans="2:13" ht="15.5" x14ac:dyDescent="0.35">
      <c r="C169" t="s">
        <v>168</v>
      </c>
      <c r="D169" s="6">
        <v>5.27</v>
      </c>
      <c r="E169" s="6">
        <v>3.97</v>
      </c>
      <c r="F169" s="6">
        <v>4.57</v>
      </c>
      <c r="G169" s="6">
        <v>0.79</v>
      </c>
    </row>
    <row r="170" spans="2:13" ht="15.5" x14ac:dyDescent="0.35">
      <c r="C170" t="s">
        <v>169</v>
      </c>
      <c r="D170" s="6">
        <v>29.22</v>
      </c>
      <c r="E170" s="6">
        <v>40.299999999999997</v>
      </c>
      <c r="F170" s="6">
        <v>40.700000000000003</v>
      </c>
      <c r="G170" s="6">
        <v>221.52</v>
      </c>
    </row>
    <row r="171" spans="2:13" ht="15.5" x14ac:dyDescent="0.35">
      <c r="C171" t="s">
        <v>60</v>
      </c>
      <c r="D171" s="6">
        <v>4.09</v>
      </c>
      <c r="E171" s="6">
        <v>3.31</v>
      </c>
      <c r="F171" s="6">
        <v>3.78</v>
      </c>
      <c r="G171" s="6">
        <v>4.83</v>
      </c>
    </row>
    <row r="172" spans="2:13" ht="15.5" x14ac:dyDescent="0.35">
      <c r="C172" t="s">
        <v>170</v>
      </c>
      <c r="D172" s="5">
        <v>109850000000</v>
      </c>
      <c r="E172" s="5">
        <v>102790000000</v>
      </c>
      <c r="F172" s="5">
        <v>94380000000</v>
      </c>
      <c r="G172" s="5">
        <v>46370000000</v>
      </c>
    </row>
    <row r="173" spans="2:13" ht="15.5" x14ac:dyDescent="0.35">
      <c r="C173" t="s">
        <v>171</v>
      </c>
      <c r="D173" s="6">
        <v>2.3399999999999997E-2</v>
      </c>
      <c r="E173" s="6">
        <v>1.7299999999999999E-2</v>
      </c>
      <c r="F173" s="6">
        <v>1.9699999999999999E-2</v>
      </c>
      <c r="G173" s="6">
        <v>3.5999999999999999E-3</v>
      </c>
    </row>
    <row r="174" spans="2:13" ht="15.5" x14ac:dyDescent="0.35">
      <c r="C174" t="s">
        <v>172</v>
      </c>
      <c r="D174" s="6">
        <v>4.0199999999999993E-2</v>
      </c>
      <c r="E174" s="6">
        <v>3.15E-2</v>
      </c>
      <c r="F174" s="6">
        <v>3.7400000000000003E-2</v>
      </c>
      <c r="G174" s="6">
        <v>6.7000000000000002E-3</v>
      </c>
    </row>
    <row r="175" spans="2:13" ht="15.5" x14ac:dyDescent="0.35">
      <c r="C175" t="s">
        <v>173</v>
      </c>
      <c r="D175" s="6">
        <v>4.0999999999999995E-2</v>
      </c>
      <c r="E175" s="6">
        <v>3.6699999999999997E-2</v>
      </c>
      <c r="F175" s="6">
        <v>3.61E-2</v>
      </c>
      <c r="G175" s="6">
        <v>9.7000000000000003E-3</v>
      </c>
    </row>
    <row r="176" spans="2:13" ht="15.5" x14ac:dyDescent="0.35">
      <c r="C176" t="s">
        <v>174</v>
      </c>
      <c r="D176" s="6">
        <v>6.98</v>
      </c>
      <c r="E176" s="6">
        <v>4.5599999999999996</v>
      </c>
      <c r="F176" s="6">
        <v>4.55</v>
      </c>
      <c r="G176" s="6">
        <v>1.49</v>
      </c>
    </row>
    <row r="177" spans="3:13" ht="15.5" x14ac:dyDescent="0.35">
      <c r="C177" t="s">
        <v>175</v>
      </c>
      <c r="D177" s="5">
        <v>1168000000000</v>
      </c>
      <c r="E177" s="5">
        <v>1121000000000</v>
      </c>
      <c r="F177" s="5">
        <v>1086000000000</v>
      </c>
      <c r="G177" s="5">
        <v>1045000000000</v>
      </c>
    </row>
    <row r="178" spans="3:13" ht="15.5" x14ac:dyDescent="0.35">
      <c r="C178" t="s">
        <v>176</v>
      </c>
      <c r="D178" s="6">
        <v>1.17</v>
      </c>
      <c r="E178" s="6">
        <v>1.27</v>
      </c>
      <c r="F178" s="6">
        <v>1.52</v>
      </c>
      <c r="G178" s="6">
        <v>1.49</v>
      </c>
    </row>
    <row r="179" spans="3:13" ht="15.5" x14ac:dyDescent="0.35">
      <c r="C179" t="s">
        <v>177</v>
      </c>
      <c r="D179" s="6">
        <v>131.30000000000001</v>
      </c>
      <c r="E179" s="6">
        <v>126.03</v>
      </c>
      <c r="F179" s="6">
        <v>122.08</v>
      </c>
      <c r="G179" s="6">
        <v>117.53</v>
      </c>
    </row>
    <row r="180" spans="3:13" ht="15.5" x14ac:dyDescent="0.35">
      <c r="C180" t="s">
        <v>178</v>
      </c>
      <c r="D180" s="6">
        <v>1.17</v>
      </c>
      <c r="E180" s="6">
        <v>1.27</v>
      </c>
      <c r="F180" s="6">
        <v>1.52</v>
      </c>
      <c r="G180" s="6">
        <v>1.49</v>
      </c>
    </row>
    <row r="181" spans="3:13" ht="15.5" x14ac:dyDescent="0.35">
      <c r="C181" t="s">
        <v>179</v>
      </c>
      <c r="D181" s="6">
        <v>131.26</v>
      </c>
      <c r="E181" s="6">
        <v>125.99</v>
      </c>
      <c r="F181" s="6">
        <v>122.03</v>
      </c>
      <c r="G181" s="6">
        <v>117.47</v>
      </c>
    </row>
    <row r="182" spans="3:13" ht="15.5" x14ac:dyDescent="0.35">
      <c r="C182" t="s">
        <v>180</v>
      </c>
      <c r="D182" s="5">
        <v>113000000000</v>
      </c>
      <c r="E182" s="5">
        <v>127000000000</v>
      </c>
      <c r="F182" s="5">
        <v>133000000000</v>
      </c>
      <c r="G182" s="5">
        <v>147000000000</v>
      </c>
    </row>
    <row r="183" spans="3:13" ht="15.5" x14ac:dyDescent="0.35">
      <c r="C183" t="s">
        <v>181</v>
      </c>
      <c r="D183" s="5">
        <v>423000000000</v>
      </c>
      <c r="E183" s="5">
        <v>443000000000</v>
      </c>
      <c r="F183" s="5">
        <v>467000000000</v>
      </c>
      <c r="G183" s="5">
        <v>384000000000</v>
      </c>
    </row>
    <row r="184" spans="3:13" ht="15.5" x14ac:dyDescent="0.35">
      <c r="C184" t="s">
        <v>182</v>
      </c>
      <c r="D184" s="5">
        <v>1167000000000</v>
      </c>
      <c r="E184" s="5">
        <v>1120000000000</v>
      </c>
      <c r="F184" s="5">
        <v>1085000000000</v>
      </c>
      <c r="G184" s="5">
        <v>1045000000000</v>
      </c>
    </row>
    <row r="185" spans="3:13" ht="15.5" x14ac:dyDescent="0.35">
      <c r="C185" t="s">
        <v>23</v>
      </c>
      <c r="D185" s="5">
        <v>536000000000</v>
      </c>
      <c r="E185" s="5">
        <v>570000000000</v>
      </c>
      <c r="F185" s="5">
        <v>599000000000</v>
      </c>
      <c r="G185" s="5">
        <v>531000000000</v>
      </c>
    </row>
    <row r="186" spans="3:13" ht="15.5" x14ac:dyDescent="0.35">
      <c r="C186" t="s">
        <v>20</v>
      </c>
      <c r="D186" s="5">
        <v>469000000000</v>
      </c>
      <c r="E186" s="5">
        <v>503000000000</v>
      </c>
      <c r="F186" s="5">
        <v>567000000000</v>
      </c>
      <c r="G186" s="5">
        <v>525000000000</v>
      </c>
    </row>
    <row r="187" spans="3:13" ht="15.5" x14ac:dyDescent="0.35">
      <c r="C187" t="s">
        <v>183</v>
      </c>
      <c r="D187" s="5">
        <v>-46000000000</v>
      </c>
      <c r="E187" s="5">
        <v>-112000000000</v>
      </c>
      <c r="F187" s="5">
        <v>-163000000000</v>
      </c>
      <c r="G187" s="5">
        <v>-218000000000</v>
      </c>
    </row>
    <row r="188" spans="3:13" ht="15.5" x14ac:dyDescent="0.35">
      <c r="C188" t="s">
        <v>184</v>
      </c>
      <c r="D188" s="5">
        <v>47000000000</v>
      </c>
      <c r="E188" s="5">
        <v>154000000000</v>
      </c>
      <c r="F188" s="5">
        <v>63000000000</v>
      </c>
      <c r="G188" s="5">
        <v>-41000000000</v>
      </c>
    </row>
    <row r="189" spans="3:13" ht="15.5" x14ac:dyDescent="0.35">
      <c r="C189" t="s">
        <v>185</v>
      </c>
      <c r="D189" s="5">
        <v>-2000000000</v>
      </c>
      <c r="E189" s="5">
        <v>-81000000000</v>
      </c>
      <c r="F189" s="5">
        <v>-187000000000</v>
      </c>
      <c r="G189" s="5">
        <v>107000000000</v>
      </c>
    </row>
    <row r="190" spans="3:13" ht="15.5" x14ac:dyDescent="0.35">
      <c r="C190" t="s">
        <v>12</v>
      </c>
      <c r="D190" s="5">
        <v>45000000000</v>
      </c>
      <c r="E190" s="5">
        <v>73000000000</v>
      </c>
      <c r="F190" s="5">
        <v>-124000000000</v>
      </c>
      <c r="G190" s="5">
        <v>66000000000</v>
      </c>
    </row>
    <row r="191" spans="3:13" ht="15.5" x14ac:dyDescent="0.35">
      <c r="C191" t="s">
        <v>15</v>
      </c>
      <c r="D191" s="6">
        <v>5.0599999999999996</v>
      </c>
      <c r="E191" s="6">
        <v>8.2200000000000006</v>
      </c>
      <c r="F191" s="6">
        <v>-13.91</v>
      </c>
      <c r="G191" s="6">
        <v>7.4</v>
      </c>
    </row>
    <row r="192" spans="3:13" ht="15.5" x14ac:dyDescent="0.35">
      <c r="C192" t="s">
        <v>45</v>
      </c>
      <c r="I192" s="6">
        <v>9.44</v>
      </c>
      <c r="J192" s="6">
        <v>18.03</v>
      </c>
      <c r="K192" s="6">
        <v>19.79</v>
      </c>
      <c r="L192" s="6">
        <v>8.81</v>
      </c>
      <c r="M192" s="6">
        <v>10.49</v>
      </c>
    </row>
    <row r="193" spans="3:13" ht="15.5" x14ac:dyDescent="0.35">
      <c r="C193" t="s">
        <v>59</v>
      </c>
      <c r="I193" s="6">
        <v>16.95</v>
      </c>
      <c r="J193" s="6">
        <v>13.53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62</v>
      </c>
      <c r="I194" s="6">
        <v>0.95</v>
      </c>
      <c r="J194" s="6">
        <v>1.48</v>
      </c>
      <c r="K194" s="5">
        <v>0</v>
      </c>
      <c r="L194" s="5">
        <v>0</v>
      </c>
      <c r="M194" s="5">
        <v>0</v>
      </c>
    </row>
    <row r="195" spans="3:13" ht="15.5" x14ac:dyDescent="0.35">
      <c r="C195" t="s">
        <v>186</v>
      </c>
      <c r="I195" s="5">
        <v>279960000000</v>
      </c>
      <c r="J195" s="5">
        <v>328620000000</v>
      </c>
      <c r="K195" s="5">
        <v>321170000000</v>
      </c>
      <c r="L195" s="5">
        <v>186620000000</v>
      </c>
      <c r="M195" s="5">
        <v>164950000000</v>
      </c>
    </row>
    <row r="196" spans="3:13" ht="15.5" x14ac:dyDescent="0.35">
      <c r="C196" t="s">
        <v>187</v>
      </c>
      <c r="I196" s="6">
        <v>4.1200000000000001E-2</v>
      </c>
      <c r="J196" s="6">
        <v>8.72E-2</v>
      </c>
      <c r="K196" s="6">
        <v>9.64E-2</v>
      </c>
      <c r="L196" s="6">
        <v>6.4000000000000001E-2</v>
      </c>
      <c r="M196" s="6">
        <v>8.3000000000000004E-2</v>
      </c>
    </row>
    <row r="197" spans="3:13" ht="15.5" x14ac:dyDescent="0.35">
      <c r="C197" t="s">
        <v>188</v>
      </c>
      <c r="I197" s="6">
        <v>7.4900000000000008E-2</v>
      </c>
      <c r="J197" s="6">
        <v>0.15</v>
      </c>
      <c r="K197" s="6">
        <v>0.19769999999999999</v>
      </c>
      <c r="L197" s="6">
        <v>0.17699999999999999</v>
      </c>
      <c r="M197" s="6">
        <v>0.22020000000000001</v>
      </c>
    </row>
    <row r="198" spans="3:13" ht="15.5" x14ac:dyDescent="0.35">
      <c r="C198" t="s">
        <v>189</v>
      </c>
      <c r="I198" s="6">
        <v>8.8399999999999992E-2</v>
      </c>
      <c r="J198" s="6">
        <v>0.17059999999999997</v>
      </c>
      <c r="K198" s="6">
        <v>0.23569999999999999</v>
      </c>
      <c r="L198" s="6">
        <v>0.13489999999999999</v>
      </c>
      <c r="M198" s="6">
        <v>0.26919999999999999</v>
      </c>
    </row>
    <row r="199" spans="3:13" ht="15.5" x14ac:dyDescent="0.35">
      <c r="C199" t="s">
        <v>190</v>
      </c>
      <c r="I199" s="6">
        <v>3.21</v>
      </c>
      <c r="J199" s="6">
        <v>6.86</v>
      </c>
      <c r="K199" s="6">
        <v>6.17</v>
      </c>
      <c r="L199" s="6">
        <v>2.97</v>
      </c>
      <c r="M199" s="6">
        <v>5.59</v>
      </c>
    </row>
    <row r="200" spans="3:13" ht="15.5" x14ac:dyDescent="0.35">
      <c r="C200" t="s">
        <v>56</v>
      </c>
      <c r="I200" s="6">
        <v>1.27</v>
      </c>
      <c r="J200" s="6">
        <v>2.0299999999999998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53</v>
      </c>
      <c r="I201" s="6">
        <v>126.03</v>
      </c>
      <c r="J201" s="6">
        <v>120.23</v>
      </c>
      <c r="K201" s="6">
        <v>100.12</v>
      </c>
      <c r="L201" s="6">
        <v>49.74</v>
      </c>
      <c r="M201" s="6">
        <v>47.65</v>
      </c>
    </row>
    <row r="202" spans="3:13" ht="15.5" x14ac:dyDescent="0.35">
      <c r="C202" t="s">
        <v>191</v>
      </c>
      <c r="I202" s="6">
        <v>1.27</v>
      </c>
      <c r="J202" s="6">
        <v>2.0299999999999998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192</v>
      </c>
      <c r="I203" s="6">
        <v>125.99</v>
      </c>
      <c r="J203" s="6">
        <v>120.16</v>
      </c>
      <c r="K203" s="6">
        <v>100.04</v>
      </c>
      <c r="L203" s="6">
        <v>49.61</v>
      </c>
      <c r="M203" s="6">
        <v>47.43</v>
      </c>
    </row>
    <row r="204" spans="3:13" ht="15.5" x14ac:dyDescent="0.35">
      <c r="C204" t="s">
        <v>193</v>
      </c>
      <c r="I204" s="5">
        <v>127000000000</v>
      </c>
      <c r="J204" s="5">
        <v>162000000000</v>
      </c>
      <c r="K204" s="5">
        <v>111000000000</v>
      </c>
      <c r="L204" s="5">
        <v>122000000000</v>
      </c>
      <c r="M204" s="5">
        <v>68000000000</v>
      </c>
    </row>
    <row r="205" spans="3:13" ht="15.5" x14ac:dyDescent="0.35">
      <c r="C205" t="s">
        <v>194</v>
      </c>
      <c r="I205" s="5">
        <v>443000000000</v>
      </c>
      <c r="J205" s="5">
        <v>290000000000</v>
      </c>
      <c r="K205" s="5">
        <v>347000000000</v>
      </c>
      <c r="L205" s="5">
        <v>301000000000</v>
      </c>
      <c r="M205" s="5">
        <v>288000000000</v>
      </c>
    </row>
    <row r="206" spans="3:13" ht="15.5" x14ac:dyDescent="0.35">
      <c r="C206" t="s">
        <v>25</v>
      </c>
      <c r="I206" s="5">
        <v>570000000000</v>
      </c>
      <c r="J206" s="5">
        <v>452000000000</v>
      </c>
      <c r="K206" s="5">
        <v>458000000000</v>
      </c>
      <c r="L206" s="5">
        <v>423000000000</v>
      </c>
      <c r="M206" s="5">
        <v>357000000000</v>
      </c>
    </row>
    <row r="207" spans="3:13" ht="15.5" x14ac:dyDescent="0.35">
      <c r="C207" t="s">
        <v>22</v>
      </c>
      <c r="I207" s="5">
        <v>503000000000</v>
      </c>
      <c r="J207" s="5">
        <v>411000000000</v>
      </c>
      <c r="K207" s="5">
        <v>263000000000</v>
      </c>
      <c r="L207" s="5">
        <v>402000000000</v>
      </c>
      <c r="M207" s="5">
        <v>341000000000</v>
      </c>
    </row>
    <row r="208" spans="3:13" ht="15.5" x14ac:dyDescent="0.35">
      <c r="C208" t="s">
        <v>195</v>
      </c>
      <c r="I208" s="5">
        <v>-112000000000</v>
      </c>
      <c r="J208" s="5">
        <v>-159000000000</v>
      </c>
      <c r="K208" s="5">
        <v>7000000000</v>
      </c>
      <c r="L208" s="5">
        <v>-125000000000</v>
      </c>
      <c r="M208" s="5">
        <v>-64000000000</v>
      </c>
    </row>
    <row r="209" spans="2:13" ht="15.5" x14ac:dyDescent="0.35">
      <c r="C209" t="s">
        <v>196</v>
      </c>
      <c r="I209" s="5">
        <v>236000000000</v>
      </c>
      <c r="J209" s="5">
        <v>243000000000</v>
      </c>
      <c r="K209" s="5">
        <v>324000000000</v>
      </c>
      <c r="L209" s="5">
        <v>165000000000</v>
      </c>
      <c r="M209" s="5">
        <v>122000000000</v>
      </c>
    </row>
    <row r="210" spans="2:13" ht="15.5" x14ac:dyDescent="0.35">
      <c r="C210" t="s">
        <v>197</v>
      </c>
      <c r="I210" s="5">
        <v>-264000000000</v>
      </c>
      <c r="J210" s="5">
        <v>-544000000000</v>
      </c>
      <c r="K210" s="5">
        <v>-213000000000</v>
      </c>
      <c r="L210" s="5">
        <v>-76000000000</v>
      </c>
      <c r="M210" s="5">
        <v>-243000000000</v>
      </c>
    </row>
    <row r="211" spans="2:13" ht="15.5" x14ac:dyDescent="0.35">
      <c r="C211" t="s">
        <v>14</v>
      </c>
      <c r="I211" s="5">
        <v>-28000000000</v>
      </c>
      <c r="J211" s="5">
        <v>-301000000000</v>
      </c>
      <c r="K211" s="5">
        <v>112000000000</v>
      </c>
      <c r="L211" s="5">
        <v>89000000000</v>
      </c>
      <c r="M211" s="5">
        <v>-121000000000</v>
      </c>
    </row>
    <row r="212" spans="2:13" ht="15.5" x14ac:dyDescent="0.35">
      <c r="C212" t="s">
        <v>16</v>
      </c>
      <c r="I212" s="6">
        <v>-3.13</v>
      </c>
      <c r="J212" s="6">
        <v>-33.89</v>
      </c>
      <c r="K212" s="5">
        <v>15</v>
      </c>
      <c r="L212" s="6">
        <v>11.97</v>
      </c>
      <c r="M212" s="6">
        <v>-16.29</v>
      </c>
    </row>
    <row r="214" spans="2:13" ht="15.5" x14ac:dyDescent="0.35">
      <c r="B214" t="s">
        <v>198</v>
      </c>
      <c r="C214" t="s">
        <v>199</v>
      </c>
      <c r="D214" s="5">
        <v>47000000000</v>
      </c>
      <c r="E214" s="5">
        <v>35000000000</v>
      </c>
      <c r="F214" s="5">
        <v>41000000000</v>
      </c>
      <c r="G214" s="5">
        <v>7000000000</v>
      </c>
      <c r="H214" s="5">
        <v>188000000000</v>
      </c>
      <c r="I214" s="5">
        <v>84000000000</v>
      </c>
      <c r="J214" s="5">
        <v>160000000000</v>
      </c>
      <c r="K214" s="5">
        <v>147000000000</v>
      </c>
      <c r="L214" s="5">
        <v>66000000000</v>
      </c>
      <c r="M214" s="5">
        <v>78000000000</v>
      </c>
    </row>
    <row r="215" spans="2:13" ht="15.5" x14ac:dyDescent="0.35">
      <c r="C215" t="s">
        <v>317</v>
      </c>
      <c r="H215" s="5">
        <v>130000000000</v>
      </c>
      <c r="I215" s="5">
        <v>84000000000</v>
      </c>
      <c r="J215" s="5">
        <v>160000000000</v>
      </c>
    </row>
    <row r="216" spans="2:13" ht="15.5" x14ac:dyDescent="0.35">
      <c r="C216" t="s">
        <v>200</v>
      </c>
      <c r="H216" s="6">
        <v>1.89</v>
      </c>
      <c r="I216" s="6">
        <v>1.89</v>
      </c>
      <c r="J216" s="6">
        <v>3.6</v>
      </c>
    </row>
    <row r="217" spans="2:13" ht="15.5" x14ac:dyDescent="0.35">
      <c r="C217" t="s">
        <v>64</v>
      </c>
      <c r="H217" s="6">
        <v>8.9600000000000013E-2</v>
      </c>
      <c r="I217" s="6">
        <v>0.20019999999999999</v>
      </c>
      <c r="J217" s="6">
        <v>0.19969999999999999</v>
      </c>
    </row>
    <row r="218" spans="2:13" ht="15.5" x14ac:dyDescent="0.35">
      <c r="C218" t="s">
        <v>201</v>
      </c>
      <c r="H218" s="6">
        <v>1.3000000000000001E-2</v>
      </c>
      <c r="I218" s="6">
        <v>1.01E-2</v>
      </c>
      <c r="J218" s="6">
        <v>1.9299999999999998E-2</v>
      </c>
    </row>
    <row r="219" spans="2:13" ht="15.5" x14ac:dyDescent="0.35">
      <c r="C219" t="s">
        <v>44</v>
      </c>
      <c r="D219" s="6">
        <v>5.27</v>
      </c>
      <c r="E219" s="6">
        <v>3.97</v>
      </c>
      <c r="F219" s="6">
        <v>4.57</v>
      </c>
      <c r="G219" s="6">
        <v>0.79</v>
      </c>
      <c r="H219" s="6">
        <v>21.1</v>
      </c>
      <c r="I219" s="6">
        <v>9.44</v>
      </c>
      <c r="J219" s="6">
        <v>18.03</v>
      </c>
      <c r="K219" s="6">
        <v>16.579999999999998</v>
      </c>
      <c r="L219" s="6">
        <v>7.37</v>
      </c>
      <c r="M219" s="6">
        <v>8.7899999999999991</v>
      </c>
    </row>
    <row r="220" spans="2:13" ht="15.5" x14ac:dyDescent="0.35">
      <c r="C220" t="s">
        <v>318</v>
      </c>
      <c r="H220" s="6">
        <v>14.59</v>
      </c>
      <c r="I220" s="6">
        <v>9.44</v>
      </c>
      <c r="J220" s="6">
        <v>18.03</v>
      </c>
    </row>
    <row r="221" spans="2:13" ht="15.5" x14ac:dyDescent="0.35">
      <c r="C221" t="s">
        <v>66</v>
      </c>
      <c r="H221" s="6">
        <v>1.89</v>
      </c>
      <c r="I221" s="6">
        <v>1.89</v>
      </c>
      <c r="J221" s="6">
        <v>3.6</v>
      </c>
    </row>
    <row r="222" spans="2:13" ht="15.5" x14ac:dyDescent="0.35">
      <c r="C222" t="s">
        <v>202</v>
      </c>
      <c r="H222" s="6">
        <v>8.9600000000000013E-2</v>
      </c>
      <c r="I222" s="6">
        <v>0.20019999999999999</v>
      </c>
      <c r="J222" s="6">
        <v>0.19969999999999999</v>
      </c>
    </row>
    <row r="223" spans="2:13" ht="15.5" x14ac:dyDescent="0.35">
      <c r="C223" t="s">
        <v>203</v>
      </c>
      <c r="H223" s="6">
        <v>1.3000000000000001E-2</v>
      </c>
      <c r="I223" s="6">
        <v>1.01E-2</v>
      </c>
      <c r="J223" s="6">
        <v>1.9299999999999998E-2</v>
      </c>
    </row>
    <row r="224" spans="2:13" ht="15.5" x14ac:dyDescent="0.35">
      <c r="C224" t="s">
        <v>204</v>
      </c>
      <c r="D224" s="5">
        <v>334000000000</v>
      </c>
      <c r="E224" s="5">
        <v>430000000000</v>
      </c>
      <c r="F224" s="5">
        <v>437000000000</v>
      </c>
      <c r="G224" s="5">
        <v>322000000000</v>
      </c>
      <c r="H224" s="5">
        <v>1337000000000</v>
      </c>
      <c r="I224" s="5">
        <v>1503000000000</v>
      </c>
      <c r="J224" s="5">
        <v>1463000000000</v>
      </c>
      <c r="K224" s="5">
        <v>1363000000000</v>
      </c>
      <c r="L224" s="5">
        <v>1115000000000</v>
      </c>
      <c r="M224" s="5">
        <v>720000000000</v>
      </c>
    </row>
    <row r="225" spans="3:10" ht="15.5" x14ac:dyDescent="0.35">
      <c r="C225" t="s">
        <v>319</v>
      </c>
      <c r="H225" s="5">
        <v>1524000000000</v>
      </c>
      <c r="I225" s="5">
        <v>1503000000000</v>
      </c>
      <c r="J225" s="5">
        <v>1463000000000</v>
      </c>
    </row>
    <row r="226" spans="3:10" ht="15.5" x14ac:dyDescent="0.35">
      <c r="C226" t="s">
        <v>205</v>
      </c>
      <c r="H226" s="6">
        <v>1.89</v>
      </c>
      <c r="I226" s="6">
        <v>1.89</v>
      </c>
      <c r="J226" s="6">
        <v>3.6</v>
      </c>
    </row>
    <row r="227" spans="3:10" ht="15.5" x14ac:dyDescent="0.35">
      <c r="C227" t="s">
        <v>206</v>
      </c>
      <c r="H227" s="6">
        <v>8.9600000000000013E-2</v>
      </c>
      <c r="I227" s="6">
        <v>0.20019999999999999</v>
      </c>
      <c r="J227" s="6">
        <v>0.19969999999999999</v>
      </c>
    </row>
    <row r="228" spans="3:10" ht="15.5" x14ac:dyDescent="0.35">
      <c r="C228" t="s">
        <v>207</v>
      </c>
      <c r="H228" s="6">
        <v>1.3000000000000001E-2</v>
      </c>
      <c r="I228" s="6">
        <v>1.01E-2</v>
      </c>
      <c r="J228" s="6">
        <v>1.9299999999999998E-2</v>
      </c>
    </row>
    <row r="229" spans="3:10" ht="15.5" x14ac:dyDescent="0.35">
      <c r="C229" t="s">
        <v>208</v>
      </c>
      <c r="I229" s="6">
        <v>6.87</v>
      </c>
    </row>
    <row r="230" spans="3:10" ht="15.5" x14ac:dyDescent="0.35">
      <c r="C230" t="s">
        <v>320</v>
      </c>
      <c r="I230" s="6">
        <v>9.94</v>
      </c>
    </row>
    <row r="231" spans="3:10" ht="15.5" x14ac:dyDescent="0.35">
      <c r="C231" t="s">
        <v>209</v>
      </c>
      <c r="I231" s="6">
        <v>7.42</v>
      </c>
    </row>
    <row r="232" spans="3:10" ht="15.5" x14ac:dyDescent="0.35">
      <c r="C232" t="s">
        <v>321</v>
      </c>
      <c r="I232" s="6">
        <v>0.1007</v>
      </c>
    </row>
    <row r="233" spans="3:10" ht="15.5" x14ac:dyDescent="0.35">
      <c r="C233" t="s">
        <v>322</v>
      </c>
      <c r="I233" s="6">
        <v>0.85</v>
      </c>
    </row>
    <row r="234" spans="3:10" ht="15.5" x14ac:dyDescent="0.35">
      <c r="C234" t="s">
        <v>210</v>
      </c>
      <c r="I234" s="6">
        <v>1.1000000000000001</v>
      </c>
    </row>
    <row r="235" spans="3:10" ht="15.5" x14ac:dyDescent="0.35">
      <c r="C235" t="s">
        <v>323</v>
      </c>
      <c r="I235" s="6">
        <v>5.78</v>
      </c>
    </row>
    <row r="236" spans="3:10" ht="15.5" x14ac:dyDescent="0.35">
      <c r="C236" t="s">
        <v>324</v>
      </c>
      <c r="I236" s="6">
        <v>21.43</v>
      </c>
    </row>
    <row r="237" spans="3:10" ht="15.5" x14ac:dyDescent="0.35">
      <c r="C237" t="s">
        <v>325</v>
      </c>
      <c r="I237" s="6">
        <v>8.9600000000000009</v>
      </c>
    </row>
    <row r="238" spans="3:10" ht="15.5" x14ac:dyDescent="0.35">
      <c r="C238" t="s">
        <v>326</v>
      </c>
      <c r="I238" s="6">
        <v>4.9800000000000004</v>
      </c>
    </row>
    <row r="239" spans="3:10" ht="15.5" x14ac:dyDescent="0.35">
      <c r="C239" t="s">
        <v>327</v>
      </c>
      <c r="I239" s="6">
        <v>-0.21</v>
      </c>
    </row>
    <row r="240" spans="3:10" ht="15.5" x14ac:dyDescent="0.35">
      <c r="C240" t="s">
        <v>328</v>
      </c>
      <c r="I240" s="6">
        <v>4.2699999999999996</v>
      </c>
    </row>
    <row r="241" spans="3:9" ht="15.5" x14ac:dyDescent="0.35">
      <c r="C241" t="s">
        <v>329</v>
      </c>
      <c r="I241" s="6">
        <v>14.59</v>
      </c>
    </row>
    <row r="242" spans="3:9" ht="15.5" x14ac:dyDescent="0.35">
      <c r="C242" t="s">
        <v>211</v>
      </c>
      <c r="I242" s="6">
        <v>21.1</v>
      </c>
    </row>
    <row r="243" spans="3:9" ht="15.5" x14ac:dyDescent="0.35">
      <c r="C243" t="s">
        <v>330</v>
      </c>
      <c r="I243" s="6">
        <v>171.37</v>
      </c>
    </row>
    <row r="244" spans="3:9" ht="15.5" x14ac:dyDescent="0.35">
      <c r="C244" t="s">
        <v>212</v>
      </c>
      <c r="D244" s="6">
        <v>7.53</v>
      </c>
    </row>
    <row r="245" spans="3:9" ht="15.5" x14ac:dyDescent="0.35">
      <c r="C245" t="s">
        <v>213</v>
      </c>
      <c r="I245" s="6">
        <v>131.30000000000001</v>
      </c>
    </row>
    <row r="246" spans="3:9" ht="15.5" x14ac:dyDescent="0.35">
      <c r="C246" t="s">
        <v>331</v>
      </c>
      <c r="I246" s="6">
        <v>6.77</v>
      </c>
    </row>
    <row r="247" spans="3:9" ht="15.5" x14ac:dyDescent="0.35">
      <c r="C247" t="s">
        <v>214</v>
      </c>
      <c r="D247" s="6">
        <v>0.87</v>
      </c>
    </row>
    <row r="248" spans="3:9" ht="15.5" x14ac:dyDescent="0.35">
      <c r="C248" t="s">
        <v>215</v>
      </c>
      <c r="D248" s="6">
        <v>0.61</v>
      </c>
    </row>
    <row r="249" spans="3:9" ht="15.5" x14ac:dyDescent="0.35">
      <c r="C249" t="s">
        <v>216</v>
      </c>
      <c r="D249" s="6">
        <v>0.46</v>
      </c>
    </row>
    <row r="250" spans="3:9" ht="15.5" x14ac:dyDescent="0.35">
      <c r="C250" t="s">
        <v>332</v>
      </c>
      <c r="D250" s="6">
        <v>0.36</v>
      </c>
    </row>
    <row r="251" spans="3:9" ht="15.5" x14ac:dyDescent="0.35">
      <c r="C251" t="s">
        <v>217</v>
      </c>
      <c r="D251" s="6">
        <v>0.72</v>
      </c>
    </row>
    <row r="252" spans="3:9" ht="15.5" x14ac:dyDescent="0.35">
      <c r="C252" t="s">
        <v>218</v>
      </c>
      <c r="D252" s="6">
        <v>0.27</v>
      </c>
    </row>
    <row r="253" spans="3:9" ht="15.5" x14ac:dyDescent="0.35">
      <c r="C253" t="s">
        <v>219</v>
      </c>
      <c r="D253" s="6">
        <v>1.72</v>
      </c>
    </row>
    <row r="254" spans="3:9" ht="15.5" x14ac:dyDescent="0.35">
      <c r="C254" t="s">
        <v>333</v>
      </c>
      <c r="I254" s="6">
        <v>4.45</v>
      </c>
    </row>
    <row r="255" spans="3:9" ht="15.5" x14ac:dyDescent="0.35">
      <c r="C255" t="s">
        <v>12</v>
      </c>
      <c r="D255" s="5">
        <v>45000000000</v>
      </c>
    </row>
    <row r="256" spans="3:9" ht="15.5" x14ac:dyDescent="0.35">
      <c r="C256" t="s">
        <v>220</v>
      </c>
      <c r="I256" s="6">
        <v>2.56</v>
      </c>
    </row>
    <row r="257" spans="3:9" ht="15.5" x14ac:dyDescent="0.35">
      <c r="C257" t="s">
        <v>221</v>
      </c>
      <c r="I257" s="6">
        <v>6.4699999999999994E-2</v>
      </c>
    </row>
    <row r="258" spans="3:9" ht="15.5" x14ac:dyDescent="0.35">
      <c r="C258" t="s">
        <v>222</v>
      </c>
      <c r="I258" s="6">
        <v>0.11119999999999999</v>
      </c>
    </row>
    <row r="259" spans="3:9" ht="15.5" x14ac:dyDescent="0.35">
      <c r="C259" t="s">
        <v>223</v>
      </c>
      <c r="I259" s="6">
        <v>0.1192</v>
      </c>
    </row>
    <row r="260" spans="3:9" ht="15.5" x14ac:dyDescent="0.35">
      <c r="C260" t="s">
        <v>334</v>
      </c>
      <c r="I260" s="6">
        <v>9.1199999999999989E-2</v>
      </c>
    </row>
    <row r="261" spans="3:9" ht="15.5" x14ac:dyDescent="0.35">
      <c r="C261" t="s">
        <v>224</v>
      </c>
      <c r="D261" s="6">
        <v>33.880000000000003</v>
      </c>
    </row>
    <row r="262" spans="3:9" ht="15.5" x14ac:dyDescent="0.35">
      <c r="C262" t="s">
        <v>225</v>
      </c>
      <c r="D262" s="6">
        <v>32.9</v>
      </c>
    </row>
    <row r="263" spans="3:9" ht="15.5" x14ac:dyDescent="0.35">
      <c r="C263" t="s">
        <v>226</v>
      </c>
      <c r="D263" s="6">
        <v>63.58</v>
      </c>
    </row>
    <row r="264" spans="3:9" ht="15.5" x14ac:dyDescent="0.35">
      <c r="C264" t="s">
        <v>227</v>
      </c>
      <c r="D264" s="6">
        <v>3.2</v>
      </c>
    </row>
    <row r="265" spans="3:9" ht="15.5" x14ac:dyDescent="0.35">
      <c r="C265" t="s">
        <v>228</v>
      </c>
      <c r="D265" s="6">
        <v>2.69</v>
      </c>
    </row>
    <row r="266" spans="3:9" ht="15.5" x14ac:dyDescent="0.35">
      <c r="C266" t="s">
        <v>335</v>
      </c>
      <c r="I266" s="6">
        <v>0.75</v>
      </c>
    </row>
    <row r="267" spans="3:9" ht="15.5" x14ac:dyDescent="0.35">
      <c r="C267" t="s">
        <v>336</v>
      </c>
      <c r="I267" s="6">
        <v>13.85</v>
      </c>
    </row>
    <row r="268" spans="3:9" ht="15.5" x14ac:dyDescent="0.35">
      <c r="C268" t="s">
        <v>40</v>
      </c>
      <c r="I268" s="5">
        <v>1289000000000</v>
      </c>
    </row>
    <row r="269" spans="3:9" ht="15.5" x14ac:dyDescent="0.35">
      <c r="C269" t="s">
        <v>229</v>
      </c>
      <c r="I269" s="5">
        <v>1759000000000</v>
      </c>
    </row>
    <row r="270" spans="3:9" ht="15.5" x14ac:dyDescent="0.35">
      <c r="C270" t="s">
        <v>230</v>
      </c>
      <c r="I270" s="5">
        <v>8890000000</v>
      </c>
    </row>
    <row r="271" spans="3:9" ht="15.5" x14ac:dyDescent="0.35">
      <c r="C271" t="s">
        <v>231</v>
      </c>
      <c r="I271" s="6">
        <v>7.7100000000000002E-2</v>
      </c>
    </row>
    <row r="272" spans="3:9" ht="15.5" x14ac:dyDescent="0.35">
      <c r="C272" t="s">
        <v>232</v>
      </c>
      <c r="D272" s="6">
        <v>0.35520000000000002</v>
      </c>
    </row>
    <row r="273" spans="3:9" ht="15.5" x14ac:dyDescent="0.35">
      <c r="C273" t="s">
        <v>233</v>
      </c>
      <c r="D273" s="6">
        <v>0.20190000000000002</v>
      </c>
    </row>
    <row r="274" spans="3:9" ht="15.5" x14ac:dyDescent="0.35">
      <c r="C274" t="s">
        <v>234</v>
      </c>
      <c r="D274" s="6">
        <v>0.14019999999999999</v>
      </c>
    </row>
    <row r="275" spans="3:9" ht="15.5" x14ac:dyDescent="0.35">
      <c r="C275" t="s">
        <v>235</v>
      </c>
      <c r="D275" s="6">
        <v>6.4100000000000004E-2</v>
      </c>
    </row>
    <row r="276" spans="3:9" ht="15.5" x14ac:dyDescent="0.35">
      <c r="C276" t="s">
        <v>236</v>
      </c>
      <c r="D276" s="6">
        <v>0.86360000000000003</v>
      </c>
    </row>
    <row r="277" spans="3:9" ht="15.5" x14ac:dyDescent="0.35">
      <c r="C277" t="s">
        <v>237</v>
      </c>
      <c r="D277" s="6">
        <v>42.300899999999999</v>
      </c>
    </row>
    <row r="278" spans="3:9" ht="15.5" x14ac:dyDescent="0.35">
      <c r="C278" t="s">
        <v>238</v>
      </c>
      <c r="I278" s="6">
        <v>1.89</v>
      </c>
    </row>
    <row r="279" spans="3:9" ht="15.5" x14ac:dyDescent="0.35">
      <c r="C279" t="s">
        <v>239</v>
      </c>
      <c r="I279" s="6">
        <v>1.89</v>
      </c>
    </row>
    <row r="280" spans="3:9" ht="15.5" x14ac:dyDescent="0.35">
      <c r="C280" t="s">
        <v>240</v>
      </c>
      <c r="I280" s="6">
        <v>8.9600000000000013E-2</v>
      </c>
    </row>
    <row r="281" spans="3:9" ht="15.5" x14ac:dyDescent="0.35">
      <c r="C281" t="s">
        <v>241</v>
      </c>
      <c r="I281" s="6">
        <v>1.3000000000000001E-2</v>
      </c>
    </row>
    <row r="282" spans="3:9" ht="15.5" x14ac:dyDescent="0.35">
      <c r="C282" t="s">
        <v>242</v>
      </c>
      <c r="I282" t="s">
        <v>1422</v>
      </c>
    </row>
    <row r="283" spans="3:9" ht="15.5" x14ac:dyDescent="0.35">
      <c r="C283" t="s">
        <v>244</v>
      </c>
      <c r="I283" s="5">
        <v>5</v>
      </c>
    </row>
    <row r="284" spans="3:9" ht="15.5" x14ac:dyDescent="0.35">
      <c r="C284" t="s">
        <v>245</v>
      </c>
      <c r="I284" s="6">
        <v>0.69</v>
      </c>
    </row>
    <row r="285" spans="3:9" ht="15.5" x14ac:dyDescent="0.35">
      <c r="C285" t="s">
        <v>246</v>
      </c>
      <c r="I285" s="6">
        <v>0.55000000000000004</v>
      </c>
    </row>
    <row r="286" spans="3:9" ht="15.5" x14ac:dyDescent="0.35">
      <c r="C286" t="s">
        <v>247</v>
      </c>
      <c r="I286" s="6">
        <v>0.64</v>
      </c>
    </row>
    <row r="287" spans="3:9" ht="15.5" x14ac:dyDescent="0.35">
      <c r="C287" t="s">
        <v>249</v>
      </c>
      <c r="I287" s="6">
        <v>0.62</v>
      </c>
    </row>
    <row r="288" spans="3:9" ht="15.5" x14ac:dyDescent="0.35">
      <c r="C288" t="s">
        <v>250</v>
      </c>
      <c r="I288" s="6">
        <v>0.52</v>
      </c>
    </row>
    <row r="289" spans="3:9" ht="15.5" x14ac:dyDescent="0.35">
      <c r="C289" t="s">
        <v>251</v>
      </c>
      <c r="I289" s="6">
        <v>0.71</v>
      </c>
    </row>
    <row r="290" spans="3:9" ht="15.5" x14ac:dyDescent="0.35">
      <c r="C290" t="s">
        <v>337</v>
      </c>
      <c r="I290" s="5">
        <v>1524000000000</v>
      </c>
    </row>
    <row r="291" spans="3:9" ht="15.5" x14ac:dyDescent="0.35">
      <c r="C291" t="s">
        <v>338</v>
      </c>
      <c r="I291" s="5">
        <v>444000000000</v>
      </c>
    </row>
    <row r="292" spans="3:9" ht="15.5" x14ac:dyDescent="0.35">
      <c r="C292" t="s">
        <v>339</v>
      </c>
      <c r="I292" s="5">
        <v>353000000000</v>
      </c>
    </row>
    <row r="293" spans="3:9" ht="15.5" x14ac:dyDescent="0.35">
      <c r="C293" t="s">
        <v>340</v>
      </c>
      <c r="I293" s="5">
        <v>130000000000</v>
      </c>
    </row>
    <row r="294" spans="3:9" ht="15.5" x14ac:dyDescent="0.35">
      <c r="C294" t="s">
        <v>252</v>
      </c>
      <c r="D294" s="5">
        <v>67000000000</v>
      </c>
    </row>
    <row r="295" spans="3:9" ht="15.5" x14ac:dyDescent="0.35">
      <c r="C295" t="s">
        <v>253</v>
      </c>
      <c r="D295" s="5">
        <v>2005000000000</v>
      </c>
    </row>
    <row r="296" spans="3:9" ht="15.5" x14ac:dyDescent="0.35">
      <c r="C296" t="s">
        <v>254</v>
      </c>
      <c r="D296" s="5">
        <v>837000000000</v>
      </c>
    </row>
    <row r="297" spans="3:9" ht="15.5" x14ac:dyDescent="0.35">
      <c r="C297" t="s">
        <v>183</v>
      </c>
      <c r="D297" s="5">
        <v>-46000000000</v>
      </c>
    </row>
    <row r="298" spans="3:9" ht="15.5" x14ac:dyDescent="0.35">
      <c r="C298" t="s">
        <v>182</v>
      </c>
      <c r="I298" s="5">
        <v>1167000000000</v>
      </c>
    </row>
    <row r="299" spans="3:9" ht="15.5" x14ac:dyDescent="0.35">
      <c r="C299" t="s">
        <v>181</v>
      </c>
      <c r="D299" s="5">
        <v>423000000000</v>
      </c>
    </row>
    <row r="300" spans="3:9" ht="15.5" x14ac:dyDescent="0.35">
      <c r="C300" t="s">
        <v>180</v>
      </c>
      <c r="D300" s="5">
        <v>113000000000</v>
      </c>
    </row>
    <row r="301" spans="3:9" ht="15.5" x14ac:dyDescent="0.35">
      <c r="C301" t="s">
        <v>23</v>
      </c>
      <c r="D301" s="5">
        <v>536000000000</v>
      </c>
    </row>
    <row r="302" spans="3:9" ht="15.5" x14ac:dyDescent="0.35">
      <c r="C302" t="s">
        <v>20</v>
      </c>
      <c r="D302" s="5">
        <v>469000000000</v>
      </c>
    </row>
    <row r="303" spans="3:9" ht="15.5" x14ac:dyDescent="0.35">
      <c r="C303" t="s">
        <v>255</v>
      </c>
      <c r="I303" s="5">
        <v>1168000000000</v>
      </c>
    </row>
    <row r="304" spans="3:9" ht="15.5" x14ac:dyDescent="0.35">
      <c r="C304" t="s">
        <v>341</v>
      </c>
      <c r="I304" s="5">
        <v>223000000000</v>
      </c>
    </row>
    <row r="305" spans="3:9" ht="15.5" x14ac:dyDescent="0.35">
      <c r="C305" t="s">
        <v>342</v>
      </c>
      <c r="I305" s="5">
        <v>-151000000000</v>
      </c>
    </row>
    <row r="306" spans="3:9" ht="15.5" x14ac:dyDescent="0.35">
      <c r="C306" t="s">
        <v>343</v>
      </c>
      <c r="I306" s="5">
        <v>11000000000</v>
      </c>
    </row>
    <row r="307" spans="3:9" ht="15.5" x14ac:dyDescent="0.35">
      <c r="C307" t="s">
        <v>344</v>
      </c>
      <c r="I307" s="5">
        <v>-163000000000</v>
      </c>
    </row>
    <row r="308" spans="3:9" ht="15.5" x14ac:dyDescent="0.35">
      <c r="C308" t="s">
        <v>345</v>
      </c>
      <c r="I308" s="5">
        <v>60000000000</v>
      </c>
    </row>
  </sheetData>
  <pageMargins left="0.7" right="0.7" top="0.75" bottom="0.75" header="0.3" footer="0.3"/>
  <ignoredErrors>
    <ignoredError sqref="A1:M309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3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1424</v>
      </c>
      <c r="D2" s="2" vm="56">
        <f ca="1">IFERROR(_xlfn.STOCKHISTORY("XIDX:" &amp; $C$1, D3, , 0, 0, 1), "Libur")</f>
        <v>220</v>
      </c>
      <c r="H2" s="2" vm="56">
        <f ca="1">IFERROR(INDEX(D2:G2,COUNT(D2:G2)),"")</f>
        <v>220</v>
      </c>
      <c r="I2" s="2" vm="166">
        <f ca="1">IFERROR(_xlfn.STOCKHISTORY("XIDX:" &amp; $C$1, I1, , 0, 0, 1), "Libur")</f>
        <v>302</v>
      </c>
      <c r="J2" s="2" vm="166">
        <f ca="1">IFERROR(_xlfn.STOCKHISTORY("XIDX:" &amp; $C$1, J1, , 0, 0, 1), "Libur")</f>
        <v>302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446143236786</v>
      </c>
      <c r="H4" s="2">
        <f>IFERROR(SUM(D4:G4)*(4/MAX(1,COUNT(D4:G4))),"")</f>
        <v>1784572947144</v>
      </c>
      <c r="I4" s="2">
        <f>IFERROR(INDEX(I51:I500,MATCH($C$4,$C$51:$C$500,0)),"")</f>
        <v>1758052556259</v>
      </c>
      <c r="J4" s="2">
        <f>IFERROR(INDEX(J51:J500,MATCH($C$4,$C$51:$C$500,0)),"")</f>
        <v>1444399628626</v>
      </c>
      <c r="K4" s="2">
        <f>IFERROR(INDEX(K51:K500,MATCH($C$4,$C$51:$C$500,0)),"")</f>
        <v>1400953229981</v>
      </c>
      <c r="L4" s="2">
        <f>IFERROR(INDEX(L51:L500,MATCH($C$4,$C$51:$C$500,0)),"")</f>
        <v>1411869901398</v>
      </c>
      <c r="M4" s="2">
        <f>IFERROR(INDEX(M51:M500,MATCH($C$4,$C$51:$C$500,0)),"")</f>
        <v>1305756863951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11288025330</v>
      </c>
      <c r="H5" s="2">
        <f>IFERROR(SUM(D5:G5)*(4/MAX(1,COUNT(D5:G5))),"")</f>
        <v>45152101320</v>
      </c>
      <c r="I5" s="2">
        <f>IFERROR(INDEX(I51:I500,MATCH($C$5,$C$51:$C$500,0)),"")</f>
        <v>60796951025</v>
      </c>
      <c r="J5" s="2">
        <f>IFERROR(INDEX(J51:J500,MATCH($C$5,$C$51:$C$500,0)),"")</f>
        <v>60665450229</v>
      </c>
      <c r="K5" s="2">
        <f>IFERROR(INDEX(K51:K500,MATCH($C$5,$C$51:$C$500,0)),"")</f>
        <v>161282918570</v>
      </c>
      <c r="L5" s="2">
        <f>IFERROR(INDEX(L51:L500,MATCH($C$5,$C$51:$C$500,0)),"")</f>
        <v>63353044144</v>
      </c>
      <c r="M5" s="2">
        <f>IFERROR(INDEX(M51:M500,MATCH($C$5,$C$51:$C$500,0)),"")</f>
        <v>63147725630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745408261021</v>
      </c>
      <c r="H6" s="2">
        <f>IFERROR(INDEX(D6:G6,COUNT(D6:G6)),"")</f>
        <v>745408261021</v>
      </c>
      <c r="I6" s="2">
        <f>IFERROR(INDEX(I51:I500,MATCH($C$6,$C$51:$C$500,0)),"")</f>
        <v>725334628136</v>
      </c>
      <c r="J6" s="2">
        <f>IFERROR(INDEX(J51:J500,MATCH($C$6,$C$51:$C$500,0)),"")</f>
        <v>679191873641</v>
      </c>
      <c r="K6" s="2">
        <f>IFERROR(INDEX(K51:K500,MATCH($C$6,$C$51:$C$500,0)),"")</f>
        <v>549603584341</v>
      </c>
      <c r="L6" s="2">
        <f>IFERROR(INDEX(L51:L500,MATCH($C$6,$C$51:$C$500,0)),"")</f>
        <v>362806359577</v>
      </c>
      <c r="M6" s="2">
        <f>IFERROR(INDEX(M51:M500,MATCH($C$6,$C$51:$C$500,0)),"")</f>
        <v>293792376621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2.5</v>
      </c>
      <c r="H7" s="3">
        <f>IFERROR(INDEX(D7:G7,COUNT(D7:G7)),"")</f>
        <v>2.5</v>
      </c>
      <c r="I7" s="3">
        <f>IFERROR(INDEX(I51:I500,MATCH($C$7,$C$51:$C$500,0))/1000000000,"")</f>
        <v>2.5</v>
      </c>
      <c r="J7" s="3">
        <f>IFERROR(INDEX(J51:J500,MATCH($C$7,$C$51:$C$500,0))/1000000000,"")</f>
        <v>2.5</v>
      </c>
      <c r="K7" s="3">
        <f>IFERROR(INDEX(K51:K500,MATCH($C$7,$C$51:$C$500,0))/1000000000,"")</f>
        <v>2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-104000000000</v>
      </c>
      <c r="H8" s="2">
        <f>IFERROR(INDEX(D8:G8,COUNT(D8:G8)),"")</f>
        <v>-104000000000</v>
      </c>
      <c r="I8" s="2">
        <f>IFERROR(INDEX(I51:I500,MATCH($C$8,$C$51:$C$500,0)),"")</f>
        <v>60000000000</v>
      </c>
      <c r="J8" s="2">
        <f>IFERROR(INDEX(J51:J500,MATCH($C$8,$C$51:$C$500,0)),"")</f>
        <v>-123000000000</v>
      </c>
      <c r="K8" s="2">
        <f>IFERROR(INDEX(K51:K500,MATCH($C$8,$C$51:$C$500,0)),"")</f>
        <v>114000000000</v>
      </c>
      <c r="L8" s="2">
        <f>IFERROR(INDEX(L51:L500,MATCH($C$8,$C$51:$C$500,0)),"")</f>
        <v>38000000000</v>
      </c>
      <c r="M8" s="2">
        <f>IFERROR(INDEX(M51:M500,MATCH($C$8,$C$51:$C$500,0)),"")</f>
        <v>73000000000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-41.46</v>
      </c>
      <c r="H9" s="3">
        <f>IFERROR(INDEX(D9:G9,COUNT(D9:G9)),"")</f>
        <v>-41.46</v>
      </c>
      <c r="I9" s="3">
        <f>IFERROR(INDEX(I51:I500,MATCH($C$9,$C$51:$C$500,0)),"")</f>
        <v>24.04</v>
      </c>
      <c r="J9" s="3">
        <f>IFERROR(INDEX(J51:J500,MATCH($C$9,$C$51:$C$500,0)),"")</f>
        <v>-49.13</v>
      </c>
      <c r="K9" s="3">
        <f>IFERROR(INDEX(K51:K500,MATCH($C$9,$C$51:$C$500,0)),"")</f>
        <v>57.09</v>
      </c>
      <c r="L9" s="3">
        <f>IFERROR(INDEX(L51:L500,MATCH($C$9,$C$51:$C$500,0)),"")</f>
        <v>2547220.81</v>
      </c>
      <c r="M9" s="3">
        <f>IFERROR(INDEX(M51:M500,MATCH($C$9,$C$51:$C$500,0)),"")</f>
        <v>4862518.24</v>
      </c>
    </row>
    <row r="10" spans="1:13" ht="15.5" x14ac:dyDescent="0.35">
      <c r="C10" t="s">
        <v>17</v>
      </c>
      <c r="D10" s="3">
        <f ca="1">IFERROR(IF(D9=0,"",D2/D9),"")</f>
        <v>-5.3063193439459715</v>
      </c>
      <c r="I10" s="3">
        <f ca="1">IFERROR(IF(I9=0,"",I2/I9),"")</f>
        <v>12.562396006655575</v>
      </c>
      <c r="J10" s="3">
        <f ca="1">IFERROR(IF(J9=0,"",J2/J9),"")</f>
        <v>-6.1469570527172808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42967442972</v>
      </c>
      <c r="H11" s="2">
        <f>IFERROR(INDEX(D11:G11,COUNT(D11:G11)),"")</f>
        <v>42967442972</v>
      </c>
      <c r="I11" s="2">
        <f>IFERROR(INDEX(I51:I500,MATCH($C$11,$C$51:$C$500,0)),"")</f>
        <v>55863159695</v>
      </c>
      <c r="J11" s="2">
        <f>IFERROR(INDEX(J51:J500,MATCH($C$11,$C$51:$C$500,0)),"")</f>
        <v>28586435618</v>
      </c>
      <c r="K11" s="2">
        <f>IFERROR(INDEX(K51:K500,MATCH($C$11,$C$51:$C$500,0)),"")</f>
        <v>79137696635</v>
      </c>
      <c r="L11" s="2">
        <f>IFERROR(INDEX(L51:L500,MATCH($C$11,$C$51:$C$500,0)),"")</f>
        <v>30004807212</v>
      </c>
      <c r="M11" s="2">
        <f>IFERROR(INDEX(M51:M500,MATCH($C$11,$C$51:$C$500,0)),"")</f>
        <v>29180778448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134000000000</v>
      </c>
      <c r="H12" s="2">
        <f>IFERROR(INDEX(D12:G12,COUNT(D12:G12)),"")</f>
        <v>134000000000</v>
      </c>
      <c r="I12" s="2">
        <f>IFERROR(INDEX(I51:I500,MATCH($C$12,$C$51:$C$500,0)),"")</f>
        <v>30000000000</v>
      </c>
      <c r="J12" s="2">
        <f>IFERROR(INDEX(J51:J500,MATCH($C$12,$C$51:$C$500,0)),"")</f>
        <v>37000000000</v>
      </c>
      <c r="K12" s="2">
        <f>IFERROR(INDEX(K51:K500,MATCH($C$12,$C$51:$C$500,0)),"")</f>
        <v>-63000000000</v>
      </c>
      <c r="L12" s="2">
        <f>IFERROR(INDEX(L51:L500,MATCH($C$12,$C$51:$C$500,0)),"")</f>
        <v>8000000000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177000000000</v>
      </c>
      <c r="H13" s="2">
        <f>IFERROR(INDEX(D13:G13,COUNT(D13:G13)),"")</f>
        <v>177000000000</v>
      </c>
      <c r="I13" s="2">
        <f>IFERROR(INDEX(I51:I500,MATCH($C$13,$C$51:$C$500,0)),"")</f>
        <v>86000000000</v>
      </c>
      <c r="J13" s="2">
        <f>IFERROR(INDEX(J51:J500,MATCH($C$13,$C$51:$C$500,0)),"")</f>
        <v>65000000000</v>
      </c>
      <c r="K13" s="2">
        <f>IFERROR(INDEX(K51:K500,MATCH($C$13,$C$51:$C$500,0)),"")</f>
        <v>16000000000</v>
      </c>
      <c r="L13" s="2">
        <f>IFERROR(INDEX(L51:L500,MATCH($C$13,$C$51:$C$500,0)),"")</f>
        <v>38000000000</v>
      </c>
      <c r="M13" s="2">
        <f>IFERROR(INDEX(M51:M500,MATCH($C$13,$C$51:$C$500,0)),"")</f>
        <v>29000000000</v>
      </c>
    </row>
    <row r="14" spans="1:13" ht="15.5" x14ac:dyDescent="0.35">
      <c r="C14" t="s">
        <v>26</v>
      </c>
      <c r="D14" s="2">
        <f>IFERROR(INDEX(D51:D500,MATCH($C$14,$C$51:$C$500,0)),"")</f>
        <v>-2914000379</v>
      </c>
      <c r="H14" s="2">
        <f>IFERROR(SUM(D14:G14)*(4/MAX(1,COUNT(D14:G14))),"")</f>
        <v>-11656001516</v>
      </c>
      <c r="I14" s="2">
        <f>IFERROR(INDEX(I51:I500,MATCH($C$14,$C$51:$C$500,0)),"")</f>
        <v>-10286045354</v>
      </c>
      <c r="J14" s="2">
        <f>IFERROR(INDEX(J51:J500,MATCH($C$14,$C$51:$C$500,0)),"")</f>
        <v>-9120925964</v>
      </c>
      <c r="K14" s="2">
        <f>IFERROR(INDEX(K51:K500,MATCH($C$14,$C$51:$C$500,0)),"")</f>
        <v>-8434007545</v>
      </c>
      <c r="L14" s="2">
        <f>IFERROR(INDEX(L51:L500,MATCH($C$14,$C$51:$C$500,0)),"")</f>
        <v>-9210323106</v>
      </c>
      <c r="M14" s="2">
        <f>IFERROR(INDEX(M51:M500,MATCH($C$14,$C$51:$C$500,0)),"")</f>
        <v>-8688721278</v>
      </c>
    </row>
    <row r="15" spans="1:13" ht="15.5" x14ac:dyDescent="0.35">
      <c r="C15" t="s">
        <v>27</v>
      </c>
      <c r="D15" s="2">
        <f>IFERROR(INDEX(D51:D500,MATCH($C$15,$C$51:$C$500,0)),"")</f>
        <v>-5931909632</v>
      </c>
      <c r="H15" s="2">
        <f>IFERROR(SUM(D15:G15)*(4/MAX(1,COUNT(D15:G15))),"")</f>
        <v>-23727638528</v>
      </c>
      <c r="I15" s="2">
        <f>IFERROR(INDEX(I51:I500,MATCH($C$15,$C$51:$C$500,0)),"")</f>
        <v>-27191091002</v>
      </c>
      <c r="J15" s="2">
        <f>IFERROR(INDEX(J51:J500,MATCH($C$15,$C$51:$C$500,0)),"")</f>
        <v>-22486603361</v>
      </c>
      <c r="K15" s="2">
        <f>IFERROR(INDEX(K51:K500,MATCH($C$15,$C$51:$C$500,0)),"")</f>
        <v>-26308708718</v>
      </c>
      <c r="L15" s="2">
        <f>IFERROR(INDEX(L51:L500,MATCH($C$15,$C$51:$C$500,0)),"")</f>
        <v>-29707668664</v>
      </c>
      <c r="M15" s="2">
        <f>IFERROR(INDEX(M51:M500,MATCH($C$15,$C$51:$C$500,0)),"")</f>
        <v>-22342227575</v>
      </c>
    </row>
    <row r="16" spans="1:13" ht="15.5" x14ac:dyDescent="0.35">
      <c r="C16" t="s">
        <v>28</v>
      </c>
      <c r="D16" s="2">
        <f>IFERROR(INDEX(D51:D500,MATCH($C$16,$C$51:$C$500,0)),"")</f>
        <v>26734542517</v>
      </c>
      <c r="H16" s="2">
        <f>IFERROR(SUM(D16:G16)*(4/MAX(1,COUNT(D16:G16))),"")</f>
        <v>106938170068</v>
      </c>
      <c r="I16" s="2">
        <f>IFERROR(INDEX(I51:I500,MATCH($C$16,$C$51:$C$500,0)),"")</f>
        <v>121718810741</v>
      </c>
      <c r="J16" s="2">
        <f>IFERROR(INDEX(J51:J500,MATCH($C$16,$C$51:$C$500,0)),"")</f>
        <v>101080188882</v>
      </c>
      <c r="K16" s="2">
        <f>IFERROR(INDEX(K51:K500,MATCH($C$16,$C$51:$C$500,0)),"")</f>
        <v>121118982852</v>
      </c>
      <c r="L16" s="2">
        <f>IFERROR(INDEX(L51:L500,MATCH($C$16,$C$51:$C$500,0)),"")</f>
        <v>133734973818</v>
      </c>
      <c r="M16" s="2">
        <f>IFERROR(INDEX(M51:M500,MATCH($C$16,$C$51:$C$500,0)),"")</f>
        <v>104431239240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550000000000</v>
      </c>
      <c r="H20" s="2">
        <f t="shared" ref="H20:M20" ca="1" si="0">IFERROR(H21*H2,"")</f>
        <v>550000000000</v>
      </c>
      <c r="I20" s="2">
        <f t="shared" ca="1" si="0"/>
        <v>755000000000</v>
      </c>
      <c r="J20" s="2">
        <f t="shared" ca="1" si="0"/>
        <v>755000000000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2500000000</v>
      </c>
      <c r="H21" s="2">
        <f>IFERROR(INDEX(D21:G21,COUNT(D21:G21)),"")</f>
        <v>2500000000</v>
      </c>
      <c r="I21" s="2">
        <f>IFERROR(INDEX(I51:I500,MATCH($C$7,$C$51:$C$500,0)),"")</f>
        <v>2500000000</v>
      </c>
      <c r="J21" s="2">
        <f>IFERROR(INDEX(J51:J500,MATCH($C$7,$C$51:$C$500,0)),"")</f>
        <v>2500000000</v>
      </c>
      <c r="K21" s="2">
        <f>IFERROR(INDEX(K51:K500,MATCH($C$7,$C$51:$C$500,0)),"")</f>
        <v>2000000000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1.5143413241139259</v>
      </c>
      <c r="H23" s="3">
        <f t="shared" ref="H23:M23" si="1">IFERROR(H5/H6*100,"")</f>
        <v>6.0573652964557034</v>
      </c>
      <c r="I23" s="3">
        <f t="shared" si="1"/>
        <v>8.3819176234890289</v>
      </c>
      <c r="J23" s="3">
        <f t="shared" si="1"/>
        <v>8.9320047225809258</v>
      </c>
      <c r="K23" s="3">
        <f t="shared" si="1"/>
        <v>29.34531781909422</v>
      </c>
      <c r="L23" s="3">
        <f t="shared" si="1"/>
        <v>17.461944222219262</v>
      </c>
      <c r="M23" s="3">
        <f t="shared" si="1"/>
        <v>21.493997344751477</v>
      </c>
    </row>
    <row r="24" spans="1:13" ht="15.5" x14ac:dyDescent="0.35">
      <c r="C24" t="s">
        <v>43</v>
      </c>
      <c r="D24" s="4">
        <f>IFERROR(_xlfn.RRI(5,I23,D23),"")</f>
        <v>-0.2898075074052503</v>
      </c>
      <c r="H24" s="4">
        <f t="shared" ref="H24:M24" si="2">IFERROR(_xlfn.RRI(5,M23,H23),"")</f>
        <v>-0.22376483216889687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4.5199999999999996</v>
      </c>
      <c r="H25" s="3">
        <f>IFERROR(INDEX(D25:G25,COUNT(D25:G25)),"")</f>
        <v>4.5199999999999996</v>
      </c>
      <c r="I25" s="3">
        <f>IFERROR(INDEX(I51:I500,MATCH($C$25,$C$51:$C$500,0)),"")</f>
        <v>24.86</v>
      </c>
      <c r="J25" s="3">
        <f>IFERROR(INDEX(J51:J500,MATCH($C$25,$C$51:$C$500,0)),"")</f>
        <v>23.92</v>
      </c>
      <c r="K25" s="3">
        <f>IFERROR(INDEX(K51:K500,MATCH($C$25,$C$51:$C$500,0)),"")</f>
        <v>30.66</v>
      </c>
      <c r="L25" s="3">
        <f>IFERROR(INDEX(L51:L500,MATCH($C$25,$C$51:$C$500,0)),"")</f>
        <v>4212116.4400000004</v>
      </c>
      <c r="M25" s="3">
        <f>IFERROR(INDEX(M51:M500,MATCH($C$25,$C$51:$C$500,0)),"")</f>
        <v>4099285.05</v>
      </c>
    </row>
    <row r="26" spans="1:13" ht="15.5" x14ac:dyDescent="0.35">
      <c r="C26" t="s">
        <v>46</v>
      </c>
      <c r="D26" s="4">
        <f>IFERROR(_xlfn.RRI(5,I25,D25),"")</f>
        <v>-0.28890526663955163</v>
      </c>
      <c r="H26" s="4">
        <f t="shared" ref="H26:M26" si="3">IFERROR(_xlfn.RRI(5,M25,H25),"")</f>
        <v>-0.93565925826772989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178.45729471440001</v>
      </c>
      <c r="H27" s="3">
        <f t="shared" ref="H27:M27" si="4">IFERROR(H4/H21,"")</f>
        <v>713.82917885760003</v>
      </c>
      <c r="I27" s="3">
        <f t="shared" si="4"/>
        <v>703.22102250360001</v>
      </c>
      <c r="J27" s="3">
        <f t="shared" si="4"/>
        <v>577.75985145039999</v>
      </c>
      <c r="K27" s="3">
        <f t="shared" si="4"/>
        <v>700.47661499050002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-0.23986891690800261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-0.81818181818181823</v>
      </c>
      <c r="I29" s="4">
        <f t="shared" si="6"/>
        <v>3.9297658862876159E-2</v>
      </c>
      <c r="J29" s="4">
        <f t="shared" si="6"/>
        <v>-0.21983039791258965</v>
      </c>
      <c r="K29" s="4">
        <f t="shared" si="6"/>
        <v>-0.99999272099894743</v>
      </c>
      <c r="L29" s="4">
        <f t="shared" si="6"/>
        <v>2.7524650914432163E-2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1.5085095602280163E-2</v>
      </c>
      <c r="I30" s="4">
        <f t="shared" si="7"/>
        <v>0.21715107191724053</v>
      </c>
      <c r="J30" s="4">
        <f t="shared" si="7"/>
        <v>-0.17519037882765628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243.94</v>
      </c>
      <c r="H32" s="3">
        <f>IFERROR(INDEX(D32:G32,COUNT(D32:G32)),"")</f>
        <v>243.94</v>
      </c>
      <c r="I32" s="3">
        <f>IFERROR(INDEX(I51:I500,MATCH($C$32,$C$51:$C$500,0)),"")</f>
        <v>239.43</v>
      </c>
      <c r="J32" s="3">
        <f>IFERROR(INDEX(J51:J500,MATCH($C$32,$C$51:$C$500,0)),"")</f>
        <v>222.57</v>
      </c>
      <c r="K32" s="3">
        <f>IFERROR(INDEX(K51:K500,MATCH($C$32,$C$51:$C$500,0)),"")</f>
        <v>213.33</v>
      </c>
      <c r="L32" s="3">
        <f>IFERROR(INDEX(L51:L500,MATCH($C$32,$C$51:$C$500,0)),"")</f>
        <v>19095204.309999999</v>
      </c>
      <c r="M32" s="3">
        <f>IFERROR(INDEX(M51:M500,MATCH($C$32,$C$51:$C$500,0)),"")</f>
        <v>15398601.369999999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0.89</v>
      </c>
      <c r="H33" s="3">
        <f>IFERROR(INDEX(D33:G33,COUNT(D33:G33)),"")</f>
        <v>0.89</v>
      </c>
      <c r="I33" s="3">
        <f>IFERROR(INDEX(I51:I500,MATCH($C$33,$C$51:$C$500,0)),"")</f>
        <v>1.26</v>
      </c>
      <c r="J33" s="3">
        <f>IFERROR(INDEX(J51:J500,MATCH($C$33,$C$51:$C$500,0)),"")</f>
        <v>1.36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48.23</v>
      </c>
      <c r="H34" s="3">
        <f>IFERROR(INDEX(D34:G34,COUNT(D34:G34)),"")</f>
        <v>48.23</v>
      </c>
      <c r="I34" s="3">
        <f>IFERROR(INDEX(I51:I500,MATCH($C$34,$C$51:$C$500,0)),"")</f>
        <v>12.15</v>
      </c>
      <c r="J34" s="3">
        <f>IFERROR(INDEX(J51:J500,MATCH($C$34,$C$51:$C$500,0)),"")</f>
        <v>12.63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1.22</v>
      </c>
      <c r="H35" s="3">
        <f>IFERROR(INDEX(D35:G35,COUNT(D35:G35)),"")</f>
        <v>1.22</v>
      </c>
      <c r="I35" s="3">
        <f>IFERROR(INDEX(I51:I500,MATCH($C$35,$C$51:$C$500,0)),"")</f>
        <v>0.43</v>
      </c>
      <c r="J35" s="3">
        <f>IFERROR(INDEX(J51:J500,MATCH($C$35,$C$51:$C$500,0)),"")</f>
        <v>0.52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0.41299999999999998</v>
      </c>
      <c r="I36" s="4">
        <f t="shared" si="8"/>
        <v>0.30010000000000003</v>
      </c>
      <c r="J36" s="4">
        <f t="shared" si="8"/>
        <v>0.30010000000000003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7.46</v>
      </c>
      <c r="I37" s="3">
        <f t="shared" si="9"/>
        <v>7.46</v>
      </c>
      <c r="J37" s="3">
        <f t="shared" si="9"/>
        <v>7.18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446143236786</v>
      </c>
      <c r="E51" s="5">
        <v>503988509570</v>
      </c>
      <c r="F51" s="5">
        <v>461969351869</v>
      </c>
      <c r="G51" s="5">
        <v>363727372372</v>
      </c>
      <c r="I51" s="5">
        <v>1758052556259</v>
      </c>
      <c r="J51" s="5">
        <v>1444399628626</v>
      </c>
      <c r="K51" s="5">
        <v>1400953229981</v>
      </c>
      <c r="L51" s="5">
        <v>1411869901398</v>
      </c>
      <c r="M51" s="5">
        <v>1305756863951</v>
      </c>
    </row>
    <row r="52" spans="2:13" ht="15.5" x14ac:dyDescent="0.35">
      <c r="C52" t="s">
        <v>73</v>
      </c>
      <c r="D52" s="5">
        <v>-393309379443</v>
      </c>
      <c r="E52" s="5">
        <v>-441834391259</v>
      </c>
      <c r="F52" s="5">
        <v>-401401699146</v>
      </c>
      <c r="G52" s="5">
        <v>-320987800763</v>
      </c>
      <c r="I52" s="5">
        <v>-1534755724324</v>
      </c>
      <c r="J52" s="5">
        <v>-1253386274374</v>
      </c>
      <c r="K52" s="5">
        <v>-1199253878659</v>
      </c>
      <c r="L52" s="5">
        <v>-1211844279403</v>
      </c>
      <c r="M52" s="5">
        <v>-1138592098445</v>
      </c>
    </row>
    <row r="53" spans="2:13" ht="15.5" x14ac:dyDescent="0.35">
      <c r="C53" t="s">
        <v>74</v>
      </c>
      <c r="D53" s="5">
        <v>52833857343</v>
      </c>
      <c r="E53" s="5">
        <v>62154118311</v>
      </c>
      <c r="F53" s="5">
        <v>60567652723</v>
      </c>
      <c r="G53" s="5">
        <v>42739571609</v>
      </c>
      <c r="I53" s="5">
        <v>223296831935</v>
      </c>
      <c r="J53" s="5">
        <v>191013354252</v>
      </c>
      <c r="K53" s="5">
        <v>201699351322</v>
      </c>
      <c r="L53" s="5">
        <v>200025621995</v>
      </c>
      <c r="M53" s="5">
        <v>167164765506</v>
      </c>
    </row>
    <row r="54" spans="2:13" ht="15.5" x14ac:dyDescent="0.35">
      <c r="C54" t="s">
        <v>75</v>
      </c>
      <c r="D54" s="5">
        <v>-23930663576</v>
      </c>
      <c r="E54" s="5">
        <v>-30270875485</v>
      </c>
      <c r="F54" s="5">
        <v>-17527108392</v>
      </c>
      <c r="G54" s="5">
        <v>-19653860570</v>
      </c>
      <c r="I54" s="5">
        <v>-87151910135</v>
      </c>
      <c r="J54" s="5">
        <v>-85781823410</v>
      </c>
      <c r="K54" s="5">
        <v>-73921489467</v>
      </c>
      <c r="L54" s="5">
        <v>-61954655774</v>
      </c>
      <c r="M54" s="5">
        <v>-58616275750</v>
      </c>
    </row>
    <row r="55" spans="2:13" ht="15.5" x14ac:dyDescent="0.35">
      <c r="C55" t="s">
        <v>424</v>
      </c>
    </row>
    <row r="56" spans="2:13" ht="15.5" x14ac:dyDescent="0.35">
      <c r="C56" t="s">
        <v>76</v>
      </c>
      <c r="D56" s="5">
        <v>-24327659661</v>
      </c>
      <c r="E56" s="5">
        <v>-30993357276</v>
      </c>
      <c r="F56" s="5">
        <v>-17994134382</v>
      </c>
      <c r="G56" s="5">
        <v>-18401669828</v>
      </c>
      <c r="I56" s="5">
        <v>-87151910135</v>
      </c>
      <c r="J56" s="5">
        <v>-85781823410</v>
      </c>
      <c r="K56" s="5">
        <v>-73921489467</v>
      </c>
      <c r="L56" s="5">
        <v>-61954655774</v>
      </c>
      <c r="M56" s="5">
        <v>-58616275750</v>
      </c>
    </row>
    <row r="57" spans="2:13" ht="15.5" x14ac:dyDescent="0.35">
      <c r="C57" t="s">
        <v>77</v>
      </c>
    </row>
    <row r="58" spans="2:13" ht="15.5" x14ac:dyDescent="0.35">
      <c r="C58" t="s">
        <v>1095</v>
      </c>
    </row>
    <row r="59" spans="2:13" ht="15.5" x14ac:dyDescent="0.35">
      <c r="C59" t="s">
        <v>80</v>
      </c>
      <c r="D59" s="5">
        <v>9514607555</v>
      </c>
      <c r="E59" s="5">
        <v>4933622368</v>
      </c>
      <c r="F59" s="5">
        <v>11968382348</v>
      </c>
      <c r="G59" s="5">
        <v>4592421197</v>
      </c>
      <c r="I59" s="5">
        <v>32946347393</v>
      </c>
      <c r="J59" s="5">
        <v>18439718934</v>
      </c>
      <c r="K59" s="5">
        <v>68687306194</v>
      </c>
      <c r="L59" s="5">
        <v>40931938812</v>
      </c>
      <c r="M59" s="5">
        <v>21645284395</v>
      </c>
    </row>
    <row r="60" spans="2:13" ht="15.5" x14ac:dyDescent="0.35">
      <c r="C60" t="s">
        <v>78</v>
      </c>
      <c r="D60" s="5">
        <v>28903193767</v>
      </c>
      <c r="E60" s="5">
        <v>31883242826</v>
      </c>
      <c r="F60" s="5">
        <v>43040544331</v>
      </c>
      <c r="G60" s="5">
        <v>23085711039</v>
      </c>
      <c r="I60" s="5">
        <v>136144921800</v>
      </c>
      <c r="J60" s="5">
        <v>105231530842</v>
      </c>
      <c r="K60" s="5">
        <v>127777861855</v>
      </c>
      <c r="L60" s="5">
        <v>138070966221</v>
      </c>
      <c r="M60" s="5">
        <v>108548489756</v>
      </c>
    </row>
    <row r="61" spans="2:13" ht="15.5" x14ac:dyDescent="0.35">
      <c r="C61" t="s">
        <v>79</v>
      </c>
      <c r="D61" s="5">
        <v>-2168651250</v>
      </c>
      <c r="E61" s="5">
        <v>-7635270339</v>
      </c>
      <c r="F61" s="5">
        <v>-2261168261</v>
      </c>
      <c r="G61" s="5">
        <v>-2005674082</v>
      </c>
      <c r="I61" s="5">
        <v>-14426111059</v>
      </c>
      <c r="J61" s="5">
        <v>-4151341960</v>
      </c>
      <c r="K61" s="5">
        <v>-6658879003</v>
      </c>
      <c r="L61" s="5">
        <v>-4335992403</v>
      </c>
      <c r="M61" s="5">
        <v>-4117250516</v>
      </c>
    </row>
    <row r="62" spans="2:13" ht="15.5" x14ac:dyDescent="0.35">
      <c r="C62" t="s">
        <v>261</v>
      </c>
      <c r="D62" s="5">
        <v>745349129</v>
      </c>
      <c r="E62" s="5">
        <v>355387922</v>
      </c>
      <c r="F62" s="5">
        <v>281358249</v>
      </c>
      <c r="G62" s="5">
        <v>356315181</v>
      </c>
      <c r="I62" s="5">
        <v>1299414710</v>
      </c>
      <c r="J62" s="5">
        <v>1529186356</v>
      </c>
      <c r="K62" s="5">
        <v>955800346</v>
      </c>
      <c r="L62" s="5">
        <v>260910645</v>
      </c>
      <c r="M62" s="5">
        <v>179202565</v>
      </c>
    </row>
    <row r="63" spans="2:13" ht="15.5" x14ac:dyDescent="0.35">
      <c r="C63" t="s">
        <v>26</v>
      </c>
      <c r="D63" s="5">
        <v>-2914000379</v>
      </c>
      <c r="E63" s="5">
        <v>-2551177846</v>
      </c>
      <c r="F63" s="5">
        <v>-2542526510</v>
      </c>
      <c r="G63" s="5">
        <v>-2361989263</v>
      </c>
      <c r="I63" s="5">
        <v>-10286045354</v>
      </c>
      <c r="J63" s="5">
        <v>-9120925964</v>
      </c>
      <c r="K63" s="5">
        <v>-8434007545</v>
      </c>
      <c r="L63" s="5">
        <v>-9210323106</v>
      </c>
      <c r="M63" s="5">
        <v>-8688721278</v>
      </c>
    </row>
    <row r="64" spans="2:13" ht="15.5" x14ac:dyDescent="0.35">
      <c r="C64" t="s">
        <v>263</v>
      </c>
    </row>
    <row r="65" spans="3:13" ht="15.5" x14ac:dyDescent="0.35">
      <c r="C65" t="s">
        <v>262</v>
      </c>
    </row>
    <row r="66" spans="3:13" ht="15.5" x14ac:dyDescent="0.35">
      <c r="C66" t="s">
        <v>1425</v>
      </c>
    </row>
    <row r="67" spans="3:13" ht="15.5" x14ac:dyDescent="0.35">
      <c r="C67" t="s">
        <v>264</v>
      </c>
    </row>
    <row r="68" spans="3:13" ht="15.5" x14ac:dyDescent="0.35">
      <c r="C68" t="s">
        <v>1426</v>
      </c>
    </row>
    <row r="69" spans="3:13" ht="15.5" x14ac:dyDescent="0.35">
      <c r="C69" t="s">
        <v>1427</v>
      </c>
    </row>
    <row r="70" spans="3:13" ht="15.5" x14ac:dyDescent="0.35">
      <c r="C70" t="s">
        <v>1428</v>
      </c>
    </row>
    <row r="71" spans="3:13" ht="15.5" x14ac:dyDescent="0.35">
      <c r="C71" t="s">
        <v>81</v>
      </c>
      <c r="D71" s="5">
        <v>-2168651250</v>
      </c>
      <c r="E71" s="5">
        <v>-7635270339</v>
      </c>
      <c r="F71" s="5">
        <v>-2261168261</v>
      </c>
      <c r="G71" s="5">
        <v>-2005674082</v>
      </c>
      <c r="I71" s="5">
        <v>-14426111059</v>
      </c>
      <c r="J71" s="5">
        <v>-4151341960</v>
      </c>
      <c r="K71" s="5">
        <v>-6658879003</v>
      </c>
      <c r="L71" s="5">
        <v>-4335992403</v>
      </c>
      <c r="M71" s="5">
        <v>-4117250516</v>
      </c>
    </row>
    <row r="72" spans="3:13" ht="15.5" x14ac:dyDescent="0.35">
      <c r="C72" t="s">
        <v>28</v>
      </c>
      <c r="D72" s="5">
        <v>26734542517</v>
      </c>
      <c r="E72" s="5">
        <v>24247972487</v>
      </c>
      <c r="F72" s="5">
        <v>40779376070</v>
      </c>
      <c r="G72" s="5">
        <v>21080036957</v>
      </c>
      <c r="I72" s="5">
        <v>121718810741</v>
      </c>
      <c r="J72" s="5">
        <v>101080188882</v>
      </c>
      <c r="K72" s="5">
        <v>121118982852</v>
      </c>
      <c r="L72" s="5">
        <v>133734973818</v>
      </c>
      <c r="M72" s="5">
        <v>104431239240</v>
      </c>
    </row>
    <row r="73" spans="3:13" ht="15.5" x14ac:dyDescent="0.35">
      <c r="C73" t="s">
        <v>27</v>
      </c>
      <c r="D73" s="5">
        <v>-5931909632</v>
      </c>
      <c r="E73" s="5">
        <v>-5747506586</v>
      </c>
      <c r="F73" s="5">
        <v>-8971462735</v>
      </c>
      <c r="G73" s="5">
        <v>-4637608131</v>
      </c>
      <c r="I73" s="5">
        <v>-27191091002</v>
      </c>
      <c r="J73" s="5">
        <v>-22486603361</v>
      </c>
      <c r="K73" s="5">
        <v>-26308708718</v>
      </c>
      <c r="L73" s="5">
        <v>-29707668664</v>
      </c>
      <c r="M73" s="5">
        <v>-22342227575</v>
      </c>
    </row>
    <row r="74" spans="3:13" ht="15.5" x14ac:dyDescent="0.35">
      <c r="C74" t="s">
        <v>82</v>
      </c>
      <c r="D74" s="5">
        <v>-5931909632</v>
      </c>
      <c r="E74" s="5">
        <v>-7270858264</v>
      </c>
      <c r="F74" s="5">
        <v>-8971462735</v>
      </c>
      <c r="G74" s="5">
        <v>-4637608131</v>
      </c>
      <c r="I74" s="5">
        <v>-28714442680</v>
      </c>
      <c r="J74" s="5">
        <v>-23148020060</v>
      </c>
      <c r="K74" s="5">
        <v>-28437473466</v>
      </c>
      <c r="L74" s="5">
        <v>-29474929660</v>
      </c>
      <c r="M74" s="5">
        <v>-22714527000</v>
      </c>
    </row>
    <row r="75" spans="3:13" ht="15.5" x14ac:dyDescent="0.35">
      <c r="C75" t="s">
        <v>83</v>
      </c>
      <c r="E75" s="5">
        <v>1523351678</v>
      </c>
      <c r="I75" s="5">
        <v>1523351678</v>
      </c>
      <c r="J75" s="5">
        <v>661416699</v>
      </c>
      <c r="K75" s="5">
        <v>2128764748</v>
      </c>
      <c r="L75" s="5">
        <v>-232739004</v>
      </c>
      <c r="M75" s="5">
        <v>372299425</v>
      </c>
    </row>
    <row r="76" spans="3:13" ht="15.5" x14ac:dyDescent="0.35">
      <c r="C76" t="s">
        <v>478</v>
      </c>
    </row>
    <row r="77" spans="3:13" ht="15.5" x14ac:dyDescent="0.35">
      <c r="C77" t="s">
        <v>84</v>
      </c>
      <c r="D77" s="5">
        <v>-5931909632</v>
      </c>
      <c r="E77" s="5">
        <v>-5747506586</v>
      </c>
      <c r="F77" s="5">
        <v>-8971462735</v>
      </c>
      <c r="G77" s="5">
        <v>-4637608131</v>
      </c>
      <c r="I77" s="5">
        <v>-27191091002</v>
      </c>
      <c r="J77" s="5">
        <v>-22486603361</v>
      </c>
      <c r="K77" s="5">
        <v>-26308708718</v>
      </c>
      <c r="L77" s="5">
        <v>-29707668664</v>
      </c>
      <c r="M77" s="5">
        <v>-22342227575</v>
      </c>
    </row>
    <row r="78" spans="3:13" ht="15.5" x14ac:dyDescent="0.35">
      <c r="C78" t="s">
        <v>85</v>
      </c>
      <c r="D78" s="5">
        <v>20802632885</v>
      </c>
      <c r="E78" s="5">
        <v>18500465901</v>
      </c>
      <c r="F78" s="5">
        <v>31807913335</v>
      </c>
      <c r="G78" s="5">
        <v>16442428826</v>
      </c>
      <c r="I78" s="5">
        <v>94527719739</v>
      </c>
      <c r="J78" s="5">
        <v>78593585521</v>
      </c>
      <c r="K78" s="5">
        <v>94810274134</v>
      </c>
      <c r="L78" s="5">
        <v>104027305154</v>
      </c>
      <c r="M78" s="5">
        <v>82089011665</v>
      </c>
    </row>
    <row r="79" spans="3:13" ht="15.5" x14ac:dyDescent="0.35">
      <c r="C79" t="s">
        <v>86</v>
      </c>
      <c r="E79" s="5">
        <v>-784421321</v>
      </c>
      <c r="I79" s="5">
        <v>-784421321</v>
      </c>
      <c r="J79" s="5">
        <v>511583642</v>
      </c>
      <c r="K79" s="5">
        <v>135159950630</v>
      </c>
      <c r="L79" s="5">
        <v>257677802</v>
      </c>
      <c r="M79" s="5">
        <v>2703998360</v>
      </c>
    </row>
    <row r="80" spans="3:13" ht="15.5" x14ac:dyDescent="0.35">
      <c r="C80" t="s">
        <v>1429</v>
      </c>
    </row>
    <row r="81" spans="2:13" ht="15.5" x14ac:dyDescent="0.35">
      <c r="C81" t="s">
        <v>87</v>
      </c>
      <c r="E81" s="5">
        <v>-784421321</v>
      </c>
      <c r="I81" s="5">
        <v>-784421321</v>
      </c>
      <c r="J81" s="5">
        <v>511583642</v>
      </c>
      <c r="K81" s="5">
        <v>135159950630</v>
      </c>
      <c r="L81" s="5">
        <v>257677802</v>
      </c>
      <c r="M81" s="5">
        <v>2703998360</v>
      </c>
    </row>
    <row r="82" spans="2:13" ht="15.5" x14ac:dyDescent="0.35">
      <c r="C82" t="s">
        <v>88</v>
      </c>
      <c r="D82" s="5">
        <v>20802632885</v>
      </c>
      <c r="E82" s="5">
        <v>17716044580</v>
      </c>
      <c r="F82" s="5">
        <v>31807913335</v>
      </c>
      <c r="G82" s="5">
        <v>16442428826</v>
      </c>
      <c r="I82" s="5">
        <v>93743298418</v>
      </c>
      <c r="J82" s="5">
        <v>79105169163</v>
      </c>
      <c r="K82" s="5">
        <v>229970224764</v>
      </c>
      <c r="L82" s="5">
        <v>104284982956</v>
      </c>
      <c r="M82" s="5">
        <v>84793010025</v>
      </c>
    </row>
    <row r="83" spans="2:13" ht="15.5" x14ac:dyDescent="0.35">
      <c r="C83" t="s">
        <v>89</v>
      </c>
      <c r="D83" s="5">
        <v>20802632885</v>
      </c>
      <c r="E83" s="5">
        <v>18500465901</v>
      </c>
      <c r="F83" s="5">
        <v>31807913335</v>
      </c>
      <c r="G83" s="5">
        <v>16442428826</v>
      </c>
      <c r="I83" s="5">
        <v>94527719739</v>
      </c>
      <c r="J83" s="5">
        <v>78593585521</v>
      </c>
      <c r="K83" s="5">
        <v>94810274134</v>
      </c>
      <c r="L83" s="5">
        <v>104027305154</v>
      </c>
      <c r="M83" s="5">
        <v>82089011665</v>
      </c>
    </row>
    <row r="84" spans="2:13" ht="15.5" x14ac:dyDescent="0.35">
      <c r="C84" t="s">
        <v>7</v>
      </c>
      <c r="D84" s="5">
        <v>11288025330</v>
      </c>
      <c r="E84" s="5">
        <v>12782422212</v>
      </c>
      <c r="F84" s="5">
        <v>19839530987</v>
      </c>
      <c r="G84" s="5">
        <v>11850007629</v>
      </c>
      <c r="I84" s="5">
        <v>60796951025</v>
      </c>
      <c r="J84" s="5">
        <v>60665450229</v>
      </c>
      <c r="K84" s="5">
        <v>161282918570</v>
      </c>
      <c r="L84" s="5">
        <v>63353044144</v>
      </c>
      <c r="M84" s="5">
        <v>63147725630</v>
      </c>
    </row>
    <row r="85" spans="2:13" ht="15.5" x14ac:dyDescent="0.35">
      <c r="C85" t="s">
        <v>90</v>
      </c>
      <c r="D85" s="5">
        <v>20802632885</v>
      </c>
      <c r="E85" s="5">
        <v>18500465901</v>
      </c>
      <c r="F85" s="5">
        <v>31807913335</v>
      </c>
      <c r="G85" s="5">
        <v>16442428826</v>
      </c>
      <c r="I85" s="5">
        <v>94527719739</v>
      </c>
      <c r="J85" s="5">
        <v>78593585521</v>
      </c>
      <c r="K85" s="5">
        <v>94810274134</v>
      </c>
      <c r="L85" s="5">
        <v>104027305154</v>
      </c>
      <c r="M85" s="5">
        <v>82089011665</v>
      </c>
    </row>
    <row r="86" spans="2:13" ht="15.5" x14ac:dyDescent="0.35">
      <c r="C86" t="s">
        <v>91</v>
      </c>
      <c r="D86" s="5">
        <v>20802632885</v>
      </c>
      <c r="E86" s="5">
        <v>17716044580</v>
      </c>
      <c r="F86" s="5">
        <v>31807913335</v>
      </c>
      <c r="G86" s="5">
        <v>16442428826</v>
      </c>
      <c r="I86" s="5">
        <v>93743298418</v>
      </c>
      <c r="J86" s="5">
        <v>79105169163</v>
      </c>
      <c r="K86" s="5">
        <v>229970224764</v>
      </c>
      <c r="L86" s="5">
        <v>104284982956</v>
      </c>
      <c r="M86" s="5">
        <v>84793010025</v>
      </c>
    </row>
    <row r="87" spans="2:13" ht="15.5" x14ac:dyDescent="0.35">
      <c r="C87" t="s">
        <v>92</v>
      </c>
      <c r="D87" s="5">
        <v>20802632885</v>
      </c>
      <c r="E87" s="5">
        <v>17716044580</v>
      </c>
      <c r="F87" s="5">
        <v>31807913335</v>
      </c>
      <c r="G87" s="5">
        <v>16442428826</v>
      </c>
      <c r="I87" s="5">
        <v>93743298418</v>
      </c>
      <c r="J87" s="5">
        <v>79105169163</v>
      </c>
      <c r="K87" s="5">
        <v>229970224764</v>
      </c>
      <c r="L87" s="5">
        <v>104284982956</v>
      </c>
      <c r="M87" s="5">
        <v>84793010025</v>
      </c>
    </row>
    <row r="89" spans="2:13" ht="15.5" x14ac:dyDescent="0.35">
      <c r="B89" t="s">
        <v>93</v>
      </c>
      <c r="C89" t="s">
        <v>94</v>
      </c>
    </row>
    <row r="90" spans="2:13" ht="15.5" x14ac:dyDescent="0.35">
      <c r="C90" t="s">
        <v>95</v>
      </c>
    </row>
    <row r="91" spans="2:13" ht="15.5" x14ac:dyDescent="0.35">
      <c r="C91" t="s">
        <v>19</v>
      </c>
      <c r="D91" s="5">
        <v>42967442972</v>
      </c>
      <c r="E91" s="5">
        <v>55863159695</v>
      </c>
      <c r="F91" s="5">
        <v>29757790516</v>
      </c>
      <c r="G91" s="5">
        <v>53854856617</v>
      </c>
      <c r="I91" s="5">
        <v>55863159695</v>
      </c>
      <c r="J91" s="5">
        <v>28586435618</v>
      </c>
      <c r="K91" s="5">
        <v>79137696635</v>
      </c>
      <c r="L91" s="5">
        <v>30004807212</v>
      </c>
      <c r="M91" s="5">
        <v>29180778448</v>
      </c>
    </row>
    <row r="92" spans="2:13" ht="15.5" x14ac:dyDescent="0.35">
      <c r="C92" t="s">
        <v>597</v>
      </c>
      <c r="D92" s="5">
        <v>30000000000</v>
      </c>
      <c r="E92" s="5">
        <v>35000000000</v>
      </c>
      <c r="F92" s="5">
        <v>30000000000</v>
      </c>
      <c r="I92" s="5">
        <v>35000000000</v>
      </c>
      <c r="J92" s="5">
        <v>30000000000</v>
      </c>
    </row>
    <row r="93" spans="2:13" ht="15.5" x14ac:dyDescent="0.35">
      <c r="C93" t="s">
        <v>96</v>
      </c>
      <c r="D93" s="5">
        <v>319895263363</v>
      </c>
      <c r="E93" s="5">
        <v>342415541173</v>
      </c>
      <c r="F93" s="5">
        <v>334881897417</v>
      </c>
      <c r="G93" s="5">
        <v>265710409341</v>
      </c>
      <c r="I93" s="5">
        <v>342415541173</v>
      </c>
      <c r="J93" s="5">
        <v>274075543432</v>
      </c>
      <c r="K93" s="5">
        <v>190377737123</v>
      </c>
      <c r="L93" s="5">
        <v>201355218194</v>
      </c>
      <c r="M93" s="5">
        <v>172372388543</v>
      </c>
    </row>
    <row r="94" spans="2:13" ht="15.5" x14ac:dyDescent="0.35">
      <c r="C94" t="s">
        <v>97</v>
      </c>
    </row>
    <row r="95" spans="2:13" ht="15.5" x14ac:dyDescent="0.35">
      <c r="C95" t="s">
        <v>270</v>
      </c>
    </row>
    <row r="96" spans="2:13" ht="15.5" x14ac:dyDescent="0.35">
      <c r="C96" t="s">
        <v>98</v>
      </c>
      <c r="D96" s="5">
        <v>319895263363</v>
      </c>
      <c r="E96" s="5">
        <v>342415541173</v>
      </c>
      <c r="F96" s="5">
        <v>334881897417</v>
      </c>
      <c r="G96" s="5">
        <v>265710409341</v>
      </c>
      <c r="I96" s="5">
        <v>342415541173</v>
      </c>
      <c r="J96" s="5">
        <v>274075543432</v>
      </c>
      <c r="K96" s="5">
        <v>190377737123</v>
      </c>
      <c r="L96" s="5">
        <v>201355218194</v>
      </c>
      <c r="M96" s="5">
        <v>172372388543</v>
      </c>
    </row>
    <row r="97" spans="3:13" ht="15.5" x14ac:dyDescent="0.35">
      <c r="C97" t="s">
        <v>99</v>
      </c>
      <c r="D97" s="5">
        <v>1407724298</v>
      </c>
      <c r="E97" s="5">
        <v>1410607227</v>
      </c>
      <c r="F97" s="5">
        <v>1339832575</v>
      </c>
      <c r="G97" s="5">
        <v>1476676973</v>
      </c>
      <c r="I97" s="5">
        <v>1410607227</v>
      </c>
      <c r="J97" s="5">
        <v>1364598007</v>
      </c>
      <c r="K97" s="5">
        <v>1106557415</v>
      </c>
      <c r="L97" s="5">
        <v>1176957461</v>
      </c>
      <c r="M97" s="5">
        <v>1207307461</v>
      </c>
    </row>
    <row r="98" spans="3:13" ht="15.5" x14ac:dyDescent="0.35">
      <c r="C98" t="s">
        <v>100</v>
      </c>
      <c r="D98" s="5">
        <v>1407724298</v>
      </c>
      <c r="E98" s="5">
        <v>1410607227</v>
      </c>
      <c r="F98" s="5">
        <v>1339832575</v>
      </c>
      <c r="G98" s="5">
        <v>1476676973</v>
      </c>
      <c r="I98" s="5">
        <v>1410607227</v>
      </c>
      <c r="J98" s="5">
        <v>1364598007</v>
      </c>
      <c r="K98" s="5">
        <v>1106557415</v>
      </c>
      <c r="L98" s="5">
        <v>1176957461</v>
      </c>
      <c r="M98" s="5">
        <v>1207307461</v>
      </c>
    </row>
    <row r="99" spans="3:13" ht="15.5" x14ac:dyDescent="0.35">
      <c r="C99" t="s">
        <v>101</v>
      </c>
      <c r="D99" s="5">
        <v>188916515475</v>
      </c>
      <c r="E99" s="5">
        <v>179216976588</v>
      </c>
      <c r="F99" s="5">
        <v>232697660599</v>
      </c>
      <c r="G99" s="5">
        <v>185230497326</v>
      </c>
      <c r="I99" s="5">
        <v>179216976588</v>
      </c>
      <c r="J99" s="5">
        <v>189038384318</v>
      </c>
      <c r="K99" s="5">
        <v>139445215144</v>
      </c>
      <c r="L99" s="5">
        <v>134844331840</v>
      </c>
      <c r="M99" s="5">
        <v>80837066686</v>
      </c>
    </row>
    <row r="100" spans="3:13" ht="15.5" x14ac:dyDescent="0.35">
      <c r="C100" t="s">
        <v>80</v>
      </c>
      <c r="D100" s="5">
        <v>101404018506</v>
      </c>
      <c r="E100" s="5">
        <v>101404018506</v>
      </c>
      <c r="F100" s="5">
        <v>103462894901</v>
      </c>
      <c r="G100" s="5">
        <v>103462894901</v>
      </c>
      <c r="I100" s="5">
        <v>101404018506</v>
      </c>
      <c r="J100" s="5">
        <v>103462894901</v>
      </c>
      <c r="K100" s="5">
        <v>102602435518</v>
      </c>
      <c r="L100" s="5">
        <v>2629904770</v>
      </c>
      <c r="M100" s="5">
        <v>2458607250</v>
      </c>
    </row>
    <row r="101" spans="3:13" ht="15.5" x14ac:dyDescent="0.35">
      <c r="C101" t="s">
        <v>102</v>
      </c>
      <c r="D101" s="5">
        <v>743976367687</v>
      </c>
      <c r="E101" s="5">
        <v>677287383203</v>
      </c>
      <c r="F101" s="5">
        <v>692748485418</v>
      </c>
      <c r="G101" s="5">
        <v>569478395345</v>
      </c>
      <c r="I101" s="5">
        <v>677287383203</v>
      </c>
      <c r="J101" s="5">
        <v>575271449165</v>
      </c>
      <c r="K101" s="5">
        <v>430411881207</v>
      </c>
      <c r="L101" s="5">
        <v>388350188445</v>
      </c>
      <c r="M101" s="5">
        <v>300848799824</v>
      </c>
    </row>
    <row r="102" spans="3:13" ht="15.5" x14ac:dyDescent="0.35">
      <c r="C102" t="s">
        <v>103</v>
      </c>
    </row>
    <row r="103" spans="3:13" ht="15.5" x14ac:dyDescent="0.35">
      <c r="C103" t="s">
        <v>271</v>
      </c>
      <c r="K103" s="5">
        <v>1993814278</v>
      </c>
      <c r="L103" s="5">
        <v>2148028913</v>
      </c>
      <c r="M103" s="5">
        <v>1711512931</v>
      </c>
    </row>
    <row r="104" spans="3:13" ht="15.5" x14ac:dyDescent="0.35">
      <c r="C104" t="s">
        <v>104</v>
      </c>
      <c r="D104" s="5">
        <v>437367941149</v>
      </c>
      <c r="E104" s="5">
        <v>387563456680</v>
      </c>
      <c r="F104" s="5">
        <v>381279715431</v>
      </c>
      <c r="G104" s="5">
        <v>379018544740</v>
      </c>
      <c r="I104" s="5">
        <v>387563456680</v>
      </c>
      <c r="J104" s="5">
        <v>386854894219</v>
      </c>
      <c r="K104" s="5">
        <v>297876596690</v>
      </c>
      <c r="L104" s="5">
        <v>180804968990</v>
      </c>
      <c r="M104" s="5">
        <v>199424810567</v>
      </c>
    </row>
    <row r="105" spans="3:13" ht="15.5" x14ac:dyDescent="0.35">
      <c r="C105" t="s">
        <v>349</v>
      </c>
      <c r="D105" s="5">
        <v>62502195</v>
      </c>
      <c r="E105" s="5">
        <v>89002341</v>
      </c>
      <c r="F105" s="5">
        <v>89333333</v>
      </c>
      <c r="G105" s="5">
        <v>156333333</v>
      </c>
      <c r="I105" s="5">
        <v>89002341</v>
      </c>
      <c r="J105" s="5">
        <v>290333333</v>
      </c>
      <c r="K105" s="5">
        <v>558333333</v>
      </c>
      <c r="L105" s="5">
        <v>826333333</v>
      </c>
      <c r="M105" s="5">
        <v>1168209303</v>
      </c>
    </row>
    <row r="106" spans="3:13" ht="15.5" x14ac:dyDescent="0.35">
      <c r="C106" t="s">
        <v>105</v>
      </c>
      <c r="D106" s="5">
        <v>8734901087</v>
      </c>
      <c r="E106" s="5">
        <v>8734901087</v>
      </c>
      <c r="F106" s="5">
        <v>6991703539</v>
      </c>
      <c r="G106" s="5">
        <v>6991703539</v>
      </c>
      <c r="I106" s="5">
        <v>8734901087</v>
      </c>
      <c r="J106" s="5">
        <v>6991703539</v>
      </c>
      <c r="K106" s="5">
        <v>6510683517</v>
      </c>
      <c r="L106" s="5">
        <v>4246392800</v>
      </c>
      <c r="M106" s="5">
        <v>4986129944</v>
      </c>
    </row>
    <row r="107" spans="3:13" ht="15.5" x14ac:dyDescent="0.35">
      <c r="C107" t="s">
        <v>106</v>
      </c>
      <c r="D107" s="5">
        <v>457869055108</v>
      </c>
      <c r="E107" s="5">
        <v>405456963416</v>
      </c>
      <c r="F107" s="5">
        <v>417470306777</v>
      </c>
      <c r="G107" s="5">
        <v>404113266768</v>
      </c>
      <c r="I107" s="5">
        <v>405456963416</v>
      </c>
      <c r="J107" s="5">
        <v>404867279140</v>
      </c>
      <c r="K107" s="5">
        <v>326677010549</v>
      </c>
      <c r="L107" s="5">
        <v>205559740749</v>
      </c>
      <c r="M107" s="5">
        <v>212923813878</v>
      </c>
    </row>
    <row r="108" spans="3:13" ht="15.5" x14ac:dyDescent="0.35">
      <c r="C108" t="s">
        <v>107</v>
      </c>
      <c r="D108" s="5">
        <v>1201845422795</v>
      </c>
      <c r="E108" s="5">
        <v>1082744346619</v>
      </c>
      <c r="F108" s="5">
        <v>1110218792195</v>
      </c>
      <c r="G108" s="5">
        <v>973591662113</v>
      </c>
      <c r="I108" s="5">
        <v>1082744346619</v>
      </c>
      <c r="J108" s="5">
        <v>980138728305</v>
      </c>
      <c r="K108" s="5">
        <v>757088891756</v>
      </c>
      <c r="L108" s="5">
        <v>593909929194</v>
      </c>
      <c r="M108" s="5">
        <v>513772613702</v>
      </c>
    </row>
    <row r="109" spans="3:13" ht="15.5" x14ac:dyDescent="0.35">
      <c r="C109" t="s">
        <v>108</v>
      </c>
    </row>
    <row r="110" spans="3:13" ht="15.5" x14ac:dyDescent="0.35">
      <c r="C110" t="s">
        <v>109</v>
      </c>
    </row>
    <row r="111" spans="3:13" ht="15.5" x14ac:dyDescent="0.35">
      <c r="C111" t="s">
        <v>110</v>
      </c>
      <c r="D111" s="5">
        <v>357833371188</v>
      </c>
      <c r="E111" s="5">
        <v>324045093897</v>
      </c>
      <c r="F111" s="5">
        <v>356649904507</v>
      </c>
      <c r="G111" s="5">
        <v>240976687760</v>
      </c>
      <c r="I111" s="5">
        <v>324045093897</v>
      </c>
      <c r="J111" s="5">
        <v>270596756708</v>
      </c>
      <c r="K111" s="5">
        <v>178834800847</v>
      </c>
      <c r="L111" s="5">
        <v>209344265019</v>
      </c>
      <c r="M111" s="5">
        <v>194863766878</v>
      </c>
    </row>
    <row r="112" spans="3:13" ht="15.5" x14ac:dyDescent="0.35">
      <c r="C112" t="s">
        <v>273</v>
      </c>
      <c r="D112" s="5">
        <v>110923511054</v>
      </c>
      <c r="E112" s="5">
        <v>85894824339</v>
      </c>
      <c r="F112" s="5">
        <v>81245079288</v>
      </c>
      <c r="G112" s="5">
        <v>37093709092</v>
      </c>
      <c r="I112" s="5">
        <v>85894824339</v>
      </c>
      <c r="J112" s="5">
        <v>65095399088</v>
      </c>
      <c r="K112" s="5">
        <v>15532022879</v>
      </c>
      <c r="L112" s="5">
        <v>37205278438</v>
      </c>
      <c r="M112" s="5">
        <v>28797028397</v>
      </c>
    </row>
    <row r="113" spans="3:13" ht="15.5" x14ac:dyDescent="0.35">
      <c r="C113" t="s">
        <v>111</v>
      </c>
      <c r="D113" s="5">
        <v>212182779828</v>
      </c>
      <c r="E113" s="5">
        <v>210968871291</v>
      </c>
      <c r="F113" s="5">
        <v>230025845003</v>
      </c>
      <c r="G113" s="5">
        <v>153932010862</v>
      </c>
      <c r="I113" s="5">
        <v>210968871291</v>
      </c>
      <c r="J113" s="5">
        <v>181057070122</v>
      </c>
      <c r="K113" s="5">
        <v>145271067207</v>
      </c>
      <c r="L113" s="5">
        <v>147195218868</v>
      </c>
      <c r="M113" s="5">
        <v>141307578078</v>
      </c>
    </row>
    <row r="114" spans="3:13" ht="15.5" x14ac:dyDescent="0.35">
      <c r="C114" t="s">
        <v>112</v>
      </c>
      <c r="D114" s="5">
        <v>212182779828</v>
      </c>
      <c r="E114" s="5">
        <v>210968871291</v>
      </c>
      <c r="F114" s="5">
        <v>230025845003</v>
      </c>
      <c r="G114" s="5">
        <v>153932010862</v>
      </c>
      <c r="I114" s="5">
        <v>210968871291</v>
      </c>
      <c r="J114" s="5">
        <v>181057070122</v>
      </c>
      <c r="K114" s="5">
        <v>145271067207</v>
      </c>
      <c r="L114" s="5">
        <v>147195218868</v>
      </c>
      <c r="M114" s="5">
        <v>141307578078</v>
      </c>
    </row>
    <row r="115" spans="3:13" ht="15.5" x14ac:dyDescent="0.35">
      <c r="C115" t="s">
        <v>113</v>
      </c>
      <c r="D115" s="5">
        <v>3370212251</v>
      </c>
      <c r="E115" s="5">
        <v>7158898510</v>
      </c>
      <c r="F115" s="5">
        <v>3055018165</v>
      </c>
      <c r="G115" s="5">
        <v>22108742131</v>
      </c>
      <c r="I115" s="5">
        <v>7158898510</v>
      </c>
      <c r="J115" s="5">
        <v>5666523984</v>
      </c>
      <c r="K115" s="5">
        <v>3098154090</v>
      </c>
      <c r="L115" s="5">
        <v>2799426894</v>
      </c>
      <c r="M115" s="5">
        <v>2456768467</v>
      </c>
    </row>
    <row r="116" spans="3:13" ht="15.5" x14ac:dyDescent="0.35">
      <c r="C116" t="s">
        <v>114</v>
      </c>
      <c r="D116" s="5">
        <v>3370212251</v>
      </c>
      <c r="E116" s="5">
        <v>7158898510</v>
      </c>
      <c r="F116" s="5">
        <v>3055018165</v>
      </c>
      <c r="G116" s="5">
        <v>22108742131</v>
      </c>
      <c r="I116" s="5">
        <v>7158898510</v>
      </c>
      <c r="J116" s="5">
        <v>5666523984</v>
      </c>
      <c r="K116" s="5">
        <v>3098154090</v>
      </c>
      <c r="L116" s="5">
        <v>2799426894</v>
      </c>
      <c r="M116" s="5">
        <v>2456768467</v>
      </c>
    </row>
    <row r="117" spans="3:13" ht="15.5" x14ac:dyDescent="0.35">
      <c r="C117" t="s">
        <v>115</v>
      </c>
      <c r="D117" s="5">
        <v>13996105762</v>
      </c>
      <c r="E117" s="5">
        <v>7703863406</v>
      </c>
      <c r="F117" s="5">
        <v>25951695388</v>
      </c>
      <c r="G117" s="5">
        <v>17841694887</v>
      </c>
      <c r="I117" s="5">
        <v>7703863406</v>
      </c>
      <c r="J117" s="5">
        <v>7000422573</v>
      </c>
      <c r="K117" s="5">
        <v>5156334150</v>
      </c>
      <c r="L117" s="5">
        <v>15657028922</v>
      </c>
      <c r="M117" s="5">
        <v>11934904514</v>
      </c>
    </row>
    <row r="118" spans="3:13" ht="15.5" x14ac:dyDescent="0.35">
      <c r="C118" t="s">
        <v>116</v>
      </c>
      <c r="D118" s="5">
        <v>9226345045</v>
      </c>
      <c r="E118" s="5">
        <v>7036136329</v>
      </c>
      <c r="F118" s="5">
        <v>8282400477</v>
      </c>
      <c r="G118" s="5">
        <v>6696775364</v>
      </c>
      <c r="I118" s="5">
        <v>7036136329</v>
      </c>
      <c r="J118" s="5">
        <v>6595903948</v>
      </c>
      <c r="K118" s="5">
        <v>4577483558</v>
      </c>
      <c r="L118" s="5">
        <v>3767591455</v>
      </c>
      <c r="M118" s="5">
        <v>5601254178</v>
      </c>
    </row>
    <row r="119" spans="3:13" ht="15.5" x14ac:dyDescent="0.35">
      <c r="C119" t="s">
        <v>274</v>
      </c>
      <c r="D119" s="5">
        <v>812915348</v>
      </c>
      <c r="E119" s="5">
        <v>258017857</v>
      </c>
      <c r="F119" s="5">
        <v>200000000</v>
      </c>
      <c r="G119" s="5">
        <v>200000000</v>
      </c>
      <c r="I119" s="5">
        <v>258017857</v>
      </c>
      <c r="J119" s="5">
        <v>228085806</v>
      </c>
      <c r="K119" s="5">
        <v>183333333</v>
      </c>
    </row>
    <row r="120" spans="3:13" ht="15.5" x14ac:dyDescent="0.35">
      <c r="C120" t="s">
        <v>275</v>
      </c>
      <c r="E120" s="5">
        <v>192962491</v>
      </c>
      <c r="I120" s="5">
        <v>192962491</v>
      </c>
      <c r="K120" s="5">
        <v>56420039</v>
      </c>
      <c r="L120" s="5">
        <v>291518161</v>
      </c>
      <c r="M120" s="5">
        <v>358566137</v>
      </c>
    </row>
    <row r="121" spans="3:13" ht="15.5" x14ac:dyDescent="0.35">
      <c r="C121" t="s">
        <v>121</v>
      </c>
      <c r="D121" s="5">
        <v>98603790586</v>
      </c>
      <c r="E121" s="5">
        <v>33364624586</v>
      </c>
      <c r="F121" s="5">
        <v>30350097956</v>
      </c>
      <c r="G121" s="5">
        <v>30350097956</v>
      </c>
      <c r="I121" s="5">
        <v>33364624586</v>
      </c>
      <c r="J121" s="5">
        <v>30350097956</v>
      </c>
      <c r="K121" s="5">
        <v>28650506568</v>
      </c>
      <c r="L121" s="5">
        <v>21759304598</v>
      </c>
      <c r="M121" s="5">
        <v>25116470203</v>
      </c>
    </row>
    <row r="122" spans="3:13" ht="15.5" x14ac:dyDescent="0.35">
      <c r="C122" t="s">
        <v>122</v>
      </c>
      <c r="D122" s="5">
        <v>98603790586</v>
      </c>
      <c r="E122" s="5">
        <v>33364624586</v>
      </c>
      <c r="F122" s="5">
        <v>30350097956</v>
      </c>
      <c r="G122" s="5">
        <v>30350097956</v>
      </c>
      <c r="I122" s="5">
        <v>33364624586</v>
      </c>
      <c r="J122" s="5">
        <v>30350097956</v>
      </c>
      <c r="K122" s="5">
        <v>28650506568</v>
      </c>
      <c r="L122" s="5">
        <v>21759304598</v>
      </c>
      <c r="M122" s="5">
        <v>25116470203</v>
      </c>
    </row>
    <row r="123" spans="3:13" ht="15.5" x14ac:dyDescent="0.35">
      <c r="C123" t="s">
        <v>124</v>
      </c>
    </row>
    <row r="124" spans="3:13" ht="15.5" x14ac:dyDescent="0.35">
      <c r="C124" t="s">
        <v>442</v>
      </c>
      <c r="D124" s="5">
        <v>65239166000</v>
      </c>
    </row>
    <row r="125" spans="3:13" ht="15.5" x14ac:dyDescent="0.35">
      <c r="C125" t="s">
        <v>350</v>
      </c>
      <c r="L125" s="5">
        <v>56420039</v>
      </c>
      <c r="M125" s="5">
        <v>324885305</v>
      </c>
    </row>
    <row r="126" spans="3:13" ht="15.5" x14ac:dyDescent="0.35">
      <c r="C126" t="s">
        <v>125</v>
      </c>
      <c r="D126" s="5">
        <v>65239166000</v>
      </c>
      <c r="L126" s="5">
        <v>56420039</v>
      </c>
      <c r="M126" s="5">
        <v>324885305</v>
      </c>
    </row>
    <row r="127" spans="3:13" ht="15.5" x14ac:dyDescent="0.35">
      <c r="C127" t="s">
        <v>126</v>
      </c>
      <c r="D127" s="5">
        <v>456437161774</v>
      </c>
      <c r="E127" s="5">
        <v>357409718483</v>
      </c>
      <c r="F127" s="5">
        <v>387000002463</v>
      </c>
      <c r="G127" s="5">
        <v>271326785716</v>
      </c>
      <c r="I127" s="5">
        <v>357409718483</v>
      </c>
      <c r="J127" s="5">
        <v>300946854664</v>
      </c>
      <c r="K127" s="5">
        <v>207485307415</v>
      </c>
      <c r="L127" s="5">
        <v>231103569617</v>
      </c>
      <c r="M127" s="5">
        <v>219980237081</v>
      </c>
    </row>
    <row r="128" spans="3:13" ht="15.5" x14ac:dyDescent="0.35">
      <c r="C128" t="s">
        <v>127</v>
      </c>
    </row>
    <row r="129" spans="2:13" ht="15.5" x14ac:dyDescent="0.35">
      <c r="C129" t="s">
        <v>128</v>
      </c>
      <c r="D129" s="5">
        <v>250000000000</v>
      </c>
      <c r="E129" s="5">
        <v>250000000000</v>
      </c>
      <c r="F129" s="5">
        <v>250000000000</v>
      </c>
      <c r="G129" s="5">
        <v>250000000000</v>
      </c>
      <c r="I129" s="5">
        <v>250000000000</v>
      </c>
      <c r="J129" s="5">
        <v>250000000000</v>
      </c>
      <c r="K129" s="5">
        <v>200000000000</v>
      </c>
      <c r="L129" s="5">
        <v>15000000000</v>
      </c>
      <c r="M129" s="5">
        <v>15000000000</v>
      </c>
    </row>
    <row r="130" spans="2:13" ht="15.5" x14ac:dyDescent="0.35">
      <c r="C130" t="s">
        <v>129</v>
      </c>
      <c r="D130" s="5">
        <v>32241723721</v>
      </c>
      <c r="E130" s="5">
        <v>32241723721</v>
      </c>
      <c r="F130" s="5">
        <v>32241723721</v>
      </c>
      <c r="G130" s="5">
        <v>32241723721</v>
      </c>
      <c r="I130" s="5">
        <v>32241723721</v>
      </c>
      <c r="J130" s="5">
        <v>32241723721</v>
      </c>
      <c r="K130" s="5">
        <v>13142203584</v>
      </c>
      <c r="L130" s="5">
        <v>13142203584</v>
      </c>
      <c r="M130" s="5">
        <v>13142203584</v>
      </c>
    </row>
    <row r="131" spans="2:13" ht="15.5" x14ac:dyDescent="0.35">
      <c r="C131" t="s">
        <v>130</v>
      </c>
      <c r="D131" s="5">
        <v>226209247579</v>
      </c>
      <c r="E131" s="5">
        <v>214921222249</v>
      </c>
      <c r="F131" s="5">
        <v>201459617690</v>
      </c>
      <c r="G131" s="5">
        <v>181620086703</v>
      </c>
      <c r="I131" s="5">
        <v>214921222249</v>
      </c>
      <c r="J131" s="5">
        <v>170718334977</v>
      </c>
      <c r="K131" s="5">
        <v>110913344131</v>
      </c>
      <c r="L131" s="5">
        <v>255655956309</v>
      </c>
      <c r="M131" s="5">
        <v>200378209685</v>
      </c>
    </row>
    <row r="132" spans="2:13" ht="15.5" x14ac:dyDescent="0.35">
      <c r="C132" t="s">
        <v>131</v>
      </c>
      <c r="D132" s="5">
        <v>21684998103</v>
      </c>
      <c r="E132" s="5">
        <v>21684998103</v>
      </c>
      <c r="F132" s="5">
        <v>21584998103</v>
      </c>
      <c r="G132" s="5">
        <v>21584998103</v>
      </c>
      <c r="I132" s="5">
        <v>21684998103</v>
      </c>
      <c r="J132" s="5">
        <v>21584998103</v>
      </c>
      <c r="K132" s="5">
        <v>21584998103</v>
      </c>
    </row>
    <row r="133" spans="2:13" ht="15.5" x14ac:dyDescent="0.35">
      <c r="C133" t="s">
        <v>132</v>
      </c>
      <c r="D133" s="5">
        <v>204524249476</v>
      </c>
      <c r="E133" s="5">
        <v>193236224146</v>
      </c>
      <c r="F133" s="5">
        <v>179874619587</v>
      </c>
      <c r="G133" s="5">
        <v>160035088600</v>
      </c>
      <c r="I133" s="5">
        <v>193236224146</v>
      </c>
      <c r="J133" s="5">
        <v>149133336874</v>
      </c>
      <c r="K133" s="5">
        <v>89328346028</v>
      </c>
      <c r="L133" s="5">
        <v>255655956309</v>
      </c>
      <c r="M133" s="5">
        <v>200378209685</v>
      </c>
    </row>
    <row r="134" spans="2:13" ht="15.5" x14ac:dyDescent="0.35">
      <c r="C134" t="s">
        <v>133</v>
      </c>
      <c r="D134" s="5">
        <v>226209247579</v>
      </c>
      <c r="E134" s="5">
        <v>214921222249</v>
      </c>
      <c r="F134" s="5">
        <v>201459617690</v>
      </c>
      <c r="G134" s="5">
        <v>181620086703</v>
      </c>
      <c r="I134" s="5">
        <v>214921222249</v>
      </c>
      <c r="J134" s="5">
        <v>170718334977</v>
      </c>
      <c r="K134" s="5">
        <v>110913344131</v>
      </c>
      <c r="L134" s="5">
        <v>255655956309</v>
      </c>
      <c r="M134" s="5">
        <v>200378209685</v>
      </c>
    </row>
    <row r="135" spans="2:13" ht="15.5" x14ac:dyDescent="0.35">
      <c r="C135" t="s">
        <v>134</v>
      </c>
      <c r="D135" s="5">
        <v>135553271215</v>
      </c>
      <c r="E135" s="5">
        <v>126767663660</v>
      </c>
      <c r="F135" s="5">
        <v>136054553420</v>
      </c>
      <c r="G135" s="5">
        <v>134940171072</v>
      </c>
      <c r="I135" s="5">
        <v>126767663660</v>
      </c>
      <c r="J135" s="5">
        <v>122768920042</v>
      </c>
      <c r="K135" s="5">
        <v>122945601108</v>
      </c>
      <c r="L135" s="5">
        <v>76378294914</v>
      </c>
      <c r="M135" s="5">
        <v>62813356102</v>
      </c>
    </row>
    <row r="136" spans="2:13" ht="15.5" x14ac:dyDescent="0.35">
      <c r="C136" t="s">
        <v>9</v>
      </c>
      <c r="D136" s="5">
        <v>745408261021</v>
      </c>
      <c r="E136" s="5">
        <v>725334628136</v>
      </c>
      <c r="F136" s="5">
        <v>723218789732</v>
      </c>
      <c r="G136" s="5">
        <v>702264876397</v>
      </c>
      <c r="I136" s="5">
        <v>725334628136</v>
      </c>
      <c r="J136" s="5">
        <v>679191873641</v>
      </c>
      <c r="K136" s="5">
        <v>549603584341</v>
      </c>
      <c r="L136" s="5">
        <v>362806359577</v>
      </c>
      <c r="M136" s="5">
        <v>293792376621</v>
      </c>
    </row>
    <row r="137" spans="2:13" ht="15.5" x14ac:dyDescent="0.35">
      <c r="C137" t="s">
        <v>135</v>
      </c>
      <c r="D137" s="5">
        <v>1201845422795</v>
      </c>
      <c r="E137" s="5">
        <v>1082744346619</v>
      </c>
      <c r="F137" s="5">
        <v>1110218792195</v>
      </c>
      <c r="G137" s="5">
        <v>973591662113</v>
      </c>
      <c r="I137" s="5">
        <v>1082744346619</v>
      </c>
      <c r="J137" s="5">
        <v>980138728305</v>
      </c>
      <c r="K137" s="5">
        <v>757088891756</v>
      </c>
      <c r="L137" s="5">
        <v>593909929194</v>
      </c>
      <c r="M137" s="5">
        <v>513772613702</v>
      </c>
    </row>
    <row r="138" spans="2:13" ht="15.5" x14ac:dyDescent="0.35">
      <c r="C138" t="s">
        <v>136</v>
      </c>
      <c r="D138" s="5">
        <v>2500000000</v>
      </c>
      <c r="E138" s="5">
        <v>2500000000</v>
      </c>
      <c r="F138" s="5">
        <v>2500000000</v>
      </c>
      <c r="G138" s="5">
        <v>2500000000</v>
      </c>
      <c r="I138" s="5">
        <v>2500000000</v>
      </c>
      <c r="J138" s="5">
        <v>2500000000</v>
      </c>
      <c r="K138" s="5">
        <v>2000000000</v>
      </c>
      <c r="L138" s="5">
        <v>15000</v>
      </c>
      <c r="M138" s="5">
        <v>15000</v>
      </c>
    </row>
    <row r="140" spans="2:13" ht="15.5" x14ac:dyDescent="0.35">
      <c r="B140" t="s">
        <v>137</v>
      </c>
      <c r="C140" t="s">
        <v>138</v>
      </c>
      <c r="D140" s="5">
        <v>-47665452645</v>
      </c>
      <c r="E140" s="5">
        <v>58255610501</v>
      </c>
      <c r="F140" s="5">
        <v>-15220789297</v>
      </c>
      <c r="G140" s="5">
        <v>-3069757847</v>
      </c>
      <c r="I140" s="5">
        <v>93371321282</v>
      </c>
      <c r="J140" s="5">
        <v>-8343568939</v>
      </c>
      <c r="K140" s="5">
        <v>125085026269</v>
      </c>
      <c r="L140" s="5">
        <v>46924296383</v>
      </c>
      <c r="M140" s="5">
        <v>81965866259</v>
      </c>
    </row>
    <row r="141" spans="2:13" ht="15.5" x14ac:dyDescent="0.35">
      <c r="C141" t="s">
        <v>279</v>
      </c>
      <c r="D141" s="5">
        <v>471153496822</v>
      </c>
      <c r="E141" s="5">
        <v>599678023588</v>
      </c>
      <c r="F141" s="5">
        <v>397583974559</v>
      </c>
      <c r="G141" s="5">
        <v>373570257700</v>
      </c>
      <c r="I141" s="5">
        <v>1795872231291</v>
      </c>
      <c r="J141" s="5">
        <v>1360391746267</v>
      </c>
      <c r="K141" s="5">
        <v>1412412275248</v>
      </c>
      <c r="L141" s="5">
        <v>1379536600122</v>
      </c>
      <c r="M141" s="5">
        <v>1260080097247</v>
      </c>
    </row>
    <row r="142" spans="2:13" ht="15.5" x14ac:dyDescent="0.35">
      <c r="C142" t="s">
        <v>720</v>
      </c>
    </row>
    <row r="143" spans="2:13" ht="15.5" x14ac:dyDescent="0.35">
      <c r="C143" t="s">
        <v>643</v>
      </c>
      <c r="D143" s="5">
        <v>-407534880582</v>
      </c>
      <c r="E143" s="5">
        <v>-561977891214</v>
      </c>
      <c r="F143" s="5">
        <v>-322073213147</v>
      </c>
      <c r="G143" s="5">
        <v>-292333693790</v>
      </c>
      <c r="I143" s="5">
        <v>-1466230329592</v>
      </c>
      <c r="J143" s="5">
        <v>-1099087138685</v>
      </c>
      <c r="K143" s="5">
        <v>-1073408764903</v>
      </c>
      <c r="L143" s="5">
        <v>-1130706616774</v>
      </c>
      <c r="M143" s="5">
        <v>-1005198695150</v>
      </c>
    </row>
    <row r="144" spans="2:13" ht="15.5" x14ac:dyDescent="0.35">
      <c r="C144" t="s">
        <v>644</v>
      </c>
      <c r="D144" s="5">
        <v>-47704265456</v>
      </c>
      <c r="E144" s="5">
        <v>-15397533168</v>
      </c>
      <c r="F144" s="5">
        <v>-39557690824</v>
      </c>
      <c r="G144" s="5">
        <v>-28872282442</v>
      </c>
      <c r="I144" s="5">
        <v>-136913004473</v>
      </c>
      <c r="J144" s="5">
        <v>-152025724242</v>
      </c>
      <c r="K144" s="5">
        <v>-142745088641</v>
      </c>
      <c r="L144" s="5">
        <v>-142484173184</v>
      </c>
      <c r="M144" s="5">
        <v>-133943650042</v>
      </c>
    </row>
    <row r="145" spans="3:13" ht="15.5" x14ac:dyDescent="0.35">
      <c r="C145" t="s">
        <v>1430</v>
      </c>
      <c r="D145" s="5">
        <v>-43722159218</v>
      </c>
      <c r="E145" s="5">
        <v>42662484983</v>
      </c>
      <c r="F145" s="5">
        <v>-36908652127</v>
      </c>
      <c r="G145" s="5">
        <v>-46215047648</v>
      </c>
      <c r="I145" s="5">
        <v>-61700883626</v>
      </c>
      <c r="J145" s="5">
        <v>-72562251794</v>
      </c>
      <c r="K145" s="5">
        <v>-25887043367</v>
      </c>
      <c r="L145" s="5">
        <v>-17787857486</v>
      </c>
      <c r="M145" s="5">
        <v>-15796069097</v>
      </c>
    </row>
    <row r="146" spans="3:13" ht="15.5" x14ac:dyDescent="0.35">
      <c r="C146" t="s">
        <v>721</v>
      </c>
      <c r="D146" s="5">
        <v>-498961305256</v>
      </c>
      <c r="E146" s="5">
        <v>-534712939399</v>
      </c>
      <c r="F146" s="5">
        <v>-398539556098</v>
      </c>
      <c r="G146" s="5">
        <v>-367421023880</v>
      </c>
      <c r="I146" s="5">
        <v>-1664844217691</v>
      </c>
      <c r="J146" s="5">
        <v>-1323675114721</v>
      </c>
      <c r="K146" s="5">
        <v>-1242040896911</v>
      </c>
      <c r="L146" s="5">
        <v>-1290978647444</v>
      </c>
      <c r="M146" s="5">
        <v>-1154938414289</v>
      </c>
    </row>
    <row r="147" spans="3:13" ht="15.5" x14ac:dyDescent="0.35">
      <c r="C147" t="s">
        <v>261</v>
      </c>
      <c r="D147" s="5">
        <v>745349129</v>
      </c>
      <c r="E147" s="5">
        <v>144693179</v>
      </c>
      <c r="F147" s="5">
        <v>281358249</v>
      </c>
      <c r="G147" s="5">
        <v>356315181</v>
      </c>
      <c r="I147" s="5">
        <v>1088719967</v>
      </c>
      <c r="J147" s="5">
        <v>30478873</v>
      </c>
      <c r="K147" s="5">
        <v>955800346</v>
      </c>
      <c r="L147" s="5">
        <v>260910645</v>
      </c>
      <c r="M147" s="5">
        <v>179202565</v>
      </c>
    </row>
    <row r="148" spans="3:13" ht="15.5" x14ac:dyDescent="0.35">
      <c r="C148" t="s">
        <v>355</v>
      </c>
      <c r="D148" s="5">
        <v>-2914000379</v>
      </c>
      <c r="E148" s="5">
        <v>-3200383481</v>
      </c>
      <c r="F148" s="5">
        <v>-2542526510</v>
      </c>
      <c r="G148" s="5">
        <v>-2361989263</v>
      </c>
      <c r="I148" s="5">
        <v>-10935250989</v>
      </c>
      <c r="J148" s="5">
        <v>-9120650701</v>
      </c>
      <c r="K148" s="5">
        <v>-8401409695</v>
      </c>
      <c r="L148" s="5">
        <v>-9216102948</v>
      </c>
      <c r="M148" s="5">
        <v>-8692472993</v>
      </c>
    </row>
    <row r="149" spans="3:13" ht="15.5" x14ac:dyDescent="0.35">
      <c r="C149" t="s">
        <v>1431</v>
      </c>
      <c r="D149" s="5">
        <v>969686964</v>
      </c>
      <c r="G149" s="5">
        <v>2846866734</v>
      </c>
      <c r="I149" s="5">
        <v>2846866734</v>
      </c>
      <c r="J149" s="5">
        <v>3858695028</v>
      </c>
      <c r="K149" s="5">
        <v>147334304</v>
      </c>
      <c r="M149" s="5">
        <v>4260702261</v>
      </c>
    </row>
    <row r="150" spans="3:13" ht="15.5" x14ac:dyDescent="0.35">
      <c r="C150" t="s">
        <v>144</v>
      </c>
      <c r="D150" s="5">
        <v>-18658679925</v>
      </c>
      <c r="E150" s="5">
        <v>-3653783386</v>
      </c>
      <c r="F150" s="5">
        <v>-12004039497</v>
      </c>
      <c r="G150" s="5">
        <v>-10060184319</v>
      </c>
      <c r="I150" s="5">
        <v>-30657028030</v>
      </c>
      <c r="J150" s="5">
        <v>-39828723685</v>
      </c>
      <c r="K150" s="5">
        <v>-37988077023</v>
      </c>
      <c r="L150" s="5">
        <v>-32678463992</v>
      </c>
      <c r="M150" s="5">
        <v>-18923248532</v>
      </c>
    </row>
    <row r="151" spans="3:13" ht="15.5" x14ac:dyDescent="0.35">
      <c r="C151" t="s">
        <v>145</v>
      </c>
      <c r="D151" s="5">
        <v>89345890224</v>
      </c>
      <c r="E151" s="5">
        <v>-13436438621</v>
      </c>
      <c r="F151" s="5">
        <v>33297370196</v>
      </c>
      <c r="G151" s="5">
        <v>-15932558159</v>
      </c>
      <c r="I151" s="5">
        <v>-27807736542</v>
      </c>
      <c r="J151" s="5">
        <v>101844913129</v>
      </c>
      <c r="K151" s="5">
        <v>-65137773720</v>
      </c>
      <c r="L151" s="5">
        <v>-27198263201</v>
      </c>
      <c r="M151" s="5">
        <v>-53971275133</v>
      </c>
    </row>
    <row r="152" spans="3:13" ht="15.5" x14ac:dyDescent="0.35">
      <c r="C152" t="s">
        <v>146</v>
      </c>
      <c r="D152" s="5">
        <v>-54576154302</v>
      </c>
      <c r="E152" s="5">
        <v>-18722341815</v>
      </c>
      <c r="F152" s="5">
        <v>-12173647000</v>
      </c>
      <c r="G152" s="5">
        <v>-4935188106</v>
      </c>
      <c r="I152" s="5">
        <v>-38295399777</v>
      </c>
      <c r="J152" s="5">
        <v>-144092690810</v>
      </c>
      <c r="K152" s="5">
        <v>-10774599546</v>
      </c>
      <c r="L152" s="5">
        <v>-19055723407</v>
      </c>
      <c r="M152" s="5">
        <v>-9025574079</v>
      </c>
    </row>
    <row r="153" spans="3:13" ht="15.5" x14ac:dyDescent="0.35">
      <c r="C153" t="s">
        <v>447</v>
      </c>
      <c r="D153" s="5">
        <v>210270940</v>
      </c>
      <c r="E153" s="5">
        <v>-102189262</v>
      </c>
      <c r="F153" s="5">
        <v>408928903</v>
      </c>
      <c r="G153" s="5">
        <v>49549550</v>
      </c>
      <c r="I153" s="5">
        <v>363989185</v>
      </c>
      <c r="J153" s="5">
        <v>986546453</v>
      </c>
      <c r="K153" s="5">
        <v>305196826</v>
      </c>
      <c r="L153" s="5">
        <v>546660793</v>
      </c>
      <c r="M153" s="5">
        <v>1334910698</v>
      </c>
    </row>
    <row r="154" spans="3:13" ht="15.5" x14ac:dyDescent="0.35">
      <c r="C154" t="s">
        <v>600</v>
      </c>
      <c r="E154" s="5">
        <v>-5000000000</v>
      </c>
      <c r="I154" s="5">
        <v>-5000000000</v>
      </c>
      <c r="J154" s="5">
        <v>-30000000000</v>
      </c>
    </row>
    <row r="155" spans="3:13" ht="15.5" x14ac:dyDescent="0.35">
      <c r="C155" t="s">
        <v>1432</v>
      </c>
      <c r="D155" s="5">
        <v>5000000000</v>
      </c>
    </row>
    <row r="156" spans="3:13" ht="15.5" x14ac:dyDescent="0.35">
      <c r="C156" t="s">
        <v>790</v>
      </c>
      <c r="M156" s="5">
        <v>-1340000000</v>
      </c>
    </row>
    <row r="157" spans="3:13" ht="15.5" x14ac:dyDescent="0.35">
      <c r="C157" t="s">
        <v>1433</v>
      </c>
      <c r="E157" s="5">
        <v>3045896000</v>
      </c>
      <c r="G157" s="5">
        <v>-3045896000</v>
      </c>
    </row>
    <row r="158" spans="3:13" ht="15.5" x14ac:dyDescent="0.35">
      <c r="C158" t="s">
        <v>413</v>
      </c>
      <c r="M158" s="5">
        <v>-1332392144</v>
      </c>
    </row>
    <row r="159" spans="3:13" ht="15.5" x14ac:dyDescent="0.35">
      <c r="C159" t="s">
        <v>1434</v>
      </c>
      <c r="D159" s="5">
        <v>-3801600000</v>
      </c>
      <c r="E159" s="5">
        <v>3751600002</v>
      </c>
      <c r="F159" s="5">
        <v>-4151600002</v>
      </c>
      <c r="I159" s="5">
        <v>-400000000</v>
      </c>
      <c r="J159" s="5">
        <v>-599936647</v>
      </c>
      <c r="K159" s="5">
        <v>-168518518</v>
      </c>
      <c r="L159" s="5">
        <v>-10886400000</v>
      </c>
    </row>
    <row r="160" spans="3:13" ht="15.5" x14ac:dyDescent="0.35">
      <c r="C160" t="s">
        <v>147</v>
      </c>
      <c r="E160" s="5">
        <v>-8343623028</v>
      </c>
      <c r="I160" s="5">
        <v>-8343623028</v>
      </c>
      <c r="K160" s="5">
        <v>-3981580408</v>
      </c>
      <c r="L160" s="5">
        <v>-409590000</v>
      </c>
      <c r="M160" s="5">
        <v>-497388400</v>
      </c>
    </row>
    <row r="161" spans="3:13" ht="15.5" x14ac:dyDescent="0.35">
      <c r="C161" t="s">
        <v>148</v>
      </c>
      <c r="D161" s="5">
        <v>-55984825242</v>
      </c>
      <c r="E161" s="5">
        <v>-12074025527</v>
      </c>
      <c r="F161" s="5">
        <v>-8430975901</v>
      </c>
      <c r="G161" s="5">
        <v>-1938841656</v>
      </c>
      <c r="I161" s="5">
        <v>-24915765934</v>
      </c>
      <c r="J161" s="5">
        <v>-114479300616</v>
      </c>
      <c r="K161" s="5">
        <v>-6929697446</v>
      </c>
      <c r="L161" s="5">
        <v>-8306394200</v>
      </c>
      <c r="M161" s="5">
        <v>-7190704233</v>
      </c>
    </row>
    <row r="162" spans="3:13" ht="15.5" x14ac:dyDescent="0.35">
      <c r="C162" t="s">
        <v>149</v>
      </c>
      <c r="D162" s="5">
        <v>89345890224</v>
      </c>
      <c r="E162" s="5">
        <v>-13436438621</v>
      </c>
      <c r="F162" s="5">
        <v>33297370196</v>
      </c>
      <c r="G162" s="5">
        <v>-15932558159</v>
      </c>
      <c r="I162" s="5">
        <v>-27807736542</v>
      </c>
      <c r="J162" s="5">
        <v>101844913129</v>
      </c>
      <c r="K162" s="5">
        <v>-65137773720</v>
      </c>
      <c r="L162" s="5">
        <v>-27198263201</v>
      </c>
      <c r="M162" s="5">
        <v>-53971275133</v>
      </c>
    </row>
    <row r="163" spans="3:13" ht="15.5" x14ac:dyDescent="0.35">
      <c r="C163" t="s">
        <v>398</v>
      </c>
      <c r="M163" s="5">
        <v>-14255118669</v>
      </c>
    </row>
    <row r="164" spans="3:13" ht="15.5" x14ac:dyDescent="0.35">
      <c r="C164" t="s">
        <v>877</v>
      </c>
      <c r="D164" s="5">
        <v>65239166000</v>
      </c>
    </row>
    <row r="165" spans="3:13" ht="15.5" x14ac:dyDescent="0.35">
      <c r="C165" t="s">
        <v>979</v>
      </c>
      <c r="E165" s="5">
        <v>20188137584</v>
      </c>
      <c r="F165" s="5">
        <v>112601211773</v>
      </c>
      <c r="G165" s="5">
        <v>-112601211773</v>
      </c>
      <c r="I165" s="5">
        <v>20188137584</v>
      </c>
      <c r="J165" s="5">
        <v>49563376209</v>
      </c>
      <c r="K165" s="5">
        <v>-21673255559</v>
      </c>
      <c r="L165" s="5">
        <v>8408250041</v>
      </c>
      <c r="M165" s="5">
        <v>-8169528362</v>
      </c>
    </row>
    <row r="166" spans="3:13" ht="15.5" x14ac:dyDescent="0.35">
      <c r="C166" t="s">
        <v>314</v>
      </c>
      <c r="D166" s="5">
        <v>-192962491</v>
      </c>
      <c r="E166" s="5">
        <v>-200000000</v>
      </c>
      <c r="I166" s="5">
        <v>-200000000</v>
      </c>
      <c r="J166" s="5">
        <v>-225238635</v>
      </c>
      <c r="K166" s="5">
        <v>-291518161</v>
      </c>
      <c r="L166" s="5">
        <v>-335513242</v>
      </c>
      <c r="M166" s="5">
        <v>-553628102</v>
      </c>
    </row>
    <row r="167" spans="3:13" ht="15.5" x14ac:dyDescent="0.35">
      <c r="C167" t="s">
        <v>1435</v>
      </c>
      <c r="J167" s="5">
        <v>2023655418</v>
      </c>
    </row>
    <row r="168" spans="3:13" ht="15.5" x14ac:dyDescent="0.35">
      <c r="C168" t="s">
        <v>1395</v>
      </c>
      <c r="D168" s="5">
        <v>-729000000</v>
      </c>
      <c r="E168" s="5">
        <v>-14229000004</v>
      </c>
      <c r="F168" s="5">
        <v>-10854000000</v>
      </c>
      <c r="G168" s="5">
        <v>-988500000</v>
      </c>
      <c r="I168" s="5">
        <v>-26800500004</v>
      </c>
      <c r="J168" s="5">
        <v>-18616400000</v>
      </c>
      <c r="K168" s="5">
        <v>-22120000000</v>
      </c>
      <c r="L168" s="5">
        <v>-27367000000</v>
      </c>
      <c r="M168" s="5">
        <v>-16943000000</v>
      </c>
    </row>
    <row r="169" spans="3:13" ht="15.5" x14ac:dyDescent="0.35">
      <c r="C169" t="s">
        <v>1436</v>
      </c>
      <c r="E169" s="5">
        <v>-3045896000</v>
      </c>
      <c r="I169" s="5">
        <v>-3045896000</v>
      </c>
    </row>
    <row r="170" spans="3:13" ht="15.5" x14ac:dyDescent="0.35">
      <c r="C170" t="s">
        <v>1437</v>
      </c>
      <c r="J170" s="5">
        <v>75000000000</v>
      </c>
    </row>
    <row r="171" spans="3:13" ht="15.5" x14ac:dyDescent="0.35">
      <c r="C171" t="s">
        <v>312</v>
      </c>
      <c r="J171" s="5">
        <v>-5900479863</v>
      </c>
    </row>
    <row r="172" spans="3:13" ht="15.5" x14ac:dyDescent="0.35">
      <c r="C172" t="s">
        <v>311</v>
      </c>
      <c r="D172" s="5">
        <v>-84978949414</v>
      </c>
      <c r="E172" s="5">
        <v>192895060891</v>
      </c>
      <c r="F172" s="5">
        <v>-192895060891</v>
      </c>
      <c r="G172" s="5">
        <v>60910661986</v>
      </c>
    </row>
    <row r="173" spans="3:13" ht="15.5" x14ac:dyDescent="0.35">
      <c r="C173" t="s">
        <v>489</v>
      </c>
      <c r="D173" s="5">
        <v>110007636129</v>
      </c>
      <c r="E173" s="5">
        <v>-209044741092</v>
      </c>
      <c r="F173" s="5">
        <v>124445219314</v>
      </c>
      <c r="G173" s="5">
        <v>54695969750</v>
      </c>
    </row>
    <row r="174" spans="3:13" ht="15.5" x14ac:dyDescent="0.35">
      <c r="C174" t="s">
        <v>315</v>
      </c>
      <c r="E174" s="5">
        <v>8539114</v>
      </c>
      <c r="I174" s="5">
        <v>8539114</v>
      </c>
      <c r="J174" s="5">
        <v>40085603</v>
      </c>
      <c r="K174" s="5">
        <v>-39763580</v>
      </c>
      <c r="L174" s="5">
        <v>153718989</v>
      </c>
      <c r="M174" s="5">
        <v>1874908</v>
      </c>
    </row>
    <row r="175" spans="3:13" ht="15.5" x14ac:dyDescent="0.35">
      <c r="C175" t="s">
        <v>164</v>
      </c>
      <c r="D175" s="5">
        <v>-12895716723</v>
      </c>
      <c r="E175" s="5">
        <v>26105369179</v>
      </c>
      <c r="F175" s="5">
        <v>5902933899</v>
      </c>
      <c r="G175" s="5">
        <v>-23937504112</v>
      </c>
      <c r="I175" s="5">
        <v>27276724077</v>
      </c>
      <c r="J175" s="5">
        <v>-50551261017</v>
      </c>
      <c r="K175" s="5">
        <v>49132889423</v>
      </c>
      <c r="L175" s="5">
        <v>824028764</v>
      </c>
      <c r="M175" s="5">
        <v>18970891955</v>
      </c>
    </row>
    <row r="176" spans="3:13" ht="15.5" x14ac:dyDescent="0.35">
      <c r="C176" t="s">
        <v>165</v>
      </c>
      <c r="D176" s="5">
        <v>55863159695</v>
      </c>
      <c r="F176" s="5">
        <v>-30000000000</v>
      </c>
      <c r="I176" s="5">
        <v>28586435618</v>
      </c>
      <c r="J176" s="5">
        <v>79137696635</v>
      </c>
      <c r="K176" s="5">
        <v>30004807212</v>
      </c>
      <c r="L176" s="5">
        <v>29180778448</v>
      </c>
      <c r="M176" s="5">
        <v>10209886493</v>
      </c>
    </row>
    <row r="177" spans="2:13" ht="15.5" x14ac:dyDescent="0.35">
      <c r="C177" t="s">
        <v>166</v>
      </c>
      <c r="D177" s="5">
        <v>42967442972</v>
      </c>
      <c r="E177" s="5">
        <v>26105369179</v>
      </c>
      <c r="F177" s="5">
        <v>-24097066101</v>
      </c>
      <c r="G177" s="5">
        <v>-23937504112</v>
      </c>
      <c r="I177" s="5">
        <v>55863159695</v>
      </c>
      <c r="J177" s="5">
        <v>28586435618</v>
      </c>
      <c r="K177" s="5">
        <v>79137696635</v>
      </c>
      <c r="L177" s="5">
        <v>30004807212</v>
      </c>
      <c r="M177" s="5">
        <v>29180778448</v>
      </c>
    </row>
    <row r="179" spans="2:13" ht="15.5" x14ac:dyDescent="0.35">
      <c r="B179" t="s">
        <v>167</v>
      </c>
      <c r="C179" t="s">
        <v>11</v>
      </c>
      <c r="D179" s="5">
        <v>2500000000</v>
      </c>
      <c r="E179" s="5">
        <v>2500000000</v>
      </c>
      <c r="F179" s="5">
        <v>2500000000</v>
      </c>
      <c r="G179" s="5">
        <v>2500000000</v>
      </c>
      <c r="I179" s="5">
        <v>2500000000</v>
      </c>
      <c r="J179" s="5">
        <v>2500000000</v>
      </c>
      <c r="K179" s="5">
        <v>2000000000</v>
      </c>
      <c r="L179" s="5">
        <v>0</v>
      </c>
      <c r="M179" s="5">
        <v>0</v>
      </c>
    </row>
    <row r="180" spans="2:13" ht="15.5" x14ac:dyDescent="0.35">
      <c r="C180" t="s">
        <v>168</v>
      </c>
      <c r="D180" s="6">
        <v>4.5199999999999996</v>
      </c>
      <c r="E180" s="6">
        <v>5.66</v>
      </c>
      <c r="F180" s="6">
        <v>7.94</v>
      </c>
      <c r="G180" s="6">
        <v>4.74</v>
      </c>
    </row>
    <row r="181" spans="2:13" ht="15.5" x14ac:dyDescent="0.35">
      <c r="C181" t="s">
        <v>169</v>
      </c>
      <c r="D181" s="6">
        <v>48.23</v>
      </c>
      <c r="E181" s="6">
        <v>53.36</v>
      </c>
      <c r="F181" s="6">
        <v>28.97</v>
      </c>
      <c r="G181" s="6">
        <v>56.54</v>
      </c>
    </row>
    <row r="182" spans="2:13" ht="15.5" x14ac:dyDescent="0.35">
      <c r="C182" t="s">
        <v>60</v>
      </c>
      <c r="D182" s="6">
        <v>1.22</v>
      </c>
      <c r="E182" s="6">
        <v>1.5</v>
      </c>
      <c r="F182" s="6">
        <v>1.24</v>
      </c>
      <c r="G182" s="6">
        <v>1.84</v>
      </c>
    </row>
    <row r="183" spans="2:13" ht="15.5" x14ac:dyDescent="0.35">
      <c r="C183" t="s">
        <v>170</v>
      </c>
      <c r="D183" s="5">
        <v>35620000000</v>
      </c>
      <c r="E183" s="5">
        <v>40470000000</v>
      </c>
      <c r="F183" s="5">
        <v>49910000000</v>
      </c>
      <c r="G183" s="5">
        <v>30430000000</v>
      </c>
    </row>
    <row r="184" spans="2:13" ht="15.5" x14ac:dyDescent="0.35">
      <c r="C184" t="s">
        <v>171</v>
      </c>
      <c r="D184" s="6">
        <v>9.3999999999999986E-3</v>
      </c>
      <c r="E184" s="6">
        <v>1.3100000000000001E-2</v>
      </c>
      <c r="F184" s="6">
        <v>1.7899999999999999E-2</v>
      </c>
      <c r="G184" s="6">
        <v>1.2199999999999999E-2</v>
      </c>
    </row>
    <row r="185" spans="2:13" ht="15.5" x14ac:dyDescent="0.35">
      <c r="C185" t="s">
        <v>172</v>
      </c>
      <c r="D185" s="6">
        <v>1.8500000000000003E-2</v>
      </c>
      <c r="E185" s="6">
        <v>2.3599999999999999E-2</v>
      </c>
      <c r="F185" s="6">
        <v>3.3799999999999997E-2</v>
      </c>
      <c r="G185" s="6">
        <v>2.0899999999999998E-2</v>
      </c>
    </row>
    <row r="186" spans="2:13" ht="15.5" x14ac:dyDescent="0.35">
      <c r="C186" t="s">
        <v>173</v>
      </c>
      <c r="D186" s="6">
        <v>3.61E-2</v>
      </c>
      <c r="E186" s="6">
        <v>4.2199999999999994E-2</v>
      </c>
      <c r="F186" s="6">
        <v>5.79E-2</v>
      </c>
      <c r="G186" s="6">
        <v>3.1400000000000004E-2</v>
      </c>
    </row>
    <row r="187" spans="2:13" ht="15.5" x14ac:dyDescent="0.35">
      <c r="C187" t="s">
        <v>174</v>
      </c>
      <c r="D187" s="6">
        <v>9.92</v>
      </c>
      <c r="E187" s="6">
        <v>12.5</v>
      </c>
      <c r="F187" s="6">
        <v>16.93</v>
      </c>
      <c r="G187" s="6">
        <v>9.77</v>
      </c>
    </row>
    <row r="188" spans="2:13" ht="15.5" x14ac:dyDescent="0.35">
      <c r="C188" t="s">
        <v>175</v>
      </c>
      <c r="D188" s="5">
        <v>745000000000</v>
      </c>
      <c r="E188" s="5">
        <v>725000000000</v>
      </c>
      <c r="F188" s="5">
        <v>723000000000</v>
      </c>
      <c r="G188" s="5">
        <v>702000000000</v>
      </c>
    </row>
    <row r="189" spans="2:13" ht="15.5" x14ac:dyDescent="0.35">
      <c r="C189" t="s">
        <v>176</v>
      </c>
      <c r="D189" s="6">
        <v>0.89</v>
      </c>
      <c r="E189" s="6">
        <v>1.26</v>
      </c>
      <c r="F189" s="6">
        <v>0.98</v>
      </c>
      <c r="G189" s="6">
        <v>1.18</v>
      </c>
    </row>
    <row r="190" spans="2:13" ht="15.5" x14ac:dyDescent="0.35">
      <c r="C190" t="s">
        <v>177</v>
      </c>
      <c r="D190" s="6">
        <v>243.94</v>
      </c>
      <c r="E190" s="6">
        <v>239.43</v>
      </c>
      <c r="F190" s="6">
        <v>234.87</v>
      </c>
      <c r="G190" s="6">
        <v>226.93</v>
      </c>
    </row>
    <row r="191" spans="2:13" ht="15.5" x14ac:dyDescent="0.35">
      <c r="C191" t="s">
        <v>178</v>
      </c>
      <c r="D191" s="6">
        <v>0.89</v>
      </c>
      <c r="E191" s="6">
        <v>1.26</v>
      </c>
      <c r="F191" s="6">
        <v>0.98</v>
      </c>
      <c r="G191" s="6">
        <v>1.18</v>
      </c>
    </row>
    <row r="192" spans="2:13" ht="15.5" x14ac:dyDescent="0.35">
      <c r="C192" t="s">
        <v>179</v>
      </c>
      <c r="D192" s="6">
        <v>243.92</v>
      </c>
      <c r="E192" s="6">
        <v>239.39</v>
      </c>
      <c r="F192" s="6">
        <v>234.83</v>
      </c>
      <c r="G192" s="6">
        <v>226.87</v>
      </c>
    </row>
    <row r="193" spans="3:13" ht="15.5" x14ac:dyDescent="0.35">
      <c r="C193" t="s">
        <v>180</v>
      </c>
      <c r="D193" s="5">
        <v>112000000000</v>
      </c>
      <c r="E193" s="5">
        <v>86000000000</v>
      </c>
      <c r="F193" s="5">
        <v>81000000000</v>
      </c>
      <c r="G193" s="5">
        <v>37000000000</v>
      </c>
    </row>
    <row r="194" spans="3:13" ht="15.5" x14ac:dyDescent="0.35">
      <c r="C194" t="s">
        <v>181</v>
      </c>
      <c r="D194" s="5">
        <v>65000000000</v>
      </c>
    </row>
    <row r="195" spans="3:13" ht="15.5" x14ac:dyDescent="0.35">
      <c r="C195" t="s">
        <v>182</v>
      </c>
      <c r="D195" s="5">
        <v>610000000000</v>
      </c>
      <c r="E195" s="5">
        <v>599000000000</v>
      </c>
      <c r="F195" s="5">
        <v>587000000000</v>
      </c>
      <c r="G195" s="5">
        <v>567000000000</v>
      </c>
    </row>
    <row r="196" spans="3:13" ht="15.5" x14ac:dyDescent="0.35">
      <c r="C196" t="s">
        <v>23</v>
      </c>
      <c r="D196" s="5">
        <v>177000000000</v>
      </c>
      <c r="E196" s="5">
        <v>86000000000</v>
      </c>
      <c r="F196" s="5">
        <v>81000000000</v>
      </c>
      <c r="G196" s="5">
        <v>37000000000</v>
      </c>
    </row>
    <row r="197" spans="3:13" ht="15.5" x14ac:dyDescent="0.35">
      <c r="C197" t="s">
        <v>20</v>
      </c>
      <c r="D197" s="5">
        <v>134000000000</v>
      </c>
      <c r="E197" s="5">
        <v>30000000000</v>
      </c>
      <c r="F197" s="5">
        <v>52000000000</v>
      </c>
      <c r="G197" s="5">
        <v>-17000000000</v>
      </c>
    </row>
    <row r="198" spans="3:13" ht="15.5" x14ac:dyDescent="0.35">
      <c r="C198" t="s">
        <v>183</v>
      </c>
      <c r="D198" s="5">
        <v>386000000000</v>
      </c>
      <c r="E198" s="5">
        <v>353000000000</v>
      </c>
      <c r="F198" s="5">
        <v>336000000000</v>
      </c>
      <c r="G198" s="5">
        <v>329000000000</v>
      </c>
    </row>
    <row r="199" spans="3:13" ht="15.5" x14ac:dyDescent="0.35">
      <c r="C199" t="s">
        <v>184</v>
      </c>
      <c r="D199" s="5">
        <v>-48000000000</v>
      </c>
      <c r="E199" s="5">
        <v>58000000000</v>
      </c>
      <c r="F199" s="5">
        <v>-15000000000</v>
      </c>
      <c r="G199" s="5">
        <v>-3000000000</v>
      </c>
    </row>
    <row r="200" spans="3:13" ht="15.5" x14ac:dyDescent="0.35">
      <c r="C200" t="s">
        <v>185</v>
      </c>
      <c r="D200" s="5">
        <v>-56000000000</v>
      </c>
      <c r="E200" s="5">
        <v>-20000000000</v>
      </c>
      <c r="F200" s="5">
        <v>-8000000000</v>
      </c>
      <c r="G200" s="5">
        <v>-2000000000</v>
      </c>
    </row>
    <row r="201" spans="3:13" ht="15.5" x14ac:dyDescent="0.35">
      <c r="C201" t="s">
        <v>12</v>
      </c>
      <c r="D201" s="5">
        <v>-104000000000</v>
      </c>
      <c r="E201" s="5">
        <v>38000000000</v>
      </c>
      <c r="F201" s="5">
        <v>-24000000000</v>
      </c>
      <c r="G201" s="5">
        <v>-5000000000</v>
      </c>
    </row>
    <row r="202" spans="3:13" ht="15.5" x14ac:dyDescent="0.35">
      <c r="C202" t="s">
        <v>15</v>
      </c>
      <c r="D202" s="6">
        <v>-41.46</v>
      </c>
      <c r="E202" s="6">
        <v>15.14</v>
      </c>
      <c r="F202" s="6">
        <v>-9.4600000000000009</v>
      </c>
      <c r="G202" s="5">
        <v>-2</v>
      </c>
    </row>
    <row r="203" spans="3:13" ht="15.5" x14ac:dyDescent="0.35">
      <c r="C203" t="s">
        <v>45</v>
      </c>
      <c r="I203" s="6">
        <v>24.86</v>
      </c>
      <c r="J203" s="6">
        <v>23.92</v>
      </c>
      <c r="K203" s="6">
        <v>30.66</v>
      </c>
      <c r="L203" s="6">
        <v>4212116.4400000004</v>
      </c>
      <c r="M203" s="6">
        <v>4099285.05</v>
      </c>
    </row>
    <row r="204" spans="3:13" ht="15.5" x14ac:dyDescent="0.35">
      <c r="C204" t="s">
        <v>59</v>
      </c>
      <c r="I204" s="6">
        <v>12.15</v>
      </c>
      <c r="J204" s="6">
        <v>12.63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62</v>
      </c>
      <c r="I205" s="6">
        <v>0.43</v>
      </c>
      <c r="J205" s="6">
        <v>0.52</v>
      </c>
      <c r="K205" s="5">
        <v>0</v>
      </c>
      <c r="L205" s="5">
        <v>0</v>
      </c>
      <c r="M205" s="5">
        <v>0</v>
      </c>
    </row>
    <row r="206" spans="3:13" ht="15.5" x14ac:dyDescent="0.35">
      <c r="C206" t="s">
        <v>186</v>
      </c>
      <c r="I206" s="5">
        <v>166050000000</v>
      </c>
      <c r="J206" s="5">
        <v>135220000000</v>
      </c>
      <c r="K206" s="5">
        <v>157310000000</v>
      </c>
      <c r="L206" s="5">
        <v>169320000000</v>
      </c>
      <c r="M206" s="5">
        <v>140210000000</v>
      </c>
    </row>
    <row r="207" spans="3:13" ht="15.5" x14ac:dyDescent="0.35">
      <c r="C207" t="s">
        <v>187</v>
      </c>
      <c r="I207" s="6">
        <v>5.74E-2</v>
      </c>
      <c r="J207" s="6">
        <v>6.0999999999999999E-2</v>
      </c>
      <c r="K207" s="6">
        <v>8.1000000000000003E-2</v>
      </c>
      <c r="L207" s="6">
        <v>0.10640000000000001</v>
      </c>
      <c r="M207" s="6">
        <v>0.1197</v>
      </c>
    </row>
    <row r="208" spans="3:13" ht="15.5" x14ac:dyDescent="0.35">
      <c r="C208" t="s">
        <v>188</v>
      </c>
      <c r="I208" s="6">
        <v>0.1038</v>
      </c>
      <c r="J208" s="6">
        <v>0.1075</v>
      </c>
      <c r="K208" s="6">
        <v>0.14369999999999999</v>
      </c>
      <c r="L208" s="6">
        <v>0.22059999999999999</v>
      </c>
      <c r="M208" s="6">
        <v>0.26619999999999999</v>
      </c>
    </row>
    <row r="209" spans="3:13" ht="15.5" x14ac:dyDescent="0.35">
      <c r="C209" t="s">
        <v>189</v>
      </c>
      <c r="I209" s="6">
        <v>0.1855</v>
      </c>
      <c r="J209" s="6">
        <v>0.16339999999999999</v>
      </c>
      <c r="K209" s="6">
        <v>0.26539999999999997</v>
      </c>
      <c r="L209" s="6">
        <v>0.39250000000000002</v>
      </c>
      <c r="M209" s="6">
        <v>0.68069999999999997</v>
      </c>
    </row>
    <row r="210" spans="3:13" ht="15.5" x14ac:dyDescent="0.35">
      <c r="C210" t="s">
        <v>190</v>
      </c>
      <c r="I210" s="6">
        <v>13.24</v>
      </c>
      <c r="J210" s="6">
        <v>11.54</v>
      </c>
      <c r="K210" s="6">
        <v>15.15</v>
      </c>
      <c r="L210" s="6">
        <v>14.99</v>
      </c>
      <c r="M210" s="6">
        <v>12.49</v>
      </c>
    </row>
    <row r="211" spans="3:13" ht="15.5" x14ac:dyDescent="0.35">
      <c r="C211" t="s">
        <v>56</v>
      </c>
      <c r="I211" s="6">
        <v>1.26</v>
      </c>
      <c r="J211" s="6">
        <v>1.36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53</v>
      </c>
      <c r="I212" s="6">
        <v>239.43</v>
      </c>
      <c r="J212" s="6">
        <v>222.57</v>
      </c>
      <c r="K212" s="6">
        <v>213.33</v>
      </c>
      <c r="L212" s="6">
        <v>19095204.309999999</v>
      </c>
      <c r="M212" s="6">
        <v>15398601.369999999</v>
      </c>
    </row>
    <row r="213" spans="3:13" ht="15.5" x14ac:dyDescent="0.35">
      <c r="C213" t="s">
        <v>191</v>
      </c>
      <c r="I213" s="6">
        <v>1.26</v>
      </c>
      <c r="J213" s="6">
        <v>1.36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192</v>
      </c>
      <c r="I214" s="6">
        <v>239.39</v>
      </c>
      <c r="J214" s="6">
        <v>222.45</v>
      </c>
      <c r="K214" s="6">
        <v>213.05</v>
      </c>
      <c r="L214" s="6">
        <v>19040115.420000002</v>
      </c>
      <c r="M214" s="6">
        <v>15320720.75</v>
      </c>
    </row>
    <row r="215" spans="3:13" ht="15.5" x14ac:dyDescent="0.35">
      <c r="C215" t="s">
        <v>193</v>
      </c>
      <c r="I215" s="5">
        <v>86000000000</v>
      </c>
      <c r="J215" s="5">
        <v>65000000000</v>
      </c>
      <c r="K215" s="5">
        <v>16000000000</v>
      </c>
      <c r="L215" s="5">
        <v>37000000000</v>
      </c>
      <c r="M215" s="5">
        <v>29000000000</v>
      </c>
    </row>
    <row r="216" spans="3:13" ht="15.5" x14ac:dyDescent="0.35">
      <c r="C216" t="s">
        <v>194</v>
      </c>
      <c r="L216" s="5">
        <v>0</v>
      </c>
      <c r="M216" s="5">
        <v>0</v>
      </c>
    </row>
    <row r="217" spans="3:13" ht="15.5" x14ac:dyDescent="0.35">
      <c r="C217" t="s">
        <v>25</v>
      </c>
      <c r="I217" s="5">
        <v>86000000000</v>
      </c>
      <c r="J217" s="5">
        <v>65000000000</v>
      </c>
      <c r="K217" s="5">
        <v>16000000000</v>
      </c>
      <c r="L217" s="5">
        <v>38000000000</v>
      </c>
      <c r="M217" s="5">
        <v>29000000000</v>
      </c>
    </row>
    <row r="218" spans="3:13" ht="15.5" x14ac:dyDescent="0.35">
      <c r="C218" t="s">
        <v>22</v>
      </c>
      <c r="I218" s="5">
        <v>30000000000</v>
      </c>
      <c r="J218" s="5">
        <v>37000000000</v>
      </c>
      <c r="K218" s="5">
        <v>-63000000000</v>
      </c>
      <c r="L218" s="5">
        <v>8000000000</v>
      </c>
      <c r="M218" s="5">
        <v>0</v>
      </c>
    </row>
    <row r="219" spans="3:13" ht="15.5" x14ac:dyDescent="0.35">
      <c r="C219" t="s">
        <v>195</v>
      </c>
      <c r="I219" s="5">
        <v>353000000000</v>
      </c>
      <c r="J219" s="5">
        <v>305000000000</v>
      </c>
      <c r="K219" s="5">
        <v>252000000000</v>
      </c>
      <c r="L219" s="5">
        <v>179000000000</v>
      </c>
      <c r="M219" s="5">
        <v>106000000000</v>
      </c>
    </row>
    <row r="220" spans="3:13" ht="15.5" x14ac:dyDescent="0.35">
      <c r="C220" t="s">
        <v>196</v>
      </c>
      <c r="I220" s="5">
        <v>93000000000</v>
      </c>
      <c r="J220" s="5">
        <v>-8000000000</v>
      </c>
      <c r="K220" s="5">
        <v>125000000000</v>
      </c>
      <c r="L220" s="5">
        <v>47000000000</v>
      </c>
      <c r="M220" s="5">
        <v>82000000000</v>
      </c>
    </row>
    <row r="221" spans="3:13" ht="15.5" x14ac:dyDescent="0.35">
      <c r="C221" t="s">
        <v>197</v>
      </c>
      <c r="I221" s="5">
        <v>-33000000000</v>
      </c>
      <c r="J221" s="5">
        <v>-114000000000</v>
      </c>
      <c r="K221" s="5">
        <v>-11000000000</v>
      </c>
      <c r="L221" s="5">
        <v>-9000000000</v>
      </c>
      <c r="M221" s="5">
        <v>-9000000000</v>
      </c>
    </row>
    <row r="222" spans="3:13" ht="15.5" x14ac:dyDescent="0.35">
      <c r="C222" t="s">
        <v>14</v>
      </c>
      <c r="I222" s="5">
        <v>60000000000</v>
      </c>
      <c r="J222" s="5">
        <v>-123000000000</v>
      </c>
      <c r="K222" s="5">
        <v>114000000000</v>
      </c>
      <c r="L222" s="5">
        <v>38000000000</v>
      </c>
      <c r="M222" s="5">
        <v>73000000000</v>
      </c>
    </row>
    <row r="223" spans="3:13" ht="15.5" x14ac:dyDescent="0.35">
      <c r="C223" t="s">
        <v>16</v>
      </c>
      <c r="I223" s="6">
        <v>24.04</v>
      </c>
      <c r="J223" s="6">
        <v>-49.13</v>
      </c>
      <c r="K223" s="6">
        <v>57.09</v>
      </c>
      <c r="L223" s="6">
        <v>2547220.81</v>
      </c>
      <c r="M223" s="6">
        <v>4862518.24</v>
      </c>
    </row>
    <row r="225" spans="2:13" ht="15.5" x14ac:dyDescent="0.35">
      <c r="B225" t="s">
        <v>198</v>
      </c>
      <c r="C225" t="s">
        <v>199</v>
      </c>
      <c r="D225" s="5">
        <v>11000000000</v>
      </c>
      <c r="E225" s="5">
        <v>14000000000</v>
      </c>
      <c r="F225" s="5">
        <v>20000000000</v>
      </c>
      <c r="G225" s="5">
        <v>12000000000</v>
      </c>
      <c r="H225" s="5">
        <v>45000000000</v>
      </c>
      <c r="I225" s="5">
        <v>62000000000</v>
      </c>
      <c r="J225" s="5">
        <v>60000000000</v>
      </c>
      <c r="K225" s="5">
        <v>61000000000</v>
      </c>
      <c r="L225" s="5">
        <v>63000000000</v>
      </c>
      <c r="M225" s="5">
        <v>61000000000</v>
      </c>
    </row>
    <row r="226" spans="2:13" ht="15.5" x14ac:dyDescent="0.35">
      <c r="C226" t="s">
        <v>317</v>
      </c>
      <c r="H226" s="5">
        <v>57000000000</v>
      </c>
      <c r="I226" s="5">
        <v>62000000000</v>
      </c>
      <c r="J226" s="5">
        <v>60000000000</v>
      </c>
    </row>
    <row r="227" spans="2:13" ht="15.5" x14ac:dyDescent="0.35">
      <c r="C227" t="s">
        <v>200</v>
      </c>
      <c r="H227" s="6">
        <v>7.46</v>
      </c>
      <c r="I227" s="6">
        <v>7.46</v>
      </c>
      <c r="J227" s="6">
        <v>7.18</v>
      </c>
    </row>
    <row r="228" spans="2:13" ht="15.5" x14ac:dyDescent="0.35">
      <c r="C228" t="s">
        <v>64</v>
      </c>
      <c r="H228" s="6">
        <v>0.41299999999999998</v>
      </c>
      <c r="I228" s="6">
        <v>0.30010000000000003</v>
      </c>
      <c r="J228" s="6">
        <v>0.30010000000000003</v>
      </c>
    </row>
    <row r="229" spans="2:13" ht="15.5" x14ac:dyDescent="0.35">
      <c r="C229" t="s">
        <v>201</v>
      </c>
      <c r="H229" s="6">
        <v>4.8099999999999997E-2</v>
      </c>
      <c r="I229" s="6">
        <v>2.5899999999999999E-2</v>
      </c>
      <c r="J229" s="6">
        <v>2.4900000000000002E-2</v>
      </c>
    </row>
    <row r="230" spans="2:13" ht="15.5" x14ac:dyDescent="0.35">
      <c r="C230" t="s">
        <v>44</v>
      </c>
      <c r="D230" s="6">
        <v>4.5199999999999996</v>
      </c>
      <c r="E230" s="6">
        <v>5.66</v>
      </c>
      <c r="F230" s="6">
        <v>7.94</v>
      </c>
      <c r="G230" s="6">
        <v>4.74</v>
      </c>
      <c r="H230" s="6">
        <v>18.059999999999999</v>
      </c>
      <c r="I230" s="6">
        <v>24.86</v>
      </c>
      <c r="J230" s="6">
        <v>23.92</v>
      </c>
      <c r="K230" s="6">
        <v>24.52</v>
      </c>
      <c r="L230" s="6">
        <v>25.27</v>
      </c>
      <c r="M230" s="6">
        <v>24.6</v>
      </c>
    </row>
    <row r="231" spans="2:13" ht="15.5" x14ac:dyDescent="0.35">
      <c r="C231" t="s">
        <v>318</v>
      </c>
      <c r="H231" s="6">
        <v>22.85</v>
      </c>
      <c r="I231" s="6">
        <v>24.86</v>
      </c>
      <c r="J231" s="6">
        <v>23.92</v>
      </c>
    </row>
    <row r="232" spans="2:13" ht="15.5" x14ac:dyDescent="0.35">
      <c r="C232" t="s">
        <v>66</v>
      </c>
      <c r="H232" s="6">
        <v>7.46</v>
      </c>
      <c r="I232" s="6">
        <v>7.46</v>
      </c>
      <c r="J232" s="6">
        <v>7.18</v>
      </c>
    </row>
    <row r="233" spans="2:13" ht="15.5" x14ac:dyDescent="0.35">
      <c r="C233" t="s">
        <v>202</v>
      </c>
      <c r="H233" s="6">
        <v>0.41299999999999998</v>
      </c>
      <c r="I233" s="6">
        <v>0.30010000000000003</v>
      </c>
      <c r="J233" s="6">
        <v>0.30010000000000003</v>
      </c>
    </row>
    <row r="234" spans="2:13" ht="15.5" x14ac:dyDescent="0.35">
      <c r="C234" t="s">
        <v>203</v>
      </c>
      <c r="H234" s="6">
        <v>4.8099999999999997E-2</v>
      </c>
      <c r="I234" s="6">
        <v>2.5899999999999999E-2</v>
      </c>
      <c r="J234" s="6">
        <v>2.4900000000000002E-2</v>
      </c>
    </row>
    <row r="235" spans="2:13" ht="15.5" x14ac:dyDescent="0.35">
      <c r="C235" t="s">
        <v>204</v>
      </c>
      <c r="D235" s="5">
        <v>446000000000</v>
      </c>
      <c r="E235" s="5">
        <v>504000000000</v>
      </c>
      <c r="F235" s="5">
        <v>462000000000</v>
      </c>
      <c r="G235" s="5">
        <v>364000000000</v>
      </c>
      <c r="H235" s="5">
        <v>1785000000000</v>
      </c>
      <c r="I235" s="5">
        <v>1758000000000</v>
      </c>
      <c r="J235" s="5">
        <v>1444000000000</v>
      </c>
      <c r="K235" s="5">
        <v>1401000000000</v>
      </c>
      <c r="L235" s="5">
        <v>1412000000000</v>
      </c>
      <c r="M235" s="5">
        <v>1306000000000</v>
      </c>
    </row>
    <row r="236" spans="2:13" ht="15.5" x14ac:dyDescent="0.35">
      <c r="C236" t="s">
        <v>319</v>
      </c>
      <c r="H236" s="5">
        <v>1776000000000</v>
      </c>
      <c r="I236" s="5">
        <v>1758000000000</v>
      </c>
      <c r="J236" s="5">
        <v>1444000000000</v>
      </c>
    </row>
    <row r="237" spans="2:13" ht="15.5" x14ac:dyDescent="0.35">
      <c r="C237" t="s">
        <v>205</v>
      </c>
      <c r="H237" s="6">
        <v>7.46</v>
      </c>
      <c r="I237" s="6">
        <v>7.46</v>
      </c>
      <c r="J237" s="6">
        <v>7.18</v>
      </c>
    </row>
    <row r="238" spans="2:13" ht="15.5" x14ac:dyDescent="0.35">
      <c r="C238" t="s">
        <v>206</v>
      </c>
      <c r="H238" s="6">
        <v>0.41299999999999998</v>
      </c>
      <c r="I238" s="6">
        <v>0.30010000000000003</v>
      </c>
      <c r="J238" s="6">
        <v>0.30010000000000003</v>
      </c>
    </row>
    <row r="239" spans="2:13" ht="15.5" x14ac:dyDescent="0.35">
      <c r="C239" t="s">
        <v>207</v>
      </c>
      <c r="H239" s="6">
        <v>4.8099999999999997E-2</v>
      </c>
      <c r="I239" s="6">
        <v>2.5899999999999999E-2</v>
      </c>
      <c r="J239" s="6">
        <v>2.4900000000000002E-2</v>
      </c>
    </row>
    <row r="240" spans="2:13" ht="15.5" x14ac:dyDescent="0.35">
      <c r="C240" t="s">
        <v>208</v>
      </c>
      <c r="I240" s="6">
        <v>8.58</v>
      </c>
    </row>
    <row r="241" spans="3:9" ht="15.5" x14ac:dyDescent="0.35">
      <c r="C241" t="s">
        <v>320</v>
      </c>
      <c r="I241" s="6">
        <v>6.78</v>
      </c>
    </row>
    <row r="242" spans="3:9" ht="15.5" x14ac:dyDescent="0.35">
      <c r="C242" t="s">
        <v>209</v>
      </c>
      <c r="I242" s="6">
        <v>7.42</v>
      </c>
    </row>
    <row r="243" spans="3:9" ht="15.5" x14ac:dyDescent="0.35">
      <c r="C243" t="s">
        <v>321</v>
      </c>
      <c r="I243" s="6">
        <v>0.1474</v>
      </c>
    </row>
    <row r="244" spans="3:9" ht="15.5" x14ac:dyDescent="0.35">
      <c r="C244" t="s">
        <v>322</v>
      </c>
      <c r="I244" s="6">
        <v>0.22</v>
      </c>
    </row>
    <row r="245" spans="3:9" ht="15.5" x14ac:dyDescent="0.35">
      <c r="C245" t="s">
        <v>210</v>
      </c>
      <c r="I245" s="6">
        <v>0.64</v>
      </c>
    </row>
    <row r="246" spans="3:9" ht="15.5" x14ac:dyDescent="0.35">
      <c r="C246" t="s">
        <v>323</v>
      </c>
      <c r="I246" s="6">
        <v>-50.32</v>
      </c>
    </row>
    <row r="247" spans="3:9" ht="15.5" x14ac:dyDescent="0.35">
      <c r="C247" t="s">
        <v>324</v>
      </c>
      <c r="I247" s="6">
        <v>-4.0999999999999996</v>
      </c>
    </row>
    <row r="248" spans="3:9" ht="15.5" x14ac:dyDescent="0.35">
      <c r="C248" t="s">
        <v>325</v>
      </c>
      <c r="I248" s="6">
        <v>5.18</v>
      </c>
    </row>
    <row r="249" spans="3:9" ht="15.5" x14ac:dyDescent="0.35">
      <c r="C249" t="s">
        <v>326</v>
      </c>
      <c r="I249" s="6">
        <v>4.2</v>
      </c>
    </row>
    <row r="250" spans="3:9" ht="15.5" x14ac:dyDescent="0.35">
      <c r="C250" t="s">
        <v>327</v>
      </c>
      <c r="I250" s="6">
        <v>1.73</v>
      </c>
    </row>
    <row r="251" spans="3:9" ht="15.5" x14ac:dyDescent="0.35">
      <c r="C251" t="s">
        <v>328</v>
      </c>
      <c r="I251" s="6">
        <v>-7.0000000000000007E-2</v>
      </c>
    </row>
    <row r="252" spans="3:9" ht="15.5" x14ac:dyDescent="0.35">
      <c r="C252" t="s">
        <v>329</v>
      </c>
      <c r="I252" s="6">
        <v>22.85</v>
      </c>
    </row>
    <row r="253" spans="3:9" ht="15.5" x14ac:dyDescent="0.35">
      <c r="C253" t="s">
        <v>211</v>
      </c>
      <c r="I253" s="6">
        <v>18.059999999999999</v>
      </c>
    </row>
    <row r="254" spans="3:9" ht="15.5" x14ac:dyDescent="0.35">
      <c r="C254" t="s">
        <v>330</v>
      </c>
      <c r="I254" s="6">
        <v>710.33</v>
      </c>
    </row>
    <row r="255" spans="3:9" ht="15.5" x14ac:dyDescent="0.35">
      <c r="C255" t="s">
        <v>212</v>
      </c>
      <c r="D255" s="6">
        <v>17.190000000000001</v>
      </c>
    </row>
    <row r="256" spans="3:9" ht="15.5" x14ac:dyDescent="0.35">
      <c r="C256" t="s">
        <v>213</v>
      </c>
      <c r="I256" s="6">
        <v>243.94</v>
      </c>
    </row>
    <row r="257" spans="3:9" ht="15.5" x14ac:dyDescent="0.35">
      <c r="C257" t="s">
        <v>331</v>
      </c>
      <c r="I257" s="6">
        <v>-37.79</v>
      </c>
    </row>
    <row r="258" spans="3:9" ht="15.5" x14ac:dyDescent="0.35">
      <c r="C258" t="s">
        <v>214</v>
      </c>
      <c r="D258" s="6">
        <v>2.08</v>
      </c>
    </row>
    <row r="259" spans="3:9" ht="15.5" x14ac:dyDescent="0.35">
      <c r="C259" t="s">
        <v>215</v>
      </c>
      <c r="D259" s="6">
        <v>1.55</v>
      </c>
    </row>
    <row r="260" spans="3:9" ht="15.5" x14ac:dyDescent="0.35">
      <c r="C260" t="s">
        <v>216</v>
      </c>
      <c r="D260" s="6">
        <v>0.28999999999999998</v>
      </c>
    </row>
    <row r="261" spans="3:9" ht="15.5" x14ac:dyDescent="0.35">
      <c r="C261" t="s">
        <v>332</v>
      </c>
      <c r="D261" s="6">
        <v>0.11</v>
      </c>
    </row>
    <row r="262" spans="3:9" ht="15.5" x14ac:dyDescent="0.35">
      <c r="C262" t="s">
        <v>217</v>
      </c>
      <c r="D262" s="6">
        <v>0.75</v>
      </c>
    </row>
    <row r="263" spans="3:9" ht="15.5" x14ac:dyDescent="0.35">
      <c r="C263" t="s">
        <v>218</v>
      </c>
      <c r="D263" s="6">
        <v>0.15</v>
      </c>
    </row>
    <row r="264" spans="3:9" ht="15.5" x14ac:dyDescent="0.35">
      <c r="C264" t="s">
        <v>219</v>
      </c>
      <c r="D264" s="6">
        <v>1.97</v>
      </c>
    </row>
    <row r="265" spans="3:9" ht="15.5" x14ac:dyDescent="0.35">
      <c r="C265" t="s">
        <v>333</v>
      </c>
      <c r="I265" s="6">
        <v>12.24</v>
      </c>
    </row>
    <row r="266" spans="3:9" ht="15.5" x14ac:dyDescent="0.35">
      <c r="C266" t="s">
        <v>12</v>
      </c>
      <c r="D266" s="5">
        <v>-104000000000</v>
      </c>
    </row>
    <row r="267" spans="3:9" ht="15.5" x14ac:dyDescent="0.35">
      <c r="C267" t="s">
        <v>220</v>
      </c>
      <c r="I267" s="6">
        <v>4.83</v>
      </c>
    </row>
    <row r="268" spans="3:9" ht="15.5" x14ac:dyDescent="0.35">
      <c r="C268" t="s">
        <v>221</v>
      </c>
      <c r="I268" s="6">
        <v>4.7500000000000001E-2</v>
      </c>
    </row>
    <row r="269" spans="3:9" ht="15.5" x14ac:dyDescent="0.35">
      <c r="C269" t="s">
        <v>222</v>
      </c>
      <c r="I269" s="6">
        <v>9.3699999999999992E-2</v>
      </c>
    </row>
    <row r="270" spans="3:9" ht="15.5" x14ac:dyDescent="0.35">
      <c r="C270" t="s">
        <v>223</v>
      </c>
      <c r="I270" s="6">
        <v>0.15839999999999999</v>
      </c>
    </row>
    <row r="271" spans="3:9" ht="15.5" x14ac:dyDescent="0.35">
      <c r="C271" t="s">
        <v>334</v>
      </c>
      <c r="I271" s="6">
        <v>0.11359999999999999</v>
      </c>
    </row>
    <row r="272" spans="3:9" ht="15.5" x14ac:dyDescent="0.35">
      <c r="C272" t="s">
        <v>224</v>
      </c>
      <c r="D272" s="6">
        <v>67.55</v>
      </c>
    </row>
    <row r="273" spans="3:9" ht="15.5" x14ac:dyDescent="0.35">
      <c r="C273" t="s">
        <v>225</v>
      </c>
      <c r="D273" s="6">
        <v>42.59</v>
      </c>
    </row>
    <row r="274" spans="3:9" ht="15.5" x14ac:dyDescent="0.35">
      <c r="C274" t="s">
        <v>226</v>
      </c>
      <c r="D274" s="6">
        <v>48.95</v>
      </c>
    </row>
    <row r="275" spans="3:9" ht="15.5" x14ac:dyDescent="0.35">
      <c r="C275" t="s">
        <v>227</v>
      </c>
      <c r="D275" s="6">
        <v>61.19</v>
      </c>
    </row>
    <row r="276" spans="3:9" ht="15.5" x14ac:dyDescent="0.35">
      <c r="C276" t="s">
        <v>228</v>
      </c>
      <c r="D276" s="6">
        <v>1.35</v>
      </c>
    </row>
    <row r="277" spans="3:9" ht="15.5" x14ac:dyDescent="0.35">
      <c r="C277" t="s">
        <v>335</v>
      </c>
      <c r="I277" s="6">
        <v>1.55</v>
      </c>
    </row>
    <row r="278" spans="3:9" ht="15.5" x14ac:dyDescent="0.35">
      <c r="C278" t="s">
        <v>336</v>
      </c>
      <c r="I278" s="6">
        <v>8.4600000000000009</v>
      </c>
    </row>
    <row r="279" spans="3:9" ht="15.5" x14ac:dyDescent="0.35">
      <c r="C279" t="s">
        <v>40</v>
      </c>
      <c r="I279" s="5">
        <v>388000000000</v>
      </c>
    </row>
    <row r="280" spans="3:9" ht="15.5" x14ac:dyDescent="0.35">
      <c r="C280" t="s">
        <v>229</v>
      </c>
      <c r="I280" s="5">
        <v>657000000000</v>
      </c>
    </row>
    <row r="281" spans="3:9" ht="15.5" x14ac:dyDescent="0.35">
      <c r="C281" t="s">
        <v>230</v>
      </c>
      <c r="I281" s="5">
        <v>2500000000</v>
      </c>
    </row>
    <row r="282" spans="3:9" ht="15.5" x14ac:dyDescent="0.35">
      <c r="C282" t="s">
        <v>231</v>
      </c>
      <c r="I282" s="6">
        <v>0.2</v>
      </c>
    </row>
    <row r="283" spans="3:9" ht="15.5" x14ac:dyDescent="0.35">
      <c r="C283" t="s">
        <v>232</v>
      </c>
      <c r="D283" s="6">
        <v>0.11840000000000001</v>
      </c>
    </row>
    <row r="284" spans="3:9" ht="15.5" x14ac:dyDescent="0.35">
      <c r="C284" t="s">
        <v>233</v>
      </c>
      <c r="D284" s="6">
        <v>6.480000000000001E-2</v>
      </c>
    </row>
    <row r="285" spans="3:9" ht="15.5" x14ac:dyDescent="0.35">
      <c r="C285" t="s">
        <v>234</v>
      </c>
      <c r="D285" s="6">
        <v>2.53E-2</v>
      </c>
    </row>
    <row r="286" spans="3:9" ht="15.5" x14ac:dyDescent="0.35">
      <c r="C286" t="s">
        <v>235</v>
      </c>
      <c r="D286" s="6">
        <v>4.1500000000000002E-2</v>
      </c>
    </row>
    <row r="287" spans="3:9" ht="15.5" x14ac:dyDescent="0.35">
      <c r="C287" t="s">
        <v>236</v>
      </c>
      <c r="D287" s="6">
        <v>-8.6500000000000007E-2</v>
      </c>
    </row>
    <row r="288" spans="3:9" ht="15.5" x14ac:dyDescent="0.35">
      <c r="C288" t="s">
        <v>237</v>
      </c>
      <c r="D288" s="6">
        <v>-0.3085</v>
      </c>
    </row>
    <row r="289" spans="3:9" ht="15.5" x14ac:dyDescent="0.35">
      <c r="C289" t="s">
        <v>238</v>
      </c>
      <c r="I289" s="6">
        <v>7.46</v>
      </c>
    </row>
    <row r="290" spans="3:9" ht="15.5" x14ac:dyDescent="0.35">
      <c r="C290" t="s">
        <v>239</v>
      </c>
      <c r="I290" s="6">
        <v>7.46</v>
      </c>
    </row>
    <row r="291" spans="3:9" ht="15.5" x14ac:dyDescent="0.35">
      <c r="C291" t="s">
        <v>240</v>
      </c>
      <c r="I291" s="6">
        <v>0.41299999999999998</v>
      </c>
    </row>
    <row r="292" spans="3:9" ht="15.5" x14ac:dyDescent="0.35">
      <c r="C292" t="s">
        <v>241</v>
      </c>
      <c r="I292" s="6">
        <v>4.8099999999999997E-2</v>
      </c>
    </row>
    <row r="293" spans="3:9" ht="15.5" x14ac:dyDescent="0.35">
      <c r="C293" t="s">
        <v>242</v>
      </c>
      <c r="I293" t="s">
        <v>1438</v>
      </c>
    </row>
    <row r="294" spans="3:9" ht="15.5" x14ac:dyDescent="0.35">
      <c r="C294" t="s">
        <v>244</v>
      </c>
      <c r="I294" s="5">
        <v>3</v>
      </c>
    </row>
    <row r="295" spans="3:9" ht="15.5" x14ac:dyDescent="0.35">
      <c r="C295" t="s">
        <v>245</v>
      </c>
      <c r="I295" s="6">
        <v>7.0000000000000007E-2</v>
      </c>
    </row>
    <row r="296" spans="3:9" ht="15.5" x14ac:dyDescent="0.35">
      <c r="C296" t="s">
        <v>246</v>
      </c>
      <c r="I296" s="6">
        <v>0.33</v>
      </c>
    </row>
    <row r="297" spans="3:9" ht="15.5" x14ac:dyDescent="0.35">
      <c r="C297" t="s">
        <v>247</v>
      </c>
      <c r="I297" s="6">
        <v>0.82</v>
      </c>
    </row>
    <row r="298" spans="3:9" ht="15.5" x14ac:dyDescent="0.35">
      <c r="C298" t="s">
        <v>249</v>
      </c>
      <c r="I298" s="6">
        <v>0.91</v>
      </c>
    </row>
    <row r="299" spans="3:9" ht="15.5" x14ac:dyDescent="0.35">
      <c r="C299" t="s">
        <v>250</v>
      </c>
      <c r="I299" s="6">
        <v>0.72</v>
      </c>
    </row>
    <row r="300" spans="3:9" ht="15.5" x14ac:dyDescent="0.35">
      <c r="C300" t="s">
        <v>251</v>
      </c>
      <c r="I300" s="6">
        <v>0.4</v>
      </c>
    </row>
    <row r="301" spans="3:9" ht="15.5" x14ac:dyDescent="0.35">
      <c r="C301" t="s">
        <v>337</v>
      </c>
      <c r="I301" s="5">
        <v>1776000000000</v>
      </c>
    </row>
    <row r="302" spans="3:9" ht="15.5" x14ac:dyDescent="0.35">
      <c r="C302" t="s">
        <v>338</v>
      </c>
      <c r="I302" s="5">
        <v>218000000000</v>
      </c>
    </row>
    <row r="303" spans="3:9" ht="15.5" x14ac:dyDescent="0.35">
      <c r="C303" t="s">
        <v>339</v>
      </c>
      <c r="I303" s="5">
        <v>156000000000</v>
      </c>
    </row>
    <row r="304" spans="3:9" ht="15.5" x14ac:dyDescent="0.35">
      <c r="C304" t="s">
        <v>340</v>
      </c>
      <c r="I304" s="5">
        <v>57000000000</v>
      </c>
    </row>
    <row r="305" spans="3:9" ht="15.5" x14ac:dyDescent="0.35">
      <c r="C305" t="s">
        <v>252</v>
      </c>
      <c r="D305" s="5">
        <v>43000000000</v>
      </c>
    </row>
    <row r="306" spans="3:9" ht="15.5" x14ac:dyDescent="0.35">
      <c r="C306" t="s">
        <v>253</v>
      </c>
      <c r="D306" s="5">
        <v>1202000000000</v>
      </c>
    </row>
    <row r="307" spans="3:9" ht="15.5" x14ac:dyDescent="0.35">
      <c r="C307" t="s">
        <v>254</v>
      </c>
      <c r="D307" s="5">
        <v>456000000000</v>
      </c>
    </row>
    <row r="308" spans="3:9" ht="15.5" x14ac:dyDescent="0.35">
      <c r="C308" t="s">
        <v>183</v>
      </c>
      <c r="D308" s="5">
        <v>386000000000</v>
      </c>
    </row>
    <row r="309" spans="3:9" ht="15.5" x14ac:dyDescent="0.35">
      <c r="C309" t="s">
        <v>182</v>
      </c>
      <c r="I309" s="5">
        <v>610000000000</v>
      </c>
    </row>
    <row r="310" spans="3:9" ht="15.5" x14ac:dyDescent="0.35">
      <c r="C310" t="s">
        <v>181</v>
      </c>
      <c r="D310" s="5">
        <v>65000000000</v>
      </c>
    </row>
    <row r="311" spans="3:9" ht="15.5" x14ac:dyDescent="0.35">
      <c r="C311" t="s">
        <v>180</v>
      </c>
      <c r="D311" s="5">
        <v>112000000000</v>
      </c>
    </row>
    <row r="312" spans="3:9" ht="15.5" x14ac:dyDescent="0.35">
      <c r="C312" t="s">
        <v>23</v>
      </c>
      <c r="D312" s="5">
        <v>177000000000</v>
      </c>
    </row>
    <row r="313" spans="3:9" ht="15.5" x14ac:dyDescent="0.35">
      <c r="C313" t="s">
        <v>20</v>
      </c>
      <c r="D313" s="5">
        <v>134000000000</v>
      </c>
    </row>
    <row r="314" spans="3:9" ht="15.5" x14ac:dyDescent="0.35">
      <c r="C314" t="s">
        <v>255</v>
      </c>
      <c r="I314" s="5">
        <v>745000000000</v>
      </c>
    </row>
    <row r="315" spans="3:9" ht="15.5" x14ac:dyDescent="0.35">
      <c r="C315" t="s">
        <v>341</v>
      </c>
      <c r="I315" s="5">
        <v>-8000000000</v>
      </c>
    </row>
    <row r="316" spans="3:9" ht="15.5" x14ac:dyDescent="0.35">
      <c r="C316" t="s">
        <v>342</v>
      </c>
      <c r="I316" s="5">
        <v>-90000000000</v>
      </c>
    </row>
    <row r="317" spans="3:9" ht="15.5" x14ac:dyDescent="0.35">
      <c r="C317" t="s">
        <v>343</v>
      </c>
      <c r="I317" s="5">
        <v>93000000000</v>
      </c>
    </row>
    <row r="318" spans="3:9" ht="15.5" x14ac:dyDescent="0.35">
      <c r="C318" t="s">
        <v>344</v>
      </c>
      <c r="I318" s="5">
        <v>-87000000000</v>
      </c>
    </row>
    <row r="319" spans="3:9" ht="15.5" x14ac:dyDescent="0.35">
      <c r="C319" t="s">
        <v>345</v>
      </c>
      <c r="I319" s="5">
        <v>-94000000000</v>
      </c>
    </row>
  </sheetData>
  <pageMargins left="0.7" right="0.7" top="0.75" bottom="0.75" header="0.3" footer="0.3"/>
  <ignoredErrors>
    <ignoredError sqref="A1:M320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1439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1440</v>
      </c>
      <c r="D2" s="2" vm="204">
        <f ca="1">IFERROR(_xlfn.STOCKHISTORY("XIDX:" &amp; $C$1, D3, , 0, 0, 1), "Libur")</f>
        <v>154</v>
      </c>
      <c r="H2" s="2" vm="204">
        <f ca="1">IFERROR(INDEX(D2:G2,COUNT(D2:G2)),"")</f>
        <v>154</v>
      </c>
      <c r="I2" s="2" vm="205">
        <f ca="1">IFERROR(_xlfn.STOCKHISTORY("XIDX:" &amp; $C$1, I1, , 0, 0, 1), "Libur")</f>
        <v>137</v>
      </c>
      <c r="J2" s="2" vm="62">
        <f ca="1">IFERROR(_xlfn.STOCKHISTORY("XIDX:" &amp; $C$1, J1, , 0, 0, 1), "Libur")</f>
        <v>134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40021863647</v>
      </c>
      <c r="H4" s="2">
        <f>IFERROR(SUM(D4:G4)*(4/MAX(1,COUNT(D4:G4))),"")</f>
        <v>160087454588</v>
      </c>
      <c r="I4" s="2">
        <f>IFERROR(INDEX(I51:I500,MATCH($C$4,$C$51:$C$500,0)),"")</f>
        <v>199295144000</v>
      </c>
      <c r="J4" s="2">
        <f>IFERROR(INDEX(J51:J500,MATCH($C$4,$C$51:$C$500,0)),"")</f>
        <v>147637344655</v>
      </c>
      <c r="K4" s="2">
        <f>IFERROR(INDEX(K51:K500,MATCH($C$4,$C$51:$C$500,0)),"")</f>
        <v>136699123757</v>
      </c>
      <c r="L4" s="2">
        <f>IFERROR(INDEX(L51:L500,MATCH($C$4,$C$51:$C$500,0)),"")</f>
        <v>93291941130</v>
      </c>
      <c r="M4" s="2">
        <f>IFERROR(INDEX(M51:M500,MATCH($C$4,$C$51:$C$500,0)),"")</f>
        <v>129960253456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409631024</v>
      </c>
      <c r="H5" s="2">
        <f>IFERROR(SUM(D5:G5)*(4/MAX(1,COUNT(D5:G5))),"")</f>
        <v>1638524096</v>
      </c>
      <c r="I5" s="2">
        <f>IFERROR(INDEX(I51:I500,MATCH($C$5,$C$51:$C$500,0)),"")</f>
        <v>13709556649</v>
      </c>
      <c r="J5" s="2">
        <f>IFERROR(INDEX(J51:J500,MATCH($C$5,$C$51:$C$500,0)),"")</f>
        <v>3074120049</v>
      </c>
      <c r="K5" s="2">
        <f>IFERROR(INDEX(K51:K500,MATCH($C$5,$C$51:$C$500,0)),"")</f>
        <v>1889434509</v>
      </c>
      <c r="L5" s="2">
        <f>IFERROR(INDEX(L51:L500,MATCH($C$5,$C$51:$C$500,0)),"")</f>
        <v>2833009403</v>
      </c>
      <c r="M5" s="2">
        <f>IFERROR(INDEX(M51:M500,MATCH($C$5,$C$51:$C$500,0)),"")</f>
        <v>299383114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0</v>
      </c>
      <c r="H6" s="2">
        <f>IFERROR(INDEX(D6:G6,COUNT(D6:G6)),"")</f>
        <v>0</v>
      </c>
      <c r="I6" s="2">
        <f>IFERROR(INDEX(I51:I500,MATCH($C$6,$C$51:$C$500,0)),"")</f>
        <v>152464162278</v>
      </c>
      <c r="J6" s="2">
        <f>IFERROR(INDEX(J51:J500,MATCH($C$6,$C$51:$C$500,0)),"")</f>
        <v>138754640624</v>
      </c>
      <c r="K6" s="2">
        <f>IFERROR(INDEX(K51:K500,MATCH($C$6,$C$51:$C$500,0)),"")</f>
        <v>49360100780</v>
      </c>
      <c r="L6" s="2">
        <f>IFERROR(INDEX(L51:L500,MATCH($C$6,$C$51:$C$500,0)),"")</f>
        <v>47470936271</v>
      </c>
      <c r="M6" s="2">
        <f>IFERROR(INDEX(M51:M500,MATCH($C$6,$C$51:$C$500,0)),"")</f>
        <v>9232022868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0</v>
      </c>
      <c r="H7" s="3">
        <f>IFERROR(INDEX(D7:G7,COUNT(D7:G7)),"")</f>
        <v>0</v>
      </c>
      <c r="I7" s="3">
        <f>IFERROR(INDEX(I51:I500,MATCH($C$7,$C$51:$C$500,0))/1000000000,"")</f>
        <v>3.95</v>
      </c>
      <c r="J7" s="3">
        <f>IFERROR(INDEX(J51:J500,MATCH($C$7,$C$51:$C$500,0))/1000000000,"")</f>
        <v>3.95</v>
      </c>
      <c r="K7" s="3">
        <f>IFERROR(INDEX(K51:K500,MATCH($C$7,$C$51:$C$500,0))/1000000000,"")</f>
        <v>3.95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-22000000000</v>
      </c>
      <c r="H8" s="2">
        <f>IFERROR(INDEX(D8:G8,COUNT(D8:G8)),"")</f>
        <v>-22000000000</v>
      </c>
      <c r="I8" s="2">
        <f>IFERROR(INDEX(I51:I500,MATCH($C$8,$C$51:$C$500,0)),"")</f>
        <v>9000000000</v>
      </c>
      <c r="J8" s="2">
        <f>IFERROR(INDEX(J51:J500,MATCH($C$8,$C$51:$C$500,0)),"")</f>
        <v>-20000000000</v>
      </c>
      <c r="K8" s="2">
        <f>IFERROR(INDEX(K51:K500,MATCH($C$8,$C$51:$C$500,0)),"")</f>
        <v>-34000000000</v>
      </c>
      <c r="L8" s="2">
        <f>IFERROR(INDEX(L51:L500,MATCH($C$8,$C$51:$C$500,0)),"")</f>
        <v>-18000000000</v>
      </c>
      <c r="M8" s="2">
        <f>IFERROR(INDEX(M51:M500,MATCH($C$8,$C$51:$C$500,0)),"")</f>
        <v>-32000000000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0</v>
      </c>
      <c r="H9" s="3">
        <f>IFERROR(INDEX(D9:G9,COUNT(D9:G9)),"")</f>
        <v>0</v>
      </c>
      <c r="I9" s="3">
        <f>IFERROR(INDEX(I51:I500,MATCH($C$9,$C$51:$C$500,0)),"")</f>
        <v>2.2000000000000002</v>
      </c>
      <c r="J9" s="3">
        <f>IFERROR(INDEX(J51:J500,MATCH($C$9,$C$51:$C$500,0)),"")</f>
        <v>-5.19</v>
      </c>
      <c r="K9" s="3">
        <f>IFERROR(INDEX(K51:K500,MATCH($C$9,$C$51:$C$500,0)),"")</f>
        <v>-8.67</v>
      </c>
      <c r="L9" s="3">
        <f>IFERROR(INDEX(L51:L500,MATCH($C$9,$C$51:$C$500,0)),"")</f>
        <v>-4473302.67</v>
      </c>
      <c r="M9" s="3">
        <f>IFERROR(INDEX(M51:M500,MATCH($C$9,$C$51:$C$500,0)),"")</f>
        <v>-32340827.16</v>
      </c>
    </row>
    <row r="10" spans="1:13" ht="15.5" x14ac:dyDescent="0.35">
      <c r="C10" t="s">
        <v>17</v>
      </c>
      <c r="D10" s="3" t="str">
        <f>IFERROR(IF(D9=0,"",D2/D9),"")</f>
        <v/>
      </c>
      <c r="I10" s="3">
        <f ca="1">IFERROR(IF(I9=0,"",I2/I9),"")</f>
        <v>62.272727272727266</v>
      </c>
      <c r="J10" s="3">
        <f ca="1">IFERROR(IF(J9=0,"",J2/J9),"")</f>
        <v>-25.818882466281309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>IFERROR(INDEX(I51:I500,MATCH($C$11,$C$51:$C$500,0)),"")</f>
        <v>41164799119</v>
      </c>
      <c r="J11" s="2">
        <f>IFERROR(INDEX(J51:J500,MATCH($C$11,$C$51:$C$500,0)),"")</f>
        <v>42553641574</v>
      </c>
      <c r="K11" s="2">
        <f>IFERROR(INDEX(K51:K500,MATCH($C$11,$C$51:$C$500,0)),"")</f>
        <v>3616880083</v>
      </c>
      <c r="L11" s="2">
        <f>IFERROR(INDEX(L51:L500,MATCH($C$11,$C$51:$C$500,0)),"")</f>
        <v>827526167</v>
      </c>
      <c r="M11" s="2">
        <f>IFERROR(INDEX(M51:M500,MATCH($C$11,$C$51:$C$500,0)),"")</f>
        <v>11597770751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-15000000000</v>
      </c>
      <c r="J12" s="2">
        <f>IFERROR(INDEX(J51:J500,MATCH($C$12,$C$51:$C$500,0)),"")</f>
        <v>-16000000000</v>
      </c>
      <c r="K12" s="2">
        <f>IFERROR(INDEX(K51:K500,MATCH($C$12,$C$51:$C$500,0)),"")</f>
        <v>18000000000</v>
      </c>
      <c r="L12" s="2">
        <f>IFERROR(INDEX(L51:L500,MATCH($C$12,$C$51:$C$500,0)),"")</f>
        <v>19000000000</v>
      </c>
      <c r="M12" s="2">
        <f>IFERROR(INDEX(M51:M500,MATCH($C$12,$C$51:$C$500,0)),"")</f>
        <v>-11000000000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26000000000</v>
      </c>
      <c r="J13" s="2">
        <f>IFERROR(INDEX(J51:J500,MATCH($C$13,$C$51:$C$500,0)),"")</f>
        <v>27000000000</v>
      </c>
      <c r="K13" s="2">
        <f>IFERROR(INDEX(K51:K500,MATCH($C$13,$C$51:$C$500,0)),"")</f>
        <v>22000000000</v>
      </c>
      <c r="L13" s="2">
        <f>IFERROR(INDEX(L51:L500,MATCH($C$13,$C$51:$C$500,0)),"")</f>
        <v>19000000000</v>
      </c>
      <c r="M13" s="2">
        <f>IFERROR(INDEX(M51:M500,MATCH($C$13,$C$51:$C$500,0)),"")</f>
        <v>1000000000</v>
      </c>
    </row>
    <row r="14" spans="1:13" ht="15.5" x14ac:dyDescent="0.35">
      <c r="C14" t="s">
        <v>26</v>
      </c>
      <c r="D14" s="2">
        <f>IFERROR(INDEX(D51:D500,MATCH($C$14,$C$51:$C$500,0)),"")</f>
        <v>-229807079</v>
      </c>
      <c r="H14" s="2">
        <f>IFERROR(SUM(D14:G14)*(4/MAX(1,COUNT(D14:G14))),"")</f>
        <v>-919228316</v>
      </c>
      <c r="I14" s="2">
        <f>IFERROR(INDEX(I51:I500,MATCH($C$14,$C$51:$C$500,0)),"")</f>
        <v>-1245994553</v>
      </c>
      <c r="J14" s="2">
        <f>IFERROR(INDEX(J51:J500,MATCH($C$14,$C$51:$C$500,0)),"")</f>
        <v>-3040734717</v>
      </c>
      <c r="K14" s="2">
        <f>IFERROR(INDEX(K51:K500,MATCH($C$14,$C$51:$C$500,0)),"")</f>
        <v>-2153249822</v>
      </c>
      <c r="L14" s="2">
        <f>IFERROR(INDEX(L51:L500,MATCH($C$14,$C$51:$C$500,0)),"")</f>
        <v>-1554328019</v>
      </c>
      <c r="M14" s="2">
        <f>IFERROR(INDEX(M51:M500,MATCH($C$14,$C$51:$C$500,0)),"")</f>
        <v>-112308308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-4015225113</v>
      </c>
      <c r="J15" s="2">
        <f>IFERROR(INDEX(J51:J500,MATCH($C$15,$C$51:$C$500,0)),"")</f>
        <v>-2337220098</v>
      </c>
      <c r="K15" s="2">
        <f>IFERROR(INDEX(K51:K500,MATCH($C$15,$C$51:$C$500,0)),"")</f>
        <v>-4041400464</v>
      </c>
      <c r="L15" s="2">
        <f>IFERROR(INDEX(L51:L500,MATCH($C$15,$C$51:$C$500,0)),"")</f>
        <v>-1693419922</v>
      </c>
      <c r="M15" s="2">
        <f>IFERROR(INDEX(M51:M500,MATCH($C$15,$C$51:$C$500,0)),"")</f>
        <v>-2374215845</v>
      </c>
    </row>
    <row r="16" spans="1:13" ht="15.5" x14ac:dyDescent="0.35">
      <c r="C16" t="s">
        <v>28</v>
      </c>
      <c r="D16" s="2">
        <f>IFERROR(INDEX(D51:D500,MATCH($C$16,$C$51:$C$500,0)),"")</f>
        <v>409617172</v>
      </c>
      <c r="H16" s="2">
        <f>IFERROR(SUM(D16:G16)*(4/MAX(1,COUNT(D16:G16))),"")</f>
        <v>1638468688</v>
      </c>
      <c r="I16" s="2">
        <f>IFERROR(INDEX(I51:I500,MATCH($C$16,$C$51:$C$500,0)),"")</f>
        <v>17521967004</v>
      </c>
      <c r="J16" s="2">
        <f>IFERROR(INDEX(J51:J500,MATCH($C$16,$C$51:$C$500,0)),"")</f>
        <v>5289514651</v>
      </c>
      <c r="K16" s="2">
        <f>IFERROR(INDEX(K51:K500,MATCH($C$16,$C$51:$C$500,0)),"")</f>
        <v>6230915367</v>
      </c>
      <c r="L16" s="2">
        <f>IFERROR(INDEX(L51:L500,MATCH($C$16,$C$51:$C$500,0)),"")</f>
        <v>4527583755</v>
      </c>
      <c r="M16" s="2">
        <f>IFERROR(INDEX(M51:M500,MATCH($C$16,$C$51:$C$500,0)),"")</f>
        <v>2682469202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0</v>
      </c>
      <c r="H20" s="2">
        <f t="shared" ref="H20:M20" ca="1" si="0">IFERROR(H21*H2,"")</f>
        <v>0</v>
      </c>
      <c r="I20" s="2">
        <f t="shared" ca="1" si="0"/>
        <v>541150000000</v>
      </c>
      <c r="J20" s="2">
        <f t="shared" ca="1" si="0"/>
        <v>529300000000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0</v>
      </c>
      <c r="H21" s="2">
        <f>IFERROR(INDEX(D21:G21,COUNT(D21:G21)),"")</f>
        <v>0</v>
      </c>
      <c r="I21" s="2">
        <f>IFERROR(INDEX(I51:I500,MATCH($C$7,$C$51:$C$500,0)),"")</f>
        <v>3950000000</v>
      </c>
      <c r="J21" s="2">
        <f>IFERROR(INDEX(J51:J500,MATCH($C$7,$C$51:$C$500,0)),"")</f>
        <v>3950000000</v>
      </c>
      <c r="K21" s="2">
        <f>IFERROR(INDEX(K51:K500,MATCH($C$7,$C$51:$C$500,0)),"")</f>
        <v>3950000000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 t="str">
        <f>IFERROR(D5/D6*100,"")</f>
        <v/>
      </c>
      <c r="H23" s="3" t="str">
        <f t="shared" ref="H23:M23" si="1">IFERROR(H5/H6*100,"")</f>
        <v/>
      </c>
      <c r="I23" s="3">
        <f t="shared" si="1"/>
        <v>8.9919863423394393</v>
      </c>
      <c r="J23" s="3">
        <f t="shared" si="1"/>
        <v>2.2155079175552115</v>
      </c>
      <c r="K23" s="3">
        <f t="shared" si="1"/>
        <v>3.8278578834781709</v>
      </c>
      <c r="L23" s="3">
        <f t="shared" si="1"/>
        <v>5.9678818779285079</v>
      </c>
      <c r="M23" s="3">
        <f t="shared" si="1"/>
        <v>3.2428766509853491</v>
      </c>
    </row>
    <row r="24" spans="1:13" ht="15.5" x14ac:dyDescent="0.35">
      <c r="C24" t="s">
        <v>43</v>
      </c>
      <c r="D24" s="4" t="str">
        <f>IFERROR(_xlfn.RRI(5,I23,D23),"")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0.1</v>
      </c>
      <c r="H25" s="3">
        <f>IFERROR(INDEX(D25:G25,COUNT(D25:G25)),"")</f>
        <v>0.1</v>
      </c>
      <c r="I25" s="3">
        <f>IFERROR(INDEX(I51:I500,MATCH($C$25,$C$51:$C$500,0)),"")</f>
        <v>3.42</v>
      </c>
      <c r="J25" s="3">
        <f>IFERROR(INDEX(J51:J500,MATCH($C$25,$C$51:$C$500,0)),"")</f>
        <v>0.75</v>
      </c>
      <c r="K25" s="3">
        <f>IFERROR(INDEX(K51:K500,MATCH($C$25,$C$51:$C$500,0)),"")</f>
        <v>0.55000000000000004</v>
      </c>
      <c r="L25" s="3">
        <f>IFERROR(INDEX(L51:L500,MATCH($C$25,$C$51:$C$500,0)),"")</f>
        <v>691765.8</v>
      </c>
      <c r="M25" s="3">
        <f>IFERROR(INDEX(M51:M500,MATCH($C$25,$C$51:$C$500,0)),"")</f>
        <v>308253.36</v>
      </c>
    </row>
    <row r="26" spans="1:13" ht="15.5" x14ac:dyDescent="0.35">
      <c r="C26" t="s">
        <v>46</v>
      </c>
      <c r="D26" s="4">
        <f>IFERROR(_xlfn.RRI(5,I25,D25),"")</f>
        <v>-0.50660496058256177</v>
      </c>
      <c r="H26" s="4">
        <f t="shared" ref="H26:M26" si="3">IFERROR(_xlfn.RRI(5,M25,H25),"")</f>
        <v>-0.94962460828880502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 t="str">
        <f>IFERROR(D4/D21,"")</f>
        <v/>
      </c>
      <c r="H27" s="3" t="str">
        <f t="shared" ref="H27:M27" si="4">IFERROR(H4/H21,"")</f>
        <v/>
      </c>
      <c r="I27" s="3">
        <f t="shared" si="4"/>
        <v>50.454466835443036</v>
      </c>
      <c r="J27" s="3">
        <f t="shared" si="4"/>
        <v>37.37654295063291</v>
      </c>
      <c r="K27" s="3">
        <f t="shared" si="4"/>
        <v>34.607373103037972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 t="str">
        <f>IFERROR(_xlfn.RRI(5,I27,D27),"")</f>
        <v/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-0.9707602339181286</v>
      </c>
      <c r="I29" s="4">
        <f t="shared" si="6"/>
        <v>3.56</v>
      </c>
      <c r="J29" s="4">
        <f t="shared" si="6"/>
        <v>0.36363636363636354</v>
      </c>
      <c r="K29" s="4">
        <f t="shared" si="6"/>
        <v>-0.99999920493323025</v>
      </c>
      <c r="L29" s="4">
        <f t="shared" si="6"/>
        <v>1.2441468277912691</v>
      </c>
      <c r="M29" s="4" t="str">
        <f t="shared" si="6"/>
        <v/>
      </c>
    </row>
    <row r="30" spans="1:13" ht="15.5" x14ac:dyDescent="0.35">
      <c r="C30" t="s">
        <v>50</v>
      </c>
      <c r="H30" s="4" t="str">
        <f t="shared" ref="H30:M30" si="7">IFERROR(((H27-I27)/I27)*100%,"")</f>
        <v/>
      </c>
      <c r="I30" s="4">
        <f t="shared" si="7"/>
        <v>0.34989656218563342</v>
      </c>
      <c r="J30" s="4">
        <f t="shared" si="7"/>
        <v>8.0016759415693681E-2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0</v>
      </c>
      <c r="H32" s="3">
        <f>IFERROR(INDEX(D32:G32,COUNT(D32:G32)),"")</f>
        <v>0</v>
      </c>
      <c r="I32" s="3">
        <f>IFERROR(INDEX(I51:I500,MATCH($C$32,$C$51:$C$500,0)),"")</f>
        <v>38.6</v>
      </c>
      <c r="J32" s="3">
        <f>IFERROR(INDEX(J51:J500,MATCH($C$32,$C$51:$C$500,0)),"")</f>
        <v>35.130000000000003</v>
      </c>
      <c r="K32" s="3">
        <f>IFERROR(INDEX(K51:K500,MATCH($C$32,$C$51:$C$500,0)),"")</f>
        <v>12.5</v>
      </c>
      <c r="L32" s="3">
        <f>IFERROR(INDEX(L51:L500,MATCH($C$32,$C$51:$C$500,0)),"")</f>
        <v>11586511.33</v>
      </c>
      <c r="M32" s="3">
        <f>IFERROR(INDEX(M51:M500,MATCH($C$32,$C$51:$C$500,0)),"")</f>
        <v>9232022.8699999992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3.55</v>
      </c>
      <c r="J33" s="3">
        <f>IFERROR(INDEX(J51:J500,MATCH($C$33,$C$51:$C$500,0)),"")</f>
        <v>3.81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0</v>
      </c>
      <c r="H34" s="3">
        <f>IFERROR(INDEX(D34:G34,COUNT(D34:G34)),"")</f>
        <v>0</v>
      </c>
      <c r="I34" s="3">
        <f>IFERROR(INDEX(I51:I500,MATCH($C$34,$C$51:$C$500,0)),"")</f>
        <v>40.06</v>
      </c>
      <c r="J34" s="3">
        <f>IFERROR(INDEX(J51:J500,MATCH($C$34,$C$51:$C$500,0)),"")</f>
        <v>178.67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2.72</v>
      </c>
      <c r="J35" s="3">
        <f>IFERROR(INDEX(J51:J500,MATCH($C$35,$C$51:$C$500,0)),"")</f>
        <v>3.59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40021863647</v>
      </c>
      <c r="E51" s="5">
        <v>63859078285</v>
      </c>
      <c r="F51" s="5">
        <v>48739493381</v>
      </c>
      <c r="G51" s="5">
        <v>53233821803</v>
      </c>
      <c r="I51" s="5">
        <v>199295144000</v>
      </c>
      <c r="J51" s="5">
        <v>147637344655</v>
      </c>
      <c r="K51" s="5">
        <v>136699123757</v>
      </c>
      <c r="L51" s="5">
        <v>93291941130</v>
      </c>
      <c r="M51" s="5">
        <v>129960253456</v>
      </c>
    </row>
    <row r="52" spans="2:13" ht="15.5" x14ac:dyDescent="0.35">
      <c r="C52" t="s">
        <v>73</v>
      </c>
      <c r="D52" s="5">
        <v>-21499391104</v>
      </c>
      <c r="E52" s="5">
        <v>-38670158461</v>
      </c>
      <c r="F52" s="5">
        <v>-27630980063</v>
      </c>
      <c r="G52" s="5">
        <v>-35133818669</v>
      </c>
      <c r="I52" s="5">
        <v>-119578113392</v>
      </c>
      <c r="J52" s="5">
        <v>-90208739270</v>
      </c>
      <c r="K52" s="5">
        <v>-80634876288</v>
      </c>
      <c r="L52" s="5">
        <v>-54229702352</v>
      </c>
      <c r="M52" s="5">
        <v>-69039989109</v>
      </c>
    </row>
    <row r="53" spans="2:13" ht="15.5" x14ac:dyDescent="0.35">
      <c r="C53" t="s">
        <v>74</v>
      </c>
      <c r="D53" s="5">
        <v>18522472543</v>
      </c>
      <c r="E53" s="5">
        <v>25188919824</v>
      </c>
      <c r="F53" s="5">
        <v>21108513318</v>
      </c>
      <c r="G53" s="5">
        <v>18100003134</v>
      </c>
      <c r="I53" s="5">
        <v>79717030608</v>
      </c>
      <c r="J53" s="5">
        <v>57428605385</v>
      </c>
      <c r="K53" s="5">
        <v>56064247469</v>
      </c>
      <c r="L53" s="5">
        <v>39062238778</v>
      </c>
      <c r="M53" s="5">
        <v>60920264347</v>
      </c>
    </row>
    <row r="54" spans="2:13" ht="15.5" x14ac:dyDescent="0.35">
      <c r="C54" t="s">
        <v>75</v>
      </c>
      <c r="D54" s="5">
        <v>-17678792337</v>
      </c>
      <c r="E54" s="5">
        <v>-16593876299</v>
      </c>
      <c r="F54" s="5">
        <v>-15142148774</v>
      </c>
      <c r="G54" s="5">
        <v>-14273888550</v>
      </c>
      <c r="I54" s="5">
        <v>-58235700226</v>
      </c>
      <c r="J54" s="5">
        <v>-47675120158</v>
      </c>
      <c r="K54" s="5">
        <v>-49260635593</v>
      </c>
      <c r="L54" s="5">
        <v>-36178410364</v>
      </c>
      <c r="M54" s="5">
        <v>-44613957093</v>
      </c>
    </row>
    <row r="55" spans="2:13" ht="15.5" x14ac:dyDescent="0.35">
      <c r="C55" t="s">
        <v>77</v>
      </c>
      <c r="D55" s="5">
        <v>-9255102904</v>
      </c>
      <c r="E55" s="5">
        <v>-8335165735</v>
      </c>
      <c r="F55" s="5">
        <v>-6935192135</v>
      </c>
      <c r="G55" s="5">
        <v>-5987914681</v>
      </c>
      <c r="I55" s="5">
        <v>-28403035940</v>
      </c>
      <c r="J55" s="5">
        <v>-24826544123</v>
      </c>
      <c r="K55" s="5">
        <v>-22504939353</v>
      </c>
      <c r="L55" s="5">
        <v>-19152527405</v>
      </c>
      <c r="M55" s="5">
        <v>-17437380228</v>
      </c>
    </row>
    <row r="56" spans="2:13" ht="15.5" x14ac:dyDescent="0.35">
      <c r="C56" t="s">
        <v>76</v>
      </c>
      <c r="D56" s="5">
        <v>-8423689433</v>
      </c>
      <c r="E56" s="5">
        <v>-8258710564</v>
      </c>
      <c r="F56" s="5">
        <v>-8206956639</v>
      </c>
      <c r="G56" s="5">
        <v>-8285973869</v>
      </c>
      <c r="I56" s="5">
        <v>-29832664286</v>
      </c>
      <c r="J56" s="5">
        <v>-22848576035</v>
      </c>
      <c r="K56" s="5">
        <v>-26755696240</v>
      </c>
      <c r="L56" s="5">
        <v>-17025882959</v>
      </c>
      <c r="M56" s="5">
        <v>-27176576865</v>
      </c>
    </row>
    <row r="57" spans="2:13" ht="15.5" x14ac:dyDescent="0.35">
      <c r="C57" t="s">
        <v>80</v>
      </c>
      <c r="D57" s="5">
        <v>116149694</v>
      </c>
      <c r="E57" s="5">
        <v>-2455010990</v>
      </c>
      <c r="F57" s="5">
        <v>97388267</v>
      </c>
      <c r="G57" s="5">
        <v>617540983</v>
      </c>
      <c r="I57" s="5">
        <v>-1737671180</v>
      </c>
      <c r="J57" s="5">
        <v>-345971948</v>
      </c>
      <c r="K57" s="5">
        <v>1076723556</v>
      </c>
      <c r="L57" s="5">
        <v>4377815625</v>
      </c>
      <c r="M57" s="5">
        <v>-12668127321</v>
      </c>
    </row>
    <row r="58" spans="2:13" ht="15.5" x14ac:dyDescent="0.35">
      <c r="C58" t="s">
        <v>78</v>
      </c>
      <c r="D58" s="5">
        <v>843680206</v>
      </c>
      <c r="E58" s="5">
        <v>8595043525</v>
      </c>
      <c r="F58" s="5">
        <v>5966364544</v>
      </c>
      <c r="G58" s="5">
        <v>3826114584</v>
      </c>
      <c r="I58" s="5">
        <v>21481330382</v>
      </c>
      <c r="J58" s="5">
        <v>9753485227</v>
      </c>
      <c r="K58" s="5">
        <v>6803611876</v>
      </c>
      <c r="L58" s="5">
        <v>2883828414</v>
      </c>
      <c r="M58" s="5">
        <v>16306307254</v>
      </c>
    </row>
    <row r="59" spans="2:13" ht="15.5" x14ac:dyDescent="0.35">
      <c r="C59" t="s">
        <v>79</v>
      </c>
      <c r="D59" s="5">
        <v>-434063034</v>
      </c>
      <c r="E59" s="5">
        <v>-3036439463</v>
      </c>
      <c r="F59" s="5">
        <v>-1060214064</v>
      </c>
      <c r="G59" s="5">
        <v>1382372853</v>
      </c>
      <c r="I59" s="5">
        <v>-3959363378</v>
      </c>
      <c r="J59" s="5">
        <v>-4463970576</v>
      </c>
      <c r="K59" s="5">
        <v>-572696509</v>
      </c>
      <c r="L59" s="5">
        <v>1643755341</v>
      </c>
      <c r="M59" s="5">
        <v>-13623838052</v>
      </c>
    </row>
    <row r="60" spans="2:13" ht="15.5" x14ac:dyDescent="0.35">
      <c r="C60" t="s">
        <v>261</v>
      </c>
      <c r="D60" s="5">
        <v>89271560</v>
      </c>
      <c r="E60" s="5">
        <v>31381898</v>
      </c>
      <c r="F60" s="5">
        <v>88099845</v>
      </c>
      <c r="G60" s="5">
        <v>140038304</v>
      </c>
      <c r="I60" s="5">
        <v>299311352</v>
      </c>
      <c r="J60" s="5">
        <v>212163768</v>
      </c>
      <c r="K60" s="5">
        <v>1953671</v>
      </c>
      <c r="L60" s="5">
        <v>23738592</v>
      </c>
      <c r="M60" s="5">
        <v>63254980</v>
      </c>
    </row>
    <row r="61" spans="2:13" ht="15.5" x14ac:dyDescent="0.35">
      <c r="C61" t="s">
        <v>263</v>
      </c>
      <c r="D61" s="5">
        <v>-409677209</v>
      </c>
      <c r="E61" s="5">
        <v>-294891890</v>
      </c>
      <c r="F61" s="5">
        <v>-969885918</v>
      </c>
      <c r="G61" s="5">
        <v>892826578</v>
      </c>
      <c r="I61" s="5">
        <v>-1275008997</v>
      </c>
      <c r="J61" s="5">
        <v>-1289427679</v>
      </c>
      <c r="K61" s="5">
        <v>501876086</v>
      </c>
      <c r="L61" s="5">
        <v>-1203470857</v>
      </c>
      <c r="M61" s="5">
        <v>-906657403</v>
      </c>
    </row>
    <row r="62" spans="2:13" ht="15.5" x14ac:dyDescent="0.35">
      <c r="C62" t="s">
        <v>26</v>
      </c>
      <c r="D62" s="5">
        <v>-229807079</v>
      </c>
      <c r="E62" s="5">
        <v>-317918481</v>
      </c>
      <c r="F62" s="5">
        <v>-275816258</v>
      </c>
      <c r="G62" s="5">
        <v>-268033012</v>
      </c>
      <c r="I62" s="5">
        <v>-1245994553</v>
      </c>
      <c r="J62" s="5">
        <v>-3040734717</v>
      </c>
      <c r="K62" s="5">
        <v>-2153249822</v>
      </c>
      <c r="L62" s="5">
        <v>-1554328019</v>
      </c>
      <c r="M62" s="5">
        <v>-112308308</v>
      </c>
    </row>
    <row r="63" spans="2:13" ht="15.5" x14ac:dyDescent="0.35">
      <c r="C63" t="s">
        <v>81</v>
      </c>
      <c r="D63" s="5">
        <v>-434063034</v>
      </c>
      <c r="E63" s="5">
        <v>-3036439463</v>
      </c>
      <c r="F63" s="5">
        <v>-1060214064</v>
      </c>
      <c r="G63" s="5">
        <v>1382372853</v>
      </c>
      <c r="I63" s="5">
        <v>-3959363378</v>
      </c>
      <c r="J63" s="5">
        <v>-4463970576</v>
      </c>
      <c r="K63" s="5">
        <v>-572696509</v>
      </c>
      <c r="L63" s="5">
        <v>1643755341</v>
      </c>
      <c r="M63" s="5">
        <v>-13623838052</v>
      </c>
    </row>
    <row r="64" spans="2:13" ht="15.5" x14ac:dyDescent="0.35">
      <c r="C64" t="s">
        <v>28</v>
      </c>
      <c r="D64" s="5">
        <v>409617172</v>
      </c>
      <c r="E64" s="5">
        <v>5558604062</v>
      </c>
      <c r="F64" s="5">
        <v>4906150480</v>
      </c>
      <c r="G64" s="5">
        <v>5208487437</v>
      </c>
      <c r="I64" s="5">
        <v>17521967004</v>
      </c>
      <c r="J64" s="5">
        <v>5289514651</v>
      </c>
      <c r="K64" s="5">
        <v>6230915367</v>
      </c>
      <c r="L64" s="5">
        <v>4527583755</v>
      </c>
      <c r="M64" s="5">
        <v>2682469202</v>
      </c>
    </row>
    <row r="65" spans="2:13" ht="15.5" x14ac:dyDescent="0.35">
      <c r="C65" t="s">
        <v>27</v>
      </c>
      <c r="E65" s="5">
        <v>-4015225113</v>
      </c>
      <c r="I65" s="5">
        <v>-4015225113</v>
      </c>
      <c r="J65" s="5">
        <v>-2337220098</v>
      </c>
      <c r="K65" s="5">
        <v>-4041400464</v>
      </c>
      <c r="L65" s="5">
        <v>-1693419922</v>
      </c>
      <c r="M65" s="5">
        <v>-2374215845</v>
      </c>
    </row>
    <row r="66" spans="2:13" ht="15.5" x14ac:dyDescent="0.35">
      <c r="C66" t="s">
        <v>82</v>
      </c>
      <c r="E66" s="5">
        <v>-5474326440</v>
      </c>
      <c r="I66" s="5">
        <v>-5474326440</v>
      </c>
      <c r="J66" s="5">
        <v>-2535139444</v>
      </c>
      <c r="K66" s="5">
        <v>-3532547260</v>
      </c>
      <c r="L66" s="5">
        <v>-2285845100</v>
      </c>
      <c r="M66" s="5">
        <v>-3251044322</v>
      </c>
    </row>
    <row r="67" spans="2:13" ht="15.5" x14ac:dyDescent="0.35">
      <c r="C67" t="s">
        <v>83</v>
      </c>
      <c r="E67" s="5">
        <v>1459101327</v>
      </c>
      <c r="I67" s="5">
        <v>1459101327</v>
      </c>
      <c r="J67" s="5">
        <v>197919346</v>
      </c>
      <c r="K67" s="5">
        <v>-508853204</v>
      </c>
      <c r="L67" s="5">
        <v>592425178</v>
      </c>
      <c r="M67" s="5">
        <v>876828477</v>
      </c>
    </row>
    <row r="68" spans="2:13" ht="15.5" x14ac:dyDescent="0.35">
      <c r="C68" t="s">
        <v>84</v>
      </c>
      <c r="E68" s="5">
        <v>-4015225113</v>
      </c>
      <c r="I68" s="5">
        <v>-4015225113</v>
      </c>
      <c r="J68" s="5">
        <v>-2337220098</v>
      </c>
      <c r="K68" s="5">
        <v>-4041400464</v>
      </c>
      <c r="L68" s="5">
        <v>-1693419922</v>
      </c>
      <c r="M68" s="5">
        <v>-2374215845</v>
      </c>
    </row>
    <row r="69" spans="2:13" ht="15.5" x14ac:dyDescent="0.35">
      <c r="C69" t="s">
        <v>85</v>
      </c>
      <c r="D69" s="5">
        <v>409617172</v>
      </c>
      <c r="E69" s="5">
        <v>1543378949</v>
      </c>
      <c r="F69" s="5">
        <v>4906150480</v>
      </c>
      <c r="G69" s="5">
        <v>5208487437</v>
      </c>
      <c r="I69" s="5">
        <v>13506741891</v>
      </c>
      <c r="J69" s="5">
        <v>2952294553</v>
      </c>
      <c r="K69" s="5">
        <v>2189514903</v>
      </c>
      <c r="L69" s="5">
        <v>2834163833</v>
      </c>
      <c r="M69" s="5">
        <v>308253357</v>
      </c>
    </row>
    <row r="70" spans="2:13" ht="15.5" x14ac:dyDescent="0.35">
      <c r="C70" t="s">
        <v>86</v>
      </c>
      <c r="E70" s="5">
        <v>202779764</v>
      </c>
      <c r="I70" s="5">
        <v>202779764</v>
      </c>
      <c r="J70" s="5">
        <v>121840824</v>
      </c>
      <c r="K70" s="5">
        <v>-300080394</v>
      </c>
      <c r="L70" s="5">
        <v>-1154430</v>
      </c>
      <c r="M70" s="5">
        <v>-8870243</v>
      </c>
    </row>
    <row r="71" spans="2:13" ht="15.5" x14ac:dyDescent="0.35">
      <c r="C71" t="s">
        <v>88</v>
      </c>
      <c r="D71" s="5">
        <v>409617172</v>
      </c>
      <c r="E71" s="5">
        <v>1746158713</v>
      </c>
      <c r="F71" s="5">
        <v>4906150480</v>
      </c>
      <c r="G71" s="5">
        <v>5208487437</v>
      </c>
      <c r="I71" s="5">
        <v>13709521655</v>
      </c>
      <c r="J71" s="5">
        <v>3074135377</v>
      </c>
      <c r="K71" s="5">
        <v>1889434509</v>
      </c>
      <c r="L71" s="5">
        <v>2833009403</v>
      </c>
      <c r="M71" s="5">
        <v>299383114</v>
      </c>
    </row>
    <row r="72" spans="2:13" ht="15.5" x14ac:dyDescent="0.35">
      <c r="C72" t="s">
        <v>89</v>
      </c>
      <c r="D72" s="5">
        <v>409617173</v>
      </c>
      <c r="E72" s="5">
        <v>1543378948</v>
      </c>
      <c r="F72" s="5">
        <v>4906150480</v>
      </c>
      <c r="G72" s="5">
        <v>5208487435</v>
      </c>
      <c r="I72" s="5">
        <v>13506741890</v>
      </c>
      <c r="J72" s="5">
        <v>2952294553</v>
      </c>
      <c r="K72" s="5">
        <v>2189514903</v>
      </c>
      <c r="L72" s="5">
        <v>2834163833</v>
      </c>
      <c r="M72" s="5">
        <v>308253357</v>
      </c>
    </row>
    <row r="73" spans="2:13" ht="15.5" x14ac:dyDescent="0.35">
      <c r="C73" t="s">
        <v>7</v>
      </c>
      <c r="D73" s="5">
        <v>409631024</v>
      </c>
      <c r="E73" s="5">
        <v>1746219384</v>
      </c>
      <c r="F73" s="5">
        <v>4906132792</v>
      </c>
      <c r="G73" s="5">
        <v>5208494649</v>
      </c>
      <c r="I73" s="5">
        <v>13709556649</v>
      </c>
      <c r="J73" s="5">
        <v>3074120049</v>
      </c>
      <c r="K73" s="5">
        <v>1889434509</v>
      </c>
      <c r="L73" s="5">
        <v>2833009403</v>
      </c>
      <c r="M73" s="5">
        <v>299383114</v>
      </c>
    </row>
    <row r="74" spans="2:13" ht="15.5" x14ac:dyDescent="0.35">
      <c r="C74" t="s">
        <v>267</v>
      </c>
      <c r="D74" s="5">
        <v>-13851</v>
      </c>
      <c r="E74" s="5">
        <v>-60672</v>
      </c>
      <c r="F74" s="5">
        <v>17688</v>
      </c>
      <c r="G74" s="5">
        <v>-7214</v>
      </c>
      <c r="I74" s="5">
        <v>-34995</v>
      </c>
      <c r="J74" s="5">
        <v>15328</v>
      </c>
    </row>
    <row r="75" spans="2:13" ht="15.5" x14ac:dyDescent="0.35">
      <c r="C75" t="s">
        <v>90</v>
      </c>
      <c r="D75" s="5">
        <v>409617173</v>
      </c>
      <c r="E75" s="5">
        <v>1543378948</v>
      </c>
      <c r="F75" s="5">
        <v>4906150480</v>
      </c>
      <c r="G75" s="5">
        <v>5208487435</v>
      </c>
      <c r="I75" s="5">
        <v>13506741890</v>
      </c>
      <c r="J75" s="5">
        <v>2952294553</v>
      </c>
      <c r="K75" s="5">
        <v>2189514903</v>
      </c>
      <c r="L75" s="5">
        <v>2834163833</v>
      </c>
      <c r="M75" s="5">
        <v>308253357</v>
      </c>
    </row>
    <row r="76" spans="2:13" ht="15.5" x14ac:dyDescent="0.35">
      <c r="C76" t="s">
        <v>91</v>
      </c>
      <c r="D76" s="5">
        <v>409617173</v>
      </c>
      <c r="E76" s="5">
        <v>1746158712</v>
      </c>
      <c r="F76" s="5">
        <v>4906150480</v>
      </c>
      <c r="G76" s="5">
        <v>5208487435</v>
      </c>
      <c r="I76" s="5">
        <v>13709521654</v>
      </c>
      <c r="J76" s="5">
        <v>3074135377</v>
      </c>
      <c r="K76" s="5">
        <v>1889434509</v>
      </c>
      <c r="L76" s="5">
        <v>2833009403</v>
      </c>
      <c r="M76" s="5">
        <v>299383114</v>
      </c>
    </row>
    <row r="77" spans="2:13" ht="15.5" x14ac:dyDescent="0.35">
      <c r="C77" t="s">
        <v>92</v>
      </c>
      <c r="D77" s="5">
        <v>409617173</v>
      </c>
      <c r="E77" s="5">
        <v>1746158712</v>
      </c>
      <c r="F77" s="5">
        <v>4906150480</v>
      </c>
      <c r="G77" s="5">
        <v>5208487435</v>
      </c>
      <c r="I77" s="5">
        <v>13709521654</v>
      </c>
      <c r="J77" s="5">
        <v>3074135377</v>
      </c>
      <c r="K77" s="5">
        <v>1889434509</v>
      </c>
      <c r="L77" s="5">
        <v>2833009403</v>
      </c>
      <c r="M77" s="5">
        <v>299383114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E81" s="5">
        <v>41164799119</v>
      </c>
      <c r="F81" s="5">
        <v>25110351773</v>
      </c>
      <c r="G81" s="5">
        <v>17235120596</v>
      </c>
      <c r="I81" s="5">
        <v>41164799119</v>
      </c>
      <c r="J81" s="5">
        <v>42553641574</v>
      </c>
      <c r="K81" s="5">
        <v>3616880083</v>
      </c>
      <c r="L81" s="5">
        <v>827526167</v>
      </c>
      <c r="M81" s="5">
        <v>11597770751</v>
      </c>
    </row>
    <row r="82" spans="3:13" ht="15.5" x14ac:dyDescent="0.35">
      <c r="C82" t="s">
        <v>269</v>
      </c>
    </row>
    <row r="83" spans="3:13" ht="15.5" x14ac:dyDescent="0.35">
      <c r="C83" t="s">
        <v>96</v>
      </c>
      <c r="E83" s="5">
        <v>32927649775</v>
      </c>
      <c r="F83" s="5">
        <v>43265280152</v>
      </c>
      <c r="G83" s="5">
        <v>48606937385</v>
      </c>
      <c r="I83" s="5">
        <v>32927649775</v>
      </c>
      <c r="J83" s="5">
        <v>19584957553</v>
      </c>
      <c r="K83" s="5">
        <v>33326247434</v>
      </c>
      <c r="L83" s="5">
        <v>17015173418</v>
      </c>
      <c r="M83" s="5">
        <v>7437817257</v>
      </c>
    </row>
    <row r="84" spans="3:13" ht="15.5" x14ac:dyDescent="0.35">
      <c r="C84" t="s">
        <v>270</v>
      </c>
      <c r="E84" s="5">
        <v>961721777</v>
      </c>
      <c r="F84" s="5">
        <v>178471777</v>
      </c>
      <c r="G84" s="5">
        <v>3117286377</v>
      </c>
      <c r="I84" s="5">
        <v>961721777</v>
      </c>
      <c r="J84" s="5">
        <v>8881468277</v>
      </c>
      <c r="K84" s="5">
        <v>18863078240</v>
      </c>
      <c r="M84" s="5">
        <v>1000000000</v>
      </c>
    </row>
    <row r="85" spans="3:13" ht="15.5" x14ac:dyDescent="0.35">
      <c r="C85" t="s">
        <v>97</v>
      </c>
      <c r="F85" s="5">
        <v>505996531</v>
      </c>
      <c r="G85" s="5">
        <v>731049353</v>
      </c>
      <c r="M85" s="5">
        <v>1446878858</v>
      </c>
    </row>
    <row r="86" spans="3:13" ht="15.5" x14ac:dyDescent="0.35">
      <c r="C86" t="s">
        <v>98</v>
      </c>
      <c r="E86" s="5">
        <v>32927649775</v>
      </c>
      <c r="F86" s="5">
        <v>43265280152</v>
      </c>
      <c r="G86" s="5">
        <v>48606937385</v>
      </c>
      <c r="I86" s="5">
        <v>32927649775</v>
      </c>
      <c r="J86" s="5">
        <v>19584957553</v>
      </c>
      <c r="K86" s="5">
        <v>33326247434</v>
      </c>
      <c r="L86" s="5">
        <v>17015173418</v>
      </c>
      <c r="M86" s="5">
        <v>7437817257</v>
      </c>
    </row>
    <row r="87" spans="3:13" ht="15.5" x14ac:dyDescent="0.35">
      <c r="C87" t="s">
        <v>99</v>
      </c>
      <c r="E87" s="5">
        <v>1932920611</v>
      </c>
      <c r="F87" s="5">
        <v>306975292</v>
      </c>
      <c r="G87" s="5">
        <v>202279353</v>
      </c>
      <c r="I87" s="5">
        <v>1932920611</v>
      </c>
      <c r="J87" s="5">
        <v>337522420</v>
      </c>
      <c r="L87" s="5">
        <v>9184621276</v>
      </c>
    </row>
    <row r="88" spans="3:13" ht="15.5" x14ac:dyDescent="0.35">
      <c r="C88" t="s">
        <v>100</v>
      </c>
      <c r="E88" s="5">
        <v>1932920611</v>
      </c>
      <c r="F88" s="5">
        <v>306975292</v>
      </c>
      <c r="G88" s="5">
        <v>202279353</v>
      </c>
      <c r="I88" s="5">
        <v>1932920611</v>
      </c>
      <c r="J88" s="5">
        <v>337522420</v>
      </c>
      <c r="L88" s="5">
        <v>9184621276</v>
      </c>
    </row>
    <row r="89" spans="3:13" ht="15.5" x14ac:dyDescent="0.35">
      <c r="C89" t="s">
        <v>101</v>
      </c>
      <c r="E89" s="5">
        <v>76596316817</v>
      </c>
      <c r="F89" s="5">
        <v>81889548451</v>
      </c>
      <c r="G89" s="5">
        <v>76261330715</v>
      </c>
      <c r="I89" s="5">
        <v>76596316817</v>
      </c>
      <c r="J89" s="5">
        <v>71852237955</v>
      </c>
      <c r="K89" s="5">
        <v>55391701471</v>
      </c>
      <c r="L89" s="5">
        <v>35300080110</v>
      </c>
      <c r="M89" s="5">
        <v>30497651493</v>
      </c>
    </row>
    <row r="90" spans="3:13" ht="15.5" x14ac:dyDescent="0.35">
      <c r="C90" t="s">
        <v>80</v>
      </c>
      <c r="E90" s="5">
        <v>578552264</v>
      </c>
      <c r="F90" s="5">
        <v>375772627</v>
      </c>
      <c r="G90" s="5">
        <v>375772627</v>
      </c>
      <c r="I90" s="5">
        <v>578552264</v>
      </c>
      <c r="J90" s="5">
        <v>375772627</v>
      </c>
      <c r="K90" s="5">
        <v>253931818</v>
      </c>
      <c r="L90" s="5">
        <v>554012212</v>
      </c>
      <c r="M90" s="5">
        <v>555166642</v>
      </c>
    </row>
    <row r="91" spans="3:13" ht="15.5" x14ac:dyDescent="0.35">
      <c r="C91" t="s">
        <v>102</v>
      </c>
      <c r="E91" s="5">
        <v>182444279467</v>
      </c>
      <c r="F91" s="5">
        <v>182225650683</v>
      </c>
      <c r="G91" s="5">
        <v>171665516412</v>
      </c>
      <c r="I91" s="5">
        <v>182444279467</v>
      </c>
      <c r="J91" s="5">
        <v>159045207666</v>
      </c>
      <c r="K91" s="5">
        <v>110895759847</v>
      </c>
      <c r="L91" s="5">
        <v>59674269469</v>
      </c>
      <c r="M91" s="5">
        <v>58864136609</v>
      </c>
    </row>
    <row r="92" spans="3:13" ht="15.5" x14ac:dyDescent="0.35">
      <c r="C92" t="s">
        <v>103</v>
      </c>
    </row>
    <row r="93" spans="3:13" ht="15.5" x14ac:dyDescent="0.35">
      <c r="C93" t="s">
        <v>104</v>
      </c>
      <c r="E93" s="5">
        <v>33634372242</v>
      </c>
      <c r="F93" s="5">
        <v>24561913412</v>
      </c>
      <c r="G93" s="5">
        <v>26727420023</v>
      </c>
      <c r="I93" s="5">
        <v>33634372242</v>
      </c>
      <c r="J93" s="5">
        <v>33134725636</v>
      </c>
      <c r="K93" s="5">
        <v>35549810324</v>
      </c>
      <c r="L93" s="5">
        <v>24825186300</v>
      </c>
      <c r="M93" s="5">
        <v>30781451309</v>
      </c>
    </row>
    <row r="94" spans="3:13" ht="15.5" x14ac:dyDescent="0.35">
      <c r="C94" t="s">
        <v>271</v>
      </c>
      <c r="L94" s="5">
        <v>5952032075</v>
      </c>
      <c r="M94" s="5">
        <v>2430000000</v>
      </c>
    </row>
    <row r="95" spans="3:13" ht="15.5" x14ac:dyDescent="0.35">
      <c r="C95" t="s">
        <v>733</v>
      </c>
    </row>
    <row r="96" spans="3:13" ht="15.5" x14ac:dyDescent="0.35">
      <c r="C96" t="s">
        <v>105</v>
      </c>
      <c r="E96" s="5">
        <v>4299085935</v>
      </c>
      <c r="F96" s="5">
        <v>2897178902</v>
      </c>
      <c r="G96" s="5">
        <v>2897178901</v>
      </c>
      <c r="I96" s="5">
        <v>4299085935</v>
      </c>
      <c r="J96" s="5">
        <v>2897178901</v>
      </c>
      <c r="K96" s="5">
        <v>2733624916</v>
      </c>
      <c r="L96" s="5">
        <v>3157840060</v>
      </c>
      <c r="M96" s="5">
        <v>2565089273</v>
      </c>
    </row>
    <row r="97" spans="3:13" ht="15.5" x14ac:dyDescent="0.35">
      <c r="C97" t="s">
        <v>268</v>
      </c>
      <c r="G97" s="5">
        <v>-542597123</v>
      </c>
    </row>
    <row r="98" spans="3:13" ht="15.5" x14ac:dyDescent="0.35">
      <c r="C98" t="s">
        <v>106</v>
      </c>
      <c r="E98" s="5">
        <v>45743141390</v>
      </c>
      <c r="F98" s="5">
        <v>35266414855</v>
      </c>
      <c r="G98" s="5">
        <v>37490372572</v>
      </c>
      <c r="I98" s="5">
        <v>45743141390</v>
      </c>
      <c r="J98" s="5">
        <v>44554114345</v>
      </c>
      <c r="K98" s="5">
        <v>49391472401</v>
      </c>
      <c r="L98" s="5">
        <v>49056206796</v>
      </c>
      <c r="M98" s="5">
        <v>36129376106</v>
      </c>
    </row>
    <row r="99" spans="3:13" ht="15.5" x14ac:dyDescent="0.35">
      <c r="C99" t="s">
        <v>107</v>
      </c>
      <c r="E99" s="5">
        <v>228187420857</v>
      </c>
      <c r="F99" s="5">
        <v>217492065538</v>
      </c>
      <c r="G99" s="5">
        <v>209155888984</v>
      </c>
      <c r="I99" s="5">
        <v>228187420857</v>
      </c>
      <c r="J99" s="5">
        <v>203599322011</v>
      </c>
      <c r="K99" s="5">
        <v>160287232248</v>
      </c>
      <c r="L99" s="5">
        <v>108730476265</v>
      </c>
      <c r="M99" s="5">
        <v>94993512715</v>
      </c>
    </row>
    <row r="100" spans="3:13" ht="15.5" x14ac:dyDescent="0.35">
      <c r="C100" t="s">
        <v>108</v>
      </c>
    </row>
    <row r="101" spans="3:13" ht="15.5" x14ac:dyDescent="0.35">
      <c r="C101" t="s">
        <v>109</v>
      </c>
    </row>
    <row r="102" spans="3:13" ht="15.5" x14ac:dyDescent="0.35">
      <c r="C102" t="s">
        <v>110</v>
      </c>
      <c r="E102" s="5">
        <v>72268231761</v>
      </c>
      <c r="F102" s="5">
        <v>63896579349</v>
      </c>
      <c r="G102" s="5">
        <v>56886885681</v>
      </c>
      <c r="I102" s="5">
        <v>72268231761</v>
      </c>
      <c r="J102" s="5">
        <v>52623349270</v>
      </c>
      <c r="K102" s="5">
        <v>90178992546</v>
      </c>
      <c r="L102" s="5">
        <v>60482080236</v>
      </c>
      <c r="M102" s="5">
        <v>83819974968</v>
      </c>
    </row>
    <row r="103" spans="3:13" ht="15.5" x14ac:dyDescent="0.35">
      <c r="C103" t="s">
        <v>111</v>
      </c>
    </row>
    <row r="104" spans="3:13" ht="15.5" x14ac:dyDescent="0.35">
      <c r="C104" t="s">
        <v>112</v>
      </c>
      <c r="E104" s="5">
        <v>45477674557</v>
      </c>
      <c r="F104" s="5">
        <v>36259911556</v>
      </c>
      <c r="G104" s="5">
        <v>32076056792</v>
      </c>
      <c r="I104" s="5">
        <v>45477674557</v>
      </c>
      <c r="J104" s="5">
        <v>26463219705</v>
      </c>
      <c r="K104" s="5">
        <v>38473835208</v>
      </c>
      <c r="L104" s="5">
        <v>35040605332</v>
      </c>
      <c r="M104" s="5">
        <v>32021778729</v>
      </c>
    </row>
    <row r="105" spans="3:13" ht="15.5" x14ac:dyDescent="0.35">
      <c r="C105" t="s">
        <v>113</v>
      </c>
    </row>
    <row r="106" spans="3:13" ht="15.5" x14ac:dyDescent="0.35">
      <c r="C106" t="s">
        <v>114</v>
      </c>
      <c r="E106" s="5">
        <v>961721777</v>
      </c>
      <c r="F106" s="5">
        <v>178471777</v>
      </c>
      <c r="G106" s="5">
        <v>3117286377</v>
      </c>
      <c r="I106" s="5">
        <v>961721777</v>
      </c>
      <c r="J106" s="5">
        <v>8881468277</v>
      </c>
      <c r="K106" s="5">
        <v>18863078240</v>
      </c>
      <c r="M106" s="5">
        <v>1000000000</v>
      </c>
    </row>
    <row r="107" spans="3:13" ht="15.5" x14ac:dyDescent="0.35">
      <c r="C107" t="s">
        <v>115</v>
      </c>
      <c r="E107" s="5">
        <v>167315631</v>
      </c>
      <c r="F107" s="5">
        <v>389576133</v>
      </c>
      <c r="G107" s="5">
        <v>175216996</v>
      </c>
      <c r="I107" s="5">
        <v>167315631</v>
      </c>
      <c r="J107" s="5">
        <v>312000702</v>
      </c>
      <c r="K107" s="5">
        <v>1127577034</v>
      </c>
      <c r="L107" s="5">
        <v>905871601</v>
      </c>
      <c r="M107" s="5">
        <v>3614183487</v>
      </c>
    </row>
    <row r="108" spans="3:13" ht="15.5" x14ac:dyDescent="0.35">
      <c r="C108" t="s">
        <v>116</v>
      </c>
      <c r="E108" s="5">
        <v>748713750</v>
      </c>
      <c r="F108" s="5">
        <v>591011991</v>
      </c>
      <c r="G108" s="5">
        <v>254682278</v>
      </c>
      <c r="I108" s="5">
        <v>748713750</v>
      </c>
      <c r="J108" s="5">
        <v>586483989</v>
      </c>
      <c r="K108" s="5">
        <v>2900757469</v>
      </c>
      <c r="L108" s="5">
        <v>1282593227</v>
      </c>
      <c r="M108" s="5">
        <v>512095735</v>
      </c>
    </row>
    <row r="109" spans="3:13" ht="15.5" x14ac:dyDescent="0.35">
      <c r="C109" t="s">
        <v>273</v>
      </c>
      <c r="E109" s="5">
        <v>24736214392</v>
      </c>
      <c r="F109" s="5">
        <v>24848575567</v>
      </c>
      <c r="G109" s="5">
        <v>22360804691</v>
      </c>
      <c r="I109" s="5">
        <v>24736214392</v>
      </c>
      <c r="J109" s="5">
        <v>23972569303</v>
      </c>
      <c r="K109" s="5">
        <v>21321882831</v>
      </c>
      <c r="L109" s="5">
        <v>18562783624</v>
      </c>
    </row>
    <row r="110" spans="3:13" ht="15.5" x14ac:dyDescent="0.35">
      <c r="C110" t="s">
        <v>118</v>
      </c>
    </row>
    <row r="111" spans="3:13" ht="15.5" x14ac:dyDescent="0.35">
      <c r="C111" t="s">
        <v>350</v>
      </c>
      <c r="E111" s="5">
        <v>702800031</v>
      </c>
      <c r="F111" s="5">
        <v>1074348136</v>
      </c>
      <c r="G111" s="5">
        <v>1715201131</v>
      </c>
      <c r="I111" s="5">
        <v>702800031</v>
      </c>
      <c r="J111" s="5">
        <v>1715201131</v>
      </c>
      <c r="K111" s="5">
        <v>296405229</v>
      </c>
      <c r="L111" s="5">
        <v>297198444</v>
      </c>
      <c r="M111" s="5">
        <v>415931273</v>
      </c>
    </row>
    <row r="112" spans="3:13" ht="15.5" x14ac:dyDescent="0.35">
      <c r="C112" t="s">
        <v>276</v>
      </c>
    </row>
    <row r="113" spans="3:13" ht="15.5" x14ac:dyDescent="0.35">
      <c r="C113" t="s">
        <v>120</v>
      </c>
      <c r="E113" s="5">
        <v>1102212124</v>
      </c>
      <c r="F113" s="5">
        <v>1282107983</v>
      </c>
      <c r="G113" s="5">
        <v>1282107983</v>
      </c>
      <c r="I113" s="5">
        <v>1102212124</v>
      </c>
      <c r="J113" s="5">
        <v>1282107983</v>
      </c>
      <c r="K113" s="5">
        <v>597629847</v>
      </c>
      <c r="L113" s="5">
        <v>670067417</v>
      </c>
      <c r="M113" s="5">
        <v>658366545</v>
      </c>
    </row>
    <row r="114" spans="3:13" ht="15.5" x14ac:dyDescent="0.35">
      <c r="C114" t="s">
        <v>121</v>
      </c>
      <c r="E114" s="5">
        <v>3455026818</v>
      </c>
      <c r="F114" s="5">
        <v>2877482623</v>
      </c>
      <c r="G114" s="5">
        <v>6457150217</v>
      </c>
      <c r="I114" s="5">
        <v>3455026818</v>
      </c>
      <c r="J114" s="5">
        <v>12221332117</v>
      </c>
      <c r="K114" s="5">
        <v>20748138923</v>
      </c>
      <c r="L114" s="5">
        <v>777459758</v>
      </c>
      <c r="M114" s="5">
        <v>1941514879</v>
      </c>
    </row>
    <row r="115" spans="3:13" ht="15.5" x14ac:dyDescent="0.35">
      <c r="C115" t="s">
        <v>122</v>
      </c>
      <c r="E115" s="5">
        <v>3455026818</v>
      </c>
      <c r="F115" s="5">
        <v>2877482623</v>
      </c>
      <c r="G115" s="5">
        <v>6457150217</v>
      </c>
      <c r="I115" s="5">
        <v>3455026818</v>
      </c>
      <c r="J115" s="5">
        <v>12221332117</v>
      </c>
      <c r="K115" s="5">
        <v>20748138923</v>
      </c>
      <c r="L115" s="5">
        <v>777459758</v>
      </c>
      <c r="M115" s="5">
        <v>1941514879</v>
      </c>
    </row>
    <row r="116" spans="3:13" ht="15.5" x14ac:dyDescent="0.35">
      <c r="C116" t="s">
        <v>124</v>
      </c>
    </row>
    <row r="117" spans="3:13" ht="15.5" x14ac:dyDescent="0.35">
      <c r="C117" t="s">
        <v>125</v>
      </c>
      <c r="E117" s="5">
        <v>702800031</v>
      </c>
      <c r="F117" s="5">
        <v>1164157923</v>
      </c>
      <c r="G117" s="5">
        <v>1805010918</v>
      </c>
      <c r="I117" s="5">
        <v>702800031</v>
      </c>
      <c r="J117" s="5">
        <v>1805010918</v>
      </c>
      <c r="K117" s="5">
        <v>638925679</v>
      </c>
      <c r="L117" s="5">
        <v>297198444</v>
      </c>
      <c r="M117" s="5">
        <v>415931273</v>
      </c>
    </row>
    <row r="118" spans="3:13" ht="15.5" x14ac:dyDescent="0.35">
      <c r="C118" t="s">
        <v>123</v>
      </c>
    </row>
    <row r="119" spans="3:13" ht="15.5" x14ac:dyDescent="0.35">
      <c r="C119" t="s">
        <v>126</v>
      </c>
      <c r="E119" s="5">
        <v>75723258579</v>
      </c>
      <c r="F119" s="5">
        <v>66774061972</v>
      </c>
      <c r="G119" s="5">
        <v>63344035898</v>
      </c>
      <c r="I119" s="5">
        <v>75723258579</v>
      </c>
      <c r="J119" s="5">
        <v>64844681387</v>
      </c>
      <c r="K119" s="5">
        <v>110927131469</v>
      </c>
      <c r="L119" s="5">
        <v>61259539994</v>
      </c>
      <c r="M119" s="5">
        <v>85761489847</v>
      </c>
    </row>
    <row r="120" spans="3:13" ht="15.5" x14ac:dyDescent="0.35">
      <c r="C120" t="s">
        <v>127</v>
      </c>
    </row>
    <row r="121" spans="3:13" ht="15.5" x14ac:dyDescent="0.35">
      <c r="C121" t="s">
        <v>128</v>
      </c>
      <c r="E121" s="5">
        <v>79000000000</v>
      </c>
      <c r="F121" s="5">
        <v>79000000000</v>
      </c>
      <c r="G121" s="5">
        <v>79000000000</v>
      </c>
      <c r="I121" s="5">
        <v>79000000000</v>
      </c>
      <c r="J121" s="5">
        <v>79000000000</v>
      </c>
      <c r="K121" s="5">
        <v>46836904000</v>
      </c>
      <c r="L121" s="5">
        <v>46836904000</v>
      </c>
      <c r="M121" s="5">
        <v>11432000000</v>
      </c>
    </row>
    <row r="122" spans="3:13" ht="15.5" x14ac:dyDescent="0.35">
      <c r="C122" t="s">
        <v>129</v>
      </c>
      <c r="E122" s="5">
        <v>54157308467</v>
      </c>
      <c r="F122" s="5">
        <v>54157308467</v>
      </c>
      <c r="G122" s="5">
        <v>54157308467</v>
      </c>
      <c r="I122" s="5">
        <v>54157308467</v>
      </c>
      <c r="J122" s="5">
        <v>54157308467</v>
      </c>
    </row>
    <row r="123" spans="3:13" ht="15.5" x14ac:dyDescent="0.35">
      <c r="C123" t="s">
        <v>130</v>
      </c>
      <c r="E123" s="5">
        <v>18728238545</v>
      </c>
      <c r="F123" s="5">
        <v>17184798798</v>
      </c>
      <c r="G123" s="5">
        <v>12278666006</v>
      </c>
      <c r="I123" s="5">
        <v>18728238545</v>
      </c>
      <c r="J123" s="5">
        <v>5221461533</v>
      </c>
      <c r="K123" s="5">
        <v>2269182324</v>
      </c>
      <c r="L123" s="5">
        <v>79020689</v>
      </c>
      <c r="M123" s="5">
        <v>-2755143774</v>
      </c>
    </row>
    <row r="124" spans="3:13" ht="15.5" x14ac:dyDescent="0.35">
      <c r="C124" t="s">
        <v>131</v>
      </c>
      <c r="E124" s="5">
        <v>1275000000</v>
      </c>
      <c r="F124" s="5">
        <v>400000000</v>
      </c>
      <c r="G124" s="5">
        <v>400000000</v>
      </c>
      <c r="I124" s="5">
        <v>1275000000</v>
      </c>
      <c r="J124" s="5">
        <v>400000000</v>
      </c>
      <c r="K124" s="5">
        <v>200000000</v>
      </c>
    </row>
    <row r="125" spans="3:13" ht="15.5" x14ac:dyDescent="0.35">
      <c r="C125" t="s">
        <v>132</v>
      </c>
      <c r="E125" s="5">
        <v>17453238545</v>
      </c>
      <c r="F125" s="5">
        <v>16784798798</v>
      </c>
      <c r="G125" s="5">
        <v>11878666006</v>
      </c>
      <c r="I125" s="5">
        <v>17453238545</v>
      </c>
      <c r="J125" s="5">
        <v>4821461533</v>
      </c>
      <c r="K125" s="5">
        <v>2069182324</v>
      </c>
      <c r="L125" s="5">
        <v>79020689</v>
      </c>
      <c r="M125" s="5">
        <v>-2755143774</v>
      </c>
    </row>
    <row r="126" spans="3:13" ht="15.5" x14ac:dyDescent="0.35">
      <c r="C126" t="s">
        <v>133</v>
      </c>
      <c r="E126" s="5">
        <v>18728238545</v>
      </c>
      <c r="F126" s="5">
        <v>17184798798</v>
      </c>
      <c r="G126" s="5">
        <v>12278666006</v>
      </c>
      <c r="I126" s="5">
        <v>18728238545</v>
      </c>
      <c r="J126" s="5">
        <v>5221461533</v>
      </c>
      <c r="K126" s="5">
        <v>2269182324</v>
      </c>
      <c r="L126" s="5">
        <v>79020689</v>
      </c>
      <c r="M126" s="5">
        <v>-2755143774</v>
      </c>
    </row>
    <row r="127" spans="3:13" ht="15.5" x14ac:dyDescent="0.35">
      <c r="C127" t="s">
        <v>134</v>
      </c>
      <c r="E127" s="5">
        <v>63002</v>
      </c>
      <c r="F127" s="5">
        <v>123674</v>
      </c>
      <c r="G127" s="5">
        <v>105986</v>
      </c>
      <c r="I127" s="5">
        <v>63002</v>
      </c>
      <c r="J127" s="5">
        <v>97997</v>
      </c>
      <c r="K127" s="5">
        <v>82638</v>
      </c>
      <c r="L127" s="5">
        <v>999370</v>
      </c>
    </row>
    <row r="128" spans="3:13" ht="15.5" x14ac:dyDescent="0.35">
      <c r="C128" t="s">
        <v>9</v>
      </c>
      <c r="E128" s="5">
        <v>152464162278</v>
      </c>
      <c r="F128" s="5">
        <v>150718003566</v>
      </c>
      <c r="G128" s="5">
        <v>145811853086</v>
      </c>
      <c r="I128" s="5">
        <v>152464162278</v>
      </c>
      <c r="J128" s="5">
        <v>138754640624</v>
      </c>
      <c r="K128" s="5">
        <v>49360100780</v>
      </c>
      <c r="L128" s="5">
        <v>47470936271</v>
      </c>
      <c r="M128" s="5">
        <v>9232022868</v>
      </c>
    </row>
    <row r="129" spans="2:13" ht="15.5" x14ac:dyDescent="0.35">
      <c r="C129" t="s">
        <v>135</v>
      </c>
      <c r="E129" s="5">
        <v>228187420857</v>
      </c>
      <c r="F129" s="5">
        <v>217492065538</v>
      </c>
      <c r="G129" s="5">
        <v>209155888984</v>
      </c>
      <c r="I129" s="5">
        <v>228187420857</v>
      </c>
      <c r="J129" s="5">
        <v>203599322011</v>
      </c>
      <c r="K129" s="5">
        <v>160287232249</v>
      </c>
      <c r="L129" s="5">
        <v>108730476265</v>
      </c>
      <c r="M129" s="5">
        <v>94993512715</v>
      </c>
    </row>
    <row r="130" spans="2:13" ht="15.5" x14ac:dyDescent="0.35">
      <c r="C130" t="s">
        <v>136</v>
      </c>
      <c r="E130" s="5">
        <v>3950000000</v>
      </c>
      <c r="F130" s="5">
        <v>3950000000</v>
      </c>
      <c r="G130" s="5">
        <v>3950000000</v>
      </c>
      <c r="I130" s="5">
        <v>3950000000</v>
      </c>
      <c r="J130" s="5">
        <v>3950000000</v>
      </c>
      <c r="K130" s="5">
        <v>3950000000</v>
      </c>
      <c r="L130" s="5">
        <v>4097</v>
      </c>
      <c r="M130" s="5">
        <v>1000</v>
      </c>
    </row>
    <row r="132" spans="2:13" ht="15.5" x14ac:dyDescent="0.35">
      <c r="B132" t="s">
        <v>137</v>
      </c>
      <c r="C132" t="s">
        <v>138</v>
      </c>
      <c r="D132" s="5">
        <v>-19494387144</v>
      </c>
      <c r="E132" s="5">
        <v>30342355224</v>
      </c>
      <c r="F132" s="5">
        <v>9433469561</v>
      </c>
      <c r="G132" s="5">
        <v>-3617317205</v>
      </c>
      <c r="I132" s="5">
        <v>22891938052</v>
      </c>
      <c r="J132" s="5">
        <v>-13680346916</v>
      </c>
      <c r="K132" s="5">
        <v>-14827694584</v>
      </c>
      <c r="L132" s="5">
        <v>-15046759588</v>
      </c>
      <c r="M132" s="5">
        <v>-20630653844</v>
      </c>
    </row>
    <row r="133" spans="2:13" ht="15.5" x14ac:dyDescent="0.35">
      <c r="C133" t="s">
        <v>139</v>
      </c>
      <c r="D133" s="5">
        <v>31469542091</v>
      </c>
      <c r="E133" s="5">
        <v>50545519783</v>
      </c>
      <c r="F133" s="5">
        <v>48739493381</v>
      </c>
      <c r="G133" s="5">
        <v>64501057893</v>
      </c>
      <c r="I133" s="5">
        <v>185981585498</v>
      </c>
      <c r="J133" s="5">
        <v>154226387968</v>
      </c>
      <c r="K133" s="5">
        <v>127356104862</v>
      </c>
      <c r="L133" s="5">
        <v>74624119005</v>
      </c>
      <c r="M133" s="5">
        <v>167142667264</v>
      </c>
    </row>
    <row r="134" spans="2:13" ht="15.5" x14ac:dyDescent="0.35">
      <c r="C134" t="s">
        <v>140</v>
      </c>
      <c r="D134" s="5">
        <v>-36658125722</v>
      </c>
      <c r="E134" s="5">
        <v>-11598937070</v>
      </c>
      <c r="F134" s="5">
        <v>-21842288531</v>
      </c>
      <c r="G134" s="5">
        <v>-49373224340</v>
      </c>
      <c r="I134" s="5">
        <v>-102684477187</v>
      </c>
      <c r="J134" s="5">
        <v>-118779554146</v>
      </c>
      <c r="K134" s="5">
        <v>-104423953879</v>
      </c>
      <c r="L134" s="5">
        <v>-57301560232</v>
      </c>
      <c r="M134" s="5">
        <v>-129844057005</v>
      </c>
    </row>
    <row r="135" spans="2:13" ht="15.5" x14ac:dyDescent="0.35">
      <c r="C135" t="s">
        <v>142</v>
      </c>
      <c r="D135" s="5">
        <v>-7578388375</v>
      </c>
      <c r="E135" s="5">
        <v>-9302070032</v>
      </c>
      <c r="F135" s="5">
        <v>-4164685305</v>
      </c>
      <c r="G135" s="5">
        <v>-3683830455</v>
      </c>
      <c r="I135" s="5">
        <v>-21815604801</v>
      </c>
      <c r="J135" s="5">
        <v>-16769993119</v>
      </c>
      <c r="K135" s="5">
        <v>-14783760997</v>
      </c>
      <c r="L135" s="5">
        <v>-11636235632</v>
      </c>
      <c r="M135" s="5">
        <v>-9136427068</v>
      </c>
    </row>
    <row r="136" spans="2:13" ht="15.5" x14ac:dyDescent="0.35">
      <c r="C136" t="s">
        <v>626</v>
      </c>
      <c r="D136" s="5">
        <v>-6018826191</v>
      </c>
      <c r="E136" s="5">
        <v>8585477494</v>
      </c>
      <c r="F136" s="5">
        <v>-11305932696</v>
      </c>
      <c r="G136" s="5">
        <v>-7722492152</v>
      </c>
      <c r="I136" s="5">
        <v>-21043076539</v>
      </c>
      <c r="J136" s="5">
        <v>-18359116045</v>
      </c>
      <c r="K136" s="5">
        <v>-17515287099</v>
      </c>
      <c r="L136" s="5">
        <v>-14326957655</v>
      </c>
      <c r="M136" s="5">
        <v>-27236080503</v>
      </c>
    </row>
    <row r="137" spans="2:13" ht="15.5" x14ac:dyDescent="0.35">
      <c r="C137" t="s">
        <v>834</v>
      </c>
      <c r="D137" s="5">
        <v>863120580</v>
      </c>
      <c r="E137" s="5">
        <v>-3077980841</v>
      </c>
      <c r="F137" s="5">
        <v>625314136</v>
      </c>
      <c r="G137" s="5">
        <v>-38930998</v>
      </c>
      <c r="I137" s="5">
        <v>-2474070735</v>
      </c>
      <c r="J137" s="5">
        <v>-1392312972</v>
      </c>
      <c r="K137" s="5">
        <v>3756850953</v>
      </c>
      <c r="L137" s="5">
        <v>-390111282</v>
      </c>
      <c r="M137" s="5">
        <v>-13088516851</v>
      </c>
    </row>
    <row r="138" spans="2:13" ht="15.5" x14ac:dyDescent="0.35">
      <c r="C138" t="s">
        <v>1002</v>
      </c>
      <c r="D138" s="5">
        <v>89271560</v>
      </c>
      <c r="E138" s="5">
        <v>31381898</v>
      </c>
      <c r="F138" s="5">
        <v>88099845</v>
      </c>
      <c r="G138" s="5">
        <v>140038304</v>
      </c>
      <c r="I138" s="5">
        <v>299311352</v>
      </c>
      <c r="J138" s="5">
        <v>212163768</v>
      </c>
      <c r="K138" s="5">
        <v>1953671</v>
      </c>
      <c r="L138" s="5">
        <v>23738592</v>
      </c>
      <c r="M138" s="5">
        <v>63254980</v>
      </c>
    </row>
    <row r="139" spans="2:13" ht="15.5" x14ac:dyDescent="0.35">
      <c r="C139" t="s">
        <v>616</v>
      </c>
      <c r="D139" s="5">
        <v>-229807079</v>
      </c>
      <c r="E139" s="5">
        <v>-317918481</v>
      </c>
      <c r="F139" s="5">
        <v>-275816258</v>
      </c>
      <c r="G139" s="5">
        <v>-268033012</v>
      </c>
      <c r="I139" s="5">
        <v>-1245994553</v>
      </c>
      <c r="J139" s="5">
        <v>-3040734717</v>
      </c>
      <c r="K139" s="5">
        <v>-2153249822</v>
      </c>
      <c r="L139" s="5">
        <v>-1554328019</v>
      </c>
      <c r="M139" s="5">
        <v>-112308308</v>
      </c>
    </row>
    <row r="140" spans="2:13" ht="15.5" x14ac:dyDescent="0.35">
      <c r="C140" t="s">
        <v>614</v>
      </c>
    </row>
    <row r="141" spans="2:13" ht="15.5" x14ac:dyDescent="0.35">
      <c r="C141" t="s">
        <v>1197</v>
      </c>
    </row>
    <row r="142" spans="2:13" ht="15.5" x14ac:dyDescent="0.35">
      <c r="C142" t="s">
        <v>144</v>
      </c>
      <c r="D142" s="5">
        <v>-1431174008</v>
      </c>
      <c r="E142" s="5">
        <v>-4523117527</v>
      </c>
      <c r="F142" s="5">
        <v>-2430715011</v>
      </c>
      <c r="G142" s="5">
        <v>-7171902445</v>
      </c>
      <c r="I142" s="5">
        <v>-14125734983</v>
      </c>
      <c r="J142" s="5">
        <v>-9777187653</v>
      </c>
      <c r="K142" s="5">
        <v>-7066352273</v>
      </c>
      <c r="L142" s="5">
        <v>-4485424365</v>
      </c>
      <c r="M142" s="5">
        <v>-8419186353</v>
      </c>
    </row>
    <row r="143" spans="2:13" ht="15.5" x14ac:dyDescent="0.35">
      <c r="C143" t="s">
        <v>145</v>
      </c>
      <c r="D143" s="5">
        <v>-671193394</v>
      </c>
      <c r="E143" s="5">
        <v>-1565763118</v>
      </c>
      <c r="F143" s="5">
        <v>-279344873</v>
      </c>
      <c r="G143" s="5">
        <v>-8082473735</v>
      </c>
      <c r="I143" s="5">
        <v>-10033606349</v>
      </c>
      <c r="J143" s="5">
        <v>59472035135</v>
      </c>
      <c r="K143" s="5">
        <v>39237804163</v>
      </c>
      <c r="L143" s="5">
        <v>9320279818</v>
      </c>
      <c r="M143" s="5">
        <v>33664610023</v>
      </c>
    </row>
    <row r="144" spans="2:13" ht="15.5" x14ac:dyDescent="0.35">
      <c r="C144" t="s">
        <v>146</v>
      </c>
      <c r="D144" s="5">
        <v>-2580429194</v>
      </c>
      <c r="E144" s="5">
        <v>-12722144760</v>
      </c>
      <c r="F144" s="5">
        <v>-1278893511</v>
      </c>
      <c r="G144" s="5">
        <v>-136461360</v>
      </c>
      <c r="I144" s="5">
        <v>-14247174158</v>
      </c>
      <c r="J144" s="5">
        <v>-6854926728</v>
      </c>
      <c r="K144" s="5">
        <v>-21620755663</v>
      </c>
      <c r="L144" s="5">
        <v>-5043764814</v>
      </c>
      <c r="M144" s="5">
        <v>-10393788219</v>
      </c>
    </row>
    <row r="145" spans="3:13" ht="15.5" x14ac:dyDescent="0.35">
      <c r="C145" t="s">
        <v>148</v>
      </c>
      <c r="D145" s="5">
        <v>-2580429194</v>
      </c>
      <c r="E145" s="5">
        <v>-12593425737</v>
      </c>
      <c r="F145" s="5">
        <v>-1278893511</v>
      </c>
      <c r="G145" s="5">
        <v>-231061034</v>
      </c>
      <c r="I145" s="5">
        <v>-14210480809</v>
      </c>
      <c r="J145" s="5">
        <v>-6809422552</v>
      </c>
      <c r="K145" s="5">
        <v>-19405074047</v>
      </c>
      <c r="L145" s="5">
        <v>-3280361454</v>
      </c>
      <c r="M145" s="5">
        <v>-11710173312</v>
      </c>
    </row>
    <row r="146" spans="3:13" ht="15.5" x14ac:dyDescent="0.35">
      <c r="C146" t="s">
        <v>1441</v>
      </c>
      <c r="K146" s="5">
        <v>4404323350</v>
      </c>
    </row>
    <row r="147" spans="3:13" ht="15.5" x14ac:dyDescent="0.35">
      <c r="C147" t="s">
        <v>1442</v>
      </c>
      <c r="L147" s="5">
        <v>-2400000000</v>
      </c>
    </row>
    <row r="148" spans="3:13" ht="15.5" x14ac:dyDescent="0.35">
      <c r="C148" t="s">
        <v>290</v>
      </c>
      <c r="E148" s="5">
        <v>-357289837</v>
      </c>
      <c r="G148" s="5">
        <v>2574000</v>
      </c>
      <c r="I148" s="5">
        <v>-357289837</v>
      </c>
      <c r="J148" s="5">
        <v>-438346462</v>
      </c>
      <c r="K148" s="5">
        <v>-6147183497</v>
      </c>
    </row>
    <row r="149" spans="3:13" ht="15.5" x14ac:dyDescent="0.35">
      <c r="C149" t="s">
        <v>1149</v>
      </c>
    </row>
    <row r="150" spans="3:13" ht="15.5" x14ac:dyDescent="0.35">
      <c r="C150" t="s">
        <v>849</v>
      </c>
      <c r="K150" s="5">
        <v>-713055703</v>
      </c>
      <c r="L150" s="5">
        <v>-612703074</v>
      </c>
    </row>
    <row r="151" spans="3:13" ht="15.5" x14ac:dyDescent="0.35">
      <c r="C151" t="s">
        <v>415</v>
      </c>
      <c r="E151" s="5">
        <v>238992344</v>
      </c>
      <c r="G151" s="5">
        <v>92025674</v>
      </c>
      <c r="I151" s="5">
        <v>331018018</v>
      </c>
      <c r="J151" s="5">
        <v>392842286</v>
      </c>
      <c r="K151" s="5">
        <v>240234234</v>
      </c>
      <c r="L151" s="5">
        <v>5147357629</v>
      </c>
      <c r="M151" s="5">
        <v>1316385093</v>
      </c>
    </row>
    <row r="152" spans="3:13" ht="15.5" x14ac:dyDescent="0.35">
      <c r="C152" t="s">
        <v>1443</v>
      </c>
      <c r="L152" s="5">
        <v>-3898057915</v>
      </c>
    </row>
    <row r="153" spans="3:13" ht="15.5" x14ac:dyDescent="0.35">
      <c r="C153" t="s">
        <v>298</v>
      </c>
    </row>
    <row r="154" spans="3:13" ht="15.5" x14ac:dyDescent="0.35">
      <c r="C154" t="s">
        <v>1198</v>
      </c>
      <c r="E154" s="5">
        <v>-10421530</v>
      </c>
      <c r="I154" s="5">
        <v>-10421530</v>
      </c>
    </row>
    <row r="155" spans="3:13" ht="15.5" x14ac:dyDescent="0.35">
      <c r="C155" t="s">
        <v>1199</v>
      </c>
    </row>
    <row r="156" spans="3:13" ht="15.5" x14ac:dyDescent="0.35">
      <c r="C156" t="s">
        <v>149</v>
      </c>
      <c r="D156" s="5">
        <v>-671193394</v>
      </c>
      <c r="E156" s="5">
        <v>-1565763118</v>
      </c>
      <c r="F156" s="5">
        <v>-279344873</v>
      </c>
      <c r="G156" s="5">
        <v>-8082473735</v>
      </c>
      <c r="I156" s="5">
        <v>-10033606349</v>
      </c>
      <c r="J156" s="5">
        <v>59472035135</v>
      </c>
      <c r="K156" s="5">
        <v>39237804163</v>
      </c>
      <c r="L156" s="5">
        <v>9320279818</v>
      </c>
      <c r="M156" s="5">
        <v>33664610023</v>
      </c>
    </row>
    <row r="157" spans="3:13" ht="15.5" x14ac:dyDescent="0.35">
      <c r="C157" t="s">
        <v>420</v>
      </c>
    </row>
    <row r="158" spans="3:13" ht="15.5" x14ac:dyDescent="0.35">
      <c r="C158" t="s">
        <v>636</v>
      </c>
    </row>
    <row r="159" spans="3:13" ht="15.5" x14ac:dyDescent="0.35">
      <c r="C159" t="s">
        <v>635</v>
      </c>
    </row>
    <row r="160" spans="3:13" ht="15.5" x14ac:dyDescent="0.35">
      <c r="C160" t="s">
        <v>685</v>
      </c>
    </row>
    <row r="161" spans="3:13" ht="15.5" x14ac:dyDescent="0.35">
      <c r="C161" t="s">
        <v>1200</v>
      </c>
    </row>
    <row r="162" spans="3:13" ht="15.5" x14ac:dyDescent="0.35">
      <c r="C162" t="s">
        <v>150</v>
      </c>
    </row>
    <row r="163" spans="3:13" ht="15.5" x14ac:dyDescent="0.35">
      <c r="C163" t="s">
        <v>1148</v>
      </c>
    </row>
    <row r="164" spans="3:13" ht="15.5" x14ac:dyDescent="0.35">
      <c r="C164" t="s">
        <v>868</v>
      </c>
      <c r="D164" s="5">
        <v>-231477182</v>
      </c>
      <c r="E164" s="5">
        <v>-812148191</v>
      </c>
      <c r="F164" s="5">
        <v>-2126262754</v>
      </c>
      <c r="G164" s="5">
        <v>-6576733746</v>
      </c>
      <c r="I164" s="5">
        <v>-9515144691</v>
      </c>
      <c r="J164" s="5">
        <v>-10754132384</v>
      </c>
      <c r="L164" s="5">
        <v>-18640667890</v>
      </c>
    </row>
    <row r="165" spans="3:13" ht="15.5" x14ac:dyDescent="0.35">
      <c r="C165" t="s">
        <v>867</v>
      </c>
      <c r="K165" s="5">
        <v>18863078240</v>
      </c>
      <c r="M165" s="5">
        <v>24937251408</v>
      </c>
    </row>
    <row r="166" spans="3:13" ht="15.5" x14ac:dyDescent="0.35">
      <c r="C166" t="s">
        <v>395</v>
      </c>
    </row>
    <row r="167" spans="3:13" ht="15.5" x14ac:dyDescent="0.35">
      <c r="C167" t="s">
        <v>155</v>
      </c>
      <c r="D167" s="5">
        <v>-521099028</v>
      </c>
      <c r="E167" s="5">
        <v>-641253752</v>
      </c>
      <c r="F167" s="5">
        <v>-640852995</v>
      </c>
      <c r="G167" s="5">
        <v>106024623</v>
      </c>
      <c r="I167" s="5">
        <v>-1282106747</v>
      </c>
      <c r="J167" s="5">
        <v>-581827420</v>
      </c>
      <c r="K167" s="5">
        <v>-547469284</v>
      </c>
      <c r="L167" s="5">
        <v>-559861059</v>
      </c>
      <c r="M167" s="5">
        <v>-303614828</v>
      </c>
    </row>
    <row r="168" spans="3:13" ht="15.5" x14ac:dyDescent="0.35">
      <c r="C168" t="s">
        <v>1043</v>
      </c>
      <c r="K168" s="5">
        <v>18163096000</v>
      </c>
    </row>
    <row r="169" spans="3:13" ht="15.5" x14ac:dyDescent="0.35">
      <c r="C169" t="s">
        <v>361</v>
      </c>
    </row>
    <row r="170" spans="3:13" ht="15.5" x14ac:dyDescent="0.35">
      <c r="C170" t="s">
        <v>795</v>
      </c>
      <c r="J170" s="5">
        <v>71400000000</v>
      </c>
      <c r="L170" s="5">
        <v>35404904000</v>
      </c>
    </row>
    <row r="171" spans="3:13" ht="15.5" x14ac:dyDescent="0.35">
      <c r="C171" t="s">
        <v>312</v>
      </c>
      <c r="J171" s="5">
        <v>-3242691533</v>
      </c>
    </row>
    <row r="172" spans="3:13" ht="15.5" x14ac:dyDescent="0.35">
      <c r="C172" t="s">
        <v>1201</v>
      </c>
    </row>
    <row r="173" spans="3:13" ht="15.5" x14ac:dyDescent="0.35">
      <c r="C173" t="s">
        <v>164</v>
      </c>
      <c r="D173" s="5">
        <v>-22746009732</v>
      </c>
      <c r="E173" s="5">
        <v>16054447346</v>
      </c>
      <c r="F173" s="5">
        <v>7875231177</v>
      </c>
      <c r="G173" s="5">
        <v>-11836252300</v>
      </c>
      <c r="I173" s="5">
        <v>-1388842455</v>
      </c>
      <c r="J173" s="5">
        <v>38936761491</v>
      </c>
      <c r="K173" s="5">
        <v>2789353916</v>
      </c>
      <c r="L173" s="5">
        <v>-10770244584</v>
      </c>
      <c r="M173" s="5">
        <v>2640167960</v>
      </c>
    </row>
    <row r="174" spans="3:13" ht="15.5" x14ac:dyDescent="0.35">
      <c r="C174" t="s">
        <v>1202</v>
      </c>
    </row>
    <row r="175" spans="3:13" ht="15.5" x14ac:dyDescent="0.35">
      <c r="C175" t="s">
        <v>1203</v>
      </c>
    </row>
    <row r="176" spans="3:13" ht="15.5" x14ac:dyDescent="0.35">
      <c r="C176" t="s">
        <v>165</v>
      </c>
      <c r="D176" s="5">
        <v>41164799119</v>
      </c>
      <c r="I176" s="5">
        <v>42553641574</v>
      </c>
      <c r="J176" s="5">
        <v>3616880083</v>
      </c>
      <c r="K176" s="5">
        <v>827526167</v>
      </c>
      <c r="L176" s="5">
        <v>11597770751</v>
      </c>
      <c r="M176" s="5">
        <v>8957602791</v>
      </c>
    </row>
    <row r="177" spans="2:13" ht="15.5" x14ac:dyDescent="0.35">
      <c r="C177" t="s">
        <v>166</v>
      </c>
      <c r="D177" s="5">
        <v>18418789387</v>
      </c>
      <c r="E177" s="5">
        <v>16054447346</v>
      </c>
      <c r="F177" s="5">
        <v>7875231177</v>
      </c>
      <c r="G177" s="5">
        <v>-11836252300</v>
      </c>
      <c r="I177" s="5">
        <v>41164799119</v>
      </c>
      <c r="J177" s="5">
        <v>42553641574</v>
      </c>
      <c r="K177" s="5">
        <v>3616880083</v>
      </c>
      <c r="L177" s="5">
        <v>827526167</v>
      </c>
      <c r="M177" s="5">
        <v>11597770751</v>
      </c>
    </row>
    <row r="179" spans="2:13" ht="15.5" x14ac:dyDescent="0.35">
      <c r="B179" t="s">
        <v>167</v>
      </c>
      <c r="C179" t="s">
        <v>11</v>
      </c>
      <c r="E179" s="5">
        <v>3950000000</v>
      </c>
      <c r="F179" s="5">
        <v>3950000000</v>
      </c>
      <c r="G179" s="5">
        <v>3950000000</v>
      </c>
      <c r="I179" s="5">
        <v>3950000000</v>
      </c>
      <c r="J179" s="5">
        <v>3950000000</v>
      </c>
      <c r="K179" s="5">
        <v>3950000000</v>
      </c>
      <c r="L179" s="5">
        <v>0</v>
      </c>
      <c r="M179" s="5">
        <v>0</v>
      </c>
    </row>
    <row r="180" spans="2:13" ht="15.5" x14ac:dyDescent="0.35">
      <c r="C180" t="s">
        <v>168</v>
      </c>
      <c r="E180" s="6">
        <v>0.39</v>
      </c>
      <c r="F180" s="6">
        <v>1.24</v>
      </c>
      <c r="G180" s="6">
        <v>1.32</v>
      </c>
    </row>
    <row r="181" spans="2:13" ht="15.5" x14ac:dyDescent="0.35">
      <c r="C181" t="s">
        <v>169</v>
      </c>
      <c r="D181" s="5">
        <v>0</v>
      </c>
      <c r="E181" s="6">
        <v>351.28</v>
      </c>
      <c r="F181" s="6">
        <v>113.71</v>
      </c>
      <c r="G181" s="6">
        <v>103.03</v>
      </c>
    </row>
    <row r="182" spans="2:13" ht="15.5" x14ac:dyDescent="0.35">
      <c r="C182" t="s">
        <v>60</v>
      </c>
      <c r="D182" s="5">
        <v>0</v>
      </c>
      <c r="E182" s="6">
        <v>8.4700000000000006</v>
      </c>
      <c r="F182" s="6">
        <v>11.43</v>
      </c>
      <c r="G182" s="6">
        <v>10.09</v>
      </c>
    </row>
    <row r="183" spans="2:13" ht="15.5" x14ac:dyDescent="0.35">
      <c r="C183" t="s">
        <v>170</v>
      </c>
      <c r="E183" s="5">
        <v>10660000000</v>
      </c>
      <c r="F183" s="5">
        <v>9740000000</v>
      </c>
      <c r="G183" s="5">
        <v>6720000000</v>
      </c>
    </row>
    <row r="184" spans="2:13" ht="15.5" x14ac:dyDescent="0.35">
      <c r="C184" t="s">
        <v>171</v>
      </c>
      <c r="D184" s="5">
        <v>0</v>
      </c>
      <c r="E184" s="6">
        <v>6.8000000000000005E-3</v>
      </c>
      <c r="F184" s="6">
        <v>2.2599999999999999E-2</v>
      </c>
      <c r="G184" s="6">
        <v>2.4900000000000002E-2</v>
      </c>
    </row>
    <row r="185" spans="2:13" ht="15.5" x14ac:dyDescent="0.35">
      <c r="C185" t="s">
        <v>172</v>
      </c>
      <c r="D185" s="5">
        <v>0</v>
      </c>
      <c r="E185" s="6">
        <v>1.01E-2</v>
      </c>
      <c r="F185" s="6">
        <v>3.2599999999999997E-2</v>
      </c>
      <c r="G185" s="6">
        <v>3.5699999999999996E-2</v>
      </c>
    </row>
    <row r="186" spans="2:13" ht="15.5" x14ac:dyDescent="0.35">
      <c r="C186" t="s">
        <v>173</v>
      </c>
      <c r="D186" s="6">
        <v>1.0800000000000001E-2</v>
      </c>
      <c r="E186" s="6">
        <v>5.5500000000000001E-2</v>
      </c>
      <c r="F186" s="6">
        <v>3.9E-2</v>
      </c>
      <c r="G186" s="6">
        <v>2.5099999999999997E-2</v>
      </c>
    </row>
    <row r="187" spans="2:13" ht="15.5" x14ac:dyDescent="0.35">
      <c r="C187" t="s">
        <v>174</v>
      </c>
      <c r="D187" s="6">
        <v>3.67</v>
      </c>
      <c r="E187" s="6">
        <v>27.04</v>
      </c>
      <c r="F187" s="6">
        <v>21.63</v>
      </c>
      <c r="G187" s="6">
        <v>14.27</v>
      </c>
    </row>
    <row r="188" spans="2:13" ht="15.5" x14ac:dyDescent="0.35">
      <c r="C188" t="s">
        <v>175</v>
      </c>
      <c r="E188" s="5">
        <v>152000000000</v>
      </c>
      <c r="F188" s="5">
        <v>151000000000</v>
      </c>
      <c r="G188" s="5">
        <v>146000000000</v>
      </c>
    </row>
    <row r="189" spans="2:13" ht="15.5" x14ac:dyDescent="0.35">
      <c r="C189" t="s">
        <v>176</v>
      </c>
      <c r="E189" s="6">
        <v>3.55</v>
      </c>
      <c r="F189" s="6">
        <v>3.69</v>
      </c>
      <c r="G189" s="6">
        <v>3.68</v>
      </c>
    </row>
    <row r="190" spans="2:13" ht="15.5" x14ac:dyDescent="0.35">
      <c r="C190" t="s">
        <v>177</v>
      </c>
      <c r="E190" s="6">
        <v>38.6</v>
      </c>
      <c r="F190" s="6">
        <v>38.159999999999997</v>
      </c>
      <c r="G190" s="6">
        <v>36.909999999999997</v>
      </c>
    </row>
    <row r="191" spans="2:13" ht="15.5" x14ac:dyDescent="0.35">
      <c r="C191" t="s">
        <v>178</v>
      </c>
      <c r="E191" s="6">
        <v>3.55</v>
      </c>
      <c r="F191" s="6">
        <v>3.69</v>
      </c>
      <c r="G191" s="6">
        <v>3.68</v>
      </c>
    </row>
    <row r="192" spans="2:13" ht="15.5" x14ac:dyDescent="0.35">
      <c r="C192" t="s">
        <v>179</v>
      </c>
      <c r="E192" s="6">
        <v>38.6</v>
      </c>
      <c r="F192" s="6">
        <v>38.159999999999997</v>
      </c>
      <c r="G192" s="6">
        <v>36.909999999999997</v>
      </c>
    </row>
    <row r="193" spans="3:13" ht="15.5" x14ac:dyDescent="0.35">
      <c r="C193" t="s">
        <v>180</v>
      </c>
      <c r="E193" s="5">
        <v>26000000000</v>
      </c>
      <c r="F193" s="5">
        <v>26000000000</v>
      </c>
      <c r="G193" s="5">
        <v>23000000000</v>
      </c>
    </row>
    <row r="194" spans="3:13" ht="15.5" x14ac:dyDescent="0.35">
      <c r="C194" t="s">
        <v>181</v>
      </c>
      <c r="E194" s="5">
        <v>1000000000</v>
      </c>
      <c r="F194" s="5">
        <v>1000000000</v>
      </c>
      <c r="G194" s="5">
        <v>2000000000</v>
      </c>
    </row>
    <row r="195" spans="3:13" ht="15.5" x14ac:dyDescent="0.35">
      <c r="C195" t="s">
        <v>182</v>
      </c>
      <c r="E195" s="5">
        <v>152000000000</v>
      </c>
      <c r="F195" s="5">
        <v>151000000000</v>
      </c>
      <c r="G195" s="5">
        <v>146000000000</v>
      </c>
    </row>
    <row r="196" spans="3:13" ht="15.5" x14ac:dyDescent="0.35">
      <c r="C196" t="s">
        <v>23</v>
      </c>
      <c r="E196" s="5">
        <v>26000000000</v>
      </c>
      <c r="F196" s="5">
        <v>27000000000</v>
      </c>
      <c r="G196" s="5">
        <v>25000000000</v>
      </c>
    </row>
    <row r="197" spans="3:13" ht="15.5" x14ac:dyDescent="0.35">
      <c r="C197" t="s">
        <v>20</v>
      </c>
      <c r="E197" s="5">
        <v>-15000000000</v>
      </c>
      <c r="F197" s="5">
        <v>2000000000</v>
      </c>
      <c r="G197" s="5">
        <v>8000000000</v>
      </c>
    </row>
    <row r="198" spans="3:13" ht="15.5" x14ac:dyDescent="0.35">
      <c r="C198" t="s">
        <v>183</v>
      </c>
      <c r="E198" s="5">
        <v>110000000000</v>
      </c>
      <c r="F198" s="5">
        <v>118000000000</v>
      </c>
      <c r="G198" s="5">
        <v>115000000000</v>
      </c>
    </row>
    <row r="199" spans="3:13" ht="15.5" x14ac:dyDescent="0.35">
      <c r="C199" t="s">
        <v>184</v>
      </c>
      <c r="D199" s="5">
        <v>-19000000000</v>
      </c>
      <c r="E199" s="5">
        <v>30000000000</v>
      </c>
      <c r="F199" s="5">
        <v>9000000000</v>
      </c>
      <c r="G199" s="5">
        <v>-4000000000</v>
      </c>
    </row>
    <row r="200" spans="3:13" ht="15.5" x14ac:dyDescent="0.35">
      <c r="C200" t="s">
        <v>185</v>
      </c>
      <c r="D200" s="5">
        <v>-3000000000</v>
      </c>
      <c r="E200" s="5">
        <v>-13000000000</v>
      </c>
      <c r="F200" s="5">
        <v>-1000000000</v>
      </c>
      <c r="G200" s="5">
        <v>0</v>
      </c>
    </row>
    <row r="201" spans="3:13" ht="15.5" x14ac:dyDescent="0.35">
      <c r="C201" t="s">
        <v>12</v>
      </c>
      <c r="D201" s="5">
        <v>-22000000000</v>
      </c>
      <c r="E201" s="5">
        <v>18000000000</v>
      </c>
      <c r="F201" s="5">
        <v>8000000000</v>
      </c>
      <c r="G201" s="5">
        <v>-4000000000</v>
      </c>
    </row>
    <row r="202" spans="3:13" ht="15.5" x14ac:dyDescent="0.35">
      <c r="C202" t="s">
        <v>15</v>
      </c>
      <c r="D202" s="5">
        <v>0</v>
      </c>
      <c r="E202" s="6">
        <v>4.49</v>
      </c>
      <c r="F202" s="6">
        <v>2.06</v>
      </c>
      <c r="G202" s="6">
        <v>-0.97</v>
      </c>
    </row>
    <row r="203" spans="3:13" ht="15.5" x14ac:dyDescent="0.35">
      <c r="C203" t="s">
        <v>45</v>
      </c>
      <c r="I203" s="6">
        <v>3.42</v>
      </c>
      <c r="J203" s="6">
        <v>0.75</v>
      </c>
      <c r="K203" s="6">
        <v>0.55000000000000004</v>
      </c>
      <c r="L203" s="6">
        <v>691765.8</v>
      </c>
      <c r="M203" s="6">
        <v>308253.36</v>
      </c>
    </row>
    <row r="204" spans="3:13" ht="15.5" x14ac:dyDescent="0.35">
      <c r="C204" t="s">
        <v>59</v>
      </c>
      <c r="I204" s="6">
        <v>40.06</v>
      </c>
      <c r="J204" s="6">
        <v>178.67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62</v>
      </c>
      <c r="I205" s="6">
        <v>2.72</v>
      </c>
      <c r="J205" s="6">
        <v>3.59</v>
      </c>
      <c r="K205" s="5">
        <v>0</v>
      </c>
      <c r="L205" s="5">
        <v>0</v>
      </c>
      <c r="M205" s="5">
        <v>0</v>
      </c>
    </row>
    <row r="206" spans="3:13" ht="15.5" x14ac:dyDescent="0.35">
      <c r="C206" t="s">
        <v>186</v>
      </c>
      <c r="I206" s="5">
        <v>33610000000</v>
      </c>
      <c r="K206" s="5">
        <v>18290000000</v>
      </c>
      <c r="L206" s="5">
        <v>12910000000</v>
      </c>
      <c r="M206" s="5">
        <v>24380000000</v>
      </c>
    </row>
    <row r="207" spans="3:13" ht="15.5" x14ac:dyDescent="0.35">
      <c r="C207" t="s">
        <v>187</v>
      </c>
      <c r="I207" s="6">
        <v>5.9200000000000003E-2</v>
      </c>
      <c r="J207" s="6">
        <v>1.4499999999999999E-2</v>
      </c>
      <c r="K207" s="6">
        <v>1.37E-2</v>
      </c>
      <c r="L207" s="6">
        <v>2.6099999999999998E-2</v>
      </c>
      <c r="M207" s="6">
        <v>3.2000000000000002E-3</v>
      </c>
    </row>
    <row r="208" spans="3:13" ht="15.5" x14ac:dyDescent="0.35">
      <c r="C208" t="s">
        <v>188</v>
      </c>
      <c r="I208" s="6">
        <v>8.8599999999999998E-2</v>
      </c>
      <c r="J208" s="6">
        <v>2.1299999999999999E-2</v>
      </c>
      <c r="K208" s="6">
        <v>4.4400000000000002E-2</v>
      </c>
      <c r="L208" s="6">
        <v>5.9699999999999996E-2</v>
      </c>
      <c r="M208" s="6">
        <v>3.3399999999999999E-2</v>
      </c>
    </row>
    <row r="209" spans="3:13" ht="15.5" x14ac:dyDescent="0.35">
      <c r="C209" t="s">
        <v>189</v>
      </c>
      <c r="I209" s="6">
        <v>0.14000000000000001</v>
      </c>
      <c r="J209" s="6">
        <v>8.8200000000000001E-2</v>
      </c>
      <c r="K209" s="6">
        <v>0.115</v>
      </c>
      <c r="L209" s="6">
        <v>9.7100000000000006E-2</v>
      </c>
      <c r="M209" s="6">
        <v>2.9186999999999999</v>
      </c>
    </row>
    <row r="210" spans="3:13" ht="15.5" x14ac:dyDescent="0.35">
      <c r="C210" t="s">
        <v>190</v>
      </c>
      <c r="I210" s="6">
        <v>17.239999999999998</v>
      </c>
      <c r="J210" s="6">
        <v>3.21</v>
      </c>
      <c r="K210" s="6">
        <v>3.16</v>
      </c>
      <c r="L210" s="6">
        <v>1.86</v>
      </c>
      <c r="M210" s="6">
        <v>145.19</v>
      </c>
    </row>
    <row r="211" spans="3:13" ht="15.5" x14ac:dyDescent="0.35">
      <c r="C211" t="s">
        <v>56</v>
      </c>
      <c r="I211" s="6">
        <v>3.55</v>
      </c>
      <c r="J211" s="6">
        <v>3.81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53</v>
      </c>
      <c r="I212" s="6">
        <v>38.6</v>
      </c>
      <c r="J212" s="6">
        <v>35.130000000000003</v>
      </c>
      <c r="K212" s="6">
        <v>12.5</v>
      </c>
      <c r="L212" s="6">
        <v>11586511.33</v>
      </c>
      <c r="M212" s="6">
        <v>9232022.8699999992</v>
      </c>
    </row>
    <row r="213" spans="3:13" ht="15.5" x14ac:dyDescent="0.35">
      <c r="C213" t="s">
        <v>191</v>
      </c>
      <c r="I213" s="6">
        <v>3.55</v>
      </c>
      <c r="J213" s="6">
        <v>3.81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192</v>
      </c>
      <c r="I214" s="6">
        <v>38.6</v>
      </c>
      <c r="J214" s="6">
        <v>35.130000000000003</v>
      </c>
      <c r="K214" s="6">
        <v>12.5</v>
      </c>
      <c r="L214" s="6">
        <v>11586511.33</v>
      </c>
      <c r="M214" s="6">
        <v>9232022.8699999992</v>
      </c>
    </row>
    <row r="215" spans="3:13" ht="15.5" x14ac:dyDescent="0.35">
      <c r="C215" t="s">
        <v>193</v>
      </c>
      <c r="I215" s="5">
        <v>26000000000</v>
      </c>
      <c r="J215" s="5">
        <v>25000000000</v>
      </c>
      <c r="K215" s="5">
        <v>22000000000</v>
      </c>
      <c r="L215" s="5">
        <v>19000000000</v>
      </c>
      <c r="M215" s="5">
        <v>0</v>
      </c>
    </row>
    <row r="216" spans="3:13" ht="15.5" x14ac:dyDescent="0.35">
      <c r="C216" t="s">
        <v>194</v>
      </c>
      <c r="I216" s="5">
        <v>1000000000</v>
      </c>
      <c r="J216" s="5">
        <v>2000000000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25</v>
      </c>
      <c r="I217" s="5">
        <v>26000000000</v>
      </c>
      <c r="J217" s="5">
        <v>27000000000</v>
      </c>
      <c r="K217" s="5">
        <v>22000000000</v>
      </c>
      <c r="L217" s="5">
        <v>19000000000</v>
      </c>
      <c r="M217" s="5">
        <v>1000000000</v>
      </c>
    </row>
    <row r="218" spans="3:13" ht="15.5" x14ac:dyDescent="0.35">
      <c r="C218" t="s">
        <v>22</v>
      </c>
      <c r="I218" s="5">
        <v>-15000000000</v>
      </c>
      <c r="J218" s="5">
        <v>-16000000000</v>
      </c>
      <c r="K218" s="5">
        <v>18000000000</v>
      </c>
      <c r="L218" s="5">
        <v>19000000000</v>
      </c>
      <c r="M218" s="5">
        <v>-11000000000</v>
      </c>
    </row>
    <row r="219" spans="3:13" ht="15.5" x14ac:dyDescent="0.35">
      <c r="C219" t="s">
        <v>195</v>
      </c>
      <c r="I219" s="5">
        <v>110000000000</v>
      </c>
      <c r="J219" s="5">
        <v>106000000000</v>
      </c>
      <c r="K219" s="5">
        <v>21000000000</v>
      </c>
      <c r="L219" s="5">
        <v>-1000000000</v>
      </c>
      <c r="M219" s="5">
        <v>-25000000000</v>
      </c>
    </row>
    <row r="220" spans="3:13" ht="15.5" x14ac:dyDescent="0.35">
      <c r="C220" t="s">
        <v>196</v>
      </c>
      <c r="I220" s="5">
        <v>23000000000</v>
      </c>
      <c r="J220" s="5">
        <v>-14000000000</v>
      </c>
      <c r="K220" s="5">
        <v>-15000000000</v>
      </c>
      <c r="L220" s="5">
        <v>-15000000000</v>
      </c>
      <c r="M220" s="5">
        <v>-21000000000</v>
      </c>
    </row>
    <row r="221" spans="3:13" ht="15.5" x14ac:dyDescent="0.35">
      <c r="C221" t="s">
        <v>197</v>
      </c>
      <c r="I221" s="5">
        <v>-14000000000</v>
      </c>
      <c r="J221" s="5">
        <v>-7000000000</v>
      </c>
      <c r="K221" s="5">
        <v>-19000000000</v>
      </c>
      <c r="L221" s="5">
        <v>-3000000000</v>
      </c>
      <c r="M221" s="5">
        <v>-12000000000</v>
      </c>
    </row>
    <row r="222" spans="3:13" ht="15.5" x14ac:dyDescent="0.35">
      <c r="C222" t="s">
        <v>14</v>
      </c>
      <c r="I222" s="5">
        <v>9000000000</v>
      </c>
      <c r="J222" s="5">
        <v>-20000000000</v>
      </c>
      <c r="K222" s="5">
        <v>-34000000000</v>
      </c>
      <c r="L222" s="5">
        <v>-18000000000</v>
      </c>
      <c r="M222" s="5">
        <v>-32000000000</v>
      </c>
    </row>
    <row r="223" spans="3:13" ht="15.5" x14ac:dyDescent="0.35">
      <c r="C223" t="s">
        <v>16</v>
      </c>
      <c r="I223" s="6">
        <v>2.2000000000000002</v>
      </c>
      <c r="J223" s="6">
        <v>-5.19</v>
      </c>
      <c r="K223" s="6">
        <v>-8.67</v>
      </c>
      <c r="L223" s="6">
        <v>-4473302.67</v>
      </c>
      <c r="M223" s="6">
        <v>-32340827.16</v>
      </c>
    </row>
    <row r="225" spans="2:13" ht="15.5" x14ac:dyDescent="0.35">
      <c r="B225" t="s">
        <v>198</v>
      </c>
      <c r="C225" t="s">
        <v>199</v>
      </c>
      <c r="D225" s="5">
        <v>410000000</v>
      </c>
      <c r="E225" s="5">
        <v>2000000000</v>
      </c>
      <c r="F225" s="5">
        <v>5000000000</v>
      </c>
      <c r="G225" s="5">
        <v>5000000000</v>
      </c>
      <c r="H225" s="5">
        <v>2000000000</v>
      </c>
      <c r="I225" s="5">
        <v>14000000000</v>
      </c>
      <c r="J225" s="5">
        <v>3000000000</v>
      </c>
      <c r="K225" s="5">
        <v>2000000000</v>
      </c>
      <c r="L225" s="5">
        <v>3000000000</v>
      </c>
      <c r="M225" s="5">
        <v>308000000</v>
      </c>
    </row>
    <row r="226" spans="2:13" ht="15.5" x14ac:dyDescent="0.35">
      <c r="C226" t="s">
        <v>317</v>
      </c>
      <c r="H226" s="5">
        <v>12000000000</v>
      </c>
      <c r="I226" s="5">
        <v>14000000000</v>
      </c>
      <c r="J226" s="5">
        <v>3000000000</v>
      </c>
    </row>
    <row r="227" spans="2:13" ht="15.5" x14ac:dyDescent="0.35">
      <c r="C227" t="s">
        <v>44</v>
      </c>
      <c r="D227" s="6">
        <v>0.1</v>
      </c>
      <c r="E227" s="6">
        <v>0.39</v>
      </c>
      <c r="F227" s="6">
        <v>1.24</v>
      </c>
      <c r="G227" s="6">
        <v>1.32</v>
      </c>
      <c r="H227" s="6">
        <v>0.41</v>
      </c>
      <c r="I227" s="6">
        <v>3.42</v>
      </c>
      <c r="J227" s="6">
        <v>0.75</v>
      </c>
      <c r="K227" s="6">
        <v>0.55000000000000004</v>
      </c>
      <c r="L227" s="6">
        <v>0.72</v>
      </c>
      <c r="M227" s="6">
        <v>0.08</v>
      </c>
    </row>
    <row r="228" spans="2:13" ht="15.5" x14ac:dyDescent="0.35">
      <c r="C228" t="s">
        <v>318</v>
      </c>
      <c r="H228" s="6">
        <v>3.06</v>
      </c>
      <c r="I228" s="6">
        <v>3.42</v>
      </c>
      <c r="J228" s="6">
        <v>0.75</v>
      </c>
    </row>
    <row r="229" spans="2:13" ht="15.5" x14ac:dyDescent="0.35">
      <c r="C229" t="s">
        <v>204</v>
      </c>
      <c r="D229" s="5">
        <v>40000000000</v>
      </c>
      <c r="E229" s="5">
        <v>64000000000</v>
      </c>
      <c r="F229" s="5">
        <v>49000000000</v>
      </c>
      <c r="G229" s="5">
        <v>53000000000</v>
      </c>
      <c r="H229" s="5">
        <v>160000000000</v>
      </c>
      <c r="I229" s="5">
        <v>199000000000</v>
      </c>
      <c r="J229" s="5">
        <v>148000000000</v>
      </c>
      <c r="K229" s="5">
        <v>137000000000</v>
      </c>
      <c r="L229" s="5">
        <v>93000000000</v>
      </c>
      <c r="M229" s="5">
        <v>130000000000</v>
      </c>
    </row>
    <row r="230" spans="2:13" ht="15.5" x14ac:dyDescent="0.35">
      <c r="C230" t="s">
        <v>319</v>
      </c>
      <c r="H230" s="5">
        <v>206000000000</v>
      </c>
      <c r="I230" s="5">
        <v>199000000000</v>
      </c>
      <c r="J230" s="5">
        <v>148000000000</v>
      </c>
    </row>
    <row r="231" spans="2:13" ht="15.5" x14ac:dyDescent="0.35">
      <c r="C231" t="s">
        <v>208</v>
      </c>
      <c r="I231" s="6">
        <v>347.14</v>
      </c>
    </row>
    <row r="232" spans="2:13" ht="15.5" x14ac:dyDescent="0.35">
      <c r="C232" t="s">
        <v>320</v>
      </c>
      <c r="I232" s="6">
        <v>47.13</v>
      </c>
    </row>
    <row r="233" spans="2:13" ht="15.5" x14ac:dyDescent="0.35">
      <c r="C233" t="s">
        <v>209</v>
      </c>
      <c r="I233" s="6">
        <v>7.42</v>
      </c>
    </row>
    <row r="234" spans="2:13" ht="15.5" x14ac:dyDescent="0.35">
      <c r="C234" t="s">
        <v>321</v>
      </c>
      <c r="I234" s="6">
        <v>2.12E-2</v>
      </c>
    </row>
    <row r="235" spans="2:13" ht="15.5" x14ac:dyDescent="0.35">
      <c r="C235" t="s">
        <v>322</v>
      </c>
      <c r="I235" s="6">
        <v>2.76</v>
      </c>
    </row>
    <row r="236" spans="2:13" ht="15.5" x14ac:dyDescent="0.35">
      <c r="C236" t="s">
        <v>323</v>
      </c>
      <c r="I236" s="6">
        <v>34.130000000000003</v>
      </c>
    </row>
    <row r="237" spans="2:13" ht="15.5" x14ac:dyDescent="0.35">
      <c r="C237" t="s">
        <v>324</v>
      </c>
      <c r="I237" s="6">
        <v>-28889.17</v>
      </c>
    </row>
    <row r="238" spans="2:13" ht="15.5" x14ac:dyDescent="0.35">
      <c r="C238" t="s">
        <v>325</v>
      </c>
      <c r="I238" s="6">
        <v>29.58</v>
      </c>
    </row>
    <row r="239" spans="2:13" ht="15.5" x14ac:dyDescent="0.35">
      <c r="C239" t="s">
        <v>326</v>
      </c>
      <c r="I239" s="6">
        <v>16.920000000000002</v>
      </c>
    </row>
    <row r="240" spans="2:13" ht="15.5" x14ac:dyDescent="0.35">
      <c r="C240" t="s">
        <v>327</v>
      </c>
      <c r="I240" s="6">
        <v>0.13</v>
      </c>
    </row>
    <row r="241" spans="3:9" ht="15.5" x14ac:dyDescent="0.35">
      <c r="C241" t="s">
        <v>328</v>
      </c>
      <c r="I241" s="6">
        <v>-0.48</v>
      </c>
    </row>
    <row r="242" spans="3:9" ht="15.5" x14ac:dyDescent="0.35">
      <c r="C242" t="s">
        <v>329</v>
      </c>
      <c r="I242" s="6">
        <v>3.06</v>
      </c>
    </row>
    <row r="243" spans="3:9" ht="15.5" x14ac:dyDescent="0.35">
      <c r="C243" t="s">
        <v>211</v>
      </c>
      <c r="I243" s="6">
        <v>0.41</v>
      </c>
    </row>
    <row r="244" spans="3:9" ht="15.5" x14ac:dyDescent="0.35">
      <c r="C244" t="s">
        <v>330</v>
      </c>
      <c r="I244" s="6">
        <v>52.12</v>
      </c>
    </row>
    <row r="245" spans="3:9" ht="15.5" x14ac:dyDescent="0.35">
      <c r="C245" t="s">
        <v>333</v>
      </c>
      <c r="I245" s="6">
        <v>17.62</v>
      </c>
    </row>
    <row r="246" spans="3:9" ht="15.5" x14ac:dyDescent="0.35">
      <c r="C246" t="s">
        <v>12</v>
      </c>
      <c r="D246" s="5">
        <v>-22000000000</v>
      </c>
    </row>
    <row r="247" spans="3:9" ht="15.5" x14ac:dyDescent="0.35">
      <c r="C247" t="s">
        <v>220</v>
      </c>
      <c r="I247" s="6">
        <v>5.73</v>
      </c>
    </row>
    <row r="248" spans="3:9" ht="15.5" x14ac:dyDescent="0.35">
      <c r="C248" t="s">
        <v>221</v>
      </c>
      <c r="I248" s="5">
        <v>0</v>
      </c>
    </row>
    <row r="249" spans="3:9" ht="15.5" x14ac:dyDescent="0.35">
      <c r="C249" t="s">
        <v>222</v>
      </c>
      <c r="I249" s="5">
        <v>0</v>
      </c>
    </row>
    <row r="250" spans="3:9" ht="15.5" x14ac:dyDescent="0.35">
      <c r="C250" t="s">
        <v>223</v>
      </c>
      <c r="I250" s="6">
        <v>0.24670000000000003</v>
      </c>
    </row>
    <row r="251" spans="3:9" ht="15.5" x14ac:dyDescent="0.35">
      <c r="C251" t="s">
        <v>334</v>
      </c>
      <c r="I251" s="6">
        <v>9.2899999999999996E-2</v>
      </c>
    </row>
    <row r="252" spans="3:9" ht="15.5" x14ac:dyDescent="0.35">
      <c r="C252" t="s">
        <v>40</v>
      </c>
      <c r="I252" s="5">
        <v>569000000000</v>
      </c>
    </row>
    <row r="253" spans="3:9" ht="15.5" x14ac:dyDescent="0.35">
      <c r="C253" t="s">
        <v>229</v>
      </c>
      <c r="I253" s="5">
        <v>569000000000</v>
      </c>
    </row>
    <row r="254" spans="3:9" ht="15.5" x14ac:dyDescent="0.35">
      <c r="C254" t="s">
        <v>230</v>
      </c>
      <c r="I254" s="5">
        <v>3950000000</v>
      </c>
    </row>
    <row r="255" spans="3:9" ht="15.5" x14ac:dyDescent="0.35">
      <c r="C255" t="s">
        <v>231</v>
      </c>
      <c r="I255" s="6">
        <v>0.21030000000000001</v>
      </c>
    </row>
    <row r="256" spans="3:9" ht="15.5" x14ac:dyDescent="0.35">
      <c r="C256" t="s">
        <v>232</v>
      </c>
      <c r="D256" s="6">
        <v>0.46279999999999999</v>
      </c>
    </row>
    <row r="257" spans="3:9" ht="15.5" x14ac:dyDescent="0.35">
      <c r="C257" t="s">
        <v>233</v>
      </c>
      <c r="D257" s="6">
        <v>2.1099999999999997E-2</v>
      </c>
    </row>
    <row r="258" spans="3:9" ht="15.5" x14ac:dyDescent="0.35">
      <c r="C258" t="s">
        <v>234</v>
      </c>
      <c r="D258" s="6">
        <v>1.0200000000000001E-2</v>
      </c>
    </row>
    <row r="259" spans="3:9" ht="15.5" x14ac:dyDescent="0.35">
      <c r="C259" t="s">
        <v>235</v>
      </c>
      <c r="D259" s="6">
        <v>0.19600000000000001</v>
      </c>
    </row>
    <row r="260" spans="3:9" ht="15.5" x14ac:dyDescent="0.35">
      <c r="C260" t="s">
        <v>236</v>
      </c>
      <c r="D260" s="6">
        <v>0.20910000000000001</v>
      </c>
    </row>
    <row r="261" spans="3:9" ht="15.5" x14ac:dyDescent="0.35">
      <c r="C261" t="s">
        <v>237</v>
      </c>
      <c r="D261" s="6">
        <v>-0.77839999999999998</v>
      </c>
    </row>
    <row r="262" spans="3:9" ht="15.5" x14ac:dyDescent="0.35">
      <c r="C262" t="s">
        <v>244</v>
      </c>
      <c r="I262" s="5">
        <v>7</v>
      </c>
    </row>
    <row r="263" spans="3:9" ht="15.5" x14ac:dyDescent="0.35">
      <c r="C263" t="s">
        <v>245</v>
      </c>
      <c r="I263" s="6">
        <v>0.7</v>
      </c>
    </row>
    <row r="264" spans="3:9" ht="15.5" x14ac:dyDescent="0.35">
      <c r="C264" t="s">
        <v>246</v>
      </c>
      <c r="I264" s="6">
        <v>0.4</v>
      </c>
    </row>
    <row r="265" spans="3:9" ht="15.5" x14ac:dyDescent="0.35">
      <c r="C265" t="s">
        <v>247</v>
      </c>
      <c r="I265" s="6">
        <v>0.21</v>
      </c>
    </row>
    <row r="266" spans="3:9" ht="15.5" x14ac:dyDescent="0.35">
      <c r="C266" t="s">
        <v>249</v>
      </c>
      <c r="I266" s="6">
        <v>0.32</v>
      </c>
    </row>
    <row r="267" spans="3:9" ht="15.5" x14ac:dyDescent="0.35">
      <c r="C267" t="s">
        <v>250</v>
      </c>
      <c r="I267" s="6">
        <v>0.17</v>
      </c>
    </row>
    <row r="268" spans="3:9" ht="15.5" x14ac:dyDescent="0.35">
      <c r="C268" t="s">
        <v>251</v>
      </c>
      <c r="I268" s="6">
        <v>0.49</v>
      </c>
    </row>
    <row r="269" spans="3:9" ht="15.5" x14ac:dyDescent="0.35">
      <c r="C269" t="s">
        <v>337</v>
      </c>
      <c r="I269" s="5">
        <v>206000000000</v>
      </c>
    </row>
    <row r="270" spans="3:9" ht="15.5" x14ac:dyDescent="0.35">
      <c r="C270" t="s">
        <v>338</v>
      </c>
      <c r="I270" s="5">
        <v>83000000000</v>
      </c>
    </row>
    <row r="271" spans="3:9" ht="15.5" x14ac:dyDescent="0.35">
      <c r="C271" t="s">
        <v>339</v>
      </c>
      <c r="I271" s="5">
        <v>34000000000</v>
      </c>
    </row>
    <row r="272" spans="3:9" ht="15.5" x14ac:dyDescent="0.35">
      <c r="C272" t="s">
        <v>340</v>
      </c>
      <c r="I272" s="5">
        <v>12000000000</v>
      </c>
    </row>
    <row r="273" spans="3:9" ht="15.5" x14ac:dyDescent="0.35">
      <c r="C273" t="s">
        <v>341</v>
      </c>
      <c r="I273" s="5">
        <v>17000000000</v>
      </c>
    </row>
    <row r="274" spans="3:9" ht="15.5" x14ac:dyDescent="0.35">
      <c r="C274" t="s">
        <v>342</v>
      </c>
      <c r="I274" s="5">
        <v>-17000000000</v>
      </c>
    </row>
    <row r="275" spans="3:9" ht="15.5" x14ac:dyDescent="0.35">
      <c r="C275" t="s">
        <v>343</v>
      </c>
      <c r="I275" s="5">
        <v>-11000000000</v>
      </c>
    </row>
    <row r="276" spans="3:9" ht="15.5" x14ac:dyDescent="0.35">
      <c r="C276" t="s">
        <v>344</v>
      </c>
      <c r="I276" s="5">
        <v>-17000000000</v>
      </c>
    </row>
    <row r="277" spans="3:9" ht="15.5" x14ac:dyDescent="0.35">
      <c r="C277" t="s">
        <v>345</v>
      </c>
      <c r="I277" s="5">
        <v>0</v>
      </c>
    </row>
  </sheetData>
  <pageMargins left="0.7" right="0.7" top="0.75" bottom="0.75" header="0.3" footer="0.3"/>
  <ignoredErrors>
    <ignoredError sqref="A1:M278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1444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1445</v>
      </c>
      <c r="D2" s="2" vm="92">
        <f ca="1">IFERROR(_xlfn.STOCKHISTORY("XIDX:" &amp; $C$1, D3, , 0, 0, 1), "Libur")</f>
        <v>151</v>
      </c>
      <c r="H2" s="2" vm="92">
        <f ca="1">IFERROR(INDEX(D2:G2,COUNT(D2:G2)),"")</f>
        <v>151</v>
      </c>
      <c r="I2" s="2" vm="178">
        <f ca="1">IFERROR(_xlfn.STOCKHISTORY("XIDX:" &amp; $C$1, I1, , 0, 0, 1), "Libur")</f>
        <v>232</v>
      </c>
      <c r="J2" s="2" vm="147">
        <f ca="1">IFERROR(_xlfn.STOCKHISTORY("XIDX:" &amp; $C$1, J1, , 0, 0, 1), "Libur")</f>
        <v>188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285577084060</v>
      </c>
      <c r="H4" s="2">
        <f>IFERROR(SUM(D4:G4)*(4/MAX(1,COUNT(D4:G4))),"")</f>
        <v>1142308336240</v>
      </c>
      <c r="I4" s="2">
        <f>IFERROR(INDEX(I51:I500,MATCH($C$4,$C$51:$C$500,0)),"")</f>
        <v>858273101066</v>
      </c>
      <c r="J4" s="2">
        <f>IFERROR(INDEX(J51:J500,MATCH($C$4,$C$51:$C$500,0)),"")</f>
        <v>630557768732</v>
      </c>
      <c r="K4" s="2">
        <f>IFERROR(INDEX(K51:K500,MATCH($C$4,$C$51:$C$500,0)),"")</f>
        <v>609569861985</v>
      </c>
      <c r="L4" s="2">
        <f>IFERROR(INDEX(L51:L500,MATCH($C$4,$C$51:$C$500,0)),"")</f>
        <v>430648725778</v>
      </c>
      <c r="M4" s="2">
        <f>IFERROR(INDEX(M51:M500,MATCH($C$4,$C$51:$C$500,0)),"")</f>
        <v>373487766167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10650642401</v>
      </c>
      <c r="H5" s="2">
        <f>IFERROR(SUM(D5:G5)*(4/MAX(1,COUNT(D5:G5))),"")</f>
        <v>42602569604</v>
      </c>
      <c r="I5" s="2">
        <f>IFERROR(INDEX(I51:I500,MATCH($C$5,$C$51:$C$500,0)),"")</f>
        <v>35482033234</v>
      </c>
      <c r="J5" s="2">
        <f>IFERROR(INDEX(J51:J500,MATCH($C$5,$C$51:$C$500,0)),"")</f>
        <v>22821992439</v>
      </c>
      <c r="K5" s="2">
        <f>IFERROR(INDEX(K51:K500,MATCH($C$5,$C$51:$C$500,0)),"")</f>
        <v>24265227123</v>
      </c>
      <c r="L5" s="2">
        <f>IFERROR(INDEX(L51:L500,MATCH($C$5,$C$51:$C$500,0)),"")</f>
        <v>18456257760</v>
      </c>
      <c r="M5" s="2">
        <f>IFERROR(INDEX(M51:M500,MATCH($C$5,$C$51:$C$500,0)),"")</f>
        <v>15018471233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208229917479</v>
      </c>
      <c r="H6" s="2">
        <f>IFERROR(INDEX(D6:G6,COUNT(D6:G6)),"")</f>
        <v>208229917479</v>
      </c>
      <c r="I6" s="2">
        <f>IFERROR(INDEX(I51:I500,MATCH($C$6,$C$51:$C$500,0)),"")</f>
        <v>197817301038</v>
      </c>
      <c r="J6" s="2">
        <f>IFERROR(INDEX(J51:J500,MATCH($C$6,$C$51:$C$500,0)),"")</f>
        <v>168449794460</v>
      </c>
      <c r="K6" s="2">
        <f>IFERROR(INDEX(K51:K500,MATCH($C$6,$C$51:$C$500,0)),"")</f>
        <v>90564682194</v>
      </c>
      <c r="L6" s="2">
        <f>IFERROR(INDEX(L51:L500,MATCH($C$6,$C$51:$C$500,0)),"")</f>
        <v>61614119029</v>
      </c>
      <c r="M6" s="2">
        <f>IFERROR(INDEX(M51:M500,MATCH($C$6,$C$51:$C$500,0)),"")</f>
        <v>25587223303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1.73</v>
      </c>
      <c r="H7" s="3">
        <f>IFERROR(INDEX(D7:G7,COUNT(D7:G7)),"")</f>
        <v>1.73</v>
      </c>
      <c r="I7" s="3">
        <f>IFERROR(INDEX(I51:I500,MATCH($C$7,$C$51:$C$500,0))/1000000000,"")</f>
        <v>1.73</v>
      </c>
      <c r="J7" s="3">
        <f>IFERROR(INDEX(J51:J500,MATCH($C$7,$C$51:$C$500,0))/1000000000,"")</f>
        <v>1.73</v>
      </c>
      <c r="K7" s="3">
        <f>IFERROR(INDEX(K51:K500,MATCH($C$7,$C$51:$C$500,0))/1000000000,"")</f>
        <v>1.27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22000000000</v>
      </c>
      <c r="J8" s="2">
        <f>IFERROR(INDEX(J51:J500,MATCH($C$8,$C$51:$C$500,0)),"")</f>
        <v>2000000000</v>
      </c>
      <c r="K8" s="2">
        <f>IFERROR(INDEX(K51:K500,MATCH($C$8,$C$51:$C$500,0)),"")</f>
        <v>-7000000000</v>
      </c>
      <c r="L8" s="2">
        <f>IFERROR(INDEX(L51:L500,MATCH($C$8,$C$51:$C$500,0)),"")</f>
        <v>22000000000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-0.42</v>
      </c>
      <c r="H9" s="3">
        <f>IFERROR(INDEX(D9:G9,COUNT(D9:G9)),"")</f>
        <v>-0.42</v>
      </c>
      <c r="I9" s="3">
        <f>IFERROR(INDEX(I51:I500,MATCH($C$9,$C$51:$C$500,0)),"")</f>
        <v>12.79</v>
      </c>
      <c r="J9" s="3">
        <f>IFERROR(INDEX(J51:J500,MATCH($C$9,$C$51:$C$500,0)),"")</f>
        <v>1.42</v>
      </c>
      <c r="K9" s="3">
        <f>IFERROR(INDEX(K51:K500,MATCH($C$9,$C$51:$C$500,0)),"")</f>
        <v>-5.66</v>
      </c>
      <c r="L9" s="3">
        <f>IFERROR(INDEX(L51:L500,MATCH($C$9,$C$51:$C$500,0)),"")</f>
        <v>17119656.41</v>
      </c>
      <c r="M9" s="3">
        <f>IFERROR(INDEX(M51:M500,MATCH($C$9,$C$51:$C$500,0)),"")</f>
        <v>-2106002.2000000002</v>
      </c>
    </row>
    <row r="10" spans="1:13" ht="15.5" x14ac:dyDescent="0.35">
      <c r="C10" t="s">
        <v>17</v>
      </c>
      <c r="D10" s="3">
        <f ca="1">IFERROR(IF(D9=0,"",D2/D9),"")</f>
        <v>-359.52380952380952</v>
      </c>
      <c r="I10" s="3">
        <f ca="1">IFERROR(IF(I9=0,"",I2/I9),"")</f>
        <v>18.139171227521501</v>
      </c>
      <c r="J10" s="3">
        <f ca="1">IFERROR(IF(J9=0,"",J2/J9),"")</f>
        <v>132.3943661971831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34250800776</v>
      </c>
      <c r="H11" s="2">
        <f>IFERROR(INDEX(D11:G11,COUNT(D11:G11)),"")</f>
        <v>34250800776</v>
      </c>
      <c r="I11" s="2">
        <f>IFERROR(INDEX(I51:I500,MATCH($C$11,$C$51:$C$500,0)),"")</f>
        <v>55147505488</v>
      </c>
      <c r="J11" s="2">
        <f>IFERROR(INDEX(J51:J500,MATCH($C$11,$C$51:$C$500,0)),"")</f>
        <v>39848297157</v>
      </c>
      <c r="K11" s="2">
        <f>IFERROR(INDEX(K51:K500,MATCH($C$11,$C$51:$C$500,0)),"")</f>
        <v>8457449172</v>
      </c>
      <c r="L11" s="2">
        <f>IFERROR(INDEX(L51:L500,MATCH($C$11,$C$51:$C$500,0)),"")</f>
        <v>25729338705</v>
      </c>
      <c r="M11" s="2">
        <f>IFERROR(INDEX(M51:M500,MATCH($C$11,$C$51:$C$500,0)),"")</f>
        <v>4820194067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-34000000000</v>
      </c>
      <c r="H12" s="2">
        <f>IFERROR(INDEX(D12:G12,COUNT(D12:G12)),"")</f>
        <v>-34000000000</v>
      </c>
      <c r="I12" s="2">
        <f>IFERROR(INDEX(I51:I500,MATCH($C$12,$C$51:$C$500,0)),"")</f>
        <v>-55000000000</v>
      </c>
      <c r="J12" s="2">
        <f>IFERROR(INDEX(J51:J500,MATCH($C$12,$C$51:$C$500,0)),"")</f>
        <v>-39000000000</v>
      </c>
      <c r="K12" s="2">
        <f>IFERROR(INDEX(K51:K500,MATCH($C$12,$C$51:$C$500,0)),"")</f>
        <v>-4000000000</v>
      </c>
      <c r="L12" s="2">
        <f>IFERROR(INDEX(L51:L500,MATCH($C$12,$C$51:$C$500,0)),"")</f>
        <v>-14000000000</v>
      </c>
      <c r="M12" s="2">
        <f>IFERROR(INDEX(M51:M500,MATCH($C$12,$C$51:$C$500,0)),"")</f>
        <v>3000000000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1000000000</v>
      </c>
      <c r="K13" s="2">
        <f>IFERROR(INDEX(K51:K500,MATCH($C$13,$C$51:$C$500,0)),"")</f>
        <v>4000000000</v>
      </c>
      <c r="L13" s="2">
        <f>IFERROR(INDEX(L51:L500,MATCH($C$13,$C$51:$C$500,0)),"")</f>
        <v>12000000000</v>
      </c>
      <c r="M13" s="2">
        <f>IFERROR(INDEX(M51:M500,MATCH($C$13,$C$51:$C$500,0)),"")</f>
        <v>7000000000</v>
      </c>
    </row>
    <row r="14" spans="1:13" ht="15.5" x14ac:dyDescent="0.35">
      <c r="C14" t="s">
        <v>26</v>
      </c>
      <c r="D14" s="2">
        <f>IFERROR(INDEX(D51:D500,MATCH($C$14,$C$51:$C$500,0)),"")</f>
        <v>-368133806</v>
      </c>
      <c r="H14" s="2">
        <f>IFERROR(SUM(D14:G14)*(4/MAX(1,COUNT(D14:G14))),"")</f>
        <v>-1472535224</v>
      </c>
      <c r="I14" s="2">
        <f>IFERROR(INDEX(I51:I500,MATCH($C$14,$C$51:$C$500,0)),"")</f>
        <v>-1901971501</v>
      </c>
      <c r="J14" s="2">
        <f>IFERROR(INDEX(J51:J500,MATCH($C$14,$C$51:$C$500,0)),"")</f>
        <v>-1293306333</v>
      </c>
      <c r="K14" s="2">
        <f>IFERROR(INDEX(K51:K500,MATCH($C$14,$C$51:$C$500,0)),"")</f>
        <v>-1064460426</v>
      </c>
      <c r="L14" s="2">
        <f>IFERROR(INDEX(L51:L500,MATCH($C$14,$C$51:$C$500,0)),"")</f>
        <v>-646957605</v>
      </c>
      <c r="M14" s="2">
        <f>IFERROR(INDEX(M51:M500,MATCH($C$14,$C$51:$C$500,0)),"")</f>
        <v>-658577873</v>
      </c>
    </row>
    <row r="15" spans="1:13" ht="15.5" x14ac:dyDescent="0.35">
      <c r="C15" t="s">
        <v>27</v>
      </c>
      <c r="D15" s="2">
        <f>IFERROR(INDEX(D51:D500,MATCH($C$15,$C$51:$C$500,0)),"")</f>
        <v>-2425542214</v>
      </c>
      <c r="H15" s="2">
        <f>IFERROR(SUM(D15:G15)*(4/MAX(1,COUNT(D15:G15))),"")</f>
        <v>-9702168856</v>
      </c>
      <c r="I15" s="2">
        <f>IFERROR(INDEX(I51:I500,MATCH($C$15,$C$51:$C$500,0)),"")</f>
        <v>-8077305035</v>
      </c>
      <c r="J15" s="2">
        <f>IFERROR(INDEX(J51:J500,MATCH($C$15,$C$51:$C$500,0)),"")</f>
        <v>-3638190108</v>
      </c>
      <c r="K15" s="2">
        <f>IFERROR(INDEX(K51:K500,MATCH($C$15,$C$51:$C$500,0)),"")</f>
        <v>-4152491927</v>
      </c>
      <c r="L15" s="2">
        <f>IFERROR(INDEX(L51:L500,MATCH($C$15,$C$51:$C$500,0)),"")</f>
        <v>-3974084048</v>
      </c>
      <c r="M15" s="2">
        <f>IFERROR(INDEX(M51:M500,MATCH($C$15,$C$51:$C$500,0)),"")</f>
        <v>-3110893806</v>
      </c>
    </row>
    <row r="16" spans="1:13" ht="15.5" x14ac:dyDescent="0.35">
      <c r="C16" t="s">
        <v>28</v>
      </c>
      <c r="D16" s="2">
        <f>IFERROR(INDEX(D51:D500,MATCH($C$16,$C$51:$C$500,0)),"")</f>
        <v>12785683819</v>
      </c>
      <c r="H16" s="2">
        <f>IFERROR(SUM(D16:G16)*(4/MAX(1,COUNT(D16:G16))),"")</f>
        <v>51142735276</v>
      </c>
      <c r="I16" s="2">
        <f>IFERROR(INDEX(I51:I500,MATCH($C$16,$C$51:$C$500,0)),"")</f>
        <v>42651192619</v>
      </c>
      <c r="J16" s="2">
        <f>IFERROR(INDEX(J51:J500,MATCH($C$16,$C$51:$C$500,0)),"")</f>
        <v>25060821347</v>
      </c>
      <c r="K16" s="2">
        <f>IFERROR(INDEX(K51:K500,MATCH($C$16,$C$51:$C$500,0)),"")</f>
        <v>28026522103</v>
      </c>
      <c r="L16" s="2">
        <f>IFERROR(INDEX(L51:L500,MATCH($C$16,$C$51:$C$500,0)),"")</f>
        <v>21923433068</v>
      </c>
      <c r="M16" s="2">
        <f>IFERROR(INDEX(M51:M500,MATCH($C$16,$C$51:$C$500,0)),"")</f>
        <v>18558460979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261230000000</v>
      </c>
      <c r="H20" s="2">
        <f t="shared" ref="H20:M20" ca="1" si="0">IFERROR(H21*H2,"")</f>
        <v>261230000000</v>
      </c>
      <c r="I20" s="2">
        <f t="shared" ca="1" si="0"/>
        <v>401360000000</v>
      </c>
      <c r="J20" s="2">
        <f t="shared" ca="1" si="0"/>
        <v>325240000000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1730000000</v>
      </c>
      <c r="H21" s="2">
        <f>IFERROR(INDEX(D21:G21,COUNT(D21:G21)),"")</f>
        <v>1730000000</v>
      </c>
      <c r="I21" s="2">
        <f>IFERROR(INDEX(I51:I500,MATCH($C$7,$C$51:$C$500,0)),"")</f>
        <v>1730000000</v>
      </c>
      <c r="J21" s="2">
        <f>IFERROR(INDEX(J51:J500,MATCH($C$7,$C$51:$C$500,0)),"")</f>
        <v>1730000000</v>
      </c>
      <c r="K21" s="2">
        <f>IFERROR(INDEX(K51:K500,MATCH($C$7,$C$51:$C$500,0)),"")</f>
        <v>1270000000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5.1148473427571322</v>
      </c>
      <c r="H23" s="3">
        <f t="shared" ref="H23:M23" si="1">IFERROR(H5/H6*100,"")</f>
        <v>20.459389371028529</v>
      </c>
      <c r="I23" s="3">
        <f t="shared" si="1"/>
        <v>17.936769457381295</v>
      </c>
      <c r="J23" s="3">
        <f t="shared" si="1"/>
        <v>13.548245940079967</v>
      </c>
      <c r="K23" s="3">
        <f t="shared" si="1"/>
        <v>26.793255974797198</v>
      </c>
      <c r="L23" s="3">
        <f t="shared" si="1"/>
        <v>29.954591659929715</v>
      </c>
      <c r="M23" s="3">
        <f t="shared" si="1"/>
        <v>58.695197423939092</v>
      </c>
    </row>
    <row r="24" spans="1:13" ht="15.5" x14ac:dyDescent="0.35">
      <c r="C24" t="s">
        <v>43</v>
      </c>
      <c r="D24" s="4">
        <f>IFERROR(_xlfn.RRI(5,I23,D23),"")</f>
        <v>-0.2219317566996013</v>
      </c>
      <c r="H24" s="4">
        <f t="shared" ref="H24:M24" si="2">IFERROR(_xlfn.RRI(5,M23,H23),"")</f>
        <v>-0.19005035390536773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6.14</v>
      </c>
      <c r="H25" s="3">
        <f>IFERROR(INDEX(D25:G25,COUNT(D25:G25)),"")</f>
        <v>6.14</v>
      </c>
      <c r="I25" s="3">
        <f>IFERROR(INDEX(I51:I500,MATCH($C$25,$C$51:$C$500,0)),"")</f>
        <v>20.260000000000002</v>
      </c>
      <c r="J25" s="3">
        <f>IFERROR(INDEX(J51:J500,MATCH($C$25,$C$51:$C$500,0)),"")</f>
        <v>13.13</v>
      </c>
      <c r="K25" s="3">
        <f>IFERROR(INDEX(K51:K500,MATCH($C$25,$C$51:$C$500,0)),"")</f>
        <v>19.02</v>
      </c>
      <c r="L25" s="3">
        <f>IFERROR(INDEX(L51:L500,MATCH($C$25,$C$51:$C$500,0)),"")</f>
        <v>13807191.550000001</v>
      </c>
      <c r="M25" s="3">
        <f>IFERROR(INDEX(M51:M500,MATCH($C$25,$C$51:$C$500,0)),"")</f>
        <v>11882743.98</v>
      </c>
    </row>
    <row r="26" spans="1:13" ht="15.5" x14ac:dyDescent="0.35">
      <c r="C26" t="s">
        <v>46</v>
      </c>
      <c r="D26" s="4">
        <f>IFERROR(_xlfn.RRI(5,I25,D25),"")</f>
        <v>-0.21239985753506407</v>
      </c>
      <c r="H26" s="4">
        <f t="shared" ref="H26:M26" si="3">IFERROR(_xlfn.RRI(5,M25,H25),"")</f>
        <v>-0.94470952433427069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165.07345899421966</v>
      </c>
      <c r="H27" s="3">
        <f t="shared" ref="H27:M27" si="4">IFERROR(H4/H21,"")</f>
        <v>660.29383597687865</v>
      </c>
      <c r="I27" s="3">
        <f t="shared" si="4"/>
        <v>496.11161911329481</v>
      </c>
      <c r="J27" s="3">
        <f t="shared" si="4"/>
        <v>364.48425938265893</v>
      </c>
      <c r="K27" s="3">
        <f t="shared" si="4"/>
        <v>479.97626927952757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-0.19754706351169826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-0.69693978282329716</v>
      </c>
      <c r="I29" s="4">
        <f t="shared" si="6"/>
        <v>0.54303122619954303</v>
      </c>
      <c r="J29" s="4">
        <f t="shared" si="6"/>
        <v>-0.30967402733964244</v>
      </c>
      <c r="K29" s="4">
        <f t="shared" si="6"/>
        <v>-0.9999986224570051</v>
      </c>
      <c r="L29" s="4">
        <f t="shared" si="6"/>
        <v>0.16195312911218679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0.33093806018296518</v>
      </c>
      <c r="I30" s="4">
        <f t="shared" si="7"/>
        <v>0.36113318021902568</v>
      </c>
      <c r="J30" s="4">
        <f t="shared" si="7"/>
        <v>-0.24062024997658507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119.97</v>
      </c>
      <c r="H32" s="3">
        <f>IFERROR(INDEX(D32:G32,COUNT(D32:G32)),"")</f>
        <v>119.97</v>
      </c>
      <c r="I32" s="3">
        <f>IFERROR(INDEX(I51:I500,MATCH($C$32,$C$51:$C$500,0)),"")</f>
        <v>113.79</v>
      </c>
      <c r="J32" s="3">
        <f>IFERROR(INDEX(J51:J500,MATCH($C$32,$C$51:$C$500,0)),"")</f>
        <v>96.97</v>
      </c>
      <c r="K32" s="3">
        <f>IFERROR(INDEX(K51:K500,MATCH($C$32,$C$51:$C$500,0)),"")</f>
        <v>69.150000000000006</v>
      </c>
      <c r="L32" s="3">
        <f>IFERROR(INDEX(L51:L500,MATCH($C$32,$C$51:$C$500,0)),"")</f>
        <v>47395476.18</v>
      </c>
      <c r="M32" s="3">
        <f>IFERROR(INDEX(M51:M500,MATCH($C$32,$C$51:$C$500,0)),"")</f>
        <v>19682479.460000001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1.27</v>
      </c>
      <c r="H33" s="3">
        <f>IFERROR(INDEX(D33:G33,COUNT(D33:G33)),"")</f>
        <v>1.27</v>
      </c>
      <c r="I33" s="3">
        <f>IFERROR(INDEX(I51:I500,MATCH($C$33,$C$51:$C$500,0)),"")</f>
        <v>2.04</v>
      </c>
      <c r="J33" s="3">
        <f>IFERROR(INDEX(J51:J500,MATCH($C$33,$C$51:$C$500,0)),"")</f>
        <v>1.94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24.76</v>
      </c>
      <c r="H34" s="3">
        <f>IFERROR(INDEX(D34:G34,COUNT(D34:G34)),"")</f>
        <v>24.76</v>
      </c>
      <c r="I34" s="3">
        <f>IFERROR(INDEX(I51:I500,MATCH($C$34,$C$51:$C$500,0)),"")</f>
        <v>11.45</v>
      </c>
      <c r="J34" s="3">
        <f>IFERROR(INDEX(J51:J500,MATCH($C$34,$C$51:$C$500,0)),"")</f>
        <v>14.32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0.92</v>
      </c>
      <c r="H35" s="3">
        <f>IFERROR(INDEX(D35:G35,COUNT(D35:G35)),"")</f>
        <v>0.92</v>
      </c>
      <c r="I35" s="3">
        <f>IFERROR(INDEX(I51:I500,MATCH($C$35,$C$51:$C$500,0)),"")</f>
        <v>0.47</v>
      </c>
      <c r="J35" s="3">
        <f>IFERROR(INDEX(J51:J500,MATCH($C$35,$C$51:$C$500,0)),"")</f>
        <v>0.51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0.12210000000000001</v>
      </c>
      <c r="I36" s="4">
        <f t="shared" si="8"/>
        <v>0.14800000000000002</v>
      </c>
      <c r="J36" s="4">
        <f t="shared" si="8"/>
        <v>0.28550000000000003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3</v>
      </c>
      <c r="I37" s="3">
        <f t="shared" si="9"/>
        <v>3</v>
      </c>
      <c r="J37" s="3">
        <f t="shared" si="9"/>
        <v>3.75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285577084060</v>
      </c>
      <c r="E51" s="5">
        <v>234363894218</v>
      </c>
      <c r="F51" s="5">
        <v>239775986839</v>
      </c>
      <c r="G51" s="5">
        <v>191269215879</v>
      </c>
      <c r="I51" s="5">
        <v>858273101066</v>
      </c>
      <c r="J51" s="5">
        <v>630557768732</v>
      </c>
      <c r="K51" s="5">
        <v>609569861985</v>
      </c>
      <c r="L51" s="5">
        <v>430648725778</v>
      </c>
      <c r="M51" s="5">
        <v>373487766167</v>
      </c>
    </row>
    <row r="52" spans="2:13" ht="15.5" x14ac:dyDescent="0.35">
      <c r="C52" t="s">
        <v>73</v>
      </c>
      <c r="D52" s="5">
        <v>-274793648641</v>
      </c>
      <c r="E52" s="5">
        <v>-220554646299</v>
      </c>
      <c r="F52" s="5">
        <v>-226633732387</v>
      </c>
      <c r="G52" s="5">
        <v>-176987990622</v>
      </c>
      <c r="I52" s="5">
        <v>-810190387879</v>
      </c>
      <c r="J52" s="5">
        <v>-595309040812</v>
      </c>
      <c r="K52" s="5">
        <v>-568935150285</v>
      </c>
      <c r="L52" s="5">
        <v>-396309018276</v>
      </c>
      <c r="M52" s="5">
        <v>-345027251849</v>
      </c>
    </row>
    <row r="53" spans="2:13" ht="15.5" x14ac:dyDescent="0.35">
      <c r="C53" t="s">
        <v>74</v>
      </c>
      <c r="D53" s="5">
        <v>10783435419</v>
      </c>
      <c r="E53" s="5">
        <v>13809247919</v>
      </c>
      <c r="F53" s="5">
        <v>13142254452</v>
      </c>
      <c r="G53" s="5">
        <v>14281225257</v>
      </c>
      <c r="I53" s="5">
        <v>48082713187</v>
      </c>
      <c r="J53" s="5">
        <v>35248727920</v>
      </c>
      <c r="K53" s="5">
        <v>40634711700</v>
      </c>
      <c r="L53" s="5">
        <v>34339707502</v>
      </c>
      <c r="M53" s="5">
        <v>28460514318</v>
      </c>
    </row>
    <row r="54" spans="2:13" ht="15.5" x14ac:dyDescent="0.35">
      <c r="C54" t="s">
        <v>75</v>
      </c>
      <c r="D54" s="5">
        <v>1745944294</v>
      </c>
      <c r="E54" s="5">
        <v>-3209031302</v>
      </c>
      <c r="F54" s="5">
        <v>5097149512</v>
      </c>
      <c r="G54" s="5">
        <v>-6085684723</v>
      </c>
      <c r="I54" s="5">
        <v>-5650796434</v>
      </c>
      <c r="J54" s="5">
        <v>-9985759247</v>
      </c>
      <c r="K54" s="5">
        <v>-11598386564</v>
      </c>
      <c r="L54" s="5">
        <v>-11804098915</v>
      </c>
      <c r="M54" s="5">
        <v>-9273763584</v>
      </c>
    </row>
    <row r="55" spans="2:13" ht="15.5" x14ac:dyDescent="0.35">
      <c r="C55" t="s">
        <v>77</v>
      </c>
      <c r="D55" s="5">
        <v>-10579568042</v>
      </c>
      <c r="E55" s="5">
        <v>-10697196978</v>
      </c>
      <c r="F55" s="5">
        <v>-11439963190</v>
      </c>
      <c r="G55" s="5">
        <v>-11196873713</v>
      </c>
      <c r="I55" s="5">
        <v>-44552806752</v>
      </c>
      <c r="J55" s="5">
        <v>-38554549107</v>
      </c>
      <c r="K55" s="5">
        <v>-31285340751</v>
      </c>
      <c r="L55" s="5">
        <v>-23780551197</v>
      </c>
      <c r="M55" s="5">
        <v>-18772689597</v>
      </c>
    </row>
    <row r="56" spans="2:13" ht="15.5" x14ac:dyDescent="0.35">
      <c r="C56" t="s">
        <v>80</v>
      </c>
      <c r="D56" s="5">
        <v>-238025960</v>
      </c>
      <c r="E56" s="5">
        <v>-2618090023</v>
      </c>
      <c r="F56" s="5">
        <v>2122438833</v>
      </c>
      <c r="G56" s="5">
        <v>268775958</v>
      </c>
      <c r="I56" s="5">
        <v>-380776656</v>
      </c>
      <c r="J56" s="5">
        <v>-1234399374</v>
      </c>
      <c r="K56" s="5">
        <v>-507750958</v>
      </c>
    </row>
    <row r="57" spans="2:13" ht="15.5" x14ac:dyDescent="0.35">
      <c r="C57" t="s">
        <v>78</v>
      </c>
      <c r="D57" s="5">
        <v>12529379713</v>
      </c>
      <c r="E57" s="5">
        <v>10600216617</v>
      </c>
      <c r="F57" s="5">
        <v>18239403964</v>
      </c>
      <c r="G57" s="5">
        <v>8195540534</v>
      </c>
      <c r="I57" s="5">
        <v>42431916753</v>
      </c>
      <c r="J57" s="5">
        <v>25262968673</v>
      </c>
      <c r="K57" s="5">
        <v>29036325136</v>
      </c>
      <c r="L57" s="5">
        <v>22535608587</v>
      </c>
      <c r="M57" s="5">
        <v>19186750734</v>
      </c>
    </row>
    <row r="58" spans="2:13" ht="15.5" x14ac:dyDescent="0.35">
      <c r="C58" t="s">
        <v>79</v>
      </c>
      <c r="D58" s="5">
        <v>256304106</v>
      </c>
      <c r="E58" s="5">
        <v>-403559520</v>
      </c>
      <c r="F58" s="5">
        <v>-234294600</v>
      </c>
      <c r="G58" s="5">
        <v>650071726</v>
      </c>
      <c r="I58" s="5">
        <v>219275866</v>
      </c>
      <c r="J58" s="5">
        <v>-202147326</v>
      </c>
      <c r="K58" s="5">
        <v>-1009803033</v>
      </c>
      <c r="L58" s="5">
        <v>-612175519</v>
      </c>
      <c r="M58" s="5">
        <v>-628289755</v>
      </c>
    </row>
    <row r="59" spans="2:13" ht="15.5" x14ac:dyDescent="0.35">
      <c r="C59" t="s">
        <v>261</v>
      </c>
      <c r="D59" s="5">
        <v>624437912</v>
      </c>
      <c r="E59" s="5">
        <v>497329316</v>
      </c>
      <c r="F59" s="5">
        <v>662623868</v>
      </c>
      <c r="G59" s="5">
        <v>501421897</v>
      </c>
      <c r="I59" s="5">
        <v>2121247367</v>
      </c>
      <c r="J59" s="5">
        <v>1091159007</v>
      </c>
      <c r="K59" s="5">
        <v>54657393</v>
      </c>
      <c r="L59" s="5">
        <v>34782086</v>
      </c>
      <c r="M59" s="5">
        <v>30288118</v>
      </c>
    </row>
    <row r="60" spans="2:13" ht="15.5" x14ac:dyDescent="0.35">
      <c r="C60" t="s">
        <v>26</v>
      </c>
      <c r="D60" s="5">
        <v>-368133806</v>
      </c>
      <c r="E60" s="5">
        <v>-900888836</v>
      </c>
      <c r="F60" s="5">
        <v>-896918468</v>
      </c>
      <c r="G60" s="5">
        <v>148649829</v>
      </c>
      <c r="I60" s="5">
        <v>-1901971501</v>
      </c>
      <c r="J60" s="5">
        <v>-1293306333</v>
      </c>
      <c r="K60" s="5">
        <v>-1064460426</v>
      </c>
      <c r="L60" s="5">
        <v>-646957605</v>
      </c>
      <c r="M60" s="5">
        <v>-658577873</v>
      </c>
    </row>
    <row r="61" spans="2:13" ht="15.5" x14ac:dyDescent="0.35">
      <c r="C61" t="s">
        <v>81</v>
      </c>
      <c r="D61" s="5">
        <v>256304106</v>
      </c>
      <c r="E61" s="5">
        <v>-403559520</v>
      </c>
      <c r="F61" s="5">
        <v>-234294600</v>
      </c>
      <c r="G61" s="5">
        <v>650071726</v>
      </c>
      <c r="I61" s="5">
        <v>219275866</v>
      </c>
      <c r="J61" s="5">
        <v>-202147326</v>
      </c>
      <c r="K61" s="5">
        <v>-1009803033</v>
      </c>
      <c r="L61" s="5">
        <v>-612175519</v>
      </c>
      <c r="M61" s="5">
        <v>-628289755</v>
      </c>
    </row>
    <row r="62" spans="2:13" ht="15.5" x14ac:dyDescent="0.35">
      <c r="C62" t="s">
        <v>28</v>
      </c>
      <c r="D62" s="5">
        <v>12785683819</v>
      </c>
      <c r="E62" s="5">
        <v>10196657097</v>
      </c>
      <c r="F62" s="5">
        <v>18005109364</v>
      </c>
      <c r="G62" s="5">
        <v>8845612260</v>
      </c>
      <c r="I62" s="5">
        <v>42651192619</v>
      </c>
      <c r="J62" s="5">
        <v>25060821347</v>
      </c>
      <c r="K62" s="5">
        <v>28026522103</v>
      </c>
      <c r="L62" s="5">
        <v>21923433068</v>
      </c>
      <c r="M62" s="5">
        <v>18558460979</v>
      </c>
    </row>
    <row r="63" spans="2:13" ht="15.5" x14ac:dyDescent="0.35">
      <c r="C63" t="s">
        <v>27</v>
      </c>
      <c r="D63" s="5">
        <v>-2425542214</v>
      </c>
      <c r="E63" s="5">
        <v>-2182739474</v>
      </c>
      <c r="F63" s="5">
        <v>-3916115715</v>
      </c>
      <c r="G63" s="5">
        <v>-1789329665</v>
      </c>
      <c r="I63" s="5">
        <v>-8077305035</v>
      </c>
      <c r="J63" s="5">
        <v>-3638190108</v>
      </c>
      <c r="K63" s="5">
        <v>-4152491927</v>
      </c>
      <c r="L63" s="5">
        <v>-3974084048</v>
      </c>
      <c r="M63" s="5">
        <v>-3110893806</v>
      </c>
    </row>
    <row r="64" spans="2:13" ht="15.5" x14ac:dyDescent="0.35">
      <c r="C64" t="s">
        <v>82</v>
      </c>
      <c r="F64" s="5">
        <v>-3560334580</v>
      </c>
      <c r="G64" s="5">
        <v>-2200100760</v>
      </c>
      <c r="K64" s="5">
        <v>-4098621732</v>
      </c>
      <c r="L64" s="5">
        <v>-3553885720</v>
      </c>
      <c r="M64" s="5">
        <v>-3020462060</v>
      </c>
    </row>
    <row r="65" spans="2:13" ht="15.5" x14ac:dyDescent="0.35">
      <c r="C65" t="s">
        <v>83</v>
      </c>
      <c r="F65" s="5">
        <v>-355781135</v>
      </c>
      <c r="G65" s="5">
        <v>410771095</v>
      </c>
      <c r="K65" s="5">
        <v>-53870195</v>
      </c>
      <c r="L65" s="5">
        <v>-420198328</v>
      </c>
      <c r="M65" s="5">
        <v>-90431746</v>
      </c>
    </row>
    <row r="66" spans="2:13" ht="15.5" x14ac:dyDescent="0.35">
      <c r="C66" t="s">
        <v>84</v>
      </c>
      <c r="D66" s="5">
        <v>-2425542214</v>
      </c>
      <c r="E66" s="5">
        <v>-2182739474</v>
      </c>
      <c r="F66" s="5">
        <v>-3916115715</v>
      </c>
      <c r="G66" s="5">
        <v>-1789329665</v>
      </c>
      <c r="I66" s="5">
        <v>-8077305035</v>
      </c>
      <c r="J66" s="5">
        <v>-3638190108</v>
      </c>
      <c r="K66" s="5">
        <v>-4152491927</v>
      </c>
      <c r="L66" s="5">
        <v>-3974084048</v>
      </c>
      <c r="M66" s="5">
        <v>-3110893806</v>
      </c>
    </row>
    <row r="67" spans="2:13" ht="15.5" x14ac:dyDescent="0.35">
      <c r="C67" t="s">
        <v>265</v>
      </c>
      <c r="D67" s="5">
        <v>10360141605</v>
      </c>
      <c r="E67" s="5">
        <v>8013917623</v>
      </c>
      <c r="F67" s="5">
        <v>14088993649</v>
      </c>
      <c r="G67" s="5">
        <v>7056282595</v>
      </c>
      <c r="I67" s="5">
        <v>34573887584</v>
      </c>
      <c r="J67" s="5">
        <v>21422631239</v>
      </c>
      <c r="K67" s="5">
        <v>23874030176</v>
      </c>
      <c r="L67" s="5">
        <v>17949349020</v>
      </c>
      <c r="M67" s="5">
        <v>15447567173</v>
      </c>
    </row>
    <row r="68" spans="2:13" ht="15.5" x14ac:dyDescent="0.35">
      <c r="C68" t="s">
        <v>85</v>
      </c>
      <c r="D68" s="5">
        <v>10360141605</v>
      </c>
      <c r="E68" s="5">
        <v>8013917623</v>
      </c>
      <c r="F68" s="5">
        <v>14088993649</v>
      </c>
      <c r="G68" s="5">
        <v>7056282595</v>
      </c>
      <c r="I68" s="5">
        <v>34573887584</v>
      </c>
      <c r="J68" s="5">
        <v>21422631239</v>
      </c>
      <c r="K68" s="5">
        <v>23738323265</v>
      </c>
      <c r="L68" s="5">
        <v>17949349020</v>
      </c>
      <c r="M68" s="5">
        <v>15447567173</v>
      </c>
    </row>
    <row r="69" spans="2:13" ht="15.5" x14ac:dyDescent="0.35">
      <c r="C69" t="s">
        <v>86</v>
      </c>
      <c r="D69" s="5">
        <v>52474836</v>
      </c>
      <c r="E69" s="5">
        <v>403647623</v>
      </c>
      <c r="F69" s="5">
        <v>41240456</v>
      </c>
      <c r="G69" s="5">
        <v>41240458</v>
      </c>
      <c r="I69" s="5">
        <v>527368994</v>
      </c>
      <c r="J69" s="5">
        <v>164961826</v>
      </c>
      <c r="K69" s="5">
        <v>19152900</v>
      </c>
      <c r="L69" s="5">
        <v>506908740</v>
      </c>
      <c r="M69" s="5">
        <v>-429095940</v>
      </c>
    </row>
    <row r="70" spans="2:13" ht="15.5" x14ac:dyDescent="0.35">
      <c r="C70" t="s">
        <v>88</v>
      </c>
      <c r="D70" s="5">
        <v>10412616441</v>
      </c>
      <c r="E70" s="5">
        <v>8417565246</v>
      </c>
      <c r="F70" s="5">
        <v>14130234105</v>
      </c>
      <c r="G70" s="5">
        <v>7097523053</v>
      </c>
      <c r="I70" s="5">
        <v>35101256578</v>
      </c>
      <c r="J70" s="5">
        <v>21587593065</v>
      </c>
      <c r="K70" s="5">
        <v>23757476165</v>
      </c>
      <c r="L70" s="5">
        <v>18456257760</v>
      </c>
      <c r="M70" s="5">
        <v>15018471233</v>
      </c>
    </row>
    <row r="71" spans="2:13" ht="15.5" x14ac:dyDescent="0.35">
      <c r="C71" t="s">
        <v>89</v>
      </c>
      <c r="D71" s="5">
        <v>10360141605</v>
      </c>
      <c r="E71" s="5">
        <v>8013917623</v>
      </c>
      <c r="F71" s="5">
        <v>14088993649</v>
      </c>
      <c r="G71" s="5">
        <v>7056282595</v>
      </c>
      <c r="I71" s="5">
        <v>34573887584</v>
      </c>
      <c r="J71" s="5">
        <v>21422631239</v>
      </c>
      <c r="K71" s="5">
        <v>23738323265</v>
      </c>
      <c r="L71" s="5">
        <v>17949349020</v>
      </c>
      <c r="M71" s="5">
        <v>15447567173</v>
      </c>
    </row>
    <row r="72" spans="2:13" ht="15.5" x14ac:dyDescent="0.35">
      <c r="C72" t="s">
        <v>7</v>
      </c>
      <c r="D72" s="5">
        <v>10650642401</v>
      </c>
      <c r="E72" s="5">
        <v>11035655269</v>
      </c>
      <c r="F72" s="5">
        <v>12007795272</v>
      </c>
      <c r="G72" s="5">
        <v>6828747095</v>
      </c>
      <c r="I72" s="5">
        <v>35482033234</v>
      </c>
      <c r="J72" s="5">
        <v>22821992439</v>
      </c>
      <c r="K72" s="5">
        <v>24265227123</v>
      </c>
      <c r="L72" s="5">
        <v>18456257760</v>
      </c>
      <c r="M72" s="5">
        <v>15018471233</v>
      </c>
    </row>
    <row r="73" spans="2:13" ht="15.5" x14ac:dyDescent="0.35">
      <c r="C73" t="s">
        <v>90</v>
      </c>
      <c r="D73" s="5">
        <v>10360141605</v>
      </c>
      <c r="E73" s="5">
        <v>8013917623</v>
      </c>
      <c r="F73" s="5">
        <v>14088993649</v>
      </c>
      <c r="G73" s="5">
        <v>7056282595</v>
      </c>
      <c r="I73" s="5">
        <v>34573887584</v>
      </c>
      <c r="J73" s="5">
        <v>21422631239</v>
      </c>
      <c r="K73" s="5">
        <v>23738323265</v>
      </c>
      <c r="L73" s="5">
        <v>17949349020</v>
      </c>
      <c r="M73" s="5">
        <v>15447567173</v>
      </c>
    </row>
    <row r="74" spans="2:13" ht="15.5" x14ac:dyDescent="0.35">
      <c r="C74" t="s">
        <v>91</v>
      </c>
      <c r="D74" s="5">
        <v>10412616441</v>
      </c>
      <c r="E74" s="5">
        <v>8417565246</v>
      </c>
      <c r="F74" s="5">
        <v>14130234105</v>
      </c>
      <c r="G74" s="5">
        <v>7097523053</v>
      </c>
      <c r="I74" s="5">
        <v>35101256578</v>
      </c>
      <c r="J74" s="5">
        <v>21587593065</v>
      </c>
      <c r="K74" s="5">
        <v>23757476165</v>
      </c>
      <c r="L74" s="5">
        <v>18456257760</v>
      </c>
      <c r="M74" s="5">
        <v>15018471233</v>
      </c>
    </row>
    <row r="75" spans="2:13" ht="15.5" x14ac:dyDescent="0.35">
      <c r="C75" t="s">
        <v>92</v>
      </c>
      <c r="D75" s="5">
        <v>10412616441</v>
      </c>
      <c r="E75" s="5">
        <v>8417565246</v>
      </c>
      <c r="F75" s="5">
        <v>14130234105</v>
      </c>
      <c r="G75" s="5">
        <v>7097523053</v>
      </c>
      <c r="I75" s="5">
        <v>35101256578</v>
      </c>
      <c r="J75" s="5">
        <v>21587593065</v>
      </c>
      <c r="K75" s="5">
        <v>23757476165</v>
      </c>
      <c r="L75" s="5">
        <v>18456257760</v>
      </c>
      <c r="M75" s="5">
        <v>15018471233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34250800776</v>
      </c>
      <c r="E79" s="5">
        <v>55147505488</v>
      </c>
      <c r="F79" s="5">
        <v>63547754401</v>
      </c>
      <c r="G79" s="5">
        <v>85564034689</v>
      </c>
      <c r="I79" s="5">
        <v>55147505488</v>
      </c>
      <c r="J79" s="5">
        <v>39848297157</v>
      </c>
      <c r="K79" s="5">
        <v>8457449172</v>
      </c>
      <c r="L79" s="5">
        <v>25729338705</v>
      </c>
      <c r="M79" s="5">
        <v>4820194067</v>
      </c>
    </row>
    <row r="80" spans="2:13" ht="15.5" x14ac:dyDescent="0.35">
      <c r="C80" t="s">
        <v>96</v>
      </c>
      <c r="D80" s="5">
        <v>52222928740</v>
      </c>
      <c r="E80" s="5">
        <v>49484199309</v>
      </c>
      <c r="F80" s="5">
        <v>48324832731</v>
      </c>
      <c r="G80" s="5">
        <v>34977187850</v>
      </c>
      <c r="I80" s="5">
        <v>49484199309</v>
      </c>
      <c r="J80" s="5">
        <v>57631632768</v>
      </c>
      <c r="K80" s="5">
        <v>65073706257</v>
      </c>
      <c r="L80" s="5">
        <v>33407824342</v>
      </c>
      <c r="M80" s="5">
        <v>14605880461</v>
      </c>
    </row>
    <row r="81" spans="3:13" ht="15.5" x14ac:dyDescent="0.35">
      <c r="C81" t="s">
        <v>97</v>
      </c>
      <c r="D81" s="5">
        <v>5745973317</v>
      </c>
      <c r="E81" s="5">
        <v>6799637625</v>
      </c>
      <c r="F81" s="5">
        <v>10931045834</v>
      </c>
      <c r="G81" s="5">
        <v>10802758692</v>
      </c>
      <c r="I81" s="5">
        <v>6799637625</v>
      </c>
      <c r="J81" s="5">
        <v>9503095812</v>
      </c>
      <c r="K81" s="5">
        <v>2873540337</v>
      </c>
      <c r="L81" s="5">
        <v>4360643248</v>
      </c>
      <c r="M81" s="5">
        <v>4798849674</v>
      </c>
    </row>
    <row r="82" spans="3:13" ht="15.5" x14ac:dyDescent="0.35">
      <c r="C82" t="s">
        <v>270</v>
      </c>
      <c r="D82" s="5">
        <v>537750588</v>
      </c>
      <c r="E82" s="5">
        <v>741356706</v>
      </c>
      <c r="F82" s="5">
        <v>545113156</v>
      </c>
      <c r="G82" s="5">
        <v>494225245</v>
      </c>
      <c r="I82" s="5">
        <v>741356706</v>
      </c>
      <c r="J82" s="5">
        <v>384061501</v>
      </c>
      <c r="K82" s="5">
        <v>1467514105</v>
      </c>
      <c r="L82" s="5">
        <v>1209387193</v>
      </c>
      <c r="M82" s="5">
        <v>1492659046</v>
      </c>
    </row>
    <row r="83" spans="3:13" ht="15.5" x14ac:dyDescent="0.35">
      <c r="C83" t="s">
        <v>98</v>
      </c>
      <c r="D83" s="5">
        <v>52222928740</v>
      </c>
      <c r="E83" s="5">
        <v>49484199309</v>
      </c>
      <c r="F83" s="5">
        <v>48324832731</v>
      </c>
      <c r="G83" s="5">
        <v>34977187850</v>
      </c>
      <c r="I83" s="5">
        <v>49484199309</v>
      </c>
      <c r="J83" s="5">
        <v>57631632768</v>
      </c>
      <c r="K83" s="5">
        <v>65073706257</v>
      </c>
      <c r="L83" s="5">
        <v>33407824342</v>
      </c>
      <c r="M83" s="5">
        <v>14605880461</v>
      </c>
    </row>
    <row r="84" spans="3:13" ht="15.5" x14ac:dyDescent="0.35">
      <c r="C84" t="s">
        <v>99</v>
      </c>
      <c r="D84" s="5">
        <v>5200083585</v>
      </c>
      <c r="E84" s="5">
        <v>1194896336</v>
      </c>
      <c r="F84" s="5">
        <v>8720590834</v>
      </c>
      <c r="G84" s="5">
        <v>2230835727</v>
      </c>
      <c r="I84" s="5">
        <v>1194896336</v>
      </c>
      <c r="J84" s="5">
        <v>880518276</v>
      </c>
      <c r="K84" s="5">
        <v>470188550</v>
      </c>
      <c r="L84" s="5">
        <v>242673686</v>
      </c>
      <c r="M84" s="5">
        <v>183683806</v>
      </c>
    </row>
    <row r="85" spans="3:13" ht="15.5" x14ac:dyDescent="0.35">
      <c r="C85" t="s">
        <v>100</v>
      </c>
      <c r="D85" s="5">
        <v>5200083585</v>
      </c>
      <c r="E85" s="5">
        <v>1194896336</v>
      </c>
      <c r="F85" s="5">
        <v>8720590834</v>
      </c>
      <c r="G85" s="5">
        <v>2230835727</v>
      </c>
      <c r="I85" s="5">
        <v>1194896336</v>
      </c>
      <c r="J85" s="5">
        <v>880518276</v>
      </c>
      <c r="K85" s="5">
        <v>470188550</v>
      </c>
      <c r="L85" s="5">
        <v>242673686</v>
      </c>
      <c r="M85" s="5">
        <v>183683806</v>
      </c>
    </row>
    <row r="86" spans="3:13" ht="15.5" x14ac:dyDescent="0.35">
      <c r="C86" t="s">
        <v>101</v>
      </c>
      <c r="D86" s="5">
        <v>104285549339</v>
      </c>
      <c r="E86" s="5">
        <v>91724068623</v>
      </c>
      <c r="F86" s="5">
        <v>93150811818</v>
      </c>
      <c r="G86" s="5">
        <v>84823668118</v>
      </c>
      <c r="I86" s="5">
        <v>91724068623</v>
      </c>
      <c r="J86" s="5">
        <v>82341379449</v>
      </c>
      <c r="K86" s="5">
        <v>57179895845</v>
      </c>
      <c r="L86" s="5">
        <v>57175657077</v>
      </c>
      <c r="M86" s="5">
        <v>43108591284</v>
      </c>
    </row>
    <row r="87" spans="3:13" ht="15.5" x14ac:dyDescent="0.35">
      <c r="C87" t="s">
        <v>80</v>
      </c>
      <c r="D87" s="5">
        <v>841771356</v>
      </c>
      <c r="E87" s="5">
        <v>789296520</v>
      </c>
      <c r="F87" s="5">
        <v>385648897</v>
      </c>
      <c r="G87" s="5">
        <v>344408441</v>
      </c>
      <c r="I87" s="5">
        <v>789296520</v>
      </c>
      <c r="J87" s="5">
        <v>261927526</v>
      </c>
      <c r="K87" s="5">
        <v>96965700</v>
      </c>
      <c r="L87" s="5">
        <v>77812800</v>
      </c>
      <c r="M87" s="5">
        <v>-429095940</v>
      </c>
    </row>
    <row r="88" spans="3:13" ht="15.5" x14ac:dyDescent="0.35">
      <c r="C88" t="s">
        <v>102</v>
      </c>
      <c r="D88" s="5">
        <v>269094963241</v>
      </c>
      <c r="E88" s="5">
        <v>228811885038</v>
      </c>
      <c r="F88" s="5">
        <v>251482365491</v>
      </c>
      <c r="G88" s="5">
        <v>232471730163</v>
      </c>
      <c r="I88" s="5">
        <v>228811885038</v>
      </c>
      <c r="J88" s="5">
        <v>214227200530</v>
      </c>
      <c r="K88" s="5">
        <v>136945135692</v>
      </c>
      <c r="L88" s="5">
        <v>121723632130</v>
      </c>
      <c r="M88" s="5">
        <v>82984048894</v>
      </c>
    </row>
    <row r="89" spans="3:13" ht="15.5" x14ac:dyDescent="0.35">
      <c r="C89" t="s">
        <v>103</v>
      </c>
    </row>
    <row r="90" spans="3:13" ht="15.5" x14ac:dyDescent="0.35">
      <c r="C90" t="s">
        <v>104</v>
      </c>
      <c r="D90" s="5">
        <v>19163172687</v>
      </c>
      <c r="E90" s="5">
        <v>20116819924</v>
      </c>
      <c r="F90" s="5">
        <v>19993623890</v>
      </c>
      <c r="G90" s="5">
        <v>20678688908</v>
      </c>
      <c r="I90" s="5">
        <v>20116819924</v>
      </c>
      <c r="J90" s="5">
        <v>19589261540</v>
      </c>
      <c r="K90" s="5">
        <v>12856433168</v>
      </c>
      <c r="L90" s="5">
        <v>9513148066</v>
      </c>
      <c r="M90" s="5">
        <v>6985309959</v>
      </c>
    </row>
    <row r="91" spans="3:13" ht="15.5" x14ac:dyDescent="0.35">
      <c r="C91" t="s">
        <v>105</v>
      </c>
      <c r="G91" s="5">
        <v>208051111</v>
      </c>
      <c r="M91" s="5">
        <v>120172270</v>
      </c>
    </row>
    <row r="92" spans="3:13" ht="15.5" x14ac:dyDescent="0.35">
      <c r="C92" t="s">
        <v>106</v>
      </c>
      <c r="D92" s="5">
        <v>35508010943</v>
      </c>
      <c r="E92" s="5">
        <v>37978762482</v>
      </c>
      <c r="F92" s="5">
        <v>38909377197</v>
      </c>
      <c r="G92" s="5">
        <v>44281493482</v>
      </c>
      <c r="I92" s="5">
        <v>37978762482</v>
      </c>
      <c r="J92" s="5">
        <v>42785054844</v>
      </c>
      <c r="K92" s="5">
        <v>26281447981</v>
      </c>
      <c r="L92" s="5">
        <v>19780223957</v>
      </c>
      <c r="M92" s="5">
        <v>18671140087</v>
      </c>
    </row>
    <row r="93" spans="3:13" ht="15.5" x14ac:dyDescent="0.35">
      <c r="C93" t="s">
        <v>107</v>
      </c>
      <c r="D93" s="5">
        <v>304602974184</v>
      </c>
      <c r="E93" s="5">
        <v>266790647520</v>
      </c>
      <c r="F93" s="5">
        <v>290391742688</v>
      </c>
      <c r="G93" s="5">
        <v>276753223645</v>
      </c>
      <c r="I93" s="5">
        <v>266790647520</v>
      </c>
      <c r="J93" s="5">
        <v>257012255374</v>
      </c>
      <c r="K93" s="5">
        <v>163226583673</v>
      </c>
      <c r="L93" s="5">
        <v>141503856087</v>
      </c>
      <c r="M93" s="5">
        <v>101655188981</v>
      </c>
    </row>
    <row r="94" spans="3:13" ht="15.5" x14ac:dyDescent="0.35">
      <c r="C94" t="s">
        <v>108</v>
      </c>
    </row>
    <row r="95" spans="3:13" ht="15.5" x14ac:dyDescent="0.35">
      <c r="C95" t="s">
        <v>109</v>
      </c>
    </row>
    <row r="96" spans="3:13" ht="15.5" x14ac:dyDescent="0.35">
      <c r="C96" t="s">
        <v>110</v>
      </c>
      <c r="D96" s="5">
        <v>92842449603</v>
      </c>
      <c r="E96" s="5">
        <v>64648045092</v>
      </c>
      <c r="F96" s="5">
        <v>93503799275</v>
      </c>
      <c r="G96" s="5">
        <v>94113994210</v>
      </c>
      <c r="I96" s="5">
        <v>64648045092</v>
      </c>
      <c r="J96" s="5">
        <v>80710137522</v>
      </c>
      <c r="K96" s="5">
        <v>69491028224</v>
      </c>
      <c r="L96" s="5">
        <v>77633778044</v>
      </c>
      <c r="M96" s="5">
        <v>74318280145</v>
      </c>
    </row>
    <row r="97" spans="3:13" ht="15.5" x14ac:dyDescent="0.35">
      <c r="C97" t="s">
        <v>273</v>
      </c>
      <c r="K97" s="5">
        <v>2960639261</v>
      </c>
      <c r="L97" s="5">
        <v>9910974410</v>
      </c>
      <c r="M97" s="5">
        <v>7297358667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82208321223</v>
      </c>
      <c r="E99" s="5">
        <v>53587764740</v>
      </c>
      <c r="F99" s="5">
        <v>79128952408</v>
      </c>
      <c r="G99" s="5">
        <v>77553338565</v>
      </c>
      <c r="I99" s="5">
        <v>53587764740</v>
      </c>
      <c r="J99" s="5">
        <v>64481153124</v>
      </c>
      <c r="K99" s="5">
        <v>58624434905</v>
      </c>
      <c r="L99" s="5">
        <v>59676344063</v>
      </c>
      <c r="M99" s="5">
        <v>56010922389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6283723905</v>
      </c>
      <c r="E101" s="5">
        <v>7540994331</v>
      </c>
      <c r="F101" s="5">
        <v>11476158990</v>
      </c>
      <c r="G101" s="5">
        <v>11296983937</v>
      </c>
      <c r="I101" s="5">
        <v>7540994331</v>
      </c>
      <c r="J101" s="5">
        <v>9887157313</v>
      </c>
      <c r="K101" s="5">
        <v>4341054442</v>
      </c>
      <c r="L101" s="5">
        <v>5570030441</v>
      </c>
      <c r="M101" s="5">
        <v>6291508720</v>
      </c>
    </row>
    <row r="102" spans="3:13" ht="15.5" x14ac:dyDescent="0.35">
      <c r="C102" t="s">
        <v>115</v>
      </c>
      <c r="D102" s="5">
        <v>764337049</v>
      </c>
      <c r="E102" s="5">
        <v>224808094</v>
      </c>
      <c r="F102" s="5">
        <v>672736387</v>
      </c>
      <c r="G102" s="5">
        <v>117548396</v>
      </c>
      <c r="I102" s="5">
        <v>224808094</v>
      </c>
      <c r="J102" s="5">
        <v>221167757</v>
      </c>
      <c r="K102" s="5">
        <v>1094791773</v>
      </c>
      <c r="L102" s="5">
        <v>792768729</v>
      </c>
      <c r="M102" s="5">
        <v>741255992</v>
      </c>
    </row>
    <row r="103" spans="3:13" ht="15.5" x14ac:dyDescent="0.35">
      <c r="C103" t="s">
        <v>116</v>
      </c>
      <c r="D103" s="5">
        <v>77028360</v>
      </c>
      <c r="E103" s="5">
        <v>247836826</v>
      </c>
      <c r="G103" s="5">
        <v>92259028</v>
      </c>
      <c r="I103" s="5">
        <v>247836826</v>
      </c>
      <c r="J103" s="5">
        <v>35000000</v>
      </c>
      <c r="K103" s="5">
        <v>12649064</v>
      </c>
      <c r="L103" s="5">
        <v>12177564</v>
      </c>
      <c r="M103" s="5">
        <v>13334934</v>
      </c>
    </row>
    <row r="104" spans="3:13" ht="15.5" x14ac:dyDescent="0.35">
      <c r="C104" t="s">
        <v>118</v>
      </c>
    </row>
    <row r="105" spans="3:13" ht="15.5" x14ac:dyDescent="0.35">
      <c r="C105" t="s">
        <v>350</v>
      </c>
      <c r="F105" s="5">
        <v>100476547</v>
      </c>
      <c r="G105" s="5">
        <v>78243456</v>
      </c>
      <c r="J105" s="5">
        <v>153624864</v>
      </c>
      <c r="K105" s="5">
        <v>538173696</v>
      </c>
      <c r="L105" s="5">
        <v>1199625696</v>
      </c>
    </row>
    <row r="106" spans="3:13" ht="15.5" x14ac:dyDescent="0.35">
      <c r="C106" t="s">
        <v>120</v>
      </c>
      <c r="D106" s="5">
        <v>3312383671</v>
      </c>
      <c r="E106" s="5">
        <v>2940178896</v>
      </c>
      <c r="F106" s="5">
        <v>2028244982</v>
      </c>
      <c r="G106" s="5">
        <v>2743207768</v>
      </c>
      <c r="I106" s="5">
        <v>2940178896</v>
      </c>
      <c r="J106" s="5">
        <v>5050599821</v>
      </c>
      <c r="K106" s="5">
        <v>2457458779</v>
      </c>
      <c r="L106" s="5">
        <v>1671482837</v>
      </c>
      <c r="M106" s="5">
        <v>3963899443</v>
      </c>
    </row>
    <row r="107" spans="3:13" ht="15.5" x14ac:dyDescent="0.35">
      <c r="C107" t="s">
        <v>121</v>
      </c>
      <c r="D107" s="5">
        <v>3530607102</v>
      </c>
      <c r="E107" s="5">
        <v>4325301390</v>
      </c>
      <c r="F107" s="5">
        <v>8223207621</v>
      </c>
      <c r="G107" s="5">
        <v>8104727748</v>
      </c>
      <c r="I107" s="5">
        <v>4325301390</v>
      </c>
      <c r="J107" s="5">
        <v>7852323392</v>
      </c>
      <c r="K107" s="5">
        <v>3170873255</v>
      </c>
      <c r="L107" s="5">
        <v>2255959014</v>
      </c>
      <c r="M107" s="5">
        <v>1749685533</v>
      </c>
    </row>
    <row r="108" spans="3:13" ht="15.5" x14ac:dyDescent="0.35">
      <c r="C108" t="s">
        <v>122</v>
      </c>
      <c r="D108" s="5">
        <v>3530607102</v>
      </c>
      <c r="E108" s="5">
        <v>4325301390</v>
      </c>
      <c r="F108" s="5">
        <v>8223207621</v>
      </c>
      <c r="G108" s="5">
        <v>8104727748</v>
      </c>
      <c r="I108" s="5">
        <v>4325301390</v>
      </c>
      <c r="J108" s="5">
        <v>7852323392</v>
      </c>
      <c r="K108" s="5">
        <v>3170873255</v>
      </c>
      <c r="L108" s="5">
        <v>2255959014</v>
      </c>
      <c r="M108" s="5">
        <v>1749685533</v>
      </c>
    </row>
    <row r="109" spans="3:13" ht="15.5" x14ac:dyDescent="0.35">
      <c r="C109" t="s">
        <v>124</v>
      </c>
    </row>
    <row r="110" spans="3:13" ht="15.5" x14ac:dyDescent="0.35">
      <c r="C110" t="s">
        <v>1370</v>
      </c>
      <c r="D110" s="5">
        <v>296916606</v>
      </c>
      <c r="E110" s="5">
        <v>575527708</v>
      </c>
      <c r="F110" s="5">
        <v>159361944</v>
      </c>
      <c r="I110" s="5">
        <v>575527708</v>
      </c>
      <c r="J110" s="5">
        <v>319192617</v>
      </c>
      <c r="K110" s="5">
        <v>502272613</v>
      </c>
      <c r="L110" s="5">
        <v>443000318</v>
      </c>
    </row>
    <row r="111" spans="3:13" ht="15.5" x14ac:dyDescent="0.35">
      <c r="C111" t="s">
        <v>125</v>
      </c>
      <c r="D111" s="5">
        <v>3530607102</v>
      </c>
      <c r="E111" s="5">
        <v>4325301390</v>
      </c>
      <c r="F111" s="5">
        <v>8223207621</v>
      </c>
      <c r="G111" s="5">
        <v>8104727748</v>
      </c>
      <c r="I111" s="5">
        <v>4325301390</v>
      </c>
      <c r="J111" s="5">
        <v>7852323392</v>
      </c>
      <c r="K111" s="5">
        <v>3170873255</v>
      </c>
      <c r="L111" s="5">
        <v>2255959014</v>
      </c>
      <c r="M111" s="5">
        <v>1749685533</v>
      </c>
    </row>
    <row r="112" spans="3:13" ht="15.5" x14ac:dyDescent="0.35">
      <c r="C112" t="s">
        <v>126</v>
      </c>
      <c r="D112" s="5">
        <v>96373056705</v>
      </c>
      <c r="E112" s="5">
        <v>68973346482</v>
      </c>
      <c r="F112" s="5">
        <v>101727006896</v>
      </c>
      <c r="G112" s="5">
        <v>102218721958</v>
      </c>
      <c r="I112" s="5">
        <v>68973346482</v>
      </c>
      <c r="J112" s="5">
        <v>88562460914</v>
      </c>
      <c r="K112" s="5">
        <v>72661901479</v>
      </c>
      <c r="L112" s="5">
        <v>79889737058</v>
      </c>
      <c r="M112" s="5">
        <v>76067965678</v>
      </c>
    </row>
    <row r="113" spans="2:13" ht="15.5" x14ac:dyDescent="0.35">
      <c r="C113" t="s">
        <v>127</v>
      </c>
    </row>
    <row r="114" spans="2:13" ht="15.5" x14ac:dyDescent="0.35">
      <c r="C114" t="s">
        <v>128</v>
      </c>
      <c r="D114" s="5">
        <v>69000000000</v>
      </c>
      <c r="E114" s="5">
        <v>69000000000</v>
      </c>
      <c r="F114" s="5">
        <v>69000000000</v>
      </c>
      <c r="G114" s="5">
        <v>69000000000</v>
      </c>
      <c r="I114" s="5">
        <v>69000000000</v>
      </c>
      <c r="J114" s="5">
        <v>69000000000</v>
      </c>
      <c r="K114" s="5">
        <v>51000000000</v>
      </c>
      <c r="L114" s="5">
        <v>1300000000</v>
      </c>
      <c r="M114" s="5">
        <v>1300000000</v>
      </c>
    </row>
    <row r="115" spans="2:13" ht="15.5" x14ac:dyDescent="0.35">
      <c r="C115" t="s">
        <v>129</v>
      </c>
      <c r="D115" s="5">
        <v>55600384400</v>
      </c>
      <c r="E115" s="5">
        <v>55600384400</v>
      </c>
      <c r="F115" s="5">
        <v>55600384400</v>
      </c>
      <c r="G115" s="5">
        <v>55600384400</v>
      </c>
      <c r="I115" s="5">
        <v>55600384400</v>
      </c>
      <c r="J115" s="5">
        <v>55600384400</v>
      </c>
      <c r="K115" s="5">
        <v>17302865199</v>
      </c>
      <c r="L115" s="5">
        <v>17570637966</v>
      </c>
    </row>
    <row r="116" spans="2:13" ht="15.5" x14ac:dyDescent="0.35">
      <c r="C116" t="s">
        <v>130</v>
      </c>
      <c r="D116" s="5">
        <v>81502854904</v>
      </c>
      <c r="E116" s="5">
        <v>70904687339</v>
      </c>
      <c r="F116" s="5">
        <v>60272679693</v>
      </c>
      <c r="G116" s="5">
        <v>48306124877</v>
      </c>
      <c r="I116" s="5">
        <v>70904687339</v>
      </c>
      <c r="J116" s="5">
        <v>42418773099</v>
      </c>
      <c r="K116" s="5">
        <v>19761742486</v>
      </c>
      <c r="L116" s="5">
        <v>42665668263</v>
      </c>
      <c r="M116" s="5">
        <v>24716319243</v>
      </c>
    </row>
    <row r="117" spans="2:13" ht="15.5" x14ac:dyDescent="0.35">
      <c r="C117" t="s">
        <v>131</v>
      </c>
      <c r="D117" s="5">
        <v>860000000</v>
      </c>
      <c r="E117" s="5">
        <v>860000000</v>
      </c>
      <c r="F117" s="5">
        <v>860000000</v>
      </c>
      <c r="G117" s="5">
        <v>860000000</v>
      </c>
      <c r="I117" s="5">
        <v>860000000</v>
      </c>
      <c r="J117" s="5">
        <v>260000000</v>
      </c>
      <c r="K117" s="5">
        <v>260000000</v>
      </c>
    </row>
    <row r="118" spans="2:13" ht="15.5" x14ac:dyDescent="0.35">
      <c r="C118" t="s">
        <v>132</v>
      </c>
      <c r="D118" s="5">
        <v>80642854904</v>
      </c>
      <c r="E118" s="5">
        <v>70044687339</v>
      </c>
      <c r="F118" s="5">
        <v>59412679693</v>
      </c>
      <c r="G118" s="5">
        <v>47446124877</v>
      </c>
      <c r="I118" s="5">
        <v>70044687339</v>
      </c>
      <c r="J118" s="5">
        <v>42158773099</v>
      </c>
      <c r="K118" s="5">
        <v>19501742486</v>
      </c>
      <c r="L118" s="5">
        <v>42665668263</v>
      </c>
      <c r="M118" s="5">
        <v>24716319243</v>
      </c>
    </row>
    <row r="119" spans="2:13" ht="15.5" x14ac:dyDescent="0.35">
      <c r="C119" t="s">
        <v>133</v>
      </c>
      <c r="D119" s="5">
        <v>81502854904</v>
      </c>
      <c r="E119" s="5">
        <v>70904687339</v>
      </c>
      <c r="F119" s="5">
        <v>60272679693</v>
      </c>
      <c r="G119" s="5">
        <v>48306124877</v>
      </c>
      <c r="I119" s="5">
        <v>70904687339</v>
      </c>
      <c r="J119" s="5">
        <v>42418773099</v>
      </c>
      <c r="K119" s="5">
        <v>19761742486</v>
      </c>
      <c r="L119" s="5">
        <v>42665668263</v>
      </c>
      <c r="M119" s="5">
        <v>24716319243</v>
      </c>
    </row>
    <row r="120" spans="2:13" ht="15.5" x14ac:dyDescent="0.35">
      <c r="C120" t="s">
        <v>134</v>
      </c>
      <c r="D120" s="5">
        <v>1284906819</v>
      </c>
      <c r="E120" s="5">
        <v>1522932779</v>
      </c>
      <c r="F120" s="5">
        <v>3406022802</v>
      </c>
      <c r="G120" s="5">
        <v>1283583969</v>
      </c>
      <c r="I120" s="5">
        <v>1522932779</v>
      </c>
      <c r="J120" s="5">
        <v>1168709435</v>
      </c>
      <c r="K120" s="5">
        <v>2403108809</v>
      </c>
    </row>
    <row r="121" spans="2:13" ht="15.5" x14ac:dyDescent="0.35">
      <c r="C121" t="s">
        <v>9</v>
      </c>
      <c r="D121" s="5">
        <v>208229917479</v>
      </c>
      <c r="E121" s="5">
        <v>197817301038</v>
      </c>
      <c r="F121" s="5">
        <v>188664735792</v>
      </c>
      <c r="G121" s="5">
        <v>174534501687</v>
      </c>
      <c r="I121" s="5">
        <v>197817301038</v>
      </c>
      <c r="J121" s="5">
        <v>168449794460</v>
      </c>
      <c r="K121" s="5">
        <v>90564682194</v>
      </c>
      <c r="L121" s="5">
        <v>61614119029</v>
      </c>
      <c r="M121" s="5">
        <v>25587223303</v>
      </c>
    </row>
    <row r="122" spans="2:13" ht="15.5" x14ac:dyDescent="0.35">
      <c r="C122" t="s">
        <v>135</v>
      </c>
      <c r="D122" s="5">
        <v>304602974184</v>
      </c>
      <c r="E122" s="5">
        <v>266790647520</v>
      </c>
      <c r="F122" s="5">
        <v>290391742688</v>
      </c>
      <c r="G122" s="5">
        <v>276753223645</v>
      </c>
      <c r="I122" s="5">
        <v>266790647520</v>
      </c>
      <c r="J122" s="5">
        <v>257012255374</v>
      </c>
      <c r="K122" s="5">
        <v>163226583673</v>
      </c>
      <c r="L122" s="5">
        <v>141503856087</v>
      </c>
      <c r="M122" s="5">
        <v>101655188981</v>
      </c>
    </row>
    <row r="123" spans="2:13" ht="15.5" x14ac:dyDescent="0.35">
      <c r="C123" t="s">
        <v>136</v>
      </c>
      <c r="D123" s="5">
        <v>1725000000</v>
      </c>
      <c r="E123" s="5">
        <v>1725000000</v>
      </c>
      <c r="F123" s="5">
        <v>1725000000</v>
      </c>
      <c r="G123" s="5">
        <v>1725000000</v>
      </c>
      <c r="I123" s="5">
        <v>1725000000</v>
      </c>
      <c r="J123" s="5">
        <v>1725000000</v>
      </c>
      <c r="K123" s="5">
        <v>1275000000</v>
      </c>
      <c r="L123" s="5">
        <v>1300</v>
      </c>
      <c r="M123" s="5">
        <v>1300</v>
      </c>
    </row>
    <row r="125" spans="2:13" ht="15.5" x14ac:dyDescent="0.35">
      <c r="B125" t="s">
        <v>137</v>
      </c>
      <c r="C125" t="s">
        <v>138</v>
      </c>
      <c r="D125" s="5">
        <v>-383595573</v>
      </c>
      <c r="E125" s="5">
        <v>-14882797267</v>
      </c>
      <c r="F125" s="5">
        <v>-493117758</v>
      </c>
      <c r="G125" s="5">
        <v>29649691509</v>
      </c>
      <c r="I125" s="5">
        <v>26220548196</v>
      </c>
      <c r="J125" s="5">
        <v>11657075745</v>
      </c>
      <c r="K125" s="5">
        <v>-5725533245</v>
      </c>
      <c r="L125" s="5">
        <v>24241470090</v>
      </c>
      <c r="M125" s="5">
        <v>-1648626171</v>
      </c>
    </row>
    <row r="126" spans="2:13" ht="15.5" x14ac:dyDescent="0.35">
      <c r="C126" t="s">
        <v>139</v>
      </c>
      <c r="D126" s="5">
        <v>297266502978</v>
      </c>
      <c r="E126" s="5">
        <v>231397756727</v>
      </c>
      <c r="F126" s="5">
        <v>230559107703</v>
      </c>
      <c r="G126" s="5">
        <v>204178485748</v>
      </c>
      <c r="I126" s="5">
        <v>870020126366</v>
      </c>
      <c r="J126" s="5">
        <v>638886079024</v>
      </c>
      <c r="K126" s="5">
        <v>577903980069</v>
      </c>
      <c r="L126" s="5">
        <v>411846781898</v>
      </c>
      <c r="M126" s="5">
        <v>365510128930</v>
      </c>
    </row>
    <row r="127" spans="2:13" ht="15.5" x14ac:dyDescent="0.35">
      <c r="C127" t="s">
        <v>140</v>
      </c>
      <c r="D127" s="5">
        <v>-295572947358</v>
      </c>
      <c r="E127" s="5">
        <v>-231112451843</v>
      </c>
      <c r="F127" s="5">
        <v>-237622222941</v>
      </c>
      <c r="G127" s="5">
        <v>-168743054981</v>
      </c>
      <c r="I127" s="5">
        <v>-821146787205</v>
      </c>
      <c r="J127" s="5">
        <v>-614699753202</v>
      </c>
      <c r="K127" s="5">
        <v>-569995423211</v>
      </c>
      <c r="L127" s="5">
        <v>-375592195177</v>
      </c>
      <c r="M127" s="5">
        <v>-356219186766</v>
      </c>
    </row>
    <row r="128" spans="2:13" ht="15.5" x14ac:dyDescent="0.35">
      <c r="C128" t="s">
        <v>142</v>
      </c>
      <c r="D128" s="5">
        <v>-5943035612</v>
      </c>
      <c r="E128" s="5">
        <v>-5579891849</v>
      </c>
      <c r="F128" s="5">
        <v>-5342313624</v>
      </c>
      <c r="G128" s="5">
        <v>-5170670344</v>
      </c>
      <c r="I128" s="5">
        <v>-21785683640</v>
      </c>
      <c r="J128" s="5">
        <v>-16708014725</v>
      </c>
      <c r="K128" s="5">
        <v>-13328304328</v>
      </c>
      <c r="L128" s="5">
        <v>-10252679158</v>
      </c>
      <c r="M128" s="5">
        <v>-8524773270</v>
      </c>
    </row>
    <row r="129" spans="3:13" ht="15.5" x14ac:dyDescent="0.35">
      <c r="C129" t="s">
        <v>561</v>
      </c>
      <c r="D129" s="5">
        <v>-11919601724</v>
      </c>
      <c r="E129" s="5">
        <v>-36082956687</v>
      </c>
      <c r="F129" s="5">
        <v>-2352739629</v>
      </c>
      <c r="G129" s="5">
        <v>-10480503474</v>
      </c>
      <c r="I129" s="5">
        <v>-63936275645</v>
      </c>
      <c r="J129" s="5">
        <v>-29625966610</v>
      </c>
      <c r="K129" s="5">
        <v>-25587025483</v>
      </c>
      <c r="L129" s="5">
        <v>-18005507391</v>
      </c>
      <c r="M129" s="5">
        <v>-14497381906</v>
      </c>
    </row>
    <row r="130" spans="3:13" ht="15.5" x14ac:dyDescent="0.35">
      <c r="C130" t="s">
        <v>1446</v>
      </c>
      <c r="D130" s="5">
        <v>17403305602</v>
      </c>
      <c r="E130" s="5">
        <v>6088678635</v>
      </c>
      <c r="F130" s="5">
        <v>18304766241</v>
      </c>
      <c r="G130" s="5">
        <v>10868842612</v>
      </c>
      <c r="I130" s="5">
        <v>48194237409</v>
      </c>
      <c r="J130" s="5">
        <v>35765602639</v>
      </c>
      <c r="K130" s="5">
        <v>30644981723</v>
      </c>
      <c r="L130" s="5">
        <v>20370115638</v>
      </c>
      <c r="M130" s="5">
        <v>15167108076</v>
      </c>
    </row>
    <row r="131" spans="3:13" ht="15.5" x14ac:dyDescent="0.35">
      <c r="C131" t="s">
        <v>463</v>
      </c>
      <c r="D131" s="5">
        <v>-1789214608</v>
      </c>
      <c r="E131" s="5">
        <v>497329316</v>
      </c>
      <c r="F131" s="5">
        <v>662623868</v>
      </c>
      <c r="G131" s="5">
        <v>501421897</v>
      </c>
      <c r="I131" s="5">
        <v>2121247367</v>
      </c>
      <c r="J131" s="5">
        <v>1091159007</v>
      </c>
      <c r="K131" s="5">
        <v>54657393</v>
      </c>
      <c r="L131" s="5">
        <v>34782086</v>
      </c>
      <c r="M131" s="5">
        <v>30288118</v>
      </c>
    </row>
    <row r="132" spans="3:13" ht="15.5" x14ac:dyDescent="0.35">
      <c r="C132" t="s">
        <v>355</v>
      </c>
      <c r="D132" s="5">
        <v>-368133806</v>
      </c>
      <c r="E132" s="5">
        <v>-900888836</v>
      </c>
      <c r="F132" s="5">
        <v>-896918468</v>
      </c>
      <c r="G132" s="5">
        <v>148649829</v>
      </c>
      <c r="I132" s="5">
        <v>-1901971501</v>
      </c>
      <c r="J132" s="5">
        <v>-1293306333</v>
      </c>
      <c r="K132" s="5">
        <v>-1064460426</v>
      </c>
      <c r="L132" s="5">
        <v>-646957605</v>
      </c>
      <c r="M132" s="5">
        <v>-658577872</v>
      </c>
    </row>
    <row r="133" spans="3:13" ht="15.5" x14ac:dyDescent="0.35">
      <c r="C133" t="s">
        <v>1447</v>
      </c>
      <c r="E133" s="5">
        <v>956492311</v>
      </c>
      <c r="I133" s="5">
        <v>956492311</v>
      </c>
    </row>
    <row r="134" spans="3:13" ht="15.5" x14ac:dyDescent="0.35">
      <c r="C134" t="s">
        <v>1448</v>
      </c>
      <c r="D134" s="5">
        <v>539528955</v>
      </c>
      <c r="E134" s="5">
        <v>21198383039</v>
      </c>
      <c r="I134" s="5">
        <v>21198383039</v>
      </c>
      <c r="J134" s="5">
        <v>2439685297</v>
      </c>
    </row>
    <row r="135" spans="3:13" ht="15.5" x14ac:dyDescent="0.35">
      <c r="C135" t="s">
        <v>144</v>
      </c>
      <c r="E135" s="5">
        <v>-1345248080</v>
      </c>
      <c r="F135" s="5">
        <v>-3805420908</v>
      </c>
      <c r="G135" s="5">
        <v>-1653479778</v>
      </c>
      <c r="I135" s="5">
        <v>-7499220305</v>
      </c>
      <c r="J135" s="5">
        <v>-4198409352</v>
      </c>
      <c r="K135" s="5">
        <v>-4353938982</v>
      </c>
      <c r="L135" s="5">
        <v>-3512870201</v>
      </c>
      <c r="M135" s="5">
        <v>-2456231481</v>
      </c>
    </row>
    <row r="136" spans="3:13" ht="15.5" x14ac:dyDescent="0.35">
      <c r="C136" t="s">
        <v>145</v>
      </c>
      <c r="D136" s="5">
        <v>-305988026</v>
      </c>
      <c r="E136" s="5">
        <v>-12672174470</v>
      </c>
      <c r="F136" s="5">
        <v>-784998326</v>
      </c>
      <c r="G136" s="5">
        <v>-1918819780</v>
      </c>
      <c r="I136" s="5">
        <v>-15568509087</v>
      </c>
      <c r="J136" s="5">
        <v>48712313015</v>
      </c>
      <c r="K136" s="5">
        <v>-7215278122</v>
      </c>
      <c r="L136" s="5">
        <v>-1346408700</v>
      </c>
      <c r="M136" s="5">
        <v>3288061255</v>
      </c>
    </row>
    <row r="137" spans="3:13" ht="15.5" x14ac:dyDescent="0.35">
      <c r="C137" t="s">
        <v>146</v>
      </c>
      <c r="D137" s="5">
        <v>-20207121113</v>
      </c>
      <c r="E137" s="5">
        <v>19154722824</v>
      </c>
      <c r="F137" s="5">
        <v>-20738164204</v>
      </c>
      <c r="G137" s="5">
        <v>-747351479</v>
      </c>
      <c r="I137" s="5">
        <v>4647169222</v>
      </c>
      <c r="J137" s="5">
        <v>-28978540775</v>
      </c>
      <c r="K137" s="5">
        <v>-4610132343</v>
      </c>
      <c r="L137" s="5">
        <v>-1985916752</v>
      </c>
      <c r="M137" s="5">
        <v>-1983621136</v>
      </c>
    </row>
    <row r="138" spans="3:13" ht="15.5" x14ac:dyDescent="0.35">
      <c r="C138" t="s">
        <v>1005</v>
      </c>
      <c r="K138" s="5">
        <v>-3120000000</v>
      </c>
    </row>
    <row r="139" spans="3:13" ht="15.5" x14ac:dyDescent="0.35">
      <c r="C139" t="s">
        <v>602</v>
      </c>
    </row>
    <row r="140" spans="3:13" ht="15.5" x14ac:dyDescent="0.35">
      <c r="C140" t="s">
        <v>148</v>
      </c>
      <c r="D140" s="5">
        <v>-337918307</v>
      </c>
      <c r="E140" s="5">
        <v>-678287176</v>
      </c>
      <c r="F140" s="5">
        <v>-738164204</v>
      </c>
      <c r="G140" s="5">
        <v>-747351479</v>
      </c>
      <c r="I140" s="5">
        <v>-4160840778</v>
      </c>
      <c r="J140" s="5">
        <v>-9207510567</v>
      </c>
      <c r="K140" s="5">
        <v>-1490132343</v>
      </c>
      <c r="L140" s="5">
        <v>-1985916752</v>
      </c>
      <c r="M140" s="5">
        <v>-1089176693</v>
      </c>
    </row>
    <row r="141" spans="3:13" ht="15.5" x14ac:dyDescent="0.35">
      <c r="C141" t="s">
        <v>1449</v>
      </c>
      <c r="D141" s="5">
        <v>5281105000</v>
      </c>
      <c r="E141" s="5">
        <v>5114115000</v>
      </c>
      <c r="I141" s="5">
        <v>15114115000</v>
      </c>
    </row>
    <row r="142" spans="3:13" ht="15.5" x14ac:dyDescent="0.35">
      <c r="C142" t="s">
        <v>298</v>
      </c>
      <c r="D142" s="5">
        <v>-25155000000</v>
      </c>
      <c r="E142" s="5">
        <v>14718895000</v>
      </c>
      <c r="F142" s="5">
        <v>-20000000000</v>
      </c>
      <c r="I142" s="5">
        <v>-5281105000</v>
      </c>
      <c r="J142" s="5">
        <v>-20170655000</v>
      </c>
    </row>
    <row r="143" spans="3:13" ht="15.5" x14ac:dyDescent="0.35">
      <c r="C143" t="s">
        <v>357</v>
      </c>
      <c r="D143" s="5">
        <v>4692194</v>
      </c>
      <c r="J143" s="5">
        <v>689189188</v>
      </c>
    </row>
    <row r="144" spans="3:13" ht="15.5" x14ac:dyDescent="0.35">
      <c r="C144" t="s">
        <v>849</v>
      </c>
      <c r="I144" s="5">
        <v>-1025000000</v>
      </c>
      <c r="J144" s="5">
        <v>-289564396</v>
      </c>
      <c r="M144" s="5">
        <v>-894444443</v>
      </c>
    </row>
    <row r="145" spans="3:13" ht="15.5" x14ac:dyDescent="0.35">
      <c r="C145" t="s">
        <v>149</v>
      </c>
      <c r="D145" s="5">
        <v>-305988026</v>
      </c>
      <c r="E145" s="5">
        <v>-12672174470</v>
      </c>
      <c r="F145" s="5">
        <v>-784998326</v>
      </c>
      <c r="G145" s="5">
        <v>-1918819780</v>
      </c>
      <c r="I145" s="5">
        <v>-15568509087</v>
      </c>
      <c r="J145" s="5">
        <v>48712313015</v>
      </c>
      <c r="K145" s="5">
        <v>-7215278122</v>
      </c>
      <c r="L145" s="5">
        <v>-1346408700</v>
      </c>
      <c r="M145" s="5">
        <v>3288061255</v>
      </c>
    </row>
    <row r="146" spans="3:13" ht="15.5" x14ac:dyDescent="0.35">
      <c r="C146" t="s">
        <v>724</v>
      </c>
      <c r="J146" s="5">
        <v>56297519201</v>
      </c>
      <c r="K146" s="5">
        <v>49700000000</v>
      </c>
    </row>
    <row r="147" spans="3:13" ht="15.5" x14ac:dyDescent="0.35">
      <c r="C147" t="s">
        <v>458</v>
      </c>
      <c r="E147" s="5">
        <v>-6468750000</v>
      </c>
      <c r="I147" s="5">
        <v>-6468750000</v>
      </c>
      <c r="K147" s="5">
        <v>-47150000000</v>
      </c>
    </row>
    <row r="148" spans="3:13" ht="15.5" x14ac:dyDescent="0.35">
      <c r="C148" t="s">
        <v>397</v>
      </c>
      <c r="J148" s="5">
        <v>-2960639261</v>
      </c>
      <c r="L148" s="5">
        <v>-827543324</v>
      </c>
      <c r="M148" s="5">
        <v>-1357771109</v>
      </c>
    </row>
    <row r="149" spans="3:13" ht="15.5" x14ac:dyDescent="0.35">
      <c r="C149" t="s">
        <v>396</v>
      </c>
      <c r="M149" s="5">
        <v>900000000</v>
      </c>
    </row>
    <row r="150" spans="3:13" ht="15.5" x14ac:dyDescent="0.35">
      <c r="C150" t="s">
        <v>163</v>
      </c>
    </row>
    <row r="151" spans="3:13" ht="15.5" x14ac:dyDescent="0.35">
      <c r="C151" t="s">
        <v>1450</v>
      </c>
    </row>
    <row r="152" spans="3:13" ht="15.5" x14ac:dyDescent="0.35">
      <c r="C152" t="s">
        <v>1354</v>
      </c>
      <c r="K152" s="5">
        <v>-6950335149</v>
      </c>
      <c r="L152" s="5">
        <v>3441159067</v>
      </c>
      <c r="M152" s="5">
        <v>4457532281</v>
      </c>
    </row>
    <row r="153" spans="3:13" ht="15.5" x14ac:dyDescent="0.35">
      <c r="C153" t="s">
        <v>1451</v>
      </c>
      <c r="E153" s="5">
        <v>-1894439457</v>
      </c>
      <c r="I153" s="5">
        <v>-1894439457</v>
      </c>
    </row>
    <row r="154" spans="3:13" ht="15.5" x14ac:dyDescent="0.35">
      <c r="C154" t="s">
        <v>155</v>
      </c>
      <c r="D154" s="5">
        <v>-152366440</v>
      </c>
      <c r="E154" s="5">
        <v>-4162858542</v>
      </c>
      <c r="F154" s="5">
        <v>-586704951</v>
      </c>
      <c r="G154" s="5">
        <v>-1723436507</v>
      </c>
      <c r="I154" s="5">
        <v>-6473000000</v>
      </c>
      <c r="J154" s="5">
        <v>-3879651487</v>
      </c>
      <c r="K154" s="5">
        <v>-2238110669</v>
      </c>
      <c r="L154" s="5">
        <v>-3757759372</v>
      </c>
      <c r="M154" s="5">
        <v>-711699917</v>
      </c>
    </row>
    <row r="155" spans="3:13" ht="15.5" x14ac:dyDescent="0.35">
      <c r="C155" t="s">
        <v>314</v>
      </c>
      <c r="D155" s="5">
        <v>-153621586</v>
      </c>
      <c r="E155" s="5">
        <v>-146126471</v>
      </c>
      <c r="F155" s="5">
        <v>-198293375</v>
      </c>
      <c r="G155" s="5">
        <v>-195383273</v>
      </c>
      <c r="I155" s="5">
        <v>-732319630</v>
      </c>
      <c r="J155" s="5">
        <v>-744915438</v>
      </c>
      <c r="K155" s="5">
        <v>-576832304</v>
      </c>
      <c r="L155" s="5">
        <v>-202265071</v>
      </c>
    </row>
    <row r="156" spans="3:13" ht="15.5" x14ac:dyDescent="0.35">
      <c r="C156" t="s">
        <v>164</v>
      </c>
      <c r="D156" s="5">
        <v>-20896704712</v>
      </c>
      <c r="E156" s="5">
        <v>-8400248913</v>
      </c>
      <c r="F156" s="5">
        <v>-22016280288</v>
      </c>
      <c r="G156" s="5">
        <v>26983520250</v>
      </c>
      <c r="I156" s="5">
        <v>15299208331</v>
      </c>
      <c r="J156" s="5">
        <v>31390847985</v>
      </c>
      <c r="K156" s="5">
        <v>-17550943710</v>
      </c>
      <c r="L156" s="5">
        <v>20909144638</v>
      </c>
      <c r="M156" s="5">
        <v>-344186052</v>
      </c>
    </row>
    <row r="157" spans="3:13" ht="15.5" x14ac:dyDescent="0.35">
      <c r="C157" t="s">
        <v>1452</v>
      </c>
      <c r="K157" s="5">
        <v>279054177</v>
      </c>
    </row>
    <row r="158" spans="3:13" ht="15.5" x14ac:dyDescent="0.35">
      <c r="C158" t="s">
        <v>165</v>
      </c>
      <c r="D158" s="5">
        <v>55147505488</v>
      </c>
      <c r="I158" s="5">
        <v>39848297157</v>
      </c>
      <c r="J158" s="5">
        <v>8457449172</v>
      </c>
      <c r="K158" s="5">
        <v>25729338705</v>
      </c>
      <c r="L158" s="5">
        <v>4820194067</v>
      </c>
      <c r="M158" s="5">
        <v>5164380119</v>
      </c>
    </row>
    <row r="159" spans="3:13" ht="15.5" x14ac:dyDescent="0.35">
      <c r="C159" t="s">
        <v>166</v>
      </c>
      <c r="D159" s="5">
        <v>34250800776</v>
      </c>
      <c r="E159" s="5">
        <v>-8400248913</v>
      </c>
      <c r="F159" s="5">
        <v>-22016280288</v>
      </c>
      <c r="G159" s="5">
        <v>26983520250</v>
      </c>
      <c r="I159" s="5">
        <v>55147505488</v>
      </c>
      <c r="J159" s="5">
        <v>39848297157</v>
      </c>
      <c r="K159" s="5">
        <v>8457449172</v>
      </c>
      <c r="L159" s="5">
        <v>25729338705</v>
      </c>
      <c r="M159" s="5">
        <v>4820194067</v>
      </c>
    </row>
    <row r="161" spans="2:13" ht="15.5" x14ac:dyDescent="0.35">
      <c r="B161" t="s">
        <v>167</v>
      </c>
      <c r="C161" t="s">
        <v>11</v>
      </c>
      <c r="D161" s="5">
        <v>1730000000</v>
      </c>
      <c r="E161" s="5">
        <v>1730000000</v>
      </c>
      <c r="F161" s="5">
        <v>1730000000</v>
      </c>
      <c r="G161" s="5">
        <v>1730000000</v>
      </c>
      <c r="I161" s="5">
        <v>1730000000</v>
      </c>
      <c r="J161" s="5">
        <v>1730000000</v>
      </c>
      <c r="K161" s="5">
        <v>1270000000</v>
      </c>
      <c r="L161" s="5">
        <v>0</v>
      </c>
      <c r="M161" s="5">
        <v>0</v>
      </c>
    </row>
    <row r="162" spans="2:13" ht="15.5" x14ac:dyDescent="0.35">
      <c r="C162" t="s">
        <v>168</v>
      </c>
      <c r="D162" s="6">
        <v>6.14</v>
      </c>
      <c r="E162" s="6">
        <v>6.16</v>
      </c>
      <c r="F162" s="6">
        <v>6.94</v>
      </c>
      <c r="G162" s="6">
        <v>3.93</v>
      </c>
    </row>
    <row r="163" spans="2:13" ht="15.5" x14ac:dyDescent="0.35">
      <c r="C163" t="s">
        <v>169</v>
      </c>
      <c r="D163" s="6">
        <v>24.76</v>
      </c>
      <c r="E163" s="6">
        <v>37.659999999999997</v>
      </c>
      <c r="F163" s="6">
        <v>23.92</v>
      </c>
      <c r="G163" s="6">
        <v>39.19</v>
      </c>
    </row>
    <row r="164" spans="2:13" ht="15.5" x14ac:dyDescent="0.35">
      <c r="C164" t="s">
        <v>60</v>
      </c>
      <c r="D164" s="6">
        <v>0.92</v>
      </c>
      <c r="E164" s="6">
        <v>1.71</v>
      </c>
      <c r="F164" s="6">
        <v>1.19</v>
      </c>
      <c r="G164" s="6">
        <v>1.39</v>
      </c>
    </row>
    <row r="165" spans="2:13" ht="15.5" x14ac:dyDescent="0.35">
      <c r="C165" t="s">
        <v>170</v>
      </c>
      <c r="D165" s="5">
        <v>13460000000</v>
      </c>
      <c r="E165" s="5">
        <v>12870000000</v>
      </c>
      <c r="F165" s="5">
        <v>21510000000</v>
      </c>
      <c r="G165" s="5">
        <v>11070000000</v>
      </c>
    </row>
    <row r="166" spans="2:13" ht="15.5" x14ac:dyDescent="0.35">
      <c r="C166" t="s">
        <v>171</v>
      </c>
      <c r="D166" s="6">
        <v>3.4799999999999998E-2</v>
      </c>
      <c r="E166" s="6">
        <v>3.9900000000000005E-2</v>
      </c>
      <c r="F166" s="6">
        <v>4.1200000000000001E-2</v>
      </c>
      <c r="G166" s="6">
        <v>2.4500000000000001E-2</v>
      </c>
    </row>
    <row r="167" spans="2:13" ht="15.5" x14ac:dyDescent="0.35">
      <c r="C167" t="s">
        <v>172</v>
      </c>
      <c r="D167" s="6">
        <v>5.1200000000000002E-2</v>
      </c>
      <c r="E167" s="6">
        <v>5.4199999999999998E-2</v>
      </c>
      <c r="F167" s="6">
        <v>6.4600000000000005E-2</v>
      </c>
      <c r="G167" s="6">
        <v>3.9199999999999999E-2</v>
      </c>
    </row>
    <row r="168" spans="2:13" ht="15.5" x14ac:dyDescent="0.35">
      <c r="C168" t="s">
        <v>173</v>
      </c>
      <c r="D168" s="6">
        <v>6.0499999999999998E-2</v>
      </c>
      <c r="E168" s="6">
        <v>5.3099999999999994E-2</v>
      </c>
      <c r="F168" s="6">
        <v>9.6099999999999991E-2</v>
      </c>
      <c r="G168" s="6">
        <v>4.4900000000000002E-2</v>
      </c>
    </row>
    <row r="169" spans="2:13" ht="15.5" x14ac:dyDescent="0.35">
      <c r="C169" t="s">
        <v>174</v>
      </c>
      <c r="D169" s="6">
        <v>34.03</v>
      </c>
      <c r="E169" s="6">
        <v>11.77</v>
      </c>
      <c r="F169" s="6">
        <v>20.34</v>
      </c>
      <c r="G169" s="6">
        <v>55.13</v>
      </c>
    </row>
    <row r="170" spans="2:13" ht="15.5" x14ac:dyDescent="0.35">
      <c r="C170" t="s">
        <v>175</v>
      </c>
      <c r="D170" s="5">
        <v>208000000000</v>
      </c>
      <c r="E170" s="5">
        <v>198000000000</v>
      </c>
      <c r="F170" s="5">
        <v>189000000000</v>
      </c>
      <c r="G170" s="5">
        <v>175000000000</v>
      </c>
    </row>
    <row r="171" spans="2:13" ht="15.5" x14ac:dyDescent="0.35">
      <c r="C171" t="s">
        <v>176</v>
      </c>
      <c r="D171" s="6">
        <v>1.27</v>
      </c>
      <c r="E171" s="6">
        <v>2.04</v>
      </c>
      <c r="F171" s="6">
        <v>1.55</v>
      </c>
      <c r="G171" s="6">
        <v>1.53</v>
      </c>
    </row>
    <row r="172" spans="2:13" ht="15.5" x14ac:dyDescent="0.35">
      <c r="C172" t="s">
        <v>177</v>
      </c>
      <c r="D172" s="6">
        <v>119.97</v>
      </c>
      <c r="E172" s="6">
        <v>113.79</v>
      </c>
      <c r="F172" s="6">
        <v>107.4</v>
      </c>
      <c r="G172" s="6">
        <v>100.44</v>
      </c>
    </row>
    <row r="173" spans="2:13" ht="15.5" x14ac:dyDescent="0.35">
      <c r="C173" t="s">
        <v>178</v>
      </c>
      <c r="D173" s="6">
        <v>1.27</v>
      </c>
      <c r="E173" s="6">
        <v>2.04</v>
      </c>
      <c r="F173" s="6">
        <v>1.55</v>
      </c>
      <c r="G173" s="6">
        <v>1.53</v>
      </c>
    </row>
    <row r="174" spans="2:13" ht="15.5" x14ac:dyDescent="0.35">
      <c r="C174" t="s">
        <v>179</v>
      </c>
      <c r="D174" s="6">
        <v>119.97</v>
      </c>
      <c r="E174" s="6">
        <v>113.79</v>
      </c>
      <c r="F174" s="6">
        <v>107.4</v>
      </c>
      <c r="G174" s="6">
        <v>100.44</v>
      </c>
    </row>
    <row r="175" spans="2:13" ht="15.5" x14ac:dyDescent="0.35">
      <c r="C175" t="s">
        <v>180</v>
      </c>
      <c r="E175" s="5">
        <v>0</v>
      </c>
      <c r="F175" s="5">
        <v>0</v>
      </c>
      <c r="G175" s="5">
        <v>0</v>
      </c>
    </row>
    <row r="176" spans="2:13" ht="15.5" x14ac:dyDescent="0.35">
      <c r="C176" t="s">
        <v>181</v>
      </c>
      <c r="F176" s="5">
        <v>0</v>
      </c>
      <c r="G176" s="5">
        <v>0</v>
      </c>
    </row>
    <row r="177" spans="3:13" ht="15.5" x14ac:dyDescent="0.35">
      <c r="C177" t="s">
        <v>182</v>
      </c>
      <c r="D177" s="5">
        <v>207000000000</v>
      </c>
      <c r="E177" s="5">
        <v>196000000000</v>
      </c>
      <c r="F177" s="5">
        <v>185000000000</v>
      </c>
      <c r="G177" s="5">
        <v>173000000000</v>
      </c>
    </row>
    <row r="178" spans="3:13" ht="15.5" x14ac:dyDescent="0.35">
      <c r="C178" t="s">
        <v>23</v>
      </c>
      <c r="E178" s="5">
        <v>0</v>
      </c>
      <c r="F178" s="5">
        <v>0</v>
      </c>
      <c r="G178" s="5">
        <v>0</v>
      </c>
    </row>
    <row r="179" spans="3:13" ht="15.5" x14ac:dyDescent="0.35">
      <c r="C179" t="s">
        <v>20</v>
      </c>
      <c r="D179" s="5">
        <v>-34000000000</v>
      </c>
      <c r="E179" s="5">
        <v>-55000000000</v>
      </c>
      <c r="F179" s="5">
        <v>-63000000000</v>
      </c>
      <c r="G179" s="5">
        <v>-85000000000</v>
      </c>
    </row>
    <row r="180" spans="3:13" ht="15.5" x14ac:dyDescent="0.35">
      <c r="C180" t="s">
        <v>183</v>
      </c>
      <c r="D180" s="5">
        <v>176000000000</v>
      </c>
      <c r="E180" s="5">
        <v>164000000000</v>
      </c>
      <c r="F180" s="5">
        <v>158000000000</v>
      </c>
      <c r="G180" s="5">
        <v>138000000000</v>
      </c>
    </row>
    <row r="181" spans="3:13" ht="15.5" x14ac:dyDescent="0.35">
      <c r="C181" t="s">
        <v>184</v>
      </c>
      <c r="D181" s="5">
        <v>0</v>
      </c>
      <c r="E181" s="5">
        <v>-15000000000</v>
      </c>
      <c r="F181" s="5">
        <v>0</v>
      </c>
      <c r="G181" s="5">
        <v>30000000000</v>
      </c>
    </row>
    <row r="182" spans="3:13" ht="15.5" x14ac:dyDescent="0.35">
      <c r="C182" t="s">
        <v>185</v>
      </c>
      <c r="D182" s="5">
        <v>0</v>
      </c>
      <c r="E182" s="5">
        <v>-1000000000</v>
      </c>
      <c r="F182" s="5">
        <v>-1000000000</v>
      </c>
      <c r="G182" s="5">
        <v>-1000000000</v>
      </c>
    </row>
    <row r="183" spans="3:13" ht="15.5" x14ac:dyDescent="0.35">
      <c r="C183" t="s">
        <v>12</v>
      </c>
      <c r="D183" s="5">
        <v>-1000000000</v>
      </c>
      <c r="E183" s="5">
        <v>-16000000000</v>
      </c>
      <c r="F183" s="5">
        <v>-1000000000</v>
      </c>
      <c r="G183" s="5">
        <v>29000000000</v>
      </c>
    </row>
    <row r="184" spans="3:13" ht="15.5" x14ac:dyDescent="0.35">
      <c r="C184" t="s">
        <v>15</v>
      </c>
      <c r="D184" s="6">
        <v>-0.42</v>
      </c>
      <c r="E184" s="6">
        <v>-9.02</v>
      </c>
      <c r="F184" s="6">
        <v>-0.71</v>
      </c>
      <c r="G184" s="6">
        <v>16.75</v>
      </c>
    </row>
    <row r="185" spans="3:13" ht="15.5" x14ac:dyDescent="0.35">
      <c r="C185" t="s">
        <v>45</v>
      </c>
      <c r="I185" s="6">
        <v>20.260000000000002</v>
      </c>
      <c r="J185" s="6">
        <v>13.13</v>
      </c>
      <c r="K185" s="6">
        <v>19.02</v>
      </c>
      <c r="L185" s="6">
        <v>13807191.550000001</v>
      </c>
      <c r="M185" s="6">
        <v>11882743.98</v>
      </c>
    </row>
    <row r="186" spans="3:13" ht="15.5" x14ac:dyDescent="0.35">
      <c r="C186" t="s">
        <v>59</v>
      </c>
      <c r="I186" s="6">
        <v>11.45</v>
      </c>
      <c r="J186" s="6">
        <v>14.32</v>
      </c>
      <c r="K186" s="5">
        <v>0</v>
      </c>
      <c r="L186" s="5">
        <v>0</v>
      </c>
      <c r="M186" s="5">
        <v>0</v>
      </c>
    </row>
    <row r="187" spans="3:13" ht="15.5" x14ac:dyDescent="0.35">
      <c r="C187" t="s">
        <v>62</v>
      </c>
      <c r="I187" s="6">
        <v>0.47</v>
      </c>
      <c r="J187" s="6">
        <v>0.51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186</v>
      </c>
      <c r="I188" s="5">
        <v>52090000000</v>
      </c>
      <c r="J188" s="5">
        <v>31320000000</v>
      </c>
      <c r="K188" s="5">
        <v>33320000000</v>
      </c>
      <c r="L188" s="5">
        <v>25120000000</v>
      </c>
      <c r="M188" s="5">
        <v>21050000000</v>
      </c>
    </row>
    <row r="189" spans="3:13" ht="15.5" x14ac:dyDescent="0.35">
      <c r="C189" t="s">
        <v>187</v>
      </c>
      <c r="I189" s="6">
        <v>0.13100000000000001</v>
      </c>
      <c r="J189" s="6">
        <v>8.8200000000000001E-2</v>
      </c>
      <c r="K189" s="6">
        <v>0.14849999999999999</v>
      </c>
      <c r="L189" s="6">
        <v>0.1268</v>
      </c>
      <c r="M189" s="6">
        <v>0.152</v>
      </c>
    </row>
    <row r="190" spans="3:13" ht="15.5" x14ac:dyDescent="0.35">
      <c r="C190" t="s">
        <v>188</v>
      </c>
      <c r="I190" s="6">
        <v>0.17809999999999998</v>
      </c>
      <c r="J190" s="6">
        <v>0.13539999999999999</v>
      </c>
      <c r="K190" s="6">
        <v>0.27500000000000002</v>
      </c>
      <c r="L190" s="6">
        <v>0.2913</v>
      </c>
      <c r="M190" s="6">
        <v>0.60370000000000001</v>
      </c>
    </row>
    <row r="191" spans="3:13" ht="15.5" x14ac:dyDescent="0.35">
      <c r="C191" t="s">
        <v>189</v>
      </c>
      <c r="I191" s="6">
        <v>0.22420000000000001</v>
      </c>
      <c r="J191" s="6">
        <v>0.18710000000000002</v>
      </c>
      <c r="K191" s="6">
        <v>0.36849999999999999</v>
      </c>
      <c r="L191" s="6">
        <v>0.49420000000000003</v>
      </c>
      <c r="M191" s="6">
        <v>1.4036999999999999</v>
      </c>
    </row>
    <row r="192" spans="3:13" ht="15.5" x14ac:dyDescent="0.35">
      <c r="C192" t="s">
        <v>190</v>
      </c>
      <c r="I192" s="6">
        <v>22.31</v>
      </c>
      <c r="J192" s="6">
        <v>19.53</v>
      </c>
      <c r="K192" s="6">
        <v>27.28</v>
      </c>
      <c r="L192" s="6">
        <v>34.83</v>
      </c>
      <c r="M192" s="6">
        <v>29.13</v>
      </c>
    </row>
    <row r="193" spans="2:13" ht="15.5" x14ac:dyDescent="0.35">
      <c r="C193" t="s">
        <v>56</v>
      </c>
      <c r="I193" s="6">
        <v>2.04</v>
      </c>
      <c r="J193" s="6">
        <v>1.94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53</v>
      </c>
      <c r="I194" s="6">
        <v>113.79</v>
      </c>
      <c r="J194" s="6">
        <v>96.97</v>
      </c>
      <c r="K194" s="6">
        <v>69.150000000000006</v>
      </c>
      <c r="L194" s="6">
        <v>47395476.18</v>
      </c>
      <c r="M194" s="6">
        <v>19682479.460000001</v>
      </c>
    </row>
    <row r="195" spans="2:13" ht="15.5" x14ac:dyDescent="0.35">
      <c r="C195" t="s">
        <v>191</v>
      </c>
      <c r="I195" s="6">
        <v>2.04</v>
      </c>
      <c r="J195" s="6">
        <v>1.94</v>
      </c>
      <c r="K195" s="5">
        <v>0</v>
      </c>
      <c r="L195" s="5">
        <v>0</v>
      </c>
      <c r="M195" s="5">
        <v>0</v>
      </c>
    </row>
    <row r="196" spans="2:13" ht="15.5" x14ac:dyDescent="0.35">
      <c r="C196" t="s">
        <v>192</v>
      </c>
      <c r="I196" s="6">
        <v>113.79</v>
      </c>
      <c r="J196" s="6">
        <v>96.97</v>
      </c>
      <c r="K196" s="6">
        <v>69.150000000000006</v>
      </c>
      <c r="L196" s="6">
        <v>47395476.18</v>
      </c>
      <c r="M196" s="6">
        <v>19682479.460000001</v>
      </c>
    </row>
    <row r="197" spans="2:13" ht="15.5" x14ac:dyDescent="0.35">
      <c r="C197" t="s">
        <v>193</v>
      </c>
      <c r="I197" s="5">
        <v>0</v>
      </c>
      <c r="J197" s="5">
        <v>1000000000</v>
      </c>
      <c r="K197" s="5">
        <v>4000000000</v>
      </c>
      <c r="L197" s="5">
        <v>10000000000</v>
      </c>
      <c r="M197" s="5">
        <v>7000000000</v>
      </c>
    </row>
    <row r="198" spans="2:13" ht="15.5" x14ac:dyDescent="0.35">
      <c r="C198" t="s">
        <v>194</v>
      </c>
      <c r="J198" s="5">
        <v>0</v>
      </c>
      <c r="K198" s="5">
        <v>1000000000</v>
      </c>
      <c r="L198" s="5">
        <v>1000000000</v>
      </c>
    </row>
    <row r="199" spans="2:13" ht="15.5" x14ac:dyDescent="0.35">
      <c r="C199" t="s">
        <v>25</v>
      </c>
      <c r="I199" s="5">
        <v>0</v>
      </c>
      <c r="J199" s="5">
        <v>1000000000</v>
      </c>
      <c r="K199" s="5">
        <v>4000000000</v>
      </c>
      <c r="L199" s="5">
        <v>12000000000</v>
      </c>
      <c r="M199" s="5">
        <v>7000000000</v>
      </c>
    </row>
    <row r="200" spans="2:13" ht="15.5" x14ac:dyDescent="0.35">
      <c r="C200" t="s">
        <v>22</v>
      </c>
      <c r="I200" s="5">
        <v>-55000000000</v>
      </c>
      <c r="J200" s="5">
        <v>-39000000000</v>
      </c>
      <c r="K200" s="5">
        <v>-4000000000</v>
      </c>
      <c r="L200" s="5">
        <v>-14000000000</v>
      </c>
      <c r="M200" s="5">
        <v>3000000000</v>
      </c>
    </row>
    <row r="201" spans="2:13" ht="15.5" x14ac:dyDescent="0.35">
      <c r="C201" t="s">
        <v>195</v>
      </c>
      <c r="I201" s="5">
        <v>164000000000</v>
      </c>
      <c r="J201" s="5">
        <v>134000000000</v>
      </c>
      <c r="K201" s="5">
        <v>67000000000</v>
      </c>
      <c r="L201" s="5">
        <v>44000000000</v>
      </c>
      <c r="M201" s="5">
        <v>9000000000</v>
      </c>
    </row>
    <row r="202" spans="2:13" ht="15.5" x14ac:dyDescent="0.35">
      <c r="C202" t="s">
        <v>196</v>
      </c>
      <c r="I202" s="5">
        <v>26000000000</v>
      </c>
      <c r="J202" s="5">
        <v>12000000000</v>
      </c>
      <c r="K202" s="5">
        <v>-6000000000</v>
      </c>
      <c r="L202" s="5">
        <v>24000000000</v>
      </c>
      <c r="M202" s="5">
        <v>-2000000000</v>
      </c>
    </row>
    <row r="203" spans="2:13" ht="15.5" x14ac:dyDescent="0.35">
      <c r="C203" t="s">
        <v>197</v>
      </c>
      <c r="I203" s="5">
        <v>-4000000000</v>
      </c>
      <c r="J203" s="5">
        <v>-9000000000</v>
      </c>
      <c r="K203" s="5">
        <v>-1000000000</v>
      </c>
      <c r="L203" s="5">
        <v>-2000000000</v>
      </c>
      <c r="M203" s="5">
        <v>-1000000000</v>
      </c>
    </row>
    <row r="204" spans="2:13" ht="15.5" x14ac:dyDescent="0.35">
      <c r="C204" t="s">
        <v>14</v>
      </c>
      <c r="I204" s="5">
        <v>22000000000</v>
      </c>
      <c r="J204" s="5">
        <v>2000000000</v>
      </c>
      <c r="K204" s="5">
        <v>-7000000000</v>
      </c>
      <c r="L204" s="5">
        <v>22000000000</v>
      </c>
      <c r="M204" s="5">
        <v>-3000000000</v>
      </c>
    </row>
    <row r="205" spans="2:13" ht="15.5" x14ac:dyDescent="0.35">
      <c r="C205" t="s">
        <v>16</v>
      </c>
      <c r="I205" s="6">
        <v>12.79</v>
      </c>
      <c r="J205" s="6">
        <v>1.42</v>
      </c>
      <c r="K205" s="6">
        <v>-5.66</v>
      </c>
      <c r="L205" s="6">
        <v>17119656.41</v>
      </c>
      <c r="M205" s="6">
        <v>-2106002.2000000002</v>
      </c>
    </row>
    <row r="207" spans="2:13" ht="15.5" x14ac:dyDescent="0.35">
      <c r="B207" t="s">
        <v>198</v>
      </c>
      <c r="C207" t="s">
        <v>199</v>
      </c>
      <c r="D207" s="5">
        <v>11000000000</v>
      </c>
      <c r="E207" s="5">
        <v>11000000000</v>
      </c>
      <c r="F207" s="5">
        <v>12000000000</v>
      </c>
      <c r="G207" s="5">
        <v>7000000000</v>
      </c>
      <c r="H207" s="5">
        <v>42000000000</v>
      </c>
      <c r="I207" s="5">
        <v>35000000000</v>
      </c>
      <c r="J207" s="5">
        <v>23000000000</v>
      </c>
      <c r="K207" s="5">
        <v>24000000000</v>
      </c>
      <c r="L207" s="5">
        <v>18000000000</v>
      </c>
      <c r="M207" s="5">
        <v>15000000000</v>
      </c>
    </row>
    <row r="208" spans="2:13" ht="15.5" x14ac:dyDescent="0.35">
      <c r="C208" t="s">
        <v>317</v>
      </c>
      <c r="H208" s="5">
        <v>40000000000</v>
      </c>
      <c r="I208" s="5">
        <v>35000000000</v>
      </c>
      <c r="J208" s="5">
        <v>23000000000</v>
      </c>
    </row>
    <row r="209" spans="3:13" ht="15.5" x14ac:dyDescent="0.35">
      <c r="C209" t="s">
        <v>200</v>
      </c>
      <c r="H209" s="5">
        <v>3</v>
      </c>
      <c r="I209" s="5">
        <v>3</v>
      </c>
      <c r="J209" s="6">
        <v>3.75</v>
      </c>
    </row>
    <row r="210" spans="3:13" ht="15.5" x14ac:dyDescent="0.35">
      <c r="C210" t="s">
        <v>64</v>
      </c>
      <c r="H210" s="6">
        <v>0.12210000000000001</v>
      </c>
      <c r="I210" s="6">
        <v>0.14800000000000002</v>
      </c>
      <c r="J210" s="6">
        <v>0.28550000000000003</v>
      </c>
    </row>
    <row r="211" spans="3:13" ht="15.5" x14ac:dyDescent="0.35">
      <c r="C211" t="s">
        <v>201</v>
      </c>
      <c r="H211" s="6">
        <v>2.1700000000000001E-2</v>
      </c>
      <c r="I211" s="6">
        <v>1.95E-2</v>
      </c>
      <c r="J211" s="6">
        <v>2.4399999999999998E-2</v>
      </c>
    </row>
    <row r="212" spans="3:13" ht="15.5" x14ac:dyDescent="0.35">
      <c r="C212" t="s">
        <v>44</v>
      </c>
      <c r="D212" s="6">
        <v>6.14</v>
      </c>
      <c r="E212" s="6">
        <v>6.16</v>
      </c>
      <c r="F212" s="6">
        <v>6.94</v>
      </c>
      <c r="G212" s="6">
        <v>3.93</v>
      </c>
      <c r="H212" s="6">
        <v>24.58</v>
      </c>
      <c r="I212" s="6">
        <v>20.260000000000002</v>
      </c>
      <c r="J212" s="6">
        <v>13.13</v>
      </c>
      <c r="K212" s="6">
        <v>14.06</v>
      </c>
      <c r="L212" s="6">
        <v>10.41</v>
      </c>
      <c r="M212" s="6">
        <v>8.9600000000000009</v>
      </c>
    </row>
    <row r="213" spans="3:13" ht="15.5" x14ac:dyDescent="0.35">
      <c r="C213" t="s">
        <v>318</v>
      </c>
      <c r="H213" s="6">
        <v>23.18</v>
      </c>
      <c r="I213" s="6">
        <v>20.260000000000002</v>
      </c>
      <c r="J213" s="6">
        <v>13.13</v>
      </c>
    </row>
    <row r="214" spans="3:13" ht="15.5" x14ac:dyDescent="0.35">
      <c r="C214" t="s">
        <v>66</v>
      </c>
      <c r="H214" s="5">
        <v>3</v>
      </c>
      <c r="I214" s="5">
        <v>3</v>
      </c>
      <c r="J214" s="6">
        <v>3.75</v>
      </c>
    </row>
    <row r="215" spans="3:13" ht="15.5" x14ac:dyDescent="0.35">
      <c r="C215" t="s">
        <v>202</v>
      </c>
      <c r="H215" s="6">
        <v>0.12210000000000001</v>
      </c>
      <c r="I215" s="6">
        <v>0.14800000000000002</v>
      </c>
      <c r="J215" s="6">
        <v>0.28550000000000003</v>
      </c>
    </row>
    <row r="216" spans="3:13" ht="15.5" x14ac:dyDescent="0.35">
      <c r="C216" t="s">
        <v>203</v>
      </c>
      <c r="H216" s="6">
        <v>2.1700000000000001E-2</v>
      </c>
      <c r="I216" s="6">
        <v>1.95E-2</v>
      </c>
      <c r="J216" s="6">
        <v>2.4399999999999998E-2</v>
      </c>
    </row>
    <row r="217" spans="3:13" ht="15.5" x14ac:dyDescent="0.35">
      <c r="C217" t="s">
        <v>204</v>
      </c>
      <c r="D217" s="5">
        <v>286000000000</v>
      </c>
      <c r="E217" s="5">
        <v>234000000000</v>
      </c>
      <c r="F217" s="5">
        <v>240000000000</v>
      </c>
      <c r="G217" s="5">
        <v>191000000000</v>
      </c>
      <c r="H217" s="5">
        <v>1142000000000</v>
      </c>
      <c r="I217" s="5">
        <v>858000000000</v>
      </c>
      <c r="J217" s="5">
        <v>631000000000</v>
      </c>
      <c r="K217" s="5">
        <v>610000000000</v>
      </c>
      <c r="L217" s="5">
        <v>431000000000</v>
      </c>
      <c r="M217" s="5">
        <v>373000000000</v>
      </c>
    </row>
    <row r="218" spans="3:13" ht="15.5" x14ac:dyDescent="0.35">
      <c r="C218" t="s">
        <v>319</v>
      </c>
      <c r="H218" s="5">
        <v>951000000000</v>
      </c>
      <c r="I218" s="5">
        <v>858000000000</v>
      </c>
      <c r="J218" s="5">
        <v>631000000000</v>
      </c>
    </row>
    <row r="219" spans="3:13" ht="15.5" x14ac:dyDescent="0.35">
      <c r="C219" t="s">
        <v>205</v>
      </c>
      <c r="H219" s="5">
        <v>3</v>
      </c>
      <c r="I219" s="5">
        <v>3</v>
      </c>
      <c r="J219" s="6">
        <v>3.75</v>
      </c>
    </row>
    <row r="220" spans="3:13" ht="15.5" x14ac:dyDescent="0.35">
      <c r="C220" t="s">
        <v>206</v>
      </c>
      <c r="H220" s="6">
        <v>0.12210000000000001</v>
      </c>
      <c r="I220" s="6">
        <v>0.14800000000000002</v>
      </c>
      <c r="J220" s="6">
        <v>0.28550000000000003</v>
      </c>
    </row>
    <row r="221" spans="3:13" ht="15.5" x14ac:dyDescent="0.35">
      <c r="C221" t="s">
        <v>207</v>
      </c>
      <c r="H221" s="6">
        <v>2.1700000000000001E-2</v>
      </c>
      <c r="I221" s="6">
        <v>1.95E-2</v>
      </c>
      <c r="J221" s="6">
        <v>2.4399999999999998E-2</v>
      </c>
    </row>
    <row r="222" spans="3:13" ht="15.5" x14ac:dyDescent="0.35">
      <c r="C222" t="s">
        <v>208</v>
      </c>
      <c r="I222" s="6">
        <v>5.62</v>
      </c>
    </row>
    <row r="223" spans="3:13" ht="15.5" x14ac:dyDescent="0.35">
      <c r="C223" t="s">
        <v>320</v>
      </c>
      <c r="I223" s="6">
        <v>5.95</v>
      </c>
    </row>
    <row r="224" spans="3:13" ht="15.5" x14ac:dyDescent="0.35">
      <c r="C224" t="s">
        <v>209</v>
      </c>
      <c r="I224" s="6">
        <v>7.42</v>
      </c>
    </row>
    <row r="225" spans="3:9" ht="15.5" x14ac:dyDescent="0.35">
      <c r="C225" t="s">
        <v>321</v>
      </c>
      <c r="I225" s="6">
        <v>0.16800000000000001</v>
      </c>
    </row>
    <row r="226" spans="3:9" ht="15.5" x14ac:dyDescent="0.35">
      <c r="C226" t="s">
        <v>322</v>
      </c>
      <c r="I226" s="6">
        <v>0.25</v>
      </c>
    </row>
    <row r="227" spans="3:9" ht="15.5" x14ac:dyDescent="0.35">
      <c r="C227" t="s">
        <v>210</v>
      </c>
      <c r="I227" s="6">
        <v>1.1499999999999999</v>
      </c>
    </row>
    <row r="228" spans="3:9" ht="15.5" x14ac:dyDescent="0.35">
      <c r="C228" t="s">
        <v>323</v>
      </c>
      <c r="I228" s="6">
        <v>17.14</v>
      </c>
    </row>
    <row r="229" spans="3:9" ht="15.5" x14ac:dyDescent="0.35">
      <c r="C229" t="s">
        <v>324</v>
      </c>
      <c r="I229" s="6">
        <v>20.9</v>
      </c>
    </row>
    <row r="230" spans="3:9" ht="15.5" x14ac:dyDescent="0.35">
      <c r="C230" t="s">
        <v>325</v>
      </c>
      <c r="I230" s="6">
        <v>4.1399999999999997</v>
      </c>
    </row>
    <row r="231" spans="3:9" ht="15.5" x14ac:dyDescent="0.35">
      <c r="C231" t="s">
        <v>326</v>
      </c>
      <c r="I231" s="6">
        <v>3.48</v>
      </c>
    </row>
    <row r="232" spans="3:9" ht="15.5" x14ac:dyDescent="0.35">
      <c r="C232" t="s">
        <v>327</v>
      </c>
      <c r="I232" s="6">
        <v>0.11</v>
      </c>
    </row>
    <row r="233" spans="3:9" ht="15.5" x14ac:dyDescent="0.35">
      <c r="C233" t="s">
        <v>328</v>
      </c>
      <c r="I233" s="6">
        <v>-0.06</v>
      </c>
    </row>
    <row r="234" spans="3:9" ht="15.5" x14ac:dyDescent="0.35">
      <c r="C234" t="s">
        <v>329</v>
      </c>
      <c r="I234" s="6">
        <v>23.18</v>
      </c>
    </row>
    <row r="235" spans="3:9" ht="15.5" x14ac:dyDescent="0.35">
      <c r="C235" t="s">
        <v>211</v>
      </c>
      <c r="I235" s="6">
        <v>24.58</v>
      </c>
    </row>
    <row r="236" spans="3:9" ht="15.5" x14ac:dyDescent="0.35">
      <c r="C236" t="s">
        <v>330</v>
      </c>
      <c r="I236" s="6">
        <v>551.29999999999995</v>
      </c>
    </row>
    <row r="237" spans="3:9" ht="15.5" x14ac:dyDescent="0.35">
      <c r="C237" t="s">
        <v>212</v>
      </c>
      <c r="D237" s="6">
        <v>19.86</v>
      </c>
    </row>
    <row r="238" spans="3:9" ht="15.5" x14ac:dyDescent="0.35">
      <c r="C238" t="s">
        <v>213</v>
      </c>
      <c r="I238" s="6">
        <v>119.97</v>
      </c>
    </row>
    <row r="239" spans="3:9" ht="15.5" x14ac:dyDescent="0.35">
      <c r="C239" t="s">
        <v>331</v>
      </c>
      <c r="I239" s="6">
        <v>6.6</v>
      </c>
    </row>
    <row r="240" spans="3:9" ht="15.5" x14ac:dyDescent="0.35">
      <c r="C240" t="s">
        <v>214</v>
      </c>
      <c r="D240" s="6">
        <v>2.9</v>
      </c>
    </row>
    <row r="241" spans="3:9" ht="15.5" x14ac:dyDescent="0.35">
      <c r="C241" t="s">
        <v>215</v>
      </c>
      <c r="D241" s="6">
        <v>1.78</v>
      </c>
    </row>
    <row r="242" spans="3:9" ht="15.5" x14ac:dyDescent="0.35">
      <c r="C242" t="s">
        <v>217</v>
      </c>
      <c r="D242" s="6">
        <v>0.47</v>
      </c>
    </row>
    <row r="243" spans="3:9" ht="15.5" x14ac:dyDescent="0.35">
      <c r="C243" t="s">
        <v>219</v>
      </c>
      <c r="D243" s="6">
        <v>1.47</v>
      </c>
    </row>
    <row r="244" spans="3:9" ht="15.5" x14ac:dyDescent="0.35">
      <c r="C244" t="s">
        <v>333</v>
      </c>
      <c r="I244" s="6">
        <v>24.57</v>
      </c>
    </row>
    <row r="245" spans="3:9" ht="15.5" x14ac:dyDescent="0.35">
      <c r="C245" t="s">
        <v>12</v>
      </c>
      <c r="D245" s="5">
        <v>-1000000000</v>
      </c>
    </row>
    <row r="246" spans="3:9" ht="15.5" x14ac:dyDescent="0.35">
      <c r="C246" t="s">
        <v>220</v>
      </c>
      <c r="I246" s="6">
        <v>8.02</v>
      </c>
    </row>
    <row r="247" spans="3:9" ht="15.5" x14ac:dyDescent="0.35">
      <c r="C247" t="s">
        <v>221</v>
      </c>
      <c r="I247" s="6">
        <v>0.1313</v>
      </c>
    </row>
    <row r="248" spans="3:9" ht="15.5" x14ac:dyDescent="0.35">
      <c r="C248" t="s">
        <v>222</v>
      </c>
      <c r="I248" s="6">
        <v>0.19320000000000001</v>
      </c>
    </row>
    <row r="249" spans="3:9" ht="15.5" x14ac:dyDescent="0.35">
      <c r="C249" t="s">
        <v>223</v>
      </c>
      <c r="I249" s="6">
        <v>0.23949999999999999</v>
      </c>
    </row>
    <row r="250" spans="3:9" ht="15.5" x14ac:dyDescent="0.35">
      <c r="C250" t="s">
        <v>334</v>
      </c>
      <c r="I250" s="6">
        <v>0.19350000000000001</v>
      </c>
    </row>
    <row r="251" spans="3:9" ht="15.5" x14ac:dyDescent="0.35">
      <c r="C251" t="s">
        <v>224</v>
      </c>
      <c r="D251" s="6">
        <v>16.2</v>
      </c>
    </row>
    <row r="252" spans="3:9" ht="15.5" x14ac:dyDescent="0.35">
      <c r="C252" t="s">
        <v>225</v>
      </c>
      <c r="D252" s="6">
        <v>32.46</v>
      </c>
    </row>
    <row r="253" spans="3:9" ht="15.5" x14ac:dyDescent="0.35">
      <c r="C253" t="s">
        <v>226</v>
      </c>
      <c r="D253" s="6">
        <v>22.48</v>
      </c>
    </row>
    <row r="254" spans="3:9" ht="15.5" x14ac:dyDescent="0.35">
      <c r="C254" t="s">
        <v>227</v>
      </c>
      <c r="D254" s="6">
        <v>26.18</v>
      </c>
    </row>
    <row r="255" spans="3:9" ht="15.5" x14ac:dyDescent="0.35">
      <c r="C255" t="s">
        <v>228</v>
      </c>
      <c r="D255" s="6">
        <v>5.62</v>
      </c>
    </row>
    <row r="256" spans="3:9" ht="15.5" x14ac:dyDescent="0.35">
      <c r="C256" t="s">
        <v>335</v>
      </c>
      <c r="I256" s="6">
        <v>3.33</v>
      </c>
    </row>
    <row r="257" spans="3:9" ht="15.5" x14ac:dyDescent="0.35">
      <c r="C257" t="s">
        <v>336</v>
      </c>
      <c r="I257" s="6">
        <v>9.17</v>
      </c>
    </row>
    <row r="258" spans="3:9" ht="15.5" x14ac:dyDescent="0.35">
      <c r="C258" t="s">
        <v>40</v>
      </c>
      <c r="I258" s="5">
        <v>238000000000</v>
      </c>
    </row>
    <row r="259" spans="3:9" ht="15.5" x14ac:dyDescent="0.35">
      <c r="C259" t="s">
        <v>229</v>
      </c>
      <c r="I259" s="5">
        <v>205000000000</v>
      </c>
    </row>
    <row r="260" spans="3:9" ht="15.5" x14ac:dyDescent="0.35">
      <c r="C260" t="s">
        <v>230</v>
      </c>
      <c r="I260" s="5">
        <v>1730000000</v>
      </c>
    </row>
    <row r="261" spans="3:9" ht="15.5" x14ac:dyDescent="0.35">
      <c r="C261" t="s">
        <v>231</v>
      </c>
      <c r="I261" s="6">
        <v>0.19800000000000001</v>
      </c>
    </row>
    <row r="262" spans="3:9" ht="15.5" x14ac:dyDescent="0.35">
      <c r="C262" t="s">
        <v>232</v>
      </c>
      <c r="D262" s="6">
        <v>3.78E-2</v>
      </c>
    </row>
    <row r="263" spans="3:9" ht="15.5" x14ac:dyDescent="0.35">
      <c r="C263" t="s">
        <v>233</v>
      </c>
      <c r="D263" s="6">
        <v>4.3899999999999995E-2</v>
      </c>
    </row>
    <row r="264" spans="3:9" ht="15.5" x14ac:dyDescent="0.35">
      <c r="C264" t="s">
        <v>234</v>
      </c>
      <c r="D264" s="6">
        <v>3.7100000000000001E-2</v>
      </c>
    </row>
    <row r="265" spans="3:9" ht="15.5" x14ac:dyDescent="0.35">
      <c r="C265" t="s">
        <v>235</v>
      </c>
      <c r="D265" s="6">
        <v>0.48070000000000002</v>
      </c>
    </row>
    <row r="266" spans="3:9" ht="15.5" x14ac:dyDescent="0.35">
      <c r="C266" t="s">
        <v>236</v>
      </c>
      <c r="D266" s="6">
        <v>0.57420000000000004</v>
      </c>
    </row>
    <row r="267" spans="3:9" ht="15.5" x14ac:dyDescent="0.35">
      <c r="C267" t="s">
        <v>237</v>
      </c>
      <c r="D267" s="6">
        <v>0.90319999999999989</v>
      </c>
    </row>
    <row r="268" spans="3:9" ht="15.5" x14ac:dyDescent="0.35">
      <c r="C268" t="s">
        <v>238</v>
      </c>
      <c r="I268" s="6">
        <v>3.75</v>
      </c>
    </row>
    <row r="269" spans="3:9" ht="15.5" x14ac:dyDescent="0.35">
      <c r="C269" t="s">
        <v>239</v>
      </c>
      <c r="I269" s="5">
        <v>3</v>
      </c>
    </row>
    <row r="270" spans="3:9" ht="15.5" x14ac:dyDescent="0.35">
      <c r="C270" t="s">
        <v>240</v>
      </c>
      <c r="I270" s="6">
        <v>0.12210000000000001</v>
      </c>
    </row>
    <row r="271" spans="3:9" ht="15.5" x14ac:dyDescent="0.35">
      <c r="C271" t="s">
        <v>241</v>
      </c>
      <c r="I271" s="6">
        <v>2.1700000000000001E-2</v>
      </c>
    </row>
    <row r="272" spans="3:9" ht="15.5" x14ac:dyDescent="0.35">
      <c r="C272" t="s">
        <v>242</v>
      </c>
      <c r="I272" t="s">
        <v>1453</v>
      </c>
    </row>
    <row r="273" spans="3:9" ht="15.5" x14ac:dyDescent="0.35">
      <c r="C273" t="s">
        <v>244</v>
      </c>
      <c r="I273" s="5">
        <v>8</v>
      </c>
    </row>
    <row r="274" spans="3:9" ht="15.5" x14ac:dyDescent="0.35">
      <c r="C274" t="s">
        <v>245</v>
      </c>
      <c r="I274" s="6">
        <v>0.25</v>
      </c>
    </row>
    <row r="275" spans="3:9" ht="15.5" x14ac:dyDescent="0.35">
      <c r="C275" t="s">
        <v>246</v>
      </c>
      <c r="I275" s="6">
        <v>0.24</v>
      </c>
    </row>
    <row r="276" spans="3:9" ht="15.5" x14ac:dyDescent="0.35">
      <c r="C276" t="s">
        <v>247</v>
      </c>
      <c r="I276" s="6">
        <v>0.87</v>
      </c>
    </row>
    <row r="277" spans="3:9" ht="15.5" x14ac:dyDescent="0.35">
      <c r="C277" t="s">
        <v>249</v>
      </c>
      <c r="I277" s="6">
        <v>0.89</v>
      </c>
    </row>
    <row r="278" spans="3:9" ht="15.5" x14ac:dyDescent="0.35">
      <c r="C278" t="s">
        <v>250</v>
      </c>
      <c r="I278" s="6">
        <v>0.51</v>
      </c>
    </row>
    <row r="279" spans="3:9" ht="15.5" x14ac:dyDescent="0.35">
      <c r="C279" t="s">
        <v>251</v>
      </c>
      <c r="I279" s="6">
        <v>0.35</v>
      </c>
    </row>
    <row r="280" spans="3:9" ht="15.5" x14ac:dyDescent="0.35">
      <c r="C280" t="s">
        <v>337</v>
      </c>
      <c r="I280" s="5">
        <v>951000000000</v>
      </c>
    </row>
    <row r="281" spans="3:9" ht="15.5" x14ac:dyDescent="0.35">
      <c r="C281" t="s">
        <v>338</v>
      </c>
      <c r="I281" s="5">
        <v>52000000000</v>
      </c>
    </row>
    <row r="282" spans="3:9" ht="15.5" x14ac:dyDescent="0.35">
      <c r="C282" t="s">
        <v>339</v>
      </c>
      <c r="I282" s="5">
        <v>59000000000</v>
      </c>
    </row>
    <row r="283" spans="3:9" ht="15.5" x14ac:dyDescent="0.35">
      <c r="C283" t="s">
        <v>340</v>
      </c>
      <c r="I283" s="5">
        <v>40000000000</v>
      </c>
    </row>
    <row r="284" spans="3:9" ht="15.5" x14ac:dyDescent="0.35">
      <c r="C284" t="s">
        <v>252</v>
      </c>
      <c r="D284" s="5">
        <v>34000000000</v>
      </c>
    </row>
    <row r="285" spans="3:9" ht="15.5" x14ac:dyDescent="0.35">
      <c r="C285" t="s">
        <v>253</v>
      </c>
      <c r="D285" s="5">
        <v>305000000000</v>
      </c>
    </row>
    <row r="286" spans="3:9" ht="15.5" x14ac:dyDescent="0.35">
      <c r="C286" t="s">
        <v>254</v>
      </c>
      <c r="D286" s="5">
        <v>96000000000</v>
      </c>
    </row>
    <row r="287" spans="3:9" ht="15.5" x14ac:dyDescent="0.35">
      <c r="C287" t="s">
        <v>183</v>
      </c>
      <c r="D287" s="5">
        <v>176000000000</v>
      </c>
    </row>
    <row r="288" spans="3:9" ht="15.5" x14ac:dyDescent="0.35">
      <c r="C288" t="s">
        <v>182</v>
      </c>
      <c r="I288" s="5">
        <v>207000000000</v>
      </c>
    </row>
    <row r="289" spans="3:9" ht="15.5" x14ac:dyDescent="0.35">
      <c r="C289" t="s">
        <v>20</v>
      </c>
      <c r="D289" s="5">
        <v>-34000000000</v>
      </c>
    </row>
    <row r="290" spans="3:9" ht="15.5" x14ac:dyDescent="0.35">
      <c r="C290" t="s">
        <v>255</v>
      </c>
      <c r="I290" s="5">
        <v>208000000000</v>
      </c>
    </row>
    <row r="291" spans="3:9" ht="15.5" x14ac:dyDescent="0.35">
      <c r="C291" t="s">
        <v>341</v>
      </c>
      <c r="I291" s="5">
        <v>14000000000</v>
      </c>
    </row>
    <row r="292" spans="3:9" ht="15.5" x14ac:dyDescent="0.35">
      <c r="C292" t="s">
        <v>342</v>
      </c>
      <c r="I292" s="5">
        <v>-23000000000</v>
      </c>
    </row>
    <row r="293" spans="3:9" ht="15.5" x14ac:dyDescent="0.35">
      <c r="C293" t="s">
        <v>343</v>
      </c>
      <c r="I293" s="5">
        <v>-16000000000</v>
      </c>
    </row>
    <row r="294" spans="3:9" ht="15.5" x14ac:dyDescent="0.35">
      <c r="C294" t="s">
        <v>344</v>
      </c>
      <c r="I294" s="5">
        <v>-3000000000</v>
      </c>
    </row>
    <row r="295" spans="3:9" ht="15.5" x14ac:dyDescent="0.35">
      <c r="C295" t="s">
        <v>345</v>
      </c>
      <c r="I295" s="5">
        <v>11000000000</v>
      </c>
    </row>
  </sheetData>
  <pageMargins left="0.7" right="0.7" top="0.75" bottom="0.75" header="0.3" footer="0.3"/>
  <ignoredErrors>
    <ignoredError sqref="A1:M296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26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1454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1455</v>
      </c>
      <c r="D2" s="2" vm="206">
        <f ca="1">IFERROR(_xlfn.STOCKHISTORY("XIDX:" &amp; $C$1, D3, , 0, 0, 1), "Libur")</f>
        <v>312</v>
      </c>
      <c r="H2" s="2" vm="206">
        <f ca="1">IFERROR(INDEX(D2:G2,COUNT(D2:G2)),"")</f>
        <v>312</v>
      </c>
      <c r="I2" s="2" vm="132">
        <f ca="1">IFERROR(_xlfn.STOCKHISTORY("XIDX:" &amp; $C$1, I1, , 0, 0, 1), "Libur")</f>
        <v>346</v>
      </c>
      <c r="J2" s="2" vm="207">
        <f ca="1">IFERROR(_xlfn.STOCKHISTORY("XIDX:" &amp; $C$1, J1, , 0, 0, 1), "Libur")</f>
        <v>402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93576788214</v>
      </c>
      <c r="H4" s="2">
        <f>IFERROR(SUM(D4:G4)*(4/MAX(1,COUNT(D4:G4))),"")</f>
        <v>374307152856</v>
      </c>
      <c r="I4" s="2">
        <f>IFERROR(INDEX(I51:I500,MATCH($C$4,$C$51:$C$500,0)),"")</f>
        <v>360839166938</v>
      </c>
      <c r="J4" s="2">
        <f>IFERROR(INDEX(J51:J500,MATCH($C$4,$C$51:$C$500,0)),"")</f>
        <v>541183464172</v>
      </c>
      <c r="K4" s="2">
        <f>IFERROR(INDEX(K51:K500,MATCH($C$4,$C$51:$C$500,0)),"")</f>
        <v>600000900101</v>
      </c>
      <c r="L4" s="2">
        <f>IFERROR(INDEX(L51:L500,MATCH($C$4,$C$51:$C$500,0)),"")</f>
        <v>440044949150</v>
      </c>
      <c r="M4" s="2">
        <f>IFERROR(INDEX(M51:M500,MATCH($C$4,$C$51:$C$500,0)),"")</f>
        <v>453377915036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5848487854</v>
      </c>
      <c r="H5" s="2">
        <f>IFERROR(SUM(D5:G5)*(4/MAX(1,COUNT(D5:G5))),"")</f>
        <v>23393951416</v>
      </c>
      <c r="I5" s="2">
        <f>IFERROR(INDEX(I51:I500,MATCH($C$5,$C$51:$C$500,0)),"")</f>
        <v>12715190512</v>
      </c>
      <c r="J5" s="2">
        <f>IFERROR(INDEX(J51:J500,MATCH($C$5,$C$51:$C$500,0)),"")</f>
        <v>20434387761</v>
      </c>
      <c r="K5" s="2">
        <f>IFERROR(INDEX(K51:K500,MATCH($C$5,$C$51:$C$500,0)),"")</f>
        <v>22258989582</v>
      </c>
      <c r="L5" s="2">
        <f>IFERROR(INDEX(L51:L500,MATCH($C$5,$C$51:$C$500,0)),"")</f>
        <v>9878811182</v>
      </c>
      <c r="M5" s="2">
        <f>IFERROR(INDEX(M51:M500,MATCH($C$5,$C$51:$C$500,0)),"")</f>
        <v>9523267330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374025739196</v>
      </c>
      <c r="H6" s="2">
        <f>IFERROR(INDEX(D6:G6,COUNT(D6:G6)),"")</f>
        <v>374025739196</v>
      </c>
      <c r="I6" s="2">
        <f>IFERROR(INDEX(I51:I500,MATCH($C$6,$C$51:$C$500,0)),"")</f>
        <v>368177252286</v>
      </c>
      <c r="J6" s="2">
        <f>IFERROR(INDEX(J51:J500,MATCH($C$6,$C$51:$C$500,0)),"")</f>
        <v>355462087249</v>
      </c>
      <c r="K6" s="2">
        <f>IFERROR(INDEX(K51:K500,MATCH($C$6,$C$51:$C$500,0)),"")</f>
        <v>188985178329</v>
      </c>
      <c r="L6" s="2">
        <f>IFERROR(INDEX(L51:L500,MATCH($C$6,$C$51:$C$500,0)),"")</f>
        <v>52622988747</v>
      </c>
      <c r="M6" s="2">
        <f>IFERROR(INDEX(M51:M500,MATCH($C$6,$C$51:$C$500,0)),"")</f>
        <v>42744177565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4.1100000000000003</v>
      </c>
      <c r="H7" s="3">
        <f>IFERROR(INDEX(D7:G7,COUNT(D7:G7)),"")</f>
        <v>4.1100000000000003</v>
      </c>
      <c r="I7" s="3">
        <f>IFERROR(INDEX(I51:I500,MATCH($C$7,$C$51:$C$500,0))/1000000000,"")</f>
        <v>4.1100000000000003</v>
      </c>
      <c r="J7" s="3">
        <f>IFERROR(INDEX(J51:J500,MATCH($C$7,$C$51:$C$500,0))/1000000000,"")</f>
        <v>4.1100000000000003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43000000000</v>
      </c>
      <c r="H8" s="2">
        <f>IFERROR(INDEX(D8:G8,COUNT(D8:G8)),"")</f>
        <v>43000000000</v>
      </c>
      <c r="I8" s="2">
        <f>IFERROR(INDEX(I51:I500,MATCH($C$8,$C$51:$C$500,0)),"")</f>
        <v>-78000000000</v>
      </c>
      <c r="J8" s="2">
        <f>IFERROR(INDEX(J51:J500,MATCH($C$8,$C$51:$C$500,0)),"")</f>
        <v>-79000000000</v>
      </c>
      <c r="K8" s="2">
        <f>IFERROR(INDEX(K51:K500,MATCH($C$8,$C$51:$C$500,0)),"")</f>
        <v>13000000000</v>
      </c>
      <c r="L8" s="2">
        <f>IFERROR(INDEX(L51:L500,MATCH($C$8,$C$51:$C$500,0)),"")</f>
        <v>-5000000000</v>
      </c>
      <c r="M8" s="2">
        <f>IFERROR(INDEX(M51:M500,MATCH($C$8,$C$51:$C$500,0)),"")</f>
        <v>14000000000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10.51</v>
      </c>
      <c r="H9" s="3">
        <f>IFERROR(INDEX(D9:G9,COUNT(D9:G9)),"")</f>
        <v>10.51</v>
      </c>
      <c r="I9" s="3">
        <f>IFERROR(INDEX(I51:I500,MATCH($C$9,$C$51:$C$500,0)),"")</f>
        <v>-18.98</v>
      </c>
      <c r="J9" s="3">
        <f>IFERROR(INDEX(J51:J500,MATCH($C$9,$C$51:$C$500,0)),"")</f>
        <v>-19.25</v>
      </c>
      <c r="K9" s="3">
        <f>IFERROR(INDEX(K51:K500,MATCH($C$9,$C$51:$C$500,0)),"")</f>
        <v>8196.5400000000009</v>
      </c>
      <c r="L9" s="3">
        <f>IFERROR(INDEX(L51:L500,MATCH($C$9,$C$51:$C$500,0)),"")</f>
        <v>-166005.41</v>
      </c>
      <c r="M9" s="3">
        <f>IFERROR(INDEX(M51:M500,MATCH($C$9,$C$51:$C$500,0)),"")</f>
        <v>5570356.9699999997</v>
      </c>
    </row>
    <row r="10" spans="1:13" ht="15.5" x14ac:dyDescent="0.35">
      <c r="C10" t="s">
        <v>17</v>
      </c>
      <c r="D10" s="3">
        <f ca="1">IFERROR(IF(D9=0,"",D2/D9),"")</f>
        <v>29.686013320647003</v>
      </c>
      <c r="I10" s="3">
        <f ca="1">IFERROR(IF(I9=0,"",I2/I9),"")</f>
        <v>-18.229715489989463</v>
      </c>
      <c r="J10" s="3">
        <f ca="1">IFERROR(IF(J9=0,"",J2/J9),"")</f>
        <v>-20.883116883116884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22137493523</v>
      </c>
      <c r="H11" s="2">
        <f>IFERROR(INDEX(D11:G11,COUNT(D11:G11)),"")</f>
        <v>22137493523</v>
      </c>
      <c r="I11" s="2">
        <f>IFERROR(INDEX(I51:I500,MATCH($C$11,$C$51:$C$500,0)),"")</f>
        <v>10110949788</v>
      </c>
      <c r="J11" s="2">
        <f>IFERROR(INDEX(J51:J500,MATCH($C$11,$C$51:$C$500,0)),"")</f>
        <v>110227778895</v>
      </c>
      <c r="K11" s="2">
        <f>IFERROR(INDEX(K51:K500,MATCH($C$11,$C$51:$C$500,0)),"")</f>
        <v>64062529308</v>
      </c>
      <c r="L11" s="2">
        <f>IFERROR(INDEX(L51:L500,MATCH($C$11,$C$51:$C$500,0)),"")</f>
        <v>27445447053</v>
      </c>
      <c r="M11" s="2">
        <f>IFERROR(INDEX(M51:M500,MATCH($C$11,$C$51:$C$500,0)),"")</f>
        <v>32425609382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-22000000000</v>
      </c>
      <c r="H12" s="2">
        <f>IFERROR(INDEX(D12:G12,COUNT(D12:G12)),"")</f>
        <v>-22000000000</v>
      </c>
      <c r="I12" s="2">
        <f>IFERROR(INDEX(I51:I500,MATCH($C$12,$C$51:$C$500,0)),"")</f>
        <v>-10000000000</v>
      </c>
      <c r="J12" s="2">
        <f>IFERROR(INDEX(J51:J500,MATCH($C$12,$C$51:$C$500,0)),"")</f>
        <v>-110000000000</v>
      </c>
      <c r="K12" s="2">
        <f>IFERROR(INDEX(K51:K500,MATCH($C$12,$C$51:$C$500,0)),"")</f>
        <v>-42000000000</v>
      </c>
      <c r="L12" s="2">
        <f>IFERROR(INDEX(L51:L500,MATCH($C$12,$C$51:$C$500,0)),"")</f>
        <v>-27000000000</v>
      </c>
      <c r="M12" s="2">
        <f>IFERROR(INDEX(M51:M500,MATCH($C$12,$C$51:$C$500,0)),"")</f>
        <v>-32000000000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22000000000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-17531014</v>
      </c>
      <c r="H14" s="2">
        <f>IFERROR(SUM(D14:G14)*(4/MAX(1,COUNT(D14:G14))),"")</f>
        <v>-70124056</v>
      </c>
      <c r="I14" s="2">
        <f>IFERROR(INDEX(I51:I500,MATCH($C$14,$C$51:$C$500,0)),"")</f>
        <v>-704334</v>
      </c>
      <c r="J14" s="2">
        <f>IFERROR(INDEX(J51:J500,MATCH($C$14,$C$51:$C$500,0)),"")</f>
        <v>-319511250</v>
      </c>
      <c r="K14" s="2">
        <f>IFERROR(INDEX(K51:K500,MATCH($C$14,$C$51:$C$500,0)),"")</f>
        <v>-14436695</v>
      </c>
      <c r="L14" s="2">
        <f>IFERROR(INDEX(L51:L500,MATCH($C$14,$C$51:$C$500,0)),"")</f>
        <v>-215491</v>
      </c>
      <c r="M14" s="2">
        <f>IFERROR(INDEX(M51:M500,MATCH($C$14,$C$51:$C$500,0)),"")</f>
        <v>0</v>
      </c>
    </row>
    <row r="15" spans="1:13" ht="15.5" x14ac:dyDescent="0.35">
      <c r="C15" t="s">
        <v>27</v>
      </c>
      <c r="D15" s="2">
        <f>IFERROR(INDEX(D51:D500,MATCH($C$15,$C$51:$C$500,0)),"")</f>
        <v>-1776044160</v>
      </c>
      <c r="H15" s="2">
        <f>IFERROR(SUM(D15:G15)*(4/MAX(1,COUNT(D15:G15))),"")</f>
        <v>-7104176640</v>
      </c>
      <c r="I15" s="2">
        <f>IFERROR(INDEX(I51:I500,MATCH($C$15,$C$51:$C$500,0)),"")</f>
        <v>-4061301866</v>
      </c>
      <c r="J15" s="2">
        <f>IFERROR(INDEX(J51:J500,MATCH($C$15,$C$51:$C$500,0)),"")</f>
        <v>-7825648080</v>
      </c>
      <c r="K15" s="2">
        <f>IFERROR(INDEX(K51:K500,MATCH($C$15,$C$51:$C$500,0)),"")</f>
        <v>-7465711511</v>
      </c>
      <c r="L15" s="2">
        <f>IFERROR(INDEX(L51:L500,MATCH($C$15,$C$51:$C$500,0)),"")</f>
        <v>-3899874497</v>
      </c>
      <c r="M15" s="2">
        <f>IFERROR(INDEX(M51:M500,MATCH($C$15,$C$51:$C$500,0)),"")</f>
        <v>-3502513383</v>
      </c>
    </row>
    <row r="16" spans="1:13" ht="15.5" x14ac:dyDescent="0.35">
      <c r="C16" t="s">
        <v>28</v>
      </c>
      <c r="D16" s="2">
        <f>IFERROR(INDEX(D51:D500,MATCH($C$16,$C$51:$C$500,0)),"")</f>
        <v>7894699695</v>
      </c>
      <c r="H16" s="2">
        <f>IFERROR(SUM(D16:G16)*(4/MAX(1,COUNT(D16:G16))),"")</f>
        <v>31578798780</v>
      </c>
      <c r="I16" s="2">
        <f>IFERROR(INDEX(I51:I500,MATCH($C$16,$C$51:$C$500,0)),"")</f>
        <v>27005128622</v>
      </c>
      <c r="J16" s="2">
        <f>IFERROR(INDEX(J51:J500,MATCH($C$16,$C$51:$C$500,0)),"")</f>
        <v>34886029480</v>
      </c>
      <c r="K16" s="2">
        <f>IFERROR(INDEX(K51:K500,MATCH($C$16,$C$51:$C$500,0)),"")</f>
        <v>33289157877</v>
      </c>
      <c r="L16" s="2">
        <f>IFERROR(INDEX(L51:L500,MATCH($C$16,$C$51:$C$500,0)),"")</f>
        <v>13675235692</v>
      </c>
      <c r="M16" s="2">
        <f>IFERROR(INDEX(M51:M500,MATCH($C$16,$C$51:$C$500,0)),"")</f>
        <v>12863971364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1282320000000.0002</v>
      </c>
      <c r="H20" s="2">
        <f t="shared" ref="H20:M20" ca="1" si="0">IFERROR(H21*H2,"")</f>
        <v>1282320000000.0002</v>
      </c>
      <c r="I20" s="2">
        <f t="shared" ca="1" si="0"/>
        <v>1422060000000.0002</v>
      </c>
      <c r="J20" s="2">
        <f t="shared" ca="1" si="0"/>
        <v>1652220000000.0002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4110000000.0000005</v>
      </c>
      <c r="H21" s="2">
        <f>IFERROR(INDEX(D21:G21,COUNT(D21:G21)),"")</f>
        <v>4110000000.0000005</v>
      </c>
      <c r="I21" s="2">
        <f>IFERROR(INDEX(I51:I500,MATCH($C$7,$C$51:$C$500,0)),"")</f>
        <v>4110000000.0000005</v>
      </c>
      <c r="J21" s="2">
        <f>IFERROR(INDEX(J51:J500,MATCH($C$7,$C$51:$C$500,0)),"")</f>
        <v>4110000000.0000005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1.5636591926993633</v>
      </c>
      <c r="H23" s="3">
        <f t="shared" ref="H23:M23" si="1">IFERROR(H5/H6*100,"")</f>
        <v>6.2546367707974531</v>
      </c>
      <c r="I23" s="3">
        <f t="shared" si="1"/>
        <v>3.4535513622994944</v>
      </c>
      <c r="J23" s="3">
        <f t="shared" si="1"/>
        <v>5.7486827692782265</v>
      </c>
      <c r="K23" s="3">
        <f t="shared" si="1"/>
        <v>11.778166827056582</v>
      </c>
      <c r="L23" s="3">
        <f t="shared" si="1"/>
        <v>18.772805226809137</v>
      </c>
      <c r="M23" s="3">
        <f t="shared" si="1"/>
        <v>22.279683158058674</v>
      </c>
    </row>
    <row r="24" spans="1:13" ht="15.5" x14ac:dyDescent="0.35">
      <c r="C24" t="s">
        <v>43</v>
      </c>
      <c r="D24" s="4">
        <f>IFERROR(_xlfn.RRI(5,I23,D23),"")</f>
        <v>-0.14655559301771659</v>
      </c>
      <c r="H24" s="4">
        <f t="shared" ref="H24:M24" si="2">IFERROR(_xlfn.RRI(5,M23,H23),"")</f>
        <v>-0.22436282366417204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1.49</v>
      </c>
      <c r="H25" s="3">
        <f>IFERROR(INDEX(D25:G25,COUNT(D25:G25)),"")</f>
        <v>1.49</v>
      </c>
      <c r="I25" s="3">
        <f>IFERROR(INDEX(I51:I500,MATCH($C$25,$C$51:$C$500,0)),"")</f>
        <v>5.58</v>
      </c>
      <c r="J25" s="3">
        <f>IFERROR(INDEX(J51:J500,MATCH($C$25,$C$51:$C$500,0)),"")</f>
        <v>6.58</v>
      </c>
      <c r="K25" s="3">
        <f>IFERROR(INDEX(K51:K500,MATCH($C$25,$C$51:$C$500,0)),"")</f>
        <v>15712.17</v>
      </c>
      <c r="L25" s="3">
        <f>IFERROR(INDEX(L51:L500,MATCH($C$25,$C$51:$C$500,0)),"")</f>
        <v>325845.37</v>
      </c>
      <c r="M25" s="3">
        <f>IFERROR(INDEX(M51:M500,MATCH($C$25,$C$51:$C$500,0)),"")</f>
        <v>3744583.19</v>
      </c>
    </row>
    <row r="26" spans="1:13" ht="15.5" x14ac:dyDescent="0.35">
      <c r="C26" t="s">
        <v>46</v>
      </c>
      <c r="D26" s="4">
        <f>IFERROR(_xlfn.RRI(5,I25,D25),"")</f>
        <v>-0.23208983957261375</v>
      </c>
      <c r="H26" s="4">
        <f t="shared" ref="H26:M26" si="3">IFERROR(_xlfn.RRI(5,M25,H25),"")</f>
        <v>-0.94752450342330963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22.768074991240873</v>
      </c>
      <c r="H27" s="3">
        <f t="shared" ref="H27:M27" si="4">IFERROR(H4/H21,"")</f>
        <v>91.072299964963491</v>
      </c>
      <c r="I27" s="3">
        <f t="shared" si="4"/>
        <v>87.795417746472012</v>
      </c>
      <c r="J27" s="3">
        <f t="shared" si="4"/>
        <v>131.67480880097321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-0.23656706334220678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-0.73297491039426521</v>
      </c>
      <c r="I29" s="4">
        <f t="shared" si="6"/>
        <v>-0.1519756838905775</v>
      </c>
      <c r="J29" s="4">
        <f t="shared" si="6"/>
        <v>-0.99958121634376407</v>
      </c>
      <c r="K29" s="4">
        <f t="shared" si="6"/>
        <v>-0.95178028768676382</v>
      </c>
      <c r="L29" s="4">
        <f t="shared" si="6"/>
        <v>-0.9129822056376854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3.7324068870589304E-2</v>
      </c>
      <c r="I30" s="4">
        <f t="shared" si="7"/>
        <v>-0.33324059061915939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90.95</v>
      </c>
      <c r="H32" s="3">
        <f>IFERROR(INDEX(D32:G32,COUNT(D32:G32)),"")</f>
        <v>90.95</v>
      </c>
      <c r="I32" s="3">
        <f>IFERROR(INDEX(I51:I500,MATCH($C$32,$C$51:$C$500,0)),"")</f>
        <v>89.53</v>
      </c>
      <c r="J32" s="3">
        <f>IFERROR(INDEX(J51:J500,MATCH($C$32,$C$51:$C$500,0)),"")</f>
        <v>86.43</v>
      </c>
      <c r="K32" s="3">
        <f>IFERROR(INDEX(K51:K500,MATCH($C$32,$C$51:$C$500,0)),"")</f>
        <v>114987.22</v>
      </c>
      <c r="L32" s="3">
        <f>IFERROR(INDEX(L51:L500,MATCH($C$32,$C$51:$C$500,0)),"")</f>
        <v>1754099.62</v>
      </c>
      <c r="M32" s="3">
        <f>IFERROR(INDEX(M51:M500,MATCH($C$32,$C$51:$C$500,0)),"")</f>
        <v>17097671.030000001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3.72</v>
      </c>
      <c r="H33" s="3">
        <f>IFERROR(INDEX(D33:G33,COUNT(D33:G33)),"")</f>
        <v>3.72</v>
      </c>
      <c r="I33" s="3">
        <f>IFERROR(INDEX(I51:I500,MATCH($C$33,$C$51:$C$500,0)),"")</f>
        <v>3.86</v>
      </c>
      <c r="J33" s="3">
        <f>IFERROR(INDEX(J51:J500,MATCH($C$33,$C$51:$C$500,0)),"")</f>
        <v>4.6500000000000004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226.85</v>
      </c>
      <c r="H34" s="3">
        <f>IFERROR(INDEX(D34:G34,COUNT(D34:G34)),"")</f>
        <v>226.85</v>
      </c>
      <c r="I34" s="3">
        <f>IFERROR(INDEX(I51:I500,MATCH($C$34,$C$51:$C$500,0)),"")</f>
        <v>62.01</v>
      </c>
      <c r="J34" s="3">
        <f>IFERROR(INDEX(J51:J500,MATCH($C$34,$C$51:$C$500,0)),"")</f>
        <v>61.09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14.85</v>
      </c>
      <c r="H35" s="3">
        <f>IFERROR(INDEX(D35:G35,COUNT(D35:G35)),"")</f>
        <v>14.85</v>
      </c>
      <c r="I35" s="3">
        <f>IFERROR(INDEX(I51:I500,MATCH($C$35,$C$51:$C$500,0)),"")</f>
        <v>3.94</v>
      </c>
      <c r="J35" s="3">
        <f>IFERROR(INDEX(J51:J500,MATCH($C$35,$C$51:$C$500,0)),"")</f>
        <v>3.05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93576788214</v>
      </c>
      <c r="E51" s="5">
        <v>99567959674</v>
      </c>
      <c r="F51" s="5">
        <v>123788829135</v>
      </c>
      <c r="G51" s="5">
        <v>53811250058</v>
      </c>
      <c r="I51" s="5">
        <v>360839166938</v>
      </c>
      <c r="J51" s="5">
        <v>541183464172</v>
      </c>
      <c r="K51" s="5">
        <v>600000900101</v>
      </c>
      <c r="L51" s="5">
        <v>440044949150</v>
      </c>
      <c r="M51" s="5">
        <v>453377915036</v>
      </c>
    </row>
    <row r="52" spans="2:13" ht="15.5" x14ac:dyDescent="0.35">
      <c r="C52" t="s">
        <v>73</v>
      </c>
      <c r="D52" s="5">
        <v>-82718716402</v>
      </c>
      <c r="E52" s="5">
        <v>-94654315544</v>
      </c>
      <c r="F52" s="5">
        <v>-113936619846</v>
      </c>
      <c r="G52" s="5">
        <v>-48676708403</v>
      </c>
      <c r="I52" s="5">
        <v>-337840110365</v>
      </c>
      <c r="J52" s="5">
        <v>-492280619843</v>
      </c>
      <c r="K52" s="5">
        <v>-544780743017</v>
      </c>
      <c r="L52" s="5">
        <v>-402338486006</v>
      </c>
      <c r="M52" s="5">
        <v>-417755217122</v>
      </c>
    </row>
    <row r="53" spans="2:13" ht="15.5" x14ac:dyDescent="0.35">
      <c r="C53" t="s">
        <v>74</v>
      </c>
      <c r="D53" s="5">
        <v>10858071812</v>
      </c>
      <c r="E53" s="5">
        <v>4913644130</v>
      </c>
      <c r="F53" s="5">
        <v>9852209289</v>
      </c>
      <c r="G53" s="5">
        <v>5134541655</v>
      </c>
      <c r="I53" s="5">
        <v>22999056573</v>
      </c>
      <c r="J53" s="5">
        <v>48902844329</v>
      </c>
      <c r="K53" s="5">
        <v>55220157084</v>
      </c>
      <c r="L53" s="5">
        <v>37706463144</v>
      </c>
      <c r="M53" s="5">
        <v>35622697914</v>
      </c>
    </row>
    <row r="54" spans="2:13" ht="15.5" x14ac:dyDescent="0.35">
      <c r="C54" t="s">
        <v>75</v>
      </c>
      <c r="D54" s="5">
        <v>-2961879544</v>
      </c>
      <c r="E54" s="5">
        <v>4298170879</v>
      </c>
      <c r="F54" s="5">
        <v>-41902266</v>
      </c>
      <c r="G54" s="5">
        <v>-4230781393</v>
      </c>
      <c r="I54" s="5">
        <v>1224516680</v>
      </c>
      <c r="J54" s="5">
        <v>-15904438184</v>
      </c>
      <c r="K54" s="5">
        <v>-21953585459</v>
      </c>
      <c r="L54" s="5">
        <v>-24067015881</v>
      </c>
      <c r="M54" s="5">
        <v>-22788922016</v>
      </c>
    </row>
    <row r="55" spans="2:13" ht="15.5" x14ac:dyDescent="0.35">
      <c r="C55" t="s">
        <v>76</v>
      </c>
      <c r="D55" s="5">
        <v>-484253934</v>
      </c>
      <c r="E55" s="5">
        <v>-702206932</v>
      </c>
      <c r="F55" s="5">
        <v>-1228717323</v>
      </c>
      <c r="G55" s="5">
        <v>-640296389</v>
      </c>
      <c r="I55" s="5">
        <v>-4099935731</v>
      </c>
      <c r="J55" s="5">
        <v>-6973896162</v>
      </c>
      <c r="K55" s="5">
        <v>-12732072164</v>
      </c>
      <c r="L55" s="5">
        <v>-11584486277</v>
      </c>
      <c r="M55" s="5">
        <v>-8671940270</v>
      </c>
    </row>
    <row r="56" spans="2:13" ht="15.5" x14ac:dyDescent="0.35">
      <c r="C56" t="s">
        <v>77</v>
      </c>
      <c r="D56" s="5">
        <v>-3066389535</v>
      </c>
      <c r="E56" s="5">
        <v>-4525095666</v>
      </c>
      <c r="F56" s="5">
        <v>-2517571329</v>
      </c>
      <c r="G56" s="5">
        <v>-3300846621</v>
      </c>
      <c r="I56" s="5">
        <v>-13200749935</v>
      </c>
      <c r="J56" s="5">
        <v>-15842176483</v>
      </c>
      <c r="K56" s="5">
        <v>-8729614034</v>
      </c>
      <c r="L56" s="5">
        <v>-12637984450</v>
      </c>
      <c r="M56" s="5">
        <v>-12989924986</v>
      </c>
    </row>
    <row r="57" spans="2:13" ht="15.5" x14ac:dyDescent="0.35">
      <c r="C57" t="s">
        <v>80</v>
      </c>
      <c r="D57" s="5">
        <v>-944</v>
      </c>
      <c r="E57" s="5">
        <v>1248</v>
      </c>
      <c r="F57" s="5">
        <v>-16455</v>
      </c>
      <c r="G57" s="5">
        <v>-7687</v>
      </c>
      <c r="I57" s="5">
        <v>-25475</v>
      </c>
      <c r="J57" s="5">
        <v>-4091</v>
      </c>
    </row>
    <row r="58" spans="2:13" ht="15.5" x14ac:dyDescent="0.35">
      <c r="C58" t="s">
        <v>78</v>
      </c>
      <c r="D58" s="5">
        <v>7896192268</v>
      </c>
      <c r="E58" s="5">
        <v>9211815009</v>
      </c>
      <c r="F58" s="5">
        <v>9810307023</v>
      </c>
      <c r="G58" s="5">
        <v>903760262</v>
      </c>
      <c r="I58" s="5">
        <v>24223573253</v>
      </c>
      <c r="J58" s="5">
        <v>32998406145</v>
      </c>
      <c r="K58" s="5">
        <v>33266571625</v>
      </c>
      <c r="L58" s="5">
        <v>13639447263</v>
      </c>
      <c r="M58" s="5">
        <v>12833775898</v>
      </c>
    </row>
    <row r="59" spans="2:13" ht="15.5" x14ac:dyDescent="0.35">
      <c r="C59" t="s">
        <v>79</v>
      </c>
      <c r="D59" s="5">
        <v>-1492573</v>
      </c>
      <c r="E59" s="5">
        <v>416844730</v>
      </c>
      <c r="F59" s="5">
        <v>408821742</v>
      </c>
      <c r="G59" s="5">
        <v>898466667</v>
      </c>
      <c r="I59" s="5">
        <v>2781555369</v>
      </c>
      <c r="J59" s="5">
        <v>1887623335</v>
      </c>
      <c r="K59" s="5">
        <v>22586252</v>
      </c>
      <c r="L59" s="5">
        <v>35788429</v>
      </c>
      <c r="M59" s="5">
        <v>30195466</v>
      </c>
    </row>
    <row r="60" spans="2:13" ht="15.5" x14ac:dyDescent="0.35">
      <c r="C60" t="s">
        <v>261</v>
      </c>
      <c r="D60" s="5">
        <v>16038441</v>
      </c>
      <c r="E60" s="5">
        <v>416866217</v>
      </c>
      <c r="F60" s="5">
        <v>405771742</v>
      </c>
      <c r="G60" s="5">
        <v>902199514</v>
      </c>
      <c r="I60" s="5">
        <v>2782259703</v>
      </c>
      <c r="J60" s="5">
        <v>2207134585</v>
      </c>
      <c r="K60" s="5">
        <v>37022947</v>
      </c>
      <c r="L60" s="5">
        <v>36003920</v>
      </c>
      <c r="M60" s="5">
        <v>30195466</v>
      </c>
    </row>
    <row r="61" spans="2:13" ht="15.5" x14ac:dyDescent="0.35">
      <c r="C61" t="s">
        <v>26</v>
      </c>
      <c r="D61" s="5">
        <v>-17531014</v>
      </c>
      <c r="E61" s="5">
        <v>-21487</v>
      </c>
      <c r="F61" s="5">
        <v>3050000</v>
      </c>
      <c r="G61" s="5">
        <v>-3732847</v>
      </c>
      <c r="I61" s="5">
        <v>-704334</v>
      </c>
      <c r="J61" s="5">
        <v>-319511250</v>
      </c>
      <c r="K61" s="5">
        <v>-14436695</v>
      </c>
      <c r="L61" s="5">
        <v>-215491</v>
      </c>
    </row>
    <row r="62" spans="2:13" ht="15.5" x14ac:dyDescent="0.35">
      <c r="C62" t="s">
        <v>81</v>
      </c>
      <c r="D62" s="5">
        <v>-1492573</v>
      </c>
      <c r="E62" s="5">
        <v>416844730</v>
      </c>
      <c r="F62" s="5">
        <v>408821742</v>
      </c>
      <c r="G62" s="5">
        <v>898466667</v>
      </c>
      <c r="I62" s="5">
        <v>2781555369</v>
      </c>
      <c r="J62" s="5">
        <v>1887623335</v>
      </c>
      <c r="K62" s="5">
        <v>22586252</v>
      </c>
      <c r="L62" s="5">
        <v>35788429</v>
      </c>
      <c r="M62" s="5">
        <v>30195466</v>
      </c>
    </row>
    <row r="63" spans="2:13" ht="15.5" x14ac:dyDescent="0.35">
      <c r="C63" t="s">
        <v>28</v>
      </c>
      <c r="D63" s="5">
        <v>7894699695</v>
      </c>
      <c r="E63" s="5">
        <v>9628659739</v>
      </c>
      <c r="F63" s="5">
        <v>10219128765</v>
      </c>
      <c r="G63" s="5">
        <v>1802226929</v>
      </c>
      <c r="I63" s="5">
        <v>27005128622</v>
      </c>
      <c r="J63" s="5">
        <v>34886029480</v>
      </c>
      <c r="K63" s="5">
        <v>33289157877</v>
      </c>
      <c r="L63" s="5">
        <v>13675235692</v>
      </c>
      <c r="M63" s="5">
        <v>12863971364</v>
      </c>
    </row>
    <row r="64" spans="2:13" ht="15.5" x14ac:dyDescent="0.35">
      <c r="C64" t="s">
        <v>27</v>
      </c>
      <c r="D64" s="5">
        <v>-1776044160</v>
      </c>
      <c r="E64" s="5">
        <v>-388847586</v>
      </c>
      <c r="F64" s="5">
        <v>-2441225380</v>
      </c>
      <c r="G64" s="5">
        <v>-302054500</v>
      </c>
      <c r="I64" s="5">
        <v>-4061301866</v>
      </c>
      <c r="J64" s="5">
        <v>-7825648080</v>
      </c>
      <c r="K64" s="5">
        <v>-7465711511</v>
      </c>
      <c r="L64" s="5">
        <v>-3899874497</v>
      </c>
      <c r="M64" s="5">
        <v>-3502513383</v>
      </c>
    </row>
    <row r="65" spans="2:13" ht="15.5" x14ac:dyDescent="0.35">
      <c r="C65" t="s">
        <v>82</v>
      </c>
    </row>
    <row r="66" spans="2:13" ht="15.5" x14ac:dyDescent="0.35">
      <c r="C66" t="s">
        <v>83</v>
      </c>
    </row>
    <row r="67" spans="2:13" ht="15.5" x14ac:dyDescent="0.35">
      <c r="C67" t="s">
        <v>478</v>
      </c>
    </row>
    <row r="68" spans="2:13" ht="15.5" x14ac:dyDescent="0.35">
      <c r="C68" t="s">
        <v>84</v>
      </c>
      <c r="D68" s="5">
        <v>-1776044160</v>
      </c>
      <c r="E68" s="5">
        <v>-388847586</v>
      </c>
      <c r="F68" s="5">
        <v>-2441225380</v>
      </c>
      <c r="G68" s="5">
        <v>-302054500</v>
      </c>
      <c r="I68" s="5">
        <v>-4061301866</v>
      </c>
      <c r="J68" s="5">
        <v>-7825648080</v>
      </c>
      <c r="K68" s="5">
        <v>-7465711511</v>
      </c>
      <c r="L68" s="5">
        <v>-3899874497</v>
      </c>
      <c r="M68" s="5">
        <v>-3502513383</v>
      </c>
    </row>
    <row r="69" spans="2:13" ht="15.5" x14ac:dyDescent="0.35">
      <c r="C69" t="s">
        <v>85</v>
      </c>
      <c r="D69" s="5">
        <v>6118655535</v>
      </c>
      <c r="E69" s="5">
        <v>9239812153</v>
      </c>
      <c r="F69" s="5">
        <v>7777903385</v>
      </c>
      <c r="G69" s="5">
        <v>1500172429</v>
      </c>
      <c r="I69" s="5">
        <v>22943826756</v>
      </c>
      <c r="J69" s="5">
        <v>27060381400</v>
      </c>
      <c r="K69" s="5">
        <v>25823446366</v>
      </c>
      <c r="L69" s="5">
        <v>9775361195</v>
      </c>
      <c r="M69" s="5">
        <v>9361457981</v>
      </c>
    </row>
    <row r="70" spans="2:13" ht="15.5" x14ac:dyDescent="0.35">
      <c r="C70" t="s">
        <v>86</v>
      </c>
      <c r="D70" s="5">
        <v>-270168625</v>
      </c>
      <c r="E70" s="5">
        <v>-8666765800</v>
      </c>
      <c r="F70" s="5">
        <v>6853848112</v>
      </c>
      <c r="G70" s="5">
        <v>-990415145</v>
      </c>
      <c r="I70" s="5">
        <v>-10228661719</v>
      </c>
      <c r="J70" s="5">
        <v>-6625997730</v>
      </c>
      <c r="K70" s="5">
        <v>-3564456784</v>
      </c>
      <c r="L70" s="5">
        <v>103449987</v>
      </c>
      <c r="M70" s="5">
        <v>161809349</v>
      </c>
    </row>
    <row r="71" spans="2:13" ht="15.5" x14ac:dyDescent="0.35">
      <c r="C71" t="s">
        <v>87</v>
      </c>
      <c r="D71" s="5">
        <v>-270168625</v>
      </c>
      <c r="E71" s="5">
        <v>-8666765800</v>
      </c>
      <c r="F71" s="5">
        <v>6853848112</v>
      </c>
      <c r="G71" s="5">
        <v>-990415145</v>
      </c>
      <c r="I71" s="5">
        <v>-10228661719</v>
      </c>
      <c r="J71" s="5">
        <v>-6625997730</v>
      </c>
      <c r="K71" s="5">
        <v>-3564456784</v>
      </c>
      <c r="L71" s="5">
        <v>103449987</v>
      </c>
      <c r="M71" s="5">
        <v>161809349</v>
      </c>
    </row>
    <row r="72" spans="2:13" ht="15.5" x14ac:dyDescent="0.35">
      <c r="C72" t="s">
        <v>88</v>
      </c>
      <c r="D72" s="5">
        <v>5848486910</v>
      </c>
      <c r="E72" s="5">
        <v>573046353</v>
      </c>
      <c r="F72" s="5">
        <v>14631751497</v>
      </c>
      <c r="G72" s="5">
        <v>509757284</v>
      </c>
      <c r="I72" s="5">
        <v>12715165037</v>
      </c>
      <c r="J72" s="5">
        <v>20434383670</v>
      </c>
      <c r="K72" s="5">
        <v>22258989582</v>
      </c>
      <c r="L72" s="5">
        <v>9878811182</v>
      </c>
      <c r="M72" s="5">
        <v>9523267330</v>
      </c>
    </row>
    <row r="73" spans="2:13" ht="15.5" x14ac:dyDescent="0.35">
      <c r="C73" t="s">
        <v>89</v>
      </c>
      <c r="D73" s="5">
        <v>6118655535</v>
      </c>
      <c r="E73" s="5">
        <v>9239812153</v>
      </c>
      <c r="F73" s="5">
        <v>7777903385</v>
      </c>
      <c r="G73" s="5">
        <v>1500172429</v>
      </c>
      <c r="I73" s="5">
        <v>22943826756</v>
      </c>
      <c r="J73" s="5">
        <v>27060381400</v>
      </c>
      <c r="K73" s="5">
        <v>25823446366</v>
      </c>
      <c r="L73" s="5">
        <v>9775361195</v>
      </c>
      <c r="M73" s="5">
        <v>9361457981</v>
      </c>
    </row>
    <row r="74" spans="2:13" ht="15.5" x14ac:dyDescent="0.35">
      <c r="C74" t="s">
        <v>7</v>
      </c>
      <c r="D74" s="5">
        <v>5848487854</v>
      </c>
      <c r="E74" s="5">
        <v>573045105</v>
      </c>
      <c r="F74" s="5">
        <v>14631767952</v>
      </c>
      <c r="G74" s="5">
        <v>509764971</v>
      </c>
      <c r="I74" s="5">
        <v>12715190512</v>
      </c>
      <c r="J74" s="5">
        <v>20434387761</v>
      </c>
      <c r="K74" s="5">
        <v>22258989582</v>
      </c>
      <c r="L74" s="5">
        <v>9878811182</v>
      </c>
      <c r="M74" s="5">
        <v>9523267330</v>
      </c>
    </row>
    <row r="75" spans="2:13" ht="15.5" x14ac:dyDescent="0.35">
      <c r="C75" t="s">
        <v>90</v>
      </c>
      <c r="D75" s="5">
        <v>6118655535</v>
      </c>
      <c r="E75" s="5">
        <v>9239812153</v>
      </c>
      <c r="F75" s="5">
        <v>7777903385</v>
      </c>
      <c r="G75" s="5">
        <v>1500172429</v>
      </c>
      <c r="I75" s="5">
        <v>22943826756</v>
      </c>
      <c r="J75" s="5">
        <v>27060381400</v>
      </c>
      <c r="K75" s="5">
        <v>25823446366</v>
      </c>
      <c r="L75" s="5">
        <v>9775361195</v>
      </c>
      <c r="M75" s="5">
        <v>9361457981</v>
      </c>
    </row>
    <row r="76" spans="2:13" ht="15.5" x14ac:dyDescent="0.35">
      <c r="C76" t="s">
        <v>91</v>
      </c>
      <c r="D76" s="5">
        <v>5848486910</v>
      </c>
      <c r="E76" s="5">
        <v>573046353</v>
      </c>
      <c r="F76" s="5">
        <v>14631751497</v>
      </c>
      <c r="G76" s="5">
        <v>509757284</v>
      </c>
      <c r="I76" s="5">
        <v>12715165037</v>
      </c>
      <c r="J76" s="5">
        <v>20434383670</v>
      </c>
      <c r="K76" s="5">
        <v>22258989582</v>
      </c>
      <c r="L76" s="5">
        <v>9878811182</v>
      </c>
      <c r="M76" s="5">
        <v>9523267330</v>
      </c>
    </row>
    <row r="77" spans="2:13" ht="15.5" x14ac:dyDescent="0.35">
      <c r="C77" t="s">
        <v>92</v>
      </c>
      <c r="D77" s="5">
        <v>5848486910</v>
      </c>
      <c r="E77" s="5">
        <v>573046353</v>
      </c>
      <c r="F77" s="5">
        <v>14631751497</v>
      </c>
      <c r="G77" s="5">
        <v>509757284</v>
      </c>
      <c r="I77" s="5">
        <v>12715165037</v>
      </c>
      <c r="J77" s="5">
        <v>20434383670</v>
      </c>
      <c r="K77" s="5">
        <v>22258989582</v>
      </c>
      <c r="L77" s="5">
        <v>9878811182</v>
      </c>
      <c r="M77" s="5">
        <v>9523267330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22137493523</v>
      </c>
      <c r="E81" s="5">
        <v>10110949788</v>
      </c>
      <c r="F81" s="5">
        <v>59695877946</v>
      </c>
      <c r="G81" s="5">
        <v>68246448440</v>
      </c>
      <c r="I81" s="5">
        <v>10110949788</v>
      </c>
      <c r="J81" s="5">
        <v>110227778895</v>
      </c>
      <c r="K81" s="5">
        <v>64062529308</v>
      </c>
      <c r="L81" s="5">
        <v>27445447053</v>
      </c>
      <c r="M81" s="5">
        <v>32425609382</v>
      </c>
    </row>
    <row r="82" spans="3:13" ht="15.5" x14ac:dyDescent="0.35">
      <c r="C82" t="s">
        <v>96</v>
      </c>
      <c r="D82" s="5">
        <v>113838662435</v>
      </c>
      <c r="E82" s="5">
        <v>129871353125</v>
      </c>
      <c r="F82" s="5">
        <v>111671041207</v>
      </c>
      <c r="G82" s="5">
        <v>96826923003</v>
      </c>
      <c r="I82" s="5">
        <v>129871353125</v>
      </c>
      <c r="J82" s="5">
        <v>136794301125</v>
      </c>
      <c r="K82" s="5">
        <v>61680973294</v>
      </c>
      <c r="L82" s="5">
        <v>7550319019</v>
      </c>
      <c r="M82" s="5">
        <v>51976758407</v>
      </c>
    </row>
    <row r="83" spans="3:13" ht="15.5" x14ac:dyDescent="0.35">
      <c r="C83" t="s">
        <v>97</v>
      </c>
      <c r="D83" s="5">
        <v>38571967</v>
      </c>
      <c r="F83" s="5">
        <v>128311448</v>
      </c>
      <c r="G83" s="5">
        <v>119442500</v>
      </c>
      <c r="J83" s="5">
        <v>112616912</v>
      </c>
    </row>
    <row r="84" spans="3:13" ht="15.5" x14ac:dyDescent="0.35">
      <c r="C84" t="s">
        <v>270</v>
      </c>
      <c r="D84" s="5">
        <v>1100000000</v>
      </c>
      <c r="E84" s="5">
        <v>1100000000</v>
      </c>
      <c r="I84" s="5">
        <v>1100000000</v>
      </c>
    </row>
    <row r="85" spans="3:13" ht="15.5" x14ac:dyDescent="0.35">
      <c r="C85" t="s">
        <v>98</v>
      </c>
      <c r="D85" s="5">
        <v>113838662435</v>
      </c>
      <c r="E85" s="5">
        <v>129871353125</v>
      </c>
      <c r="F85" s="5">
        <v>111671041207</v>
      </c>
      <c r="G85" s="5">
        <v>96826923003</v>
      </c>
      <c r="I85" s="5">
        <v>129871353125</v>
      </c>
      <c r="J85" s="5">
        <v>136794301125</v>
      </c>
      <c r="K85" s="5">
        <v>61680973294</v>
      </c>
      <c r="L85" s="5">
        <v>7550319019</v>
      </c>
      <c r="M85" s="5">
        <v>51976758407</v>
      </c>
    </row>
    <row r="86" spans="3:13" ht="15.5" x14ac:dyDescent="0.35">
      <c r="C86" t="s">
        <v>99</v>
      </c>
      <c r="D86" s="5">
        <v>150600667</v>
      </c>
      <c r="E86" s="5">
        <v>148736900</v>
      </c>
      <c r="F86" s="5">
        <v>226037700</v>
      </c>
      <c r="G86" s="5">
        <v>171284000</v>
      </c>
      <c r="I86" s="5">
        <v>148736900</v>
      </c>
      <c r="J86" s="5">
        <v>194730500</v>
      </c>
      <c r="K86" s="5">
        <v>253812000</v>
      </c>
      <c r="L86" s="5">
        <v>18183162</v>
      </c>
    </row>
    <row r="87" spans="3:13" ht="15.5" x14ac:dyDescent="0.35">
      <c r="C87" t="s">
        <v>100</v>
      </c>
      <c r="D87" s="5">
        <v>150600667</v>
      </c>
      <c r="E87" s="5">
        <v>148736900</v>
      </c>
      <c r="F87" s="5">
        <v>226037700</v>
      </c>
      <c r="G87" s="5">
        <v>171284000</v>
      </c>
      <c r="I87" s="5">
        <v>148736900</v>
      </c>
      <c r="J87" s="5">
        <v>194730500</v>
      </c>
      <c r="K87" s="5">
        <v>253812000</v>
      </c>
      <c r="L87" s="5">
        <v>18183162</v>
      </c>
    </row>
    <row r="88" spans="3:13" ht="15.5" x14ac:dyDescent="0.35">
      <c r="C88" t="s">
        <v>101</v>
      </c>
      <c r="D88" s="5">
        <v>86760171165</v>
      </c>
      <c r="E88" s="5">
        <v>90080001584</v>
      </c>
      <c r="F88" s="5">
        <v>52058302543</v>
      </c>
      <c r="G88" s="5">
        <v>61337320602</v>
      </c>
      <c r="I88" s="5">
        <v>90080001584</v>
      </c>
      <c r="J88" s="5">
        <v>60770018756</v>
      </c>
      <c r="K88" s="5">
        <v>70354310150</v>
      </c>
      <c r="L88" s="5">
        <v>77823389889</v>
      </c>
      <c r="M88" s="5">
        <v>26651431293</v>
      </c>
    </row>
    <row r="89" spans="3:13" ht="15.5" x14ac:dyDescent="0.35">
      <c r="C89" t="s">
        <v>80</v>
      </c>
      <c r="D89" s="5">
        <v>-20607540654</v>
      </c>
      <c r="E89" s="5">
        <v>-20337372029</v>
      </c>
      <c r="F89" s="5">
        <v>-11670606229</v>
      </c>
      <c r="G89" s="5">
        <v>-18524454341</v>
      </c>
      <c r="I89" s="5">
        <v>-20337372029</v>
      </c>
      <c r="J89" s="5">
        <v>-10108710310</v>
      </c>
      <c r="K89" s="5">
        <v>-3482712580</v>
      </c>
      <c r="L89" s="5">
        <v>81744204</v>
      </c>
      <c r="M89" s="5">
        <v>-21705783</v>
      </c>
    </row>
    <row r="90" spans="3:13" ht="15.5" x14ac:dyDescent="0.35">
      <c r="C90" t="s">
        <v>102</v>
      </c>
      <c r="D90" s="5">
        <v>264229018169</v>
      </c>
      <c r="E90" s="5">
        <v>303526241359</v>
      </c>
      <c r="F90" s="5">
        <v>267841046482</v>
      </c>
      <c r="G90" s="5">
        <v>270998113488</v>
      </c>
      <c r="I90" s="5">
        <v>303526241359</v>
      </c>
      <c r="J90" s="5">
        <v>348000586381</v>
      </c>
      <c r="K90" s="5">
        <v>200955773492</v>
      </c>
      <c r="L90" s="5">
        <v>115731814775</v>
      </c>
      <c r="M90" s="5">
        <v>111563517712</v>
      </c>
    </row>
    <row r="91" spans="3:13" ht="15.5" x14ac:dyDescent="0.35">
      <c r="C91" t="s">
        <v>103</v>
      </c>
    </row>
    <row r="92" spans="3:13" ht="15.5" x14ac:dyDescent="0.35">
      <c r="C92" t="s">
        <v>104</v>
      </c>
      <c r="D92" s="5">
        <v>112639977387</v>
      </c>
      <c r="E92" s="5">
        <v>81405137309</v>
      </c>
      <c r="F92" s="5">
        <v>82206160122</v>
      </c>
      <c r="G92" s="5">
        <v>82569982738</v>
      </c>
      <c r="I92" s="5">
        <v>81405137309</v>
      </c>
      <c r="J92" s="5">
        <v>81332558282</v>
      </c>
      <c r="K92" s="5">
        <v>72144451880</v>
      </c>
      <c r="L92" s="5">
        <v>6604715864</v>
      </c>
      <c r="M92" s="5">
        <v>8206744412</v>
      </c>
    </row>
    <row r="93" spans="3:13" ht="15.5" x14ac:dyDescent="0.35">
      <c r="C93" t="s">
        <v>105</v>
      </c>
      <c r="D93" s="5">
        <v>1168763842</v>
      </c>
      <c r="E93" s="5">
        <v>1168763842</v>
      </c>
      <c r="F93" s="5">
        <v>1522119101</v>
      </c>
      <c r="G93" s="5">
        <v>1522119101</v>
      </c>
      <c r="I93" s="5">
        <v>1168763842</v>
      </c>
      <c r="J93" s="5">
        <v>1522119101</v>
      </c>
      <c r="K93" s="5">
        <v>1155793901</v>
      </c>
      <c r="L93" s="5">
        <v>1173503981</v>
      </c>
      <c r="M93" s="5">
        <v>1113649339</v>
      </c>
    </row>
    <row r="94" spans="3:13" ht="15.5" x14ac:dyDescent="0.35">
      <c r="C94" t="s">
        <v>106</v>
      </c>
      <c r="D94" s="5">
        <v>143825004232</v>
      </c>
      <c r="E94" s="5">
        <v>112584752818</v>
      </c>
      <c r="F94" s="5">
        <v>143795861745</v>
      </c>
      <c r="G94" s="5">
        <v>135505648250</v>
      </c>
      <c r="I94" s="5">
        <v>112584752818</v>
      </c>
      <c r="J94" s="5">
        <v>123016010375</v>
      </c>
      <c r="K94" s="5">
        <v>116109522445</v>
      </c>
      <c r="L94" s="5">
        <v>7778219845</v>
      </c>
      <c r="M94" s="5">
        <v>9320393751</v>
      </c>
    </row>
    <row r="95" spans="3:13" ht="15.5" x14ac:dyDescent="0.35">
      <c r="C95" t="s">
        <v>107</v>
      </c>
      <c r="D95" s="5">
        <v>408054022401</v>
      </c>
      <c r="E95" s="5">
        <v>416110994177</v>
      </c>
      <c r="F95" s="5">
        <v>411636908227</v>
      </c>
      <c r="G95" s="5">
        <v>406503761738</v>
      </c>
      <c r="I95" s="5">
        <v>416110994177</v>
      </c>
      <c r="J95" s="5">
        <v>471016596756</v>
      </c>
      <c r="K95" s="5">
        <v>317065295937</v>
      </c>
      <c r="L95" s="5">
        <v>123510034620</v>
      </c>
      <c r="M95" s="5">
        <v>120883911463</v>
      </c>
    </row>
    <row r="96" spans="3:13" ht="15.5" x14ac:dyDescent="0.35">
      <c r="C96" t="s">
        <v>108</v>
      </c>
    </row>
    <row r="97" spans="3:13" ht="15.5" x14ac:dyDescent="0.35">
      <c r="C97" t="s">
        <v>109</v>
      </c>
    </row>
    <row r="98" spans="3:13" ht="15.5" x14ac:dyDescent="0.35">
      <c r="C98" t="s">
        <v>110</v>
      </c>
      <c r="D98" s="5">
        <v>28546371593</v>
      </c>
      <c r="E98" s="5">
        <v>42438385279</v>
      </c>
      <c r="F98" s="5">
        <v>35925641515</v>
      </c>
      <c r="G98" s="5">
        <v>46524246523</v>
      </c>
      <c r="I98" s="5">
        <v>42438385279</v>
      </c>
      <c r="J98" s="5">
        <v>108547448728</v>
      </c>
      <c r="K98" s="5">
        <v>123209438211</v>
      </c>
      <c r="L98" s="5">
        <v>66284911775</v>
      </c>
      <c r="M98" s="5">
        <v>73422014660</v>
      </c>
    </row>
    <row r="99" spans="3:13" ht="15.5" x14ac:dyDescent="0.35">
      <c r="C99" t="s">
        <v>273</v>
      </c>
      <c r="K99" s="5">
        <v>22000000000</v>
      </c>
    </row>
    <row r="100" spans="3:13" ht="15.5" x14ac:dyDescent="0.35">
      <c r="C100" t="s">
        <v>111</v>
      </c>
    </row>
    <row r="101" spans="3:13" ht="15.5" x14ac:dyDescent="0.35">
      <c r="C101" t="s">
        <v>112</v>
      </c>
      <c r="D101" s="5">
        <v>22282616031</v>
      </c>
      <c r="E101" s="5">
        <v>36840216754</v>
      </c>
      <c r="F101" s="5">
        <v>28414247197</v>
      </c>
      <c r="G101" s="5">
        <v>41904549258</v>
      </c>
      <c r="I101" s="5">
        <v>36840216754</v>
      </c>
      <c r="J101" s="5">
        <v>102292907885</v>
      </c>
      <c r="K101" s="5">
        <v>96742747757</v>
      </c>
      <c r="L101" s="5">
        <v>59074644892</v>
      </c>
      <c r="M101" s="5">
        <v>64378529016</v>
      </c>
    </row>
    <row r="102" spans="3:13" ht="15.5" x14ac:dyDescent="0.35">
      <c r="C102" t="s">
        <v>113</v>
      </c>
    </row>
    <row r="103" spans="3:13" ht="15.5" x14ac:dyDescent="0.35">
      <c r="C103" t="s">
        <v>114</v>
      </c>
      <c r="D103" s="5">
        <v>1138571967</v>
      </c>
      <c r="E103" s="5">
        <v>1100000000</v>
      </c>
      <c r="F103" s="5">
        <v>128311448</v>
      </c>
      <c r="G103" s="5">
        <v>119442500</v>
      </c>
      <c r="I103" s="5">
        <v>1100000000</v>
      </c>
      <c r="J103" s="5">
        <v>112616912</v>
      </c>
    </row>
    <row r="104" spans="3:13" ht="15.5" x14ac:dyDescent="0.35">
      <c r="C104" t="s">
        <v>115</v>
      </c>
      <c r="D104" s="5">
        <v>4513437595</v>
      </c>
      <c r="E104" s="5">
        <v>3926256525</v>
      </c>
      <c r="F104" s="5">
        <v>6170438466</v>
      </c>
      <c r="G104" s="5">
        <v>3261534361</v>
      </c>
      <c r="I104" s="5">
        <v>3926256525</v>
      </c>
      <c r="J104" s="5">
        <v>3366766789</v>
      </c>
      <c r="K104" s="5">
        <v>4466690454</v>
      </c>
      <c r="L104" s="5">
        <v>7210266883</v>
      </c>
      <c r="M104" s="5">
        <v>9043485644</v>
      </c>
    </row>
    <row r="105" spans="3:13" ht="15.5" x14ac:dyDescent="0.35">
      <c r="C105" t="s">
        <v>116</v>
      </c>
      <c r="D105" s="5">
        <v>611746000</v>
      </c>
      <c r="E105" s="5">
        <v>571912000</v>
      </c>
      <c r="F105" s="5">
        <v>628952477</v>
      </c>
      <c r="G105" s="5">
        <v>655028477</v>
      </c>
      <c r="I105" s="5">
        <v>571912000</v>
      </c>
      <c r="J105" s="5">
        <v>2191465215</v>
      </c>
    </row>
    <row r="106" spans="3:13" ht="15.5" x14ac:dyDescent="0.35">
      <c r="C106" t="s">
        <v>121</v>
      </c>
      <c r="D106" s="5">
        <v>5481911612</v>
      </c>
      <c r="E106" s="5">
        <v>5495356612</v>
      </c>
      <c r="F106" s="5">
        <v>8107060779</v>
      </c>
      <c r="G106" s="5">
        <v>7007060779</v>
      </c>
      <c r="I106" s="5">
        <v>5495356612</v>
      </c>
      <c r="J106" s="5">
        <v>7007060779</v>
      </c>
      <c r="K106" s="5">
        <v>4870679397</v>
      </c>
      <c r="L106" s="5">
        <v>4602134098</v>
      </c>
      <c r="M106" s="5">
        <v>4717719238</v>
      </c>
    </row>
    <row r="107" spans="3:13" ht="15.5" x14ac:dyDescent="0.35">
      <c r="C107" t="s">
        <v>122</v>
      </c>
      <c r="D107" s="5">
        <v>5481911612</v>
      </c>
      <c r="E107" s="5">
        <v>5495356612</v>
      </c>
      <c r="F107" s="5">
        <v>8107060779</v>
      </c>
      <c r="G107" s="5">
        <v>7007060779</v>
      </c>
      <c r="I107" s="5">
        <v>5495356612</v>
      </c>
      <c r="J107" s="5">
        <v>7007060779</v>
      </c>
      <c r="K107" s="5">
        <v>4870679397</v>
      </c>
      <c r="L107" s="5">
        <v>4602134098</v>
      </c>
      <c r="M107" s="5">
        <v>4717719238</v>
      </c>
    </row>
    <row r="108" spans="3:13" ht="15.5" x14ac:dyDescent="0.35">
      <c r="C108" t="s">
        <v>1031</v>
      </c>
      <c r="F108" s="5">
        <v>1100000000</v>
      </c>
    </row>
    <row r="109" spans="3:13" ht="15.5" x14ac:dyDescent="0.35">
      <c r="C109" t="s">
        <v>126</v>
      </c>
      <c r="D109" s="5">
        <v>34028283205</v>
      </c>
      <c r="E109" s="5">
        <v>47933741891</v>
      </c>
      <c r="F109" s="5">
        <v>44032702294</v>
      </c>
      <c r="G109" s="5">
        <v>53531307302</v>
      </c>
      <c r="I109" s="5">
        <v>47933741891</v>
      </c>
      <c r="J109" s="5">
        <v>115554509507</v>
      </c>
      <c r="K109" s="5">
        <v>128080117608</v>
      </c>
      <c r="L109" s="5">
        <v>70887045873</v>
      </c>
      <c r="M109" s="5">
        <v>78139733898</v>
      </c>
    </row>
    <row r="110" spans="3:13" ht="15.5" x14ac:dyDescent="0.35">
      <c r="C110" t="s">
        <v>127</v>
      </c>
    </row>
    <row r="111" spans="3:13" ht="15.5" x14ac:dyDescent="0.35">
      <c r="C111" t="s">
        <v>128</v>
      </c>
      <c r="D111" s="5">
        <v>205625000000</v>
      </c>
      <c r="E111" s="5">
        <v>205625000000</v>
      </c>
      <c r="F111" s="5">
        <v>205625000000</v>
      </c>
      <c r="G111" s="5">
        <v>205625000000</v>
      </c>
      <c r="I111" s="5">
        <v>205625000000</v>
      </c>
      <c r="J111" s="5">
        <v>205625000000</v>
      </c>
      <c r="K111" s="5">
        <v>164353200000</v>
      </c>
      <c r="L111" s="5">
        <v>250000000</v>
      </c>
      <c r="M111" s="5">
        <v>250000000</v>
      </c>
    </row>
    <row r="112" spans="3:13" ht="15.5" x14ac:dyDescent="0.35">
      <c r="C112" t="s">
        <v>129</v>
      </c>
      <c r="D112" s="5">
        <v>119769725250</v>
      </c>
      <c r="E112" s="5">
        <v>119769725250</v>
      </c>
      <c r="F112" s="5">
        <v>119769725250</v>
      </c>
      <c r="G112" s="5">
        <v>119769725250</v>
      </c>
      <c r="I112" s="5">
        <v>119769725250</v>
      </c>
      <c r="J112" s="5">
        <v>119769725250</v>
      </c>
    </row>
    <row r="113" spans="2:13" ht="15.5" x14ac:dyDescent="0.35">
      <c r="C113" t="s">
        <v>130</v>
      </c>
      <c r="D113" s="5">
        <v>69237585110</v>
      </c>
      <c r="E113" s="5">
        <v>63118928631</v>
      </c>
      <c r="F113" s="5">
        <v>53879117726</v>
      </c>
      <c r="G113" s="5">
        <v>46101197886</v>
      </c>
      <c r="I113" s="5">
        <v>63118928631</v>
      </c>
      <c r="J113" s="5">
        <v>40175076400</v>
      </c>
      <c r="K113" s="5">
        <v>28114690909</v>
      </c>
      <c r="L113" s="5">
        <v>52291244543</v>
      </c>
      <c r="M113" s="5">
        <v>42515883348</v>
      </c>
    </row>
    <row r="114" spans="2:13" ht="15.5" x14ac:dyDescent="0.35">
      <c r="C114" t="s">
        <v>131</v>
      </c>
      <c r="D114" s="5">
        <v>9870000000</v>
      </c>
      <c r="E114" s="5">
        <v>9870000000</v>
      </c>
      <c r="F114" s="5">
        <v>9870000000</v>
      </c>
      <c r="G114" s="5">
        <v>9870000000</v>
      </c>
      <c r="I114" s="5">
        <v>9870000000</v>
      </c>
      <c r="J114" s="5">
        <v>9870000000</v>
      </c>
      <c r="K114" s="5">
        <v>1000000000</v>
      </c>
    </row>
    <row r="115" spans="2:13" ht="15.5" x14ac:dyDescent="0.35">
      <c r="C115" t="s">
        <v>132</v>
      </c>
      <c r="D115" s="5">
        <v>59367585110</v>
      </c>
      <c r="E115" s="5">
        <v>53248928631</v>
      </c>
      <c r="F115" s="5">
        <v>44009117726</v>
      </c>
      <c r="G115" s="5">
        <v>36231197886</v>
      </c>
      <c r="I115" s="5">
        <v>53248928631</v>
      </c>
      <c r="J115" s="5">
        <v>30305076400</v>
      </c>
      <c r="K115" s="5">
        <v>27114690909</v>
      </c>
      <c r="L115" s="5">
        <v>52291244543</v>
      </c>
      <c r="M115" s="5">
        <v>42515883348</v>
      </c>
    </row>
    <row r="116" spans="2:13" ht="15.5" x14ac:dyDescent="0.35">
      <c r="C116" t="s">
        <v>133</v>
      </c>
      <c r="D116" s="5">
        <v>69237585110</v>
      </c>
      <c r="E116" s="5">
        <v>63118928631</v>
      </c>
      <c r="F116" s="5">
        <v>53879117726</v>
      </c>
      <c r="G116" s="5">
        <v>46101197886</v>
      </c>
      <c r="I116" s="5">
        <v>63118928631</v>
      </c>
      <c r="J116" s="5">
        <v>40175076400</v>
      </c>
      <c r="K116" s="5">
        <v>28114690909</v>
      </c>
      <c r="L116" s="5">
        <v>52291244543</v>
      </c>
      <c r="M116" s="5">
        <v>42515883348</v>
      </c>
    </row>
    <row r="117" spans="2:13" ht="15.5" x14ac:dyDescent="0.35">
      <c r="C117" t="s">
        <v>134</v>
      </c>
      <c r="D117" s="5">
        <v>969490</v>
      </c>
      <c r="E117" s="5">
        <v>970434</v>
      </c>
      <c r="F117" s="5">
        <v>969186</v>
      </c>
      <c r="G117" s="5">
        <v>985641</v>
      </c>
      <c r="I117" s="5">
        <v>970434</v>
      </c>
      <c r="J117" s="5">
        <v>995909</v>
      </c>
    </row>
    <row r="118" spans="2:13" ht="15.5" x14ac:dyDescent="0.35">
      <c r="C118" t="s">
        <v>9</v>
      </c>
      <c r="D118" s="5">
        <v>374025739196</v>
      </c>
      <c r="E118" s="5">
        <v>368177252286</v>
      </c>
      <c r="F118" s="5">
        <v>367604205933</v>
      </c>
      <c r="G118" s="5">
        <v>352972454436</v>
      </c>
      <c r="I118" s="5">
        <v>368177252286</v>
      </c>
      <c r="J118" s="5">
        <v>355462087249</v>
      </c>
      <c r="K118" s="5">
        <v>188985178329</v>
      </c>
      <c r="L118" s="5">
        <v>52622988747</v>
      </c>
      <c r="M118" s="5">
        <v>42744177565</v>
      </c>
    </row>
    <row r="119" spans="2:13" ht="15.5" x14ac:dyDescent="0.35">
      <c r="C119" t="s">
        <v>135</v>
      </c>
      <c r="D119" s="5">
        <v>408054022401</v>
      </c>
      <c r="E119" s="5">
        <v>416110994177</v>
      </c>
      <c r="F119" s="5">
        <v>411636908227</v>
      </c>
      <c r="G119" s="5">
        <v>406503761738</v>
      </c>
      <c r="I119" s="5">
        <v>416110994177</v>
      </c>
      <c r="J119" s="5">
        <v>471016596756</v>
      </c>
      <c r="K119" s="5">
        <v>317065295937</v>
      </c>
      <c r="L119" s="5">
        <v>123510034620</v>
      </c>
      <c r="M119" s="5">
        <v>120883911463</v>
      </c>
    </row>
    <row r="120" spans="2:13" ht="15.5" x14ac:dyDescent="0.35">
      <c r="C120" t="s">
        <v>136</v>
      </c>
      <c r="D120" s="5">
        <v>4112500000</v>
      </c>
      <c r="E120" s="5">
        <v>4112500000</v>
      </c>
      <c r="F120" s="5">
        <v>4112500000</v>
      </c>
      <c r="G120" s="5">
        <v>4112500000</v>
      </c>
      <c r="I120" s="5">
        <v>4112500000</v>
      </c>
      <c r="J120" s="5">
        <v>4112500000</v>
      </c>
      <c r="K120" s="5">
        <v>1643532</v>
      </c>
      <c r="L120" s="5">
        <v>30000</v>
      </c>
      <c r="M120" s="5">
        <v>2500</v>
      </c>
    </row>
    <row r="122" spans="2:13" ht="15.5" x14ac:dyDescent="0.35">
      <c r="B122" t="s">
        <v>137</v>
      </c>
      <c r="C122" t="s">
        <v>138</v>
      </c>
      <c r="D122" s="5">
        <v>43876412919</v>
      </c>
      <c r="E122" s="5">
        <v>-26052598517</v>
      </c>
      <c r="F122" s="5">
        <v>-7750353527</v>
      </c>
      <c r="G122" s="5">
        <v>-42144465964</v>
      </c>
      <c r="I122" s="5">
        <v>-75673732223</v>
      </c>
      <c r="J122" s="5">
        <v>-65288029703</v>
      </c>
      <c r="K122" s="5">
        <v>14844643278</v>
      </c>
      <c r="L122" s="5">
        <v>-3971675329</v>
      </c>
      <c r="M122" s="5">
        <v>16004017389</v>
      </c>
    </row>
    <row r="123" spans="2:13" ht="15.5" x14ac:dyDescent="0.35">
      <c r="C123" t="s">
        <v>279</v>
      </c>
      <c r="D123" s="5">
        <v>109609478904</v>
      </c>
      <c r="E123" s="5">
        <v>89155537747</v>
      </c>
      <c r="F123" s="5">
        <v>83821451013</v>
      </c>
      <c r="G123" s="5">
        <v>53170774786</v>
      </c>
      <c r="I123" s="5">
        <v>350426745011</v>
      </c>
      <c r="J123" s="5">
        <v>483405506268</v>
      </c>
      <c r="K123" s="5">
        <v>545870245826</v>
      </c>
      <c r="L123" s="5">
        <v>484471388538</v>
      </c>
      <c r="M123" s="5">
        <v>569762652053</v>
      </c>
    </row>
    <row r="124" spans="2:13" ht="15.5" x14ac:dyDescent="0.35">
      <c r="C124" t="s">
        <v>280</v>
      </c>
      <c r="D124" s="5">
        <v>-42559153820</v>
      </c>
      <c r="E124" s="5">
        <v>-106025832326</v>
      </c>
      <c r="F124" s="5">
        <v>-105236311690</v>
      </c>
      <c r="G124" s="5">
        <v>-83619716372</v>
      </c>
      <c r="I124" s="5">
        <v>-372976470687</v>
      </c>
      <c r="J124" s="5">
        <v>-402429828233</v>
      </c>
      <c r="K124" s="5">
        <v>-443248395645</v>
      </c>
      <c r="L124" s="5">
        <v>-408963207172</v>
      </c>
      <c r="M124" s="5">
        <v>-481570815556</v>
      </c>
    </row>
    <row r="125" spans="2:13" ht="15.5" x14ac:dyDescent="0.35">
      <c r="C125" t="s">
        <v>142</v>
      </c>
      <c r="D125" s="5">
        <v>-14219869251</v>
      </c>
      <c r="E125" s="5">
        <v>-15468088544</v>
      </c>
      <c r="F125" s="5">
        <v>-13975849752</v>
      </c>
      <c r="G125" s="5">
        <v>-13033402936</v>
      </c>
      <c r="I125" s="5">
        <v>-54037125442</v>
      </c>
      <c r="J125" s="5">
        <v>-50606406794</v>
      </c>
      <c r="K125" s="5">
        <v>-51430720797</v>
      </c>
      <c r="L125" s="5">
        <v>-47917762839</v>
      </c>
      <c r="M125" s="5">
        <v>-40486128484</v>
      </c>
    </row>
    <row r="126" spans="2:13" ht="15.5" x14ac:dyDescent="0.35">
      <c r="C126" t="s">
        <v>665</v>
      </c>
      <c r="D126" s="5">
        <v>-366518566</v>
      </c>
      <c r="E126" s="5">
        <v>-374011889</v>
      </c>
      <c r="F126" s="5">
        <v>-23296515</v>
      </c>
      <c r="G126" s="5">
        <v>-4407378321</v>
      </c>
      <c r="I126" s="5">
        <v>-5430770407</v>
      </c>
      <c r="J126" s="5">
        <v>-10878885933</v>
      </c>
      <c r="K126" s="5">
        <v>-4437714094</v>
      </c>
      <c r="L126" s="5">
        <v>-3371565047</v>
      </c>
      <c r="M126" s="5">
        <v>-3135956645</v>
      </c>
    </row>
    <row r="127" spans="2:13" ht="15.5" x14ac:dyDescent="0.35">
      <c r="C127" t="s">
        <v>787</v>
      </c>
      <c r="D127" s="5">
        <v>-17531014</v>
      </c>
      <c r="E127" s="5">
        <v>-21487</v>
      </c>
      <c r="F127" s="5">
        <v>3050000</v>
      </c>
      <c r="G127" s="5">
        <v>-3732847</v>
      </c>
      <c r="I127" s="5">
        <v>-704334</v>
      </c>
      <c r="J127" s="5">
        <v>-319511250</v>
      </c>
      <c r="K127" s="5">
        <v>-14436695</v>
      </c>
      <c r="L127" s="5">
        <v>-215491</v>
      </c>
    </row>
    <row r="128" spans="2:13" ht="15.5" x14ac:dyDescent="0.35">
      <c r="C128" t="s">
        <v>463</v>
      </c>
      <c r="D128" s="5">
        <v>16038441</v>
      </c>
      <c r="E128" s="5">
        <v>416866217</v>
      </c>
      <c r="F128" s="5">
        <v>405771742</v>
      </c>
      <c r="G128" s="5">
        <v>902199514</v>
      </c>
      <c r="I128" s="5">
        <v>2782259703</v>
      </c>
      <c r="J128" s="5">
        <v>2207134585</v>
      </c>
      <c r="K128" s="5">
        <v>37022947</v>
      </c>
      <c r="L128" s="5">
        <v>36003920</v>
      </c>
      <c r="M128" s="5">
        <v>30195466</v>
      </c>
    </row>
    <row r="129" spans="3:13" ht="15.5" x14ac:dyDescent="0.35">
      <c r="C129" t="s">
        <v>1456</v>
      </c>
      <c r="D129" s="5">
        <v>-8586031775</v>
      </c>
      <c r="E129" s="5">
        <v>6242951765</v>
      </c>
      <c r="F129" s="5">
        <v>27254831675</v>
      </c>
      <c r="G129" s="5">
        <v>4846790212</v>
      </c>
      <c r="I129" s="5">
        <v>3562333933</v>
      </c>
      <c r="J129" s="5">
        <v>-86666038346</v>
      </c>
      <c r="K129" s="5">
        <v>-31931358264</v>
      </c>
      <c r="L129" s="5">
        <v>-28226317238</v>
      </c>
      <c r="M129" s="5">
        <v>-28595929445</v>
      </c>
    </row>
    <row r="130" spans="3:13" ht="15.5" x14ac:dyDescent="0.35">
      <c r="C130" t="s">
        <v>145</v>
      </c>
      <c r="J130" s="5">
        <v>124041525250</v>
      </c>
      <c r="K130" s="5">
        <v>69750000000</v>
      </c>
      <c r="M130" s="5">
        <v>-10000000000</v>
      </c>
    </row>
    <row r="131" spans="3:13" ht="15.5" x14ac:dyDescent="0.35">
      <c r="C131" t="s">
        <v>146</v>
      </c>
      <c r="D131" s="5">
        <v>-31849869184</v>
      </c>
      <c r="E131" s="5">
        <v>-23532329641</v>
      </c>
      <c r="F131" s="5">
        <v>-800216967</v>
      </c>
      <c r="G131" s="5">
        <v>1502360487</v>
      </c>
      <c r="I131" s="5">
        <v>-24443096884</v>
      </c>
      <c r="J131" s="5">
        <v>-12588245960</v>
      </c>
      <c r="K131" s="5">
        <v>-47977561023</v>
      </c>
      <c r="L131" s="5">
        <v>-1008487000</v>
      </c>
      <c r="M131" s="5">
        <v>-2078124974</v>
      </c>
    </row>
    <row r="132" spans="3:13" ht="15.5" x14ac:dyDescent="0.35">
      <c r="C132" t="s">
        <v>1457</v>
      </c>
      <c r="G132" s="5">
        <v>1159862457</v>
      </c>
      <c r="I132" s="5">
        <v>1159862457</v>
      </c>
      <c r="J132" s="5">
        <v>1194304203</v>
      </c>
    </row>
    <row r="133" spans="3:13" ht="15.5" x14ac:dyDescent="0.35">
      <c r="C133" t="s">
        <v>1086</v>
      </c>
      <c r="D133" s="5">
        <v>-31202647232</v>
      </c>
      <c r="E133" s="5">
        <v>-3221515615</v>
      </c>
      <c r="I133" s="5">
        <v>-3221515615</v>
      </c>
    </row>
    <row r="134" spans="3:13" ht="15.5" x14ac:dyDescent="0.35">
      <c r="C134" t="s">
        <v>449</v>
      </c>
      <c r="J134" s="5">
        <v>91000000</v>
      </c>
    </row>
    <row r="135" spans="3:13" ht="15.5" x14ac:dyDescent="0.35">
      <c r="C135" t="s">
        <v>1458</v>
      </c>
      <c r="K135" s="5">
        <v>-46604197739</v>
      </c>
    </row>
    <row r="136" spans="3:13" ht="15.5" x14ac:dyDescent="0.35">
      <c r="C136" t="s">
        <v>448</v>
      </c>
      <c r="E136" s="5">
        <v>-20000000000</v>
      </c>
      <c r="I136" s="5">
        <v>-20000000000</v>
      </c>
    </row>
    <row r="137" spans="3:13" ht="15.5" x14ac:dyDescent="0.35">
      <c r="C137" t="s">
        <v>148</v>
      </c>
      <c r="D137" s="5">
        <v>-647221952</v>
      </c>
      <c r="E137" s="5">
        <v>-310814026</v>
      </c>
      <c r="F137" s="5">
        <v>-800216967</v>
      </c>
      <c r="G137" s="5">
        <v>342498030</v>
      </c>
      <c r="I137" s="5">
        <v>-2381443726</v>
      </c>
      <c r="J137" s="5">
        <v>-13873550163</v>
      </c>
      <c r="K137" s="5">
        <v>-1373363284</v>
      </c>
      <c r="L137" s="5">
        <v>-1008487000</v>
      </c>
      <c r="M137" s="5">
        <v>-2078124974</v>
      </c>
    </row>
    <row r="138" spans="3:13" ht="15.5" x14ac:dyDescent="0.35">
      <c r="C138" t="s">
        <v>149</v>
      </c>
      <c r="J138" s="5">
        <v>124041525250</v>
      </c>
      <c r="K138" s="5">
        <v>69750000000</v>
      </c>
      <c r="M138" s="5">
        <v>-10000000000</v>
      </c>
    </row>
    <row r="139" spans="3:13" ht="15.5" x14ac:dyDescent="0.35">
      <c r="C139" t="s">
        <v>636</v>
      </c>
      <c r="J139" s="5">
        <v>9000000000</v>
      </c>
      <c r="K139" s="5">
        <v>22000000000</v>
      </c>
    </row>
    <row r="140" spans="3:13" ht="15.5" x14ac:dyDescent="0.35">
      <c r="C140" t="s">
        <v>635</v>
      </c>
      <c r="J140" s="5">
        <v>-31000000000</v>
      </c>
    </row>
    <row r="141" spans="3:13" ht="15.5" x14ac:dyDescent="0.35">
      <c r="C141" t="s">
        <v>1459</v>
      </c>
      <c r="J141" s="5">
        <v>146800000</v>
      </c>
      <c r="K141" s="5">
        <v>47750000000</v>
      </c>
    </row>
    <row r="142" spans="3:13" ht="15.5" x14ac:dyDescent="0.35">
      <c r="C142" t="s">
        <v>458</v>
      </c>
      <c r="J142" s="5">
        <v>-15000000000</v>
      </c>
      <c r="M142" s="5">
        <v>-10000000000</v>
      </c>
    </row>
    <row r="143" spans="3:13" ht="15.5" x14ac:dyDescent="0.35">
      <c r="C143" t="s">
        <v>431</v>
      </c>
      <c r="J143" s="5">
        <v>160894725250</v>
      </c>
    </row>
    <row r="144" spans="3:13" ht="15.5" x14ac:dyDescent="0.35">
      <c r="C144" t="s">
        <v>164</v>
      </c>
      <c r="D144" s="5">
        <v>12026543735</v>
      </c>
      <c r="E144" s="5">
        <v>-49584928158</v>
      </c>
      <c r="F144" s="5">
        <v>-8550570494</v>
      </c>
      <c r="G144" s="5">
        <v>-40642105477</v>
      </c>
      <c r="I144" s="5">
        <v>-100116829107</v>
      </c>
      <c r="J144" s="5">
        <v>46165249587</v>
      </c>
      <c r="K144" s="5">
        <v>36617082255</v>
      </c>
      <c r="L144" s="5">
        <v>-4980162329</v>
      </c>
      <c r="M144" s="5">
        <v>3925892415</v>
      </c>
    </row>
    <row r="145" spans="2:13" ht="15.5" x14ac:dyDescent="0.35">
      <c r="C145" t="s">
        <v>165</v>
      </c>
      <c r="D145" s="5">
        <v>10110949788</v>
      </c>
      <c r="I145" s="5">
        <v>110227778895</v>
      </c>
      <c r="J145" s="5">
        <v>64062529308</v>
      </c>
      <c r="K145" s="5">
        <v>27445447053</v>
      </c>
      <c r="L145" s="5">
        <v>32425609382</v>
      </c>
      <c r="M145" s="5">
        <v>28499716967</v>
      </c>
    </row>
    <row r="146" spans="2:13" ht="15.5" x14ac:dyDescent="0.35">
      <c r="C146" t="s">
        <v>166</v>
      </c>
      <c r="D146" s="5">
        <v>22137493523</v>
      </c>
      <c r="E146" s="5">
        <v>-49584928158</v>
      </c>
      <c r="F146" s="5">
        <v>-8550570494</v>
      </c>
      <c r="G146" s="5">
        <v>-40642105477</v>
      </c>
      <c r="I146" s="5">
        <v>10110949788</v>
      </c>
      <c r="J146" s="5">
        <v>110227778895</v>
      </c>
      <c r="K146" s="5">
        <v>64062529308</v>
      </c>
      <c r="L146" s="5">
        <v>27445447053</v>
      </c>
      <c r="M146" s="5">
        <v>32425609382</v>
      </c>
    </row>
    <row r="148" spans="2:13" ht="15.5" x14ac:dyDescent="0.35">
      <c r="B148" t="s">
        <v>167</v>
      </c>
      <c r="C148" t="s">
        <v>11</v>
      </c>
      <c r="D148" s="6">
        <v>4110000000.0000005</v>
      </c>
      <c r="E148" s="6">
        <v>4110000000.0000005</v>
      </c>
      <c r="F148" s="6">
        <v>4110000000.0000005</v>
      </c>
      <c r="G148" s="6">
        <v>4110000000.0000005</v>
      </c>
      <c r="I148" s="6">
        <v>4110000000.0000005</v>
      </c>
      <c r="J148" s="6">
        <v>4110000000.0000005</v>
      </c>
      <c r="K148" s="5">
        <v>0</v>
      </c>
      <c r="L148" s="5">
        <v>0</v>
      </c>
      <c r="M148" s="5">
        <v>0</v>
      </c>
    </row>
    <row r="149" spans="2:13" ht="15.5" x14ac:dyDescent="0.35">
      <c r="C149" t="s">
        <v>168</v>
      </c>
      <c r="D149" s="6">
        <v>1.49</v>
      </c>
      <c r="E149" s="6">
        <v>2.25</v>
      </c>
      <c r="F149" s="6">
        <v>1.89</v>
      </c>
      <c r="G149" s="6">
        <v>0.36</v>
      </c>
    </row>
    <row r="150" spans="2:13" ht="15.5" x14ac:dyDescent="0.35">
      <c r="C150" t="s">
        <v>169</v>
      </c>
      <c r="D150" s="6">
        <v>226.85</v>
      </c>
      <c r="E150" s="6">
        <v>153.78</v>
      </c>
      <c r="F150" s="6">
        <v>139.68</v>
      </c>
      <c r="G150" s="5">
        <v>850</v>
      </c>
    </row>
    <row r="151" spans="2:13" ht="15.5" x14ac:dyDescent="0.35">
      <c r="C151" t="s">
        <v>60</v>
      </c>
      <c r="D151" s="6">
        <v>14.85</v>
      </c>
      <c r="E151" s="6">
        <v>14.29</v>
      </c>
      <c r="F151" s="6">
        <v>8.77</v>
      </c>
      <c r="G151" s="6">
        <v>23.39</v>
      </c>
    </row>
    <row r="152" spans="2:13" ht="15.5" x14ac:dyDescent="0.35">
      <c r="C152" t="s">
        <v>170</v>
      </c>
      <c r="D152" s="5">
        <v>9120000000</v>
      </c>
      <c r="E152" s="5">
        <v>10540000000</v>
      </c>
      <c r="F152" s="5">
        <v>11110000000</v>
      </c>
      <c r="G152" s="6">
        <v>2140000000.0000002</v>
      </c>
    </row>
    <row r="153" spans="2:13" ht="15.5" x14ac:dyDescent="0.35">
      <c r="C153" t="s">
        <v>171</v>
      </c>
      <c r="D153" s="6">
        <v>1.4999999999999999E-2</v>
      </c>
      <c r="E153" s="6">
        <v>2.2200000000000001E-2</v>
      </c>
      <c r="F153" s="6">
        <v>1.89E-2</v>
      </c>
      <c r="G153" s="6">
        <v>3.7000000000000002E-3</v>
      </c>
    </row>
    <row r="154" spans="2:13" ht="15.5" x14ac:dyDescent="0.35">
      <c r="C154" t="s">
        <v>172</v>
      </c>
      <c r="D154" s="6">
        <v>1.6399999999999998E-2</v>
      </c>
      <c r="E154" s="6">
        <v>2.5099999999999997E-2</v>
      </c>
      <c r="F154" s="6">
        <v>2.12E-2</v>
      </c>
      <c r="G154" s="6">
        <v>4.3E-3</v>
      </c>
    </row>
    <row r="155" spans="2:13" ht="15.5" x14ac:dyDescent="0.35">
      <c r="C155" t="s">
        <v>173</v>
      </c>
      <c r="D155" s="6">
        <v>2.1000000000000001E-2</v>
      </c>
      <c r="E155" s="6">
        <v>2.46E-2</v>
      </c>
      <c r="F155" s="6">
        <v>2.6699999999999998E-2</v>
      </c>
      <c r="G155" s="6">
        <v>2.5000000000000001E-3</v>
      </c>
    </row>
    <row r="156" spans="2:13" ht="15.5" x14ac:dyDescent="0.35">
      <c r="C156" t="s">
        <v>174</v>
      </c>
      <c r="D156" s="6">
        <v>450.41</v>
      </c>
      <c r="E156" s="6">
        <v>428715.74</v>
      </c>
      <c r="F156" s="6">
        <v>3216.49</v>
      </c>
      <c r="G156" s="6">
        <v>242.11</v>
      </c>
    </row>
    <row r="157" spans="2:13" ht="15.5" x14ac:dyDescent="0.35">
      <c r="C157" t="s">
        <v>175</v>
      </c>
      <c r="D157" s="5">
        <v>374000000000</v>
      </c>
      <c r="E157" s="5">
        <v>368000000000</v>
      </c>
      <c r="F157" s="5">
        <v>368000000000</v>
      </c>
      <c r="G157" s="5">
        <v>353000000000</v>
      </c>
    </row>
    <row r="158" spans="2:13" ht="15.5" x14ac:dyDescent="0.35">
      <c r="C158" t="s">
        <v>176</v>
      </c>
      <c r="D158" s="6">
        <v>3.72</v>
      </c>
      <c r="E158" s="6">
        <v>3.86</v>
      </c>
      <c r="F158" s="6">
        <v>2.95</v>
      </c>
      <c r="G158" s="6">
        <v>3.57</v>
      </c>
    </row>
    <row r="159" spans="2:13" ht="15.5" x14ac:dyDescent="0.35">
      <c r="C159" t="s">
        <v>177</v>
      </c>
      <c r="D159" s="6">
        <v>90.95</v>
      </c>
      <c r="E159" s="6">
        <v>89.53</v>
      </c>
      <c r="F159" s="6">
        <v>89.39</v>
      </c>
      <c r="G159" s="6">
        <v>85.83</v>
      </c>
    </row>
    <row r="160" spans="2:13" ht="15.5" x14ac:dyDescent="0.35">
      <c r="C160" t="s">
        <v>178</v>
      </c>
      <c r="D160" s="6">
        <v>3.72</v>
      </c>
      <c r="E160" s="6">
        <v>3.86</v>
      </c>
      <c r="F160" s="6">
        <v>2.95</v>
      </c>
      <c r="G160" s="6">
        <v>3.57</v>
      </c>
    </row>
    <row r="161" spans="3:13" ht="15.5" x14ac:dyDescent="0.35">
      <c r="C161" t="s">
        <v>179</v>
      </c>
      <c r="D161" s="6">
        <v>90.95</v>
      </c>
      <c r="E161" s="6">
        <v>89.53</v>
      </c>
      <c r="F161" s="6">
        <v>89.39</v>
      </c>
      <c r="G161" s="6">
        <v>85.83</v>
      </c>
    </row>
    <row r="162" spans="3:13" ht="15.5" x14ac:dyDescent="0.35">
      <c r="C162" t="s">
        <v>180</v>
      </c>
    </row>
    <row r="163" spans="3:13" ht="15.5" x14ac:dyDescent="0.35">
      <c r="C163" t="s">
        <v>181</v>
      </c>
      <c r="F163" s="5">
        <v>1000000000</v>
      </c>
    </row>
    <row r="164" spans="3:13" ht="15.5" x14ac:dyDescent="0.35">
      <c r="C164" t="s">
        <v>182</v>
      </c>
      <c r="D164" s="5">
        <v>374000000000</v>
      </c>
      <c r="E164" s="5">
        <v>368000000000</v>
      </c>
      <c r="F164" s="5">
        <v>368000000000</v>
      </c>
      <c r="G164" s="5">
        <v>353000000000</v>
      </c>
    </row>
    <row r="165" spans="3:13" ht="15.5" x14ac:dyDescent="0.35">
      <c r="C165" t="s">
        <v>23</v>
      </c>
      <c r="F165" s="5">
        <v>1000000000</v>
      </c>
    </row>
    <row r="166" spans="3:13" ht="15.5" x14ac:dyDescent="0.35">
      <c r="C166" t="s">
        <v>20</v>
      </c>
      <c r="D166" s="5">
        <v>-22000000000</v>
      </c>
      <c r="E166" s="5">
        <v>-10000000000</v>
      </c>
      <c r="F166" s="5">
        <v>-59000000000</v>
      </c>
      <c r="G166" s="5">
        <v>-68000000000</v>
      </c>
    </row>
    <row r="167" spans="3:13" ht="15.5" x14ac:dyDescent="0.35">
      <c r="C167" t="s">
        <v>183</v>
      </c>
      <c r="D167" s="5">
        <v>236000000000</v>
      </c>
      <c r="E167" s="5">
        <v>261000000000</v>
      </c>
      <c r="F167" s="5">
        <v>232000000000</v>
      </c>
      <c r="G167" s="5">
        <v>224000000000</v>
      </c>
    </row>
    <row r="168" spans="3:13" ht="15.5" x14ac:dyDescent="0.35">
      <c r="C168" t="s">
        <v>184</v>
      </c>
      <c r="D168" s="5">
        <v>44000000000</v>
      </c>
      <c r="E168" s="5">
        <v>-26000000000</v>
      </c>
      <c r="F168" s="5">
        <v>-8000000000</v>
      </c>
      <c r="G168" s="5">
        <v>-42000000000</v>
      </c>
    </row>
    <row r="169" spans="3:13" ht="15.5" x14ac:dyDescent="0.35">
      <c r="C169" t="s">
        <v>185</v>
      </c>
      <c r="D169" s="5">
        <v>-1000000000</v>
      </c>
      <c r="E169" s="5">
        <v>0</v>
      </c>
      <c r="F169" s="5">
        <v>-1000000000</v>
      </c>
      <c r="G169" s="5">
        <v>0</v>
      </c>
    </row>
    <row r="170" spans="3:13" ht="15.5" x14ac:dyDescent="0.35">
      <c r="C170" t="s">
        <v>12</v>
      </c>
      <c r="D170" s="5">
        <v>43000000000</v>
      </c>
      <c r="E170" s="5">
        <v>-26000000000</v>
      </c>
      <c r="F170" s="5">
        <v>-9000000000</v>
      </c>
      <c r="G170" s="5">
        <v>-42000000000</v>
      </c>
    </row>
    <row r="171" spans="3:13" ht="15.5" x14ac:dyDescent="0.35">
      <c r="C171" t="s">
        <v>15</v>
      </c>
      <c r="D171" s="6">
        <v>10.51</v>
      </c>
      <c r="E171" s="6">
        <v>-6.41</v>
      </c>
      <c r="F171" s="6">
        <v>-2.08</v>
      </c>
      <c r="G171" s="6">
        <v>-10.16</v>
      </c>
    </row>
    <row r="172" spans="3:13" ht="15.5" x14ac:dyDescent="0.35">
      <c r="C172" t="s">
        <v>45</v>
      </c>
      <c r="I172" s="6">
        <v>5.58</v>
      </c>
      <c r="J172" s="6">
        <v>6.58</v>
      </c>
      <c r="K172" s="6">
        <v>15712.17</v>
      </c>
      <c r="L172" s="6">
        <v>325845.37</v>
      </c>
      <c r="M172" s="6">
        <v>3744583.19</v>
      </c>
    </row>
    <row r="173" spans="3:13" ht="15.5" x14ac:dyDescent="0.35">
      <c r="C173" t="s">
        <v>59</v>
      </c>
      <c r="I173" s="6">
        <v>62.01</v>
      </c>
      <c r="J173" s="6">
        <v>61.09</v>
      </c>
      <c r="K173" s="5">
        <v>0</v>
      </c>
      <c r="L173" s="5">
        <v>0</v>
      </c>
      <c r="M173" s="5">
        <v>0</v>
      </c>
    </row>
    <row r="174" spans="3:13" ht="15.5" x14ac:dyDescent="0.35">
      <c r="C174" t="s">
        <v>62</v>
      </c>
      <c r="I174" s="6">
        <v>3.94</v>
      </c>
      <c r="J174" s="6">
        <v>3.05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186</v>
      </c>
      <c r="I175" s="5">
        <v>29390000000</v>
      </c>
      <c r="J175" s="5">
        <v>37130000000</v>
      </c>
      <c r="K175" s="5">
        <v>34980000000</v>
      </c>
      <c r="L175" s="5">
        <v>16250000000</v>
      </c>
      <c r="M175" s="5">
        <v>14650000000</v>
      </c>
    </row>
    <row r="176" spans="3:13" ht="15.5" x14ac:dyDescent="0.35">
      <c r="C176" t="s">
        <v>187</v>
      </c>
      <c r="I176" s="6">
        <v>5.5099999999999996E-2</v>
      </c>
      <c r="J176" s="6">
        <v>5.7500000000000002E-2</v>
      </c>
      <c r="K176" s="6">
        <v>8.14E-2</v>
      </c>
      <c r="L176" s="6">
        <v>7.9100000000000004E-2</v>
      </c>
      <c r="M176" s="6">
        <v>7.7399999999999997E-2</v>
      </c>
    </row>
    <row r="177" spans="3:13" ht="15.5" x14ac:dyDescent="0.35">
      <c r="C177" t="s">
        <v>188</v>
      </c>
      <c r="I177" s="6">
        <v>6.2300000000000001E-2</v>
      </c>
      <c r="J177" s="6">
        <v>7.6100000000000001E-2</v>
      </c>
      <c r="K177" s="6">
        <v>0.1366</v>
      </c>
      <c r="L177" s="6">
        <v>0.18579999999999999</v>
      </c>
      <c r="M177" s="6">
        <v>0.21899999999999997</v>
      </c>
    </row>
    <row r="178" spans="3:13" ht="15.5" x14ac:dyDescent="0.35">
      <c r="C178" t="s">
        <v>189</v>
      </c>
      <c r="I178" s="6">
        <v>6.5799999999999997E-2</v>
      </c>
      <c r="J178" s="6">
        <v>0.1186</v>
      </c>
      <c r="K178" s="6">
        <v>0.26500000000000001</v>
      </c>
      <c r="L178" s="6">
        <v>0.2606</v>
      </c>
      <c r="M178" s="6">
        <v>0.54079999999999995</v>
      </c>
    </row>
    <row r="179" spans="3:13" ht="15.5" x14ac:dyDescent="0.35">
      <c r="C179" t="s">
        <v>190</v>
      </c>
      <c r="I179" s="6">
        <v>34392.17</v>
      </c>
      <c r="J179" s="6">
        <v>103.28</v>
      </c>
      <c r="K179" s="6">
        <v>2304.31</v>
      </c>
      <c r="L179" s="6">
        <v>63294.74</v>
      </c>
    </row>
    <row r="180" spans="3:13" ht="15.5" x14ac:dyDescent="0.35">
      <c r="C180" t="s">
        <v>56</v>
      </c>
      <c r="I180" s="6">
        <v>3.86</v>
      </c>
      <c r="J180" s="6">
        <v>4.6500000000000004</v>
      </c>
      <c r="K180" s="5">
        <v>0</v>
      </c>
      <c r="L180" s="5">
        <v>0</v>
      </c>
      <c r="M180" s="5">
        <v>0</v>
      </c>
    </row>
    <row r="181" spans="3:13" ht="15.5" x14ac:dyDescent="0.35">
      <c r="C181" t="s">
        <v>53</v>
      </c>
      <c r="I181" s="6">
        <v>89.53</v>
      </c>
      <c r="J181" s="6">
        <v>86.43</v>
      </c>
      <c r="K181" s="6">
        <v>114987.22</v>
      </c>
      <c r="L181" s="6">
        <v>1754099.62</v>
      </c>
      <c r="M181" s="6">
        <v>17097671.030000001</v>
      </c>
    </row>
    <row r="182" spans="3:13" ht="15.5" x14ac:dyDescent="0.35">
      <c r="C182" t="s">
        <v>191</v>
      </c>
      <c r="I182" s="6">
        <v>3.86</v>
      </c>
      <c r="J182" s="6">
        <v>4.6500000000000004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192</v>
      </c>
      <c r="I183" s="6">
        <v>89.53</v>
      </c>
      <c r="J183" s="6">
        <v>86.43</v>
      </c>
      <c r="K183" s="6">
        <v>114987.22</v>
      </c>
      <c r="L183" s="6">
        <v>1754099.62</v>
      </c>
      <c r="M183" s="6">
        <v>17097671.030000001</v>
      </c>
    </row>
    <row r="184" spans="3:13" ht="15.5" x14ac:dyDescent="0.35">
      <c r="C184" t="s">
        <v>193</v>
      </c>
      <c r="K184" s="5">
        <v>22000000000</v>
      </c>
    </row>
    <row r="185" spans="3:13" ht="15.5" x14ac:dyDescent="0.35">
      <c r="C185" t="s">
        <v>194</v>
      </c>
    </row>
    <row r="186" spans="3:13" ht="15.5" x14ac:dyDescent="0.35">
      <c r="C186" t="s">
        <v>25</v>
      </c>
      <c r="K186" s="5">
        <v>22000000000</v>
      </c>
    </row>
    <row r="187" spans="3:13" ht="15.5" x14ac:dyDescent="0.35">
      <c r="C187" t="s">
        <v>22</v>
      </c>
      <c r="I187" s="5">
        <v>-10000000000</v>
      </c>
      <c r="J187" s="5">
        <v>-110000000000</v>
      </c>
      <c r="K187" s="5">
        <v>-42000000000</v>
      </c>
      <c r="L187" s="5">
        <v>-27000000000</v>
      </c>
      <c r="M187" s="5">
        <v>-32000000000</v>
      </c>
    </row>
    <row r="188" spans="3:13" ht="15.5" x14ac:dyDescent="0.35">
      <c r="C188" t="s">
        <v>195</v>
      </c>
      <c r="I188" s="5">
        <v>261000000000</v>
      </c>
      <c r="J188" s="5">
        <v>239000000000</v>
      </c>
      <c r="K188" s="5">
        <v>78000000000</v>
      </c>
      <c r="L188" s="5">
        <v>49000000000</v>
      </c>
      <c r="M188" s="5">
        <v>38000000000</v>
      </c>
    </row>
    <row r="189" spans="3:13" ht="15.5" x14ac:dyDescent="0.35">
      <c r="C189" t="s">
        <v>196</v>
      </c>
      <c r="I189" s="5">
        <v>-76000000000</v>
      </c>
      <c r="J189" s="5">
        <v>-65000000000</v>
      </c>
      <c r="K189" s="5">
        <v>15000000000</v>
      </c>
      <c r="L189" s="5">
        <v>-4000000000</v>
      </c>
      <c r="M189" s="5">
        <v>16000000000</v>
      </c>
    </row>
    <row r="190" spans="3:13" ht="15.5" x14ac:dyDescent="0.35">
      <c r="C190" t="s">
        <v>197</v>
      </c>
      <c r="I190" s="5">
        <v>-2000000000</v>
      </c>
      <c r="J190" s="5">
        <v>-14000000000</v>
      </c>
      <c r="K190" s="5">
        <v>-1000000000</v>
      </c>
      <c r="L190" s="5">
        <v>-1000000000</v>
      </c>
      <c r="M190" s="5">
        <v>-2000000000</v>
      </c>
    </row>
    <row r="191" spans="3:13" ht="15.5" x14ac:dyDescent="0.35">
      <c r="C191" t="s">
        <v>14</v>
      </c>
      <c r="I191" s="5">
        <v>-78000000000</v>
      </c>
      <c r="J191" s="5">
        <v>-79000000000</v>
      </c>
      <c r="K191" s="5">
        <v>13000000000</v>
      </c>
      <c r="L191" s="5">
        <v>-5000000000</v>
      </c>
      <c r="M191" s="5">
        <v>14000000000</v>
      </c>
    </row>
    <row r="192" spans="3:13" ht="15.5" x14ac:dyDescent="0.35">
      <c r="C192" t="s">
        <v>16</v>
      </c>
      <c r="I192" s="6">
        <v>-18.98</v>
      </c>
      <c r="J192" s="6">
        <v>-19.25</v>
      </c>
      <c r="K192" s="6">
        <v>8196.5400000000009</v>
      </c>
      <c r="L192" s="6">
        <v>-166005.41</v>
      </c>
      <c r="M192" s="6">
        <v>5570356.9699999997</v>
      </c>
    </row>
    <row r="194" spans="2:13" ht="15.5" x14ac:dyDescent="0.35">
      <c r="B194" t="s">
        <v>198</v>
      </c>
      <c r="C194" t="s">
        <v>199</v>
      </c>
      <c r="D194" s="5">
        <v>6000000000</v>
      </c>
      <c r="E194" s="5">
        <v>9000000000</v>
      </c>
      <c r="F194" s="5">
        <v>8000000000</v>
      </c>
      <c r="G194" s="5">
        <v>2000000000</v>
      </c>
      <c r="H194" s="5">
        <v>24000000000</v>
      </c>
      <c r="I194" s="5">
        <v>23000000000</v>
      </c>
      <c r="J194" s="5">
        <v>27000000000</v>
      </c>
      <c r="K194" s="5">
        <v>26000000000</v>
      </c>
      <c r="L194" s="5">
        <v>10000000000</v>
      </c>
      <c r="M194" s="5">
        <v>9000000000</v>
      </c>
    </row>
    <row r="195" spans="2:13" ht="15.5" x14ac:dyDescent="0.35">
      <c r="C195" t="s">
        <v>317</v>
      </c>
      <c r="H195" s="5">
        <v>25000000000</v>
      </c>
      <c r="I195" s="5">
        <v>23000000000</v>
      </c>
      <c r="J195" s="5">
        <v>27000000000</v>
      </c>
    </row>
    <row r="196" spans="2:13" ht="15.5" x14ac:dyDescent="0.35">
      <c r="C196" t="s">
        <v>44</v>
      </c>
      <c r="D196" s="6">
        <v>1.49</v>
      </c>
      <c r="E196" s="6">
        <v>2.25</v>
      </c>
      <c r="F196" s="6">
        <v>1.89</v>
      </c>
      <c r="G196" s="6">
        <v>0.36</v>
      </c>
      <c r="H196" s="6">
        <v>5.95</v>
      </c>
      <c r="I196" s="6">
        <v>5.58</v>
      </c>
      <c r="J196" s="6">
        <v>6.58</v>
      </c>
      <c r="K196" s="6">
        <v>6.28</v>
      </c>
      <c r="L196" s="6">
        <v>2.38</v>
      </c>
      <c r="M196" s="6">
        <v>2.2799999999999998</v>
      </c>
    </row>
    <row r="197" spans="2:13" ht="15.5" x14ac:dyDescent="0.35">
      <c r="C197" t="s">
        <v>318</v>
      </c>
      <c r="H197" s="6">
        <v>5.99</v>
      </c>
      <c r="I197" s="6">
        <v>5.58</v>
      </c>
      <c r="J197" s="6">
        <v>6.58</v>
      </c>
    </row>
    <row r="198" spans="2:13" ht="15.5" x14ac:dyDescent="0.35">
      <c r="C198" t="s">
        <v>204</v>
      </c>
      <c r="D198" s="5">
        <v>94000000000</v>
      </c>
      <c r="E198" s="5">
        <v>100000000000</v>
      </c>
      <c r="F198" s="5">
        <v>124000000000</v>
      </c>
      <c r="G198" s="5">
        <v>54000000000</v>
      </c>
      <c r="H198" s="5">
        <v>374000000000</v>
      </c>
      <c r="I198" s="5">
        <v>361000000000</v>
      </c>
      <c r="J198" s="5">
        <v>541000000000</v>
      </c>
      <c r="K198" s="5">
        <v>600000000000</v>
      </c>
      <c r="L198" s="5">
        <v>440000000000</v>
      </c>
      <c r="M198" s="5">
        <v>453000000000</v>
      </c>
    </row>
    <row r="199" spans="2:13" ht="15.5" x14ac:dyDescent="0.35">
      <c r="C199" t="s">
        <v>319</v>
      </c>
      <c r="H199" s="5">
        <v>371000000000</v>
      </c>
      <c r="I199" s="5">
        <v>361000000000</v>
      </c>
      <c r="J199" s="5">
        <v>541000000000</v>
      </c>
    </row>
    <row r="200" spans="2:13" ht="15.5" x14ac:dyDescent="0.35">
      <c r="C200" t="s">
        <v>208</v>
      </c>
      <c r="I200" s="6">
        <v>98.3</v>
      </c>
    </row>
    <row r="201" spans="2:13" ht="15.5" x14ac:dyDescent="0.35">
      <c r="C201" t="s">
        <v>320</v>
      </c>
      <c r="I201" s="6">
        <v>97.65</v>
      </c>
    </row>
    <row r="202" spans="2:13" ht="15.5" x14ac:dyDescent="0.35">
      <c r="C202" t="s">
        <v>209</v>
      </c>
      <c r="I202" s="6">
        <v>7.42</v>
      </c>
    </row>
    <row r="203" spans="2:13" ht="15.5" x14ac:dyDescent="0.35">
      <c r="C203" t="s">
        <v>321</v>
      </c>
      <c r="I203" s="6">
        <v>1.0200000000000001E-2</v>
      </c>
    </row>
    <row r="204" spans="2:13" ht="15.5" x14ac:dyDescent="0.35">
      <c r="C204" t="s">
        <v>322</v>
      </c>
      <c r="I204" s="6">
        <v>6.49</v>
      </c>
    </row>
    <row r="205" spans="2:13" ht="15.5" x14ac:dyDescent="0.35">
      <c r="C205" t="s">
        <v>210</v>
      </c>
      <c r="I205" s="6">
        <v>6.43</v>
      </c>
    </row>
    <row r="206" spans="2:13" ht="15.5" x14ac:dyDescent="0.35">
      <c r="C206" t="s">
        <v>323</v>
      </c>
      <c r="I206" s="6">
        <v>-75.02</v>
      </c>
    </row>
    <row r="207" spans="2:13" ht="15.5" x14ac:dyDescent="0.35">
      <c r="C207" t="s">
        <v>324</v>
      </c>
      <c r="I207" s="6">
        <v>-71.84</v>
      </c>
    </row>
    <row r="208" spans="2:13" ht="15.5" x14ac:dyDescent="0.35">
      <c r="C208" t="s">
        <v>325</v>
      </c>
      <c r="I208" s="6">
        <v>85.68</v>
      </c>
    </row>
    <row r="209" spans="3:9" ht="15.5" x14ac:dyDescent="0.35">
      <c r="C209" t="s">
        <v>326</v>
      </c>
      <c r="I209" s="6">
        <v>72.41</v>
      </c>
    </row>
    <row r="210" spans="3:9" ht="15.5" x14ac:dyDescent="0.35">
      <c r="C210" t="s">
        <v>327</v>
      </c>
      <c r="I210" s="6">
        <v>-6.42</v>
      </c>
    </row>
    <row r="211" spans="3:9" ht="15.5" x14ac:dyDescent="0.35">
      <c r="C211" t="s">
        <v>328</v>
      </c>
      <c r="I211" s="5">
        <v>-1</v>
      </c>
    </row>
    <row r="212" spans="3:9" ht="15.5" x14ac:dyDescent="0.35">
      <c r="C212" t="s">
        <v>329</v>
      </c>
      <c r="I212" s="6">
        <v>5.99</v>
      </c>
    </row>
    <row r="213" spans="3:9" ht="15.5" x14ac:dyDescent="0.35">
      <c r="C213" t="s">
        <v>211</v>
      </c>
      <c r="I213" s="6">
        <v>5.95</v>
      </c>
    </row>
    <row r="214" spans="3:9" ht="15.5" x14ac:dyDescent="0.35">
      <c r="C214" t="s">
        <v>330</v>
      </c>
      <c r="I214" s="6">
        <v>90.15</v>
      </c>
    </row>
    <row r="215" spans="3:9" ht="15.5" x14ac:dyDescent="0.35">
      <c r="C215" t="s">
        <v>212</v>
      </c>
      <c r="D215" s="6">
        <v>5.38</v>
      </c>
    </row>
    <row r="216" spans="3:9" ht="15.5" x14ac:dyDescent="0.35">
      <c r="C216" t="s">
        <v>213</v>
      </c>
      <c r="I216" s="6">
        <v>90.95</v>
      </c>
    </row>
    <row r="217" spans="3:9" ht="15.5" x14ac:dyDescent="0.35">
      <c r="C217" t="s">
        <v>331</v>
      </c>
      <c r="I217" s="6">
        <v>-8.14</v>
      </c>
    </row>
    <row r="218" spans="3:9" ht="15.5" x14ac:dyDescent="0.35">
      <c r="C218" t="s">
        <v>214</v>
      </c>
      <c r="D218" s="6">
        <v>9.26</v>
      </c>
    </row>
    <row r="219" spans="3:9" ht="15.5" x14ac:dyDescent="0.35">
      <c r="C219" t="s">
        <v>215</v>
      </c>
      <c r="D219" s="6">
        <v>6.22</v>
      </c>
    </row>
    <row r="220" spans="3:9" ht="15.5" x14ac:dyDescent="0.35">
      <c r="C220" t="s">
        <v>217</v>
      </c>
      <c r="D220" s="6">
        <v>0.09</v>
      </c>
    </row>
    <row r="221" spans="3:9" ht="15.5" x14ac:dyDescent="0.35">
      <c r="C221" t="s">
        <v>219</v>
      </c>
      <c r="D221" s="6">
        <v>1.0900000000000001</v>
      </c>
    </row>
    <row r="222" spans="3:9" ht="15.5" x14ac:dyDescent="0.35">
      <c r="C222" t="s">
        <v>333</v>
      </c>
      <c r="I222" s="6">
        <v>1525.72</v>
      </c>
    </row>
    <row r="223" spans="3:9" ht="15.5" x14ac:dyDescent="0.35">
      <c r="C223" t="s">
        <v>12</v>
      </c>
      <c r="D223" s="5">
        <v>43000000000</v>
      </c>
    </row>
    <row r="224" spans="3:9" ht="15.5" x14ac:dyDescent="0.35">
      <c r="C224" t="s">
        <v>220</v>
      </c>
      <c r="I224" s="6">
        <v>16.34</v>
      </c>
    </row>
    <row r="225" spans="3:9" ht="15.5" x14ac:dyDescent="0.35">
      <c r="C225" t="s">
        <v>221</v>
      </c>
      <c r="I225" s="6">
        <v>6.0400000000000002E-2</v>
      </c>
    </row>
    <row r="226" spans="3:9" ht="15.5" x14ac:dyDescent="0.35">
      <c r="C226" t="s">
        <v>222</v>
      </c>
      <c r="I226" s="6">
        <v>6.59E-2</v>
      </c>
    </row>
    <row r="227" spans="3:9" ht="15.5" x14ac:dyDescent="0.35">
      <c r="C227" t="s">
        <v>223</v>
      </c>
      <c r="I227" s="6">
        <v>7.3899999999999993E-2</v>
      </c>
    </row>
    <row r="228" spans="3:9" ht="15.5" x14ac:dyDescent="0.35">
      <c r="C228" t="s">
        <v>334</v>
      </c>
      <c r="I228" s="6">
        <v>6.25E-2</v>
      </c>
    </row>
    <row r="229" spans="3:9" ht="15.5" x14ac:dyDescent="0.35">
      <c r="C229" t="s">
        <v>224</v>
      </c>
      <c r="D229" s="6">
        <v>118.5</v>
      </c>
    </row>
    <row r="230" spans="3:9" ht="15.5" x14ac:dyDescent="0.35">
      <c r="C230" t="s">
        <v>225</v>
      </c>
      <c r="D230" s="6">
        <v>97.27</v>
      </c>
    </row>
    <row r="231" spans="3:9" ht="15.5" x14ac:dyDescent="0.35">
      <c r="C231" t="s">
        <v>226</v>
      </c>
      <c r="D231" s="6">
        <v>32.520000000000003</v>
      </c>
    </row>
    <row r="232" spans="3:9" ht="15.5" x14ac:dyDescent="0.35">
      <c r="C232" t="s">
        <v>227</v>
      </c>
      <c r="D232" s="6">
        <v>183.25</v>
      </c>
    </row>
    <row r="233" spans="3:9" ht="15.5" x14ac:dyDescent="0.35">
      <c r="C233" t="s">
        <v>228</v>
      </c>
      <c r="D233" s="6">
        <v>0.77</v>
      </c>
    </row>
    <row r="234" spans="3:9" ht="15.5" x14ac:dyDescent="0.35">
      <c r="C234" t="s">
        <v>335</v>
      </c>
      <c r="I234" s="6">
        <v>0.9</v>
      </c>
    </row>
    <row r="235" spans="3:9" ht="15.5" x14ac:dyDescent="0.35">
      <c r="C235" t="s">
        <v>336</v>
      </c>
      <c r="I235" s="6">
        <v>3.85</v>
      </c>
    </row>
    <row r="236" spans="3:9" ht="15.5" x14ac:dyDescent="0.35">
      <c r="C236" t="s">
        <v>40</v>
      </c>
      <c r="I236" s="5">
        <v>2406000000000</v>
      </c>
    </row>
    <row r="237" spans="3:9" ht="15.5" x14ac:dyDescent="0.35">
      <c r="C237" t="s">
        <v>229</v>
      </c>
      <c r="I237" s="5">
        <v>2384000000000</v>
      </c>
    </row>
    <row r="238" spans="3:9" ht="15.5" x14ac:dyDescent="0.35">
      <c r="C238" t="s">
        <v>230</v>
      </c>
      <c r="I238" s="6">
        <v>4110000000.0000005</v>
      </c>
    </row>
    <row r="239" spans="3:9" ht="15.5" x14ac:dyDescent="0.35">
      <c r="C239" t="s">
        <v>231</v>
      </c>
      <c r="I239" s="6">
        <v>0.14419999999999999</v>
      </c>
    </row>
    <row r="240" spans="3:9" ht="15.5" x14ac:dyDescent="0.35">
      <c r="C240" t="s">
        <v>232</v>
      </c>
      <c r="D240" s="6">
        <v>0.11599999999999999</v>
      </c>
    </row>
    <row r="241" spans="3:9" ht="15.5" x14ac:dyDescent="0.35">
      <c r="C241" t="s">
        <v>233</v>
      </c>
      <c r="D241" s="6">
        <v>8.4399999999999989E-2</v>
      </c>
    </row>
    <row r="242" spans="3:9" ht="15.5" x14ac:dyDescent="0.35">
      <c r="C242" t="s">
        <v>234</v>
      </c>
      <c r="D242" s="6">
        <v>6.54E-2</v>
      </c>
    </row>
    <row r="243" spans="3:9" ht="15.5" x14ac:dyDescent="0.35">
      <c r="C243" t="s">
        <v>235</v>
      </c>
      <c r="D243" s="6">
        <v>0.11840000000000001</v>
      </c>
    </row>
    <row r="244" spans="3:9" ht="15.5" x14ac:dyDescent="0.35">
      <c r="C244" t="s">
        <v>236</v>
      </c>
      <c r="D244" s="6">
        <v>2.5040999999999998</v>
      </c>
    </row>
    <row r="245" spans="3:9" ht="15.5" x14ac:dyDescent="0.35">
      <c r="C245" t="s">
        <v>237</v>
      </c>
      <c r="D245" s="6">
        <v>0.38250000000000001</v>
      </c>
    </row>
    <row r="246" spans="3:9" ht="15.5" x14ac:dyDescent="0.35">
      <c r="C246" t="s">
        <v>244</v>
      </c>
      <c r="I246" s="5">
        <v>6</v>
      </c>
    </row>
    <row r="247" spans="3:9" ht="15.5" x14ac:dyDescent="0.35">
      <c r="C247" t="s">
        <v>245</v>
      </c>
      <c r="I247" s="6">
        <v>0.95</v>
      </c>
    </row>
    <row r="248" spans="3:9" ht="15.5" x14ac:dyDescent="0.35">
      <c r="C248" t="s">
        <v>246</v>
      </c>
      <c r="I248" s="6">
        <v>0.66</v>
      </c>
    </row>
    <row r="249" spans="3:9" ht="15.5" x14ac:dyDescent="0.35">
      <c r="C249" t="s">
        <v>247</v>
      </c>
      <c r="I249" s="6">
        <v>0.12</v>
      </c>
    </row>
    <row r="250" spans="3:9" ht="15.5" x14ac:dyDescent="0.35">
      <c r="C250" t="s">
        <v>249</v>
      </c>
      <c r="I250" s="6">
        <v>0.19</v>
      </c>
    </row>
    <row r="251" spans="3:9" ht="15.5" x14ac:dyDescent="0.35">
      <c r="C251" t="s">
        <v>250</v>
      </c>
      <c r="I251" s="6">
        <v>0.1</v>
      </c>
    </row>
    <row r="252" spans="3:9" ht="15.5" x14ac:dyDescent="0.35">
      <c r="C252" t="s">
        <v>251</v>
      </c>
      <c r="I252" s="6">
        <v>0.89</v>
      </c>
    </row>
    <row r="253" spans="3:9" ht="15.5" x14ac:dyDescent="0.35">
      <c r="C253" t="s">
        <v>337</v>
      </c>
      <c r="I253" s="5">
        <v>371000000000</v>
      </c>
    </row>
    <row r="254" spans="3:9" ht="15.5" x14ac:dyDescent="0.35">
      <c r="C254" t="s">
        <v>338</v>
      </c>
      <c r="I254" s="5">
        <v>31000000000</v>
      </c>
    </row>
    <row r="255" spans="3:9" ht="15.5" x14ac:dyDescent="0.35">
      <c r="C255" t="s">
        <v>339</v>
      </c>
      <c r="I255" s="5">
        <v>33000000000</v>
      </c>
    </row>
    <row r="256" spans="3:9" ht="15.5" x14ac:dyDescent="0.35">
      <c r="C256" t="s">
        <v>340</v>
      </c>
      <c r="I256" s="5">
        <v>25000000000</v>
      </c>
    </row>
    <row r="257" spans="3:9" ht="15.5" x14ac:dyDescent="0.35">
      <c r="C257" t="s">
        <v>252</v>
      </c>
      <c r="D257" s="5">
        <v>22000000000</v>
      </c>
    </row>
    <row r="258" spans="3:9" ht="15.5" x14ac:dyDescent="0.35">
      <c r="C258" t="s">
        <v>253</v>
      </c>
      <c r="D258" s="5">
        <v>408000000000</v>
      </c>
    </row>
    <row r="259" spans="3:9" ht="15.5" x14ac:dyDescent="0.35">
      <c r="C259" t="s">
        <v>254</v>
      </c>
      <c r="D259" s="5">
        <v>34000000000</v>
      </c>
    </row>
    <row r="260" spans="3:9" ht="15.5" x14ac:dyDescent="0.35">
      <c r="C260" t="s">
        <v>183</v>
      </c>
      <c r="D260" s="5">
        <v>236000000000</v>
      </c>
    </row>
    <row r="261" spans="3:9" ht="15.5" x14ac:dyDescent="0.35">
      <c r="C261" t="s">
        <v>182</v>
      </c>
      <c r="I261" s="5">
        <v>374000000000</v>
      </c>
    </row>
    <row r="262" spans="3:9" ht="15.5" x14ac:dyDescent="0.35">
      <c r="C262" t="s">
        <v>20</v>
      </c>
      <c r="D262" s="5">
        <v>-22000000000</v>
      </c>
    </row>
    <row r="263" spans="3:9" ht="15.5" x14ac:dyDescent="0.35">
      <c r="C263" t="s">
        <v>255</v>
      </c>
      <c r="I263" s="5">
        <v>374000000000</v>
      </c>
    </row>
    <row r="264" spans="3:9" ht="15.5" x14ac:dyDescent="0.35">
      <c r="C264" t="s">
        <v>341</v>
      </c>
      <c r="I264" s="5">
        <v>-32000000000</v>
      </c>
    </row>
    <row r="265" spans="3:9" ht="15.5" x14ac:dyDescent="0.35">
      <c r="C265" t="s">
        <v>342</v>
      </c>
      <c r="I265" s="5">
        <v>-55000000000</v>
      </c>
    </row>
    <row r="266" spans="3:9" ht="15.5" x14ac:dyDescent="0.35">
      <c r="C266" t="s">
        <v>344</v>
      </c>
      <c r="I266" s="5">
        <v>-1000000000</v>
      </c>
    </row>
    <row r="267" spans="3:9" ht="15.5" x14ac:dyDescent="0.35">
      <c r="C267" t="s">
        <v>345</v>
      </c>
      <c r="I267" s="5">
        <v>-33000000000</v>
      </c>
    </row>
  </sheetData>
  <pageMargins left="0.7" right="0.7" top="0.75" bottom="0.75" header="0.3" footer="0.3"/>
  <ignoredErrors>
    <ignoredError sqref="A1:M268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1460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1461</v>
      </c>
      <c r="D2" s="2" t="str">
        <f ca="1">IFERROR(_xlfn.STOCKHISTORY("XIDX:" &amp; $C$1, D3,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78">
        <f ca="1">IFERROR(_xlfn.STOCKHISTORY("XIDX:" &amp; $C$1, J1, , 0, 0, 1), "Libur")</f>
        <v>129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29420913238</v>
      </c>
      <c r="H4" s="2">
        <f>IFERROR(SUM(D4:G4)*(4/MAX(1,COUNT(D4:G4))),"")</f>
        <v>117683652952</v>
      </c>
      <c r="I4" s="2">
        <f>IFERROR(INDEX(I51:I500,MATCH($C$4,$C$51:$C$500,0)),"")</f>
        <v>127106966372</v>
      </c>
      <c r="J4" s="2">
        <f>IFERROR(INDEX(J51:J500,MATCH($C$4,$C$51:$C$500,0)),"")</f>
        <v>128819630162</v>
      </c>
      <c r="K4" s="2">
        <f>IFERROR(INDEX(K51:K500,MATCH($C$4,$C$51:$C$500,0)),"")</f>
        <v>98387633714</v>
      </c>
      <c r="L4" s="2">
        <f>IFERROR(INDEX(L51:L500,MATCH($C$4,$C$51:$C$500,0)),"")</f>
        <v>84290000877</v>
      </c>
      <c r="M4" s="2">
        <f>IFERROR(INDEX(M51:M500,MATCH($C$4,$C$51:$C$500,0)),"")</f>
        <v>58910799784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4237843262</v>
      </c>
      <c r="H5" s="2">
        <f>IFERROR(SUM(D5:G5)*(4/MAX(1,COUNT(D5:G5))),"")</f>
        <v>16951373048</v>
      </c>
      <c r="I5" s="2">
        <f>IFERROR(INDEX(I51:I500,MATCH($C$5,$C$51:$C$500,0)),"")</f>
        <v>-26418001985</v>
      </c>
      <c r="J5" s="2">
        <f>IFERROR(INDEX(J51:J500,MATCH($C$5,$C$51:$C$500,0)),"")</f>
        <v>8476107427</v>
      </c>
      <c r="K5" s="2">
        <f>IFERROR(INDEX(K51:K500,MATCH($C$5,$C$51:$C$500,0)),"")</f>
        <v>6259781577</v>
      </c>
      <c r="L5" s="2">
        <f>IFERROR(INDEX(L51:L500,MATCH($C$5,$C$51:$C$500,0)),"")</f>
        <v>6292236381</v>
      </c>
      <c r="M5" s="2">
        <f>IFERROR(INDEX(M51:M500,MATCH($C$5,$C$51:$C$500,0)),"")</f>
        <v>5320887442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76943080846</v>
      </c>
      <c r="H6" s="2">
        <f>IFERROR(INDEX(D6:G6,COUNT(D6:G6)),"")</f>
        <v>76943080846</v>
      </c>
      <c r="I6" s="2">
        <f>IFERROR(INDEX(I51:I500,MATCH($C$6,$C$51:$C$500,0)),"")</f>
        <v>72689496623</v>
      </c>
      <c r="J6" s="2">
        <f>IFERROR(INDEX(J51:J500,MATCH($C$6,$C$51:$C$500,0)),"")</f>
        <v>99194672359</v>
      </c>
      <c r="K6" s="2">
        <f>IFERROR(INDEX(K51:K500,MATCH($C$6,$C$51:$C$500,0)),"")</f>
        <v>39401792056</v>
      </c>
      <c r="L6" s="2">
        <f>IFERROR(INDEX(L51:L500,MATCH($C$6,$C$51:$C$500,0)),"")</f>
        <v>33305332592</v>
      </c>
      <c r="M6" s="2">
        <f>IFERROR(INDEX(M51:M500,MATCH($C$6,$C$51:$C$500,0)),"")</f>
        <v>27013096211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1.91</v>
      </c>
      <c r="H7" s="3">
        <f>IFERROR(INDEX(D7:G7,COUNT(D7:G7)),"")</f>
        <v>1.91</v>
      </c>
      <c r="I7" s="3">
        <f>IFERROR(INDEX(I51:I500,MATCH($C$7,$C$51:$C$500,0))/1000000000,"")</f>
        <v>1.91</v>
      </c>
      <c r="J7" s="3">
        <f>IFERROR(INDEX(J51:J500,MATCH($C$7,$C$51:$C$500,0))/1000000000,"")</f>
        <v>1.91</v>
      </c>
      <c r="K7" s="3">
        <f>IFERROR(INDEX(K51:K500,MATCH($C$7,$C$51:$C$500,0))/1000000000,"")</f>
        <v>36.799999999999997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7000000000</v>
      </c>
      <c r="H8" s="2">
        <f>IFERROR(INDEX(D8:G8,COUNT(D8:G8)),"")</f>
        <v>7000000000</v>
      </c>
      <c r="I8" s="2">
        <f>IFERROR(INDEX(I51:I500,MATCH($C$8,$C$51:$C$500,0)),"")</f>
        <v>9000000000</v>
      </c>
      <c r="J8" s="2">
        <f>IFERROR(INDEX(J51:J500,MATCH($C$8,$C$51:$C$500,0)),"")</f>
        <v>-8000000000</v>
      </c>
      <c r="K8" s="2">
        <f>IFERROR(INDEX(K51:K500,MATCH($C$8,$C$51:$C$500,0)),"")</f>
        <v>7000000000</v>
      </c>
      <c r="L8" s="2">
        <f>IFERROR(INDEX(L51:L500,MATCH($C$8,$C$51:$C$500,0)),"")</f>
        <v>-6000000000</v>
      </c>
      <c r="M8" s="2">
        <f>IFERROR(INDEX(M51:M500,MATCH($C$8,$C$51:$C$500,0)),"")</f>
        <v>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3.53</v>
      </c>
      <c r="H9" s="3">
        <f>IFERROR(INDEX(D9:G9,COUNT(D9:G9)),"")</f>
        <v>3.53</v>
      </c>
      <c r="I9" s="3">
        <f>IFERROR(INDEX(I51:I500,MATCH($C$9,$C$51:$C$500,0)),"")</f>
        <v>4.5199999999999996</v>
      </c>
      <c r="J9" s="3">
        <f>IFERROR(INDEX(J51:J500,MATCH($C$9,$C$51:$C$500,0)),"")</f>
        <v>-4.32</v>
      </c>
      <c r="K9" s="3">
        <f>IFERROR(INDEX(K51:K500,MATCH($C$9,$C$51:$C$500,0)),"")</f>
        <v>0.18</v>
      </c>
      <c r="L9" s="3">
        <f>IFERROR(INDEX(L51:L500,MATCH($C$9,$C$51:$C$500,0)),"")</f>
        <v>-222248.05</v>
      </c>
      <c r="M9" s="3">
        <f>IFERROR(INDEX(M51:M500,MATCH($C$9,$C$51:$C$500,0)),"")</f>
        <v>2041372.02</v>
      </c>
    </row>
    <row r="10" spans="1:13" ht="15.5" x14ac:dyDescent="0.35">
      <c r="C10" t="s">
        <v>17</v>
      </c>
      <c r="D10" s="3" t="str">
        <f ca="1">IFERROR(IF(D9=0,"",D2/D9),"")</f>
        <v/>
      </c>
      <c r="I10" s="3" t="str">
        <f ca="1">IFERROR(IF(I9=0,"",I2/I9),"")</f>
        <v/>
      </c>
      <c r="J10" s="3">
        <f ca="1">IFERROR(IF(J9=0,"",J2/J9),"")</f>
        <v>-29.861111111111111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1571414539</v>
      </c>
      <c r="H11" s="2">
        <f>IFERROR(INDEX(D11:G11,COUNT(D11:G11)),"")</f>
        <v>1571414539</v>
      </c>
      <c r="I11" s="2">
        <f>IFERROR(INDEX(I51:I500,MATCH($C$11,$C$51:$C$500,0)),"")</f>
        <v>1933824747</v>
      </c>
      <c r="J11" s="2">
        <f>IFERROR(INDEX(J51:J500,MATCH($C$11,$C$51:$C$500,0)),"")</f>
        <v>9186660860</v>
      </c>
      <c r="K11" s="2">
        <f>IFERROR(INDEX(K51:K500,MATCH($C$11,$C$51:$C$500,0)),"")</f>
        <v>9101673217</v>
      </c>
      <c r="L11" s="2">
        <f>IFERROR(INDEX(L51:L500,MATCH($C$11,$C$51:$C$500,0)),"")</f>
        <v>1911079844</v>
      </c>
      <c r="M11" s="2">
        <f>IFERROR(INDEX(M51:M500,MATCH($C$11,$C$51:$C$500,0)),"")</f>
        <v>4829846999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1000000000</v>
      </c>
      <c r="H12" s="2">
        <f>IFERROR(INDEX(D12:G12,COUNT(D12:G12)),"")</f>
        <v>1000000000</v>
      </c>
      <c r="I12" s="2">
        <f>IFERROR(INDEX(I51:I500,MATCH($C$12,$C$51:$C$500,0)),"")</f>
        <v>0</v>
      </c>
      <c r="J12" s="2">
        <f>IFERROR(INDEX(J51:J500,MATCH($C$12,$C$51:$C$500,0)),"")</f>
        <v>13000000000</v>
      </c>
      <c r="K12" s="2">
        <f>IFERROR(INDEX(K51:K500,MATCH($C$12,$C$51:$C$500,0)),"")</f>
        <v>8000000000</v>
      </c>
      <c r="L12" s="2">
        <f>IFERROR(INDEX(L51:L500,MATCH($C$12,$C$51:$C$500,0)),"")</f>
        <v>10000000000</v>
      </c>
      <c r="M12" s="2">
        <f>IFERROR(INDEX(M51:M500,MATCH($C$12,$C$51:$C$500,0)),"")</f>
        <v>-2000000000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3000000000</v>
      </c>
      <c r="H13" s="2">
        <f>IFERROR(INDEX(D13:G13,COUNT(D13:G13)),"")</f>
        <v>3000000000</v>
      </c>
      <c r="I13" s="2">
        <f>IFERROR(INDEX(I51:I500,MATCH($C$13,$C$51:$C$500,0)),"")</f>
        <v>2000000000</v>
      </c>
      <c r="J13" s="2">
        <f>IFERROR(INDEX(J51:J500,MATCH($C$13,$C$51:$C$500,0)),"")</f>
        <v>23000000000</v>
      </c>
      <c r="K13" s="2">
        <f>IFERROR(INDEX(K51:K500,MATCH($C$13,$C$51:$C$500,0)),"")</f>
        <v>17000000000</v>
      </c>
      <c r="L13" s="2">
        <f>IFERROR(INDEX(L51:L500,MATCH($C$13,$C$51:$C$500,0)),"")</f>
        <v>12000000000</v>
      </c>
      <c r="M13" s="2">
        <f>IFERROR(INDEX(M51:M500,MATCH($C$13,$C$51:$C$500,0)),"")</f>
        <v>3000000000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-380574051</v>
      </c>
      <c r="H15" s="2">
        <f>IFERROR(SUM(D15:G15)*(4/MAX(1,COUNT(D15:G15))),"")</f>
        <v>-1522296204</v>
      </c>
      <c r="I15" s="2">
        <f>IFERROR(INDEX(I51:I500,MATCH($C$15,$C$51:$C$500,0)),"")</f>
        <v>3560636142</v>
      </c>
      <c r="J15" s="2">
        <f>IFERROR(INDEX(J51:J500,MATCH($C$15,$C$51:$C$500,0)),"")</f>
        <v>-2927504889</v>
      </c>
      <c r="K15" s="2">
        <f>IFERROR(INDEX(K51:K500,MATCH($C$15,$C$51:$C$500,0)),"")</f>
        <v>-2562931942</v>
      </c>
      <c r="L15" s="2">
        <f>IFERROR(INDEX(L51:L500,MATCH($C$15,$C$51:$C$500,0)),"")</f>
        <v>-1814043827</v>
      </c>
      <c r="M15" s="2">
        <f>IFERROR(INDEX(M51:M500,MATCH($C$15,$C$51:$C$500,0)),"")</f>
        <v>-1217829493</v>
      </c>
    </row>
    <row r="16" spans="1:13" ht="15.5" x14ac:dyDescent="0.35">
      <c r="C16" t="s">
        <v>28</v>
      </c>
      <c r="D16" s="2">
        <f>IFERROR(INDEX(D51:D500,MATCH($C$16,$C$51:$C$500,0)),"")</f>
        <v>4634158274</v>
      </c>
      <c r="H16" s="2">
        <f>IFERROR(SUM(D16:G16)*(4/MAX(1,COUNT(D16:G16))),"")</f>
        <v>18536633096</v>
      </c>
      <c r="I16" s="2">
        <f>IFERROR(INDEX(I51:I500,MATCH($C$16,$C$51:$C$500,0)),"")</f>
        <v>-29596899084</v>
      </c>
      <c r="J16" s="2">
        <f>IFERROR(INDEX(J51:J500,MATCH($C$16,$C$51:$C$500,0)),"")</f>
        <v>9814808960</v>
      </c>
      <c r="K16" s="2">
        <f>IFERROR(INDEX(K51:K500,MATCH($C$16,$C$51:$C$500,0)),"")</f>
        <v>12097190889</v>
      </c>
      <c r="L16" s="2">
        <f>IFERROR(INDEX(L51:L500,MATCH($C$16,$C$51:$C$500,0)),"")</f>
        <v>8609134956</v>
      </c>
      <c r="M16" s="2">
        <f>IFERROR(INDEX(M51:M500,MATCH($C$16,$C$51:$C$500,0)),"")</f>
        <v>6508389357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 t="str">
        <f ca="1">IFERROR(D21*D2,"")</f>
        <v/>
      </c>
      <c r="H20" s="2" t="str">
        <f t="shared" ref="H20:M20" ca="1" si="0">IFERROR(H21*H2,"")</f>
        <v/>
      </c>
      <c r="I20" s="2" t="str">
        <f t="shared" ca="1" si="0"/>
        <v/>
      </c>
      <c r="J20" s="2">
        <f t="shared" ca="1" si="0"/>
        <v>246390000000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1910000000</v>
      </c>
      <c r="H21" s="2">
        <f>IFERROR(INDEX(D21:G21,COUNT(D21:G21)),"")</f>
        <v>1910000000</v>
      </c>
      <c r="I21" s="2">
        <f>IFERROR(INDEX(I51:I500,MATCH($C$7,$C$51:$C$500,0)),"")</f>
        <v>1910000000</v>
      </c>
      <c r="J21" s="2">
        <f>IFERROR(INDEX(J51:J500,MATCH($C$7,$C$51:$C$500,0)),"")</f>
        <v>1910000000</v>
      </c>
      <c r="K21" s="2">
        <f>IFERROR(INDEX(K51:K500,MATCH($C$7,$C$51:$C$500,0)),"")</f>
        <v>36800000000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5.5077639410903707</v>
      </c>
      <c r="H23" s="3">
        <f t="shared" ref="H23:M23" si="1">IFERROR(H5/H6*100,"")</f>
        <v>22.031055764361483</v>
      </c>
      <c r="I23" s="3">
        <f t="shared" si="1"/>
        <v>-36.343630389979843</v>
      </c>
      <c r="J23" s="3">
        <f t="shared" si="1"/>
        <v>8.5449220461394635</v>
      </c>
      <c r="K23" s="3">
        <f t="shared" si="1"/>
        <v>15.887047898997217</v>
      </c>
      <c r="L23" s="3">
        <f t="shared" si="1"/>
        <v>18.892579329808004</v>
      </c>
      <c r="M23" s="3">
        <f t="shared" si="1"/>
        <v>19.69743638581231</v>
      </c>
    </row>
    <row r="24" spans="1:13" ht="15.5" x14ac:dyDescent="0.35">
      <c r="C24" t="s">
        <v>43</v>
      </c>
      <c r="D24" s="4" t="str">
        <f>IFERROR(_xlfn.RRI(5,I23,D23),"")</f>
        <v/>
      </c>
      <c r="H24" s="4">
        <f t="shared" ref="H24:M24" si="2">IFERROR(_xlfn.RRI(5,M23,H23),"")</f>
        <v>2.2645521174645911E-2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2.2200000000000002</v>
      </c>
      <c r="H25" s="3">
        <f>IFERROR(INDEX(D25:G25,COUNT(D25:G25)),"")</f>
        <v>2.2200000000000002</v>
      </c>
      <c r="I25" s="3">
        <f>IFERROR(INDEX(I51:I500,MATCH($C$25,$C$51:$C$500,0)),"")</f>
        <v>-13.61</v>
      </c>
      <c r="J25" s="3">
        <f>IFERROR(INDEX(J51:J500,MATCH($C$25,$C$51:$C$500,0)),"")</f>
        <v>3.61</v>
      </c>
      <c r="K25" s="3">
        <f>IFERROR(INDEX(K51:K500,MATCH($C$25,$C$51:$C$500,0)),"")</f>
        <v>0.26</v>
      </c>
      <c r="L25" s="3">
        <f>IFERROR(INDEX(L51:L500,MATCH($C$25,$C$51:$C$500,0)),"")</f>
        <v>251670.04</v>
      </c>
      <c r="M25" s="3">
        <f>IFERROR(INDEX(M51:M500,MATCH($C$25,$C$51:$C$500,0)),"")</f>
        <v>8139322.8700000001</v>
      </c>
    </row>
    <row r="26" spans="1:13" ht="15.5" x14ac:dyDescent="0.35">
      <c r="C26" t="s">
        <v>46</v>
      </c>
      <c r="D26" s="4" t="str">
        <f>IFERROR(_xlfn.RRI(5,I25,D25),"")</f>
        <v/>
      </c>
      <c r="H26" s="4">
        <f t="shared" ref="H26:M26" si="3">IFERROR(_xlfn.RRI(5,M25,H25),"")</f>
        <v>-0.95134214726973143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15.403619496335079</v>
      </c>
      <c r="H27" s="3">
        <f t="shared" ref="H27:M27" si="4">IFERROR(H4/H21,"")</f>
        <v>61.614477985340315</v>
      </c>
      <c r="I27" s="3">
        <f t="shared" si="4"/>
        <v>66.548149932984288</v>
      </c>
      <c r="J27" s="3">
        <f t="shared" si="4"/>
        <v>67.444832545549744</v>
      </c>
      <c r="K27" s="3">
        <f t="shared" si="4"/>
        <v>2.6735770030978259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-0.25372763595386372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-1.1631153563556209</v>
      </c>
      <c r="I29" s="4">
        <f t="shared" si="6"/>
        <v>-4.770083102493075</v>
      </c>
      <c r="J29" s="4">
        <f t="shared" si="6"/>
        <v>12.884615384615383</v>
      </c>
      <c r="K29" s="4">
        <f t="shared" si="6"/>
        <v>-0.99999896690126477</v>
      </c>
      <c r="L29" s="4">
        <f t="shared" si="6"/>
        <v>-0.96907973255028279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-7.4136876120708212E-2</v>
      </c>
      <c r="I30" s="4">
        <f t="shared" si="7"/>
        <v>-1.3295052841296182E-2</v>
      </c>
      <c r="J30" s="4">
        <f t="shared" si="7"/>
        <v>24.226441006712211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40.35</v>
      </c>
      <c r="H32" s="3">
        <f>IFERROR(INDEX(D32:G32,COUNT(D32:G32)),"")</f>
        <v>40.35</v>
      </c>
      <c r="I32" s="3">
        <f>IFERROR(INDEX(I51:I500,MATCH($C$32,$C$51:$C$500,0)),"")</f>
        <v>38.119999999999997</v>
      </c>
      <c r="J32" s="3">
        <f>IFERROR(INDEX(J51:J500,MATCH($C$32,$C$51:$C$500,0)),"")</f>
        <v>52.02</v>
      </c>
      <c r="K32" s="3">
        <f>IFERROR(INDEX(K51:K500,MATCH($C$32,$C$51:$C$500,0)),"")</f>
        <v>1.07</v>
      </c>
      <c r="L32" s="3">
        <f>IFERROR(INDEX(L51:L500,MATCH($C$32,$C$51:$C$500,0)),"")</f>
        <v>1233530.8400000001</v>
      </c>
      <c r="M32" s="3">
        <f>IFERROR(INDEX(M51:M500,MATCH($C$32,$C$51:$C$500,0)),"")</f>
        <v>41558609.560000002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9.27</v>
      </c>
      <c r="H33" s="3">
        <f>IFERROR(INDEX(D33:G33,COUNT(D33:G33)),"")</f>
        <v>9.27</v>
      </c>
      <c r="I33" s="3">
        <f>IFERROR(INDEX(I51:I500,MATCH($C$33,$C$51:$C$500,0)),"")</f>
        <v>9.81</v>
      </c>
      <c r="J33" s="3">
        <f>IFERROR(INDEX(J51:J500,MATCH($C$33,$C$51:$C$500,0)),"")</f>
        <v>2.48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168.47</v>
      </c>
      <c r="H34" s="3">
        <f>IFERROR(INDEX(D34:G34,COUNT(D34:G34)),"")</f>
        <v>168.47</v>
      </c>
      <c r="I34" s="3">
        <f>IFERROR(INDEX(I51:I500,MATCH($C$34,$C$51:$C$500,0)),"")</f>
        <v>-27.48</v>
      </c>
      <c r="J34" s="3">
        <f>IFERROR(INDEX(J51:J500,MATCH($C$34,$C$51:$C$500,0)),"")</f>
        <v>35.729999999999997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24.24</v>
      </c>
      <c r="H35" s="3">
        <f>IFERROR(INDEX(D35:G35,COUNT(D35:G35)),"")</f>
        <v>24.24</v>
      </c>
      <c r="I35" s="3">
        <f>IFERROR(INDEX(I51:I500,MATCH($C$35,$C$51:$C$500,0)),"")</f>
        <v>5.61</v>
      </c>
      <c r="J35" s="3">
        <f>IFERROR(INDEX(J51:J500,MATCH($C$35,$C$51:$C$500,0)),"")</f>
        <v>1.91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29420913238</v>
      </c>
      <c r="E51" s="5">
        <v>29798201162</v>
      </c>
      <c r="F51" s="5">
        <v>33988747555</v>
      </c>
      <c r="G51" s="5">
        <v>26815709353</v>
      </c>
      <c r="I51" s="5">
        <v>127106966372</v>
      </c>
      <c r="J51" s="5">
        <v>128819630162</v>
      </c>
      <c r="K51" s="5">
        <v>98387633714</v>
      </c>
      <c r="L51" s="5">
        <v>84290000877</v>
      </c>
      <c r="M51" s="5">
        <v>58910799784</v>
      </c>
    </row>
    <row r="52" spans="2:13" ht="15.5" x14ac:dyDescent="0.35">
      <c r="C52" t="s">
        <v>73</v>
      </c>
      <c r="D52" s="5">
        <v>-21273257863</v>
      </c>
      <c r="E52" s="5">
        <v>-21791908616</v>
      </c>
      <c r="F52" s="5">
        <v>-24734397352</v>
      </c>
      <c r="G52" s="5">
        <v>-19834175398</v>
      </c>
      <c r="I52" s="5">
        <v>-93506137779</v>
      </c>
      <c r="J52" s="5">
        <v>-92513799862</v>
      </c>
      <c r="K52" s="5">
        <v>-67396587428</v>
      </c>
      <c r="L52" s="5">
        <v>-68161899560</v>
      </c>
      <c r="M52" s="5">
        <v>-48139109942</v>
      </c>
    </row>
    <row r="53" spans="2:13" ht="15.5" x14ac:dyDescent="0.35">
      <c r="C53" t="s">
        <v>74</v>
      </c>
      <c r="D53" s="5">
        <v>8147655375</v>
      </c>
      <c r="E53" s="5">
        <v>8006292546</v>
      </c>
      <c r="F53" s="5">
        <v>9254350203</v>
      </c>
      <c r="G53" s="5">
        <v>6981533955</v>
      </c>
      <c r="I53" s="5">
        <v>33600828593</v>
      </c>
      <c r="J53" s="5">
        <v>36305830300</v>
      </c>
      <c r="K53" s="5">
        <v>30991046286</v>
      </c>
      <c r="L53" s="5">
        <v>16128101317</v>
      </c>
      <c r="M53" s="5">
        <v>10771689842</v>
      </c>
    </row>
    <row r="54" spans="2:13" ht="15.5" x14ac:dyDescent="0.35">
      <c r="C54" t="s">
        <v>75</v>
      </c>
      <c r="D54" s="5">
        <v>-3437769290</v>
      </c>
      <c r="E54" s="5">
        <v>8933625049</v>
      </c>
      <c r="F54" s="5">
        <v>-23643876996</v>
      </c>
      <c r="G54" s="5">
        <v>-7408020721</v>
      </c>
      <c r="I54" s="5">
        <v>-28731709579</v>
      </c>
      <c r="J54" s="5">
        <v>-24426634294</v>
      </c>
      <c r="K54" s="5">
        <v>-17897941746</v>
      </c>
      <c r="L54" s="5">
        <v>-7048067013</v>
      </c>
      <c r="M54" s="5">
        <v>-3754189073</v>
      </c>
    </row>
    <row r="55" spans="2:13" ht="15.5" x14ac:dyDescent="0.35">
      <c r="C55" t="s">
        <v>76</v>
      </c>
      <c r="D55" s="5">
        <v>-547111792</v>
      </c>
      <c r="E55" s="5">
        <v>-1203322157</v>
      </c>
      <c r="F55" s="5">
        <v>-345243715</v>
      </c>
      <c r="G55" s="5">
        <v>-271209399</v>
      </c>
      <c r="I55" s="5">
        <v>-2233183064</v>
      </c>
      <c r="J55" s="5">
        <v>-2360490291</v>
      </c>
      <c r="K55" s="5">
        <v>-1723906699</v>
      </c>
      <c r="L55" s="5">
        <v>-741573390</v>
      </c>
      <c r="M55" s="5">
        <v>-331810971</v>
      </c>
    </row>
    <row r="56" spans="2:13" ht="15.5" x14ac:dyDescent="0.35">
      <c r="C56" t="s">
        <v>424</v>
      </c>
    </row>
    <row r="57" spans="2:13" ht="15.5" x14ac:dyDescent="0.35">
      <c r="C57" t="s">
        <v>77</v>
      </c>
      <c r="D57" s="5">
        <v>-5840428984</v>
      </c>
      <c r="E57" s="5">
        <v>-2655961258</v>
      </c>
      <c r="F57" s="5">
        <v>-10505724817</v>
      </c>
      <c r="G57" s="5">
        <v>-6567446535</v>
      </c>
      <c r="I57" s="5">
        <v>-26498526515</v>
      </c>
      <c r="J57" s="5">
        <v>-22066144003</v>
      </c>
      <c r="K57" s="5">
        <v>-16174035047</v>
      </c>
      <c r="L57" s="5">
        <v>-6128075018</v>
      </c>
      <c r="M57" s="5">
        <v>-4182264173</v>
      </c>
    </row>
    <row r="58" spans="2:13" ht="15.5" x14ac:dyDescent="0.35">
      <c r="C58" t="s">
        <v>80</v>
      </c>
      <c r="F58" s="5">
        <v>-407880183</v>
      </c>
      <c r="G58" s="5">
        <v>-60733942</v>
      </c>
      <c r="J58" s="5">
        <v>1597730741</v>
      </c>
      <c r="K58" s="5">
        <v>-3241732596</v>
      </c>
      <c r="L58" s="5">
        <v>-502854748</v>
      </c>
      <c r="M58" s="5">
        <v>30327578</v>
      </c>
    </row>
    <row r="59" spans="2:13" ht="15.5" x14ac:dyDescent="0.35">
      <c r="C59" t="s">
        <v>78</v>
      </c>
      <c r="D59" s="5">
        <v>4709886085</v>
      </c>
      <c r="E59" s="5">
        <v>16939917595</v>
      </c>
      <c r="F59" s="5">
        <v>-14389526793</v>
      </c>
      <c r="G59" s="5">
        <v>-426486766</v>
      </c>
      <c r="I59" s="5">
        <v>4869119014</v>
      </c>
      <c r="J59" s="5">
        <v>11879196006</v>
      </c>
      <c r="K59" s="5">
        <v>13093104540</v>
      </c>
      <c r="L59" s="5">
        <v>9080034304</v>
      </c>
      <c r="M59" s="5">
        <v>7017500769</v>
      </c>
    </row>
    <row r="60" spans="2:13" ht="15.5" x14ac:dyDescent="0.35">
      <c r="C60" t="s">
        <v>79</v>
      </c>
      <c r="D60" s="5">
        <v>-75727811</v>
      </c>
      <c r="E60" s="5">
        <v>-32956738546</v>
      </c>
      <c r="F60" s="5">
        <v>-1375761248</v>
      </c>
      <c r="G60" s="5">
        <v>285465148</v>
      </c>
      <c r="I60" s="5">
        <v>-34466018098</v>
      </c>
      <c r="J60" s="5">
        <v>-2064387046</v>
      </c>
      <c r="K60" s="5">
        <v>-995913651</v>
      </c>
      <c r="L60" s="5">
        <v>-470899348</v>
      </c>
      <c r="M60" s="5">
        <v>-509111412</v>
      </c>
    </row>
    <row r="61" spans="2:13" ht="15.5" x14ac:dyDescent="0.35">
      <c r="C61" t="s">
        <v>261</v>
      </c>
      <c r="D61" s="5">
        <v>-75727811</v>
      </c>
      <c r="E61" s="5">
        <v>4014989</v>
      </c>
      <c r="F61" s="5">
        <v>17492581</v>
      </c>
      <c r="G61" s="5">
        <v>418983452</v>
      </c>
      <c r="I61" s="5">
        <v>21507570</v>
      </c>
      <c r="J61" s="5">
        <v>24853642</v>
      </c>
      <c r="K61" s="5">
        <v>29930387</v>
      </c>
    </row>
    <row r="62" spans="2:13" ht="15.5" x14ac:dyDescent="0.35">
      <c r="C62" t="s">
        <v>81</v>
      </c>
      <c r="D62" s="5">
        <v>-75727811</v>
      </c>
      <c r="E62" s="5">
        <v>-32956738546</v>
      </c>
      <c r="F62" s="5">
        <v>-1375761248</v>
      </c>
      <c r="G62" s="5">
        <v>285465148</v>
      </c>
      <c r="I62" s="5">
        <v>-34466018098</v>
      </c>
      <c r="J62" s="5">
        <v>-2064387046</v>
      </c>
      <c r="K62" s="5">
        <v>-995913651</v>
      </c>
      <c r="L62" s="5">
        <v>-470899348</v>
      </c>
      <c r="M62" s="5">
        <v>-509111412</v>
      </c>
    </row>
    <row r="63" spans="2:13" ht="15.5" x14ac:dyDescent="0.35">
      <c r="C63" t="s">
        <v>28</v>
      </c>
      <c r="D63" s="5">
        <v>4634158274</v>
      </c>
      <c r="E63" s="5">
        <v>-16016820951</v>
      </c>
      <c r="F63" s="5">
        <v>-15765288041</v>
      </c>
      <c r="G63" s="5">
        <v>-141021618</v>
      </c>
      <c r="I63" s="5">
        <v>-29596899084</v>
      </c>
      <c r="J63" s="5">
        <v>9814808960</v>
      </c>
      <c r="K63" s="5">
        <v>12097190889</v>
      </c>
      <c r="L63" s="5">
        <v>8609134956</v>
      </c>
      <c r="M63" s="5">
        <v>6508389357</v>
      </c>
    </row>
    <row r="64" spans="2:13" ht="15.5" x14ac:dyDescent="0.35">
      <c r="C64" t="s">
        <v>27</v>
      </c>
      <c r="D64" s="5">
        <v>-380574051</v>
      </c>
      <c r="E64" s="5">
        <v>484474004</v>
      </c>
      <c r="F64" s="5">
        <v>3807807963</v>
      </c>
      <c r="G64" s="5">
        <v>-76312666</v>
      </c>
      <c r="I64" s="5">
        <v>3560636142</v>
      </c>
      <c r="J64" s="5">
        <v>-2927504889</v>
      </c>
      <c r="K64" s="5">
        <v>-2562931942</v>
      </c>
      <c r="L64" s="5">
        <v>-1814043827</v>
      </c>
      <c r="M64" s="5">
        <v>-1217829493</v>
      </c>
    </row>
    <row r="65" spans="2:13" ht="15.5" x14ac:dyDescent="0.35">
      <c r="C65" t="s">
        <v>82</v>
      </c>
      <c r="D65" s="5">
        <v>-380574051</v>
      </c>
      <c r="E65" s="5">
        <v>268958046</v>
      </c>
      <c r="F65" s="5">
        <v>-579200175</v>
      </c>
      <c r="G65" s="5">
        <v>-128194183</v>
      </c>
      <c r="I65" s="5">
        <v>-1143757427</v>
      </c>
      <c r="J65" s="5">
        <v>-2649571320</v>
      </c>
      <c r="K65" s="5">
        <v>-2140391000</v>
      </c>
      <c r="L65" s="5">
        <v>-1878586160</v>
      </c>
      <c r="M65" s="5">
        <v>-1288275313</v>
      </c>
    </row>
    <row r="66" spans="2:13" ht="15.5" x14ac:dyDescent="0.35">
      <c r="C66" t="s">
        <v>83</v>
      </c>
      <c r="E66" s="5">
        <v>215515958</v>
      </c>
      <c r="F66" s="5">
        <v>4387008138</v>
      </c>
      <c r="G66" s="5">
        <v>51881517</v>
      </c>
      <c r="I66" s="5">
        <v>4704393569</v>
      </c>
      <c r="J66" s="5">
        <v>-277933569</v>
      </c>
      <c r="K66" s="5">
        <v>-422540942</v>
      </c>
      <c r="L66" s="5">
        <v>64542333</v>
      </c>
      <c r="M66" s="5">
        <v>70445820</v>
      </c>
    </row>
    <row r="67" spans="2:13" ht="15.5" x14ac:dyDescent="0.35">
      <c r="C67" t="s">
        <v>84</v>
      </c>
      <c r="D67" s="5">
        <v>-380574051</v>
      </c>
      <c r="E67" s="5">
        <v>484474004</v>
      </c>
      <c r="F67" s="5">
        <v>3807807963</v>
      </c>
      <c r="G67" s="5">
        <v>-76312666</v>
      </c>
      <c r="I67" s="5">
        <v>3560636142</v>
      </c>
      <c r="J67" s="5">
        <v>-2927504889</v>
      </c>
      <c r="K67" s="5">
        <v>-2562931942</v>
      </c>
      <c r="L67" s="5">
        <v>-1814043827</v>
      </c>
      <c r="M67" s="5">
        <v>-1217829493</v>
      </c>
    </row>
    <row r="68" spans="2:13" ht="15.5" x14ac:dyDescent="0.35">
      <c r="C68" t="s">
        <v>85</v>
      </c>
      <c r="D68" s="5">
        <v>4253584223</v>
      </c>
      <c r="E68" s="5">
        <v>-15532346947</v>
      </c>
      <c r="F68" s="5">
        <v>-11957480078</v>
      </c>
      <c r="G68" s="5">
        <v>-217334284</v>
      </c>
      <c r="I68" s="5">
        <v>-26036262942</v>
      </c>
      <c r="J68" s="5">
        <v>6887304071</v>
      </c>
      <c r="K68" s="5">
        <v>9534258947</v>
      </c>
      <c r="L68" s="5">
        <v>6795091129</v>
      </c>
      <c r="M68" s="5">
        <v>5290559864</v>
      </c>
    </row>
    <row r="69" spans="2:13" ht="15.5" x14ac:dyDescent="0.35">
      <c r="C69" t="s">
        <v>86</v>
      </c>
      <c r="E69" s="5">
        <v>44694880</v>
      </c>
      <c r="F69" s="5">
        <v>-407880183</v>
      </c>
      <c r="G69" s="5">
        <v>-60733942</v>
      </c>
      <c r="I69" s="5">
        <v>-468912795</v>
      </c>
      <c r="J69" s="5">
        <v>1597730741</v>
      </c>
      <c r="K69" s="5">
        <v>-3241732596</v>
      </c>
      <c r="L69" s="5">
        <v>-502854748</v>
      </c>
      <c r="M69" s="5">
        <v>30327578</v>
      </c>
    </row>
    <row r="70" spans="2:13" ht="15.5" x14ac:dyDescent="0.35">
      <c r="C70" t="s">
        <v>87</v>
      </c>
      <c r="E70" s="5">
        <v>44694880</v>
      </c>
      <c r="F70" s="5">
        <v>-407880183</v>
      </c>
      <c r="G70" s="5">
        <v>-60733942</v>
      </c>
      <c r="I70" s="5">
        <v>-468912795</v>
      </c>
      <c r="J70" s="5">
        <v>1597730741</v>
      </c>
      <c r="K70" s="5">
        <v>-3241732596</v>
      </c>
      <c r="L70" s="5">
        <v>-502854748</v>
      </c>
      <c r="M70" s="5">
        <v>30327578</v>
      </c>
    </row>
    <row r="71" spans="2:13" ht="15.5" x14ac:dyDescent="0.35">
      <c r="C71" t="s">
        <v>88</v>
      </c>
      <c r="D71" s="5">
        <v>4253584223</v>
      </c>
      <c r="E71" s="5">
        <v>-15487652067</v>
      </c>
      <c r="F71" s="5">
        <v>-12365360261</v>
      </c>
      <c r="G71" s="5">
        <v>-278068226</v>
      </c>
      <c r="I71" s="5">
        <v>-26505175737</v>
      </c>
      <c r="J71" s="5">
        <v>8485034812</v>
      </c>
      <c r="K71" s="5">
        <v>6292526351</v>
      </c>
      <c r="L71" s="5">
        <v>6292236381</v>
      </c>
      <c r="M71" s="5">
        <v>5320887442</v>
      </c>
    </row>
    <row r="72" spans="2:13" ht="15.5" x14ac:dyDescent="0.35">
      <c r="C72" t="s">
        <v>89</v>
      </c>
      <c r="D72" s="5">
        <v>4253584223</v>
      </c>
      <c r="E72" s="5">
        <v>-15532346947</v>
      </c>
      <c r="F72" s="5">
        <v>-11957480077</v>
      </c>
      <c r="G72" s="5">
        <v>-217334287</v>
      </c>
      <c r="I72" s="5">
        <v>-26036262942</v>
      </c>
      <c r="J72" s="5">
        <v>6887304070</v>
      </c>
      <c r="K72" s="5">
        <v>9534258947</v>
      </c>
      <c r="L72" s="5">
        <v>6795091129</v>
      </c>
      <c r="M72" s="5">
        <v>5290559864</v>
      </c>
    </row>
    <row r="73" spans="2:13" ht="15.5" x14ac:dyDescent="0.35">
      <c r="C73" t="s">
        <v>7</v>
      </c>
      <c r="D73" s="5">
        <v>4237843262</v>
      </c>
      <c r="E73" s="5">
        <v>-15484448897</v>
      </c>
      <c r="F73" s="5">
        <v>-12280688860</v>
      </c>
      <c r="G73" s="5">
        <v>-277226219</v>
      </c>
      <c r="I73" s="5">
        <v>-26418001985</v>
      </c>
      <c r="J73" s="5">
        <v>8476107427</v>
      </c>
      <c r="K73" s="5">
        <v>6259781577</v>
      </c>
      <c r="L73" s="5">
        <v>6292236381</v>
      </c>
      <c r="M73" s="5">
        <v>5320887442</v>
      </c>
    </row>
    <row r="74" spans="2:13" ht="15.5" x14ac:dyDescent="0.35">
      <c r="C74" t="s">
        <v>267</v>
      </c>
      <c r="D74" s="5">
        <v>15740961</v>
      </c>
      <c r="E74" s="5">
        <v>-3203170</v>
      </c>
      <c r="F74" s="5">
        <v>-84671401</v>
      </c>
      <c r="G74" s="5">
        <v>-842009</v>
      </c>
      <c r="I74" s="5">
        <v>-87173752</v>
      </c>
      <c r="J74" s="5">
        <v>8927384</v>
      </c>
      <c r="K74" s="5">
        <v>32744774</v>
      </c>
    </row>
    <row r="75" spans="2:13" ht="15.5" x14ac:dyDescent="0.35">
      <c r="C75" t="s">
        <v>90</v>
      </c>
      <c r="D75" s="5">
        <v>4253584223</v>
      </c>
      <c r="E75" s="5">
        <v>-15532346947</v>
      </c>
      <c r="F75" s="5">
        <v>-11957480077</v>
      </c>
      <c r="G75" s="5">
        <v>-217334287</v>
      </c>
      <c r="I75" s="5">
        <v>-26036262942</v>
      </c>
      <c r="J75" s="5">
        <v>6887304070</v>
      </c>
      <c r="K75" s="5">
        <v>9534258947</v>
      </c>
      <c r="L75" s="5">
        <v>6795091129</v>
      </c>
      <c r="M75" s="5">
        <v>5290559864</v>
      </c>
    </row>
    <row r="76" spans="2:13" ht="15.5" x14ac:dyDescent="0.35">
      <c r="C76" t="s">
        <v>91</v>
      </c>
      <c r="D76" s="5">
        <v>4253584223</v>
      </c>
      <c r="E76" s="5">
        <v>-15487652067</v>
      </c>
      <c r="F76" s="5">
        <v>-12365360261</v>
      </c>
      <c r="G76" s="5">
        <v>-278068228</v>
      </c>
      <c r="I76" s="5">
        <v>-26505175737</v>
      </c>
      <c r="J76" s="5">
        <v>8485034811</v>
      </c>
      <c r="K76" s="5">
        <v>6292526351</v>
      </c>
      <c r="L76" s="5">
        <v>6292236381</v>
      </c>
      <c r="M76" s="5">
        <v>5320887442</v>
      </c>
    </row>
    <row r="77" spans="2:13" ht="15.5" x14ac:dyDescent="0.35">
      <c r="C77" t="s">
        <v>92</v>
      </c>
      <c r="D77" s="5">
        <v>4253584223</v>
      </c>
      <c r="E77" s="5">
        <v>-15487652067</v>
      </c>
      <c r="F77" s="5">
        <v>-12365360261</v>
      </c>
      <c r="G77" s="5">
        <v>-278068228</v>
      </c>
      <c r="I77" s="5">
        <v>-26505175737</v>
      </c>
      <c r="J77" s="5">
        <v>8485034811</v>
      </c>
      <c r="K77" s="5">
        <v>6292526351</v>
      </c>
      <c r="L77" s="5">
        <v>6292236381</v>
      </c>
      <c r="M77" s="5">
        <v>5320887442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1571414539</v>
      </c>
      <c r="E81" s="5">
        <v>1933824747</v>
      </c>
      <c r="F81" s="5">
        <v>2382228543</v>
      </c>
      <c r="G81" s="5">
        <v>2329511520</v>
      </c>
      <c r="I81" s="5">
        <v>1933824747</v>
      </c>
      <c r="J81" s="5">
        <v>9186660860</v>
      </c>
      <c r="K81" s="5">
        <v>9101673217</v>
      </c>
      <c r="L81" s="5">
        <v>1911079844</v>
      </c>
      <c r="M81" s="5">
        <v>4829846999</v>
      </c>
    </row>
    <row r="82" spans="3:13" ht="15.5" x14ac:dyDescent="0.35">
      <c r="C82" t="s">
        <v>96</v>
      </c>
      <c r="D82" s="5">
        <v>18958232407</v>
      </c>
      <c r="E82" s="5">
        <v>18799183203</v>
      </c>
      <c r="F82" s="5">
        <v>22124200934</v>
      </c>
      <c r="G82" s="5">
        <v>22787976604</v>
      </c>
      <c r="I82" s="5">
        <v>18799183203</v>
      </c>
      <c r="J82" s="5">
        <v>22755976484</v>
      </c>
      <c r="K82" s="5">
        <v>16808470761</v>
      </c>
      <c r="L82" s="5">
        <v>18140985992</v>
      </c>
      <c r="M82" s="5">
        <v>11312987930</v>
      </c>
    </row>
    <row r="83" spans="3:13" ht="15.5" x14ac:dyDescent="0.35">
      <c r="C83" t="s">
        <v>270</v>
      </c>
      <c r="F83" s="5">
        <v>201697340</v>
      </c>
    </row>
    <row r="84" spans="3:13" ht="15.5" x14ac:dyDescent="0.35">
      <c r="C84" t="s">
        <v>97</v>
      </c>
      <c r="D84" s="5">
        <v>509444135</v>
      </c>
      <c r="E84" s="5">
        <v>116630980</v>
      </c>
      <c r="G84" s="5">
        <v>73490759</v>
      </c>
      <c r="I84" s="5">
        <v>116630980</v>
      </c>
      <c r="J84" s="5">
        <v>60000000</v>
      </c>
      <c r="K84" s="5">
        <v>134406294</v>
      </c>
    </row>
    <row r="85" spans="3:13" ht="15.5" x14ac:dyDescent="0.35">
      <c r="C85" t="s">
        <v>98</v>
      </c>
      <c r="D85" s="5">
        <v>18958232407</v>
      </c>
      <c r="E85" s="5">
        <v>18799183203</v>
      </c>
      <c r="F85" s="5">
        <v>22124200934</v>
      </c>
      <c r="G85" s="5">
        <v>22787976604</v>
      </c>
      <c r="I85" s="5">
        <v>18799183203</v>
      </c>
      <c r="J85" s="5">
        <v>22755976484</v>
      </c>
      <c r="K85" s="5">
        <v>16808470761</v>
      </c>
      <c r="L85" s="5">
        <v>18140985992</v>
      </c>
      <c r="M85" s="5">
        <v>11312987930</v>
      </c>
    </row>
    <row r="86" spans="3:13" ht="15.5" x14ac:dyDescent="0.35">
      <c r="C86" t="s">
        <v>99</v>
      </c>
      <c r="D86" s="5">
        <v>38775507642</v>
      </c>
      <c r="E86" s="5">
        <v>36096869126</v>
      </c>
      <c r="F86" s="5">
        <v>39851776077</v>
      </c>
      <c r="G86" s="5">
        <v>35448234726</v>
      </c>
      <c r="I86" s="5">
        <v>36096869126</v>
      </c>
      <c r="J86" s="5">
        <v>35445244365</v>
      </c>
      <c r="K86" s="5">
        <v>30571840210</v>
      </c>
      <c r="L86" s="5">
        <v>8889773502</v>
      </c>
      <c r="M86" s="5">
        <v>618636366</v>
      </c>
    </row>
    <row r="87" spans="3:13" ht="15.5" x14ac:dyDescent="0.35">
      <c r="C87" t="s">
        <v>100</v>
      </c>
      <c r="D87" s="5">
        <v>38775507642</v>
      </c>
      <c r="E87" s="5">
        <v>36096869126</v>
      </c>
      <c r="F87" s="5">
        <v>39851776077</v>
      </c>
      <c r="G87" s="5">
        <v>35448234726</v>
      </c>
      <c r="I87" s="5">
        <v>36096869126</v>
      </c>
      <c r="J87" s="5">
        <v>35445244365</v>
      </c>
      <c r="K87" s="5">
        <v>30571840210</v>
      </c>
      <c r="L87" s="5">
        <v>8889773502</v>
      </c>
      <c r="M87" s="5">
        <v>618636366</v>
      </c>
    </row>
    <row r="88" spans="3:13" ht="15.5" x14ac:dyDescent="0.35">
      <c r="C88" t="s">
        <v>441</v>
      </c>
    </row>
    <row r="89" spans="3:13" ht="15.5" x14ac:dyDescent="0.35">
      <c r="C89" t="s">
        <v>101</v>
      </c>
      <c r="D89" s="5">
        <v>10526940689</v>
      </c>
      <c r="E89" s="5">
        <v>11901476115</v>
      </c>
      <c r="F89" s="5">
        <v>18536683504</v>
      </c>
      <c r="G89" s="5">
        <v>30444075907</v>
      </c>
      <c r="I89" s="5">
        <v>11901476115</v>
      </c>
      <c r="J89" s="5">
        <v>32113463217</v>
      </c>
      <c r="K89" s="5">
        <v>29546658453</v>
      </c>
      <c r="L89" s="5">
        <v>15347546956</v>
      </c>
      <c r="M89" s="5">
        <v>15644906166</v>
      </c>
    </row>
    <row r="90" spans="3:13" ht="15.5" x14ac:dyDescent="0.35">
      <c r="C90" t="s">
        <v>80</v>
      </c>
      <c r="D90" s="5">
        <v>-1653328645</v>
      </c>
      <c r="E90" s="5">
        <v>-1668826878</v>
      </c>
      <c r="F90" s="5">
        <v>-1710338441</v>
      </c>
      <c r="G90" s="5">
        <v>-1220676557</v>
      </c>
      <c r="I90" s="5">
        <v>-1668826878</v>
      </c>
      <c r="J90" s="5">
        <v>-1115649885</v>
      </c>
      <c r="K90" s="5">
        <v>-1080646066</v>
      </c>
      <c r="L90" s="5">
        <v>-917323955</v>
      </c>
      <c r="M90" s="5">
        <v>-414469207</v>
      </c>
    </row>
    <row r="91" spans="3:13" ht="15.5" x14ac:dyDescent="0.35">
      <c r="C91" t="s">
        <v>102</v>
      </c>
      <c r="D91" s="5">
        <v>95554585364</v>
      </c>
      <c r="E91" s="5">
        <v>93419676322</v>
      </c>
      <c r="F91" s="5">
        <v>117115515064</v>
      </c>
      <c r="G91" s="5">
        <v>137976281803</v>
      </c>
      <c r="I91" s="5">
        <v>93419676322</v>
      </c>
      <c r="J91" s="5">
        <v>136761666650</v>
      </c>
      <c r="K91" s="5">
        <v>100330545768</v>
      </c>
      <c r="L91" s="5">
        <v>47506171509</v>
      </c>
      <c r="M91" s="5">
        <v>32656377461</v>
      </c>
    </row>
    <row r="92" spans="3:13" ht="15.5" x14ac:dyDescent="0.35">
      <c r="C92" t="s">
        <v>103</v>
      </c>
    </row>
    <row r="93" spans="3:13" ht="15.5" x14ac:dyDescent="0.35">
      <c r="C93" t="s">
        <v>104</v>
      </c>
      <c r="D93" s="5">
        <v>12937489483</v>
      </c>
      <c r="E93" s="5">
        <v>13312335809</v>
      </c>
      <c r="F93" s="5">
        <v>13214087480</v>
      </c>
      <c r="G93" s="5">
        <v>13466927260</v>
      </c>
      <c r="I93" s="5">
        <v>13312335809</v>
      </c>
      <c r="J93" s="5">
        <v>14305000155</v>
      </c>
      <c r="K93" s="5">
        <v>14632942823</v>
      </c>
      <c r="L93" s="5">
        <v>10666441446</v>
      </c>
      <c r="M93" s="5">
        <v>4038413532</v>
      </c>
    </row>
    <row r="94" spans="3:13" ht="15.5" x14ac:dyDescent="0.35">
      <c r="C94" t="s">
        <v>349</v>
      </c>
    </row>
    <row r="95" spans="3:13" ht="15.5" x14ac:dyDescent="0.35">
      <c r="C95" t="s">
        <v>105</v>
      </c>
      <c r="D95" s="5">
        <v>6326123621</v>
      </c>
      <c r="E95" s="5">
        <v>6326123620</v>
      </c>
      <c r="F95" s="5">
        <v>6123213911</v>
      </c>
      <c r="G95" s="5">
        <v>1621162644</v>
      </c>
      <c r="I95" s="5">
        <v>6326123620</v>
      </c>
      <c r="J95" s="5">
        <v>1489472596</v>
      </c>
      <c r="K95" s="5">
        <v>1169126501</v>
      </c>
      <c r="L95" s="5">
        <v>592086097</v>
      </c>
      <c r="M95" s="5">
        <v>385712937</v>
      </c>
    </row>
    <row r="96" spans="3:13" ht="15.5" x14ac:dyDescent="0.35">
      <c r="C96" t="s">
        <v>106</v>
      </c>
      <c r="D96" s="5">
        <v>26978074680</v>
      </c>
      <c r="E96" s="5">
        <v>27433694128</v>
      </c>
      <c r="F96" s="5">
        <v>26659862096</v>
      </c>
      <c r="G96" s="5">
        <v>21861741208</v>
      </c>
      <c r="I96" s="5">
        <v>27433694128</v>
      </c>
      <c r="J96" s="5">
        <v>22830815086</v>
      </c>
      <c r="K96" s="5">
        <v>22500184044</v>
      </c>
      <c r="L96" s="5">
        <v>16227729359</v>
      </c>
      <c r="M96" s="5">
        <v>7230694443</v>
      </c>
    </row>
    <row r="97" spans="3:13" ht="15.5" x14ac:dyDescent="0.35">
      <c r="C97" t="s">
        <v>107</v>
      </c>
      <c r="D97" s="5">
        <v>122532660044</v>
      </c>
      <c r="E97" s="5">
        <v>120853370450</v>
      </c>
      <c r="F97" s="5">
        <v>143775377160</v>
      </c>
      <c r="G97" s="5">
        <v>159838023011</v>
      </c>
      <c r="I97" s="5">
        <v>120853370450</v>
      </c>
      <c r="J97" s="5">
        <v>159592481736</v>
      </c>
      <c r="K97" s="5">
        <v>122830729812</v>
      </c>
      <c r="L97" s="5">
        <v>63733900868</v>
      </c>
      <c r="M97" s="5">
        <v>39887071904</v>
      </c>
    </row>
    <row r="98" spans="3:13" ht="15.5" x14ac:dyDescent="0.35">
      <c r="C98" t="s">
        <v>108</v>
      </c>
    </row>
    <row r="99" spans="3:13" ht="15.5" x14ac:dyDescent="0.35">
      <c r="C99" t="s">
        <v>109</v>
      </c>
    </row>
    <row r="100" spans="3:13" ht="15.5" x14ac:dyDescent="0.35">
      <c r="C100" t="s">
        <v>110</v>
      </c>
      <c r="D100" s="5">
        <v>31668726062</v>
      </c>
      <c r="E100" s="5">
        <v>30002444479</v>
      </c>
      <c r="F100" s="5">
        <v>43967727657</v>
      </c>
      <c r="G100" s="5">
        <v>48713157336</v>
      </c>
      <c r="I100" s="5">
        <v>28894309781</v>
      </c>
      <c r="J100" s="5">
        <v>49289652590</v>
      </c>
      <c r="K100" s="5">
        <v>74397522902</v>
      </c>
      <c r="L100" s="5">
        <v>21230087232</v>
      </c>
      <c r="M100" s="5">
        <v>9761196374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  <c r="D102" s="5">
        <v>25227706923</v>
      </c>
      <c r="E102" s="5">
        <v>19836373890</v>
      </c>
      <c r="F102" s="5">
        <v>22229758520</v>
      </c>
      <c r="G102" s="5">
        <v>18444350961</v>
      </c>
      <c r="I102" s="5">
        <v>19836373890</v>
      </c>
      <c r="J102" s="5">
        <v>18502640772</v>
      </c>
      <c r="K102" s="5">
        <v>8647807761</v>
      </c>
      <c r="L102" s="5">
        <v>5930367131</v>
      </c>
      <c r="M102" s="5">
        <v>5477213616</v>
      </c>
    </row>
    <row r="103" spans="3:13" ht="15.5" x14ac:dyDescent="0.35">
      <c r="C103" t="s">
        <v>113</v>
      </c>
      <c r="D103" s="5">
        <v>2570627918</v>
      </c>
      <c r="E103" s="5">
        <v>6770627918</v>
      </c>
      <c r="I103" s="5">
        <v>6770627918</v>
      </c>
    </row>
    <row r="104" spans="3:13" ht="15.5" x14ac:dyDescent="0.35">
      <c r="C104" t="s">
        <v>114</v>
      </c>
      <c r="D104" s="5">
        <v>2570627918</v>
      </c>
      <c r="E104" s="5">
        <v>6770627918</v>
      </c>
      <c r="F104" s="5">
        <v>201697340</v>
      </c>
      <c r="I104" s="5">
        <v>6770627918</v>
      </c>
    </row>
    <row r="105" spans="3:13" ht="15.5" x14ac:dyDescent="0.35">
      <c r="C105" t="s">
        <v>116</v>
      </c>
      <c r="D105" s="5">
        <v>1187854568</v>
      </c>
      <c r="E105" s="5">
        <v>2073279029</v>
      </c>
      <c r="F105" s="5">
        <v>968249042</v>
      </c>
      <c r="G105" s="5">
        <v>2742702162</v>
      </c>
      <c r="I105" s="5">
        <v>2073279029</v>
      </c>
      <c r="J105" s="5">
        <v>2662884318</v>
      </c>
      <c r="K105" s="5">
        <v>4115945662</v>
      </c>
      <c r="L105" s="5">
        <v>1304225285</v>
      </c>
      <c r="M105" s="5">
        <v>604300480</v>
      </c>
    </row>
    <row r="106" spans="3:13" ht="15.5" x14ac:dyDescent="0.35">
      <c r="C106" t="s">
        <v>274</v>
      </c>
    </row>
    <row r="107" spans="3:13" ht="15.5" x14ac:dyDescent="0.35">
      <c r="C107" t="s">
        <v>275</v>
      </c>
      <c r="D107" s="5">
        <v>839705924</v>
      </c>
      <c r="E107" s="5">
        <v>330887650</v>
      </c>
      <c r="F107" s="5">
        <v>307797888</v>
      </c>
      <c r="G107" s="5">
        <v>551174491</v>
      </c>
      <c r="I107" s="5">
        <v>330887650</v>
      </c>
      <c r="J107" s="5">
        <v>1475430559</v>
      </c>
      <c r="K107" s="5">
        <v>516353945</v>
      </c>
    </row>
    <row r="108" spans="3:13" ht="15.5" x14ac:dyDescent="0.35">
      <c r="C108" t="s">
        <v>1462</v>
      </c>
      <c r="L108" s="5">
        <v>2291281788</v>
      </c>
      <c r="M108" s="5">
        <v>143075917</v>
      </c>
    </row>
    <row r="109" spans="3:13" ht="15.5" x14ac:dyDescent="0.35">
      <c r="C109" t="s">
        <v>276</v>
      </c>
      <c r="D109" s="5">
        <v>1658308745</v>
      </c>
      <c r="E109" s="5">
        <v>1174780340</v>
      </c>
      <c r="F109" s="5">
        <v>13828607743</v>
      </c>
      <c r="G109" s="5">
        <v>20524368361</v>
      </c>
      <c r="I109" s="5">
        <v>1174780340</v>
      </c>
      <c r="J109" s="5">
        <v>20846518605</v>
      </c>
      <c r="K109" s="5">
        <v>14000000000</v>
      </c>
      <c r="L109" s="5">
        <v>10000000000</v>
      </c>
      <c r="M109" s="5">
        <v>3000000000</v>
      </c>
    </row>
    <row r="110" spans="3:13" ht="15.5" x14ac:dyDescent="0.35">
      <c r="C110" t="s">
        <v>121</v>
      </c>
      <c r="D110" s="5">
        <v>13920853136</v>
      </c>
      <c r="E110" s="5">
        <v>18161429348</v>
      </c>
      <c r="F110" s="5">
        <v>11630500813</v>
      </c>
      <c r="G110" s="5">
        <v>10582356725</v>
      </c>
      <c r="I110" s="5">
        <v>18161429348</v>
      </c>
      <c r="J110" s="5">
        <v>10432373915</v>
      </c>
      <c r="K110" s="5">
        <v>7781888147</v>
      </c>
      <c r="L110" s="5">
        <v>8812530616</v>
      </c>
      <c r="M110" s="5">
        <v>3112779319</v>
      </c>
    </row>
    <row r="111" spans="3:13" ht="15.5" x14ac:dyDescent="0.35">
      <c r="C111" t="s">
        <v>122</v>
      </c>
      <c r="D111" s="5">
        <v>13920853136</v>
      </c>
      <c r="E111" s="5">
        <v>18161429348</v>
      </c>
      <c r="F111" s="5">
        <v>11630500813</v>
      </c>
      <c r="G111" s="5">
        <v>10582356725</v>
      </c>
      <c r="I111" s="5">
        <v>18161429348</v>
      </c>
      <c r="J111" s="5">
        <v>10432373915</v>
      </c>
      <c r="K111" s="5">
        <v>7781888147</v>
      </c>
      <c r="L111" s="5">
        <v>8812530616</v>
      </c>
      <c r="M111" s="5">
        <v>3112779319</v>
      </c>
    </row>
    <row r="112" spans="3:13" ht="15.5" x14ac:dyDescent="0.35">
      <c r="C112" t="s">
        <v>123</v>
      </c>
    </row>
    <row r="113" spans="2:13" ht="15.5" x14ac:dyDescent="0.35">
      <c r="C113" t="s">
        <v>126</v>
      </c>
      <c r="D113" s="5">
        <v>45589579198</v>
      </c>
      <c r="E113" s="5">
        <v>48163873827</v>
      </c>
      <c r="F113" s="5">
        <v>55598228470</v>
      </c>
      <c r="G113" s="5">
        <v>59295514061</v>
      </c>
      <c r="I113" s="5">
        <v>47055739129</v>
      </c>
      <c r="J113" s="5">
        <v>59722026505</v>
      </c>
      <c r="K113" s="5">
        <v>82179411049</v>
      </c>
      <c r="L113" s="5">
        <v>30042617848</v>
      </c>
      <c r="M113" s="5">
        <v>12873975693</v>
      </c>
    </row>
    <row r="114" spans="2:13" ht="15.5" x14ac:dyDescent="0.35">
      <c r="C114" t="s">
        <v>127</v>
      </c>
    </row>
    <row r="115" spans="2:13" ht="15.5" x14ac:dyDescent="0.35">
      <c r="C115" t="s">
        <v>128</v>
      </c>
      <c r="D115" s="5">
        <v>47675000000</v>
      </c>
      <c r="E115" s="5">
        <v>47675000000</v>
      </c>
      <c r="F115" s="5">
        <v>47675000000</v>
      </c>
      <c r="G115" s="5">
        <v>47675000000</v>
      </c>
      <c r="I115" s="5">
        <v>47675000000</v>
      </c>
      <c r="J115" s="5">
        <v>47675000000</v>
      </c>
      <c r="K115" s="5">
        <v>36800000000</v>
      </c>
      <c r="L115" s="5">
        <v>27000000000</v>
      </c>
      <c r="M115" s="5">
        <v>650000000</v>
      </c>
    </row>
    <row r="116" spans="2:13" ht="15.5" x14ac:dyDescent="0.35">
      <c r="C116" t="s">
        <v>129</v>
      </c>
      <c r="D116" s="5">
        <v>43672238175</v>
      </c>
      <c r="E116" s="5">
        <v>43672238175</v>
      </c>
      <c r="F116" s="5">
        <v>43672238175</v>
      </c>
      <c r="G116" s="5">
        <v>43672238175</v>
      </c>
      <c r="I116" s="5">
        <v>43672238175</v>
      </c>
      <c r="J116" s="5">
        <v>43672238175</v>
      </c>
    </row>
    <row r="117" spans="2:13" ht="15.5" x14ac:dyDescent="0.35">
      <c r="C117" t="s">
        <v>130</v>
      </c>
      <c r="D117" s="5">
        <v>-12750828684</v>
      </c>
      <c r="E117" s="5">
        <v>-16988914674</v>
      </c>
      <c r="F117" s="5">
        <v>-1459751044</v>
      </c>
      <c r="G117" s="5">
        <v>10415947331</v>
      </c>
      <c r="I117" s="5">
        <v>-16988914674</v>
      </c>
      <c r="J117" s="5">
        <v>8963084069</v>
      </c>
      <c r="K117" s="5">
        <v>3682438122</v>
      </c>
      <c r="L117" s="5">
        <v>7222656547</v>
      </c>
      <c r="M117" s="5">
        <v>26777565418</v>
      </c>
    </row>
    <row r="118" spans="2:13" ht="15.5" x14ac:dyDescent="0.35">
      <c r="C118" t="s">
        <v>131</v>
      </c>
      <c r="D118" s="5">
        <v>370000000</v>
      </c>
      <c r="E118" s="5">
        <v>370000000</v>
      </c>
      <c r="F118" s="5">
        <v>370000000</v>
      </c>
      <c r="G118" s="5">
        <v>370000000</v>
      </c>
      <c r="I118" s="5">
        <v>370000000</v>
      </c>
      <c r="J118" s="5">
        <v>370000000</v>
      </c>
      <c r="K118" s="5">
        <v>370000000</v>
      </c>
      <c r="L118" s="5">
        <v>270000000</v>
      </c>
    </row>
    <row r="119" spans="2:13" ht="15.5" x14ac:dyDescent="0.35">
      <c r="C119" t="s">
        <v>132</v>
      </c>
      <c r="D119" s="5">
        <v>-13120828684</v>
      </c>
      <c r="E119" s="5">
        <v>-17358914674</v>
      </c>
      <c r="F119" s="5">
        <v>-1829751044</v>
      </c>
      <c r="G119" s="5">
        <v>10045947331</v>
      </c>
      <c r="I119" s="5">
        <v>-17358914674</v>
      </c>
      <c r="J119" s="5">
        <v>8593084069</v>
      </c>
      <c r="K119" s="5">
        <v>3312438122</v>
      </c>
      <c r="L119" s="5">
        <v>6952656547</v>
      </c>
      <c r="M119" s="5">
        <v>26777565418</v>
      </c>
    </row>
    <row r="120" spans="2:13" ht="15.5" x14ac:dyDescent="0.35">
      <c r="C120" t="s">
        <v>133</v>
      </c>
      <c r="D120" s="5">
        <v>-12750828684</v>
      </c>
      <c r="E120" s="5">
        <v>-16988914674</v>
      </c>
      <c r="F120" s="5">
        <v>-1459751044</v>
      </c>
      <c r="G120" s="5">
        <v>10415947331</v>
      </c>
      <c r="I120" s="5">
        <v>-16988914674</v>
      </c>
      <c r="J120" s="5">
        <v>8963084069</v>
      </c>
      <c r="K120" s="5">
        <v>3682438122</v>
      </c>
      <c r="L120" s="5">
        <v>7222656547</v>
      </c>
      <c r="M120" s="5">
        <v>26777565418</v>
      </c>
    </row>
    <row r="121" spans="2:13" ht="15.5" x14ac:dyDescent="0.35">
      <c r="C121" t="s">
        <v>134</v>
      </c>
    </row>
    <row r="122" spans="2:13" ht="15.5" x14ac:dyDescent="0.35">
      <c r="C122" t="s">
        <v>9</v>
      </c>
      <c r="D122" s="5">
        <v>76943080846</v>
      </c>
      <c r="E122" s="5">
        <v>72689496623</v>
      </c>
      <c r="F122" s="5">
        <v>88177148690</v>
      </c>
      <c r="G122" s="5">
        <v>100542508949</v>
      </c>
      <c r="I122" s="5">
        <v>72689496623</v>
      </c>
      <c r="J122" s="5">
        <v>99194672359</v>
      </c>
      <c r="K122" s="5">
        <v>39401792056</v>
      </c>
      <c r="L122" s="5">
        <v>33305332592</v>
      </c>
      <c r="M122" s="5">
        <v>27013096211</v>
      </c>
    </row>
    <row r="123" spans="2:13" ht="15.5" x14ac:dyDescent="0.35">
      <c r="C123" t="s">
        <v>135</v>
      </c>
      <c r="D123" s="5">
        <v>122532660044</v>
      </c>
      <c r="E123" s="5">
        <v>120853370450</v>
      </c>
      <c r="F123" s="5">
        <v>143775377160</v>
      </c>
      <c r="G123" s="5">
        <v>159838023010</v>
      </c>
      <c r="I123" s="5">
        <v>119745235752</v>
      </c>
      <c r="J123" s="5">
        <v>158916698864</v>
      </c>
      <c r="K123" s="5">
        <v>121581203105</v>
      </c>
      <c r="L123" s="5">
        <v>63347950440</v>
      </c>
      <c r="M123" s="5">
        <v>39887071904</v>
      </c>
    </row>
    <row r="124" spans="2:13" ht="15.5" x14ac:dyDescent="0.35">
      <c r="C124" t="s">
        <v>136</v>
      </c>
      <c r="D124" s="5">
        <v>1907000000</v>
      </c>
      <c r="E124" s="5">
        <v>1907000000</v>
      </c>
      <c r="F124" s="5">
        <v>1907000000</v>
      </c>
      <c r="G124" s="5">
        <v>1907000000</v>
      </c>
      <c r="I124" s="5">
        <v>1907000000</v>
      </c>
      <c r="J124" s="5">
        <v>1907000000</v>
      </c>
      <c r="K124" s="5">
        <v>36800000000</v>
      </c>
      <c r="L124" s="5">
        <v>27000</v>
      </c>
      <c r="M124" s="5">
        <v>650</v>
      </c>
    </row>
    <row r="126" spans="2:13" ht="15.5" x14ac:dyDescent="0.35">
      <c r="B126" t="s">
        <v>137</v>
      </c>
      <c r="C126" t="s">
        <v>138</v>
      </c>
      <c r="D126" s="5">
        <v>6736430834</v>
      </c>
      <c r="E126" s="5">
        <v>-831419235</v>
      </c>
      <c r="F126" s="5">
        <v>15976754453</v>
      </c>
      <c r="G126" s="5">
        <v>-3406988155</v>
      </c>
      <c r="I126" s="5">
        <v>9244078798</v>
      </c>
      <c r="J126" s="5">
        <v>-6639193366</v>
      </c>
      <c r="K126" s="5">
        <v>8091627590</v>
      </c>
      <c r="L126" s="5">
        <v>1503222608</v>
      </c>
      <c r="M126" s="5">
        <v>2162801520</v>
      </c>
    </row>
    <row r="127" spans="2:13" ht="15.5" x14ac:dyDescent="0.35">
      <c r="C127" t="s">
        <v>139</v>
      </c>
      <c r="D127" s="5">
        <v>28152316948</v>
      </c>
      <c r="E127" s="5">
        <v>45215927872</v>
      </c>
      <c r="F127" s="5">
        <v>44798467914</v>
      </c>
      <c r="G127" s="5">
        <v>18001979358</v>
      </c>
      <c r="I127" s="5">
        <v>141763361909</v>
      </c>
      <c r="J127" s="5">
        <v>29007824565</v>
      </c>
      <c r="K127" s="5">
        <v>72543126990</v>
      </c>
      <c r="L127" s="5">
        <v>77462002816</v>
      </c>
      <c r="M127" s="5">
        <v>56119168010</v>
      </c>
    </row>
    <row r="128" spans="2:13" ht="15.5" x14ac:dyDescent="0.35">
      <c r="C128" t="s">
        <v>282</v>
      </c>
      <c r="E128" s="5">
        <v>-17492581</v>
      </c>
      <c r="F128" s="5">
        <v>17492581</v>
      </c>
    </row>
    <row r="129" spans="3:13" ht="15.5" x14ac:dyDescent="0.35">
      <c r="C129" t="s">
        <v>627</v>
      </c>
      <c r="D129" s="5">
        <v>-957609540</v>
      </c>
      <c r="E129" s="5">
        <v>-36093637375</v>
      </c>
      <c r="G129" s="5">
        <v>1386567028</v>
      </c>
      <c r="I129" s="5">
        <v>-36093637375</v>
      </c>
      <c r="J129" s="5">
        <v>5067294354</v>
      </c>
      <c r="K129" s="5">
        <v>3301349214</v>
      </c>
      <c r="L129" s="5">
        <v>6218360690</v>
      </c>
      <c r="M129" s="5">
        <v>2310707623</v>
      </c>
    </row>
    <row r="130" spans="3:13" ht="15.5" x14ac:dyDescent="0.35">
      <c r="C130" t="s">
        <v>140</v>
      </c>
      <c r="D130" s="5">
        <v>-15869086470</v>
      </c>
      <c r="E130" s="5">
        <v>356563094</v>
      </c>
      <c r="F130" s="5">
        <v>-27287546069</v>
      </c>
      <c r="G130" s="5">
        <v>-24071612737</v>
      </c>
      <c r="I130" s="5">
        <v>-82583476332</v>
      </c>
      <c r="J130" s="5">
        <v>-29719613674</v>
      </c>
      <c r="K130" s="5">
        <v>-61249518040</v>
      </c>
      <c r="L130" s="5">
        <v>-76093631933</v>
      </c>
      <c r="M130" s="5">
        <v>-51978040486</v>
      </c>
    </row>
    <row r="131" spans="3:13" ht="15.5" x14ac:dyDescent="0.35">
      <c r="C131" t="s">
        <v>1124</v>
      </c>
    </row>
    <row r="132" spans="3:13" ht="15.5" x14ac:dyDescent="0.35">
      <c r="C132" t="s">
        <v>281</v>
      </c>
      <c r="D132" s="5">
        <v>-2914017261</v>
      </c>
      <c r="E132" s="5">
        <v>-11174158900</v>
      </c>
      <c r="G132" s="5">
        <v>2877961716</v>
      </c>
      <c r="I132" s="5">
        <v>-11174158900</v>
      </c>
      <c r="J132" s="5">
        <v>-9668139265</v>
      </c>
      <c r="K132" s="5">
        <v>-5672717129</v>
      </c>
      <c r="L132" s="5">
        <v>-3721900223</v>
      </c>
      <c r="M132" s="5">
        <v>-2585270856</v>
      </c>
    </row>
    <row r="133" spans="3:13" ht="15.5" x14ac:dyDescent="0.35">
      <c r="C133" t="s">
        <v>284</v>
      </c>
      <c r="D133" s="5">
        <v>-1537741058</v>
      </c>
      <c r="E133" s="5">
        <v>1142317472</v>
      </c>
      <c r="F133" s="5">
        <v>-943647195</v>
      </c>
      <c r="G133" s="5">
        <v>-1102107617</v>
      </c>
      <c r="I133" s="5">
        <v>-880299554</v>
      </c>
      <c r="J133" s="5">
        <v>-1082924155</v>
      </c>
      <c r="K133" s="5">
        <v>-1713959945</v>
      </c>
      <c r="L133" s="5">
        <v>-1890709394</v>
      </c>
      <c r="M133" s="5">
        <v>-1194651359</v>
      </c>
    </row>
    <row r="134" spans="3:13" ht="15.5" x14ac:dyDescent="0.35">
      <c r="C134" t="s">
        <v>287</v>
      </c>
    </row>
    <row r="135" spans="3:13" ht="15.5" x14ac:dyDescent="0.35">
      <c r="C135" t="s">
        <v>355</v>
      </c>
      <c r="D135" s="5">
        <v>-137431785</v>
      </c>
      <c r="E135" s="5">
        <v>-260938817</v>
      </c>
      <c r="F135" s="5">
        <v>-608012778</v>
      </c>
      <c r="G135" s="5">
        <v>-499775903</v>
      </c>
      <c r="I135" s="5">
        <v>-1787710950</v>
      </c>
      <c r="J135" s="5">
        <v>-243635191</v>
      </c>
      <c r="K135" s="5">
        <v>883346500</v>
      </c>
    </row>
    <row r="136" spans="3:13" ht="15.5" x14ac:dyDescent="0.35">
      <c r="C136" t="s">
        <v>1463</v>
      </c>
      <c r="L136" s="5">
        <v>-470899348</v>
      </c>
      <c r="M136" s="5">
        <v>-509111412</v>
      </c>
    </row>
    <row r="137" spans="3:13" ht="15.5" x14ac:dyDescent="0.35">
      <c r="C137" t="s">
        <v>268</v>
      </c>
    </row>
    <row r="138" spans="3:13" ht="15.5" x14ac:dyDescent="0.35">
      <c r="C138" t="s">
        <v>145</v>
      </c>
      <c r="D138" s="5">
        <v>-7094991042</v>
      </c>
      <c r="E138" s="5">
        <v>533491667</v>
      </c>
      <c r="F138" s="5">
        <v>-15824588291</v>
      </c>
      <c r="G138" s="5">
        <v>3646289590</v>
      </c>
      <c r="I138" s="5">
        <v>-16204770720</v>
      </c>
      <c r="J138" s="5">
        <v>7718690688</v>
      </c>
      <c r="K138" s="5">
        <v>546652359</v>
      </c>
      <c r="L138" s="5">
        <v>2943025349</v>
      </c>
      <c r="M138" s="5">
        <v>-597657000</v>
      </c>
    </row>
    <row r="139" spans="3:13" ht="15.5" x14ac:dyDescent="0.35">
      <c r="C139" t="s">
        <v>146</v>
      </c>
      <c r="D139" s="5">
        <v>-3850000</v>
      </c>
      <c r="E139" s="5">
        <v>-501155735</v>
      </c>
      <c r="F139" s="5">
        <v>-99449139</v>
      </c>
      <c r="G139" s="5">
        <v>-18715132</v>
      </c>
      <c r="I139" s="5">
        <v>-642823698</v>
      </c>
      <c r="J139" s="5">
        <v>-1595842380</v>
      </c>
      <c r="K139" s="5">
        <v>-1447686575</v>
      </c>
      <c r="L139" s="5">
        <v>-7365015112</v>
      </c>
      <c r="M139" s="5">
        <v>-435909710</v>
      </c>
    </row>
    <row r="140" spans="3:13" ht="15.5" x14ac:dyDescent="0.35">
      <c r="C140" t="s">
        <v>148</v>
      </c>
      <c r="D140" s="5">
        <v>-3850000</v>
      </c>
      <c r="E140" s="5">
        <v>-501155735</v>
      </c>
      <c r="F140" s="5">
        <v>-99449139</v>
      </c>
      <c r="G140" s="5">
        <v>-18715132</v>
      </c>
      <c r="I140" s="5">
        <v>-642823698</v>
      </c>
      <c r="J140" s="5">
        <v>-1595842380</v>
      </c>
      <c r="K140" s="5">
        <v>-1447686575</v>
      </c>
      <c r="L140" s="5">
        <v>-7503920092</v>
      </c>
      <c r="M140" s="5">
        <v>-835909710</v>
      </c>
    </row>
    <row r="141" spans="3:13" ht="15.5" x14ac:dyDescent="0.35">
      <c r="C141" t="s">
        <v>1359</v>
      </c>
    </row>
    <row r="142" spans="3:13" ht="15.5" x14ac:dyDescent="0.35">
      <c r="C142" t="s">
        <v>1360</v>
      </c>
    </row>
    <row r="143" spans="3:13" ht="15.5" x14ac:dyDescent="0.35">
      <c r="C143" t="s">
        <v>447</v>
      </c>
      <c r="L143" s="5">
        <v>138904980</v>
      </c>
      <c r="M143" s="5">
        <v>400000000</v>
      </c>
    </row>
    <row r="144" spans="3:13" ht="15.5" x14ac:dyDescent="0.35">
      <c r="C144" t="s">
        <v>1361</v>
      </c>
    </row>
    <row r="145" spans="3:13" ht="15.5" x14ac:dyDescent="0.35">
      <c r="C145" t="s">
        <v>1362</v>
      </c>
    </row>
    <row r="146" spans="3:13" ht="15.5" x14ac:dyDescent="0.35">
      <c r="C146" t="s">
        <v>1364</v>
      </c>
    </row>
    <row r="147" spans="3:13" ht="15.5" x14ac:dyDescent="0.35">
      <c r="C147" t="s">
        <v>149</v>
      </c>
      <c r="D147" s="5">
        <v>-7094991042</v>
      </c>
      <c r="E147" s="5">
        <v>533491667</v>
      </c>
      <c r="F147" s="5">
        <v>-15824588291</v>
      </c>
      <c r="G147" s="5">
        <v>3646289590</v>
      </c>
      <c r="I147" s="5">
        <v>-16204770720</v>
      </c>
      <c r="J147" s="5">
        <v>7718690688</v>
      </c>
      <c r="K147" s="5">
        <v>546652359</v>
      </c>
      <c r="L147" s="5">
        <v>2943025349</v>
      </c>
      <c r="M147" s="5">
        <v>-597657000</v>
      </c>
    </row>
    <row r="148" spans="3:13" ht="15.5" x14ac:dyDescent="0.35">
      <c r="C148" t="s">
        <v>1464</v>
      </c>
    </row>
    <row r="149" spans="3:13" ht="15.5" x14ac:dyDescent="0.35">
      <c r="C149" t="s">
        <v>150</v>
      </c>
      <c r="E149" s="5">
        <v>-419664810</v>
      </c>
      <c r="F149" s="5">
        <v>665270584</v>
      </c>
      <c r="G149" s="5">
        <v>-151487129</v>
      </c>
      <c r="I149" s="5">
        <v>-419664810</v>
      </c>
      <c r="J149" s="5">
        <v>-1262946778</v>
      </c>
      <c r="K149" s="5">
        <v>-1388952052</v>
      </c>
      <c r="L149" s="5">
        <v>-1559112192</v>
      </c>
      <c r="M149" s="5">
        <v>-265920611</v>
      </c>
    </row>
    <row r="150" spans="3:13" ht="15.5" x14ac:dyDescent="0.35">
      <c r="C150" t="s">
        <v>155</v>
      </c>
      <c r="F150" s="5">
        <v>-73746732</v>
      </c>
      <c r="G150" s="5">
        <v>73746732</v>
      </c>
      <c r="J150" s="5">
        <v>999331085</v>
      </c>
      <c r="K150" s="5">
        <v>-156618156</v>
      </c>
      <c r="M150" s="5">
        <v>-300000000</v>
      </c>
    </row>
    <row r="151" spans="3:13" ht="15.5" x14ac:dyDescent="0.35">
      <c r="C151" t="s">
        <v>504</v>
      </c>
      <c r="E151" s="5">
        <v>5377032762</v>
      </c>
      <c r="I151" s="5">
        <v>5377032762</v>
      </c>
    </row>
    <row r="152" spans="3:13" ht="15.5" x14ac:dyDescent="0.35">
      <c r="C152" t="s">
        <v>157</v>
      </c>
    </row>
    <row r="153" spans="3:13" ht="15.5" x14ac:dyDescent="0.35">
      <c r="C153" t="s">
        <v>156</v>
      </c>
      <c r="J153" s="5">
        <v>-44296084557</v>
      </c>
      <c r="K153" s="5">
        <v>1007636396</v>
      </c>
    </row>
    <row r="154" spans="3:13" ht="15.5" x14ac:dyDescent="0.35">
      <c r="C154" t="s">
        <v>473</v>
      </c>
      <c r="D154" s="5">
        <v>-1019131962</v>
      </c>
      <c r="E154" s="5">
        <v>7675669468</v>
      </c>
      <c r="F154" s="5">
        <v>-8837808140</v>
      </c>
      <c r="I154" s="5">
        <v>-1162138672</v>
      </c>
      <c r="J154" s="5">
        <v>-4950304155</v>
      </c>
      <c r="K154" s="5">
        <v>-2915413829</v>
      </c>
      <c r="L154" s="5">
        <v>-3002447016</v>
      </c>
    </row>
    <row r="155" spans="3:13" ht="15.5" x14ac:dyDescent="0.35">
      <c r="C155" t="s">
        <v>304</v>
      </c>
    </row>
    <row r="156" spans="3:13" ht="15.5" x14ac:dyDescent="0.35">
      <c r="C156" t="s">
        <v>312</v>
      </c>
    </row>
    <row r="157" spans="3:13" ht="15.5" x14ac:dyDescent="0.35">
      <c r="C157" t="s">
        <v>314</v>
      </c>
      <c r="D157" s="5">
        <v>-228753739</v>
      </c>
      <c r="E157" s="5">
        <v>882543385</v>
      </c>
      <c r="F157" s="5">
        <v>-882543385</v>
      </c>
    </row>
    <row r="158" spans="3:13" ht="15.5" x14ac:dyDescent="0.35">
      <c r="C158" t="s">
        <v>1465</v>
      </c>
      <c r="J158" s="5">
        <v>53228695093</v>
      </c>
    </row>
    <row r="159" spans="3:13" ht="15.5" x14ac:dyDescent="0.35">
      <c r="C159" t="s">
        <v>609</v>
      </c>
    </row>
    <row r="160" spans="3:13" ht="15.5" x14ac:dyDescent="0.35">
      <c r="C160" t="s">
        <v>1466</v>
      </c>
    </row>
    <row r="161" spans="3:13" ht="15.5" x14ac:dyDescent="0.35">
      <c r="C161" t="s">
        <v>489</v>
      </c>
      <c r="D161" s="5">
        <v>483528405</v>
      </c>
      <c r="F161" s="5">
        <v>-34977849756</v>
      </c>
      <c r="G161" s="5">
        <v>39024029987</v>
      </c>
      <c r="J161" s="5">
        <v>72560000000</v>
      </c>
      <c r="K161" s="5">
        <v>14000000000</v>
      </c>
      <c r="L161" s="5">
        <v>10000000000</v>
      </c>
    </row>
    <row r="162" spans="3:13" ht="15.5" x14ac:dyDescent="0.35">
      <c r="C162" t="s">
        <v>806</v>
      </c>
    </row>
    <row r="163" spans="3:13" ht="15.5" x14ac:dyDescent="0.35">
      <c r="C163" t="s">
        <v>1467</v>
      </c>
      <c r="D163" s="5">
        <v>483528405</v>
      </c>
      <c r="F163" s="5">
        <v>-34977849756</v>
      </c>
      <c r="G163" s="5">
        <v>39024029987</v>
      </c>
      <c r="J163" s="5">
        <v>72560000000</v>
      </c>
      <c r="K163" s="5">
        <v>14000000000</v>
      </c>
      <c r="L163" s="5">
        <v>10000000000</v>
      </c>
    </row>
    <row r="164" spans="3:13" ht="15.5" x14ac:dyDescent="0.35">
      <c r="C164" t="s">
        <v>311</v>
      </c>
      <c r="D164" s="5">
        <v>-297779814</v>
      </c>
      <c r="E164" s="5">
        <v>-12982089138</v>
      </c>
      <c r="F164" s="5">
        <v>28282089138</v>
      </c>
      <c r="G164" s="5">
        <v>-35300000000</v>
      </c>
      <c r="I164" s="5">
        <v>-20000000000</v>
      </c>
      <c r="J164" s="5">
        <v>-68560000000</v>
      </c>
      <c r="K164" s="5">
        <v>-10000000000</v>
      </c>
      <c r="L164" s="5">
        <v>-3000000000</v>
      </c>
      <c r="M164" s="5">
        <v>-31736389</v>
      </c>
    </row>
    <row r="165" spans="3:13" ht="15.5" x14ac:dyDescent="0.35">
      <c r="C165" t="s">
        <v>807</v>
      </c>
    </row>
    <row r="166" spans="3:13" ht="15.5" x14ac:dyDescent="0.35">
      <c r="C166" t="s">
        <v>1242</v>
      </c>
      <c r="D166" s="5">
        <v>-297779814</v>
      </c>
      <c r="E166" s="5">
        <v>-12982089138</v>
      </c>
      <c r="F166" s="5">
        <v>28282089138</v>
      </c>
      <c r="G166" s="5">
        <v>-35300000000</v>
      </c>
      <c r="I166" s="5">
        <v>-20000000000</v>
      </c>
      <c r="J166" s="5">
        <v>-68560000000</v>
      </c>
      <c r="K166" s="5">
        <v>-10000000000</v>
      </c>
      <c r="L166" s="5">
        <v>-3000000000</v>
      </c>
      <c r="M166" s="5">
        <v>-31736389</v>
      </c>
    </row>
    <row r="167" spans="3:13" ht="15.5" x14ac:dyDescent="0.35">
      <c r="C167" t="s">
        <v>458</v>
      </c>
    </row>
    <row r="168" spans="3:13" ht="15.5" x14ac:dyDescent="0.35">
      <c r="C168" t="s">
        <v>1468</v>
      </c>
    </row>
    <row r="169" spans="3:13" ht="15.5" x14ac:dyDescent="0.35">
      <c r="C169" t="s">
        <v>1469</v>
      </c>
    </row>
    <row r="170" spans="3:13" ht="15.5" x14ac:dyDescent="0.35">
      <c r="C170" t="s">
        <v>1470</v>
      </c>
    </row>
    <row r="171" spans="3:13" ht="15.5" x14ac:dyDescent="0.35">
      <c r="C171" t="s">
        <v>1295</v>
      </c>
    </row>
    <row r="172" spans="3:13" ht="15.5" x14ac:dyDescent="0.35">
      <c r="C172" t="s">
        <v>164</v>
      </c>
      <c r="D172" s="5">
        <v>-362410208</v>
      </c>
      <c r="E172" s="5">
        <v>-776665528</v>
      </c>
      <c r="F172" s="5">
        <v>52717023</v>
      </c>
      <c r="G172" s="5">
        <v>220586303</v>
      </c>
      <c r="I172" s="5">
        <v>-7581097845</v>
      </c>
      <c r="J172" s="5">
        <v>-516345058</v>
      </c>
      <c r="K172" s="5">
        <v>7190593374</v>
      </c>
      <c r="L172" s="5">
        <v>-2918767155</v>
      </c>
      <c r="M172" s="5">
        <v>1129234810</v>
      </c>
    </row>
    <row r="173" spans="3:13" ht="15.5" x14ac:dyDescent="0.35">
      <c r="C173" t="s">
        <v>315</v>
      </c>
      <c r="E173" s="5">
        <v>328261735</v>
      </c>
      <c r="I173" s="5">
        <v>328261735</v>
      </c>
    </row>
    <row r="174" spans="3:13" ht="15.5" x14ac:dyDescent="0.35">
      <c r="C174" t="s">
        <v>165</v>
      </c>
      <c r="D174" s="5">
        <v>1933824747</v>
      </c>
      <c r="E174" s="5">
        <v>-3</v>
      </c>
      <c r="I174" s="5">
        <v>9186660857</v>
      </c>
      <c r="J174" s="5">
        <v>9703005917</v>
      </c>
      <c r="K174" s="5">
        <v>1911079844</v>
      </c>
      <c r="L174" s="5">
        <v>4829846999</v>
      </c>
      <c r="M174" s="5">
        <v>3700612189</v>
      </c>
    </row>
    <row r="175" spans="3:13" ht="15.5" x14ac:dyDescent="0.35">
      <c r="C175" t="s">
        <v>166</v>
      </c>
      <c r="D175" s="5">
        <v>1571414539</v>
      </c>
      <c r="E175" s="5">
        <v>-448403796</v>
      </c>
      <c r="F175" s="5">
        <v>52717023</v>
      </c>
      <c r="G175" s="5">
        <v>220586303</v>
      </c>
      <c r="I175" s="5">
        <v>1933824747</v>
      </c>
      <c r="J175" s="5">
        <v>9186660859</v>
      </c>
      <c r="K175" s="5">
        <v>9101673218</v>
      </c>
      <c r="L175" s="5">
        <v>1911079844</v>
      </c>
      <c r="M175" s="5">
        <v>4829846999</v>
      </c>
    </row>
    <row r="177" spans="2:13" ht="15.5" x14ac:dyDescent="0.35">
      <c r="B177" t="s">
        <v>167</v>
      </c>
      <c r="C177" t="s">
        <v>11</v>
      </c>
      <c r="D177" s="5">
        <v>1910000000</v>
      </c>
      <c r="E177" s="5">
        <v>1910000000</v>
      </c>
      <c r="F177" s="5">
        <v>1910000000</v>
      </c>
      <c r="G177" s="5">
        <v>1910000000</v>
      </c>
      <c r="I177" s="5">
        <v>1910000000</v>
      </c>
      <c r="J177" s="5">
        <v>1910000000</v>
      </c>
      <c r="K177" s="5">
        <v>36800000000</v>
      </c>
      <c r="L177" s="5">
        <v>0</v>
      </c>
      <c r="M177" s="5">
        <v>0</v>
      </c>
    </row>
    <row r="178" spans="2:13" ht="15.5" x14ac:dyDescent="0.35">
      <c r="C178" t="s">
        <v>168</v>
      </c>
      <c r="D178" s="6">
        <v>2.2200000000000002</v>
      </c>
      <c r="E178" s="6">
        <v>-8.14</v>
      </c>
      <c r="F178" s="6">
        <v>-6.23</v>
      </c>
      <c r="G178" s="6">
        <v>-0.11</v>
      </c>
    </row>
    <row r="179" spans="2:13" ht="15.5" x14ac:dyDescent="0.35">
      <c r="C179" t="s">
        <v>169</v>
      </c>
      <c r="D179" s="6">
        <v>168.47</v>
      </c>
      <c r="E179" s="6">
        <v>-45.95</v>
      </c>
      <c r="F179" s="6">
        <v>-60.03</v>
      </c>
      <c r="G179" s="5">
        <v>-3400</v>
      </c>
    </row>
    <row r="180" spans="2:13" ht="15.5" x14ac:dyDescent="0.35">
      <c r="C180" t="s">
        <v>60</v>
      </c>
      <c r="D180" s="6">
        <v>24.24</v>
      </c>
      <c r="E180" s="6">
        <v>23.93</v>
      </c>
      <c r="F180" s="6">
        <v>20.98</v>
      </c>
      <c r="G180" s="6">
        <v>26.6</v>
      </c>
    </row>
    <row r="181" spans="2:13" ht="15.5" x14ac:dyDescent="0.35">
      <c r="C181" t="s">
        <v>170</v>
      </c>
      <c r="D181" s="5">
        <v>5310000000</v>
      </c>
      <c r="E181" s="5">
        <v>17580000000</v>
      </c>
      <c r="F181" s="5">
        <v>-13460000000</v>
      </c>
      <c r="G181" s="5">
        <v>50000000</v>
      </c>
    </row>
    <row r="182" spans="2:13" ht="15.5" x14ac:dyDescent="0.35">
      <c r="C182" t="s">
        <v>171</v>
      </c>
      <c r="D182" s="6">
        <v>3.4599999999999999E-2</v>
      </c>
      <c r="E182" s="6">
        <v>-0.1285</v>
      </c>
      <c r="F182" s="6">
        <v>-8.2599999999999993E-2</v>
      </c>
      <c r="G182" s="6">
        <v>-1.4000000000000002E-3</v>
      </c>
    </row>
    <row r="183" spans="2:13" ht="15.5" x14ac:dyDescent="0.35">
      <c r="C183" t="s">
        <v>172</v>
      </c>
      <c r="D183" s="6">
        <v>5.5099999999999996E-2</v>
      </c>
      <c r="E183" s="6">
        <v>-0.21359999999999998</v>
      </c>
      <c r="F183" s="6">
        <v>-0.13470000000000001</v>
      </c>
      <c r="G183" s="6">
        <v>-2.2000000000000001E-3</v>
      </c>
    </row>
    <row r="184" spans="2:13" ht="15.5" x14ac:dyDescent="0.35">
      <c r="C184" t="s">
        <v>173</v>
      </c>
      <c r="D184" s="6">
        <v>5.1799999999999999E-2</v>
      </c>
      <c r="E184" s="6">
        <v>0.1777</v>
      </c>
      <c r="F184" s="6">
        <v>-0.13639999999999999</v>
      </c>
      <c r="G184" s="6">
        <v>-3.9000000000000003E-3</v>
      </c>
    </row>
    <row r="185" spans="2:13" ht="15.5" x14ac:dyDescent="0.35">
      <c r="C185" t="s">
        <v>174</v>
      </c>
    </row>
    <row r="186" spans="2:13" ht="15.5" x14ac:dyDescent="0.35">
      <c r="C186" t="s">
        <v>175</v>
      </c>
      <c r="D186" s="5">
        <v>77000000000</v>
      </c>
      <c r="E186" s="5">
        <v>73000000000</v>
      </c>
      <c r="F186" s="5">
        <v>88000000000</v>
      </c>
      <c r="G186" s="5">
        <v>101000000000</v>
      </c>
    </row>
    <row r="187" spans="2:13" ht="15.5" x14ac:dyDescent="0.35">
      <c r="C187" t="s">
        <v>176</v>
      </c>
      <c r="D187" s="6">
        <v>9.27</v>
      </c>
      <c r="E187" s="6">
        <v>9.81</v>
      </c>
      <c r="F187" s="6">
        <v>8.09</v>
      </c>
      <c r="G187" s="6">
        <v>7.09</v>
      </c>
    </row>
    <row r="188" spans="2:13" ht="15.5" x14ac:dyDescent="0.35">
      <c r="C188" t="s">
        <v>177</v>
      </c>
      <c r="D188" s="6">
        <v>40.35</v>
      </c>
      <c r="E188" s="6">
        <v>38.119999999999997</v>
      </c>
      <c r="F188" s="6">
        <v>46.24</v>
      </c>
      <c r="G188" s="6">
        <v>52.72</v>
      </c>
    </row>
    <row r="189" spans="2:13" ht="15.5" x14ac:dyDescent="0.35">
      <c r="C189" t="s">
        <v>178</v>
      </c>
      <c r="D189" s="6">
        <v>9.27</v>
      </c>
      <c r="E189" s="6">
        <v>9.81</v>
      </c>
      <c r="F189" s="6">
        <v>8.09</v>
      </c>
      <c r="G189" s="6">
        <v>7.09</v>
      </c>
    </row>
    <row r="190" spans="2:13" ht="15.5" x14ac:dyDescent="0.35">
      <c r="C190" t="s">
        <v>179</v>
      </c>
      <c r="D190" s="6">
        <v>40.35</v>
      </c>
      <c r="E190" s="6">
        <v>38.119999999999997</v>
      </c>
      <c r="F190" s="6">
        <v>46.24</v>
      </c>
      <c r="G190" s="6">
        <v>52.72</v>
      </c>
    </row>
    <row r="191" spans="2:13" ht="15.5" x14ac:dyDescent="0.35">
      <c r="C191" t="s">
        <v>180</v>
      </c>
      <c r="D191" s="5">
        <v>2000000000</v>
      </c>
      <c r="E191" s="5">
        <v>2000000000</v>
      </c>
      <c r="F191" s="5">
        <v>14000000000</v>
      </c>
      <c r="G191" s="5">
        <v>21000000000</v>
      </c>
    </row>
    <row r="192" spans="2:13" ht="15.5" x14ac:dyDescent="0.35">
      <c r="C192" t="s">
        <v>181</v>
      </c>
      <c r="D192" s="5">
        <v>1000000000</v>
      </c>
      <c r="E192" s="5">
        <v>0</v>
      </c>
      <c r="F192" s="5">
        <v>0</v>
      </c>
      <c r="G192" s="5">
        <v>1000000000</v>
      </c>
    </row>
    <row r="193" spans="3:13" ht="15.5" x14ac:dyDescent="0.35">
      <c r="C193" t="s">
        <v>182</v>
      </c>
      <c r="D193" s="5">
        <v>77000000000</v>
      </c>
      <c r="E193" s="5">
        <v>73000000000</v>
      </c>
      <c r="F193" s="5">
        <v>88000000000</v>
      </c>
      <c r="G193" s="5">
        <v>101000000000</v>
      </c>
    </row>
    <row r="194" spans="3:13" ht="15.5" x14ac:dyDescent="0.35">
      <c r="C194" t="s">
        <v>23</v>
      </c>
      <c r="D194" s="5">
        <v>3000000000</v>
      </c>
      <c r="E194" s="5">
        <v>2000000000</v>
      </c>
      <c r="F194" s="5">
        <v>15000000000</v>
      </c>
      <c r="G194" s="5">
        <v>21000000000</v>
      </c>
    </row>
    <row r="195" spans="3:13" ht="15.5" x14ac:dyDescent="0.35">
      <c r="C195" t="s">
        <v>20</v>
      </c>
      <c r="D195" s="5">
        <v>1000000000</v>
      </c>
      <c r="E195" s="5">
        <v>0</v>
      </c>
      <c r="F195" s="5">
        <v>12000000000</v>
      </c>
      <c r="G195" s="5">
        <v>19000000000</v>
      </c>
    </row>
    <row r="196" spans="3:13" ht="15.5" x14ac:dyDescent="0.35">
      <c r="C196" t="s">
        <v>183</v>
      </c>
      <c r="D196" s="5">
        <v>64000000000</v>
      </c>
      <c r="E196" s="5">
        <v>63000000000</v>
      </c>
      <c r="F196" s="5">
        <v>73000000000</v>
      </c>
      <c r="G196" s="5">
        <v>89000000000</v>
      </c>
    </row>
    <row r="197" spans="3:13" ht="15.5" x14ac:dyDescent="0.35">
      <c r="C197" t="s">
        <v>184</v>
      </c>
      <c r="D197" s="5">
        <v>7000000000</v>
      </c>
      <c r="E197" s="5">
        <v>-1000000000</v>
      </c>
      <c r="F197" s="5">
        <v>16000000000</v>
      </c>
      <c r="G197" s="5">
        <v>-3000000000</v>
      </c>
    </row>
    <row r="198" spans="3:13" ht="15.5" x14ac:dyDescent="0.35">
      <c r="C198" t="s">
        <v>185</v>
      </c>
      <c r="D198" s="5">
        <v>0</v>
      </c>
      <c r="E198" s="5">
        <v>-1000000000</v>
      </c>
      <c r="F198" s="5">
        <v>0</v>
      </c>
      <c r="G198" s="5">
        <v>0</v>
      </c>
    </row>
    <row r="199" spans="3:13" ht="15.5" x14ac:dyDescent="0.35">
      <c r="C199" t="s">
        <v>12</v>
      </c>
      <c r="D199" s="5">
        <v>7000000000</v>
      </c>
      <c r="E199" s="5">
        <v>-1000000000</v>
      </c>
      <c r="F199" s="5">
        <v>16000000000</v>
      </c>
      <c r="G199" s="5">
        <v>-3000000000</v>
      </c>
    </row>
    <row r="200" spans="3:13" ht="15.5" x14ac:dyDescent="0.35">
      <c r="C200" t="s">
        <v>15</v>
      </c>
      <c r="D200" s="6">
        <v>3.53</v>
      </c>
      <c r="E200" s="6">
        <v>-0.69</v>
      </c>
      <c r="F200" s="6">
        <v>8.33</v>
      </c>
      <c r="G200" s="6">
        <v>-1.8</v>
      </c>
    </row>
    <row r="201" spans="3:13" ht="15.5" x14ac:dyDescent="0.35">
      <c r="C201" t="s">
        <v>45</v>
      </c>
      <c r="I201" s="6">
        <v>-13.61</v>
      </c>
      <c r="J201" s="6">
        <v>3.61</v>
      </c>
      <c r="K201" s="6">
        <v>0.26</v>
      </c>
      <c r="L201" s="6">
        <v>251670.04</v>
      </c>
      <c r="M201" s="6">
        <v>8139322.8700000001</v>
      </c>
    </row>
    <row r="202" spans="3:13" ht="15.5" x14ac:dyDescent="0.35">
      <c r="C202" t="s">
        <v>59</v>
      </c>
      <c r="I202" s="6">
        <v>-27.48</v>
      </c>
      <c r="J202" s="6">
        <v>35.729999999999997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62</v>
      </c>
      <c r="I203" s="6">
        <v>5.61</v>
      </c>
      <c r="J203" s="6">
        <v>1.91</v>
      </c>
      <c r="K203" s="5">
        <v>0</v>
      </c>
      <c r="L203" s="5">
        <v>0</v>
      </c>
      <c r="M203" s="5">
        <v>0</v>
      </c>
    </row>
    <row r="204" spans="3:13" ht="15.5" x14ac:dyDescent="0.35">
      <c r="C204" t="s">
        <v>186</v>
      </c>
      <c r="I204" s="5">
        <v>7610000000</v>
      </c>
      <c r="J204" s="5">
        <v>14680000000</v>
      </c>
      <c r="K204" s="5">
        <v>15010000000</v>
      </c>
      <c r="L204" s="5">
        <v>10510000000</v>
      </c>
      <c r="M204" s="6">
        <v>8119999999.999999</v>
      </c>
    </row>
    <row r="205" spans="3:13" ht="15.5" x14ac:dyDescent="0.35">
      <c r="C205" t="s">
        <v>187</v>
      </c>
      <c r="I205" s="6">
        <v>-0.2147</v>
      </c>
      <c r="J205" s="6">
        <v>4.3099999999999999E-2</v>
      </c>
      <c r="K205" s="6">
        <v>7.7399999999999997E-2</v>
      </c>
      <c r="L205" s="6">
        <v>0.1066</v>
      </c>
      <c r="M205" s="6">
        <v>0.1326</v>
      </c>
    </row>
    <row r="206" spans="3:13" ht="15.5" x14ac:dyDescent="0.35">
      <c r="C206" t="s">
        <v>188</v>
      </c>
      <c r="I206" s="6">
        <v>-0.35700000000000004</v>
      </c>
      <c r="J206" s="6">
        <v>6.93E-2</v>
      </c>
      <c r="K206" s="6">
        <v>0.24109999999999998</v>
      </c>
      <c r="L206" s="6">
        <v>0.20399999999999999</v>
      </c>
      <c r="M206" s="6">
        <v>0.19589999999999999</v>
      </c>
    </row>
    <row r="207" spans="3:13" ht="15.5" x14ac:dyDescent="0.35">
      <c r="C207" t="s">
        <v>189</v>
      </c>
      <c r="I207" s="6">
        <v>4.8600000000000004E-2</v>
      </c>
      <c r="J207" s="6">
        <v>0.1515</v>
      </c>
      <c r="K207" s="6">
        <v>0.29320000000000002</v>
      </c>
      <c r="L207" s="6">
        <v>0.25140000000000001</v>
      </c>
      <c r="M207" s="6">
        <v>0.46590000000000004</v>
      </c>
    </row>
    <row r="208" spans="3:13" ht="15.5" x14ac:dyDescent="0.35">
      <c r="C208" t="s">
        <v>190</v>
      </c>
    </row>
    <row r="209" spans="2:13" ht="15.5" x14ac:dyDescent="0.35">
      <c r="C209" t="s">
        <v>56</v>
      </c>
      <c r="I209" s="6">
        <v>9.81</v>
      </c>
      <c r="J209" s="6">
        <v>2.48</v>
      </c>
      <c r="K209" s="5">
        <v>0</v>
      </c>
      <c r="L209" s="5">
        <v>0</v>
      </c>
      <c r="M209" s="5">
        <v>0</v>
      </c>
    </row>
    <row r="210" spans="2:13" ht="15.5" x14ac:dyDescent="0.35">
      <c r="C210" t="s">
        <v>53</v>
      </c>
      <c r="I210" s="6">
        <v>38.119999999999997</v>
      </c>
      <c r="J210" s="6">
        <v>52.02</v>
      </c>
      <c r="K210" s="6">
        <v>1.07</v>
      </c>
      <c r="L210" s="6">
        <v>1233530.8400000001</v>
      </c>
      <c r="M210" s="6">
        <v>41558609.560000002</v>
      </c>
    </row>
    <row r="211" spans="2:13" ht="15.5" x14ac:dyDescent="0.35">
      <c r="C211" t="s">
        <v>191</v>
      </c>
      <c r="I211" s="6">
        <v>9.81</v>
      </c>
      <c r="J211" s="6">
        <v>2.48</v>
      </c>
      <c r="K211" s="5">
        <v>0</v>
      </c>
      <c r="L211" s="5">
        <v>0</v>
      </c>
      <c r="M211" s="5">
        <v>0</v>
      </c>
    </row>
    <row r="212" spans="2:13" ht="15.5" x14ac:dyDescent="0.35">
      <c r="C212" t="s">
        <v>192</v>
      </c>
      <c r="I212" s="6">
        <v>38.119999999999997</v>
      </c>
      <c r="J212" s="6">
        <v>52.02</v>
      </c>
      <c r="K212" s="6">
        <v>1.07</v>
      </c>
      <c r="L212" s="6">
        <v>1233530.8400000001</v>
      </c>
      <c r="M212" s="6">
        <v>41558609.560000002</v>
      </c>
    </row>
    <row r="213" spans="2:13" ht="15.5" x14ac:dyDescent="0.35">
      <c r="C213" t="s">
        <v>193</v>
      </c>
      <c r="I213" s="5">
        <v>2000000000</v>
      </c>
      <c r="J213" s="5">
        <v>21000000000</v>
      </c>
      <c r="K213" s="5">
        <v>16000000000</v>
      </c>
      <c r="L213" s="5">
        <v>12000000000</v>
      </c>
      <c r="M213" s="5">
        <v>3000000000</v>
      </c>
    </row>
    <row r="214" spans="2:13" ht="15.5" x14ac:dyDescent="0.35">
      <c r="C214" t="s">
        <v>194</v>
      </c>
      <c r="I214" s="5">
        <v>0</v>
      </c>
      <c r="J214" s="5">
        <v>1000000000</v>
      </c>
      <c r="K214" s="5">
        <v>1000000000</v>
      </c>
    </row>
    <row r="215" spans="2:13" ht="15.5" x14ac:dyDescent="0.35">
      <c r="C215" t="s">
        <v>25</v>
      </c>
      <c r="I215" s="5">
        <v>2000000000</v>
      </c>
      <c r="J215" s="5">
        <v>23000000000</v>
      </c>
      <c r="K215" s="5">
        <v>17000000000</v>
      </c>
      <c r="L215" s="5">
        <v>12000000000</v>
      </c>
      <c r="M215" s="5">
        <v>3000000000</v>
      </c>
    </row>
    <row r="216" spans="2:13" ht="15.5" x14ac:dyDescent="0.35">
      <c r="C216" t="s">
        <v>22</v>
      </c>
      <c r="I216" s="5">
        <v>0</v>
      </c>
      <c r="J216" s="5">
        <v>13000000000</v>
      </c>
      <c r="K216" s="5">
        <v>8000000000</v>
      </c>
      <c r="L216" s="5">
        <v>10000000000</v>
      </c>
      <c r="M216" s="5">
        <v>-2000000000</v>
      </c>
    </row>
    <row r="217" spans="2:13" ht="15.5" x14ac:dyDescent="0.35">
      <c r="C217" t="s">
        <v>195</v>
      </c>
      <c r="I217" s="5">
        <v>63000000000</v>
      </c>
      <c r="J217" s="5">
        <v>87000000000</v>
      </c>
      <c r="K217" s="5">
        <v>25000000000</v>
      </c>
      <c r="L217" s="5">
        <v>26000000000</v>
      </c>
      <c r="M217" s="5">
        <v>23000000000</v>
      </c>
    </row>
    <row r="218" spans="2:13" ht="15.5" x14ac:dyDescent="0.35">
      <c r="C218" t="s">
        <v>196</v>
      </c>
      <c r="I218" s="5">
        <v>9000000000</v>
      </c>
      <c r="J218" s="5">
        <v>-7000000000</v>
      </c>
      <c r="K218" s="5">
        <v>8000000000</v>
      </c>
      <c r="L218" s="5">
        <v>2000000000</v>
      </c>
      <c r="M218" s="5">
        <v>2000000000</v>
      </c>
    </row>
    <row r="219" spans="2:13" ht="15.5" x14ac:dyDescent="0.35">
      <c r="C219" t="s">
        <v>197</v>
      </c>
      <c r="I219" s="5">
        <v>-1000000000</v>
      </c>
      <c r="J219" s="5">
        <v>-2000000000</v>
      </c>
      <c r="K219" s="5">
        <v>-1000000000</v>
      </c>
      <c r="L219" s="5">
        <v>-8000000000</v>
      </c>
      <c r="M219" s="5">
        <v>-1000000000</v>
      </c>
    </row>
    <row r="220" spans="2:13" ht="15.5" x14ac:dyDescent="0.35">
      <c r="C220" t="s">
        <v>14</v>
      </c>
      <c r="I220" s="5">
        <v>9000000000</v>
      </c>
      <c r="J220" s="5">
        <v>-8000000000</v>
      </c>
      <c r="K220" s="5">
        <v>7000000000</v>
      </c>
      <c r="L220" s="5">
        <v>-6000000000</v>
      </c>
      <c r="M220" s="5">
        <v>1000000000</v>
      </c>
    </row>
    <row r="221" spans="2:13" ht="15.5" x14ac:dyDescent="0.35">
      <c r="C221" t="s">
        <v>16</v>
      </c>
      <c r="I221" s="6">
        <v>4.5199999999999996</v>
      </c>
      <c r="J221" s="6">
        <v>-4.32</v>
      </c>
      <c r="K221" s="6">
        <v>0.18</v>
      </c>
      <c r="L221" s="6">
        <v>-222248.05</v>
      </c>
      <c r="M221" s="6">
        <v>2041372.02</v>
      </c>
    </row>
    <row r="223" spans="2:13" ht="15.5" x14ac:dyDescent="0.35">
      <c r="B223" t="s">
        <v>198</v>
      </c>
      <c r="C223" t="s">
        <v>199</v>
      </c>
      <c r="D223" s="5">
        <v>4000000000</v>
      </c>
      <c r="E223" s="5">
        <v>-16000000000</v>
      </c>
      <c r="F223" s="5">
        <v>-12000000000</v>
      </c>
      <c r="G223" s="5">
        <v>-216000000</v>
      </c>
      <c r="H223" s="5">
        <v>17000000000</v>
      </c>
      <c r="I223" s="5">
        <v>-26000000000</v>
      </c>
      <c r="J223" s="5">
        <v>7000000000</v>
      </c>
      <c r="K223" s="5">
        <v>10000000000</v>
      </c>
      <c r="L223" s="5">
        <v>7000000000</v>
      </c>
      <c r="M223" s="5">
        <v>5000000000</v>
      </c>
    </row>
    <row r="224" spans="2:13" ht="15.5" x14ac:dyDescent="0.35">
      <c r="C224" t="s">
        <v>317</v>
      </c>
      <c r="H224" s="5">
        <v>-23000000000</v>
      </c>
      <c r="I224" s="5">
        <v>-26000000000</v>
      </c>
      <c r="J224" s="5">
        <v>7000000000</v>
      </c>
    </row>
    <row r="225" spans="3:13" ht="15.5" x14ac:dyDescent="0.35">
      <c r="C225" t="s">
        <v>44</v>
      </c>
      <c r="D225" s="6">
        <v>2.2200000000000002</v>
      </c>
      <c r="E225" s="6">
        <v>-8.14</v>
      </c>
      <c r="F225" s="6">
        <v>-6.23</v>
      </c>
      <c r="G225" s="6">
        <v>-0.11</v>
      </c>
      <c r="H225" s="6">
        <v>8.89</v>
      </c>
      <c r="I225" s="6">
        <v>-13.61</v>
      </c>
      <c r="J225" s="6">
        <v>3.61</v>
      </c>
      <c r="K225" s="6">
        <v>4.9800000000000004</v>
      </c>
      <c r="L225" s="6">
        <v>3.56</v>
      </c>
      <c r="M225" s="6">
        <v>2.77</v>
      </c>
    </row>
    <row r="226" spans="3:13" ht="15.5" x14ac:dyDescent="0.35">
      <c r="C226" t="s">
        <v>318</v>
      </c>
      <c r="H226" s="6">
        <v>-12.26</v>
      </c>
      <c r="I226" s="6">
        <v>-13.61</v>
      </c>
      <c r="J226" s="6">
        <v>3.61</v>
      </c>
    </row>
    <row r="227" spans="3:13" ht="15.5" x14ac:dyDescent="0.35">
      <c r="C227" t="s">
        <v>204</v>
      </c>
      <c r="D227" s="5">
        <v>29000000000</v>
      </c>
      <c r="E227" s="5">
        <v>30000000000</v>
      </c>
      <c r="F227" s="5">
        <v>34000000000</v>
      </c>
      <c r="G227" s="5">
        <v>27000000000</v>
      </c>
      <c r="H227" s="5">
        <v>118000000000</v>
      </c>
      <c r="I227" s="5">
        <v>127000000000</v>
      </c>
      <c r="J227" s="5">
        <v>129000000000</v>
      </c>
      <c r="K227" s="5">
        <v>98000000000</v>
      </c>
      <c r="L227" s="5">
        <v>84000000000</v>
      </c>
      <c r="M227" s="5">
        <v>59000000000</v>
      </c>
    </row>
    <row r="228" spans="3:13" ht="15.5" x14ac:dyDescent="0.35">
      <c r="C228" t="s">
        <v>319</v>
      </c>
      <c r="H228" s="5">
        <v>120000000000</v>
      </c>
      <c r="I228" s="5">
        <v>127000000000</v>
      </c>
      <c r="J228" s="5">
        <v>129000000000</v>
      </c>
    </row>
    <row r="229" spans="3:13" ht="15.5" x14ac:dyDescent="0.35">
      <c r="C229" t="s">
        <v>208</v>
      </c>
      <c r="I229" s="6">
        <v>42.07</v>
      </c>
    </row>
    <row r="230" spans="3:13" ht="15.5" x14ac:dyDescent="0.35">
      <c r="C230" t="s">
        <v>320</v>
      </c>
      <c r="I230" s="6">
        <v>-30.5</v>
      </c>
    </row>
    <row r="231" spans="3:13" ht="15.5" x14ac:dyDescent="0.35">
      <c r="C231" t="s">
        <v>209</v>
      </c>
      <c r="I231" s="6">
        <v>7.42</v>
      </c>
    </row>
    <row r="232" spans="3:13" ht="15.5" x14ac:dyDescent="0.35">
      <c r="C232" t="s">
        <v>321</v>
      </c>
      <c r="I232" s="6">
        <v>-3.2799999999999996E-2</v>
      </c>
    </row>
    <row r="233" spans="3:13" ht="15.5" x14ac:dyDescent="0.35">
      <c r="C233" t="s">
        <v>322</v>
      </c>
      <c r="I233" s="6">
        <v>5.94</v>
      </c>
    </row>
    <row r="234" spans="3:13" ht="15.5" x14ac:dyDescent="0.35">
      <c r="C234" t="s">
        <v>210</v>
      </c>
      <c r="I234" s="6">
        <v>9.27</v>
      </c>
    </row>
    <row r="235" spans="3:13" ht="15.5" x14ac:dyDescent="0.35">
      <c r="C235" t="s">
        <v>323</v>
      </c>
      <c r="I235" s="6">
        <v>38.56</v>
      </c>
    </row>
    <row r="236" spans="3:13" ht="15.5" x14ac:dyDescent="0.35">
      <c r="C236" t="s">
        <v>324</v>
      </c>
      <c r="I236" s="6">
        <v>39.9</v>
      </c>
    </row>
    <row r="237" spans="3:13" ht="15.5" x14ac:dyDescent="0.35">
      <c r="C237" t="s">
        <v>325</v>
      </c>
      <c r="I237" s="6">
        <v>104.54</v>
      </c>
    </row>
    <row r="238" spans="3:13" ht="15.5" x14ac:dyDescent="0.35">
      <c r="C238" t="s">
        <v>326</v>
      </c>
      <c r="I238" s="6">
        <v>75.319999999999993</v>
      </c>
    </row>
    <row r="239" spans="3:13" ht="15.5" x14ac:dyDescent="0.35">
      <c r="C239" t="s">
        <v>329</v>
      </c>
      <c r="I239" s="6">
        <v>-12.26</v>
      </c>
    </row>
    <row r="240" spans="3:13" ht="15.5" x14ac:dyDescent="0.35">
      <c r="C240" t="s">
        <v>211</v>
      </c>
      <c r="I240" s="6">
        <v>8.89</v>
      </c>
    </row>
    <row r="241" spans="3:9" ht="15.5" x14ac:dyDescent="0.35">
      <c r="C241" t="s">
        <v>330</v>
      </c>
      <c r="I241" s="6">
        <v>62.94</v>
      </c>
    </row>
    <row r="242" spans="3:9" ht="15.5" x14ac:dyDescent="0.35">
      <c r="C242" t="s">
        <v>212</v>
      </c>
      <c r="D242" s="6">
        <v>0.82</v>
      </c>
    </row>
    <row r="243" spans="3:9" ht="15.5" x14ac:dyDescent="0.35">
      <c r="C243" t="s">
        <v>213</v>
      </c>
      <c r="I243" s="6">
        <v>40.35</v>
      </c>
    </row>
    <row r="244" spans="3:9" ht="15.5" x14ac:dyDescent="0.35">
      <c r="C244" t="s">
        <v>331</v>
      </c>
      <c r="I244" s="6">
        <v>9.3699999999999992</v>
      </c>
    </row>
    <row r="245" spans="3:9" ht="15.5" x14ac:dyDescent="0.35">
      <c r="C245" t="s">
        <v>214</v>
      </c>
      <c r="D245" s="6">
        <v>3.02</v>
      </c>
    </row>
    <row r="246" spans="3:9" ht="15.5" x14ac:dyDescent="0.35">
      <c r="C246" t="s">
        <v>215</v>
      </c>
      <c r="D246" s="6">
        <v>2.68</v>
      </c>
    </row>
    <row r="247" spans="3:9" ht="15.5" x14ac:dyDescent="0.35">
      <c r="C247" t="s">
        <v>216</v>
      </c>
      <c r="D247" s="6">
        <v>0.04</v>
      </c>
    </row>
    <row r="248" spans="3:9" ht="15.5" x14ac:dyDescent="0.35">
      <c r="C248" t="s">
        <v>332</v>
      </c>
      <c r="D248" s="6">
        <v>0.01</v>
      </c>
    </row>
    <row r="249" spans="3:9" ht="15.5" x14ac:dyDescent="0.35">
      <c r="C249" t="s">
        <v>217</v>
      </c>
      <c r="D249" s="6">
        <v>0.59</v>
      </c>
    </row>
    <row r="250" spans="3:9" ht="15.5" x14ac:dyDescent="0.35">
      <c r="C250" t="s">
        <v>218</v>
      </c>
      <c r="D250" s="6">
        <v>0.02</v>
      </c>
    </row>
    <row r="251" spans="3:9" ht="15.5" x14ac:dyDescent="0.35">
      <c r="C251" t="s">
        <v>219</v>
      </c>
      <c r="D251" s="6">
        <v>1.59</v>
      </c>
    </row>
    <row r="252" spans="3:9" ht="15.5" x14ac:dyDescent="0.35">
      <c r="C252" t="s">
        <v>12</v>
      </c>
      <c r="D252" s="5">
        <v>7000000000</v>
      </c>
    </row>
    <row r="253" spans="3:9" ht="15.5" x14ac:dyDescent="0.35">
      <c r="C253" t="s">
        <v>220</v>
      </c>
      <c r="I253" s="6">
        <v>5.23</v>
      </c>
    </row>
    <row r="254" spans="3:9" ht="15.5" x14ac:dyDescent="0.35">
      <c r="C254" t="s">
        <v>221</v>
      </c>
      <c r="I254" s="6">
        <v>-0.19079999999999997</v>
      </c>
    </row>
    <row r="255" spans="3:9" ht="15.5" x14ac:dyDescent="0.35">
      <c r="C255" t="s">
        <v>222</v>
      </c>
      <c r="I255" s="6">
        <v>-0.3039</v>
      </c>
    </row>
    <row r="256" spans="3:9" ht="15.5" x14ac:dyDescent="0.35">
      <c r="C256" t="s">
        <v>223</v>
      </c>
      <c r="I256" s="6">
        <v>7.5199999999999989E-2</v>
      </c>
    </row>
    <row r="257" spans="3:9" ht="15.5" x14ac:dyDescent="0.35">
      <c r="C257" t="s">
        <v>334</v>
      </c>
      <c r="I257" s="6">
        <v>0.10099999999999999</v>
      </c>
    </row>
    <row r="258" spans="3:9" ht="15.5" x14ac:dyDescent="0.35">
      <c r="C258" t="s">
        <v>224</v>
      </c>
      <c r="D258" s="6">
        <v>58.39</v>
      </c>
    </row>
    <row r="259" spans="3:9" ht="15.5" x14ac:dyDescent="0.35">
      <c r="C259" t="s">
        <v>225</v>
      </c>
      <c r="D259" s="6">
        <v>47.97</v>
      </c>
    </row>
    <row r="260" spans="3:9" ht="15.5" x14ac:dyDescent="0.35">
      <c r="C260" t="s">
        <v>226</v>
      </c>
      <c r="D260" s="6">
        <v>96.38</v>
      </c>
    </row>
    <row r="261" spans="3:9" ht="15.5" x14ac:dyDescent="0.35">
      <c r="C261" t="s">
        <v>227</v>
      </c>
      <c r="D261" s="6">
        <v>9.98</v>
      </c>
    </row>
    <row r="262" spans="3:9" ht="15.5" x14ac:dyDescent="0.35">
      <c r="C262" t="s">
        <v>228</v>
      </c>
      <c r="D262" s="6">
        <v>1.56</v>
      </c>
    </row>
    <row r="263" spans="3:9" ht="15.5" x14ac:dyDescent="0.35">
      <c r="C263" t="s">
        <v>335</v>
      </c>
      <c r="I263" s="6">
        <v>0.99</v>
      </c>
    </row>
    <row r="264" spans="3:9" ht="15.5" x14ac:dyDescent="0.35">
      <c r="C264" t="s">
        <v>336</v>
      </c>
      <c r="I264" s="6">
        <v>7.81</v>
      </c>
    </row>
    <row r="265" spans="3:9" ht="15.5" x14ac:dyDescent="0.35">
      <c r="C265" t="s">
        <v>40</v>
      </c>
      <c r="I265" s="5">
        <v>713000000000</v>
      </c>
    </row>
    <row r="266" spans="3:9" ht="15.5" x14ac:dyDescent="0.35">
      <c r="C266" t="s">
        <v>229</v>
      </c>
      <c r="I266" s="5">
        <v>714000000000</v>
      </c>
    </row>
    <row r="267" spans="3:9" ht="15.5" x14ac:dyDescent="0.35">
      <c r="C267" t="s">
        <v>230</v>
      </c>
      <c r="I267" s="5">
        <v>1910000000</v>
      </c>
    </row>
    <row r="268" spans="3:9" ht="15.5" x14ac:dyDescent="0.35">
      <c r="C268" t="s">
        <v>231</v>
      </c>
      <c r="I268" s="6">
        <v>0.18090000000000001</v>
      </c>
    </row>
    <row r="269" spans="3:9" ht="15.5" x14ac:dyDescent="0.35">
      <c r="C269" t="s">
        <v>232</v>
      </c>
      <c r="D269" s="6">
        <v>0.27690000000000003</v>
      </c>
    </row>
    <row r="270" spans="3:9" ht="15.5" x14ac:dyDescent="0.35">
      <c r="C270" t="s">
        <v>233</v>
      </c>
      <c r="D270" s="6">
        <v>0.16010000000000002</v>
      </c>
    </row>
    <row r="271" spans="3:9" ht="15.5" x14ac:dyDescent="0.35">
      <c r="C271" t="s">
        <v>234</v>
      </c>
      <c r="D271" s="6">
        <v>0.14400000000000002</v>
      </c>
    </row>
    <row r="272" spans="3:9" ht="15.5" x14ac:dyDescent="0.35">
      <c r="C272" t="s">
        <v>235</v>
      </c>
      <c r="D272" s="6">
        <v>-0.19399999999999998</v>
      </c>
    </row>
    <row r="273" spans="3:9" ht="15.5" x14ac:dyDescent="0.35">
      <c r="C273" t="s">
        <v>236</v>
      </c>
      <c r="D273" s="6">
        <v>-0.12939999999999999</v>
      </c>
    </row>
    <row r="274" spans="3:9" ht="15.5" x14ac:dyDescent="0.35">
      <c r="C274" t="s">
        <v>237</v>
      </c>
      <c r="D274" s="6">
        <v>1.5386000000000002</v>
      </c>
    </row>
    <row r="275" spans="3:9" ht="15.5" x14ac:dyDescent="0.35">
      <c r="C275" t="s">
        <v>244</v>
      </c>
      <c r="I275" s="5">
        <v>5</v>
      </c>
    </row>
    <row r="276" spans="3:9" ht="15.5" x14ac:dyDescent="0.35">
      <c r="C276" t="s">
        <v>245</v>
      </c>
      <c r="I276" s="6">
        <v>0.74</v>
      </c>
    </row>
    <row r="277" spans="3:9" ht="15.5" x14ac:dyDescent="0.35">
      <c r="C277" t="s">
        <v>246</v>
      </c>
      <c r="I277" s="6">
        <v>0.45</v>
      </c>
    </row>
    <row r="278" spans="3:9" ht="15.5" x14ac:dyDescent="0.35">
      <c r="C278" t="s">
        <v>247</v>
      </c>
      <c r="I278" s="6">
        <v>0.11</v>
      </c>
    </row>
    <row r="279" spans="3:9" ht="15.5" x14ac:dyDescent="0.35">
      <c r="C279" t="s">
        <v>249</v>
      </c>
      <c r="I279" s="6">
        <v>0.2</v>
      </c>
    </row>
    <row r="280" spans="3:9" ht="15.5" x14ac:dyDescent="0.35">
      <c r="C280" t="s">
        <v>250</v>
      </c>
      <c r="I280" s="6">
        <v>7.0000000000000007E-2</v>
      </c>
    </row>
    <row r="281" spans="3:9" ht="15.5" x14ac:dyDescent="0.35">
      <c r="C281" t="s">
        <v>251</v>
      </c>
      <c r="I281" s="6">
        <v>0.95</v>
      </c>
    </row>
    <row r="282" spans="3:9" ht="15.5" x14ac:dyDescent="0.35">
      <c r="C282" t="s">
        <v>337</v>
      </c>
      <c r="I282" s="5">
        <v>120000000000</v>
      </c>
    </row>
    <row r="283" spans="3:9" ht="15.5" x14ac:dyDescent="0.35">
      <c r="C283" t="s">
        <v>338</v>
      </c>
      <c r="I283" s="5">
        <v>32000000000</v>
      </c>
    </row>
    <row r="284" spans="3:9" ht="15.5" x14ac:dyDescent="0.35">
      <c r="C284" t="s">
        <v>339</v>
      </c>
      <c r="I284" s="5">
        <v>5000000000</v>
      </c>
    </row>
    <row r="285" spans="3:9" ht="15.5" x14ac:dyDescent="0.35">
      <c r="C285" t="s">
        <v>340</v>
      </c>
      <c r="I285" s="5">
        <v>-23000000000</v>
      </c>
    </row>
    <row r="286" spans="3:9" ht="15.5" x14ac:dyDescent="0.35">
      <c r="C286" t="s">
        <v>252</v>
      </c>
      <c r="D286" s="5">
        <v>2000000000</v>
      </c>
    </row>
    <row r="287" spans="3:9" ht="15.5" x14ac:dyDescent="0.35">
      <c r="C287" t="s">
        <v>253</v>
      </c>
      <c r="D287" s="5">
        <v>123000000000</v>
      </c>
    </row>
    <row r="288" spans="3:9" ht="15.5" x14ac:dyDescent="0.35">
      <c r="C288" t="s">
        <v>254</v>
      </c>
      <c r="D288" s="5">
        <v>46000000000</v>
      </c>
    </row>
    <row r="289" spans="3:9" ht="15.5" x14ac:dyDescent="0.35">
      <c r="C289" t="s">
        <v>183</v>
      </c>
      <c r="D289" s="5">
        <v>64000000000</v>
      </c>
    </row>
    <row r="290" spans="3:9" ht="15.5" x14ac:dyDescent="0.35">
      <c r="C290" t="s">
        <v>182</v>
      </c>
      <c r="I290" s="5">
        <v>77000000000</v>
      </c>
    </row>
    <row r="291" spans="3:9" ht="15.5" x14ac:dyDescent="0.35">
      <c r="C291" t="s">
        <v>181</v>
      </c>
      <c r="D291" s="5">
        <v>1000000000</v>
      </c>
    </row>
    <row r="292" spans="3:9" ht="15.5" x14ac:dyDescent="0.35">
      <c r="C292" t="s">
        <v>180</v>
      </c>
      <c r="D292" s="5">
        <v>2000000000</v>
      </c>
    </row>
    <row r="293" spans="3:9" ht="15.5" x14ac:dyDescent="0.35">
      <c r="C293" t="s">
        <v>23</v>
      </c>
      <c r="D293" s="5">
        <v>3000000000</v>
      </c>
    </row>
    <row r="294" spans="3:9" ht="15.5" x14ac:dyDescent="0.35">
      <c r="C294" t="s">
        <v>20</v>
      </c>
      <c r="D294" s="5">
        <v>1000000000</v>
      </c>
    </row>
    <row r="295" spans="3:9" ht="15.5" x14ac:dyDescent="0.35">
      <c r="C295" t="s">
        <v>255</v>
      </c>
      <c r="I295" s="5">
        <v>77000000000</v>
      </c>
    </row>
    <row r="296" spans="3:9" ht="15.5" x14ac:dyDescent="0.35">
      <c r="C296" t="s">
        <v>341</v>
      </c>
      <c r="I296" s="5">
        <v>18000000000</v>
      </c>
    </row>
    <row r="297" spans="3:9" ht="15.5" x14ac:dyDescent="0.35">
      <c r="C297" t="s">
        <v>342</v>
      </c>
      <c r="I297" s="5">
        <v>-1000000000</v>
      </c>
    </row>
    <row r="298" spans="3:9" ht="15.5" x14ac:dyDescent="0.35">
      <c r="C298" t="s">
        <v>343</v>
      </c>
      <c r="I298" s="5">
        <v>-19000000000</v>
      </c>
    </row>
    <row r="299" spans="3:9" ht="15.5" x14ac:dyDescent="0.35">
      <c r="C299" t="s">
        <v>344</v>
      </c>
      <c r="I299" s="5">
        <v>-1000000000</v>
      </c>
    </row>
    <row r="300" spans="3:9" ht="15.5" x14ac:dyDescent="0.35">
      <c r="C300" t="s">
        <v>345</v>
      </c>
      <c r="I300" s="5">
        <v>18000000000</v>
      </c>
    </row>
  </sheetData>
  <pageMargins left="0.7" right="0.7" top="0.75" bottom="0.75" header="0.3" footer="0.3"/>
  <ignoredErrors>
    <ignoredError sqref="A1:M301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6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1471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1472</v>
      </c>
      <c r="D2" s="2" vm="154">
        <f ca="1">IFERROR(_xlfn.STOCKHISTORY("XIDX:" &amp; $C$1, D3, , 0, 0, 1), "Libur")</f>
        <v>101</v>
      </c>
      <c r="H2" s="2" vm="154">
        <f ca="1">IFERROR(INDEX(D2:G2,COUNT(D2:G2)),"")</f>
        <v>101</v>
      </c>
      <c r="I2" s="2" vm="52">
        <f ca="1">IFERROR(_xlfn.STOCKHISTORY("XIDX:" &amp; $C$1, I1, , 0, 0, 1), "Libur")</f>
        <v>123</v>
      </c>
      <c r="J2" s="2" vm="208">
        <f ca="1">IFERROR(_xlfn.STOCKHISTORY("XIDX:" &amp; $C$1, J1, , 0, 0, 1), "Libur")</f>
        <v>162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7254180177</v>
      </c>
      <c r="H4" s="2">
        <f>IFERROR(SUM(D4:G4)*(4/MAX(1,COUNT(D4:G4))),"")</f>
        <v>29016720708</v>
      </c>
      <c r="I4" s="2">
        <f>IFERROR(INDEX(I51:I500,MATCH($C$4,$C$51:$C$500,0)),"")</f>
        <v>76045180171</v>
      </c>
      <c r="J4" s="2">
        <f>IFERROR(INDEX(J51:J500,MATCH($C$4,$C$51:$C$500,0)),"")</f>
        <v>140695003286</v>
      </c>
      <c r="K4" s="2">
        <f>IFERROR(INDEX(K51:K500,MATCH($C$4,$C$51:$C$500,0)),"")</f>
        <v>247549993320</v>
      </c>
      <c r="L4" s="2">
        <f>IFERROR(INDEX(L51:L500,MATCH($C$4,$C$51:$C$500,0)),"")</f>
        <v>116750000000</v>
      </c>
      <c r="M4" s="2">
        <f>IFERROR(INDEX(M51:M500,MATCH($C$4,$C$51:$C$500,0)),"")</f>
        <v>216453230000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1122096271</v>
      </c>
      <c r="H5" s="2">
        <f>IFERROR(SUM(D5:G5)*(4/MAX(1,COUNT(D5:G5))),"")</f>
        <v>4488385084</v>
      </c>
      <c r="I5" s="2">
        <f>IFERROR(INDEX(I51:I500,MATCH($C$5,$C$51:$C$500,0)),"")</f>
        <v>4659627303</v>
      </c>
      <c r="J5" s="2">
        <f>IFERROR(INDEX(J51:J500,MATCH($C$5,$C$51:$C$500,0)),"")</f>
        <v>6880463983</v>
      </c>
      <c r="K5" s="2">
        <f>IFERROR(INDEX(K51:K500,MATCH($C$5,$C$51:$C$500,0)),"")</f>
        <v>27335507419</v>
      </c>
      <c r="L5" s="2">
        <f>IFERROR(INDEX(L51:L500,MATCH($C$5,$C$51:$C$500,0)),"")</f>
        <v>10674941032</v>
      </c>
      <c r="M5" s="2">
        <f>IFERROR(INDEX(M51:M500,MATCH($C$5,$C$51:$C$500,0)),"")</f>
        <v>7420524760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529470202243</v>
      </c>
      <c r="H6" s="2">
        <f>IFERROR(INDEX(D6:G6,COUNT(D6:G6)),"")</f>
        <v>529470202243</v>
      </c>
      <c r="I6" s="2">
        <f>IFERROR(INDEX(I51:I500,MATCH($C$6,$C$51:$C$500,0)),"")</f>
        <v>528348105972</v>
      </c>
      <c r="J6" s="2">
        <f>IFERROR(INDEX(J51:J500,MATCH($C$6,$C$51:$C$500,0)),"")</f>
        <v>523661871141</v>
      </c>
      <c r="K6" s="2">
        <f>IFERROR(INDEX(K51:K500,MATCH($C$6,$C$51:$C$500,0)),"")</f>
        <v>303530843311</v>
      </c>
      <c r="L6" s="2">
        <f>IFERROR(INDEX(L51:L500,MATCH($C$6,$C$51:$C$500,0)),"")</f>
        <v>36195335892</v>
      </c>
      <c r="M6" s="2">
        <f>IFERROR(INDEX(M51:M500,MATCH($C$6,$C$51:$C$500,0)),"")</f>
        <v>25520394860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4.7699999999999996</v>
      </c>
      <c r="H7" s="3">
        <f>IFERROR(INDEX(D7:G7,COUNT(D7:G7)),"")</f>
        <v>4.7699999999999996</v>
      </c>
      <c r="I7" s="3">
        <f>IFERROR(INDEX(I51:I500,MATCH($C$7,$C$51:$C$500,0))/1000000000,"")</f>
        <v>4.7699999999999996</v>
      </c>
      <c r="J7" s="3">
        <f>IFERROR(INDEX(J51:J500,MATCH($C$7,$C$51:$C$500,0))/1000000000,"")</f>
        <v>4.7699999999999996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-4000000000</v>
      </c>
      <c r="H8" s="2">
        <f>IFERROR(INDEX(D8:G8,COUNT(D8:G8)),"")</f>
        <v>-4000000000</v>
      </c>
      <c r="I8" s="2">
        <f>IFERROR(INDEX(I51:I500,MATCH($C$8,$C$51:$C$500,0)),"")</f>
        <v>-51000000000</v>
      </c>
      <c r="J8" s="2">
        <f>IFERROR(INDEX(J51:J500,MATCH($C$8,$C$51:$C$500,0)),"")</f>
        <v>-116000000000</v>
      </c>
      <c r="K8" s="2">
        <f>IFERROR(INDEX(K51:K500,MATCH($C$8,$C$51:$C$500,0)),"")</f>
        <v>8000000000</v>
      </c>
      <c r="L8" s="2">
        <f>IFERROR(INDEX(L51:L500,MATCH($C$8,$C$51:$C$500,0)),"")</f>
        <v>-4000000000</v>
      </c>
      <c r="M8" s="2">
        <f>IFERROR(INDEX(M51:M500,MATCH($C$8,$C$51:$C$500,0)),"")</f>
        <v>12000000000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-0.87</v>
      </c>
      <c r="H9" s="3">
        <f>IFERROR(INDEX(D9:G9,COUNT(D9:G9)),"")</f>
        <v>-0.87</v>
      </c>
      <c r="I9" s="3">
        <f>IFERROR(INDEX(I51:I500,MATCH($C$9,$C$51:$C$500,0)),"")</f>
        <v>-10.74</v>
      </c>
      <c r="J9" s="3">
        <f>IFERROR(INDEX(J51:J500,MATCH($C$9,$C$51:$C$500,0)),"")</f>
        <v>-24.3</v>
      </c>
      <c r="K9" s="3">
        <f>IFERROR(INDEX(K51:K500,MATCH($C$9,$C$51:$C$500,0)),"")</f>
        <v>27254.29</v>
      </c>
      <c r="L9" s="3">
        <f>IFERROR(INDEX(L51:L500,MATCH($C$9,$C$51:$C$500,0)),"")</f>
        <v>-8655971.2300000004</v>
      </c>
      <c r="M9" s="3">
        <f>IFERROR(INDEX(M51:M500,MATCH($C$9,$C$51:$C$500,0)),"")</f>
        <v>23740498.870000001</v>
      </c>
    </row>
    <row r="10" spans="1:13" ht="15.5" x14ac:dyDescent="0.35">
      <c r="C10" t="s">
        <v>17</v>
      </c>
      <c r="D10" s="3">
        <f ca="1">IFERROR(IF(D9=0,"",D2/D9),"")</f>
        <v>-116.0919540229885</v>
      </c>
      <c r="I10" s="3">
        <f ca="1">IFERROR(IF(I9=0,"",I2/I9),"")</f>
        <v>-11.452513966480447</v>
      </c>
      <c r="J10" s="3">
        <f ca="1">IFERROR(IF(J9=0,"",J2/J9),"")</f>
        <v>-6.6666666666666661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60530544695</v>
      </c>
      <c r="H11" s="2">
        <f>IFERROR(INDEX(D11:G11,COUNT(D11:G11)),"")</f>
        <v>60530544695</v>
      </c>
      <c r="I11" s="2">
        <f>IFERROR(INDEX(I51:I500,MATCH($C$11,$C$51:$C$500,0)),"")</f>
        <v>63273782019</v>
      </c>
      <c r="J11" s="2">
        <f>IFERROR(INDEX(J51:J500,MATCH($C$11,$C$51:$C$500,0)),"")</f>
        <v>105986625470</v>
      </c>
      <c r="K11" s="2">
        <f>IFERROR(INDEX(K51:K500,MATCH($C$11,$C$51:$C$500,0)),"")</f>
        <v>8574383809</v>
      </c>
      <c r="L11" s="2">
        <f>IFERROR(INDEX(L51:L500,MATCH($C$11,$C$51:$C$500,0)),"")</f>
        <v>4100770281</v>
      </c>
      <c r="M11" s="2">
        <f>IFERROR(INDEX(M51:M500,MATCH($C$11,$C$51:$C$500,0)),"")</f>
        <v>11789560119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-50000000000</v>
      </c>
      <c r="H12" s="2">
        <f>IFERROR(INDEX(D12:G12,COUNT(D12:G12)),"")</f>
        <v>-50000000000</v>
      </c>
      <c r="I12" s="2">
        <f>IFERROR(INDEX(I51:I500,MATCH($C$12,$C$51:$C$500,0)),"")</f>
        <v>-55000000000</v>
      </c>
      <c r="J12" s="2">
        <f>IFERROR(INDEX(J51:J500,MATCH($C$12,$C$51:$C$500,0)),"")</f>
        <v>-106000000000</v>
      </c>
      <c r="K12" s="2">
        <f>IFERROR(INDEX(K51:K500,MATCH($C$12,$C$51:$C$500,0)),"")</f>
        <v>-9000000000</v>
      </c>
      <c r="L12" s="2">
        <f>IFERROR(INDEX(L51:L500,MATCH($C$12,$C$51:$C$500,0)),"")</f>
        <v>-4000000000</v>
      </c>
      <c r="M12" s="2">
        <f>IFERROR(INDEX(M51:M500,MATCH($C$12,$C$51:$C$500,0)),"")</f>
        <v>-12000000000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>IFERROR(INDEX(I51:I500,MATCH($C$13,$C$51:$C$500,0)),"")</f>
        <v>9000000000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-417711991</v>
      </c>
      <c r="H15" s="2">
        <f>IFERROR(SUM(D15:G15)*(4/MAX(1,COUNT(D15:G15))),"")</f>
        <v>-1670847964</v>
      </c>
      <c r="I15" s="2">
        <f>IFERROR(INDEX(I51:I500,MATCH($C$15,$C$51:$C$500,0)),"")</f>
        <v>-2455170020</v>
      </c>
      <c r="J15" s="2">
        <f>IFERROR(INDEX(J51:J500,MATCH($C$15,$C$51:$C$500,0)),"")</f>
        <v>-3007214728</v>
      </c>
      <c r="K15" s="2">
        <f>IFERROR(INDEX(K51:K500,MATCH($C$15,$C$51:$C$500,0)),"")</f>
        <v>-8508257394</v>
      </c>
      <c r="L15" s="2">
        <f>IFERROR(INDEX(L51:L500,MATCH($C$15,$C$51:$C$500,0)),"")</f>
        <v>-3396436048</v>
      </c>
      <c r="M15" s="2">
        <f>IFERROR(INDEX(M51:M500,MATCH($C$15,$C$51:$C$500,0)),"")</f>
        <v>-2803234829</v>
      </c>
    </row>
    <row r="16" spans="1:13" ht="15.5" x14ac:dyDescent="0.35">
      <c r="C16" t="s">
        <v>28</v>
      </c>
      <c r="D16" s="2">
        <f>IFERROR(INDEX(D51:D500,MATCH($C$16,$C$51:$C$500,0)),"")</f>
        <v>1539808262</v>
      </c>
      <c r="H16" s="2">
        <f>IFERROR(SUM(D16:G16)*(4/MAX(1,COUNT(D16:G16))),"")</f>
        <v>6159233048</v>
      </c>
      <c r="I16" s="2">
        <f>IFERROR(INDEX(I51:I500,MATCH($C$16,$C$51:$C$500,0)),"")</f>
        <v>7467800500</v>
      </c>
      <c r="J16" s="2">
        <f>IFERROR(INDEX(J51:J500,MATCH($C$16,$C$51:$C$500,0)),"")</f>
        <v>9929735784</v>
      </c>
      <c r="K16" s="2">
        <f>IFERROR(INDEX(K51:K500,MATCH($C$16,$C$51:$C$500,0)),"")</f>
        <v>35832442393</v>
      </c>
      <c r="L16" s="2">
        <f>IFERROR(INDEX(L51:L500,MATCH($C$16,$C$51:$C$500,0)),"")</f>
        <v>14017699714</v>
      </c>
      <c r="M16" s="2">
        <f>IFERROR(INDEX(M51:M500,MATCH($C$16,$C$51:$C$500,0)),"")</f>
        <v>10176823642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481770000000</v>
      </c>
      <c r="H20" s="2">
        <f t="shared" ref="H20:M20" ca="1" si="0">IFERROR(H21*H2,"")</f>
        <v>481770000000</v>
      </c>
      <c r="I20" s="2">
        <f t="shared" ca="1" si="0"/>
        <v>586710000000</v>
      </c>
      <c r="J20" s="2">
        <f t="shared" ca="1" si="0"/>
        <v>772740000000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4770000000</v>
      </c>
      <c r="H21" s="2">
        <f>IFERROR(INDEX(D21:G21,COUNT(D21:G21)),"")</f>
        <v>4770000000</v>
      </c>
      <c r="I21" s="2">
        <f>IFERROR(INDEX(I51:I500,MATCH($C$7,$C$51:$C$500,0)),"")</f>
        <v>4770000000</v>
      </c>
      <c r="J21" s="2">
        <f>IFERROR(INDEX(J51:J500,MATCH($C$7,$C$51:$C$500,0)),"")</f>
        <v>4770000000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0.21192812480219891</v>
      </c>
      <c r="H23" s="3">
        <f t="shared" ref="H23:M23" si="1">IFERROR(H5/H6*100,"")</f>
        <v>0.84771249920879566</v>
      </c>
      <c r="I23" s="3">
        <f t="shared" si="1"/>
        <v>0.88192372610623837</v>
      </c>
      <c r="J23" s="3">
        <f t="shared" si="1"/>
        <v>1.3139134930729723</v>
      </c>
      <c r="K23" s="3">
        <f t="shared" si="1"/>
        <v>9.0058417526260524</v>
      </c>
      <c r="L23" s="3">
        <f t="shared" si="1"/>
        <v>29.492587287632844</v>
      </c>
      <c r="M23" s="3">
        <f t="shared" si="1"/>
        <v>29.076841485829579</v>
      </c>
    </row>
    <row r="24" spans="1:13" ht="15.5" x14ac:dyDescent="0.35">
      <c r="C24" t="s">
        <v>43</v>
      </c>
      <c r="D24" s="4">
        <f>IFERROR(_xlfn.RRI(5,I23,D23),"")</f>
        <v>-0.24811483900667353</v>
      </c>
      <c r="H24" s="4">
        <f t="shared" ref="H24:M24" si="2">IFERROR(_xlfn.RRI(5,M23,H23),"")</f>
        <v>-0.50689401747510532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0.24</v>
      </c>
      <c r="H25" s="3">
        <f>IFERROR(INDEX(D25:G25,COUNT(D25:G25)),"")</f>
        <v>0.24</v>
      </c>
      <c r="I25" s="3">
        <f>IFERROR(INDEX(I51:I500,MATCH($C$25,$C$51:$C$500,0)),"")</f>
        <v>1.05</v>
      </c>
      <c r="J25" s="3">
        <f>IFERROR(INDEX(J51:J500,MATCH($C$25,$C$51:$C$500,0)),"")</f>
        <v>1.45</v>
      </c>
      <c r="K25" s="3">
        <f>IFERROR(INDEX(K51:K500,MATCH($C$25,$C$51:$C$500,0)),"")</f>
        <v>93733.27</v>
      </c>
      <c r="L25" s="3">
        <f>IFERROR(INDEX(L51:L500,MATCH($C$25,$C$51:$C$500,0)),"")</f>
        <v>20826007.190000001</v>
      </c>
      <c r="M25" s="3">
        <f>IFERROR(INDEX(M51:M500,MATCH($C$25,$C$51:$C$500,0)),"")</f>
        <v>14458017.279999999</v>
      </c>
    </row>
    <row r="26" spans="1:13" ht="15.5" x14ac:dyDescent="0.35">
      <c r="C26" t="s">
        <v>46</v>
      </c>
      <c r="D26" s="4">
        <f>IFERROR(_xlfn.RRI(5,I25,D25),"")</f>
        <v>-0.25560338682461292</v>
      </c>
      <c r="H26" s="4">
        <f t="shared" ref="H26:M26" si="3">IFERROR(_xlfn.RRI(5,M25,H25),"")</f>
        <v>-0.97220155515488726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1.520792489937107</v>
      </c>
      <c r="H27" s="3">
        <f t="shared" ref="H27:M27" si="4">IFERROR(H4/H21,"")</f>
        <v>6.0831699597484281</v>
      </c>
      <c r="I27" s="3">
        <f t="shared" si="4"/>
        <v>15.942385780083857</v>
      </c>
      <c r="J27" s="3">
        <f t="shared" si="4"/>
        <v>29.495807816771489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-0.37496645091368508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-0.77142857142857146</v>
      </c>
      <c r="I29" s="4">
        <f t="shared" si="6"/>
        <v>-0.27586206896551718</v>
      </c>
      <c r="J29" s="4">
        <f t="shared" si="6"/>
        <v>-0.99998453057276249</v>
      </c>
      <c r="K29" s="4">
        <f t="shared" si="6"/>
        <v>-0.9954992203188614</v>
      </c>
      <c r="L29" s="4">
        <f t="shared" si="6"/>
        <v>0.44044697047145887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-0.61842787875903282</v>
      </c>
      <c r="I30" s="4">
        <f t="shared" si="7"/>
        <v>-0.45950333419860012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111.1</v>
      </c>
      <c r="H32" s="3">
        <f>IFERROR(INDEX(D32:G32,COUNT(D32:G32)),"")</f>
        <v>111.1</v>
      </c>
      <c r="I32" s="3">
        <f>IFERROR(INDEX(I51:I500,MATCH($C$32,$C$51:$C$500,0)),"")</f>
        <v>110.87</v>
      </c>
      <c r="J32" s="3">
        <f>IFERROR(INDEX(J51:J500,MATCH($C$32,$C$51:$C$500,0)),"")</f>
        <v>109.89</v>
      </c>
      <c r="K32" s="3">
        <f>IFERROR(INDEX(K51:K500,MATCH($C$32,$C$51:$C$500,0)),"")</f>
        <v>1041236.47</v>
      </c>
      <c r="L32" s="3">
        <f>IFERROR(INDEX(L51:L500,MATCH($C$32,$C$51:$C$500,0)),"")</f>
        <v>70971246.849999994</v>
      </c>
      <c r="M32" s="3">
        <f>IFERROR(INDEX(M51:M500,MATCH($C$32,$C$51:$C$500,0)),"")</f>
        <v>50039989.920000002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0.94</v>
      </c>
      <c r="H33" s="3">
        <f>IFERROR(INDEX(D33:G33,COUNT(D33:G33)),"")</f>
        <v>0.94</v>
      </c>
      <c r="I33" s="3">
        <f>IFERROR(INDEX(I51:I500,MATCH($C$33,$C$51:$C$500,0)),"")</f>
        <v>1.1100000000000001</v>
      </c>
      <c r="J33" s="3">
        <f>IFERROR(INDEX(J51:J500,MATCH($C$33,$C$51:$C$500,0)),"")</f>
        <v>1.47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433.33</v>
      </c>
      <c r="H34" s="3">
        <f>IFERROR(INDEX(D34:G34,COUNT(D34:G34)),"")</f>
        <v>433.33</v>
      </c>
      <c r="I34" s="3">
        <f>IFERROR(INDEX(I51:I500,MATCH($C$34,$C$51:$C$500,0)),"")</f>
        <v>117.14</v>
      </c>
      <c r="J34" s="3">
        <f>IFERROR(INDEX(J51:J500,MATCH($C$34,$C$51:$C$500,0)),"")</f>
        <v>111.72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68.319999999999993</v>
      </c>
      <c r="H35" s="3">
        <f>IFERROR(INDEX(D35:G35,COUNT(D35:G35)),"")</f>
        <v>68.319999999999993</v>
      </c>
      <c r="I35" s="3">
        <f>IFERROR(INDEX(I51:I500,MATCH($C$35,$C$51:$C$500,0)),"")</f>
        <v>7.71</v>
      </c>
      <c r="J35" s="3">
        <f>IFERROR(INDEX(J51:J500,MATCH($C$35,$C$51:$C$500,0)),"")</f>
        <v>5.49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7254180177</v>
      </c>
      <c r="E51" s="5">
        <v>13815180171</v>
      </c>
      <c r="F51" s="5">
        <v>22770000000</v>
      </c>
      <c r="G51" s="5">
        <v>24580000000</v>
      </c>
      <c r="I51" s="5">
        <v>76045180171</v>
      </c>
      <c r="J51" s="5">
        <v>140695003286</v>
      </c>
      <c r="K51" s="5">
        <v>247549993320</v>
      </c>
      <c r="L51" s="5">
        <v>116750000000</v>
      </c>
      <c r="M51" s="5">
        <v>216453230000</v>
      </c>
    </row>
    <row r="52" spans="2:13" ht="15.5" x14ac:dyDescent="0.35">
      <c r="C52" t="s">
        <v>73</v>
      </c>
      <c r="D52" s="5">
        <v>-2296826534</v>
      </c>
      <c r="E52" s="5">
        <v>-10884854851</v>
      </c>
      <c r="F52" s="5">
        <v>-18078681715</v>
      </c>
      <c r="G52" s="5">
        <v>-19414286236</v>
      </c>
      <c r="I52" s="5">
        <v>-58555163869</v>
      </c>
      <c r="J52" s="5">
        <v>-113261979226</v>
      </c>
      <c r="K52" s="5">
        <v>-198421901754</v>
      </c>
      <c r="L52" s="5">
        <v>-93897791166</v>
      </c>
      <c r="M52" s="5">
        <v>-197260222089</v>
      </c>
    </row>
    <row r="53" spans="2:13" ht="15.5" x14ac:dyDescent="0.35">
      <c r="C53" t="s">
        <v>74</v>
      </c>
      <c r="D53" s="5">
        <v>4957353643</v>
      </c>
      <c r="E53" s="5">
        <v>2930325320</v>
      </c>
      <c r="F53" s="5">
        <v>4691318285</v>
      </c>
      <c r="G53" s="5">
        <v>5165713764</v>
      </c>
      <c r="I53" s="5">
        <v>17490016302</v>
      </c>
      <c r="J53" s="5">
        <v>27433024060</v>
      </c>
      <c r="K53" s="5">
        <v>49128091566</v>
      </c>
      <c r="L53" s="5">
        <v>22852208834</v>
      </c>
      <c r="M53" s="5">
        <v>19193007911</v>
      </c>
    </row>
    <row r="54" spans="2:13" ht="15.5" x14ac:dyDescent="0.35">
      <c r="C54" t="s">
        <v>75</v>
      </c>
      <c r="D54" s="5">
        <v>-3252531732</v>
      </c>
      <c r="E54" s="5">
        <v>-6979946643</v>
      </c>
      <c r="F54" s="5">
        <v>1078050604</v>
      </c>
      <c r="G54" s="5">
        <v>-1509536226</v>
      </c>
      <c r="I54" s="5">
        <v>-9954974216</v>
      </c>
      <c r="J54" s="5">
        <v>-17468246186</v>
      </c>
      <c r="K54" s="5">
        <v>-13198617109</v>
      </c>
      <c r="L54" s="5">
        <v>-8684080332</v>
      </c>
      <c r="M54" s="5">
        <v>-8995627454</v>
      </c>
    </row>
    <row r="55" spans="2:13" ht="15.5" x14ac:dyDescent="0.35">
      <c r="C55" t="s">
        <v>77</v>
      </c>
      <c r="D55" s="5">
        <v>-3442309514</v>
      </c>
      <c r="E55" s="5">
        <v>-6291475155</v>
      </c>
      <c r="F55" s="5">
        <v>-1441340073</v>
      </c>
      <c r="G55" s="5">
        <v>-2907338367</v>
      </c>
      <c r="I55" s="5">
        <v>-14005467885</v>
      </c>
      <c r="J55" s="5">
        <v>-14865455178</v>
      </c>
      <c r="K55" s="5">
        <v>-11533759537</v>
      </c>
      <c r="L55" s="5">
        <v>-9806717620</v>
      </c>
      <c r="M55" s="5">
        <v>-7241782710</v>
      </c>
    </row>
    <row r="56" spans="2:13" ht="15.5" x14ac:dyDescent="0.35">
      <c r="C56" t="s">
        <v>80</v>
      </c>
    </row>
    <row r="57" spans="2:13" ht="15.5" x14ac:dyDescent="0.35">
      <c r="C57" t="s">
        <v>78</v>
      </c>
      <c r="D57" s="5">
        <v>1704821911</v>
      </c>
      <c r="E57" s="5">
        <v>-4049621323</v>
      </c>
      <c r="F57" s="5">
        <v>5769368889</v>
      </c>
      <c r="G57" s="5">
        <v>3656177538</v>
      </c>
      <c r="I57" s="5">
        <v>7535042086</v>
      </c>
      <c r="J57" s="5">
        <v>9964777874</v>
      </c>
      <c r="K57" s="5">
        <v>35929474457</v>
      </c>
      <c r="L57" s="5">
        <v>14168128502</v>
      </c>
      <c r="M57" s="5">
        <v>10197380457</v>
      </c>
    </row>
    <row r="58" spans="2:13" ht="15.5" x14ac:dyDescent="0.35">
      <c r="C58" t="s">
        <v>79</v>
      </c>
      <c r="D58" s="5">
        <v>-165013649</v>
      </c>
      <c r="E58" s="5">
        <v>125594604</v>
      </c>
      <c r="F58" s="5">
        <v>-192836190</v>
      </c>
      <c r="I58" s="5">
        <v>-67241586</v>
      </c>
      <c r="J58" s="5">
        <v>-35042090</v>
      </c>
      <c r="K58" s="5">
        <v>-97032064</v>
      </c>
      <c r="L58" s="5">
        <v>-150428788</v>
      </c>
      <c r="M58" s="5">
        <v>-20556815</v>
      </c>
    </row>
    <row r="59" spans="2:13" ht="15.5" x14ac:dyDescent="0.35">
      <c r="C59" t="s">
        <v>81</v>
      </c>
      <c r="D59" s="5">
        <v>-165013649</v>
      </c>
      <c r="E59" s="5">
        <v>125594604</v>
      </c>
      <c r="F59" s="5">
        <v>-192836190</v>
      </c>
      <c r="I59" s="5">
        <v>-67241586</v>
      </c>
      <c r="J59" s="5">
        <v>-35042090</v>
      </c>
      <c r="K59" s="5">
        <v>-97032064</v>
      </c>
      <c r="L59" s="5">
        <v>-150428788</v>
      </c>
      <c r="M59" s="5">
        <v>-20556815</v>
      </c>
    </row>
    <row r="60" spans="2:13" ht="15.5" x14ac:dyDescent="0.35">
      <c r="C60" t="s">
        <v>28</v>
      </c>
      <c r="D60" s="5">
        <v>1539808262</v>
      </c>
      <c r="E60" s="5">
        <v>-3924026719</v>
      </c>
      <c r="F60" s="5">
        <v>5576532699</v>
      </c>
      <c r="G60" s="5">
        <v>3656177538</v>
      </c>
      <c r="I60" s="5">
        <v>7467800500</v>
      </c>
      <c r="J60" s="5">
        <v>9929735784</v>
      </c>
      <c r="K60" s="5">
        <v>35832442393</v>
      </c>
      <c r="L60" s="5">
        <v>14017699714</v>
      </c>
      <c r="M60" s="5">
        <v>10176823642</v>
      </c>
    </row>
    <row r="61" spans="2:13" ht="15.5" x14ac:dyDescent="0.35">
      <c r="C61" t="s">
        <v>27</v>
      </c>
      <c r="D61" s="5">
        <v>-417711991</v>
      </c>
      <c r="E61" s="5">
        <v>450628480</v>
      </c>
      <c r="F61" s="5">
        <v>-2905798500</v>
      </c>
      <c r="I61" s="5">
        <v>-2455170020</v>
      </c>
      <c r="J61" s="5">
        <v>-3007214728</v>
      </c>
      <c r="K61" s="5">
        <v>-8508257394</v>
      </c>
      <c r="L61" s="5">
        <v>-3396436048</v>
      </c>
      <c r="M61" s="5">
        <v>-2803234829</v>
      </c>
    </row>
    <row r="62" spans="2:13" ht="15.5" x14ac:dyDescent="0.35">
      <c r="C62" t="s">
        <v>82</v>
      </c>
      <c r="D62" s="5">
        <v>-431395140</v>
      </c>
      <c r="E62" s="5">
        <v>1027564340</v>
      </c>
      <c r="F62" s="5">
        <v>-2905798500</v>
      </c>
      <c r="I62" s="5">
        <v>-1878234160</v>
      </c>
      <c r="J62" s="5">
        <v>-3705615980</v>
      </c>
      <c r="K62" s="5">
        <v>-8709590340</v>
      </c>
      <c r="L62" s="5">
        <v>-3280618000</v>
      </c>
      <c r="M62" s="5">
        <v>-3236959880</v>
      </c>
    </row>
    <row r="63" spans="2:13" ht="15.5" x14ac:dyDescent="0.35">
      <c r="C63" t="s">
        <v>83</v>
      </c>
      <c r="D63" s="5">
        <v>13683149</v>
      </c>
      <c r="E63" s="5">
        <v>-576935860</v>
      </c>
      <c r="I63" s="5">
        <v>-576935860</v>
      </c>
      <c r="J63" s="5">
        <v>698401252</v>
      </c>
      <c r="K63" s="5">
        <v>201332946</v>
      </c>
      <c r="L63" s="5">
        <v>-115818048</v>
      </c>
      <c r="M63" s="5">
        <v>433725051</v>
      </c>
    </row>
    <row r="64" spans="2:13" ht="15.5" x14ac:dyDescent="0.35">
      <c r="C64" t="s">
        <v>84</v>
      </c>
      <c r="D64" s="5">
        <v>-417711991</v>
      </c>
      <c r="E64" s="5">
        <v>450628480</v>
      </c>
      <c r="F64" s="5">
        <v>-2905798500</v>
      </c>
      <c r="I64" s="5">
        <v>-2455170020</v>
      </c>
      <c r="J64" s="5">
        <v>-3007214728</v>
      </c>
      <c r="K64" s="5">
        <v>-8508257394</v>
      </c>
      <c r="L64" s="5">
        <v>-3396436048</v>
      </c>
      <c r="M64" s="5">
        <v>-2803234829</v>
      </c>
    </row>
    <row r="65" spans="2:13" ht="15.5" x14ac:dyDescent="0.35">
      <c r="C65" t="s">
        <v>265</v>
      </c>
      <c r="D65" s="5">
        <v>1122096271</v>
      </c>
      <c r="E65" s="5">
        <v>-3473398239</v>
      </c>
      <c r="F65" s="5">
        <v>2670734199</v>
      </c>
      <c r="G65" s="5">
        <v>3656177538</v>
      </c>
      <c r="I65" s="5">
        <v>5012630480</v>
      </c>
      <c r="J65" s="5">
        <v>6922521056</v>
      </c>
      <c r="K65" s="5">
        <v>27324184999</v>
      </c>
      <c r="L65" s="5">
        <v>10621263666</v>
      </c>
      <c r="M65" s="5">
        <v>7373588813</v>
      </c>
    </row>
    <row r="66" spans="2:13" ht="15.5" x14ac:dyDescent="0.35">
      <c r="C66" t="s">
        <v>85</v>
      </c>
      <c r="D66" s="5">
        <v>1122096271</v>
      </c>
      <c r="E66" s="5">
        <v>-3473398239</v>
      </c>
      <c r="F66" s="5">
        <v>2670734199</v>
      </c>
      <c r="G66" s="5">
        <v>3656177538</v>
      </c>
      <c r="I66" s="5">
        <v>5012630480</v>
      </c>
      <c r="J66" s="5">
        <v>6922521056</v>
      </c>
      <c r="K66" s="5">
        <v>27324184999</v>
      </c>
      <c r="L66" s="5">
        <v>10621263666</v>
      </c>
      <c r="M66" s="5">
        <v>7373588813</v>
      </c>
    </row>
    <row r="67" spans="2:13" ht="15.5" x14ac:dyDescent="0.35">
      <c r="C67" t="s">
        <v>86</v>
      </c>
      <c r="E67" s="5">
        <v>-353003177</v>
      </c>
      <c r="F67" s="5">
        <v>26959662</v>
      </c>
      <c r="G67" s="5">
        <v>-707105258</v>
      </c>
      <c r="I67" s="5">
        <v>-353003177</v>
      </c>
      <c r="J67" s="5">
        <v>-42057073</v>
      </c>
      <c r="K67" s="5">
        <v>11322420</v>
      </c>
      <c r="L67" s="5">
        <v>53677366</v>
      </c>
      <c r="M67" s="5">
        <v>46935947</v>
      </c>
    </row>
    <row r="68" spans="2:13" ht="15.5" x14ac:dyDescent="0.35">
      <c r="C68" t="s">
        <v>87</v>
      </c>
      <c r="E68" s="5">
        <v>-353003177</v>
      </c>
      <c r="F68" s="5">
        <v>26959662</v>
      </c>
      <c r="G68" s="5">
        <v>-707105258</v>
      </c>
      <c r="I68" s="5">
        <v>-353003177</v>
      </c>
      <c r="J68" s="5">
        <v>-42057073</v>
      </c>
      <c r="K68" s="5">
        <v>11322420</v>
      </c>
      <c r="L68" s="5">
        <v>53677366</v>
      </c>
      <c r="M68" s="5">
        <v>46935947</v>
      </c>
    </row>
    <row r="69" spans="2:13" ht="15.5" x14ac:dyDescent="0.35">
      <c r="C69" t="s">
        <v>88</v>
      </c>
      <c r="D69" s="5">
        <v>1122096271</v>
      </c>
      <c r="E69" s="5">
        <v>-3826401416</v>
      </c>
      <c r="F69" s="5">
        <v>2697693861</v>
      </c>
      <c r="G69" s="5">
        <v>2949072280</v>
      </c>
      <c r="I69" s="5">
        <v>4659627303</v>
      </c>
      <c r="J69" s="5">
        <v>6880463983</v>
      </c>
      <c r="K69" s="5">
        <v>27335507419</v>
      </c>
      <c r="L69" s="5">
        <v>10674941032</v>
      </c>
      <c r="M69" s="5">
        <v>7420524760</v>
      </c>
    </row>
    <row r="70" spans="2:13" ht="15.5" x14ac:dyDescent="0.35">
      <c r="C70" t="s">
        <v>89</v>
      </c>
      <c r="D70" s="5">
        <v>1122096271</v>
      </c>
      <c r="E70" s="5">
        <v>-3473398239</v>
      </c>
      <c r="F70" s="5">
        <v>2670734199</v>
      </c>
      <c r="G70" s="5">
        <v>3656177538</v>
      </c>
      <c r="I70" s="5">
        <v>5012630480</v>
      </c>
      <c r="J70" s="5">
        <v>6922521056</v>
      </c>
      <c r="K70" s="5">
        <v>27324184999</v>
      </c>
      <c r="L70" s="5">
        <v>10621263666</v>
      </c>
      <c r="M70" s="5">
        <v>7373588813</v>
      </c>
    </row>
    <row r="71" spans="2:13" ht="15.5" x14ac:dyDescent="0.35">
      <c r="C71" t="s">
        <v>7</v>
      </c>
      <c r="D71" s="5">
        <v>1122096271</v>
      </c>
      <c r="E71" s="5">
        <v>-3826401416</v>
      </c>
      <c r="F71" s="5">
        <v>2697693861</v>
      </c>
      <c r="G71" s="5">
        <v>2949072280</v>
      </c>
      <c r="I71" s="5">
        <v>4659627303</v>
      </c>
      <c r="J71" s="5">
        <v>6880463983</v>
      </c>
      <c r="K71" s="5">
        <v>27335507419</v>
      </c>
      <c r="L71" s="5">
        <v>10674941032</v>
      </c>
      <c r="M71" s="5">
        <v>7420524760</v>
      </c>
    </row>
    <row r="72" spans="2:13" ht="15.5" x14ac:dyDescent="0.35">
      <c r="C72" t="s">
        <v>90</v>
      </c>
      <c r="D72" s="5">
        <v>1122096271</v>
      </c>
      <c r="E72" s="5">
        <v>-3473398239</v>
      </c>
      <c r="F72" s="5">
        <v>2670734199</v>
      </c>
      <c r="G72" s="5">
        <v>3656177538</v>
      </c>
      <c r="I72" s="5">
        <v>5012630480</v>
      </c>
      <c r="J72" s="5">
        <v>6922521056</v>
      </c>
      <c r="K72" s="5">
        <v>27324184999</v>
      </c>
      <c r="L72" s="5">
        <v>10621263666</v>
      </c>
      <c r="M72" s="5">
        <v>7373588813</v>
      </c>
    </row>
    <row r="73" spans="2:13" ht="15.5" x14ac:dyDescent="0.35">
      <c r="C73" t="s">
        <v>91</v>
      </c>
      <c r="D73" s="5">
        <v>1122096271</v>
      </c>
      <c r="E73" s="5">
        <v>-3826401416</v>
      </c>
      <c r="F73" s="5">
        <v>2697693861</v>
      </c>
      <c r="G73" s="5">
        <v>2949072280</v>
      </c>
      <c r="I73" s="5">
        <v>4659627303</v>
      </c>
      <c r="J73" s="5">
        <v>6880463983</v>
      </c>
      <c r="K73" s="5">
        <v>27335507419</v>
      </c>
      <c r="L73" s="5">
        <v>10674941032</v>
      </c>
      <c r="M73" s="5">
        <v>7420524760</v>
      </c>
    </row>
    <row r="74" spans="2:13" ht="15.5" x14ac:dyDescent="0.35">
      <c r="C74" t="s">
        <v>92</v>
      </c>
      <c r="D74" s="5">
        <v>1122096271</v>
      </c>
      <c r="E74" s="5">
        <v>-3826401416</v>
      </c>
      <c r="F74" s="5">
        <v>2697693861</v>
      </c>
      <c r="G74" s="5">
        <v>2949072280</v>
      </c>
      <c r="I74" s="5">
        <v>4659627303</v>
      </c>
      <c r="J74" s="5">
        <v>6880463983</v>
      </c>
      <c r="K74" s="5">
        <v>27335507419</v>
      </c>
      <c r="L74" s="5">
        <v>10674941032</v>
      </c>
      <c r="M74" s="5">
        <v>7420524760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60530544695</v>
      </c>
      <c r="E78" s="5">
        <v>63273782019</v>
      </c>
      <c r="F78" s="5">
        <v>65695342698</v>
      </c>
      <c r="G78" s="5">
        <v>79490521764</v>
      </c>
      <c r="I78" s="5">
        <v>63273782019</v>
      </c>
      <c r="J78" s="5">
        <v>105986625470</v>
      </c>
      <c r="K78" s="5">
        <v>8574383809</v>
      </c>
      <c r="L78" s="5">
        <v>4100770281</v>
      </c>
      <c r="M78" s="5">
        <v>11789560119</v>
      </c>
    </row>
    <row r="79" spans="2:13" ht="15.5" x14ac:dyDescent="0.35">
      <c r="C79" t="s">
        <v>96</v>
      </c>
      <c r="D79" s="5">
        <v>117387259960</v>
      </c>
      <c r="E79" s="5">
        <v>119419643738</v>
      </c>
      <c r="F79" s="5">
        <v>148120646944</v>
      </c>
      <c r="G79" s="5">
        <v>167508696810</v>
      </c>
      <c r="I79" s="5">
        <v>119419643738</v>
      </c>
      <c r="J79" s="5">
        <v>172562128824</v>
      </c>
      <c r="K79" s="5">
        <v>149147535985</v>
      </c>
      <c r="L79" s="5">
        <v>132786001185</v>
      </c>
      <c r="M79" s="5">
        <v>169111073108</v>
      </c>
    </row>
    <row r="80" spans="2:13" ht="15.5" x14ac:dyDescent="0.35">
      <c r="C80" t="s">
        <v>97</v>
      </c>
      <c r="D80" s="5">
        <v>213838234</v>
      </c>
      <c r="E80" s="5">
        <v>124049000</v>
      </c>
      <c r="F80" s="5">
        <v>100976482</v>
      </c>
      <c r="G80" s="5">
        <v>14707500</v>
      </c>
      <c r="I80" s="5">
        <v>124049000</v>
      </c>
      <c r="J80" s="5">
        <v>130425000</v>
      </c>
      <c r="K80" s="5">
        <v>189210000</v>
      </c>
      <c r="L80" s="5">
        <v>878645222</v>
      </c>
      <c r="M80" s="5">
        <v>349864693</v>
      </c>
    </row>
    <row r="81" spans="3:13" ht="15.5" x14ac:dyDescent="0.35">
      <c r="C81" t="s">
        <v>270</v>
      </c>
      <c r="K81" s="5">
        <v>27836626136</v>
      </c>
    </row>
    <row r="82" spans="3:13" ht="15.5" x14ac:dyDescent="0.35">
      <c r="C82" t="s">
        <v>98</v>
      </c>
      <c r="D82" s="5">
        <v>117387259960</v>
      </c>
      <c r="E82" s="5">
        <v>119419643738</v>
      </c>
      <c r="F82" s="5">
        <v>148120646944</v>
      </c>
      <c r="G82" s="5">
        <v>167508696810</v>
      </c>
      <c r="I82" s="5">
        <v>119419643738</v>
      </c>
      <c r="J82" s="5">
        <v>172562128824</v>
      </c>
      <c r="K82" s="5">
        <v>149147535985</v>
      </c>
      <c r="L82" s="5">
        <v>132786001185</v>
      </c>
      <c r="M82" s="5">
        <v>169111073108</v>
      </c>
    </row>
    <row r="83" spans="3:13" ht="15.5" x14ac:dyDescent="0.35">
      <c r="C83" t="s">
        <v>101</v>
      </c>
      <c r="K83" s="5">
        <v>28242168</v>
      </c>
      <c r="L83" s="5">
        <v>72555536</v>
      </c>
      <c r="M83" s="5">
        <v>149599044</v>
      </c>
    </row>
    <row r="84" spans="3:13" ht="15.5" x14ac:dyDescent="0.35">
      <c r="C84" t="s">
        <v>80</v>
      </c>
      <c r="D84" s="5">
        <v>-283124517</v>
      </c>
      <c r="E84" s="5">
        <v>-283124517</v>
      </c>
      <c r="F84" s="5">
        <v>69878660</v>
      </c>
      <c r="G84" s="5">
        <v>49202006</v>
      </c>
      <c r="I84" s="5">
        <v>-283124517</v>
      </c>
      <c r="J84" s="5">
        <v>69878660</v>
      </c>
      <c r="K84" s="5">
        <v>111935733</v>
      </c>
      <c r="L84" s="5">
        <v>100613313</v>
      </c>
      <c r="M84" s="5">
        <v>46935947</v>
      </c>
    </row>
    <row r="85" spans="3:13" ht="15.5" x14ac:dyDescent="0.35">
      <c r="C85" t="s">
        <v>102</v>
      </c>
      <c r="D85" s="5">
        <v>337591456163</v>
      </c>
      <c r="E85" s="5">
        <v>337270708834</v>
      </c>
      <c r="F85" s="5">
        <v>354312999727</v>
      </c>
      <c r="G85" s="5">
        <v>341490502855</v>
      </c>
      <c r="I85" s="5">
        <v>337270708834</v>
      </c>
      <c r="J85" s="5">
        <v>336285135731</v>
      </c>
      <c r="K85" s="5">
        <v>230526800954</v>
      </c>
      <c r="L85" s="5">
        <v>215144179186</v>
      </c>
      <c r="M85" s="5">
        <v>202285741020</v>
      </c>
    </row>
    <row r="86" spans="3:13" ht="15.5" x14ac:dyDescent="0.35">
      <c r="C86" t="s">
        <v>103</v>
      </c>
    </row>
    <row r="87" spans="3:13" ht="15.5" x14ac:dyDescent="0.35">
      <c r="C87" t="s">
        <v>104</v>
      </c>
      <c r="D87" s="5">
        <v>16838428173</v>
      </c>
      <c r="E87" s="5">
        <v>17099991322</v>
      </c>
      <c r="F87" s="5">
        <v>16787003018</v>
      </c>
      <c r="G87" s="5">
        <v>16996275120</v>
      </c>
      <c r="I87" s="5">
        <v>17099991322</v>
      </c>
      <c r="J87" s="5">
        <v>17519873519</v>
      </c>
      <c r="K87" s="5">
        <v>1071909076</v>
      </c>
      <c r="L87" s="5">
        <v>1625182534</v>
      </c>
      <c r="M87" s="5">
        <v>1659183647</v>
      </c>
    </row>
    <row r="88" spans="3:13" ht="15.5" x14ac:dyDescent="0.35">
      <c r="C88" t="s">
        <v>105</v>
      </c>
      <c r="D88" s="5">
        <v>1408045160</v>
      </c>
      <c r="E88" s="5">
        <v>1394362011</v>
      </c>
      <c r="F88" s="5">
        <v>1871732872</v>
      </c>
      <c r="G88" s="5">
        <v>1191587276</v>
      </c>
      <c r="I88" s="5">
        <v>1394362011</v>
      </c>
      <c r="J88" s="5">
        <v>1871732872</v>
      </c>
      <c r="K88" s="5">
        <v>1161469369</v>
      </c>
      <c r="L88" s="5">
        <v>963329927</v>
      </c>
      <c r="M88" s="5">
        <v>1094287744</v>
      </c>
    </row>
    <row r="89" spans="3:13" ht="15.5" x14ac:dyDescent="0.35">
      <c r="C89" t="s">
        <v>106</v>
      </c>
      <c r="D89" s="5">
        <v>213938615840</v>
      </c>
      <c r="E89" s="5">
        <v>214579183340</v>
      </c>
      <c r="F89" s="5">
        <v>192203697322</v>
      </c>
      <c r="G89" s="5">
        <v>202950789821</v>
      </c>
      <c r="I89" s="5">
        <v>214579183340</v>
      </c>
      <c r="J89" s="5">
        <v>204947305690</v>
      </c>
      <c r="K89" s="5">
        <v>110990451918</v>
      </c>
      <c r="L89" s="5">
        <v>81086382066</v>
      </c>
      <c r="M89" s="5">
        <v>77976898284</v>
      </c>
    </row>
    <row r="90" spans="3:13" ht="15.5" x14ac:dyDescent="0.35">
      <c r="C90" t="s">
        <v>107</v>
      </c>
      <c r="D90" s="5">
        <v>551530072003</v>
      </c>
      <c r="E90" s="5">
        <v>551849892174</v>
      </c>
      <c r="F90" s="5">
        <v>546516697049</v>
      </c>
      <c r="G90" s="5">
        <v>544441292676</v>
      </c>
      <c r="I90" s="5">
        <v>551849892174</v>
      </c>
      <c r="J90" s="5">
        <v>541232441421</v>
      </c>
      <c r="K90" s="5">
        <v>341517252872</v>
      </c>
      <c r="L90" s="5">
        <v>296230561252</v>
      </c>
      <c r="M90" s="5">
        <v>280262639304</v>
      </c>
    </row>
    <row r="91" spans="3:13" ht="15.5" x14ac:dyDescent="0.35">
      <c r="C91" t="s">
        <v>108</v>
      </c>
    </row>
    <row r="92" spans="3:13" ht="15.5" x14ac:dyDescent="0.35">
      <c r="C92" t="s">
        <v>109</v>
      </c>
    </row>
    <row r="93" spans="3:13" ht="15.5" x14ac:dyDescent="0.35">
      <c r="C93" t="s">
        <v>110</v>
      </c>
      <c r="D93" s="5">
        <v>19077648468</v>
      </c>
      <c r="E93" s="5">
        <v>20639431857</v>
      </c>
      <c r="F93" s="5">
        <v>12613763062</v>
      </c>
      <c r="G93" s="5">
        <v>13217732672</v>
      </c>
      <c r="I93" s="5">
        <v>20639431857</v>
      </c>
      <c r="J93" s="5">
        <v>15830458945</v>
      </c>
      <c r="K93" s="5">
        <v>36631751151</v>
      </c>
      <c r="L93" s="5">
        <v>14721276266</v>
      </c>
      <c r="M93" s="5">
        <v>11656758130</v>
      </c>
    </row>
    <row r="94" spans="3:13" ht="15.5" x14ac:dyDescent="0.35">
      <c r="C94" t="s">
        <v>111</v>
      </c>
    </row>
    <row r="95" spans="3:13" ht="15.5" x14ac:dyDescent="0.35">
      <c r="C95" t="s">
        <v>112</v>
      </c>
      <c r="D95" s="5">
        <v>213838234</v>
      </c>
      <c r="E95" s="5">
        <v>124049000</v>
      </c>
      <c r="F95" s="5">
        <v>100976482</v>
      </c>
      <c r="G95" s="5">
        <v>14707500</v>
      </c>
      <c r="I95" s="5">
        <v>124049000</v>
      </c>
      <c r="J95" s="5">
        <v>130425000</v>
      </c>
      <c r="K95" s="5">
        <v>189210000</v>
      </c>
      <c r="L95" s="5">
        <v>878645222</v>
      </c>
      <c r="M95" s="5">
        <v>349864693</v>
      </c>
    </row>
    <row r="96" spans="3:13" ht="15.5" x14ac:dyDescent="0.35">
      <c r="C96" t="s">
        <v>115</v>
      </c>
      <c r="D96" s="5">
        <v>8915275035</v>
      </c>
      <c r="E96" s="5">
        <v>11933795207</v>
      </c>
      <c r="F96" s="5">
        <v>12500630695</v>
      </c>
      <c r="G96" s="5">
        <v>13183425172</v>
      </c>
      <c r="I96" s="5">
        <v>11933795207</v>
      </c>
      <c r="J96" s="5">
        <v>15551188019</v>
      </c>
      <c r="K96" s="5">
        <v>17216302304</v>
      </c>
      <c r="L96" s="5">
        <v>11875071419</v>
      </c>
      <c r="M96" s="5">
        <v>10291338308</v>
      </c>
    </row>
    <row r="97" spans="3:13" ht="15.5" x14ac:dyDescent="0.35">
      <c r="C97" t="s">
        <v>116</v>
      </c>
      <c r="D97" s="5">
        <v>20000000</v>
      </c>
      <c r="E97" s="5">
        <v>18530000</v>
      </c>
      <c r="F97" s="5">
        <v>12155885</v>
      </c>
      <c r="G97" s="5">
        <v>19600000</v>
      </c>
      <c r="I97" s="5">
        <v>18530000</v>
      </c>
      <c r="J97" s="5">
        <v>148845926</v>
      </c>
      <c r="K97" s="5">
        <v>241950000</v>
      </c>
      <c r="L97" s="5">
        <v>58800000</v>
      </c>
      <c r="M97" s="5">
        <v>39200000</v>
      </c>
    </row>
    <row r="98" spans="3:13" ht="15.5" x14ac:dyDescent="0.35">
      <c r="C98" t="s">
        <v>276</v>
      </c>
      <c r="D98" s="5">
        <v>9856108487</v>
      </c>
      <c r="E98" s="5">
        <v>8467147995</v>
      </c>
      <c r="I98" s="5">
        <v>8467147995</v>
      </c>
    </row>
    <row r="99" spans="3:13" ht="15.5" x14ac:dyDescent="0.35">
      <c r="C99" t="s">
        <v>118</v>
      </c>
    </row>
    <row r="100" spans="3:13" ht="15.5" x14ac:dyDescent="0.35">
      <c r="C100" t="s">
        <v>1227</v>
      </c>
      <c r="D100" s="5">
        <v>190207044</v>
      </c>
      <c r="E100" s="5">
        <v>190207044</v>
      </c>
      <c r="I100" s="5">
        <v>190207044</v>
      </c>
    </row>
    <row r="101" spans="3:13" ht="15.5" x14ac:dyDescent="0.35">
      <c r="C101" t="s">
        <v>119</v>
      </c>
      <c r="M101" s="5">
        <v>110044714</v>
      </c>
    </row>
    <row r="102" spans="3:13" ht="15.5" x14ac:dyDescent="0.35">
      <c r="C102" t="s">
        <v>120</v>
      </c>
      <c r="D102" s="5">
        <v>72426712</v>
      </c>
      <c r="E102" s="5">
        <v>95909655</v>
      </c>
      <c r="I102" s="5">
        <v>95909655</v>
      </c>
      <c r="K102" s="5">
        <v>18984288847</v>
      </c>
      <c r="L102" s="5">
        <v>1908759625</v>
      </c>
      <c r="M102" s="5">
        <v>976355129</v>
      </c>
    </row>
    <row r="103" spans="3:13" ht="15.5" x14ac:dyDescent="0.35">
      <c r="C103" t="s">
        <v>121</v>
      </c>
      <c r="D103" s="5">
        <v>2982221292</v>
      </c>
      <c r="E103" s="5">
        <v>2862354345</v>
      </c>
      <c r="F103" s="5">
        <v>1740111335</v>
      </c>
      <c r="G103" s="5">
        <v>1767070997</v>
      </c>
      <c r="I103" s="5">
        <v>2862354345</v>
      </c>
      <c r="J103" s="5">
        <v>1740111335</v>
      </c>
      <c r="K103" s="5">
        <v>1354658409</v>
      </c>
      <c r="L103" s="5">
        <v>245313949093</v>
      </c>
      <c r="M103" s="5">
        <v>243085486315</v>
      </c>
    </row>
    <row r="104" spans="3:13" ht="15.5" x14ac:dyDescent="0.35">
      <c r="C104" t="s">
        <v>122</v>
      </c>
      <c r="D104" s="5">
        <v>2982221292</v>
      </c>
      <c r="E104" s="5">
        <v>2862354345</v>
      </c>
      <c r="F104" s="5">
        <v>1740111335</v>
      </c>
      <c r="G104" s="5">
        <v>1767070997</v>
      </c>
      <c r="I104" s="5">
        <v>2862354345</v>
      </c>
      <c r="J104" s="5">
        <v>1740111335</v>
      </c>
      <c r="K104" s="5">
        <v>1354658409</v>
      </c>
      <c r="L104" s="5">
        <v>245313949093</v>
      </c>
      <c r="M104" s="5">
        <v>243085486315</v>
      </c>
    </row>
    <row r="105" spans="3:13" ht="15.5" x14ac:dyDescent="0.35">
      <c r="C105" t="s">
        <v>124</v>
      </c>
    </row>
    <row r="106" spans="3:13" ht="15.5" x14ac:dyDescent="0.35">
      <c r="C106" t="s">
        <v>125</v>
      </c>
      <c r="D106" s="5">
        <v>190207044</v>
      </c>
      <c r="E106" s="5">
        <v>190207044</v>
      </c>
      <c r="I106" s="5">
        <v>190207044</v>
      </c>
      <c r="L106" s="5">
        <v>953288847</v>
      </c>
      <c r="M106" s="5">
        <v>1862048471</v>
      </c>
    </row>
    <row r="107" spans="3:13" ht="15.5" x14ac:dyDescent="0.35">
      <c r="C107" t="s">
        <v>126</v>
      </c>
      <c r="D107" s="5">
        <v>22059869760</v>
      </c>
      <c r="E107" s="5">
        <v>23501786202</v>
      </c>
      <c r="F107" s="5">
        <v>14353874397</v>
      </c>
      <c r="G107" s="5">
        <v>14984803669</v>
      </c>
      <c r="I107" s="5">
        <v>23501786202</v>
      </c>
      <c r="J107" s="5">
        <v>17570570280</v>
      </c>
      <c r="K107" s="5">
        <v>37986409560</v>
      </c>
      <c r="L107" s="5">
        <v>260035225359</v>
      </c>
      <c r="M107" s="5">
        <v>254742244445</v>
      </c>
    </row>
    <row r="108" spans="3:13" ht="15.5" x14ac:dyDescent="0.35">
      <c r="C108" t="s">
        <v>127</v>
      </c>
    </row>
    <row r="109" spans="3:13" ht="15.5" x14ac:dyDescent="0.35">
      <c r="C109" t="s">
        <v>128</v>
      </c>
      <c r="D109" s="5">
        <v>381251854640</v>
      </c>
      <c r="E109" s="5">
        <v>381251854640</v>
      </c>
      <c r="F109" s="5">
        <v>381247526960</v>
      </c>
      <c r="G109" s="5">
        <v>381242000000</v>
      </c>
      <c r="I109" s="5">
        <v>381251854640</v>
      </c>
      <c r="J109" s="5">
        <v>381242000000</v>
      </c>
      <c r="K109" s="5">
        <v>291510000000</v>
      </c>
      <c r="L109" s="5">
        <v>510000000</v>
      </c>
      <c r="M109" s="5">
        <v>510000000</v>
      </c>
    </row>
    <row r="110" spans="3:13" ht="15.5" x14ac:dyDescent="0.35">
      <c r="C110" t="s">
        <v>129</v>
      </c>
      <c r="D110" s="5">
        <v>124025066735</v>
      </c>
      <c r="E110" s="5">
        <v>124025066735</v>
      </c>
      <c r="F110" s="5">
        <v>124017709679</v>
      </c>
      <c r="G110" s="5">
        <v>124008313847</v>
      </c>
      <c r="I110" s="5">
        <v>124025066735</v>
      </c>
      <c r="J110" s="5">
        <v>124008313847</v>
      </c>
      <c r="K110" s="5">
        <v>489750000</v>
      </c>
      <c r="L110" s="5">
        <v>489750000</v>
      </c>
      <c r="M110" s="5">
        <v>489750000</v>
      </c>
    </row>
    <row r="111" spans="3:13" ht="15.5" x14ac:dyDescent="0.35">
      <c r="C111" t="s">
        <v>130</v>
      </c>
      <c r="D111" s="5">
        <v>24476405385</v>
      </c>
      <c r="E111" s="5">
        <v>23354309114</v>
      </c>
      <c r="F111" s="5">
        <v>26827707353</v>
      </c>
      <c r="G111" s="5">
        <v>24156973154</v>
      </c>
      <c r="I111" s="5">
        <v>23354309114</v>
      </c>
      <c r="J111" s="5">
        <v>18341678634</v>
      </c>
      <c r="K111" s="5">
        <v>11419157578</v>
      </c>
      <c r="L111" s="5">
        <v>35094972579</v>
      </c>
      <c r="M111" s="5">
        <v>24473708913</v>
      </c>
    </row>
    <row r="112" spans="3:13" ht="15.5" x14ac:dyDescent="0.35">
      <c r="C112" t="s">
        <v>131</v>
      </c>
      <c r="D112" s="5">
        <v>2915100000</v>
      </c>
      <c r="E112" s="5">
        <v>2915100000</v>
      </c>
      <c r="F112" s="5">
        <v>2915100000</v>
      </c>
      <c r="G112" s="5">
        <v>2915100000</v>
      </c>
      <c r="I112" s="5">
        <v>2915100000</v>
      </c>
      <c r="J112" s="5">
        <v>2915100000</v>
      </c>
      <c r="K112" s="5">
        <v>2915100000</v>
      </c>
    </row>
    <row r="113" spans="2:13" ht="15.5" x14ac:dyDescent="0.35">
      <c r="C113" t="s">
        <v>132</v>
      </c>
      <c r="D113" s="5">
        <v>21561305385</v>
      </c>
      <c r="E113" s="5">
        <v>20439209114</v>
      </c>
      <c r="F113" s="5">
        <v>23912607353</v>
      </c>
      <c r="G113" s="5">
        <v>21241873154</v>
      </c>
      <c r="I113" s="5">
        <v>20439209114</v>
      </c>
      <c r="J113" s="5">
        <v>15426578634</v>
      </c>
      <c r="K113" s="5">
        <v>8504057578</v>
      </c>
      <c r="L113" s="5">
        <v>35094972579</v>
      </c>
      <c r="M113" s="5">
        <v>24473708913</v>
      </c>
    </row>
    <row r="114" spans="2:13" ht="15.5" x14ac:dyDescent="0.35">
      <c r="C114" t="s">
        <v>133</v>
      </c>
      <c r="D114" s="5">
        <v>24476405385</v>
      </c>
      <c r="E114" s="5">
        <v>23354309114</v>
      </c>
      <c r="F114" s="5">
        <v>26827707353</v>
      </c>
      <c r="G114" s="5">
        <v>24156973154</v>
      </c>
      <c r="I114" s="5">
        <v>23354309114</v>
      </c>
      <c r="J114" s="5">
        <v>18341678634</v>
      </c>
      <c r="K114" s="5">
        <v>11419157578</v>
      </c>
      <c r="L114" s="5">
        <v>35094972579</v>
      </c>
      <c r="M114" s="5">
        <v>24473708913</v>
      </c>
    </row>
    <row r="115" spans="2:13" ht="15.5" x14ac:dyDescent="0.35">
      <c r="C115" t="s">
        <v>134</v>
      </c>
    </row>
    <row r="116" spans="2:13" ht="15.5" x14ac:dyDescent="0.35">
      <c r="C116" t="s">
        <v>9</v>
      </c>
      <c r="D116" s="5">
        <v>529470202243</v>
      </c>
      <c r="E116" s="5">
        <v>528348105972</v>
      </c>
      <c r="F116" s="5">
        <v>532162822652</v>
      </c>
      <c r="G116" s="5">
        <v>529456489007</v>
      </c>
      <c r="I116" s="5">
        <v>528348105972</v>
      </c>
      <c r="J116" s="5">
        <v>523661871141</v>
      </c>
      <c r="K116" s="5">
        <v>303530843311</v>
      </c>
      <c r="L116" s="5">
        <v>36195335892</v>
      </c>
      <c r="M116" s="5">
        <v>25520394860</v>
      </c>
    </row>
    <row r="117" spans="2:13" ht="15.5" x14ac:dyDescent="0.35">
      <c r="C117" t="s">
        <v>135</v>
      </c>
      <c r="D117" s="5">
        <v>551530072003</v>
      </c>
      <c r="E117" s="5">
        <v>551849892174</v>
      </c>
      <c r="F117" s="5">
        <v>546516697049</v>
      </c>
      <c r="G117" s="5">
        <v>544441292676</v>
      </c>
      <c r="I117" s="5">
        <v>551849892174</v>
      </c>
      <c r="J117" s="5">
        <v>541232441421</v>
      </c>
      <c r="K117" s="5">
        <v>341517252871</v>
      </c>
      <c r="L117" s="5">
        <v>296230561251</v>
      </c>
      <c r="M117" s="5">
        <v>280262639305</v>
      </c>
    </row>
    <row r="118" spans="2:13" ht="15.5" x14ac:dyDescent="0.35">
      <c r="C118" t="s">
        <v>136</v>
      </c>
      <c r="D118" s="5">
        <v>4765648183</v>
      </c>
      <c r="E118" s="5">
        <v>4765648183</v>
      </c>
      <c r="F118" s="5">
        <v>4765594087</v>
      </c>
      <c r="G118" s="5">
        <v>4765550680</v>
      </c>
      <c r="I118" s="5">
        <v>4765648183</v>
      </c>
      <c r="J118" s="5">
        <v>4765525000</v>
      </c>
      <c r="K118" s="5">
        <v>291510</v>
      </c>
      <c r="L118" s="5">
        <v>510</v>
      </c>
      <c r="M118" s="5">
        <v>510</v>
      </c>
    </row>
    <row r="120" spans="2:13" ht="15.5" x14ac:dyDescent="0.35">
      <c r="B120" t="s">
        <v>137</v>
      </c>
      <c r="C120" t="s">
        <v>138</v>
      </c>
      <c r="D120" s="5">
        <v>-4118864483</v>
      </c>
      <c r="E120" s="5">
        <v>-10718013459</v>
      </c>
      <c r="F120" s="5">
        <v>-13709028580</v>
      </c>
      <c r="G120" s="5">
        <v>-4673295664</v>
      </c>
      <c r="I120" s="5">
        <v>-50855550082</v>
      </c>
      <c r="J120" s="5">
        <v>-98931499056</v>
      </c>
      <c r="K120" s="5">
        <v>7996970717</v>
      </c>
      <c r="L120" s="5">
        <v>-4041881235</v>
      </c>
      <c r="M120" s="5">
        <v>12167139124</v>
      </c>
    </row>
    <row r="121" spans="2:13" ht="15.5" x14ac:dyDescent="0.35">
      <c r="C121" t="s">
        <v>139</v>
      </c>
      <c r="D121" s="5">
        <v>9286563955</v>
      </c>
      <c r="E121" s="5">
        <v>60361555365</v>
      </c>
      <c r="F121" s="5">
        <v>19304938597</v>
      </c>
      <c r="G121" s="5">
        <v>29820121295</v>
      </c>
      <c r="I121" s="5">
        <v>129187665257</v>
      </c>
      <c r="J121" s="5">
        <v>117280410447</v>
      </c>
      <c r="K121" s="5">
        <v>231188458520</v>
      </c>
      <c r="L121" s="5">
        <v>153075071924</v>
      </c>
      <c r="M121" s="5">
        <v>119972924907</v>
      </c>
    </row>
    <row r="122" spans="2:13" ht="15.5" x14ac:dyDescent="0.35">
      <c r="C122" t="s">
        <v>598</v>
      </c>
      <c r="D122" s="5">
        <v>-10581068850</v>
      </c>
      <c r="E122" s="5">
        <v>-72877056646</v>
      </c>
      <c r="F122" s="5">
        <v>-43062885554</v>
      </c>
      <c r="G122" s="5">
        <v>-42589481303</v>
      </c>
      <c r="I122" s="5">
        <v>-169486035499</v>
      </c>
      <c r="J122" s="5">
        <v>-186699279763</v>
      </c>
      <c r="K122" s="5">
        <v>-208266281795</v>
      </c>
      <c r="L122" s="5">
        <v>-147403373671</v>
      </c>
      <c r="M122" s="5">
        <v>-94378143851</v>
      </c>
    </row>
    <row r="123" spans="2:13" ht="15.5" x14ac:dyDescent="0.35">
      <c r="C123" t="s">
        <v>142</v>
      </c>
      <c r="D123" s="5">
        <v>-1790895396</v>
      </c>
      <c r="E123" s="5">
        <v>-1481099588</v>
      </c>
      <c r="F123" s="5">
        <v>-1288747183</v>
      </c>
      <c r="G123" s="5">
        <v>-1001202118</v>
      </c>
      <c r="I123" s="5">
        <v>-5745172631</v>
      </c>
      <c r="J123" s="5">
        <v>-5656559390</v>
      </c>
      <c r="K123" s="5">
        <v>-5037968836</v>
      </c>
      <c r="L123" s="5">
        <v>-5856996362</v>
      </c>
      <c r="M123" s="5">
        <v>-4894320000</v>
      </c>
    </row>
    <row r="124" spans="2:13" ht="15.5" x14ac:dyDescent="0.35">
      <c r="C124" t="s">
        <v>141</v>
      </c>
      <c r="D124" s="5">
        <v>-602069052</v>
      </c>
      <c r="E124" s="5">
        <v>4484076476</v>
      </c>
      <c r="F124" s="5">
        <v>-1066834232</v>
      </c>
      <c r="G124" s="5">
        <v>9060716249</v>
      </c>
      <c r="I124" s="5">
        <v>-3056575803</v>
      </c>
      <c r="J124" s="5">
        <v>-10974286489</v>
      </c>
      <c r="K124" s="5">
        <v>-8063777233</v>
      </c>
      <c r="L124" s="5">
        <v>-575965126</v>
      </c>
      <c r="M124" s="5">
        <v>-5346816229</v>
      </c>
    </row>
    <row r="125" spans="2:13" ht="15.5" x14ac:dyDescent="0.35">
      <c r="C125" t="s">
        <v>284</v>
      </c>
      <c r="D125" s="5">
        <v>-431395140</v>
      </c>
      <c r="E125" s="5">
        <v>-1205489066</v>
      </c>
      <c r="F125" s="5">
        <v>12404499792</v>
      </c>
      <c r="G125" s="5">
        <v>36550213</v>
      </c>
      <c r="I125" s="5">
        <v>-1755431406</v>
      </c>
      <c r="J125" s="5">
        <v>-12881783861</v>
      </c>
      <c r="K125" s="5">
        <v>-1823459939</v>
      </c>
      <c r="L125" s="5">
        <v>-3280618000</v>
      </c>
      <c r="M125" s="5">
        <v>-3186505703</v>
      </c>
    </row>
    <row r="126" spans="2:13" ht="15.5" x14ac:dyDescent="0.35">
      <c r="C126" t="s">
        <v>145</v>
      </c>
      <c r="D126" s="5">
        <v>1388960492</v>
      </c>
      <c r="E126" s="5">
        <v>8478832731</v>
      </c>
      <c r="F126" s="5">
        <v>8639784</v>
      </c>
      <c r="G126" s="5">
        <v>-213244280839</v>
      </c>
      <c r="I126" s="5">
        <v>8493755523</v>
      </c>
      <c r="J126" s="5">
        <v>213250563847</v>
      </c>
      <c r="K126" s="5">
        <v>-3291455524</v>
      </c>
      <c r="L126" s="5">
        <v>-110044714</v>
      </c>
      <c r="M126" s="5">
        <v>-479642657</v>
      </c>
    </row>
    <row r="127" spans="2:13" ht="15.5" x14ac:dyDescent="0.35">
      <c r="C127" t="s">
        <v>146</v>
      </c>
      <c r="D127" s="5">
        <v>-13333333</v>
      </c>
      <c r="E127" s="5">
        <v>-182379951</v>
      </c>
      <c r="F127" s="5">
        <v>-94790270</v>
      </c>
      <c r="G127" s="5">
        <v>-48048253</v>
      </c>
      <c r="I127" s="5">
        <v>-351048892</v>
      </c>
      <c r="J127" s="5">
        <v>-16906823130</v>
      </c>
      <c r="K127" s="5">
        <v>-231901664</v>
      </c>
      <c r="L127" s="5">
        <v>-3536863890</v>
      </c>
      <c r="M127" s="5">
        <v>-1914454700</v>
      </c>
    </row>
    <row r="128" spans="2:13" ht="15.5" x14ac:dyDescent="0.35">
      <c r="C128" t="s">
        <v>148</v>
      </c>
      <c r="D128" s="5">
        <v>-13333333</v>
      </c>
      <c r="E128" s="5">
        <v>-182379951</v>
      </c>
      <c r="F128" s="5">
        <v>-94790270</v>
      </c>
      <c r="G128" s="5">
        <v>-62092185</v>
      </c>
      <c r="I128" s="5">
        <v>-351048892</v>
      </c>
      <c r="J128" s="5">
        <v>-16884823130</v>
      </c>
      <c r="K128" s="5">
        <v>-52073883</v>
      </c>
      <c r="L128" s="5">
        <v>-372664090</v>
      </c>
      <c r="M128" s="5">
        <v>-59484700</v>
      </c>
    </row>
    <row r="129" spans="3:13" ht="15.5" x14ac:dyDescent="0.35">
      <c r="C129" t="s">
        <v>447</v>
      </c>
      <c r="K129" s="5">
        <v>160000000</v>
      </c>
    </row>
    <row r="130" spans="3:13" ht="15.5" x14ac:dyDescent="0.35">
      <c r="C130" t="s">
        <v>290</v>
      </c>
      <c r="G130" s="5">
        <v>14043932</v>
      </c>
      <c r="J130" s="5">
        <v>-22000000</v>
      </c>
      <c r="K130" s="5">
        <v>-339827781</v>
      </c>
    </row>
    <row r="131" spans="3:13" ht="15.5" x14ac:dyDescent="0.35">
      <c r="C131" t="s">
        <v>630</v>
      </c>
      <c r="L131" s="5">
        <v>-3164199800</v>
      </c>
      <c r="M131" s="5">
        <v>-1854970000</v>
      </c>
    </row>
    <row r="132" spans="3:13" ht="15.5" x14ac:dyDescent="0.35">
      <c r="C132" t="s">
        <v>149</v>
      </c>
      <c r="D132" s="5">
        <v>1388960492</v>
      </c>
      <c r="E132" s="5">
        <v>8478832731</v>
      </c>
      <c r="F132" s="5">
        <v>8639784</v>
      </c>
      <c r="G132" s="5">
        <v>-213244280839</v>
      </c>
      <c r="I132" s="5">
        <v>8493755523</v>
      </c>
      <c r="J132" s="5">
        <v>213250563847</v>
      </c>
      <c r="K132" s="5">
        <v>-3291455524</v>
      </c>
      <c r="L132" s="5">
        <v>-110044714</v>
      </c>
      <c r="M132" s="5">
        <v>-479642657</v>
      </c>
    </row>
    <row r="133" spans="3:13" ht="15.5" x14ac:dyDescent="0.35">
      <c r="C133" t="s">
        <v>868</v>
      </c>
      <c r="K133" s="5">
        <v>-3291455524</v>
      </c>
    </row>
    <row r="134" spans="3:13" ht="15.5" x14ac:dyDescent="0.35">
      <c r="C134" t="s">
        <v>489</v>
      </c>
      <c r="D134" s="5">
        <v>1388960492</v>
      </c>
      <c r="E134" s="5">
        <v>16248997995</v>
      </c>
      <c r="I134" s="5">
        <v>16248997995</v>
      </c>
    </row>
    <row r="135" spans="3:13" ht="15.5" x14ac:dyDescent="0.35">
      <c r="C135" t="s">
        <v>311</v>
      </c>
      <c r="E135" s="5">
        <v>-7781850000</v>
      </c>
      <c r="I135" s="5">
        <v>-7781850000</v>
      </c>
    </row>
    <row r="136" spans="3:13" ht="15.5" x14ac:dyDescent="0.35">
      <c r="C136" t="s">
        <v>1473</v>
      </c>
      <c r="F136" s="5">
        <v>-6283008</v>
      </c>
      <c r="G136" s="5">
        <v>-89725716992</v>
      </c>
      <c r="J136" s="5">
        <v>89732000000</v>
      </c>
    </row>
    <row r="137" spans="3:13" ht="15.5" x14ac:dyDescent="0.35">
      <c r="C137" t="s">
        <v>163</v>
      </c>
      <c r="E137" s="5">
        <v>4327680</v>
      </c>
      <c r="F137" s="5">
        <v>5526960</v>
      </c>
      <c r="I137" s="5">
        <v>9854640</v>
      </c>
    </row>
    <row r="138" spans="3:13" ht="15.5" x14ac:dyDescent="0.35">
      <c r="C138" t="s">
        <v>1064</v>
      </c>
      <c r="E138" s="5">
        <v>7357056</v>
      </c>
      <c r="F138" s="5">
        <v>9395832</v>
      </c>
      <c r="I138" s="5">
        <v>16752888</v>
      </c>
    </row>
    <row r="139" spans="3:13" ht="15.5" x14ac:dyDescent="0.35">
      <c r="C139" t="s">
        <v>312</v>
      </c>
      <c r="G139" s="5">
        <v>5471186153</v>
      </c>
      <c r="J139" s="5">
        <v>-5471186153</v>
      </c>
    </row>
    <row r="140" spans="3:13" ht="15.5" x14ac:dyDescent="0.35">
      <c r="C140" t="s">
        <v>155</v>
      </c>
    </row>
    <row r="141" spans="3:13" ht="15.5" x14ac:dyDescent="0.35">
      <c r="C141" t="s">
        <v>1409</v>
      </c>
      <c r="L141" s="5">
        <v>-110044714</v>
      </c>
      <c r="M141" s="5">
        <v>-479642657</v>
      </c>
    </row>
    <row r="142" spans="3:13" ht="15.5" x14ac:dyDescent="0.35">
      <c r="C142" t="s">
        <v>164</v>
      </c>
      <c r="D142" s="5">
        <v>-2743237324</v>
      </c>
      <c r="E142" s="5">
        <v>-2421560679</v>
      </c>
      <c r="F142" s="5">
        <v>-13795179066</v>
      </c>
      <c r="G142" s="5">
        <v>-217965624756</v>
      </c>
      <c r="I142" s="5">
        <v>-42712843451</v>
      </c>
      <c r="J142" s="5">
        <v>97412241661</v>
      </c>
      <c r="K142" s="5">
        <v>4473613529</v>
      </c>
      <c r="L142" s="5">
        <v>-7688789839</v>
      </c>
      <c r="M142" s="5">
        <v>9773041767</v>
      </c>
    </row>
    <row r="143" spans="3:13" ht="15.5" x14ac:dyDescent="0.35">
      <c r="C143" t="s">
        <v>165</v>
      </c>
      <c r="D143" s="5">
        <v>63273782019</v>
      </c>
      <c r="I143" s="5">
        <v>105986625470</v>
      </c>
      <c r="J143" s="5">
        <v>8574383809</v>
      </c>
      <c r="K143" s="5">
        <v>4100770281</v>
      </c>
      <c r="L143" s="5">
        <v>11789560119</v>
      </c>
      <c r="M143" s="5">
        <v>2016518353</v>
      </c>
    </row>
    <row r="144" spans="3:13" ht="15.5" x14ac:dyDescent="0.35">
      <c r="C144" t="s">
        <v>268</v>
      </c>
      <c r="G144" s="5">
        <v>197425636791</v>
      </c>
    </row>
    <row r="145" spans="2:13" ht="15.5" x14ac:dyDescent="0.35">
      <c r="C145" t="s">
        <v>166</v>
      </c>
      <c r="D145" s="5">
        <v>60530544695</v>
      </c>
      <c r="E145" s="5">
        <v>-2421560679</v>
      </c>
      <c r="F145" s="5">
        <v>-13795179066</v>
      </c>
      <c r="G145" s="5">
        <v>-20539987965</v>
      </c>
      <c r="I145" s="5">
        <v>63273782019</v>
      </c>
      <c r="J145" s="5">
        <v>105986625470</v>
      </c>
      <c r="K145" s="5">
        <v>8574383810</v>
      </c>
      <c r="L145" s="5">
        <v>4100770280</v>
      </c>
      <c r="M145" s="5">
        <v>11789560120</v>
      </c>
    </row>
    <row r="147" spans="2:13" ht="15.5" x14ac:dyDescent="0.35">
      <c r="B147" t="s">
        <v>167</v>
      </c>
      <c r="C147" t="s">
        <v>11</v>
      </c>
      <c r="D147" s="5">
        <v>4770000000</v>
      </c>
      <c r="E147" s="5">
        <v>4770000000</v>
      </c>
      <c r="F147" s="5">
        <v>4770000000</v>
      </c>
      <c r="G147" s="5">
        <v>4770000000</v>
      </c>
      <c r="I147" s="5">
        <v>4770000000</v>
      </c>
      <c r="J147" s="5">
        <v>4770000000</v>
      </c>
      <c r="K147" s="5">
        <v>0</v>
      </c>
      <c r="L147" s="5">
        <v>0</v>
      </c>
      <c r="M147" s="5">
        <v>0</v>
      </c>
    </row>
    <row r="148" spans="2:13" ht="15.5" x14ac:dyDescent="0.35">
      <c r="C148" t="s">
        <v>168</v>
      </c>
      <c r="D148" s="6">
        <v>0.24</v>
      </c>
      <c r="E148" s="6">
        <v>-0.73</v>
      </c>
      <c r="F148" s="6">
        <v>0.56000000000000005</v>
      </c>
      <c r="G148" s="6">
        <v>0.77</v>
      </c>
    </row>
    <row r="149" spans="2:13" ht="15.5" x14ac:dyDescent="0.35">
      <c r="C149" t="s">
        <v>169</v>
      </c>
      <c r="D149" s="6">
        <v>433.33</v>
      </c>
      <c r="E149" s="6">
        <v>-168.49</v>
      </c>
      <c r="F149" s="6">
        <v>248.21</v>
      </c>
      <c r="G149" s="6">
        <v>166.23</v>
      </c>
    </row>
    <row r="150" spans="2:13" ht="15.5" x14ac:dyDescent="0.35">
      <c r="C150" t="s">
        <v>60</v>
      </c>
      <c r="D150" s="6">
        <v>68.319999999999993</v>
      </c>
      <c r="E150" s="6">
        <v>42.43</v>
      </c>
      <c r="F150" s="6">
        <v>29.09</v>
      </c>
      <c r="G150" s="6">
        <v>24.82</v>
      </c>
    </row>
    <row r="151" spans="2:13" ht="15.5" x14ac:dyDescent="0.35">
      <c r="C151" t="s">
        <v>170</v>
      </c>
      <c r="D151" s="5">
        <v>1980000000</v>
      </c>
      <c r="E151" s="5">
        <v>-3500000000</v>
      </c>
      <c r="F151" s="5">
        <v>6480000000</v>
      </c>
      <c r="G151" s="5">
        <v>4750000000</v>
      </c>
    </row>
    <row r="152" spans="2:13" ht="15.5" x14ac:dyDescent="0.35">
      <c r="C152" t="s">
        <v>171</v>
      </c>
      <c r="D152" s="6">
        <v>2E-3</v>
      </c>
      <c r="E152" s="6">
        <v>-6.3E-3</v>
      </c>
      <c r="F152" s="6">
        <v>4.8999999999999998E-3</v>
      </c>
      <c r="G152" s="6">
        <v>6.7000000000000002E-3</v>
      </c>
    </row>
    <row r="153" spans="2:13" ht="15.5" x14ac:dyDescent="0.35">
      <c r="C153" t="s">
        <v>172</v>
      </c>
      <c r="D153" s="6">
        <v>2.0999999999999999E-3</v>
      </c>
      <c r="E153" s="6">
        <v>-6.6E-3</v>
      </c>
      <c r="F153" s="6">
        <v>5.0000000000000001E-3</v>
      </c>
      <c r="G153" s="6">
        <v>6.8999999999999999E-3</v>
      </c>
    </row>
    <row r="154" spans="2:13" ht="15.5" x14ac:dyDescent="0.35">
      <c r="C154" t="s">
        <v>173</v>
      </c>
      <c r="D154" s="6">
        <v>3.2000000000000002E-3</v>
      </c>
      <c r="E154" s="6">
        <v>-7.6E-3</v>
      </c>
      <c r="F154" s="6">
        <v>1.0800000000000001E-2</v>
      </c>
      <c r="G154" s="6">
        <v>6.8999999999999999E-3</v>
      </c>
    </row>
    <row r="155" spans="2:13" ht="15.5" x14ac:dyDescent="0.35">
      <c r="C155" t="s">
        <v>174</v>
      </c>
    </row>
    <row r="156" spans="2:13" ht="15.5" x14ac:dyDescent="0.35">
      <c r="C156" t="s">
        <v>175</v>
      </c>
      <c r="D156" s="5">
        <v>529000000000</v>
      </c>
      <c r="E156" s="5">
        <v>528000000000</v>
      </c>
      <c r="F156" s="5">
        <v>532000000000</v>
      </c>
      <c r="G156" s="5">
        <v>529000000000</v>
      </c>
    </row>
    <row r="157" spans="2:13" ht="15.5" x14ac:dyDescent="0.35">
      <c r="C157" t="s">
        <v>176</v>
      </c>
      <c r="D157" s="6">
        <v>0.94</v>
      </c>
      <c r="E157" s="6">
        <v>1.1100000000000001</v>
      </c>
      <c r="F157" s="6">
        <v>1.24</v>
      </c>
      <c r="G157" s="6">
        <v>1.1499999999999999</v>
      </c>
    </row>
    <row r="158" spans="2:13" ht="15.5" x14ac:dyDescent="0.35">
      <c r="C158" t="s">
        <v>177</v>
      </c>
      <c r="D158" s="6">
        <v>111.1</v>
      </c>
      <c r="E158" s="6">
        <v>110.87</v>
      </c>
      <c r="F158" s="6">
        <v>111.67</v>
      </c>
      <c r="G158" s="6">
        <v>111.1</v>
      </c>
    </row>
    <row r="159" spans="2:13" ht="15.5" x14ac:dyDescent="0.35">
      <c r="C159" t="s">
        <v>178</v>
      </c>
      <c r="D159" s="6">
        <v>0.94</v>
      </c>
      <c r="E159" s="6">
        <v>1.1100000000000001</v>
      </c>
      <c r="F159" s="6">
        <v>1.24</v>
      </c>
      <c r="G159" s="6">
        <v>1.1499999999999999</v>
      </c>
    </row>
    <row r="160" spans="2:13" ht="15.5" x14ac:dyDescent="0.35">
      <c r="C160" t="s">
        <v>179</v>
      </c>
      <c r="D160" s="6">
        <v>111.1</v>
      </c>
      <c r="E160" s="6">
        <v>110.87</v>
      </c>
      <c r="F160" s="6">
        <v>111.67</v>
      </c>
      <c r="G160" s="6">
        <v>111.1</v>
      </c>
    </row>
    <row r="161" spans="3:13" ht="15.5" x14ac:dyDescent="0.35">
      <c r="C161" t="s">
        <v>180</v>
      </c>
      <c r="D161" s="5">
        <v>10000000000</v>
      </c>
      <c r="E161" s="5">
        <v>9000000000</v>
      </c>
    </row>
    <row r="162" spans="3:13" ht="15.5" x14ac:dyDescent="0.35">
      <c r="C162" t="s">
        <v>181</v>
      </c>
      <c r="D162" s="5">
        <v>0</v>
      </c>
      <c r="E162" s="5">
        <v>0</v>
      </c>
    </row>
    <row r="163" spans="3:13" ht="15.5" x14ac:dyDescent="0.35">
      <c r="C163" t="s">
        <v>182</v>
      </c>
      <c r="D163" s="5">
        <v>529000000000</v>
      </c>
      <c r="E163" s="5">
        <v>528000000000</v>
      </c>
      <c r="F163" s="5">
        <v>532000000000</v>
      </c>
      <c r="G163" s="5">
        <v>529000000000</v>
      </c>
    </row>
    <row r="164" spans="3:13" ht="15.5" x14ac:dyDescent="0.35">
      <c r="C164" t="s">
        <v>23</v>
      </c>
      <c r="D164" s="5">
        <v>10000000000</v>
      </c>
      <c r="E164" s="5">
        <v>9000000000</v>
      </c>
    </row>
    <row r="165" spans="3:13" ht="15.5" x14ac:dyDescent="0.35">
      <c r="C165" t="s">
        <v>20</v>
      </c>
      <c r="D165" s="5">
        <v>-50000000000</v>
      </c>
      <c r="E165" s="5">
        <v>-55000000000</v>
      </c>
      <c r="F165" s="5">
        <v>-66000000000</v>
      </c>
      <c r="G165" s="5">
        <v>-79000000000</v>
      </c>
    </row>
    <row r="166" spans="3:13" ht="15.5" x14ac:dyDescent="0.35">
      <c r="C166" t="s">
        <v>183</v>
      </c>
      <c r="D166" s="5">
        <v>319000000000</v>
      </c>
      <c r="E166" s="5">
        <v>317000000000</v>
      </c>
      <c r="F166" s="5">
        <v>342000000000</v>
      </c>
      <c r="G166" s="5">
        <v>328000000000</v>
      </c>
    </row>
    <row r="167" spans="3:13" ht="15.5" x14ac:dyDescent="0.35">
      <c r="C167" t="s">
        <v>184</v>
      </c>
      <c r="D167" s="5">
        <v>-4000000000</v>
      </c>
      <c r="E167" s="5">
        <v>-11000000000</v>
      </c>
      <c r="F167" s="5">
        <v>-14000000000</v>
      </c>
      <c r="G167" s="5">
        <v>-5000000000</v>
      </c>
    </row>
    <row r="168" spans="3:13" ht="15.5" x14ac:dyDescent="0.35">
      <c r="C168" t="s">
        <v>185</v>
      </c>
      <c r="D168" s="5">
        <v>0</v>
      </c>
      <c r="E168" s="5">
        <v>0</v>
      </c>
      <c r="F168" s="5">
        <v>0</v>
      </c>
      <c r="G168" s="5">
        <v>0</v>
      </c>
    </row>
    <row r="169" spans="3:13" ht="15.5" x14ac:dyDescent="0.35">
      <c r="C169" t="s">
        <v>12</v>
      </c>
      <c r="D169" s="5">
        <v>-4000000000</v>
      </c>
      <c r="E169" s="5">
        <v>-11000000000</v>
      </c>
      <c r="F169" s="5">
        <v>-14000000000</v>
      </c>
      <c r="G169" s="5">
        <v>-5000000000</v>
      </c>
    </row>
    <row r="170" spans="3:13" ht="15.5" x14ac:dyDescent="0.35">
      <c r="C170" t="s">
        <v>15</v>
      </c>
      <c r="D170" s="6">
        <v>-0.87</v>
      </c>
      <c r="E170" s="6">
        <v>-2.29</v>
      </c>
      <c r="F170" s="6">
        <v>-2.9</v>
      </c>
      <c r="G170" s="6">
        <v>-0.99</v>
      </c>
    </row>
    <row r="171" spans="3:13" ht="15.5" x14ac:dyDescent="0.35">
      <c r="C171" t="s">
        <v>45</v>
      </c>
      <c r="I171" s="6">
        <v>1.05</v>
      </c>
      <c r="J171" s="6">
        <v>1.45</v>
      </c>
      <c r="K171" s="6">
        <v>93733.27</v>
      </c>
      <c r="L171" s="6">
        <v>20826007.190000001</v>
      </c>
      <c r="M171" s="6">
        <v>14458017.279999999</v>
      </c>
    </row>
    <row r="172" spans="3:13" ht="15.5" x14ac:dyDescent="0.35">
      <c r="C172" t="s">
        <v>59</v>
      </c>
      <c r="I172" s="6">
        <v>117.14</v>
      </c>
      <c r="J172" s="6">
        <v>111.72</v>
      </c>
      <c r="K172" s="5">
        <v>0</v>
      </c>
      <c r="L172" s="5">
        <v>0</v>
      </c>
      <c r="M172" s="5">
        <v>0</v>
      </c>
    </row>
    <row r="173" spans="3:13" ht="15.5" x14ac:dyDescent="0.35">
      <c r="C173" t="s">
        <v>62</v>
      </c>
      <c r="I173" s="6">
        <v>7.71</v>
      </c>
      <c r="J173" s="6">
        <v>5.49</v>
      </c>
      <c r="K173" s="5">
        <v>0</v>
      </c>
      <c r="L173" s="5">
        <v>0</v>
      </c>
      <c r="M173" s="5">
        <v>0</v>
      </c>
    </row>
    <row r="174" spans="3:13" ht="15.5" x14ac:dyDescent="0.35">
      <c r="C174" t="s">
        <v>186</v>
      </c>
      <c r="I174" s="5">
        <v>10190000000</v>
      </c>
      <c r="J174" s="5">
        <v>12670000000</v>
      </c>
      <c r="K174" s="5">
        <v>38780000000</v>
      </c>
      <c r="L174" s="5">
        <v>16980000000</v>
      </c>
      <c r="M174" s="5">
        <v>12090000000</v>
      </c>
    </row>
    <row r="175" spans="3:13" ht="15.5" x14ac:dyDescent="0.35">
      <c r="C175" t="s">
        <v>187</v>
      </c>
      <c r="I175" s="6">
        <v>9.1000000000000004E-3</v>
      </c>
      <c r="J175" s="6">
        <v>1.2800000000000001E-2</v>
      </c>
      <c r="K175" s="6">
        <v>0.08</v>
      </c>
      <c r="L175" s="6">
        <v>3.5900000000000001E-2</v>
      </c>
      <c r="M175" s="6">
        <v>2.63E-2</v>
      </c>
    </row>
    <row r="176" spans="3:13" ht="15.5" x14ac:dyDescent="0.35">
      <c r="C176" t="s">
        <v>188</v>
      </c>
      <c r="I176" s="6">
        <v>9.4999999999999998E-3</v>
      </c>
      <c r="J176" s="6">
        <v>1.32E-2</v>
      </c>
      <c r="K176" s="6">
        <v>0.09</v>
      </c>
      <c r="L176" s="6">
        <v>0.29339999999999999</v>
      </c>
      <c r="M176" s="6">
        <v>0.28889999999999999</v>
      </c>
    </row>
    <row r="177" spans="3:13" ht="15.5" x14ac:dyDescent="0.35">
      <c r="C177" t="s">
        <v>189</v>
      </c>
      <c r="I177" s="6">
        <v>1.43E-2</v>
      </c>
      <c r="J177" s="6">
        <v>2.4E-2</v>
      </c>
      <c r="K177" s="6">
        <v>0.1225</v>
      </c>
      <c r="L177" s="6">
        <v>5.1500000000000004E-2</v>
      </c>
      <c r="M177" s="6">
        <v>7.5899999999999995E-2</v>
      </c>
    </row>
    <row r="178" spans="3:13" ht="15.5" x14ac:dyDescent="0.35">
      <c r="C178" t="s">
        <v>190</v>
      </c>
    </row>
    <row r="179" spans="3:13" ht="15.5" x14ac:dyDescent="0.35">
      <c r="C179" t="s">
        <v>56</v>
      </c>
      <c r="I179" s="6">
        <v>1.1100000000000001</v>
      </c>
      <c r="J179" s="6">
        <v>1.47</v>
      </c>
      <c r="K179" s="5">
        <v>0</v>
      </c>
      <c r="L179" s="5">
        <v>0</v>
      </c>
      <c r="M179" s="5">
        <v>0</v>
      </c>
    </row>
    <row r="180" spans="3:13" ht="15.5" x14ac:dyDescent="0.35">
      <c r="C180" t="s">
        <v>53</v>
      </c>
      <c r="I180" s="6">
        <v>110.87</v>
      </c>
      <c r="J180" s="6">
        <v>109.89</v>
      </c>
      <c r="K180" s="6">
        <v>1041236.47</v>
      </c>
      <c r="L180" s="6">
        <v>70971246.849999994</v>
      </c>
      <c r="M180" s="6">
        <v>50039989.920000002</v>
      </c>
    </row>
    <row r="181" spans="3:13" ht="15.5" x14ac:dyDescent="0.35">
      <c r="C181" t="s">
        <v>191</v>
      </c>
      <c r="I181" s="6">
        <v>1.1100000000000001</v>
      </c>
      <c r="J181" s="6">
        <v>1.47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192</v>
      </c>
      <c r="I182" s="6">
        <v>110.87</v>
      </c>
      <c r="J182" s="6">
        <v>109.89</v>
      </c>
      <c r="K182" s="6">
        <v>1041236.47</v>
      </c>
      <c r="L182" s="6">
        <v>70971246.849999994</v>
      </c>
      <c r="M182" s="6">
        <v>50039989.920000002</v>
      </c>
    </row>
    <row r="183" spans="3:13" ht="15.5" x14ac:dyDescent="0.35">
      <c r="C183" t="s">
        <v>193</v>
      </c>
      <c r="I183" s="5">
        <v>9000000000</v>
      </c>
      <c r="M183" s="5">
        <v>0</v>
      </c>
    </row>
    <row r="184" spans="3:13" ht="15.5" x14ac:dyDescent="0.35">
      <c r="C184" t="s">
        <v>194</v>
      </c>
      <c r="I184" s="5">
        <v>0</v>
      </c>
    </row>
    <row r="185" spans="3:13" ht="15.5" x14ac:dyDescent="0.35">
      <c r="C185" t="s">
        <v>25</v>
      </c>
      <c r="I185" s="5">
        <v>9000000000</v>
      </c>
      <c r="M185" s="5">
        <v>0</v>
      </c>
    </row>
    <row r="186" spans="3:13" ht="15.5" x14ac:dyDescent="0.35">
      <c r="C186" t="s">
        <v>22</v>
      </c>
      <c r="I186" s="5">
        <v>-55000000000</v>
      </c>
      <c r="J186" s="5">
        <v>-106000000000</v>
      </c>
      <c r="K186" s="5">
        <v>-9000000000</v>
      </c>
      <c r="L186" s="5">
        <v>-4000000000</v>
      </c>
      <c r="M186" s="5">
        <v>-12000000000</v>
      </c>
    </row>
    <row r="187" spans="3:13" ht="15.5" x14ac:dyDescent="0.35">
      <c r="C187" t="s">
        <v>195</v>
      </c>
      <c r="I187" s="5">
        <v>317000000000</v>
      </c>
      <c r="J187" s="5">
        <v>320000000000</v>
      </c>
      <c r="K187" s="5">
        <v>194000000000</v>
      </c>
      <c r="L187" s="5">
        <v>200000000000</v>
      </c>
      <c r="M187" s="5">
        <v>191000000000</v>
      </c>
    </row>
    <row r="188" spans="3:13" ht="15.5" x14ac:dyDescent="0.35">
      <c r="C188" t="s">
        <v>196</v>
      </c>
      <c r="I188" s="5">
        <v>-51000000000</v>
      </c>
      <c r="J188" s="5">
        <v>-99000000000</v>
      </c>
      <c r="K188" s="5">
        <v>8000000000</v>
      </c>
      <c r="L188" s="5">
        <v>-4000000000</v>
      </c>
      <c r="M188" s="5">
        <v>12000000000</v>
      </c>
    </row>
    <row r="189" spans="3:13" ht="15.5" x14ac:dyDescent="0.35">
      <c r="C189" t="s">
        <v>197</v>
      </c>
      <c r="I189" s="5">
        <v>0</v>
      </c>
      <c r="J189" s="5">
        <v>-17000000000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14</v>
      </c>
      <c r="I190" s="5">
        <v>-51000000000</v>
      </c>
      <c r="J190" s="5">
        <v>-116000000000</v>
      </c>
      <c r="K190" s="5">
        <v>8000000000</v>
      </c>
      <c r="L190" s="5">
        <v>-4000000000</v>
      </c>
      <c r="M190" s="5">
        <v>12000000000</v>
      </c>
    </row>
    <row r="191" spans="3:13" ht="15.5" x14ac:dyDescent="0.35">
      <c r="C191" t="s">
        <v>16</v>
      </c>
      <c r="I191" s="6">
        <v>-10.74</v>
      </c>
      <c r="J191" s="6">
        <v>-24.3</v>
      </c>
      <c r="K191" s="6">
        <v>27254.29</v>
      </c>
      <c r="L191" s="6">
        <v>-8655971.2300000004</v>
      </c>
      <c r="M191" s="6">
        <v>23740498.870000001</v>
      </c>
    </row>
    <row r="193" spans="2:13" ht="15.5" x14ac:dyDescent="0.35">
      <c r="B193" t="s">
        <v>198</v>
      </c>
      <c r="C193" t="s">
        <v>199</v>
      </c>
      <c r="D193" s="5">
        <v>1000000000</v>
      </c>
      <c r="E193" s="5">
        <v>-3000000000</v>
      </c>
      <c r="F193" s="5">
        <v>3000000000</v>
      </c>
      <c r="G193" s="5">
        <v>4000000000</v>
      </c>
      <c r="H193" s="5">
        <v>4000000000</v>
      </c>
      <c r="I193" s="5">
        <v>5000000000</v>
      </c>
      <c r="J193" s="5">
        <v>7000000000</v>
      </c>
      <c r="K193" s="5">
        <v>27000000000</v>
      </c>
      <c r="L193" s="5">
        <v>11000000000</v>
      </c>
      <c r="M193" s="5">
        <v>7000000000</v>
      </c>
    </row>
    <row r="194" spans="2:13" ht="15.5" x14ac:dyDescent="0.35">
      <c r="C194" t="s">
        <v>317</v>
      </c>
      <c r="H194" s="5">
        <v>4000000000</v>
      </c>
      <c r="I194" s="5">
        <v>5000000000</v>
      </c>
      <c r="J194" s="5">
        <v>7000000000</v>
      </c>
    </row>
    <row r="195" spans="2:13" ht="15.5" x14ac:dyDescent="0.35">
      <c r="C195" t="s">
        <v>44</v>
      </c>
      <c r="D195" s="6">
        <v>0.24</v>
      </c>
      <c r="E195" s="6">
        <v>-0.73</v>
      </c>
      <c r="F195" s="6">
        <v>0.56000000000000005</v>
      </c>
      <c r="G195" s="6">
        <v>0.77</v>
      </c>
      <c r="H195" s="6">
        <v>0.94</v>
      </c>
      <c r="I195" s="6">
        <v>1.05</v>
      </c>
      <c r="J195" s="6">
        <v>1.45</v>
      </c>
      <c r="K195" s="6">
        <v>5.73</v>
      </c>
      <c r="L195" s="6">
        <v>2.23</v>
      </c>
      <c r="M195" s="6">
        <v>1.55</v>
      </c>
    </row>
    <row r="196" spans="2:13" ht="15.5" x14ac:dyDescent="0.35">
      <c r="C196" t="s">
        <v>318</v>
      </c>
      <c r="H196" s="6">
        <v>0.83</v>
      </c>
      <c r="I196" s="6">
        <v>1.05</v>
      </c>
      <c r="J196" s="6">
        <v>1.45</v>
      </c>
    </row>
    <row r="197" spans="2:13" ht="15.5" x14ac:dyDescent="0.35">
      <c r="C197" t="s">
        <v>204</v>
      </c>
      <c r="D197" s="5">
        <v>7000000000</v>
      </c>
      <c r="E197" s="5">
        <v>14000000000</v>
      </c>
      <c r="F197" s="5">
        <v>23000000000</v>
      </c>
      <c r="G197" s="5">
        <v>25000000000</v>
      </c>
      <c r="H197" s="5">
        <v>29000000000</v>
      </c>
      <c r="I197" s="5">
        <v>76000000000</v>
      </c>
      <c r="J197" s="5">
        <v>141000000000</v>
      </c>
      <c r="K197" s="5">
        <v>248000000000</v>
      </c>
      <c r="L197" s="5">
        <v>117000000000</v>
      </c>
      <c r="M197" s="5">
        <v>216000000000</v>
      </c>
    </row>
    <row r="198" spans="2:13" ht="15.5" x14ac:dyDescent="0.35">
      <c r="C198" t="s">
        <v>319</v>
      </c>
      <c r="H198" s="5">
        <v>68000000000</v>
      </c>
      <c r="I198" s="5">
        <v>76000000000</v>
      </c>
      <c r="J198" s="5">
        <v>141000000000</v>
      </c>
    </row>
    <row r="199" spans="2:13" ht="15.5" x14ac:dyDescent="0.35">
      <c r="C199" t="s">
        <v>208</v>
      </c>
      <c r="I199" s="6">
        <v>147.59</v>
      </c>
    </row>
    <row r="200" spans="2:13" ht="15.5" x14ac:dyDescent="0.35">
      <c r="C200" t="s">
        <v>320</v>
      </c>
      <c r="I200" s="6">
        <v>166.62</v>
      </c>
    </row>
    <row r="201" spans="2:13" ht="15.5" x14ac:dyDescent="0.35">
      <c r="C201" t="s">
        <v>209</v>
      </c>
      <c r="I201" s="6">
        <v>7.42</v>
      </c>
    </row>
    <row r="202" spans="2:13" ht="15.5" x14ac:dyDescent="0.35">
      <c r="C202" t="s">
        <v>321</v>
      </c>
      <c r="I202" s="6">
        <v>6.0000000000000001E-3</v>
      </c>
    </row>
    <row r="203" spans="2:13" ht="15.5" x14ac:dyDescent="0.35">
      <c r="C203" t="s">
        <v>322</v>
      </c>
      <c r="I203" s="6">
        <v>9.68</v>
      </c>
    </row>
    <row r="204" spans="2:13" ht="15.5" x14ac:dyDescent="0.35">
      <c r="C204" t="s">
        <v>210</v>
      </c>
      <c r="I204" s="6">
        <v>1.25</v>
      </c>
    </row>
    <row r="205" spans="2:13" ht="15.5" x14ac:dyDescent="0.35">
      <c r="C205" t="s">
        <v>323</v>
      </c>
      <c r="I205" s="6">
        <v>-19.940000000000001</v>
      </c>
    </row>
    <row r="206" spans="2:13" ht="15.5" x14ac:dyDescent="0.35">
      <c r="C206" t="s">
        <v>324</v>
      </c>
      <c r="I206" s="6">
        <v>-19.73</v>
      </c>
    </row>
    <row r="207" spans="2:13" ht="15.5" x14ac:dyDescent="0.35">
      <c r="C207" t="s">
        <v>325</v>
      </c>
      <c r="I207" s="6">
        <v>86.43</v>
      </c>
    </row>
    <row r="208" spans="2:13" ht="15.5" x14ac:dyDescent="0.35">
      <c r="C208" t="s">
        <v>326</v>
      </c>
      <c r="I208" s="6">
        <v>62.97</v>
      </c>
    </row>
    <row r="209" spans="3:9" ht="15.5" x14ac:dyDescent="0.35">
      <c r="C209" t="s">
        <v>327</v>
      </c>
      <c r="I209" s="6">
        <v>-6.04</v>
      </c>
    </row>
    <row r="210" spans="3:9" ht="15.5" x14ac:dyDescent="0.35">
      <c r="C210" t="s">
        <v>328</v>
      </c>
      <c r="I210" s="6">
        <v>-1.67</v>
      </c>
    </row>
    <row r="211" spans="3:9" ht="15.5" x14ac:dyDescent="0.35">
      <c r="C211" t="s">
        <v>329</v>
      </c>
      <c r="I211" s="6">
        <v>0.83</v>
      </c>
    </row>
    <row r="212" spans="3:9" ht="15.5" x14ac:dyDescent="0.35">
      <c r="C212" t="s">
        <v>211</v>
      </c>
      <c r="I212" s="6">
        <v>0.94</v>
      </c>
    </row>
    <row r="213" spans="3:9" ht="15.5" x14ac:dyDescent="0.35">
      <c r="C213" t="s">
        <v>330</v>
      </c>
      <c r="I213" s="6">
        <v>14.36</v>
      </c>
    </row>
    <row r="214" spans="3:9" ht="15.5" x14ac:dyDescent="0.35">
      <c r="C214" t="s">
        <v>212</v>
      </c>
      <c r="D214" s="6">
        <v>12.7</v>
      </c>
    </row>
    <row r="215" spans="3:9" ht="15.5" x14ac:dyDescent="0.35">
      <c r="C215" t="s">
        <v>213</v>
      </c>
      <c r="I215" s="6">
        <v>111.1</v>
      </c>
    </row>
    <row r="216" spans="3:9" ht="15.5" x14ac:dyDescent="0.35">
      <c r="C216" t="s">
        <v>331</v>
      </c>
      <c r="I216" s="6">
        <v>-7.04</v>
      </c>
    </row>
    <row r="217" spans="3:9" ht="15.5" x14ac:dyDescent="0.35">
      <c r="C217" t="s">
        <v>214</v>
      </c>
      <c r="D217" s="6">
        <v>17.7</v>
      </c>
    </row>
    <row r="218" spans="3:9" ht="15.5" x14ac:dyDescent="0.35">
      <c r="C218" t="s">
        <v>215</v>
      </c>
      <c r="D218" s="6">
        <v>17.7</v>
      </c>
    </row>
    <row r="219" spans="3:9" ht="15.5" x14ac:dyDescent="0.35">
      <c r="C219" t="s">
        <v>216</v>
      </c>
      <c r="D219" s="6">
        <v>0.02</v>
      </c>
    </row>
    <row r="220" spans="3:9" ht="15.5" x14ac:dyDescent="0.35">
      <c r="C220" t="s">
        <v>217</v>
      </c>
      <c r="D220" s="6">
        <v>0.04</v>
      </c>
    </row>
    <row r="221" spans="3:9" ht="15.5" x14ac:dyDescent="0.35">
      <c r="C221" t="s">
        <v>218</v>
      </c>
      <c r="D221" s="6">
        <v>0.02</v>
      </c>
    </row>
    <row r="222" spans="3:9" ht="15.5" x14ac:dyDescent="0.35">
      <c r="C222" t="s">
        <v>219</v>
      </c>
      <c r="D222" s="6">
        <v>1.04</v>
      </c>
    </row>
    <row r="223" spans="3:9" ht="15.5" x14ac:dyDescent="0.35">
      <c r="C223" t="s">
        <v>12</v>
      </c>
      <c r="D223" s="5">
        <v>-4000000000</v>
      </c>
    </row>
    <row r="224" spans="3:9" ht="15.5" x14ac:dyDescent="0.35">
      <c r="C224" t="s">
        <v>220</v>
      </c>
      <c r="I224" s="6">
        <v>29.22</v>
      </c>
    </row>
    <row r="225" spans="3:9" ht="15.5" x14ac:dyDescent="0.35">
      <c r="C225" t="s">
        <v>221</v>
      </c>
      <c r="I225" s="6">
        <v>7.1999999999999998E-3</v>
      </c>
    </row>
    <row r="226" spans="3:9" ht="15.5" x14ac:dyDescent="0.35">
      <c r="C226" t="s">
        <v>222</v>
      </c>
      <c r="I226" s="6">
        <v>7.4999999999999997E-3</v>
      </c>
    </row>
    <row r="227" spans="3:9" ht="15.5" x14ac:dyDescent="0.35">
      <c r="C227" t="s">
        <v>223</v>
      </c>
      <c r="I227" s="6">
        <v>1.3300000000000001E-2</v>
      </c>
    </row>
    <row r="228" spans="3:9" ht="15.5" x14ac:dyDescent="0.35">
      <c r="C228" t="s">
        <v>334</v>
      </c>
      <c r="I228" s="6">
        <v>7.6E-3</v>
      </c>
    </row>
    <row r="229" spans="3:9" ht="15.5" x14ac:dyDescent="0.35">
      <c r="C229" t="s">
        <v>224</v>
      </c>
      <c r="D229" s="6">
        <v>1485.31</v>
      </c>
    </row>
    <row r="230" spans="3:9" ht="15.5" x14ac:dyDescent="0.35">
      <c r="C230" t="s">
        <v>226</v>
      </c>
      <c r="D230" s="6">
        <v>6.69</v>
      </c>
    </row>
    <row r="231" spans="3:9" ht="15.5" x14ac:dyDescent="0.35">
      <c r="C231" t="s">
        <v>227</v>
      </c>
      <c r="D231" s="6">
        <v>1478.62</v>
      </c>
    </row>
    <row r="232" spans="3:9" ht="15.5" x14ac:dyDescent="0.35">
      <c r="C232" t="s">
        <v>228</v>
      </c>
      <c r="D232" s="6">
        <v>0.06</v>
      </c>
    </row>
    <row r="233" spans="3:9" ht="15.5" x14ac:dyDescent="0.35">
      <c r="C233" t="s">
        <v>335</v>
      </c>
      <c r="I233" s="6">
        <v>0.12</v>
      </c>
    </row>
    <row r="234" spans="3:9" ht="15.5" x14ac:dyDescent="0.35">
      <c r="C234" t="s">
        <v>40</v>
      </c>
      <c r="I234" s="5">
        <v>662000000000</v>
      </c>
    </row>
    <row r="235" spans="3:9" ht="15.5" x14ac:dyDescent="0.35">
      <c r="C235" t="s">
        <v>229</v>
      </c>
      <c r="I235" s="5">
        <v>612000000000</v>
      </c>
    </row>
    <row r="236" spans="3:9" ht="15.5" x14ac:dyDescent="0.35">
      <c r="C236" t="s">
        <v>230</v>
      </c>
      <c r="I236" s="5">
        <v>4770000000</v>
      </c>
    </row>
    <row r="237" spans="3:9" ht="15.5" x14ac:dyDescent="0.35">
      <c r="C237" t="s">
        <v>231</v>
      </c>
      <c r="I237" s="6">
        <v>0.2354</v>
      </c>
    </row>
    <row r="238" spans="3:9" ht="15.5" x14ac:dyDescent="0.35">
      <c r="C238" t="s">
        <v>232</v>
      </c>
      <c r="D238" s="6">
        <v>0.68340000000000001</v>
      </c>
    </row>
    <row r="239" spans="3:9" ht="15.5" x14ac:dyDescent="0.35">
      <c r="C239" t="s">
        <v>233</v>
      </c>
      <c r="D239" s="6">
        <v>0.23499999999999999</v>
      </c>
    </row>
    <row r="240" spans="3:9" ht="15.5" x14ac:dyDescent="0.35">
      <c r="C240" t="s">
        <v>234</v>
      </c>
      <c r="D240" s="6">
        <v>0.1547</v>
      </c>
    </row>
    <row r="241" spans="3:9" ht="15.5" x14ac:dyDescent="0.35">
      <c r="C241" t="s">
        <v>235</v>
      </c>
      <c r="D241" s="6">
        <v>-0.51249999999999996</v>
      </c>
    </row>
    <row r="242" spans="3:9" ht="15.5" x14ac:dyDescent="0.35">
      <c r="C242" t="s">
        <v>236</v>
      </c>
      <c r="D242" s="6">
        <v>5.4199999999999998E-2</v>
      </c>
    </row>
    <row r="243" spans="3:9" ht="15.5" x14ac:dyDescent="0.35">
      <c r="C243" t="s">
        <v>237</v>
      </c>
      <c r="D243" s="6">
        <v>-0.4803</v>
      </c>
    </row>
    <row r="244" spans="3:9" ht="15.5" x14ac:dyDescent="0.35">
      <c r="C244" t="s">
        <v>244</v>
      </c>
      <c r="I244" s="5">
        <v>5</v>
      </c>
    </row>
    <row r="245" spans="3:9" ht="15.5" x14ac:dyDescent="0.35">
      <c r="C245" t="s">
        <v>245</v>
      </c>
      <c r="I245" s="6">
        <v>0.86</v>
      </c>
    </row>
    <row r="246" spans="3:9" ht="15.5" x14ac:dyDescent="0.35">
      <c r="C246" t="s">
        <v>246</v>
      </c>
      <c r="I246" s="6">
        <v>0.44</v>
      </c>
    </row>
    <row r="247" spans="3:9" ht="15.5" x14ac:dyDescent="0.35">
      <c r="C247" t="s">
        <v>247</v>
      </c>
      <c r="I247" s="6">
        <v>7.0000000000000007E-2</v>
      </c>
    </row>
    <row r="248" spans="3:9" ht="15.5" x14ac:dyDescent="0.35">
      <c r="C248" t="s">
        <v>249</v>
      </c>
      <c r="I248" s="6">
        <v>0.14000000000000001</v>
      </c>
    </row>
    <row r="249" spans="3:9" ht="15.5" x14ac:dyDescent="0.35">
      <c r="C249" t="s">
        <v>250</v>
      </c>
      <c r="I249" s="6">
        <v>0.47</v>
      </c>
    </row>
    <row r="250" spans="3:9" ht="15.5" x14ac:dyDescent="0.35">
      <c r="C250" t="s">
        <v>251</v>
      </c>
      <c r="I250" s="6">
        <v>0.79</v>
      </c>
    </row>
    <row r="251" spans="3:9" ht="15.5" x14ac:dyDescent="0.35">
      <c r="C251" t="s">
        <v>337</v>
      </c>
      <c r="I251" s="5">
        <v>68000000000</v>
      </c>
    </row>
    <row r="252" spans="3:9" ht="15.5" x14ac:dyDescent="0.35">
      <c r="C252" t="s">
        <v>338</v>
      </c>
      <c r="I252" s="5">
        <v>18000000000</v>
      </c>
    </row>
    <row r="253" spans="3:9" ht="15.5" x14ac:dyDescent="0.35">
      <c r="C253" t="s">
        <v>339</v>
      </c>
      <c r="I253" s="5">
        <v>2000000000</v>
      </c>
    </row>
    <row r="254" spans="3:9" ht="15.5" x14ac:dyDescent="0.35">
      <c r="C254" t="s">
        <v>340</v>
      </c>
      <c r="I254" s="5">
        <v>4000000000</v>
      </c>
    </row>
    <row r="255" spans="3:9" ht="15.5" x14ac:dyDescent="0.35">
      <c r="C255" t="s">
        <v>252</v>
      </c>
      <c r="D255" s="5">
        <v>61000000000</v>
      </c>
    </row>
    <row r="256" spans="3:9" ht="15.5" x14ac:dyDescent="0.35">
      <c r="C256" t="s">
        <v>253</v>
      </c>
      <c r="D256" s="5">
        <v>552000000000</v>
      </c>
    </row>
    <row r="257" spans="3:9" ht="15.5" x14ac:dyDescent="0.35">
      <c r="C257" t="s">
        <v>254</v>
      </c>
      <c r="D257" s="5">
        <v>22000000000</v>
      </c>
    </row>
    <row r="258" spans="3:9" ht="15.5" x14ac:dyDescent="0.35">
      <c r="C258" t="s">
        <v>183</v>
      </c>
      <c r="D258" s="5">
        <v>319000000000</v>
      </c>
    </row>
    <row r="259" spans="3:9" ht="15.5" x14ac:dyDescent="0.35">
      <c r="C259" t="s">
        <v>182</v>
      </c>
      <c r="I259" s="5">
        <v>529000000000</v>
      </c>
    </row>
    <row r="260" spans="3:9" ht="15.5" x14ac:dyDescent="0.35">
      <c r="C260" t="s">
        <v>181</v>
      </c>
      <c r="D260" s="5">
        <v>0</v>
      </c>
    </row>
    <row r="261" spans="3:9" ht="15.5" x14ac:dyDescent="0.35">
      <c r="C261" t="s">
        <v>180</v>
      </c>
      <c r="D261" s="5">
        <v>10000000000</v>
      </c>
    </row>
    <row r="262" spans="3:9" ht="15.5" x14ac:dyDescent="0.35">
      <c r="C262" t="s">
        <v>23</v>
      </c>
      <c r="D262" s="5">
        <v>10000000000</v>
      </c>
    </row>
    <row r="263" spans="3:9" ht="15.5" x14ac:dyDescent="0.35">
      <c r="C263" t="s">
        <v>20</v>
      </c>
      <c r="D263" s="5">
        <v>-50000000000</v>
      </c>
    </row>
    <row r="264" spans="3:9" ht="15.5" x14ac:dyDescent="0.35">
      <c r="C264" t="s">
        <v>255</v>
      </c>
      <c r="I264" s="5">
        <v>529000000000</v>
      </c>
    </row>
    <row r="265" spans="3:9" ht="15.5" x14ac:dyDescent="0.35">
      <c r="C265" t="s">
        <v>341</v>
      </c>
      <c r="I265" s="5">
        <v>-33000000000</v>
      </c>
    </row>
    <row r="266" spans="3:9" ht="15.5" x14ac:dyDescent="0.35">
      <c r="C266" t="s">
        <v>342</v>
      </c>
      <c r="I266" s="5">
        <v>0</v>
      </c>
    </row>
    <row r="267" spans="3:9" ht="15.5" x14ac:dyDescent="0.35">
      <c r="C267" t="s">
        <v>343</v>
      </c>
      <c r="I267" s="5">
        <v>-203000000000</v>
      </c>
    </row>
    <row r="268" spans="3:9" ht="15.5" x14ac:dyDescent="0.35">
      <c r="C268" t="s">
        <v>344</v>
      </c>
      <c r="I268" s="5">
        <v>0</v>
      </c>
    </row>
    <row r="269" spans="3:9" ht="15.5" x14ac:dyDescent="0.35">
      <c r="C269" t="s">
        <v>345</v>
      </c>
      <c r="I269" s="5">
        <v>-34000000000</v>
      </c>
    </row>
  </sheetData>
  <pageMargins left="0.7" right="0.7" top="0.75" bottom="0.75" header="0.3" footer="0.3"/>
  <ignoredErrors>
    <ignoredError sqref="A1:M270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32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1474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1475</v>
      </c>
      <c r="D2" s="2" vm="209">
        <f ca="1">IFERROR(_xlfn.STOCKHISTORY("XIDX:" &amp; $C$1, D3, , 0, 0, 1), "Libur")</f>
        <v>2360</v>
      </c>
      <c r="H2" s="2" vm="209">
        <f ca="1">IFERROR(INDEX(D2:G2,COUNT(D2:G2)),"")</f>
        <v>2360</v>
      </c>
      <c r="I2" s="2" vm="210">
        <f ca="1">IFERROR(_xlfn.STOCKHISTORY("XIDX:" &amp; $C$1, I1, , 0, 0, 1), "Libur")</f>
        <v>2230</v>
      </c>
      <c r="J2" s="2" vm="211">
        <f ca="1">IFERROR(_xlfn.STOCKHISTORY("XIDX:" &amp; $C$1, J1, , 0, 0, 1), "Libur")</f>
        <v>4660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3557783645730</v>
      </c>
      <c r="H4" s="2">
        <f>IFERROR(SUM(D4:G4)*(4/MAX(1,COUNT(D4:G4))),"")</f>
        <v>14231134582920</v>
      </c>
      <c r="I4" s="2">
        <f>IFERROR(INDEX(I51:I500,MATCH($C$4,$C$51:$C$500,0)),"")</f>
        <v>13412629633004</v>
      </c>
      <c r="J4" s="2">
        <f>IFERROR(INDEX(J51:J500,MATCH($C$4,$C$51:$C$500,0)),"")</f>
        <v>10134583276734</v>
      </c>
      <c r="K4" s="2">
        <f>IFERROR(INDEX(K51:K500,MATCH($C$4,$C$51:$C$500,0)),"")</f>
        <v>7662044334841</v>
      </c>
      <c r="L4" s="2">
        <f>IFERROR(INDEX(L51:L500,MATCH($C$4,$C$51:$C$500,0)),"")</f>
        <v>6485090003427</v>
      </c>
      <c r="M4" s="2">
        <f>IFERROR(INDEX(M51:M500,MATCH($C$4,$C$51:$C$500,0)),"")</f>
        <v>2989591385215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84562115709</v>
      </c>
      <c r="H5" s="2">
        <f>IFERROR(SUM(D5:G5)*(4/MAX(1,COUNT(D5:G5))),"")</f>
        <v>338248462836</v>
      </c>
      <c r="I5" s="2">
        <f>IFERROR(INDEX(I51:I500,MATCH($C$5,$C$51:$C$500,0)),"")</f>
        <v>261315871071</v>
      </c>
      <c r="J5" s="2">
        <f>IFERROR(INDEX(J51:J500,MATCH($C$5,$C$51:$C$500,0)),"")</f>
        <v>455229699592</v>
      </c>
      <c r="K5" s="2">
        <f>IFERROR(INDEX(K51:K500,MATCH($C$5,$C$51:$C$500,0)),"")</f>
        <v>312782152885</v>
      </c>
      <c r="L5" s="2">
        <f>IFERROR(INDEX(L51:L500,MATCH($C$5,$C$51:$C$500,0)),"")</f>
        <v>379723963002</v>
      </c>
      <c r="M5" s="2">
        <f>IFERROR(INDEX(M51:M500,MATCH($C$5,$C$51:$C$500,0)),"")</f>
        <v>155010045671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2259114448537</v>
      </c>
      <c r="H6" s="2">
        <f>IFERROR(INDEX(D6:G6,COUNT(D6:G6)),"")</f>
        <v>2259114448537</v>
      </c>
      <c r="I6" s="2">
        <f>IFERROR(INDEX(I51:I500,MATCH($C$6,$C$51:$C$500,0)),"")</f>
        <v>2177743656845</v>
      </c>
      <c r="J6" s="2">
        <f>IFERROR(INDEX(J51:J500,MATCH($C$6,$C$51:$C$500,0)),"")</f>
        <v>2074069546566</v>
      </c>
      <c r="K6" s="2">
        <f>IFERROR(INDEX(K51:K500,MATCH($C$6,$C$51:$C$500,0)),"")</f>
        <v>1187845523902</v>
      </c>
      <c r="L6" s="2">
        <f>IFERROR(INDEX(L51:L500,MATCH($C$6,$C$51:$C$500,0)),"")</f>
        <v>789805130630</v>
      </c>
      <c r="M6" s="2">
        <f>IFERROR(INDEX(M51:M500,MATCH($C$6,$C$51:$C$500,0)),"")</f>
        <v>283495161173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</v>
      </c>
      <c r="H7" s="3">
        <f>IFERROR(INDEX(D7:G7,COUNT(D7:G7)),"")</f>
        <v>2</v>
      </c>
      <c r="I7" s="3">
        <f>IFERROR(INDEX(I51:I500,MATCH($C$7,$C$51:$C$500,0))/1000000000,"")</f>
        <v>2</v>
      </c>
      <c r="J7" s="3">
        <f>IFERROR(INDEX(J51:J500,MATCH($C$7,$C$51:$C$500,0))/1000000000,"")</f>
        <v>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-87000000000</v>
      </c>
      <c r="H8" s="2">
        <f>IFERROR(INDEX(D8:G8,COUNT(D8:G8)),"")</f>
        <v>-87000000000</v>
      </c>
      <c r="I8" s="2">
        <f>IFERROR(INDEX(I51:I500,MATCH($C$8,$C$51:$C$500,0)),"")</f>
        <v>-337000000000</v>
      </c>
      <c r="J8" s="2">
        <f>IFERROR(INDEX(J51:J500,MATCH($C$8,$C$51:$C$500,0)),"")</f>
        <v>-41000000000</v>
      </c>
      <c r="K8" s="2">
        <f>IFERROR(INDEX(K51:K500,MATCH($C$8,$C$51:$C$500,0)),"")</f>
        <v>-837000000000</v>
      </c>
      <c r="L8" s="2">
        <f>IFERROR(INDEX(L51:L500,MATCH($C$8,$C$51:$C$500,0)),"")</f>
        <v>334000000000</v>
      </c>
      <c r="M8" s="2">
        <f>IFERROR(INDEX(M51:M500,MATCH($C$8,$C$51:$C$500,0)),"")</f>
        <v>-15000000000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-43.67</v>
      </c>
      <c r="H9" s="3">
        <f>IFERROR(INDEX(D9:G9,COUNT(D9:G9)),"")</f>
        <v>-43.67</v>
      </c>
      <c r="I9" s="3">
        <f>IFERROR(INDEX(I51:I500,MATCH($C$9,$C$51:$C$500,0)),"")</f>
        <v>-168.61</v>
      </c>
      <c r="J9" s="3">
        <f>IFERROR(INDEX(J51:J500,MATCH($C$9,$C$51:$C$500,0)),"")</f>
        <v>-20.46</v>
      </c>
      <c r="K9" s="3">
        <f>IFERROR(INDEX(K51:K500,MATCH($C$9,$C$51:$C$500,0)),"")</f>
        <v>-697623405.78999996</v>
      </c>
      <c r="L9" s="3">
        <f>IFERROR(INDEX(L51:L500,MATCH($C$9,$C$51:$C$500,0)),"")</f>
        <v>655841716.65999997</v>
      </c>
      <c r="M9" s="3">
        <f>IFERROR(INDEX(M51:M500,MATCH($C$9,$C$51:$C$500,0)),"")</f>
        <v>-30124834.16</v>
      </c>
    </row>
    <row r="10" spans="1:13" ht="15.5" x14ac:dyDescent="0.35">
      <c r="C10" t="s">
        <v>17</v>
      </c>
      <c r="D10" s="3">
        <f ca="1">IFERROR(IF(D9=0,"",D2/D9),"")</f>
        <v>-54.041676207923054</v>
      </c>
      <c r="I10" s="3">
        <f ca="1">IFERROR(IF(I9=0,"",I2/I9),"")</f>
        <v>-13.225787319850541</v>
      </c>
      <c r="J10" s="3">
        <f ca="1">IFERROR(IF(J9=0,"",J2/J9),"")</f>
        <v>-227.76148582600194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701016306291</v>
      </c>
      <c r="H11" s="2">
        <f>IFERROR(INDEX(D11:G11,COUNT(D11:G11)),"")</f>
        <v>701016306291</v>
      </c>
      <c r="I11" s="2">
        <f>IFERROR(INDEX(I51:I500,MATCH($C$11,$C$51:$C$500,0)),"")</f>
        <v>841923738835</v>
      </c>
      <c r="J11" s="2">
        <f>IFERROR(INDEX(J51:J500,MATCH($C$11,$C$51:$C$500,0)),"")</f>
        <v>734190605781</v>
      </c>
      <c r="K11" s="2">
        <f>IFERROR(INDEX(K51:K500,MATCH($C$11,$C$51:$C$500,0)),"")</f>
        <v>415150544770</v>
      </c>
      <c r="L11" s="2">
        <f>IFERROR(INDEX(L51:L500,MATCH($C$11,$C$51:$C$500,0)),"")</f>
        <v>317030290329</v>
      </c>
      <c r="M11" s="2">
        <f>IFERROR(INDEX(M51:M500,MATCH($C$11,$C$51:$C$500,0)),"")</f>
        <v>137532148744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1990000000000</v>
      </c>
      <c r="H12" s="2">
        <f>IFERROR(INDEX(D12:G12,COUNT(D12:G12)),"")</f>
        <v>1990000000000</v>
      </c>
      <c r="I12" s="2">
        <f>IFERROR(INDEX(I51:I500,MATCH($C$12,$C$51:$C$500,0)),"")</f>
        <v>1921000000000</v>
      </c>
      <c r="J12" s="2">
        <f>IFERROR(INDEX(J51:J500,MATCH($C$12,$C$51:$C$500,0)),"")</f>
        <v>1199000000000</v>
      </c>
      <c r="K12" s="2">
        <f>IFERROR(INDEX(K51:K500,MATCH($C$12,$C$51:$C$500,0)),"")</f>
        <v>875000000000</v>
      </c>
      <c r="L12" s="2">
        <f>IFERROR(INDEX(L51:L500,MATCH($C$12,$C$51:$C$500,0)),"")</f>
        <v>-140000000000</v>
      </c>
      <c r="M12" s="2">
        <f>IFERROR(INDEX(M51:M500,MATCH($C$12,$C$51:$C$500,0)),"")</f>
        <v>29000000000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2691000000000</v>
      </c>
      <c r="H13" s="2">
        <f>IFERROR(INDEX(D13:G13,COUNT(D13:G13)),"")</f>
        <v>2691000000000</v>
      </c>
      <c r="I13" s="2">
        <f>IFERROR(INDEX(I51:I500,MATCH($C$13,$C$51:$C$500,0)),"")</f>
        <v>2762000000000</v>
      </c>
      <c r="J13" s="2">
        <f>IFERROR(INDEX(J51:J500,MATCH($C$13,$C$51:$C$500,0)),"")</f>
        <v>1933000000000</v>
      </c>
      <c r="K13" s="2">
        <f>IFERROR(INDEX(K51:K500,MATCH($C$13,$C$51:$C$500,0)),"")</f>
        <v>1290000000000</v>
      </c>
      <c r="L13" s="2">
        <f>IFERROR(INDEX(L51:L500,MATCH($C$13,$C$51:$C$500,0)),"")</f>
        <v>177000000000</v>
      </c>
      <c r="M13" s="2">
        <f>IFERROR(INDEX(M51:M500,MATCH($C$13,$C$51:$C$500,0)),"")</f>
        <v>167000000000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-20477862962</v>
      </c>
      <c r="H15" s="2">
        <f>IFERROR(SUM(D15:G15)*(4/MAX(1,COUNT(D15:G15))),"")</f>
        <v>-81911451848</v>
      </c>
      <c r="I15" s="2">
        <f>IFERROR(INDEX(I51:I500,MATCH($C$15,$C$51:$C$500,0)),"")</f>
        <v>-36848711809</v>
      </c>
      <c r="J15" s="2">
        <f>IFERROR(INDEX(J51:J500,MATCH($C$15,$C$51:$C$500,0)),"")</f>
        <v>-109379995832</v>
      </c>
      <c r="K15" s="2">
        <f>IFERROR(INDEX(K51:K500,MATCH($C$15,$C$51:$C$500,0)),"")</f>
        <v>-59096636504</v>
      </c>
      <c r="L15" s="2">
        <f>IFERROR(INDEX(L51:L500,MATCH($C$15,$C$51:$C$500,0)),"")</f>
        <v>-80374105442</v>
      </c>
      <c r="M15" s="2">
        <f>IFERROR(INDEX(M51:M500,MATCH($C$15,$C$51:$C$500,0)),"")</f>
        <v>-38288022018</v>
      </c>
    </row>
    <row r="16" spans="1:13" ht="15.5" x14ac:dyDescent="0.35">
      <c r="C16" t="s">
        <v>28</v>
      </c>
      <c r="D16" s="2">
        <f>IFERROR(INDEX(D51:D500,MATCH($C$16,$C$51:$C$500,0)),"")</f>
        <v>101790056893</v>
      </c>
      <c r="H16" s="2">
        <f>IFERROR(SUM(D16:G16)*(4/MAX(1,COUNT(D16:G16))),"")</f>
        <v>407160227572</v>
      </c>
      <c r="I16" s="2">
        <f>IFERROR(INDEX(I51:I500,MATCH($C$16,$C$51:$C$500,0)),"")</f>
        <v>392564336442</v>
      </c>
      <c r="J16" s="2">
        <f>IFERROR(INDEX(J51:J500,MATCH($C$16,$C$51:$C$500,0)),"")</f>
        <v>718257004392</v>
      </c>
      <c r="K16" s="2">
        <f>IFERROR(INDEX(K51:K500,MATCH($C$16,$C$51:$C$500,0)),"")</f>
        <v>415511802710</v>
      </c>
      <c r="L16" s="2">
        <f>IFERROR(INDEX(L51:L500,MATCH($C$16,$C$51:$C$500,0)),"")</f>
        <v>463366413524</v>
      </c>
      <c r="M16" s="2">
        <f>IFERROR(INDEX(M51:M500,MATCH($C$16,$C$51:$C$500,0)),"")</f>
        <v>193421183478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4720000000000</v>
      </c>
      <c r="H20" s="2">
        <f t="shared" ref="H20:M20" ca="1" si="0">IFERROR(H21*H2,"")</f>
        <v>4720000000000</v>
      </c>
      <c r="I20" s="2">
        <f t="shared" ca="1" si="0"/>
        <v>4460000000000</v>
      </c>
      <c r="J20" s="2">
        <f t="shared" ca="1" si="0"/>
        <v>9320000000000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2000000000</v>
      </c>
      <c r="H21" s="2">
        <f>IFERROR(INDEX(D21:G21,COUNT(D21:G21)),"")</f>
        <v>2000000000</v>
      </c>
      <c r="I21" s="2">
        <f>IFERROR(INDEX(I51:I500,MATCH($C$7,$C$51:$C$500,0)),"")</f>
        <v>2000000000</v>
      </c>
      <c r="J21" s="2">
        <f>IFERROR(INDEX(J51:J500,MATCH($C$7,$C$51:$C$500,0)),"")</f>
        <v>2000000000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3.7431532414731059</v>
      </c>
      <c r="H23" s="3">
        <f t="shared" ref="H23:M23" si="1">IFERROR(H5/H6*100,"")</f>
        <v>14.972612965892424</v>
      </c>
      <c r="I23" s="3">
        <f t="shared" si="1"/>
        <v>11.999386165109103</v>
      </c>
      <c r="J23" s="3">
        <f t="shared" si="1"/>
        <v>21.948622713530298</v>
      </c>
      <c r="K23" s="3">
        <f t="shared" si="1"/>
        <v>26.331887993106186</v>
      </c>
      <c r="L23" s="3">
        <f t="shared" si="1"/>
        <v>48.078183880510814</v>
      </c>
      <c r="M23" s="3">
        <f t="shared" si="1"/>
        <v>54.678198043883619</v>
      </c>
    </row>
    <row r="24" spans="1:13" ht="15.5" x14ac:dyDescent="0.35">
      <c r="C24" t="s">
        <v>43</v>
      </c>
      <c r="D24" s="4">
        <f>IFERROR(_xlfn.RRI(5,I23,D23),"")</f>
        <v>-0.20783488101813596</v>
      </c>
      <c r="H24" s="4">
        <f t="shared" ref="H24:M24" si="2">IFERROR(_xlfn.RRI(5,M23,H23),"")</f>
        <v>-0.22821438271797156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42.04</v>
      </c>
      <c r="H25" s="3">
        <f>IFERROR(INDEX(D25:G25,COUNT(D25:G25)),"")</f>
        <v>42.04</v>
      </c>
      <c r="I25" s="3">
        <f>IFERROR(INDEX(I51:I500,MATCH($C$25,$C$51:$C$500,0)),"")</f>
        <v>132.06</v>
      </c>
      <c r="J25" s="3">
        <f>IFERROR(INDEX(J51:J500,MATCH($C$25,$C$51:$C$500,0)),"")</f>
        <v>228.04</v>
      </c>
      <c r="K25" s="3">
        <f>IFERROR(INDEX(K51:K500,MATCH($C$25,$C$51:$C$500,0)),"")</f>
        <v>261048206.81</v>
      </c>
      <c r="L25" s="3">
        <f>IFERROR(INDEX(L51:L500,MATCH($C$25,$C$51:$C$500,0)),"")</f>
        <v>744932435.24000001</v>
      </c>
      <c r="M25" s="3">
        <f>IFERROR(INDEX(M51:M500,MATCH($C$25,$C$51:$C$500,0)),"")</f>
        <v>303850322.81999999</v>
      </c>
    </row>
    <row r="26" spans="1:13" ht="15.5" x14ac:dyDescent="0.35">
      <c r="C26" t="s">
        <v>46</v>
      </c>
      <c r="D26" s="4">
        <f>IFERROR(_xlfn.RRI(5,I25,D25),"")</f>
        <v>-0.20461337656121203</v>
      </c>
      <c r="H26" s="4">
        <f t="shared" ref="H26:M26" si="3">IFERROR(_xlfn.RRI(5,M25,H25),"")</f>
        <v>-0.95751842585511648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1778.891822865</v>
      </c>
      <c r="H27" s="3">
        <f t="shared" ref="H27:M27" si="4">IFERROR(H4/H21,"")</f>
        <v>7115.56729146</v>
      </c>
      <c r="I27" s="3">
        <f t="shared" si="4"/>
        <v>6706.3148165020002</v>
      </c>
      <c r="J27" s="3">
        <f t="shared" si="4"/>
        <v>5067.2916383669999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-0.23310991938558645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-0.681659851582614</v>
      </c>
      <c r="I29" s="4">
        <f t="shared" si="6"/>
        <v>-0.42089107174179963</v>
      </c>
      <c r="J29" s="4">
        <f t="shared" si="6"/>
        <v>-0.99999912644487099</v>
      </c>
      <c r="K29" s="4">
        <f t="shared" si="6"/>
        <v>-0.64956794138532004</v>
      </c>
      <c r="L29" s="4">
        <f t="shared" si="6"/>
        <v>1.4516427309550555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6.1024942335090822E-2</v>
      </c>
      <c r="I30" s="4">
        <f t="shared" si="7"/>
        <v>0.32345151909653985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839.89</v>
      </c>
      <c r="H32" s="3">
        <f>IFERROR(INDEX(D32:G32,COUNT(D32:G32)),"")</f>
        <v>839.89</v>
      </c>
      <c r="I32" s="3">
        <f>IFERROR(INDEX(I51:I500,MATCH($C$32,$C$51:$C$500,0)),"")</f>
        <v>797.82</v>
      </c>
      <c r="J32" s="3">
        <f>IFERROR(INDEX(J51:J500,MATCH($C$32,$C$51:$C$500,0)),"")</f>
        <v>791.96</v>
      </c>
      <c r="K32" s="3">
        <f>IFERROR(INDEX(K51:K500,MATCH($C$32,$C$51:$C$500,0)),"")</f>
        <v>739330973.66999996</v>
      </c>
      <c r="L32" s="3">
        <f>IFERROR(INDEX(L51:L500,MATCH($C$32,$C$51:$C$500,0)),"")</f>
        <v>1299180414.5899999</v>
      </c>
      <c r="M32" s="3">
        <f>IFERROR(INDEX(M51:M500,MATCH($C$32,$C$51:$C$500,0)),"")</f>
        <v>554623624.38999999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2.81</v>
      </c>
      <c r="H33" s="3">
        <f>IFERROR(INDEX(D33:G33,COUNT(D33:G33)),"")</f>
        <v>2.81</v>
      </c>
      <c r="I33" s="3">
        <f>IFERROR(INDEX(I51:I500,MATCH($C$33,$C$51:$C$500,0)),"")</f>
        <v>2.8</v>
      </c>
      <c r="J33" s="3">
        <f>IFERROR(INDEX(J51:J500,MATCH($C$33,$C$51:$C$500,0)),"")</f>
        <v>5.88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56.14</v>
      </c>
      <c r="H34" s="3">
        <f>IFERROR(INDEX(D34:G34,COUNT(D34:G34)),"")</f>
        <v>56.14</v>
      </c>
      <c r="I34" s="3">
        <f>IFERROR(INDEX(I51:I500,MATCH($C$34,$C$51:$C$500,0)),"")</f>
        <v>16.89</v>
      </c>
      <c r="J34" s="3">
        <f>IFERROR(INDEX(J51:J500,MATCH($C$34,$C$51:$C$500,0)),"")</f>
        <v>20.440000000000001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1.32</v>
      </c>
      <c r="H35" s="3">
        <f>IFERROR(INDEX(D35:G35,COUNT(D35:G35)),"")</f>
        <v>1.32</v>
      </c>
      <c r="I35" s="3">
        <f>IFERROR(INDEX(I51:I500,MATCH($C$35,$C$51:$C$500,0)),"")</f>
        <v>0.33</v>
      </c>
      <c r="J35" s="3">
        <f>IFERROR(INDEX(J51:J500,MATCH($C$35,$C$51:$C$500,0)),"")</f>
        <v>0.92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0.23190000000000002</v>
      </c>
      <c r="I36" s="4">
        <f t="shared" si="8"/>
        <v>0.29530000000000001</v>
      </c>
      <c r="J36" s="4">
        <f t="shared" si="8"/>
        <v>0.54810000000000003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39</v>
      </c>
      <c r="I37" s="3">
        <f t="shared" si="9"/>
        <v>39</v>
      </c>
      <c r="J37" s="3">
        <f t="shared" si="9"/>
        <v>125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3557783645730</v>
      </c>
      <c r="E51" s="5">
        <v>3556929265477</v>
      </c>
      <c r="F51" s="5">
        <v>3650565749752</v>
      </c>
      <c r="G51" s="5">
        <v>3128923310341</v>
      </c>
      <c r="I51" s="5">
        <v>13412629633004</v>
      </c>
      <c r="J51" s="5">
        <v>10134583276734</v>
      </c>
      <c r="K51" s="5">
        <v>7662044334841</v>
      </c>
      <c r="L51" s="5">
        <v>6485090003427</v>
      </c>
      <c r="M51" s="5">
        <v>2989591385215</v>
      </c>
    </row>
    <row r="52" spans="2:13" ht="15.5" x14ac:dyDescent="0.35">
      <c r="C52" t="s">
        <v>73</v>
      </c>
      <c r="D52" s="5">
        <v>-3345456675721</v>
      </c>
      <c r="E52" s="5">
        <v>-3253965361422</v>
      </c>
      <c r="F52" s="5">
        <v>-3494343881423</v>
      </c>
      <c r="G52" s="5">
        <v>-2926784585612</v>
      </c>
      <c r="I52" s="5">
        <v>-12510364216241</v>
      </c>
      <c r="J52" s="5">
        <v>-9106373351899</v>
      </c>
      <c r="K52" s="5">
        <v>-7058067912304</v>
      </c>
      <c r="L52" s="5">
        <v>-5950909026101</v>
      </c>
      <c r="M52" s="5">
        <v>-2743775436829</v>
      </c>
    </row>
    <row r="53" spans="2:13" ht="15.5" x14ac:dyDescent="0.35">
      <c r="C53" t="s">
        <v>74</v>
      </c>
      <c r="D53" s="5">
        <v>212326970009</v>
      </c>
      <c r="E53" s="5">
        <v>302963904055</v>
      </c>
      <c r="F53" s="5">
        <v>156221868329</v>
      </c>
      <c r="G53" s="5">
        <v>202138724729</v>
      </c>
      <c r="I53" s="5">
        <v>902265416763</v>
      </c>
      <c r="J53" s="5">
        <v>1028209924835</v>
      </c>
      <c r="K53" s="5">
        <v>603976422537</v>
      </c>
      <c r="L53" s="5">
        <v>534180977326</v>
      </c>
      <c r="M53" s="5">
        <v>245815948386</v>
      </c>
    </row>
    <row r="54" spans="2:13" ht="15.5" x14ac:dyDescent="0.35">
      <c r="C54" t="s">
        <v>75</v>
      </c>
      <c r="D54" s="5">
        <v>-53886267349</v>
      </c>
      <c r="E54" s="5">
        <v>-145974377162</v>
      </c>
      <c r="F54" s="5">
        <v>-31981448135</v>
      </c>
      <c r="G54" s="5">
        <v>-60791860995</v>
      </c>
      <c r="I54" s="5">
        <v>-273310102797</v>
      </c>
      <c r="J54" s="5">
        <v>-155934328847</v>
      </c>
      <c r="K54" s="5">
        <v>-145467674456</v>
      </c>
      <c r="L54" s="5">
        <v>-43504998041</v>
      </c>
      <c r="M54" s="5">
        <v>-30318659309</v>
      </c>
    </row>
    <row r="55" spans="2:13" ht="15.5" x14ac:dyDescent="0.35">
      <c r="C55" t="s">
        <v>76</v>
      </c>
    </row>
    <row r="56" spans="2:13" ht="15.5" x14ac:dyDescent="0.35">
      <c r="C56" t="s">
        <v>424</v>
      </c>
      <c r="D56" s="5">
        <v>-53886267349</v>
      </c>
      <c r="E56" s="5">
        <v>-145974377162</v>
      </c>
      <c r="F56" s="5">
        <v>-31981448135</v>
      </c>
      <c r="G56" s="5">
        <v>-60791860995</v>
      </c>
      <c r="I56" s="5">
        <v>-273310102797</v>
      </c>
      <c r="J56" s="5">
        <v>-155934328847</v>
      </c>
      <c r="K56" s="5">
        <v>-145467674456</v>
      </c>
      <c r="L56" s="5">
        <v>-43504998041</v>
      </c>
      <c r="M56" s="5">
        <v>-30318659309</v>
      </c>
    </row>
    <row r="57" spans="2:13" ht="15.5" x14ac:dyDescent="0.35">
      <c r="C57" t="s">
        <v>77</v>
      </c>
    </row>
    <row r="58" spans="2:13" ht="15.5" x14ac:dyDescent="0.35">
      <c r="C58" t="s">
        <v>80</v>
      </c>
      <c r="D58" s="5">
        <v>608597764</v>
      </c>
      <c r="E58" s="5">
        <v>-2416514354</v>
      </c>
      <c r="I58" s="5">
        <v>-2416514354</v>
      </c>
      <c r="J58" s="5">
        <v>-172521159</v>
      </c>
      <c r="K58" s="5">
        <v>-475695285</v>
      </c>
      <c r="L58" s="5">
        <v>-191578970</v>
      </c>
      <c r="M58" s="5">
        <v>46381031</v>
      </c>
    </row>
    <row r="59" spans="2:13" ht="15.5" x14ac:dyDescent="0.35">
      <c r="C59" t="s">
        <v>78</v>
      </c>
      <c r="D59" s="5">
        <v>158440702660</v>
      </c>
      <c r="E59" s="5">
        <v>156989526893</v>
      </c>
      <c r="F59" s="5">
        <v>124240420194</v>
      </c>
      <c r="G59" s="5">
        <v>141346863734</v>
      </c>
      <c r="I59" s="5">
        <v>628955313966</v>
      </c>
      <c r="J59" s="5">
        <v>872275595988</v>
      </c>
      <c r="K59" s="5">
        <v>458508748081</v>
      </c>
      <c r="L59" s="5">
        <v>490675979285</v>
      </c>
      <c r="M59" s="5">
        <v>215497289077</v>
      </c>
    </row>
    <row r="60" spans="2:13" ht="15.5" x14ac:dyDescent="0.35">
      <c r="C60" t="s">
        <v>79</v>
      </c>
      <c r="D60" s="5">
        <v>-56650645767</v>
      </c>
      <c r="E60" s="5">
        <v>-77286954112</v>
      </c>
      <c r="F60" s="5">
        <v>-64188780637</v>
      </c>
      <c r="G60" s="5">
        <v>-46069003863</v>
      </c>
      <c r="I60" s="5">
        <v>-236390977524</v>
      </c>
      <c r="J60" s="5">
        <v>-154018591596</v>
      </c>
      <c r="K60" s="5">
        <v>-42996945371</v>
      </c>
      <c r="L60" s="5">
        <v>-27309565761</v>
      </c>
      <c r="M60" s="5">
        <v>-22076105599</v>
      </c>
    </row>
    <row r="61" spans="2:13" ht="15.5" x14ac:dyDescent="0.35">
      <c r="C61" t="s">
        <v>81</v>
      </c>
      <c r="D61" s="5">
        <v>-56650645767</v>
      </c>
      <c r="E61" s="5">
        <v>-77286954112</v>
      </c>
      <c r="F61" s="5">
        <v>-64188780637</v>
      </c>
      <c r="G61" s="5">
        <v>-46069003863</v>
      </c>
      <c r="I61" s="5">
        <v>-236390977524</v>
      </c>
      <c r="J61" s="5">
        <v>-154018591596</v>
      </c>
      <c r="K61" s="5">
        <v>-42996945371</v>
      </c>
      <c r="L61" s="5">
        <v>-27309565761</v>
      </c>
      <c r="M61" s="5">
        <v>-22076105599</v>
      </c>
    </row>
    <row r="62" spans="2:13" ht="15.5" x14ac:dyDescent="0.35">
      <c r="C62" t="s">
        <v>28</v>
      </c>
      <c r="D62" s="5">
        <v>101790056893</v>
      </c>
      <c r="E62" s="5">
        <v>79702572781</v>
      </c>
      <c r="F62" s="5">
        <v>60051639557</v>
      </c>
      <c r="G62" s="5">
        <v>95277859871</v>
      </c>
      <c r="I62" s="5">
        <v>392564336442</v>
      </c>
      <c r="J62" s="5">
        <v>718257004392</v>
      </c>
      <c r="K62" s="5">
        <v>415511802710</v>
      </c>
      <c r="L62" s="5">
        <v>463366413524</v>
      </c>
      <c r="M62" s="5">
        <v>193421183478</v>
      </c>
    </row>
    <row r="63" spans="2:13" ht="15.5" x14ac:dyDescent="0.35">
      <c r="C63" t="s">
        <v>27</v>
      </c>
      <c r="D63" s="5">
        <v>-20477862962</v>
      </c>
      <c r="E63" s="5">
        <v>-1112661920</v>
      </c>
      <c r="F63" s="5">
        <v>284973166</v>
      </c>
      <c r="G63" s="5">
        <v>-12321361638</v>
      </c>
      <c r="I63" s="5">
        <v>-36848711809</v>
      </c>
      <c r="J63" s="5">
        <v>-109379995832</v>
      </c>
      <c r="K63" s="5">
        <v>-59096636504</v>
      </c>
      <c r="L63" s="5">
        <v>-80374105442</v>
      </c>
      <c r="M63" s="5">
        <v>-38288022018</v>
      </c>
    </row>
    <row r="64" spans="2:13" ht="15.5" x14ac:dyDescent="0.35">
      <c r="C64" t="s">
        <v>82</v>
      </c>
    </row>
    <row r="65" spans="2:13" ht="15.5" x14ac:dyDescent="0.35">
      <c r="C65" t="s">
        <v>83</v>
      </c>
    </row>
    <row r="66" spans="2:13" ht="15.5" x14ac:dyDescent="0.35">
      <c r="C66" t="s">
        <v>84</v>
      </c>
      <c r="D66" s="5">
        <v>-20477862962</v>
      </c>
      <c r="E66" s="5">
        <v>-1112661920</v>
      </c>
      <c r="F66" s="5">
        <v>284973166</v>
      </c>
      <c r="G66" s="5">
        <v>-12321361638</v>
      </c>
      <c r="I66" s="5">
        <v>-36848711809</v>
      </c>
      <c r="J66" s="5">
        <v>-109379995832</v>
      </c>
      <c r="K66" s="5">
        <v>-59096636504</v>
      </c>
      <c r="L66" s="5">
        <v>-80374105442</v>
      </c>
      <c r="M66" s="5">
        <v>-38288022018</v>
      </c>
    </row>
    <row r="67" spans="2:13" ht="15.5" x14ac:dyDescent="0.35">
      <c r="C67" t="s">
        <v>85</v>
      </c>
      <c r="D67" s="5">
        <v>81312193931</v>
      </c>
      <c r="E67" s="5">
        <v>78589910861</v>
      </c>
      <c r="F67" s="5">
        <v>60336612723</v>
      </c>
      <c r="G67" s="5">
        <v>82956498233</v>
      </c>
      <c r="I67" s="5">
        <v>355715624633</v>
      </c>
      <c r="J67" s="5">
        <v>608877008560</v>
      </c>
      <c r="K67" s="5">
        <v>356415166206</v>
      </c>
      <c r="L67" s="5">
        <v>382992308082</v>
      </c>
      <c r="M67" s="5">
        <v>155133161460</v>
      </c>
    </row>
    <row r="68" spans="2:13" ht="15.5" x14ac:dyDescent="0.35">
      <c r="C68" t="s">
        <v>86</v>
      </c>
      <c r="D68" s="5">
        <v>608597764</v>
      </c>
      <c r="E68" s="5">
        <v>-2416514354</v>
      </c>
      <c r="I68" s="5">
        <v>-2416514354</v>
      </c>
      <c r="J68" s="5">
        <v>-172521159</v>
      </c>
      <c r="K68" s="5">
        <v>-475695285</v>
      </c>
      <c r="L68" s="5">
        <v>-191578970</v>
      </c>
      <c r="M68" s="5">
        <v>46381031</v>
      </c>
    </row>
    <row r="69" spans="2:13" ht="15.5" x14ac:dyDescent="0.35">
      <c r="C69" t="s">
        <v>87</v>
      </c>
      <c r="D69" s="5">
        <v>608597764</v>
      </c>
      <c r="E69" s="5">
        <v>-2416514354</v>
      </c>
      <c r="I69" s="5">
        <v>-2416514354</v>
      </c>
      <c r="J69" s="5">
        <v>-172521159</v>
      </c>
      <c r="K69" s="5">
        <v>-475695285</v>
      </c>
      <c r="L69" s="5">
        <v>-191578970</v>
      </c>
      <c r="M69" s="5">
        <v>46381031</v>
      </c>
    </row>
    <row r="70" spans="2:13" ht="15.5" x14ac:dyDescent="0.35">
      <c r="C70" t="s">
        <v>88</v>
      </c>
      <c r="D70" s="5">
        <v>81920791695</v>
      </c>
      <c r="E70" s="5">
        <v>76173396507</v>
      </c>
      <c r="F70" s="5">
        <v>60336612723</v>
      </c>
      <c r="G70" s="5">
        <v>82956498233</v>
      </c>
      <c r="I70" s="5">
        <v>353299110279</v>
      </c>
      <c r="J70" s="5">
        <v>608704487401</v>
      </c>
      <c r="K70" s="5">
        <v>355939470921</v>
      </c>
      <c r="L70" s="5">
        <v>382800729112</v>
      </c>
      <c r="M70" s="5">
        <v>155179542491</v>
      </c>
    </row>
    <row r="71" spans="2:13" ht="15.5" x14ac:dyDescent="0.35">
      <c r="C71" t="s">
        <v>89</v>
      </c>
      <c r="D71" s="5">
        <v>81312193931</v>
      </c>
      <c r="E71" s="5">
        <v>78589910861</v>
      </c>
      <c r="F71" s="5">
        <v>60336612723</v>
      </c>
      <c r="G71" s="5">
        <v>82956498233</v>
      </c>
      <c r="I71" s="5">
        <v>355715624633</v>
      </c>
      <c r="J71" s="5">
        <v>608877008560</v>
      </c>
      <c r="K71" s="5">
        <v>356415166206</v>
      </c>
      <c r="L71" s="5">
        <v>382992308082</v>
      </c>
      <c r="M71" s="5">
        <v>155133161459</v>
      </c>
    </row>
    <row r="72" spans="2:13" ht="15.5" x14ac:dyDescent="0.35">
      <c r="C72" t="s">
        <v>7</v>
      </c>
      <c r="D72" s="5">
        <v>84562115709</v>
      </c>
      <c r="E72" s="5">
        <v>76913040562</v>
      </c>
      <c r="F72" s="5">
        <v>30294310172</v>
      </c>
      <c r="G72" s="5">
        <v>57204865090</v>
      </c>
      <c r="I72" s="5">
        <v>261315871071</v>
      </c>
      <c r="J72" s="5">
        <v>455229699592</v>
      </c>
      <c r="K72" s="5">
        <v>312782152885</v>
      </c>
      <c r="L72" s="5">
        <v>379723963002</v>
      </c>
      <c r="M72" s="5">
        <v>155010045671</v>
      </c>
    </row>
    <row r="73" spans="2:13" ht="15.5" x14ac:dyDescent="0.35">
      <c r="C73" t="s">
        <v>267</v>
      </c>
      <c r="D73" s="5">
        <v>-2641324014</v>
      </c>
      <c r="E73" s="5">
        <v>-739644055</v>
      </c>
      <c r="F73" s="5">
        <v>30042302551</v>
      </c>
      <c r="G73" s="5">
        <v>25751633143</v>
      </c>
      <c r="I73" s="5">
        <v>91983239208</v>
      </c>
      <c r="J73" s="5">
        <v>153474787809</v>
      </c>
      <c r="K73" s="5">
        <v>43157318036</v>
      </c>
      <c r="L73" s="5">
        <v>3076766110</v>
      </c>
      <c r="M73" s="5">
        <v>169496820</v>
      </c>
    </row>
    <row r="74" spans="2:13" ht="15.5" x14ac:dyDescent="0.35">
      <c r="C74" t="s">
        <v>90</v>
      </c>
      <c r="D74" s="5">
        <v>81312193931</v>
      </c>
      <c r="E74" s="5">
        <v>78589910861</v>
      </c>
      <c r="F74" s="5">
        <v>60336612723</v>
      </c>
      <c r="G74" s="5">
        <v>82956498233</v>
      </c>
      <c r="I74" s="5">
        <v>355715624633</v>
      </c>
      <c r="J74" s="5">
        <v>608877008560</v>
      </c>
      <c r="K74" s="5">
        <v>356415166206</v>
      </c>
      <c r="L74" s="5">
        <v>382992308082</v>
      </c>
      <c r="M74" s="5">
        <v>155133161459</v>
      </c>
    </row>
    <row r="75" spans="2:13" ht="15.5" x14ac:dyDescent="0.35">
      <c r="C75" t="s">
        <v>91</v>
      </c>
      <c r="D75" s="5">
        <v>81920791695</v>
      </c>
      <c r="E75" s="5">
        <v>76173396507</v>
      </c>
      <c r="F75" s="5">
        <v>60336612723</v>
      </c>
      <c r="G75" s="5">
        <v>82956498233</v>
      </c>
      <c r="I75" s="5">
        <v>353299110279</v>
      </c>
      <c r="J75" s="5">
        <v>608704487401</v>
      </c>
      <c r="K75" s="5">
        <v>355939470921</v>
      </c>
      <c r="L75" s="5">
        <v>382800729112</v>
      </c>
      <c r="M75" s="5">
        <v>155179542491</v>
      </c>
    </row>
    <row r="76" spans="2:13" ht="15.5" x14ac:dyDescent="0.35">
      <c r="C76" t="s">
        <v>92</v>
      </c>
      <c r="D76" s="5">
        <v>81920791695</v>
      </c>
      <c r="E76" s="5">
        <v>76173396507</v>
      </c>
      <c r="F76" s="5">
        <v>60336612723</v>
      </c>
      <c r="G76" s="5">
        <v>82956498233</v>
      </c>
      <c r="I76" s="5">
        <v>353299110279</v>
      </c>
      <c r="J76" s="5">
        <v>608704487401</v>
      </c>
      <c r="K76" s="5">
        <v>355939470921</v>
      </c>
      <c r="L76" s="5">
        <v>382800729112</v>
      </c>
      <c r="M76" s="5">
        <v>155179542491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701016306291</v>
      </c>
      <c r="E80" s="5">
        <v>841923738835</v>
      </c>
      <c r="F80" s="5">
        <v>812001875479</v>
      </c>
      <c r="G80" s="5">
        <v>887776700579</v>
      </c>
      <c r="I80" s="5">
        <v>841923738835</v>
      </c>
      <c r="J80" s="5">
        <v>734190605781</v>
      </c>
      <c r="K80" s="5">
        <v>415150544770</v>
      </c>
      <c r="L80" s="5">
        <v>317030290329</v>
      </c>
      <c r="M80" s="5">
        <v>137532148744</v>
      </c>
    </row>
    <row r="81" spans="3:13" ht="15.5" x14ac:dyDescent="0.35">
      <c r="C81" t="s">
        <v>96</v>
      </c>
      <c r="D81" s="5">
        <v>1714862224105</v>
      </c>
      <c r="E81" s="5">
        <v>1280142676044</v>
      </c>
      <c r="F81" s="5">
        <v>1435789858827</v>
      </c>
      <c r="G81" s="5">
        <v>1296541719586</v>
      </c>
      <c r="I81" s="5">
        <v>1280142676044</v>
      </c>
      <c r="J81" s="5">
        <v>1459062690427</v>
      </c>
      <c r="K81" s="5">
        <v>599250766675</v>
      </c>
      <c r="L81" s="5">
        <v>478711751283</v>
      </c>
      <c r="M81" s="5">
        <v>223957773133</v>
      </c>
    </row>
    <row r="82" spans="3:13" ht="15.5" x14ac:dyDescent="0.35">
      <c r="C82" t="s">
        <v>270</v>
      </c>
      <c r="D82" s="5">
        <v>35500000000</v>
      </c>
      <c r="E82" s="5">
        <v>12825623096</v>
      </c>
      <c r="F82" s="5">
        <v>11200000000</v>
      </c>
      <c r="G82" s="5">
        <v>18440436185</v>
      </c>
      <c r="I82" s="5">
        <v>12825623096</v>
      </c>
      <c r="J82" s="5">
        <v>19000089825</v>
      </c>
      <c r="K82" s="5">
        <v>37202168750</v>
      </c>
      <c r="L82" s="5">
        <v>22705000000</v>
      </c>
      <c r="M82" s="5">
        <v>40113817418</v>
      </c>
    </row>
    <row r="83" spans="3:13" ht="15.5" x14ac:dyDescent="0.35">
      <c r="C83" t="s">
        <v>97</v>
      </c>
      <c r="D83" s="5">
        <v>46061003992</v>
      </c>
      <c r="E83" s="5">
        <v>61633889738</v>
      </c>
      <c r="F83" s="5">
        <v>80074830051</v>
      </c>
      <c r="G83" s="5">
        <v>77593326601</v>
      </c>
      <c r="I83" s="5">
        <v>61633889738</v>
      </c>
      <c r="J83" s="5">
        <v>44062827835</v>
      </c>
      <c r="K83" s="5">
        <v>23181390563</v>
      </c>
      <c r="L83" s="5">
        <v>12287299532</v>
      </c>
      <c r="M83" s="5">
        <v>27850007307</v>
      </c>
    </row>
    <row r="84" spans="3:13" ht="15.5" x14ac:dyDescent="0.35">
      <c r="C84" t="s">
        <v>98</v>
      </c>
      <c r="D84" s="5">
        <v>1714862224105</v>
      </c>
      <c r="E84" s="5">
        <v>1280142676044</v>
      </c>
      <c r="F84" s="5">
        <v>1435789858827</v>
      </c>
      <c r="G84" s="5">
        <v>1296541719586</v>
      </c>
      <c r="I84" s="5">
        <v>1280142676044</v>
      </c>
      <c r="J84" s="5">
        <v>1459062690427</v>
      </c>
      <c r="K84" s="5">
        <v>599250766675</v>
      </c>
      <c r="L84" s="5">
        <v>478711751283</v>
      </c>
      <c r="M84" s="5">
        <v>223957773133</v>
      </c>
    </row>
    <row r="85" spans="3:13" ht="15.5" x14ac:dyDescent="0.35">
      <c r="C85" t="s">
        <v>99</v>
      </c>
      <c r="D85" s="5">
        <v>81561003992</v>
      </c>
      <c r="E85" s="5">
        <v>74459512834</v>
      </c>
      <c r="F85" s="5">
        <v>91274830051</v>
      </c>
      <c r="G85" s="5">
        <v>96033762786</v>
      </c>
      <c r="I85" s="5">
        <v>74459512834</v>
      </c>
      <c r="J85" s="5">
        <v>63062917660</v>
      </c>
      <c r="K85" s="5">
        <v>60383559313</v>
      </c>
      <c r="L85" s="5">
        <v>34992299532</v>
      </c>
      <c r="M85" s="5">
        <v>67963824725</v>
      </c>
    </row>
    <row r="86" spans="3:13" ht="15.5" x14ac:dyDescent="0.35">
      <c r="C86" t="s">
        <v>100</v>
      </c>
      <c r="D86" s="5">
        <v>81561003992</v>
      </c>
      <c r="E86" s="5">
        <v>74459512834</v>
      </c>
      <c r="F86" s="5">
        <v>91274830051</v>
      </c>
      <c r="G86" s="5">
        <v>96033762786</v>
      </c>
      <c r="I86" s="5">
        <v>74459512834</v>
      </c>
      <c r="J86" s="5">
        <v>63062917660</v>
      </c>
      <c r="K86" s="5">
        <v>60383559313</v>
      </c>
      <c r="L86" s="5">
        <v>34992299532</v>
      </c>
      <c r="M86" s="5">
        <v>67963824725</v>
      </c>
    </row>
    <row r="87" spans="3:13" ht="15.5" x14ac:dyDescent="0.35">
      <c r="C87" t="s">
        <v>441</v>
      </c>
    </row>
    <row r="88" spans="3:13" ht="15.5" x14ac:dyDescent="0.35">
      <c r="C88" t="s">
        <v>101</v>
      </c>
      <c r="D88" s="5">
        <v>698493787559</v>
      </c>
      <c r="E88" s="5">
        <v>802714622289</v>
      </c>
      <c r="F88" s="5">
        <v>228568239902</v>
      </c>
      <c r="G88" s="5">
        <v>248837245790</v>
      </c>
      <c r="I88" s="5">
        <v>802714622289</v>
      </c>
      <c r="J88" s="5">
        <v>154464886208</v>
      </c>
      <c r="K88" s="5">
        <v>124847526438</v>
      </c>
      <c r="L88" s="5">
        <v>158892375388</v>
      </c>
      <c r="M88" s="5">
        <v>122175182711</v>
      </c>
    </row>
    <row r="89" spans="3:13" ht="15.5" x14ac:dyDescent="0.35">
      <c r="C89" t="s">
        <v>80</v>
      </c>
      <c r="D89" s="5">
        <v>-23187732352</v>
      </c>
      <c r="E89" s="5">
        <v>-23246330114</v>
      </c>
      <c r="F89" s="5">
        <v>-20373850961</v>
      </c>
      <c r="G89" s="5">
        <v>-20373850961</v>
      </c>
      <c r="I89" s="5">
        <v>-23246330114</v>
      </c>
      <c r="J89" s="5">
        <v>-20829815760</v>
      </c>
      <c r="K89" s="5">
        <v>778131057</v>
      </c>
      <c r="L89" s="5">
        <v>110822266</v>
      </c>
      <c r="M89" s="5">
        <v>302401236</v>
      </c>
    </row>
    <row r="90" spans="3:13" ht="15.5" x14ac:dyDescent="0.35">
      <c r="C90" t="s">
        <v>102</v>
      </c>
      <c r="D90" s="5">
        <v>3872169884812</v>
      </c>
      <c r="E90" s="5">
        <v>3645243258216</v>
      </c>
      <c r="F90" s="5">
        <v>3376896518275</v>
      </c>
      <c r="G90" s="5">
        <v>3285437416813</v>
      </c>
      <c r="I90" s="5">
        <v>3645243258216</v>
      </c>
      <c r="J90" s="5">
        <v>2962997520126</v>
      </c>
      <c r="K90" s="5">
        <v>1400725311897</v>
      </c>
      <c r="L90" s="5">
        <v>1073516142774</v>
      </c>
      <c r="M90" s="5">
        <v>573479734512</v>
      </c>
    </row>
    <row r="91" spans="3:13" ht="15.5" x14ac:dyDescent="0.35">
      <c r="C91" t="s">
        <v>103</v>
      </c>
    </row>
    <row r="92" spans="3:13" ht="15.5" x14ac:dyDescent="0.35">
      <c r="C92" t="s">
        <v>271</v>
      </c>
      <c r="D92" s="5">
        <v>3308219915</v>
      </c>
      <c r="E92" s="5">
        <v>3271439511</v>
      </c>
      <c r="F92" s="5">
        <v>3186430967</v>
      </c>
      <c r="G92" s="5">
        <v>3186430967</v>
      </c>
      <c r="I92" s="5">
        <v>3271439511</v>
      </c>
      <c r="J92" s="5">
        <v>3186430967</v>
      </c>
      <c r="K92" s="5">
        <v>5109288464</v>
      </c>
      <c r="L92" s="5">
        <v>3666616720</v>
      </c>
      <c r="M92" s="5">
        <v>1225000000</v>
      </c>
    </row>
    <row r="93" spans="3:13" ht="15.5" x14ac:dyDescent="0.35">
      <c r="C93" t="s">
        <v>104</v>
      </c>
      <c r="D93" s="5">
        <v>2452121478110</v>
      </c>
      <c r="E93" s="5">
        <v>2453649114172</v>
      </c>
      <c r="F93" s="5">
        <v>2112151924572</v>
      </c>
      <c r="G93" s="5">
        <v>2149874919537</v>
      </c>
      <c r="I93" s="5">
        <v>2453649114172</v>
      </c>
      <c r="J93" s="5">
        <v>2073523480069</v>
      </c>
      <c r="K93" s="5">
        <v>1406753290694</v>
      </c>
      <c r="L93" s="5">
        <v>88128894439</v>
      </c>
      <c r="M93" s="5">
        <v>17718607126</v>
      </c>
    </row>
    <row r="94" spans="3:13" ht="15.5" x14ac:dyDescent="0.35">
      <c r="C94" t="s">
        <v>272</v>
      </c>
      <c r="D94" s="5">
        <v>6492776703</v>
      </c>
      <c r="E94" s="5">
        <v>6492776703</v>
      </c>
      <c r="F94" s="5">
        <v>6492776703</v>
      </c>
      <c r="G94" s="5">
        <v>6492776703</v>
      </c>
      <c r="I94" s="5">
        <v>6492776703</v>
      </c>
      <c r="J94" s="5">
        <v>6492776703</v>
      </c>
      <c r="K94" s="5">
        <v>6492776703</v>
      </c>
      <c r="L94" s="5">
        <v>6492776703</v>
      </c>
      <c r="M94" s="5">
        <v>6492776703</v>
      </c>
    </row>
    <row r="95" spans="3:13" ht="15.5" x14ac:dyDescent="0.35">
      <c r="C95" t="s">
        <v>105</v>
      </c>
      <c r="D95" s="5">
        <v>14194798651</v>
      </c>
      <c r="E95" s="5">
        <v>10779524075</v>
      </c>
      <c r="F95" s="5">
        <v>4012834237</v>
      </c>
      <c r="G95" s="5">
        <v>4012834237</v>
      </c>
      <c r="I95" s="5">
        <v>10779524075</v>
      </c>
      <c r="J95" s="5">
        <v>4012834237</v>
      </c>
      <c r="K95" s="5">
        <v>935739219</v>
      </c>
      <c r="L95" s="5">
        <v>1692972964</v>
      </c>
      <c r="M95" s="5">
        <v>1598680844</v>
      </c>
    </row>
    <row r="96" spans="3:13" ht="15.5" x14ac:dyDescent="0.35">
      <c r="C96" t="s">
        <v>106</v>
      </c>
      <c r="D96" s="5">
        <v>2682312202020</v>
      </c>
      <c r="E96" s="5">
        <v>2673473013805</v>
      </c>
      <c r="F96" s="5">
        <v>2612557797237</v>
      </c>
      <c r="G96" s="5">
        <v>2479015909723</v>
      </c>
      <c r="I96" s="5">
        <v>2673473013805</v>
      </c>
      <c r="J96" s="5">
        <v>2171426669492</v>
      </c>
      <c r="K96" s="5">
        <v>1642365967031</v>
      </c>
      <c r="L96" s="5">
        <v>300545776204</v>
      </c>
      <c r="M96" s="5">
        <v>59239705322</v>
      </c>
    </row>
    <row r="97" spans="3:13" ht="15.5" x14ac:dyDescent="0.35">
      <c r="C97" t="s">
        <v>107</v>
      </c>
      <c r="D97" s="5">
        <v>6554482086832</v>
      </c>
      <c r="E97" s="5">
        <v>6318716272021</v>
      </c>
      <c r="F97" s="5">
        <v>5989454315512</v>
      </c>
      <c r="G97" s="5">
        <v>5764453326536</v>
      </c>
      <c r="I97" s="5">
        <v>6318716272021</v>
      </c>
      <c r="J97" s="5">
        <v>5134424189618</v>
      </c>
      <c r="K97" s="5">
        <v>3043091278928</v>
      </c>
      <c r="L97" s="5">
        <v>1374061918978</v>
      </c>
      <c r="M97" s="5">
        <v>632719439834</v>
      </c>
    </row>
    <row r="98" spans="3:13" ht="15.5" x14ac:dyDescent="0.35">
      <c r="C98" t="s">
        <v>108</v>
      </c>
    </row>
    <row r="99" spans="3:13" ht="15.5" x14ac:dyDescent="0.35">
      <c r="C99" t="s">
        <v>109</v>
      </c>
    </row>
    <row r="100" spans="3:13" ht="15.5" x14ac:dyDescent="0.35">
      <c r="C100" t="s">
        <v>110</v>
      </c>
      <c r="D100" s="5">
        <v>1147371367396</v>
      </c>
      <c r="E100" s="5">
        <v>1098835355394</v>
      </c>
      <c r="F100" s="5">
        <v>777043645226</v>
      </c>
      <c r="G100" s="5">
        <v>1066196970949</v>
      </c>
      <c r="I100" s="5">
        <v>1098835355394</v>
      </c>
      <c r="J100" s="5">
        <v>618652618026</v>
      </c>
      <c r="K100" s="5">
        <v>365573521302</v>
      </c>
      <c r="L100" s="5">
        <v>178260535404</v>
      </c>
      <c r="M100" s="5">
        <v>193684883421</v>
      </c>
    </row>
    <row r="101" spans="3:13" ht="15.5" x14ac:dyDescent="0.35">
      <c r="C101" t="s">
        <v>111</v>
      </c>
    </row>
    <row r="102" spans="3:13" ht="15.5" x14ac:dyDescent="0.35">
      <c r="C102" t="s">
        <v>113</v>
      </c>
    </row>
    <row r="103" spans="3:13" ht="15.5" x14ac:dyDescent="0.35">
      <c r="C103" t="s">
        <v>116</v>
      </c>
      <c r="D103" s="5">
        <v>84648156010</v>
      </c>
      <c r="E103" s="5">
        <v>83287756448</v>
      </c>
      <c r="F103" s="5">
        <v>25730230991</v>
      </c>
      <c r="G103" s="5">
        <v>33446240360</v>
      </c>
      <c r="I103" s="5">
        <v>83287756448</v>
      </c>
      <c r="J103" s="5">
        <v>15744670798</v>
      </c>
      <c r="K103" s="5">
        <v>42364393975</v>
      </c>
      <c r="L103" s="5">
        <v>10886742873</v>
      </c>
      <c r="M103" s="5">
        <v>6080117</v>
      </c>
    </row>
    <row r="104" spans="3:13" ht="15.5" x14ac:dyDescent="0.35">
      <c r="C104" t="s">
        <v>380</v>
      </c>
      <c r="D104" s="5">
        <v>350000000000</v>
      </c>
      <c r="E104" s="5">
        <v>350000000000</v>
      </c>
      <c r="F104" s="5">
        <v>500000000000</v>
      </c>
      <c r="I104" s="5">
        <v>350000000000</v>
      </c>
    </row>
    <row r="105" spans="3:13" ht="15.5" x14ac:dyDescent="0.35">
      <c r="C105" t="s">
        <v>410</v>
      </c>
      <c r="D105" s="5">
        <v>23059106451</v>
      </c>
      <c r="E105" s="5">
        <v>23059106451</v>
      </c>
      <c r="F105" s="5">
        <v>23059106451</v>
      </c>
      <c r="G105" s="5">
        <v>23059106451</v>
      </c>
      <c r="I105" s="5">
        <v>23059106451</v>
      </c>
      <c r="J105" s="5">
        <v>25734106450</v>
      </c>
      <c r="K105" s="5">
        <v>38545169860</v>
      </c>
      <c r="L105" s="5">
        <v>20118262971</v>
      </c>
      <c r="M105" s="5">
        <v>22118262971</v>
      </c>
    </row>
    <row r="106" spans="3:13" ht="15.5" x14ac:dyDescent="0.35">
      <c r="C106" t="s">
        <v>1462</v>
      </c>
    </row>
    <row r="107" spans="3:13" ht="15.5" x14ac:dyDescent="0.35">
      <c r="C107" t="s">
        <v>276</v>
      </c>
      <c r="D107" s="5">
        <v>1555958016956</v>
      </c>
      <c r="E107" s="5">
        <v>1659885960438</v>
      </c>
      <c r="F107" s="5">
        <v>1656279687929</v>
      </c>
      <c r="G107" s="5">
        <v>1743166238067</v>
      </c>
      <c r="I107" s="5">
        <v>1659885960438</v>
      </c>
      <c r="J107" s="5">
        <v>1523134836741</v>
      </c>
      <c r="K107" s="5">
        <v>1081727652319</v>
      </c>
      <c r="L107" s="5">
        <v>42349882184</v>
      </c>
    </row>
    <row r="108" spans="3:13" ht="15.5" x14ac:dyDescent="0.35">
      <c r="C108" t="s">
        <v>121</v>
      </c>
      <c r="D108" s="5">
        <v>1916803612246</v>
      </c>
      <c r="E108" s="5">
        <v>2020568454646</v>
      </c>
      <c r="F108" s="5">
        <v>2160382059297</v>
      </c>
      <c r="G108" s="5">
        <v>1747958639835</v>
      </c>
      <c r="I108" s="5">
        <v>2009885960438</v>
      </c>
      <c r="J108" s="5">
        <v>1528009062247</v>
      </c>
      <c r="K108" s="5">
        <v>1084949764732</v>
      </c>
      <c r="L108" s="5">
        <v>43326353068</v>
      </c>
      <c r="M108" s="5">
        <v>134937444</v>
      </c>
    </row>
    <row r="109" spans="3:13" ht="15.5" x14ac:dyDescent="0.35">
      <c r="C109" t="s">
        <v>122</v>
      </c>
      <c r="D109" s="5">
        <v>1916803612246</v>
      </c>
      <c r="E109" s="5">
        <v>2020568454646</v>
      </c>
      <c r="F109" s="5">
        <v>2160382059297</v>
      </c>
      <c r="G109" s="5">
        <v>1747958639835</v>
      </c>
      <c r="I109" s="5">
        <v>2009885960438</v>
      </c>
      <c r="J109" s="5">
        <v>1528009062247</v>
      </c>
      <c r="K109" s="5">
        <v>1084949764732</v>
      </c>
      <c r="L109" s="5">
        <v>43326353068</v>
      </c>
      <c r="M109" s="5">
        <v>134937444</v>
      </c>
    </row>
    <row r="110" spans="3:13" ht="15.5" x14ac:dyDescent="0.35">
      <c r="C110" t="s">
        <v>1369</v>
      </c>
    </row>
    <row r="111" spans="3:13" ht="15.5" x14ac:dyDescent="0.35">
      <c r="C111" t="s">
        <v>1357</v>
      </c>
    </row>
    <row r="112" spans="3:13" ht="15.5" x14ac:dyDescent="0.35">
      <c r="C112" t="s">
        <v>362</v>
      </c>
      <c r="D112" s="5">
        <v>1555958016956</v>
      </c>
      <c r="E112" s="5">
        <v>1659885960438</v>
      </c>
      <c r="F112" s="5">
        <v>1656279687929</v>
      </c>
      <c r="G112" s="5">
        <v>1743166238067</v>
      </c>
      <c r="I112" s="5">
        <v>1659885960438</v>
      </c>
      <c r="J112" s="5">
        <v>1523134836741</v>
      </c>
      <c r="K112" s="5">
        <v>1081727652319</v>
      </c>
      <c r="L112" s="5">
        <v>42349882184</v>
      </c>
    </row>
    <row r="113" spans="2:13" ht="15.5" x14ac:dyDescent="0.35">
      <c r="C113" t="s">
        <v>1370</v>
      </c>
    </row>
    <row r="114" spans="2:13" ht="15.5" x14ac:dyDescent="0.35">
      <c r="C114" t="s">
        <v>1476</v>
      </c>
      <c r="D114" s="5">
        <v>350000000000</v>
      </c>
      <c r="E114" s="5">
        <v>350000000000</v>
      </c>
      <c r="F114" s="5">
        <v>500000000000</v>
      </c>
      <c r="G114" s="5">
        <v>4792401768</v>
      </c>
      <c r="I114" s="5">
        <v>350000000000</v>
      </c>
      <c r="J114" s="5">
        <v>4874225506</v>
      </c>
      <c r="K114" s="5">
        <v>3222112413</v>
      </c>
      <c r="L114" s="5">
        <v>976470884</v>
      </c>
      <c r="M114" s="5">
        <v>134937444</v>
      </c>
    </row>
    <row r="115" spans="2:13" ht="15.5" x14ac:dyDescent="0.35">
      <c r="C115" t="s">
        <v>126</v>
      </c>
      <c r="D115" s="5">
        <v>3064174979642</v>
      </c>
      <c r="E115" s="5">
        <v>3119403810040</v>
      </c>
      <c r="F115" s="5">
        <v>2937425704523</v>
      </c>
      <c r="G115" s="5">
        <v>2814155610784</v>
      </c>
      <c r="I115" s="5">
        <v>3108721315832</v>
      </c>
      <c r="J115" s="5">
        <v>2146661680273</v>
      </c>
      <c r="K115" s="5">
        <v>1450523286034</v>
      </c>
      <c r="L115" s="5">
        <v>221586888472</v>
      </c>
      <c r="M115" s="5">
        <v>193819820865</v>
      </c>
    </row>
    <row r="116" spans="2:13" ht="15.5" x14ac:dyDescent="0.35">
      <c r="C116" t="s">
        <v>127</v>
      </c>
    </row>
    <row r="117" spans="2:13" ht="15.5" x14ac:dyDescent="0.35">
      <c r="C117" t="s">
        <v>128</v>
      </c>
      <c r="D117" s="5">
        <v>199700000000</v>
      </c>
      <c r="E117" s="5">
        <v>199700000000</v>
      </c>
      <c r="F117" s="5">
        <v>199700000000</v>
      </c>
      <c r="G117" s="5">
        <v>199700000000</v>
      </c>
      <c r="I117" s="5">
        <v>199700000000</v>
      </c>
      <c r="J117" s="5">
        <v>199700000000</v>
      </c>
      <c r="K117" s="5">
        <v>1200000000</v>
      </c>
      <c r="L117" s="5">
        <v>510000000</v>
      </c>
      <c r="M117" s="5">
        <v>510000000</v>
      </c>
    </row>
    <row r="118" spans="2:13" ht="15.5" x14ac:dyDescent="0.35">
      <c r="C118" t="s">
        <v>129</v>
      </c>
      <c r="D118" s="5">
        <v>352225638877</v>
      </c>
      <c r="E118" s="5">
        <v>352225638877</v>
      </c>
      <c r="F118" s="5">
        <v>352225638877</v>
      </c>
      <c r="G118" s="5">
        <v>352225638877</v>
      </c>
      <c r="I118" s="5">
        <v>352225638877</v>
      </c>
      <c r="J118" s="5">
        <v>352225638877</v>
      </c>
      <c r="K118" s="5">
        <v>121696393237</v>
      </c>
      <c r="L118" s="5">
        <v>121696393237</v>
      </c>
      <c r="M118" s="5">
        <v>121696393237</v>
      </c>
    </row>
    <row r="119" spans="2:13" ht="15.5" x14ac:dyDescent="0.35">
      <c r="C119" t="s">
        <v>130</v>
      </c>
      <c r="D119" s="5">
        <v>1148513435954</v>
      </c>
      <c r="E119" s="5">
        <v>1064559918009</v>
      </c>
      <c r="F119" s="5">
        <v>985230363093</v>
      </c>
      <c r="G119" s="5">
        <v>954936052921</v>
      </c>
      <c r="I119" s="5">
        <v>1064559918009</v>
      </c>
      <c r="J119" s="5">
        <v>1050452532584</v>
      </c>
      <c r="K119" s="5">
        <v>763522644107</v>
      </c>
      <c r="L119" s="5">
        <v>540264795937</v>
      </c>
      <c r="M119" s="5">
        <v>160349253965</v>
      </c>
    </row>
    <row r="120" spans="2:13" ht="15.5" x14ac:dyDescent="0.35">
      <c r="C120" t="s">
        <v>131</v>
      </c>
      <c r="D120" s="5">
        <v>39940000000</v>
      </c>
      <c r="E120" s="5">
        <v>39940000000</v>
      </c>
      <c r="F120" s="5">
        <v>39940000000</v>
      </c>
      <c r="G120" s="5">
        <v>39940000000</v>
      </c>
      <c r="I120" s="5">
        <v>39940000000</v>
      </c>
      <c r="J120" s="5">
        <v>33940000000</v>
      </c>
      <c r="K120" s="5">
        <v>1000000000</v>
      </c>
    </row>
    <row r="121" spans="2:13" ht="15.5" x14ac:dyDescent="0.35">
      <c r="C121" t="s">
        <v>132</v>
      </c>
      <c r="D121" s="5">
        <v>1108573435954</v>
      </c>
      <c r="E121" s="5">
        <v>1024619918009</v>
      </c>
      <c r="F121" s="5">
        <v>945290363093</v>
      </c>
      <c r="G121" s="5">
        <v>914996052921</v>
      </c>
      <c r="I121" s="5">
        <v>1024619918009</v>
      </c>
      <c r="J121" s="5">
        <v>1016512532584</v>
      </c>
      <c r="K121" s="5">
        <v>762522644107</v>
      </c>
      <c r="L121" s="5">
        <v>540264795937</v>
      </c>
      <c r="M121" s="5">
        <v>160349253965</v>
      </c>
    </row>
    <row r="122" spans="2:13" ht="15.5" x14ac:dyDescent="0.35">
      <c r="C122" t="s">
        <v>133</v>
      </c>
      <c r="D122" s="5">
        <v>1148513435954</v>
      </c>
      <c r="E122" s="5">
        <v>1064559918009</v>
      </c>
      <c r="F122" s="5">
        <v>985230363093</v>
      </c>
      <c r="G122" s="5">
        <v>954936052921</v>
      </c>
      <c r="I122" s="5">
        <v>1064559918009</v>
      </c>
      <c r="J122" s="5">
        <v>1050452532584</v>
      </c>
      <c r="K122" s="5">
        <v>763522644107</v>
      </c>
      <c r="L122" s="5">
        <v>540264795937</v>
      </c>
      <c r="M122" s="5">
        <v>160349253965</v>
      </c>
    </row>
    <row r="123" spans="2:13" ht="15.5" x14ac:dyDescent="0.35">
      <c r="C123" t="s">
        <v>134</v>
      </c>
      <c r="D123" s="5">
        <v>581863106058</v>
      </c>
      <c r="E123" s="5">
        <v>584504430073</v>
      </c>
      <c r="F123" s="5">
        <v>585244074128</v>
      </c>
      <c r="G123" s="5">
        <v>555201771577</v>
      </c>
      <c r="I123" s="5">
        <v>584504430073</v>
      </c>
      <c r="J123" s="5">
        <v>492521190865</v>
      </c>
      <c r="K123" s="5">
        <v>300648355501</v>
      </c>
      <c r="L123" s="5">
        <v>127223119190</v>
      </c>
      <c r="M123" s="5">
        <v>637112735</v>
      </c>
    </row>
    <row r="124" spans="2:13" ht="15.5" x14ac:dyDescent="0.35">
      <c r="C124" t="s">
        <v>9</v>
      </c>
      <c r="D124" s="5">
        <v>2259114448537</v>
      </c>
      <c r="E124" s="5">
        <v>2177743656845</v>
      </c>
      <c r="F124" s="5">
        <v>2102026225137</v>
      </c>
      <c r="G124" s="5">
        <v>2041689612414</v>
      </c>
      <c r="I124" s="5">
        <v>2177743656845</v>
      </c>
      <c r="J124" s="5">
        <v>2074069546566</v>
      </c>
      <c r="K124" s="5">
        <v>1187845523902</v>
      </c>
      <c r="L124" s="5">
        <v>789805130630</v>
      </c>
      <c r="M124" s="5">
        <v>283495161173</v>
      </c>
    </row>
    <row r="125" spans="2:13" ht="15.5" x14ac:dyDescent="0.35">
      <c r="C125" t="s">
        <v>135</v>
      </c>
      <c r="D125" s="5">
        <v>5323289428179</v>
      </c>
      <c r="E125" s="5">
        <v>5297147466885</v>
      </c>
      <c r="F125" s="5">
        <v>5039451929660</v>
      </c>
      <c r="G125" s="5">
        <v>4855845223198</v>
      </c>
      <c r="I125" s="5">
        <v>5286464972677</v>
      </c>
      <c r="J125" s="5">
        <v>4220731226839</v>
      </c>
      <c r="K125" s="5">
        <v>2638368809936</v>
      </c>
      <c r="L125" s="5">
        <v>1011392019102</v>
      </c>
      <c r="M125" s="5">
        <v>477314982038</v>
      </c>
    </row>
    <row r="126" spans="2:13" ht="15.5" x14ac:dyDescent="0.35">
      <c r="C126" t="s">
        <v>136</v>
      </c>
      <c r="D126" s="5">
        <v>1997000000</v>
      </c>
      <c r="E126" s="5">
        <v>1997000000</v>
      </c>
      <c r="F126" s="5">
        <v>1997000000</v>
      </c>
      <c r="G126" s="5">
        <v>1997000000</v>
      </c>
      <c r="I126" s="5">
        <v>1997000000</v>
      </c>
      <c r="J126" s="5">
        <v>1997000000</v>
      </c>
      <c r="K126" s="5">
        <v>1200</v>
      </c>
      <c r="L126" s="5">
        <v>510</v>
      </c>
      <c r="M126" s="5">
        <v>510</v>
      </c>
    </row>
    <row r="128" spans="2:13" ht="15.5" x14ac:dyDescent="0.35">
      <c r="B128" t="s">
        <v>137</v>
      </c>
      <c r="C128" t="s">
        <v>138</v>
      </c>
      <c r="D128" s="5">
        <v>-74925977158</v>
      </c>
      <c r="E128" s="5">
        <v>155784626801</v>
      </c>
      <c r="F128" s="5">
        <v>-420868031105</v>
      </c>
      <c r="G128" s="5">
        <v>434508741923</v>
      </c>
      <c r="I128" s="5">
        <v>162678644684</v>
      </c>
      <c r="J128" s="5">
        <v>13406207097</v>
      </c>
      <c r="K128" s="5">
        <v>336681513547</v>
      </c>
      <c r="L128" s="5">
        <v>395509979490</v>
      </c>
      <c r="M128" s="5">
        <v>-12117086686</v>
      </c>
    </row>
    <row r="129" spans="3:13" ht="15.5" x14ac:dyDescent="0.35">
      <c r="C129" t="s">
        <v>139</v>
      </c>
      <c r="D129" s="5">
        <v>3108477646301</v>
      </c>
      <c r="E129" s="5">
        <v>3712576448260</v>
      </c>
      <c r="F129" s="5">
        <v>3511317610511</v>
      </c>
      <c r="G129" s="5">
        <v>3242130582134</v>
      </c>
      <c r="I129" s="5">
        <v>13591549647387</v>
      </c>
      <c r="J129" s="5">
        <v>9274771352982</v>
      </c>
      <c r="K129" s="5">
        <v>7541505319449</v>
      </c>
      <c r="L129" s="5">
        <v>6230336025277</v>
      </c>
      <c r="M129" s="5">
        <v>2852015210085</v>
      </c>
    </row>
    <row r="130" spans="3:13" ht="15.5" x14ac:dyDescent="0.35">
      <c r="C130" t="s">
        <v>282</v>
      </c>
      <c r="E130" s="5">
        <v>-3831187222</v>
      </c>
      <c r="F130" s="5">
        <v>1587314702</v>
      </c>
      <c r="G130" s="5">
        <v>2243872520</v>
      </c>
    </row>
    <row r="131" spans="3:13" ht="15.5" x14ac:dyDescent="0.35">
      <c r="C131" t="s">
        <v>627</v>
      </c>
    </row>
    <row r="132" spans="3:13" ht="15.5" x14ac:dyDescent="0.35">
      <c r="C132" t="s">
        <v>140</v>
      </c>
      <c r="D132" s="5">
        <v>-3077515537397</v>
      </c>
      <c r="E132" s="5">
        <v>-3647104278552</v>
      </c>
      <c r="F132" s="5">
        <v>-3716983209517</v>
      </c>
      <c r="G132" s="5">
        <v>-2717552102395</v>
      </c>
      <c r="I132" s="5">
        <v>-13013461604437</v>
      </c>
      <c r="J132" s="5">
        <v>-8823817763743</v>
      </c>
      <c r="K132" s="5">
        <v>-6979693067134</v>
      </c>
      <c r="L132" s="5">
        <v>-5687154595960</v>
      </c>
      <c r="M132" s="5">
        <v>-2790062480671</v>
      </c>
    </row>
    <row r="133" spans="3:13" ht="15.5" x14ac:dyDescent="0.35">
      <c r="C133" t="s">
        <v>1124</v>
      </c>
      <c r="F133" s="5">
        <v>85383418762</v>
      </c>
      <c r="G133" s="5">
        <v>-45243569320</v>
      </c>
    </row>
    <row r="134" spans="3:13" ht="15.5" x14ac:dyDescent="0.35">
      <c r="C134" t="s">
        <v>281</v>
      </c>
      <c r="D134" s="5">
        <v>-14424025970</v>
      </c>
      <c r="E134" s="5">
        <v>64303980785</v>
      </c>
      <c r="F134" s="5">
        <v>-86579727478</v>
      </c>
      <c r="G134" s="5">
        <v>-45167871767</v>
      </c>
      <c r="I134" s="5">
        <v>-108295145929</v>
      </c>
      <c r="J134" s="5">
        <v>-135075239638</v>
      </c>
      <c r="K134" s="5">
        <v>-124833169272</v>
      </c>
      <c r="L134" s="5">
        <v>-42523277120</v>
      </c>
      <c r="M134" s="5">
        <v>-20052755827</v>
      </c>
    </row>
    <row r="135" spans="3:13" ht="15.5" x14ac:dyDescent="0.35">
      <c r="C135" t="s">
        <v>284</v>
      </c>
      <c r="D135" s="5">
        <v>-50795092217</v>
      </c>
      <c r="E135" s="5">
        <v>70038822528</v>
      </c>
      <c r="F135" s="5">
        <v>-66539976760</v>
      </c>
      <c r="G135" s="5">
        <v>-1902169249</v>
      </c>
      <c r="I135" s="5">
        <v>-117861632014</v>
      </c>
      <c r="J135" s="5">
        <v>-178116960459</v>
      </c>
      <c r="K135" s="5">
        <v>-72376778287</v>
      </c>
      <c r="L135" s="5">
        <v>-92173368040</v>
      </c>
      <c r="M135" s="5">
        <v>-41315619075</v>
      </c>
    </row>
    <row r="136" spans="3:13" ht="15.5" x14ac:dyDescent="0.35">
      <c r="C136" t="s">
        <v>287</v>
      </c>
      <c r="D136" s="5">
        <v>-40668967875</v>
      </c>
      <c r="E136" s="5">
        <v>-40199158998</v>
      </c>
      <c r="F136" s="5">
        <v>-149053461325</v>
      </c>
      <c r="I136" s="5">
        <v>-189252620323</v>
      </c>
      <c r="J136" s="5">
        <v>-124355182045</v>
      </c>
    </row>
    <row r="137" spans="3:13" ht="15.5" x14ac:dyDescent="0.35">
      <c r="C137" t="s">
        <v>1463</v>
      </c>
      <c r="K137" s="5">
        <v>-27920791209</v>
      </c>
      <c r="L137" s="5">
        <v>-12974804667</v>
      </c>
      <c r="M137" s="5">
        <v>-12701441198</v>
      </c>
    </row>
    <row r="138" spans="3:13" ht="15.5" x14ac:dyDescent="0.35">
      <c r="C138" t="s">
        <v>268</v>
      </c>
    </row>
    <row r="139" spans="3:13" ht="15.5" x14ac:dyDescent="0.35">
      <c r="C139" t="s">
        <v>145</v>
      </c>
      <c r="D139" s="5">
        <v>-52153349643</v>
      </c>
      <c r="E139" s="5">
        <v>-5685541783</v>
      </c>
      <c r="F139" s="5">
        <v>533687774648</v>
      </c>
      <c r="G139" s="5">
        <v>-56240598304</v>
      </c>
      <c r="I139" s="5">
        <v>640649004384</v>
      </c>
      <c r="J139" s="5">
        <v>957253916377</v>
      </c>
      <c r="K139" s="5">
        <v>1113229443310</v>
      </c>
      <c r="L139" s="5">
        <v>18482713224</v>
      </c>
      <c r="M139" s="5">
        <v>-10997992927</v>
      </c>
    </row>
    <row r="140" spans="3:13" ht="15.5" x14ac:dyDescent="0.35">
      <c r="C140" t="s">
        <v>146</v>
      </c>
      <c r="D140" s="5">
        <v>-13426387762</v>
      </c>
      <c r="E140" s="5">
        <v>-138762071502</v>
      </c>
      <c r="F140" s="5">
        <v>-186547363379</v>
      </c>
      <c r="G140" s="5">
        <v>-1363946188</v>
      </c>
      <c r="I140" s="5">
        <v>-738743578585</v>
      </c>
      <c r="J140" s="5">
        <v>-653549250129</v>
      </c>
      <c r="K140" s="5">
        <v>-1329973063272</v>
      </c>
      <c r="L140" s="5">
        <v>-238430511719</v>
      </c>
      <c r="M140" s="5">
        <v>-1730063855</v>
      </c>
    </row>
    <row r="141" spans="3:13" ht="15.5" x14ac:dyDescent="0.35">
      <c r="C141" t="s">
        <v>148</v>
      </c>
      <c r="D141" s="5">
        <v>-12283916753</v>
      </c>
      <c r="E141" s="5">
        <v>-357755927742</v>
      </c>
      <c r="F141" s="5">
        <v>-17364472764</v>
      </c>
      <c r="G141" s="5">
        <v>-69288665015</v>
      </c>
      <c r="I141" s="5">
        <v>-520422157451</v>
      </c>
      <c r="J141" s="5">
        <v>-59534315642</v>
      </c>
      <c r="K141" s="5">
        <v>-1178702341344</v>
      </c>
      <c r="L141" s="5">
        <v>-64966664583</v>
      </c>
      <c r="M141" s="5">
        <v>-8131763855</v>
      </c>
    </row>
    <row r="142" spans="3:13" ht="15.5" x14ac:dyDescent="0.35">
      <c r="C142" t="s">
        <v>1248</v>
      </c>
      <c r="D142" s="5">
        <v>-1143971009</v>
      </c>
      <c r="E142" s="5">
        <v>218520856240</v>
      </c>
      <c r="F142" s="5">
        <v>-169182890615</v>
      </c>
      <c r="G142" s="5">
        <v>67924718827</v>
      </c>
      <c r="I142" s="5">
        <v>-219554421134</v>
      </c>
      <c r="J142" s="5">
        <v>-611089827912</v>
      </c>
      <c r="K142" s="5">
        <v>-122851206663</v>
      </c>
      <c r="L142" s="5">
        <v>-173511380470</v>
      </c>
    </row>
    <row r="143" spans="3:13" ht="15.5" x14ac:dyDescent="0.35">
      <c r="C143" t="s">
        <v>1477</v>
      </c>
      <c r="K143" s="5">
        <v>-29251875000</v>
      </c>
      <c r="M143" s="5">
        <v>-1225000000</v>
      </c>
    </row>
    <row r="144" spans="3:13" ht="15.5" x14ac:dyDescent="0.35">
      <c r="C144" t="s">
        <v>1359</v>
      </c>
    </row>
    <row r="145" spans="3:13" ht="15.5" x14ac:dyDescent="0.35">
      <c r="C145" t="s">
        <v>1360</v>
      </c>
    </row>
    <row r="146" spans="3:13" ht="15.5" x14ac:dyDescent="0.35">
      <c r="C146" t="s">
        <v>447</v>
      </c>
      <c r="D146" s="5">
        <v>1500000</v>
      </c>
      <c r="E146" s="5">
        <v>473000000</v>
      </c>
      <c r="I146" s="5">
        <v>1233000000</v>
      </c>
      <c r="J146" s="5">
        <v>17074893425</v>
      </c>
      <c r="L146" s="5">
        <v>47533334</v>
      </c>
      <c r="M146" s="5">
        <v>7626700000</v>
      </c>
    </row>
    <row r="147" spans="3:13" ht="15.5" x14ac:dyDescent="0.35">
      <c r="C147" t="s">
        <v>788</v>
      </c>
      <c r="K147" s="5">
        <v>832359735</v>
      </c>
    </row>
    <row r="148" spans="3:13" ht="15.5" x14ac:dyDescent="0.35">
      <c r="C148" t="s">
        <v>1362</v>
      </c>
    </row>
    <row r="149" spans="3:13" ht="15.5" x14ac:dyDescent="0.35">
      <c r="C149" t="s">
        <v>1364</v>
      </c>
    </row>
    <row r="150" spans="3:13" ht="15.5" x14ac:dyDescent="0.35">
      <c r="C150" t="s">
        <v>149</v>
      </c>
      <c r="D150" s="5">
        <v>-52153349643</v>
      </c>
      <c r="E150" s="5">
        <v>-5685541783</v>
      </c>
      <c r="F150" s="5">
        <v>533687774648</v>
      </c>
      <c r="G150" s="5">
        <v>-56240598304</v>
      </c>
      <c r="I150" s="5">
        <v>640649004384</v>
      </c>
      <c r="J150" s="5">
        <v>957253916377</v>
      </c>
      <c r="K150" s="5">
        <v>1113229443310</v>
      </c>
      <c r="L150" s="5">
        <v>18482713224</v>
      </c>
      <c r="M150" s="5">
        <v>-10997992927</v>
      </c>
    </row>
    <row r="151" spans="3:13" ht="15.5" x14ac:dyDescent="0.35">
      <c r="C151" t="s">
        <v>1464</v>
      </c>
    </row>
    <row r="152" spans="3:13" ht="15.5" x14ac:dyDescent="0.35">
      <c r="C152" t="s">
        <v>150</v>
      </c>
    </row>
    <row r="153" spans="3:13" ht="15.5" x14ac:dyDescent="0.35">
      <c r="C153" t="s">
        <v>155</v>
      </c>
    </row>
    <row r="154" spans="3:13" ht="15.5" x14ac:dyDescent="0.35">
      <c r="C154" t="s">
        <v>504</v>
      </c>
    </row>
    <row r="155" spans="3:13" ht="15.5" x14ac:dyDescent="0.35">
      <c r="C155" t="s">
        <v>157</v>
      </c>
      <c r="D155" s="5">
        <v>-11402480366</v>
      </c>
      <c r="E155" s="5">
        <v>-1336753155</v>
      </c>
      <c r="F155" s="5">
        <v>-112661782</v>
      </c>
      <c r="I155" s="5">
        <v>-1449414937</v>
      </c>
      <c r="K155" s="5">
        <v>-20511275547</v>
      </c>
      <c r="L155" s="5">
        <v>-8913806798</v>
      </c>
      <c r="M155" s="5">
        <v>-128796387717</v>
      </c>
    </row>
    <row r="156" spans="3:13" ht="15.5" x14ac:dyDescent="0.35">
      <c r="C156" t="s">
        <v>156</v>
      </c>
      <c r="F156" s="5">
        <v>-7392525408</v>
      </c>
      <c r="G156" s="5">
        <v>-16307246935</v>
      </c>
      <c r="K156" s="5">
        <v>50640349614</v>
      </c>
      <c r="L156" s="5">
        <v>16851696810</v>
      </c>
      <c r="M156" s="5">
        <v>77457713163</v>
      </c>
    </row>
    <row r="157" spans="3:13" ht="15.5" x14ac:dyDescent="0.35">
      <c r="C157" t="s">
        <v>1478</v>
      </c>
      <c r="G157" s="5">
        <v>-3059653639</v>
      </c>
      <c r="K157" s="5">
        <v>18426906889</v>
      </c>
      <c r="M157" s="5">
        <v>22118262971</v>
      </c>
    </row>
    <row r="158" spans="3:13" ht="15.5" x14ac:dyDescent="0.35">
      <c r="C158" t="s">
        <v>1479</v>
      </c>
      <c r="E158" s="5">
        <v>60268035175</v>
      </c>
      <c r="F158" s="5">
        <v>-60827688815</v>
      </c>
      <c r="G158" s="5">
        <v>559653640</v>
      </c>
    </row>
    <row r="159" spans="3:13" ht="15.5" x14ac:dyDescent="0.35">
      <c r="C159" t="s">
        <v>1480</v>
      </c>
      <c r="E159" s="5">
        <v>1</v>
      </c>
      <c r="G159" s="5">
        <v>-1175000000</v>
      </c>
      <c r="I159" s="5">
        <v>-2674999999</v>
      </c>
      <c r="J159" s="5">
        <v>-12811063410</v>
      </c>
      <c r="L159" s="5">
        <v>-2000000000</v>
      </c>
    </row>
    <row r="160" spans="3:13" ht="15.5" x14ac:dyDescent="0.35">
      <c r="C160" t="s">
        <v>304</v>
      </c>
    </row>
    <row r="161" spans="3:13" ht="15.5" x14ac:dyDescent="0.35">
      <c r="C161" t="s">
        <v>312</v>
      </c>
    </row>
    <row r="162" spans="3:13" ht="15.5" x14ac:dyDescent="0.35">
      <c r="C162" t="s">
        <v>609</v>
      </c>
    </row>
    <row r="163" spans="3:13" ht="15.5" x14ac:dyDescent="0.35">
      <c r="C163" t="s">
        <v>1466</v>
      </c>
    </row>
    <row r="164" spans="3:13" ht="15.5" x14ac:dyDescent="0.35">
      <c r="C164" t="s">
        <v>489</v>
      </c>
      <c r="D164" s="5">
        <v>624600000000</v>
      </c>
      <c r="E164" s="5">
        <v>-227940274322</v>
      </c>
      <c r="F164" s="5">
        <v>-191672092892</v>
      </c>
      <c r="G164" s="5">
        <v>506947448139</v>
      </c>
      <c r="I164" s="5">
        <v>406939451509</v>
      </c>
      <c r="J164" s="5">
        <v>833458780030</v>
      </c>
      <c r="K164" s="5">
        <v>1257862132061</v>
      </c>
      <c r="L164" s="5">
        <v>60046426846</v>
      </c>
      <c r="M164" s="5">
        <v>38000000000</v>
      </c>
    </row>
    <row r="165" spans="3:13" ht="15.5" x14ac:dyDescent="0.35">
      <c r="C165" t="s">
        <v>806</v>
      </c>
    </row>
    <row r="166" spans="3:13" ht="15.5" x14ac:dyDescent="0.35">
      <c r="C166" t="s">
        <v>1467</v>
      </c>
      <c r="D166" s="5">
        <v>624600000000</v>
      </c>
      <c r="E166" s="5">
        <v>-227940274322</v>
      </c>
      <c r="F166" s="5">
        <v>-191672092892</v>
      </c>
      <c r="G166" s="5">
        <v>506947448139</v>
      </c>
      <c r="I166" s="5">
        <v>406939451509</v>
      </c>
      <c r="J166" s="5">
        <v>833458780030</v>
      </c>
      <c r="K166" s="5">
        <v>1257862132061</v>
      </c>
      <c r="L166" s="5">
        <v>60046426846</v>
      </c>
      <c r="M166" s="5">
        <v>38000000000</v>
      </c>
    </row>
    <row r="167" spans="3:13" ht="15.5" x14ac:dyDescent="0.35">
      <c r="C167" t="s">
        <v>311</v>
      </c>
      <c r="D167" s="5">
        <v>-665350869277</v>
      </c>
      <c r="E167" s="5">
        <v>417308450518</v>
      </c>
      <c r="F167" s="5">
        <v>293692743545</v>
      </c>
      <c r="G167" s="5">
        <v>-543205799509</v>
      </c>
      <c r="I167" s="5">
        <v>-8181032189</v>
      </c>
      <c r="J167" s="5">
        <v>-124764589443</v>
      </c>
      <c r="K167" s="5">
        <v>-103878669707</v>
      </c>
      <c r="L167" s="5">
        <v>-47501603634</v>
      </c>
      <c r="M167" s="5">
        <v>-19777581344</v>
      </c>
    </row>
    <row r="168" spans="3:13" ht="15.5" x14ac:dyDescent="0.35">
      <c r="C168" t="s">
        <v>807</v>
      </c>
    </row>
    <row r="169" spans="3:13" ht="15.5" x14ac:dyDescent="0.35">
      <c r="C169" t="s">
        <v>1242</v>
      </c>
      <c r="D169" s="5">
        <v>-665350869277</v>
      </c>
      <c r="E169" s="5">
        <v>417308450518</v>
      </c>
      <c r="F169" s="5">
        <v>293692743545</v>
      </c>
      <c r="G169" s="5">
        <v>-543205799509</v>
      </c>
      <c r="I169" s="5">
        <v>-8181032189</v>
      </c>
      <c r="J169" s="5">
        <v>-124764589443</v>
      </c>
      <c r="K169" s="5">
        <v>-103878669707</v>
      </c>
      <c r="L169" s="5">
        <v>-47501603634</v>
      </c>
      <c r="M169" s="5">
        <v>-19777581344</v>
      </c>
    </row>
    <row r="170" spans="3:13" ht="15.5" x14ac:dyDescent="0.35">
      <c r="C170" t="s">
        <v>458</v>
      </c>
      <c r="E170" s="5">
        <v>-249625000000</v>
      </c>
      <c r="I170" s="5">
        <v>-249625000000</v>
      </c>
      <c r="K170" s="5">
        <v>-90000000000</v>
      </c>
    </row>
    <row r="171" spans="3:13" ht="15.5" x14ac:dyDescent="0.35">
      <c r="C171" t="s">
        <v>1468</v>
      </c>
    </row>
    <row r="172" spans="3:13" ht="15.5" x14ac:dyDescent="0.35">
      <c r="C172" t="s">
        <v>1469</v>
      </c>
    </row>
    <row r="173" spans="3:13" ht="15.5" x14ac:dyDescent="0.35">
      <c r="C173" t="s">
        <v>1481</v>
      </c>
      <c r="E173" s="5">
        <v>-500000000000</v>
      </c>
      <c r="F173" s="5">
        <v>500000000000</v>
      </c>
    </row>
    <row r="174" spans="3:13" ht="15.5" x14ac:dyDescent="0.35">
      <c r="C174" t="s">
        <v>1470</v>
      </c>
      <c r="J174" s="5">
        <v>261370789200</v>
      </c>
    </row>
    <row r="175" spans="3:13" ht="15.5" x14ac:dyDescent="0.35">
      <c r="C175" t="s">
        <v>1482</v>
      </c>
      <c r="E175" s="5">
        <v>495640000000</v>
      </c>
      <c r="I175" s="5">
        <v>495640000000</v>
      </c>
    </row>
    <row r="176" spans="3:13" ht="15.5" x14ac:dyDescent="0.35">
      <c r="C176" t="s">
        <v>1295</v>
      </c>
      <c r="K176" s="5">
        <v>690000000</v>
      </c>
    </row>
    <row r="177" spans="2:13" ht="15.5" x14ac:dyDescent="0.35">
      <c r="C177" t="s">
        <v>164</v>
      </c>
      <c r="D177" s="5">
        <v>-140505714563</v>
      </c>
      <c r="E177" s="5">
        <v>32373921643</v>
      </c>
      <c r="F177" s="5">
        <v>-73727619836</v>
      </c>
      <c r="G177" s="5">
        <v>374660324911</v>
      </c>
      <c r="I177" s="5">
        <v>85620978610</v>
      </c>
      <c r="J177" s="5">
        <v>322373161594</v>
      </c>
      <c r="K177" s="5">
        <v>124810634436</v>
      </c>
      <c r="L177" s="5">
        <v>179498141585</v>
      </c>
      <c r="M177" s="5">
        <v>-19959958349</v>
      </c>
    </row>
    <row r="178" spans="2:13" ht="15.5" x14ac:dyDescent="0.35">
      <c r="C178" t="s">
        <v>315</v>
      </c>
      <c r="D178" s="5">
        <v>-3122840951</v>
      </c>
      <c r="E178" s="5">
        <v>-2452058287</v>
      </c>
      <c r="F178" s="5">
        <v>-2047205264</v>
      </c>
      <c r="G178" s="5">
        <v>29734258946</v>
      </c>
      <c r="I178" s="5">
        <v>22112154444</v>
      </c>
      <c r="J178" s="5">
        <v>-3333100583</v>
      </c>
      <c r="K178" s="5">
        <v>-26690379995</v>
      </c>
    </row>
    <row r="179" spans="2:13" ht="15.5" x14ac:dyDescent="0.35">
      <c r="C179" t="s">
        <v>165</v>
      </c>
      <c r="D179" s="5">
        <v>844644861804</v>
      </c>
      <c r="I179" s="5">
        <v>734190605781</v>
      </c>
      <c r="J179" s="5">
        <v>415150544770</v>
      </c>
      <c r="K179" s="5">
        <v>317030290329</v>
      </c>
      <c r="L179" s="5">
        <v>137532148744</v>
      </c>
      <c r="M179" s="5">
        <v>157492107093</v>
      </c>
    </row>
    <row r="180" spans="2:13" ht="15.5" x14ac:dyDescent="0.35">
      <c r="C180" t="s">
        <v>166</v>
      </c>
      <c r="D180" s="5">
        <v>701016306290</v>
      </c>
      <c r="E180" s="5">
        <v>29921863356</v>
      </c>
      <c r="F180" s="5">
        <v>-75774825100</v>
      </c>
      <c r="G180" s="5">
        <v>404394583857</v>
      </c>
      <c r="I180" s="5">
        <v>841923738835</v>
      </c>
      <c r="J180" s="5">
        <v>734190605781</v>
      </c>
      <c r="K180" s="5">
        <v>415150544770</v>
      </c>
      <c r="L180" s="5">
        <v>317030290329</v>
      </c>
      <c r="M180" s="5">
        <v>137532148744</v>
      </c>
    </row>
    <row r="182" spans="2:13" ht="15.5" x14ac:dyDescent="0.35">
      <c r="B182" t="s">
        <v>167</v>
      </c>
      <c r="C182" t="s">
        <v>11</v>
      </c>
      <c r="D182" s="5">
        <v>2000000000</v>
      </c>
      <c r="E182" s="5">
        <v>2000000000</v>
      </c>
      <c r="F182" s="5">
        <v>2000000000</v>
      </c>
      <c r="G182" s="5">
        <v>2000000000</v>
      </c>
      <c r="I182" s="5">
        <v>2000000000</v>
      </c>
      <c r="J182" s="5">
        <v>2000000000</v>
      </c>
      <c r="K182" s="5">
        <v>0</v>
      </c>
      <c r="L182" s="5">
        <v>0</v>
      </c>
      <c r="M182" s="5">
        <v>0</v>
      </c>
    </row>
    <row r="183" spans="2:13" ht="15.5" x14ac:dyDescent="0.35">
      <c r="C183" t="s">
        <v>168</v>
      </c>
      <c r="D183" s="6">
        <v>42.04</v>
      </c>
      <c r="E183" s="6">
        <v>-6.71</v>
      </c>
      <c r="F183" s="6">
        <v>30.21</v>
      </c>
      <c r="G183" s="6">
        <v>60.03</v>
      </c>
    </row>
    <row r="184" spans="2:13" ht="15.5" x14ac:dyDescent="0.35">
      <c r="C184" t="s">
        <v>169</v>
      </c>
      <c r="D184" s="6">
        <v>56.14</v>
      </c>
      <c r="E184" s="6">
        <v>-332.34</v>
      </c>
      <c r="F184" s="6">
        <v>99.97</v>
      </c>
      <c r="G184" s="6">
        <v>66.97</v>
      </c>
    </row>
    <row r="185" spans="2:13" ht="15.5" x14ac:dyDescent="0.35">
      <c r="C185" t="s">
        <v>60</v>
      </c>
      <c r="D185" s="6">
        <v>1.32</v>
      </c>
      <c r="E185" s="6">
        <v>1.25</v>
      </c>
      <c r="F185" s="6">
        <v>1.65</v>
      </c>
      <c r="G185" s="6">
        <v>2.57</v>
      </c>
    </row>
    <row r="186" spans="2:13" ht="15.5" x14ac:dyDescent="0.35">
      <c r="C186" t="s">
        <v>170</v>
      </c>
      <c r="E186" s="5">
        <v>202350000000</v>
      </c>
      <c r="F186" s="5">
        <v>173360000000</v>
      </c>
      <c r="G186" s="5">
        <v>181020000000</v>
      </c>
    </row>
    <row r="187" spans="2:13" ht="15.5" x14ac:dyDescent="0.35">
      <c r="C187" t="s">
        <v>171</v>
      </c>
      <c r="D187" s="6">
        <v>1.2800000000000001E-2</v>
      </c>
      <c r="E187" s="6">
        <v>-2.0999999999999999E-3</v>
      </c>
      <c r="F187" s="6">
        <v>1.01E-2</v>
      </c>
      <c r="G187" s="6">
        <v>2.0799999999999999E-2</v>
      </c>
    </row>
    <row r="188" spans="2:13" ht="15.5" x14ac:dyDescent="0.35">
      <c r="C188" t="s">
        <v>172</v>
      </c>
      <c r="D188" s="6">
        <v>5.0099999999999999E-2</v>
      </c>
      <c r="E188" s="6">
        <v>-8.3999999999999995E-3</v>
      </c>
      <c r="F188" s="6">
        <v>3.9800000000000002E-2</v>
      </c>
      <c r="G188" s="6">
        <v>8.0700000000000008E-2</v>
      </c>
    </row>
    <row r="189" spans="2:13" ht="15.5" x14ac:dyDescent="0.35">
      <c r="C189" t="s">
        <v>173</v>
      </c>
      <c r="D189" s="6">
        <v>2.98E-2</v>
      </c>
      <c r="E189" s="6">
        <v>3.0099999999999998E-2</v>
      </c>
      <c r="F189" s="6">
        <v>2.5099999999999997E-2</v>
      </c>
      <c r="G189" s="6">
        <v>2.9700000000000001E-2</v>
      </c>
    </row>
    <row r="190" spans="2:13" ht="15.5" x14ac:dyDescent="0.35">
      <c r="C190" t="s">
        <v>174</v>
      </c>
    </row>
    <row r="191" spans="2:13" ht="15.5" x14ac:dyDescent="0.35">
      <c r="C191" t="s">
        <v>175</v>
      </c>
      <c r="D191" s="5">
        <v>2259000000000</v>
      </c>
      <c r="E191" s="5">
        <v>2178000000000</v>
      </c>
      <c r="F191" s="5">
        <v>2102000000000</v>
      </c>
      <c r="G191" s="5">
        <v>2042000000000</v>
      </c>
    </row>
    <row r="192" spans="2:13" ht="15.5" x14ac:dyDescent="0.35">
      <c r="C192" t="s">
        <v>176</v>
      </c>
      <c r="D192" s="6">
        <v>2.81</v>
      </c>
      <c r="E192" s="6">
        <v>2.8</v>
      </c>
      <c r="F192" s="6">
        <v>3.98</v>
      </c>
      <c r="G192" s="6">
        <v>5.4</v>
      </c>
    </row>
    <row r="193" spans="3:13" ht="15.5" x14ac:dyDescent="0.35">
      <c r="C193" t="s">
        <v>177</v>
      </c>
      <c r="D193" s="6">
        <v>839.89</v>
      </c>
      <c r="E193" s="6">
        <v>797.82</v>
      </c>
      <c r="F193" s="6">
        <v>759.53</v>
      </c>
      <c r="G193" s="6">
        <v>744.36</v>
      </c>
    </row>
    <row r="194" spans="3:13" ht="15.5" x14ac:dyDescent="0.35">
      <c r="C194" t="s">
        <v>178</v>
      </c>
      <c r="D194" s="6">
        <v>2.82</v>
      </c>
      <c r="E194" s="6">
        <v>2.81</v>
      </c>
      <c r="F194" s="6">
        <v>3.99</v>
      </c>
      <c r="G194" s="6">
        <v>5.42</v>
      </c>
    </row>
    <row r="195" spans="3:13" ht="15.5" x14ac:dyDescent="0.35">
      <c r="C195" t="s">
        <v>179</v>
      </c>
      <c r="D195" s="6">
        <v>836.63</v>
      </c>
      <c r="E195" s="6">
        <v>794.57</v>
      </c>
      <c r="F195" s="6">
        <v>756.28</v>
      </c>
      <c r="G195" s="6">
        <v>741.11</v>
      </c>
    </row>
    <row r="196" spans="3:13" ht="15.5" x14ac:dyDescent="0.35">
      <c r="C196" t="s">
        <v>180</v>
      </c>
      <c r="D196" s="5">
        <v>775000000000</v>
      </c>
      <c r="E196" s="5">
        <v>742000000000</v>
      </c>
      <c r="F196" s="5">
        <v>456000000000</v>
      </c>
      <c r="G196" s="5">
        <v>539000000000</v>
      </c>
    </row>
    <row r="197" spans="3:13" ht="15.5" x14ac:dyDescent="0.35">
      <c r="C197" t="s">
        <v>181</v>
      </c>
      <c r="D197" s="5">
        <v>1917000000000</v>
      </c>
      <c r="E197" s="5">
        <v>2021000000000</v>
      </c>
      <c r="F197" s="5">
        <v>2160000000000</v>
      </c>
      <c r="G197" s="5">
        <v>1748000000000</v>
      </c>
    </row>
    <row r="198" spans="3:13" ht="15.5" x14ac:dyDescent="0.35">
      <c r="C198" t="s">
        <v>182</v>
      </c>
      <c r="D198" s="5">
        <v>1677000000000</v>
      </c>
      <c r="E198" s="5">
        <v>1593000000000</v>
      </c>
      <c r="F198" s="5">
        <v>1517000000000</v>
      </c>
      <c r="G198" s="5">
        <v>1486000000000</v>
      </c>
    </row>
    <row r="199" spans="3:13" ht="15.5" x14ac:dyDescent="0.35">
      <c r="C199" t="s">
        <v>23</v>
      </c>
      <c r="D199" s="5">
        <v>2691000000000</v>
      </c>
      <c r="E199" s="5">
        <v>2762000000000</v>
      </c>
      <c r="F199" s="5">
        <v>2617000000000</v>
      </c>
      <c r="G199" s="5">
        <v>2287000000000</v>
      </c>
    </row>
    <row r="200" spans="3:13" ht="15.5" x14ac:dyDescent="0.35">
      <c r="C200" t="s">
        <v>20</v>
      </c>
      <c r="D200" s="5">
        <v>1990000000000</v>
      </c>
      <c r="E200" s="5">
        <v>1921000000000</v>
      </c>
      <c r="F200" s="5">
        <v>1805000000000</v>
      </c>
      <c r="G200" s="5">
        <v>1399000000000</v>
      </c>
    </row>
    <row r="201" spans="3:13" ht="15.5" x14ac:dyDescent="0.35">
      <c r="C201" t="s">
        <v>183</v>
      </c>
      <c r="D201" s="5">
        <v>2725000000000</v>
      </c>
      <c r="E201" s="5">
        <v>2546000000000</v>
      </c>
      <c r="F201" s="5">
        <v>2600000000000</v>
      </c>
      <c r="G201" s="5">
        <v>2219000000000</v>
      </c>
    </row>
    <row r="202" spans="3:13" ht="15.5" x14ac:dyDescent="0.35">
      <c r="C202" t="s">
        <v>184</v>
      </c>
      <c r="D202" s="5">
        <v>-75000000000</v>
      </c>
      <c r="E202" s="5">
        <v>177000000000</v>
      </c>
      <c r="F202" s="5">
        <v>-421000000000</v>
      </c>
      <c r="G202" s="5">
        <v>432000000000</v>
      </c>
    </row>
    <row r="203" spans="3:13" ht="15.5" x14ac:dyDescent="0.35">
      <c r="C203" t="s">
        <v>185</v>
      </c>
      <c r="D203" s="5">
        <v>-12000000000</v>
      </c>
      <c r="E203" s="5">
        <v>-358000000000</v>
      </c>
      <c r="F203" s="5">
        <v>-17000000000</v>
      </c>
      <c r="G203" s="5">
        <v>-69000000000</v>
      </c>
    </row>
    <row r="204" spans="3:13" ht="15.5" x14ac:dyDescent="0.35">
      <c r="C204" t="s">
        <v>12</v>
      </c>
      <c r="D204" s="5">
        <v>-87000000000</v>
      </c>
      <c r="E204" s="5">
        <v>-181000000000</v>
      </c>
      <c r="F204" s="5">
        <v>-438000000000</v>
      </c>
      <c r="G204" s="5">
        <v>363000000000</v>
      </c>
    </row>
    <row r="205" spans="3:13" ht="15.5" x14ac:dyDescent="0.35">
      <c r="C205" t="s">
        <v>15</v>
      </c>
      <c r="D205" s="6">
        <v>-43.67</v>
      </c>
      <c r="E205" s="6">
        <v>-90.6</v>
      </c>
      <c r="F205" s="6">
        <v>-219.45</v>
      </c>
      <c r="G205" s="6">
        <v>181.76</v>
      </c>
    </row>
    <row r="206" spans="3:13" ht="15.5" x14ac:dyDescent="0.35">
      <c r="C206" t="s">
        <v>45</v>
      </c>
      <c r="I206" s="6">
        <v>132.06</v>
      </c>
      <c r="J206" s="6">
        <v>228.04</v>
      </c>
      <c r="K206" s="6">
        <v>261048206.81</v>
      </c>
      <c r="L206" s="6">
        <v>744932435.24000001</v>
      </c>
      <c r="M206" s="6">
        <v>303850322.81999999</v>
      </c>
    </row>
    <row r="207" spans="3:13" ht="15.5" x14ac:dyDescent="0.35">
      <c r="C207" t="s">
        <v>59</v>
      </c>
      <c r="I207" s="6">
        <v>16.89</v>
      </c>
      <c r="J207" s="6">
        <v>20.440000000000001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62</v>
      </c>
      <c r="I208" s="6">
        <v>0.33</v>
      </c>
      <c r="J208" s="6">
        <v>0.92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186</v>
      </c>
      <c r="I209" s="5">
        <v>801120000000</v>
      </c>
      <c r="J209" s="5">
        <v>984310000000</v>
      </c>
      <c r="K209" s="5">
        <v>483410000000</v>
      </c>
      <c r="L209" s="5">
        <v>497360000000</v>
      </c>
      <c r="M209" s="5">
        <v>219500000000</v>
      </c>
    </row>
    <row r="210" spans="3:13" ht="15.5" x14ac:dyDescent="0.35">
      <c r="C210" t="s">
        <v>187</v>
      </c>
      <c r="I210" s="6">
        <v>4.1700000000000001E-2</v>
      </c>
      <c r="J210" s="6">
        <v>8.8699999999999987E-2</v>
      </c>
      <c r="K210" s="6">
        <v>0.10289999999999999</v>
      </c>
      <c r="L210" s="6">
        <v>0.27649999999999997</v>
      </c>
      <c r="M210" s="6">
        <v>0.24489999999999998</v>
      </c>
    </row>
    <row r="211" spans="3:13" ht="15.5" x14ac:dyDescent="0.35">
      <c r="C211" t="s">
        <v>188</v>
      </c>
      <c r="I211" s="6">
        <v>0.16550000000000001</v>
      </c>
      <c r="J211" s="6">
        <v>0.28789999999999999</v>
      </c>
      <c r="K211" s="6">
        <v>0.35310000000000002</v>
      </c>
      <c r="L211" s="6">
        <v>0.57340000000000002</v>
      </c>
      <c r="M211" s="6">
        <v>0.54780000000000006</v>
      </c>
    </row>
    <row r="212" spans="3:13" ht="15.5" x14ac:dyDescent="0.35">
      <c r="C212" t="s">
        <v>189</v>
      </c>
      <c r="I212" s="6">
        <v>0.12920000000000001</v>
      </c>
      <c r="J212" s="6">
        <v>0.24249999999999999</v>
      </c>
      <c r="K212" s="6">
        <v>0.23680000000000001</v>
      </c>
      <c r="L212" s="6">
        <v>0.60030000000000006</v>
      </c>
      <c r="M212" s="6">
        <v>0.98170000000000002</v>
      </c>
    </row>
    <row r="213" spans="3:13" ht="15.5" x14ac:dyDescent="0.35">
      <c r="C213" t="s">
        <v>190</v>
      </c>
    </row>
    <row r="214" spans="3:13" ht="15.5" x14ac:dyDescent="0.35">
      <c r="C214" t="s">
        <v>56</v>
      </c>
      <c r="I214" s="6">
        <v>2.8</v>
      </c>
      <c r="J214" s="6">
        <v>5.88</v>
      </c>
      <c r="K214" s="5">
        <v>0</v>
      </c>
      <c r="L214" s="5">
        <v>0</v>
      </c>
      <c r="M214" s="5">
        <v>0</v>
      </c>
    </row>
    <row r="215" spans="3:13" ht="15.5" x14ac:dyDescent="0.35">
      <c r="C215" t="s">
        <v>53</v>
      </c>
      <c r="I215" s="6">
        <v>797.82</v>
      </c>
      <c r="J215" s="6">
        <v>791.96</v>
      </c>
      <c r="K215" s="6">
        <v>739330973.66999996</v>
      </c>
      <c r="L215" s="6">
        <v>1299180414.5899999</v>
      </c>
      <c r="M215" s="6">
        <v>554623624.38999999</v>
      </c>
    </row>
    <row r="216" spans="3:13" ht="15.5" x14ac:dyDescent="0.35">
      <c r="C216" t="s">
        <v>191</v>
      </c>
      <c r="I216" s="6">
        <v>2.81</v>
      </c>
      <c r="J216" s="6">
        <v>5.91</v>
      </c>
      <c r="K216" s="5">
        <v>0</v>
      </c>
      <c r="L216" s="5">
        <v>0</v>
      </c>
      <c r="M216" s="5">
        <v>0</v>
      </c>
    </row>
    <row r="217" spans="3:13" ht="15.5" x14ac:dyDescent="0.35">
      <c r="C217" t="s">
        <v>192</v>
      </c>
      <c r="I217" s="6">
        <v>794.57</v>
      </c>
      <c r="J217" s="6">
        <v>788.71</v>
      </c>
      <c r="K217" s="6">
        <v>733920326.40999997</v>
      </c>
      <c r="L217" s="6">
        <v>1286449479.8800001</v>
      </c>
      <c r="M217" s="6">
        <v>541892689.67999995</v>
      </c>
    </row>
    <row r="218" spans="3:13" ht="15.5" x14ac:dyDescent="0.35">
      <c r="C218" t="s">
        <v>193</v>
      </c>
      <c r="I218" s="5">
        <v>742000000000</v>
      </c>
      <c r="J218" s="5">
        <v>405000000000</v>
      </c>
      <c r="K218" s="5">
        <v>205000000000</v>
      </c>
      <c r="L218" s="5">
        <v>134000000000</v>
      </c>
      <c r="M218" s="5">
        <v>167000000000</v>
      </c>
    </row>
    <row r="219" spans="3:13" ht="15.5" x14ac:dyDescent="0.35">
      <c r="C219" t="s">
        <v>194</v>
      </c>
      <c r="I219" s="5">
        <v>2021000000000</v>
      </c>
      <c r="J219" s="5">
        <v>1528000000000</v>
      </c>
      <c r="K219" s="5">
        <v>1085000000000</v>
      </c>
      <c r="L219" s="5">
        <v>43000000000</v>
      </c>
      <c r="M219" s="5">
        <v>0</v>
      </c>
    </row>
    <row r="220" spans="3:13" ht="15.5" x14ac:dyDescent="0.35">
      <c r="C220" t="s">
        <v>25</v>
      </c>
      <c r="I220" s="5">
        <v>2762000000000</v>
      </c>
      <c r="J220" s="5">
        <v>1933000000000</v>
      </c>
      <c r="K220" s="5">
        <v>1290000000000</v>
      </c>
      <c r="L220" s="5">
        <v>177000000000</v>
      </c>
      <c r="M220" s="5">
        <v>167000000000</v>
      </c>
    </row>
    <row r="221" spans="3:13" ht="15.5" x14ac:dyDescent="0.35">
      <c r="C221" t="s">
        <v>22</v>
      </c>
      <c r="I221" s="5">
        <v>1921000000000</v>
      </c>
      <c r="J221" s="5">
        <v>1199000000000</v>
      </c>
      <c r="K221" s="5">
        <v>875000000000</v>
      </c>
      <c r="L221" s="5">
        <v>-140000000000</v>
      </c>
      <c r="M221" s="5">
        <v>29000000000</v>
      </c>
    </row>
    <row r="222" spans="3:13" ht="15.5" x14ac:dyDescent="0.35">
      <c r="C222" t="s">
        <v>195</v>
      </c>
      <c r="I222" s="5">
        <v>2546000000000</v>
      </c>
      <c r="J222" s="5">
        <v>2344000000000</v>
      </c>
      <c r="K222" s="5">
        <v>1035000000000</v>
      </c>
      <c r="L222" s="5">
        <v>895000000000</v>
      </c>
      <c r="M222" s="5">
        <v>380000000000</v>
      </c>
    </row>
    <row r="223" spans="3:13" ht="15.5" x14ac:dyDescent="0.35">
      <c r="C223" t="s">
        <v>196</v>
      </c>
      <c r="I223" s="5">
        <v>184000000000</v>
      </c>
      <c r="J223" s="5">
        <v>19000000000</v>
      </c>
      <c r="K223" s="5">
        <v>342000000000</v>
      </c>
      <c r="L223" s="5">
        <v>399000000000</v>
      </c>
      <c r="M223" s="5">
        <v>-7000000000</v>
      </c>
    </row>
    <row r="224" spans="3:13" ht="15.5" x14ac:dyDescent="0.35">
      <c r="C224" t="s">
        <v>197</v>
      </c>
      <c r="I224" s="5">
        <v>-520000000000</v>
      </c>
      <c r="J224" s="5">
        <v>-60000000000</v>
      </c>
      <c r="K224" s="5">
        <v>-1179000000000</v>
      </c>
      <c r="L224" s="5">
        <v>-65000000000</v>
      </c>
      <c r="M224" s="5">
        <v>-8000000000</v>
      </c>
    </row>
    <row r="225" spans="2:13" ht="15.5" x14ac:dyDescent="0.35">
      <c r="C225" t="s">
        <v>14</v>
      </c>
      <c r="I225" s="5">
        <v>-337000000000</v>
      </c>
      <c r="J225" s="5">
        <v>-41000000000</v>
      </c>
      <c r="K225" s="5">
        <v>-837000000000</v>
      </c>
      <c r="L225" s="5">
        <v>334000000000</v>
      </c>
      <c r="M225" s="5">
        <v>-15000000000</v>
      </c>
    </row>
    <row r="226" spans="2:13" ht="15.5" x14ac:dyDescent="0.35">
      <c r="C226" t="s">
        <v>16</v>
      </c>
      <c r="I226" s="6">
        <v>-168.61</v>
      </c>
      <c r="J226" s="6">
        <v>-20.46</v>
      </c>
      <c r="K226" s="6">
        <v>-697623405.78999996</v>
      </c>
      <c r="L226" s="6">
        <v>655841716.65999997</v>
      </c>
      <c r="M226" s="6">
        <v>-30124834.16</v>
      </c>
    </row>
    <row r="228" spans="2:13" ht="15.5" x14ac:dyDescent="0.35">
      <c r="B228" t="s">
        <v>198</v>
      </c>
      <c r="C228" t="s">
        <v>199</v>
      </c>
      <c r="D228" s="5">
        <v>84000000000</v>
      </c>
      <c r="E228" s="5">
        <v>-13000000000</v>
      </c>
      <c r="F228" s="5">
        <v>60000000000</v>
      </c>
      <c r="G228" s="5">
        <v>120000000000</v>
      </c>
      <c r="H228" s="5">
        <v>336000000000</v>
      </c>
      <c r="I228" s="5">
        <v>264000000000</v>
      </c>
      <c r="J228" s="5">
        <v>455000000000</v>
      </c>
      <c r="K228" s="5">
        <v>313000000000</v>
      </c>
      <c r="L228" s="5">
        <v>380000000000</v>
      </c>
      <c r="M228" s="5">
        <v>155000000000</v>
      </c>
    </row>
    <row r="229" spans="2:13" ht="15.5" x14ac:dyDescent="0.35">
      <c r="C229" t="s">
        <v>317</v>
      </c>
      <c r="H229" s="5">
        <v>251000000000</v>
      </c>
      <c r="I229" s="5">
        <v>264000000000</v>
      </c>
      <c r="J229" s="5">
        <v>455000000000</v>
      </c>
    </row>
    <row r="230" spans="2:13" ht="15.5" x14ac:dyDescent="0.35">
      <c r="C230" t="s">
        <v>200</v>
      </c>
      <c r="H230" s="5">
        <v>39</v>
      </c>
      <c r="I230" s="5">
        <v>39</v>
      </c>
      <c r="J230" s="5">
        <v>125</v>
      </c>
    </row>
    <row r="231" spans="2:13" ht="15.5" x14ac:dyDescent="0.35">
      <c r="C231" t="s">
        <v>64</v>
      </c>
      <c r="H231" s="6">
        <v>0.23190000000000002</v>
      </c>
      <c r="I231" s="6">
        <v>0.29530000000000001</v>
      </c>
      <c r="J231" s="6">
        <v>0.54810000000000003</v>
      </c>
    </row>
    <row r="232" spans="2:13" ht="15.5" x14ac:dyDescent="0.35">
      <c r="C232" t="s">
        <v>201</v>
      </c>
      <c r="H232" s="6">
        <v>2.0499999999999997E-2</v>
      </c>
      <c r="I232" s="6">
        <v>9.1999999999999998E-3</v>
      </c>
      <c r="J232" s="6">
        <v>2.9399999999999999E-2</v>
      </c>
    </row>
    <row r="233" spans="2:13" ht="15.5" x14ac:dyDescent="0.35">
      <c r="C233" t="s">
        <v>44</v>
      </c>
      <c r="D233" s="6">
        <v>42.04</v>
      </c>
      <c r="E233" s="6">
        <v>-6.71</v>
      </c>
      <c r="F233" s="6">
        <v>30.21</v>
      </c>
      <c r="G233" s="6">
        <v>60.03</v>
      </c>
      <c r="H233" s="6">
        <v>168.16</v>
      </c>
      <c r="I233" s="6">
        <v>132.06</v>
      </c>
      <c r="J233" s="6">
        <v>228.04</v>
      </c>
      <c r="K233" s="6">
        <v>156.86000000000001</v>
      </c>
      <c r="L233" s="6">
        <v>190.24</v>
      </c>
      <c r="M233" s="6">
        <v>77.599999999999994</v>
      </c>
    </row>
    <row r="234" spans="2:13" ht="15.5" x14ac:dyDescent="0.35">
      <c r="C234" t="s">
        <v>318</v>
      </c>
      <c r="H234" s="6">
        <v>125.58</v>
      </c>
      <c r="I234" s="6">
        <v>132.06</v>
      </c>
      <c r="J234" s="6">
        <v>228.04</v>
      </c>
    </row>
    <row r="235" spans="2:13" ht="15.5" x14ac:dyDescent="0.35">
      <c r="C235" t="s">
        <v>66</v>
      </c>
      <c r="H235" s="5">
        <v>39</v>
      </c>
      <c r="I235" s="5">
        <v>39</v>
      </c>
      <c r="J235" s="5">
        <v>125</v>
      </c>
    </row>
    <row r="236" spans="2:13" ht="15.5" x14ac:dyDescent="0.35">
      <c r="C236" t="s">
        <v>202</v>
      </c>
      <c r="H236" s="6">
        <v>0.23190000000000002</v>
      </c>
      <c r="I236" s="6">
        <v>0.29530000000000001</v>
      </c>
      <c r="J236" s="6">
        <v>0.54810000000000003</v>
      </c>
    </row>
    <row r="237" spans="2:13" ht="15.5" x14ac:dyDescent="0.35">
      <c r="C237" t="s">
        <v>203</v>
      </c>
      <c r="H237" s="6">
        <v>2.0499999999999997E-2</v>
      </c>
      <c r="I237" s="6">
        <v>9.1999999999999998E-3</v>
      </c>
      <c r="J237" s="6">
        <v>2.9399999999999999E-2</v>
      </c>
    </row>
    <row r="238" spans="2:13" ht="15.5" x14ac:dyDescent="0.35">
      <c r="C238" t="s">
        <v>204</v>
      </c>
      <c r="D238" s="5">
        <v>3558000000000</v>
      </c>
      <c r="E238" s="5">
        <v>3557000000000</v>
      </c>
      <c r="F238" s="5">
        <v>3651000000000</v>
      </c>
      <c r="G238" s="5">
        <v>3129000000000</v>
      </c>
      <c r="H238" s="5">
        <v>14231000000000</v>
      </c>
      <c r="I238" s="5">
        <v>13413000000000</v>
      </c>
      <c r="J238" s="5">
        <v>10135000000000</v>
      </c>
      <c r="K238" s="5">
        <v>7662000000000</v>
      </c>
      <c r="L238" s="5">
        <v>6485000000000</v>
      </c>
      <c r="M238" s="5">
        <v>2990000000000</v>
      </c>
    </row>
    <row r="239" spans="2:13" ht="15.5" x14ac:dyDescent="0.35">
      <c r="C239" t="s">
        <v>319</v>
      </c>
      <c r="H239" s="5">
        <v>13894000000000</v>
      </c>
      <c r="I239" s="5">
        <v>13413000000000</v>
      </c>
      <c r="J239" s="5">
        <v>10135000000000</v>
      </c>
    </row>
    <row r="240" spans="2:13" ht="15.5" x14ac:dyDescent="0.35">
      <c r="C240" t="s">
        <v>205</v>
      </c>
      <c r="H240" s="5">
        <v>39</v>
      </c>
      <c r="I240" s="5">
        <v>39</v>
      </c>
      <c r="J240" s="5">
        <v>125</v>
      </c>
    </row>
    <row r="241" spans="3:10" ht="15.5" x14ac:dyDescent="0.35">
      <c r="C241" t="s">
        <v>206</v>
      </c>
      <c r="H241" s="6">
        <v>0.23190000000000002</v>
      </c>
      <c r="I241" s="6">
        <v>0.29530000000000001</v>
      </c>
      <c r="J241" s="6">
        <v>0.54810000000000003</v>
      </c>
    </row>
    <row r="242" spans="3:10" ht="15.5" x14ac:dyDescent="0.35">
      <c r="C242" t="s">
        <v>207</v>
      </c>
      <c r="H242" s="6">
        <v>2.0499999999999997E-2</v>
      </c>
      <c r="I242" s="6">
        <v>9.1999999999999998E-3</v>
      </c>
      <c r="J242" s="6">
        <v>2.9399999999999999E-2</v>
      </c>
    </row>
    <row r="243" spans="3:10" ht="15.5" x14ac:dyDescent="0.35">
      <c r="C243" t="s">
        <v>208</v>
      </c>
      <c r="I243" s="6">
        <v>11.3</v>
      </c>
    </row>
    <row r="244" spans="3:10" ht="15.5" x14ac:dyDescent="0.35">
      <c r="C244" t="s">
        <v>320</v>
      </c>
      <c r="I244" s="6">
        <v>15.13</v>
      </c>
    </row>
    <row r="245" spans="3:10" ht="15.5" x14ac:dyDescent="0.35">
      <c r="C245" t="s">
        <v>209</v>
      </c>
      <c r="I245" s="6">
        <v>7.42</v>
      </c>
    </row>
    <row r="246" spans="3:10" ht="15.5" x14ac:dyDescent="0.35">
      <c r="C246" t="s">
        <v>321</v>
      </c>
      <c r="I246" s="6">
        <v>6.6100000000000006E-2</v>
      </c>
    </row>
    <row r="247" spans="3:10" ht="15.5" x14ac:dyDescent="0.35">
      <c r="C247" t="s">
        <v>322</v>
      </c>
      <c r="I247" s="6">
        <v>0.27</v>
      </c>
    </row>
    <row r="248" spans="3:10" ht="15.5" x14ac:dyDescent="0.35">
      <c r="C248" t="s">
        <v>210</v>
      </c>
      <c r="I248" s="6">
        <v>2.2599999999999998</v>
      </c>
    </row>
    <row r="249" spans="3:10" ht="15.5" x14ac:dyDescent="0.35">
      <c r="C249" t="s">
        <v>323</v>
      </c>
      <c r="I249" s="6">
        <v>33.49</v>
      </c>
    </row>
    <row r="250" spans="3:10" ht="15.5" x14ac:dyDescent="0.35">
      <c r="C250" t="s">
        <v>324</v>
      </c>
      <c r="I250" s="6">
        <v>-11.05</v>
      </c>
    </row>
    <row r="251" spans="3:10" ht="15.5" x14ac:dyDescent="0.35">
      <c r="C251" t="s">
        <v>325</v>
      </c>
      <c r="I251" s="6">
        <v>10.96</v>
      </c>
    </row>
    <row r="252" spans="3:10" ht="15.5" x14ac:dyDescent="0.35">
      <c r="C252" t="s">
        <v>326</v>
      </c>
      <c r="I252" s="6">
        <v>7.95</v>
      </c>
    </row>
    <row r="253" spans="3:10" ht="15.5" x14ac:dyDescent="0.35">
      <c r="C253" t="s">
        <v>327</v>
      </c>
      <c r="I253" s="6">
        <v>-0.36</v>
      </c>
    </row>
    <row r="254" spans="3:10" ht="15.5" x14ac:dyDescent="0.35">
      <c r="C254" t="s">
        <v>328</v>
      </c>
      <c r="I254" s="6">
        <v>-0.15</v>
      </c>
    </row>
    <row r="255" spans="3:10" ht="15.5" x14ac:dyDescent="0.35">
      <c r="C255" t="s">
        <v>329</v>
      </c>
      <c r="I255" s="6">
        <v>125.58</v>
      </c>
    </row>
    <row r="256" spans="3:10" ht="15.5" x14ac:dyDescent="0.35">
      <c r="C256" t="s">
        <v>211</v>
      </c>
      <c r="I256" s="6">
        <v>168.16</v>
      </c>
    </row>
    <row r="257" spans="3:9" ht="15.5" x14ac:dyDescent="0.35">
      <c r="C257" t="s">
        <v>330</v>
      </c>
      <c r="I257" s="6">
        <v>6957.54</v>
      </c>
    </row>
    <row r="258" spans="3:9" ht="15.5" x14ac:dyDescent="0.35">
      <c r="C258" t="s">
        <v>212</v>
      </c>
      <c r="D258" s="6">
        <v>351.03</v>
      </c>
    </row>
    <row r="259" spans="3:9" ht="15.5" x14ac:dyDescent="0.35">
      <c r="C259" t="s">
        <v>213</v>
      </c>
      <c r="I259" s="6">
        <v>839.89</v>
      </c>
    </row>
    <row r="260" spans="3:9" ht="15.5" x14ac:dyDescent="0.35">
      <c r="C260" t="s">
        <v>331</v>
      </c>
      <c r="I260" s="6">
        <v>-171.96</v>
      </c>
    </row>
    <row r="261" spans="3:9" ht="15.5" x14ac:dyDescent="0.35">
      <c r="C261" t="s">
        <v>214</v>
      </c>
      <c r="D261" s="6">
        <v>3.37</v>
      </c>
    </row>
    <row r="262" spans="3:9" ht="15.5" x14ac:dyDescent="0.35">
      <c r="C262" t="s">
        <v>215</v>
      </c>
      <c r="D262" s="6">
        <v>2.77</v>
      </c>
    </row>
    <row r="263" spans="3:9" ht="15.5" x14ac:dyDescent="0.35">
      <c r="C263" t="s">
        <v>216</v>
      </c>
      <c r="D263" s="6">
        <v>1.6</v>
      </c>
    </row>
    <row r="264" spans="3:9" ht="15.5" x14ac:dyDescent="0.35">
      <c r="C264" t="s">
        <v>332</v>
      </c>
      <c r="D264" s="6">
        <v>1.1399999999999999</v>
      </c>
    </row>
    <row r="265" spans="3:9" ht="15.5" x14ac:dyDescent="0.35">
      <c r="C265" t="s">
        <v>217</v>
      </c>
      <c r="D265" s="6">
        <v>1.83</v>
      </c>
    </row>
    <row r="266" spans="3:9" ht="15.5" x14ac:dyDescent="0.35">
      <c r="C266" t="s">
        <v>218</v>
      </c>
      <c r="D266" s="6">
        <v>0.41</v>
      </c>
    </row>
    <row r="267" spans="3:9" ht="15.5" x14ac:dyDescent="0.35">
      <c r="C267" t="s">
        <v>219</v>
      </c>
      <c r="D267" s="6">
        <v>3.91</v>
      </c>
    </row>
    <row r="268" spans="3:9" ht="15.5" x14ac:dyDescent="0.35">
      <c r="C268" t="s">
        <v>12</v>
      </c>
      <c r="D268" s="5">
        <v>-87000000000</v>
      </c>
    </row>
    <row r="269" spans="3:9" ht="15.5" x14ac:dyDescent="0.35">
      <c r="C269" t="s">
        <v>220</v>
      </c>
      <c r="I269" s="6">
        <v>4.47</v>
      </c>
    </row>
    <row r="270" spans="3:9" ht="15.5" x14ac:dyDescent="0.35">
      <c r="C270" t="s">
        <v>221</v>
      </c>
      <c r="I270" s="6">
        <v>3.8300000000000001E-2</v>
      </c>
    </row>
    <row r="271" spans="3:9" ht="15.5" x14ac:dyDescent="0.35">
      <c r="C271" t="s">
        <v>222</v>
      </c>
      <c r="I271" s="6">
        <v>0.14949999999999999</v>
      </c>
    </row>
    <row r="272" spans="3:9" ht="15.5" x14ac:dyDescent="0.35">
      <c r="C272" t="s">
        <v>223</v>
      </c>
      <c r="I272" s="6">
        <v>0.10929999999999999</v>
      </c>
    </row>
    <row r="273" spans="3:9" ht="15.5" x14ac:dyDescent="0.35">
      <c r="C273" t="s">
        <v>334</v>
      </c>
      <c r="I273" s="6">
        <v>0.10580000000000001</v>
      </c>
    </row>
    <row r="274" spans="3:9" ht="15.5" x14ac:dyDescent="0.35">
      <c r="C274" t="s">
        <v>224</v>
      </c>
      <c r="D274" s="6">
        <v>38.299999999999997</v>
      </c>
    </row>
    <row r="275" spans="3:9" ht="15.5" x14ac:dyDescent="0.35">
      <c r="C275" t="s">
        <v>225</v>
      </c>
      <c r="D275" s="6">
        <v>20.420000000000002</v>
      </c>
    </row>
    <row r="276" spans="3:9" ht="15.5" x14ac:dyDescent="0.35">
      <c r="C276" t="s">
        <v>227</v>
      </c>
      <c r="D276" s="6">
        <v>58.72</v>
      </c>
    </row>
    <row r="277" spans="3:9" ht="15.5" x14ac:dyDescent="0.35">
      <c r="C277" t="s">
        <v>228</v>
      </c>
      <c r="D277" s="6">
        <v>2.38</v>
      </c>
    </row>
    <row r="278" spans="3:9" ht="15.5" x14ac:dyDescent="0.35">
      <c r="C278" t="s">
        <v>335</v>
      </c>
      <c r="I278" s="6">
        <v>2.16</v>
      </c>
    </row>
    <row r="279" spans="3:9" ht="15.5" x14ac:dyDescent="0.35">
      <c r="C279" t="s">
        <v>336</v>
      </c>
      <c r="I279" s="6">
        <v>17.350000000000001</v>
      </c>
    </row>
    <row r="280" spans="3:9" ht="15.5" x14ac:dyDescent="0.35">
      <c r="C280" t="s">
        <v>40</v>
      </c>
      <c r="I280" s="5">
        <v>3794000000000</v>
      </c>
    </row>
    <row r="281" spans="3:9" ht="15.5" x14ac:dyDescent="0.35">
      <c r="C281" t="s">
        <v>229</v>
      </c>
      <c r="I281" s="5">
        <v>6367000000000</v>
      </c>
    </row>
    <row r="282" spans="3:9" ht="15.5" x14ac:dyDescent="0.35">
      <c r="C282" t="s">
        <v>230</v>
      </c>
      <c r="I282" s="5">
        <v>2000000000</v>
      </c>
    </row>
    <row r="283" spans="3:9" ht="15.5" x14ac:dyDescent="0.35">
      <c r="C283" t="s">
        <v>231</v>
      </c>
      <c r="I283" s="6">
        <v>7.1599999999999997E-2</v>
      </c>
    </row>
    <row r="284" spans="3:9" ht="15.5" x14ac:dyDescent="0.35">
      <c r="C284" t="s">
        <v>232</v>
      </c>
      <c r="D284" s="6">
        <v>5.9699999999999996E-2</v>
      </c>
    </row>
    <row r="285" spans="3:9" ht="15.5" x14ac:dyDescent="0.35">
      <c r="C285" t="s">
        <v>233</v>
      </c>
      <c r="D285" s="6">
        <v>4.4500000000000005E-2</v>
      </c>
    </row>
    <row r="286" spans="3:9" ht="15.5" x14ac:dyDescent="0.35">
      <c r="C286" t="s">
        <v>234</v>
      </c>
      <c r="D286" s="6">
        <v>2.3599999999999999E-2</v>
      </c>
    </row>
    <row r="287" spans="3:9" ht="15.5" x14ac:dyDescent="0.35">
      <c r="C287" t="s">
        <v>235</v>
      </c>
      <c r="D287" s="6">
        <v>0.1565</v>
      </c>
    </row>
    <row r="288" spans="3:9" ht="15.5" x14ac:dyDescent="0.35">
      <c r="C288" t="s">
        <v>236</v>
      </c>
      <c r="D288" s="6">
        <v>-0.1188</v>
      </c>
    </row>
    <row r="289" spans="3:9" ht="15.5" x14ac:dyDescent="0.35">
      <c r="C289" t="s">
        <v>237</v>
      </c>
      <c r="D289" s="6">
        <v>-0.1336</v>
      </c>
    </row>
    <row r="290" spans="3:9" ht="15.5" x14ac:dyDescent="0.35">
      <c r="C290" t="s">
        <v>238</v>
      </c>
      <c r="I290" s="5">
        <v>39</v>
      </c>
    </row>
    <row r="291" spans="3:9" ht="15.5" x14ac:dyDescent="0.35">
      <c r="C291" t="s">
        <v>239</v>
      </c>
      <c r="I291" s="5">
        <v>39</v>
      </c>
    </row>
    <row r="292" spans="3:9" ht="15.5" x14ac:dyDescent="0.35">
      <c r="C292" t="s">
        <v>240</v>
      </c>
      <c r="I292" s="6">
        <v>0.23190000000000002</v>
      </c>
    </row>
    <row r="293" spans="3:9" ht="15.5" x14ac:dyDescent="0.35">
      <c r="C293" t="s">
        <v>241</v>
      </c>
      <c r="I293" s="6">
        <v>2.0499999999999997E-2</v>
      </c>
    </row>
    <row r="294" spans="3:9" ht="15.5" x14ac:dyDescent="0.35">
      <c r="C294" t="s">
        <v>242</v>
      </c>
      <c r="I294" t="s">
        <v>1422</v>
      </c>
    </row>
    <row r="295" spans="3:9" ht="15.5" x14ac:dyDescent="0.35">
      <c r="C295" t="s">
        <v>244</v>
      </c>
      <c r="I295" s="5">
        <v>5</v>
      </c>
    </row>
    <row r="296" spans="3:9" ht="15.5" x14ac:dyDescent="0.35">
      <c r="C296" t="s">
        <v>245</v>
      </c>
      <c r="I296" s="6">
        <v>0.12</v>
      </c>
    </row>
    <row r="297" spans="3:9" ht="15.5" x14ac:dyDescent="0.35">
      <c r="C297" t="s">
        <v>246</v>
      </c>
      <c r="I297" s="6">
        <v>0.74</v>
      </c>
    </row>
    <row r="298" spans="3:9" ht="15.5" x14ac:dyDescent="0.35">
      <c r="C298" t="s">
        <v>247</v>
      </c>
      <c r="I298" s="6">
        <v>0.48</v>
      </c>
    </row>
    <row r="299" spans="3:9" ht="15.5" x14ac:dyDescent="0.35">
      <c r="C299" t="s">
        <v>249</v>
      </c>
      <c r="I299" s="6">
        <v>0.87</v>
      </c>
    </row>
    <row r="300" spans="3:9" ht="15.5" x14ac:dyDescent="0.35">
      <c r="C300" t="s">
        <v>250</v>
      </c>
      <c r="I300" s="6">
        <v>0.28000000000000003</v>
      </c>
    </row>
    <row r="301" spans="3:9" ht="15.5" x14ac:dyDescent="0.35">
      <c r="C301" t="s">
        <v>251</v>
      </c>
      <c r="I301" s="6">
        <v>0.21</v>
      </c>
    </row>
    <row r="302" spans="3:9" ht="15.5" x14ac:dyDescent="0.35">
      <c r="C302" t="s">
        <v>337</v>
      </c>
      <c r="I302" s="5">
        <v>13894000000000</v>
      </c>
    </row>
    <row r="303" spans="3:9" ht="15.5" x14ac:dyDescent="0.35">
      <c r="C303" t="s">
        <v>338</v>
      </c>
      <c r="I303" s="5">
        <v>874000000000</v>
      </c>
    </row>
    <row r="304" spans="3:9" ht="15.5" x14ac:dyDescent="0.35">
      <c r="C304" t="s">
        <v>339</v>
      </c>
      <c r="I304" s="5">
        <v>801000000000</v>
      </c>
    </row>
    <row r="305" spans="3:9" ht="15.5" x14ac:dyDescent="0.35">
      <c r="C305" t="s">
        <v>340</v>
      </c>
      <c r="I305" s="5">
        <v>251000000000</v>
      </c>
    </row>
    <row r="306" spans="3:9" ht="15.5" x14ac:dyDescent="0.35">
      <c r="C306" t="s">
        <v>252</v>
      </c>
      <c r="D306" s="5">
        <v>701000000000</v>
      </c>
    </row>
    <row r="307" spans="3:9" ht="15.5" x14ac:dyDescent="0.35">
      <c r="C307" t="s">
        <v>253</v>
      </c>
      <c r="D307" s="5">
        <v>6554000000000</v>
      </c>
    </row>
    <row r="308" spans="3:9" ht="15.5" x14ac:dyDescent="0.35">
      <c r="C308" t="s">
        <v>254</v>
      </c>
      <c r="D308" s="5">
        <v>3064000000000</v>
      </c>
    </row>
    <row r="309" spans="3:9" ht="15.5" x14ac:dyDescent="0.35">
      <c r="C309" t="s">
        <v>183</v>
      </c>
      <c r="D309" s="5">
        <v>2725000000000</v>
      </c>
    </row>
    <row r="310" spans="3:9" ht="15.5" x14ac:dyDescent="0.35">
      <c r="C310" t="s">
        <v>182</v>
      </c>
      <c r="I310" s="5">
        <v>1677000000000</v>
      </c>
    </row>
    <row r="311" spans="3:9" ht="15.5" x14ac:dyDescent="0.35">
      <c r="C311" t="s">
        <v>181</v>
      </c>
      <c r="D311" s="5">
        <v>1917000000000</v>
      </c>
    </row>
    <row r="312" spans="3:9" ht="15.5" x14ac:dyDescent="0.35">
      <c r="C312" t="s">
        <v>180</v>
      </c>
      <c r="D312" s="5">
        <v>775000000000</v>
      </c>
    </row>
    <row r="313" spans="3:9" ht="15.5" x14ac:dyDescent="0.35">
      <c r="C313" t="s">
        <v>23</v>
      </c>
      <c r="D313" s="5">
        <v>2691000000000</v>
      </c>
    </row>
    <row r="314" spans="3:9" ht="15.5" x14ac:dyDescent="0.35">
      <c r="C314" t="s">
        <v>20</v>
      </c>
      <c r="D314" s="5">
        <v>1990000000000</v>
      </c>
    </row>
    <row r="315" spans="3:9" ht="15.5" x14ac:dyDescent="0.35">
      <c r="C315" t="s">
        <v>255</v>
      </c>
      <c r="I315" s="5">
        <v>2259000000000</v>
      </c>
    </row>
    <row r="316" spans="3:9" ht="15.5" x14ac:dyDescent="0.35">
      <c r="C316" t="s">
        <v>341</v>
      </c>
      <c r="I316" s="5">
        <v>113000000000</v>
      </c>
    </row>
    <row r="317" spans="3:9" ht="15.5" x14ac:dyDescent="0.35">
      <c r="C317" t="s">
        <v>342</v>
      </c>
      <c r="I317" s="5">
        <v>-340000000000</v>
      </c>
    </row>
    <row r="318" spans="3:9" ht="15.5" x14ac:dyDescent="0.35">
      <c r="C318" t="s">
        <v>343</v>
      </c>
      <c r="I318" s="5">
        <v>420000000000</v>
      </c>
    </row>
    <row r="319" spans="3:9" ht="15.5" x14ac:dyDescent="0.35">
      <c r="C319" t="s">
        <v>344</v>
      </c>
      <c r="I319" s="5">
        <v>-457000000000</v>
      </c>
    </row>
    <row r="320" spans="3:9" ht="15.5" x14ac:dyDescent="0.35">
      <c r="C320" t="s">
        <v>345</v>
      </c>
      <c r="I320" s="5">
        <v>-343000000000</v>
      </c>
    </row>
  </sheetData>
  <pageMargins left="0.7" right="0.7" top="0.75" bottom="0.75" header="0.3" footer="0.3"/>
  <ignoredErrors>
    <ignoredError sqref="A1:M321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27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1483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1484</v>
      </c>
      <c r="D2" s="2" vm="205">
        <f ca="1">IFERROR(_xlfn.STOCKHISTORY("XIDX:" &amp; $C$1, D3, , 0, 0, 1), "Libur")</f>
        <v>137</v>
      </c>
      <c r="H2" s="2" vm="205">
        <f ca="1">IFERROR(INDEX(D2:G2,COUNT(D2:G2)),"")</f>
        <v>137</v>
      </c>
      <c r="I2" s="2" vm="56">
        <f ca="1">IFERROR(_xlfn.STOCKHISTORY("XIDX:" &amp; $C$1, I1, , 0, 0, 1), "Libur")</f>
        <v>220</v>
      </c>
      <c r="J2" s="2" vm="59">
        <f ca="1">IFERROR(_xlfn.STOCKHISTORY("XIDX:" &amp; $C$1, J1, , 0, 0, 1), "Libur")</f>
        <v>195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3153212</v>
      </c>
      <c r="H4" s="2">
        <f>IFERROR(SUM(D4:G4)*(4/MAX(1,COUNT(D4:G4))),"")</f>
        <v>12612848</v>
      </c>
      <c r="I4" s="2">
        <f>IFERROR(INDEX(I51:I500,MATCH($C$4,$C$51:$C$500,0)),"")</f>
        <v>17706842</v>
      </c>
      <c r="J4" s="2">
        <f>IFERROR(INDEX(J51:J500,MATCH($C$4,$C$51:$C$500,0)),"")</f>
        <v>11457306</v>
      </c>
      <c r="K4" s="2">
        <f>IFERROR(INDEX(K51:K500,MATCH($C$4,$C$51:$C$500,0)),"")</f>
        <v>9542328</v>
      </c>
      <c r="L4" s="2">
        <f>IFERROR(INDEX(L51:L500,MATCH($C$4,$C$51:$C$500,0)),"")</f>
        <v>13633377</v>
      </c>
      <c r="M4" s="2">
        <f>IFERROR(INDEX(M51:M500,MATCH($C$4,$C$51:$C$500,0)),"")</f>
        <v>8631064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10727</v>
      </c>
      <c r="H5" s="2">
        <f>IFERROR(SUM(D5:G5)*(4/MAX(1,COUNT(D5:G5))),"")</f>
        <v>42908</v>
      </c>
      <c r="I5" s="2">
        <f>IFERROR(INDEX(I51:I500,MATCH($C$5,$C$51:$C$500,0)),"")</f>
        <v>-483452</v>
      </c>
      <c r="J5" s="2">
        <f>IFERROR(INDEX(J51:J500,MATCH($C$5,$C$51:$C$500,0)),"")</f>
        <v>705782</v>
      </c>
      <c r="K5" s="2">
        <f>IFERROR(INDEX(K51:K500,MATCH($C$5,$C$51:$C$500,0)),"")</f>
        <v>57342</v>
      </c>
      <c r="L5" s="2">
        <f>IFERROR(INDEX(L51:L500,MATCH($C$5,$C$51:$C$500,0)),"")</f>
        <v>-172678</v>
      </c>
      <c r="M5" s="2">
        <f>IFERROR(INDEX(M51:M500,MATCH($C$5,$C$51:$C$500,0)),"")</f>
        <v>9340095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23493864</v>
      </c>
      <c r="H6" s="2">
        <f>IFERROR(INDEX(D6:G6,COUNT(D6:G6)),"")</f>
        <v>23493864</v>
      </c>
      <c r="I6" s="2">
        <f>IFERROR(INDEX(I51:I500,MATCH($C$6,$C$51:$C$500,0)),"")</f>
        <v>23483137</v>
      </c>
      <c r="J6" s="2">
        <f>IFERROR(INDEX(J51:J500,MATCH($C$6,$C$51:$C$500,0)),"")</f>
        <v>23966589</v>
      </c>
      <c r="K6" s="2">
        <f>IFERROR(INDEX(K51:K500,MATCH($C$6,$C$51:$C$500,0)),"")</f>
        <v>17244716</v>
      </c>
      <c r="L6" s="2">
        <f>IFERROR(INDEX(L51:L500,MATCH($C$6,$C$51:$C$500,0)),"")</f>
        <v>17280207</v>
      </c>
      <c r="M6" s="2">
        <f>IFERROR(INDEX(M51:M500,MATCH($C$6,$C$51:$C$500,0)),"")</f>
        <v>17452885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3.5</v>
      </c>
      <c r="H7" s="3">
        <f>IFERROR(INDEX(D7:G7,COUNT(D7:G7)),"")</f>
        <v>3.5</v>
      </c>
      <c r="I7" s="3">
        <f>IFERROR(INDEX(I51:I500,MATCH($C$7,$C$51:$C$500,0))/1000000000,"")</f>
        <v>3.5</v>
      </c>
      <c r="J7" s="3">
        <f>IFERROR(INDEX(J51:J500,MATCH($C$7,$C$51:$C$500,0))/1000000000,"")</f>
        <v>3.5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43000000000</v>
      </c>
      <c r="J8" s="2">
        <f>IFERROR(INDEX(J51:J500,MATCH($C$8,$C$51:$C$500,0)),"")</f>
        <v>13000000000</v>
      </c>
      <c r="K8" s="2">
        <f>IFERROR(INDEX(K51:K500,MATCH($C$8,$C$51:$C$500,0)),"")</f>
        <v>24000000000</v>
      </c>
      <c r="L8" s="2">
        <f>IFERROR(INDEX(L51:L500,MATCH($C$8,$C$51:$C$500,0)),"")</f>
        <v>22000000000</v>
      </c>
      <c r="M8" s="2">
        <f>IFERROR(INDEX(M51:M500,MATCH($C$8,$C$51:$C$500,0)),"")</f>
        <v>18000000000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-1.47</v>
      </c>
      <c r="H9" s="3">
        <f>IFERROR(INDEX(D9:G9,COUNT(D9:G9)),"")</f>
        <v>-1.47</v>
      </c>
      <c r="I9" s="3">
        <f>IFERROR(INDEX(I51:I500,MATCH($C$9,$C$51:$C$500,0)),"")</f>
        <v>12.19</v>
      </c>
      <c r="J9" s="3">
        <f>IFERROR(INDEX(J51:J500,MATCH($C$9,$C$51:$C$500,0)),"")</f>
        <v>3.71</v>
      </c>
      <c r="K9" s="3">
        <f>IFERROR(INDEX(K51:K500,MATCH($C$9,$C$51:$C$500,0)),"")</f>
        <v>1926117.1</v>
      </c>
      <c r="L9" s="3">
        <f>IFERROR(INDEX(L51:L500,MATCH($C$9,$C$51:$C$500,0)),"")</f>
        <v>1729223.37</v>
      </c>
      <c r="M9" s="3">
        <f>IFERROR(INDEX(M51:M500,MATCH($C$9,$C$51:$C$500,0)),"")</f>
        <v>1427981.53</v>
      </c>
    </row>
    <row r="10" spans="1:13" ht="15.5" x14ac:dyDescent="0.35">
      <c r="C10" t="s">
        <v>17</v>
      </c>
      <c r="D10" s="3">
        <f ca="1">IFERROR(IF(D9=0,"",D2/D9),"")</f>
        <v>-93.197278911564624</v>
      </c>
      <c r="I10" s="3">
        <f ca="1">IFERROR(IF(I9=0,"",I2/I9),"")</f>
        <v>18.04757998359311</v>
      </c>
      <c r="J10" s="3">
        <f ca="1">IFERROR(IF(J9=0,"",J2/J9),"")</f>
        <v>52.560646900269539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444638</v>
      </c>
      <c r="H11" s="2">
        <f>IFERROR(INDEX(D11:G11,COUNT(D11:G11)),"")</f>
        <v>444638</v>
      </c>
      <c r="I11" s="2">
        <f>IFERROR(INDEX(I51:I500,MATCH($C$11,$C$51:$C$500,0)),"")</f>
        <v>1244242</v>
      </c>
      <c r="J11" s="2">
        <f>IFERROR(INDEX(J51:J500,MATCH($C$11,$C$51:$C$500,0)),"")</f>
        <v>634052</v>
      </c>
      <c r="K11" s="2">
        <f>IFERROR(INDEX(K51:K500,MATCH($C$11,$C$51:$C$500,0)),"")</f>
        <v>488167</v>
      </c>
      <c r="L11" s="2">
        <f>IFERROR(INDEX(L51:L500,MATCH($C$11,$C$51:$C$500,0)),"")</f>
        <v>199313</v>
      </c>
      <c r="M11" s="2">
        <f>IFERROR(INDEX(M51:M500,MATCH($C$11,$C$51:$C$500,0)),"")</f>
        <v>15338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138000000000</v>
      </c>
      <c r="H12" s="2">
        <f>IFERROR(INDEX(D12:G12,COUNT(D12:G12)),"")</f>
        <v>138000000000</v>
      </c>
      <c r="I12" s="2">
        <f>IFERROR(INDEX(I51:I500,MATCH($C$12,$C$51:$C$500,0)),"")</f>
        <v>128000000000</v>
      </c>
      <c r="J12" s="2">
        <f>IFERROR(INDEX(J51:J500,MATCH($C$12,$C$51:$C$500,0)),"")</f>
        <v>156000000000</v>
      </c>
      <c r="K12" s="2">
        <f>IFERROR(INDEX(K51:K500,MATCH($C$12,$C$51:$C$500,0)),"")</f>
        <v>237000000000</v>
      </c>
      <c r="L12" s="2">
        <f>IFERROR(INDEX(L51:L500,MATCH($C$12,$C$51:$C$500,0)),"")</f>
        <v>244000000000</v>
      </c>
      <c r="M12" s="2">
        <f>IFERROR(INDEX(M51:M500,MATCH($C$12,$C$51:$C$500,0)),"")</f>
        <v>229000000000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145000000000</v>
      </c>
      <c r="H13" s="2">
        <f>IFERROR(INDEX(D13:G13,COUNT(D13:G13)),"")</f>
        <v>145000000000</v>
      </c>
      <c r="I13" s="2">
        <f>IFERROR(INDEX(I51:I500,MATCH($C$13,$C$51:$C$500,0)),"")</f>
        <v>149000000000</v>
      </c>
      <c r="J13" s="2">
        <f>IFERROR(INDEX(J51:J500,MATCH($C$13,$C$51:$C$500,0)),"")</f>
        <v>166000000000</v>
      </c>
      <c r="K13" s="2">
        <f>IFERROR(INDEX(K51:K500,MATCH($C$13,$C$51:$C$500,0)),"")</f>
        <v>245000000000</v>
      </c>
      <c r="L13" s="2">
        <f>IFERROR(INDEX(L51:L500,MATCH($C$13,$C$51:$C$500,0)),"")</f>
        <v>247000000000</v>
      </c>
      <c r="M13" s="2">
        <f>IFERROR(INDEX(M51:M500,MATCH($C$13,$C$51:$C$500,0)),"")</f>
        <v>229000000000</v>
      </c>
    </row>
    <row r="14" spans="1:13" ht="15.5" x14ac:dyDescent="0.35">
      <c r="C14" t="s">
        <v>26</v>
      </c>
      <c r="D14" s="2">
        <f>IFERROR(INDEX(D51:D500,MATCH($C$14,$C$51:$C$500,0)),"")</f>
        <v>-123355</v>
      </c>
      <c r="H14" s="2">
        <f>IFERROR(SUM(D14:G14)*(4/MAX(1,COUNT(D14:G14))),"")</f>
        <v>-493420</v>
      </c>
      <c r="I14" s="2">
        <f>IFERROR(INDEX(I51:I500,MATCH($C$14,$C$51:$C$500,0)),"")</f>
        <v>-587169</v>
      </c>
      <c r="J14" s="2">
        <f>IFERROR(INDEX(J51:J500,MATCH($C$14,$C$51:$C$500,0)),"")</f>
        <v>-896088</v>
      </c>
      <c r="K14" s="2">
        <f>IFERROR(INDEX(K51:K500,MATCH($C$14,$C$51:$C$500,0)),"")</f>
        <v>-982925</v>
      </c>
      <c r="L14" s="2">
        <f>IFERROR(INDEX(L51:L500,MATCH($C$14,$C$51:$C$500,0)),"")</f>
        <v>-920853</v>
      </c>
      <c r="M14" s="2">
        <f>IFERROR(INDEX(M51:M500,MATCH($C$14,$C$51:$C$500,0)),"")</f>
        <v>-1021078</v>
      </c>
    </row>
    <row r="15" spans="1:13" ht="15.5" x14ac:dyDescent="0.35">
      <c r="C15" t="s">
        <v>27</v>
      </c>
      <c r="D15" s="2">
        <f>IFERROR(INDEX(D51:D500,MATCH($C$15,$C$51:$C$500,0)),"")</f>
        <v>-42514</v>
      </c>
      <c r="H15" s="2">
        <f>IFERROR(SUM(D15:G15)*(4/MAX(1,COUNT(D15:G15))),"")</f>
        <v>-170056</v>
      </c>
      <c r="I15" s="2">
        <f>IFERROR(INDEX(I51:I500,MATCH($C$15,$C$51:$C$500,0)),"")</f>
        <v>-203163</v>
      </c>
      <c r="J15" s="2">
        <f>IFERROR(INDEX(J51:J500,MATCH($C$15,$C$51:$C$500,0)),"")</f>
        <v>-157437</v>
      </c>
      <c r="K15" s="2">
        <f>IFERROR(INDEX(K51:K500,MATCH($C$15,$C$51:$C$500,0)),"")</f>
        <v>-119846</v>
      </c>
      <c r="L15" s="2">
        <f>IFERROR(INDEX(L51:L500,MATCH($C$15,$C$51:$C$500,0)),"")</f>
        <v>-163852</v>
      </c>
      <c r="M15" s="2">
        <f>IFERROR(INDEX(M51:M500,MATCH($C$15,$C$51:$C$500,0)),"")</f>
        <v>-110802</v>
      </c>
    </row>
    <row r="16" spans="1:13" ht="15.5" x14ac:dyDescent="0.35">
      <c r="C16" t="s">
        <v>28</v>
      </c>
      <c r="D16" s="2">
        <f>IFERROR(INDEX(D51:D500,MATCH($C$16,$C$51:$C$500,0)),"")</f>
        <v>53241</v>
      </c>
      <c r="H16" s="2">
        <f>IFERROR(SUM(D16:G16)*(4/MAX(1,COUNT(D16:G16))),"")</f>
        <v>212964</v>
      </c>
      <c r="I16" s="2">
        <f>IFERROR(INDEX(I51:I500,MATCH($C$16,$C$51:$C$500,0)),"")</f>
        <v>2239881</v>
      </c>
      <c r="J16" s="2">
        <f>IFERROR(INDEX(J51:J500,MATCH($C$16,$C$51:$C$500,0)),"")</f>
        <v>1331644</v>
      </c>
      <c r="K16" s="2">
        <f>IFERROR(INDEX(K51:K500,MATCH($C$16,$C$51:$C$500,0)),"")</f>
        <v>185428</v>
      </c>
      <c r="L16" s="2">
        <f>IFERROR(INDEX(L51:L500,MATCH($C$16,$C$51:$C$500,0)),"")</f>
        <v>304225</v>
      </c>
      <c r="M16" s="2">
        <f>IFERROR(INDEX(M51:M500,MATCH($C$16,$C$51:$C$500,0)),"")</f>
        <v>-1094104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479500000000</v>
      </c>
      <c r="H20" s="2">
        <f t="shared" ref="H20:M20" ca="1" si="0">IFERROR(H21*H2,"")</f>
        <v>479500000000</v>
      </c>
      <c r="I20" s="2">
        <f t="shared" ca="1" si="0"/>
        <v>770000000000</v>
      </c>
      <c r="J20" s="2">
        <f t="shared" ca="1" si="0"/>
        <v>682500000000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3500000000</v>
      </c>
      <c r="H21" s="2">
        <f>IFERROR(INDEX(D21:G21,COUNT(D21:G21)),"")</f>
        <v>3500000000</v>
      </c>
      <c r="I21" s="2">
        <f>IFERROR(INDEX(I51:I500,MATCH($C$7,$C$51:$C$500,0)),"")</f>
        <v>3500000000</v>
      </c>
      <c r="J21" s="2">
        <f>IFERROR(INDEX(J51:J500,MATCH($C$7,$C$51:$C$500,0)),"")</f>
        <v>3500000000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4.5658730296557433E-2</v>
      </c>
      <c r="H23" s="3">
        <f t="shared" ref="H23:M23" si="1">IFERROR(H5/H6*100,"")</f>
        <v>0.18263492118622973</v>
      </c>
      <c r="I23" s="3">
        <f t="shared" si="1"/>
        <v>-2.0587198379841669</v>
      </c>
      <c r="J23" s="3">
        <f t="shared" si="1"/>
        <v>2.9448579436982043</v>
      </c>
      <c r="K23" s="3">
        <f t="shared" si="1"/>
        <v>0.33251924821493145</v>
      </c>
      <c r="L23" s="3">
        <f t="shared" si="1"/>
        <v>-0.99928201091572577</v>
      </c>
      <c r="M23" s="3">
        <f t="shared" si="1"/>
        <v>53.516051930669342</v>
      </c>
    </row>
    <row r="24" spans="1:13" ht="15.5" x14ac:dyDescent="0.35">
      <c r="C24" t="s">
        <v>43</v>
      </c>
      <c r="D24" s="4" t="str">
        <f>IFERROR(_xlfn.RRI(5,I23,D23),"")</f>
        <v/>
      </c>
      <c r="H24" s="4">
        <f t="shared" ref="H24:M24" si="2">IFERROR(_xlfn.RRI(5,M23,H23),"")</f>
        <v>-0.67891504899334043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0.05</v>
      </c>
      <c r="H25" s="3">
        <f>IFERROR(INDEX(D25:G25,COUNT(D25:G25)),"")</f>
        <v>0.05</v>
      </c>
      <c r="I25" s="3">
        <f>IFERROR(INDEX(I51:I500,MATCH($C$25,$C$51:$C$500,0)),"")</f>
        <v>9.58</v>
      </c>
      <c r="J25" s="3">
        <f>IFERROR(INDEX(J51:J500,MATCH($C$25,$C$51:$C$500,0)),"")</f>
        <v>5.31</v>
      </c>
      <c r="K25" s="3">
        <f>IFERROR(INDEX(K51:K500,MATCH($C$25,$C$51:$C$500,0)),"")</f>
        <v>79994.78</v>
      </c>
      <c r="L25" s="3">
        <f>IFERROR(INDEX(L51:L500,MATCH($C$25,$C$51:$C$500,0)),"")</f>
        <v>166974.35999999999</v>
      </c>
      <c r="M25" s="3">
        <f>IFERROR(INDEX(M51:M500,MATCH($C$25,$C$51:$C$500,0)),"")</f>
        <v>-1378870</v>
      </c>
    </row>
    <row r="26" spans="1:13" ht="15.5" x14ac:dyDescent="0.35">
      <c r="C26" t="s">
        <v>46</v>
      </c>
      <c r="D26" s="4">
        <f>IFERROR(_xlfn.RRI(5,I25,D25),"")</f>
        <v>-0.65044066936640532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9.0091771428571434E-4</v>
      </c>
      <c r="H27" s="3">
        <f t="shared" ref="H27:M27" si="4">IFERROR(H4/H21,"")</f>
        <v>3.6036708571428573E-3</v>
      </c>
      <c r="I27" s="3">
        <f t="shared" si="4"/>
        <v>5.0590977142857142E-3</v>
      </c>
      <c r="J27" s="3">
        <f t="shared" si="4"/>
        <v>3.2735160000000002E-3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-0.2918546434796514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-0.99478079331941538</v>
      </c>
      <c r="I29" s="4">
        <f t="shared" si="6"/>
        <v>0.80414312617702466</v>
      </c>
      <c r="J29" s="4">
        <f t="shared" si="6"/>
        <v>-0.99993362066874869</v>
      </c>
      <c r="K29" s="4">
        <f t="shared" si="6"/>
        <v>-0.52091578611231082</v>
      </c>
      <c r="L29" s="4">
        <f t="shared" si="6"/>
        <v>-1.1210950706012894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-0.28768506546791339</v>
      </c>
      <c r="I30" s="4">
        <f t="shared" si="7"/>
        <v>0.54546295612598616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114.05</v>
      </c>
      <c r="H32" s="3">
        <f>IFERROR(INDEX(D32:G32,COUNT(D32:G32)),"")</f>
        <v>114.05</v>
      </c>
      <c r="I32" s="3">
        <f>IFERROR(INDEX(I51:I500,MATCH($C$32,$C$51:$C$500,0)),"")</f>
        <v>112.13</v>
      </c>
      <c r="J32" s="3">
        <f>IFERROR(INDEX(J51:J500,MATCH($C$32,$C$51:$C$500,0)),"")</f>
        <v>110.58</v>
      </c>
      <c r="K32" s="3">
        <f>IFERROR(INDEX(K51:K500,MATCH($C$32,$C$51:$C$500,0)),"")</f>
        <v>21289074.870000001</v>
      </c>
      <c r="L32" s="3">
        <f>IFERROR(INDEX(L51:L500,MATCH($C$32,$C$51:$C$500,0)),"")</f>
        <v>21544297.739999998</v>
      </c>
      <c r="M32" s="3">
        <f>IFERROR(INDEX(M51:M500,MATCH($C$32,$C$51:$C$500,0)),"")</f>
        <v>19925818.969999999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1.19</v>
      </c>
      <c r="H33" s="3">
        <f>IFERROR(INDEX(D33:G33,COUNT(D33:G33)),"")</f>
        <v>1.19</v>
      </c>
      <c r="I33" s="3">
        <f>IFERROR(INDEX(I51:I500,MATCH($C$33,$C$51:$C$500,0)),"")</f>
        <v>1.96</v>
      </c>
      <c r="J33" s="3">
        <f>IFERROR(INDEX(J51:J500,MATCH($C$33,$C$51:$C$500,0)),"")</f>
        <v>1.76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2720</v>
      </c>
      <c r="H34" s="3">
        <f>IFERROR(INDEX(D34:G34,COUNT(D34:G34)),"")</f>
        <v>2720</v>
      </c>
      <c r="I34" s="3">
        <f>IFERROR(INDEX(I51:I500,MATCH($C$34,$C$51:$C$500,0)),"")</f>
        <v>22.96</v>
      </c>
      <c r="J34" s="3">
        <f>IFERROR(INDEX(J51:J500,MATCH($C$34,$C$51:$C$500,0)),"")</f>
        <v>36.72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8.9600000000000009</v>
      </c>
      <c r="H35" s="3">
        <f>IFERROR(INDEX(D35:G35,COUNT(D35:G35)),"")</f>
        <v>8.9600000000000009</v>
      </c>
      <c r="I35" s="3">
        <f>IFERROR(INDEX(I51:I500,MATCH($C$35,$C$51:$C$500,0)),"")</f>
        <v>2.64</v>
      </c>
      <c r="J35" s="3">
        <f>IFERROR(INDEX(J51:J500,MATCH($C$35,$C$51:$C$500,0)),"")</f>
        <v>3.76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3153212</v>
      </c>
      <c r="E51" s="5">
        <v>4863233</v>
      </c>
      <c r="F51" s="5">
        <v>5274411</v>
      </c>
      <c r="G51" s="5">
        <v>4387748</v>
      </c>
      <c r="I51" s="5">
        <v>17706842</v>
      </c>
      <c r="J51" s="5">
        <v>11457306</v>
      </c>
      <c r="K51" s="5">
        <v>9542328</v>
      </c>
      <c r="L51" s="5">
        <v>13633377</v>
      </c>
      <c r="M51" s="5">
        <v>8631064</v>
      </c>
    </row>
    <row r="52" spans="2:13" ht="15.5" x14ac:dyDescent="0.35">
      <c r="C52" t="s">
        <v>73</v>
      </c>
      <c r="D52" s="5">
        <v>-2736463</v>
      </c>
      <c r="E52" s="5">
        <v>-3673758</v>
      </c>
      <c r="F52" s="5">
        <v>-3825612</v>
      </c>
      <c r="G52" s="5">
        <v>-3662210</v>
      </c>
      <c r="I52" s="5">
        <v>-13832813</v>
      </c>
      <c r="J52" s="5">
        <v>-8352248</v>
      </c>
      <c r="K52" s="5">
        <v>-7592113</v>
      </c>
      <c r="L52" s="5">
        <v>-11705586</v>
      </c>
      <c r="M52" s="5">
        <v>-8214537</v>
      </c>
    </row>
    <row r="53" spans="2:13" ht="15.5" x14ac:dyDescent="0.35">
      <c r="C53" t="s">
        <v>74</v>
      </c>
      <c r="D53" s="5">
        <v>416749</v>
      </c>
      <c r="E53" s="5">
        <v>1189475</v>
      </c>
      <c r="F53" s="5">
        <v>1448799</v>
      </c>
      <c r="G53" s="5">
        <v>725538</v>
      </c>
      <c r="I53" s="5">
        <v>3874029</v>
      </c>
      <c r="J53" s="5">
        <v>3105058</v>
      </c>
      <c r="K53" s="5">
        <v>1950215</v>
      </c>
      <c r="L53" s="5">
        <v>1927791</v>
      </c>
      <c r="M53" s="5">
        <v>416527</v>
      </c>
    </row>
    <row r="54" spans="2:13" ht="15.5" x14ac:dyDescent="0.35">
      <c r="C54" t="s">
        <v>75</v>
      </c>
      <c r="D54" s="5">
        <v>-243883</v>
      </c>
      <c r="E54" s="5">
        <v>-255688</v>
      </c>
      <c r="F54" s="5">
        <v>-312803</v>
      </c>
      <c r="G54" s="5">
        <v>-227229</v>
      </c>
      <c r="I54" s="5">
        <v>-1112102</v>
      </c>
      <c r="J54" s="5">
        <v>-897968</v>
      </c>
      <c r="K54" s="5">
        <v>-784680</v>
      </c>
      <c r="L54" s="5">
        <v>-702136</v>
      </c>
      <c r="M54" s="5">
        <v>-593704</v>
      </c>
    </row>
    <row r="55" spans="2:13" ht="15.5" x14ac:dyDescent="0.35">
      <c r="C55" t="s">
        <v>77</v>
      </c>
      <c r="D55" s="5">
        <v>-243883</v>
      </c>
      <c r="E55" s="5">
        <v>-255688</v>
      </c>
      <c r="F55" s="5">
        <v>-312803</v>
      </c>
      <c r="G55" s="5">
        <v>-227229</v>
      </c>
      <c r="I55" s="5">
        <v>-1112102</v>
      </c>
      <c r="J55" s="5">
        <v>-897968</v>
      </c>
      <c r="K55" s="5">
        <v>-784680</v>
      </c>
      <c r="L55" s="5">
        <v>-702136</v>
      </c>
      <c r="M55" s="5">
        <v>-593704</v>
      </c>
    </row>
    <row r="56" spans="2:13" ht="15.5" x14ac:dyDescent="0.35">
      <c r="C56" t="s">
        <v>78</v>
      </c>
      <c r="D56" s="5">
        <v>172866</v>
      </c>
      <c r="E56" s="5">
        <v>933787</v>
      </c>
      <c r="F56" s="5">
        <v>1135996</v>
      </c>
      <c r="G56" s="5">
        <v>498309</v>
      </c>
      <c r="I56" s="5">
        <v>2761927</v>
      </c>
      <c r="J56" s="5">
        <v>2207090</v>
      </c>
      <c r="K56" s="5">
        <v>1165535</v>
      </c>
      <c r="L56" s="5">
        <v>1225655</v>
      </c>
      <c r="M56" s="5">
        <v>-177177</v>
      </c>
    </row>
    <row r="57" spans="2:13" ht="15.5" x14ac:dyDescent="0.35">
      <c r="C57" t="s">
        <v>79</v>
      </c>
      <c r="D57" s="5">
        <v>-119625</v>
      </c>
      <c r="E57" s="5">
        <v>-152950</v>
      </c>
      <c r="F57" s="5">
        <v>-87542</v>
      </c>
      <c r="G57" s="5">
        <v>-146813</v>
      </c>
      <c r="I57" s="5">
        <v>-522046</v>
      </c>
      <c r="J57" s="5">
        <v>-875446</v>
      </c>
      <c r="K57" s="5">
        <v>-980107</v>
      </c>
      <c r="L57" s="5">
        <v>-921430</v>
      </c>
      <c r="M57" s="5">
        <v>-916927</v>
      </c>
    </row>
    <row r="58" spans="2:13" ht="15.5" x14ac:dyDescent="0.35">
      <c r="C58" t="s">
        <v>26</v>
      </c>
      <c r="D58" s="5">
        <v>-123355</v>
      </c>
      <c r="E58" s="5">
        <v>-145609</v>
      </c>
      <c r="F58" s="5">
        <v>-149330</v>
      </c>
      <c r="G58" s="5">
        <v>-144125</v>
      </c>
      <c r="I58" s="5">
        <v>-587169</v>
      </c>
      <c r="J58" s="5">
        <v>-896088</v>
      </c>
      <c r="K58" s="5">
        <v>-982925</v>
      </c>
      <c r="L58" s="5">
        <v>-920853</v>
      </c>
      <c r="M58" s="5">
        <v>-1021078</v>
      </c>
    </row>
    <row r="59" spans="2:13" ht="15.5" x14ac:dyDescent="0.35">
      <c r="C59" t="s">
        <v>263</v>
      </c>
      <c r="D59" s="5">
        <v>1265</v>
      </c>
      <c r="E59" s="5">
        <v>-70701</v>
      </c>
      <c r="F59" s="5">
        <v>62748</v>
      </c>
      <c r="G59" s="5">
        <v>-4346</v>
      </c>
      <c r="J59" s="5">
        <v>1322</v>
      </c>
      <c r="K59" s="5">
        <v>2613</v>
      </c>
      <c r="L59" s="5">
        <v>20873</v>
      </c>
      <c r="M59" s="5">
        <v>8285</v>
      </c>
    </row>
    <row r="60" spans="2:13" ht="15.5" x14ac:dyDescent="0.35">
      <c r="C60" t="s">
        <v>261</v>
      </c>
      <c r="D60" s="5">
        <v>2465</v>
      </c>
      <c r="E60" s="5">
        <v>2946</v>
      </c>
      <c r="F60" s="5">
        <v>3166</v>
      </c>
      <c r="G60" s="5">
        <v>1478</v>
      </c>
      <c r="I60" s="5">
        <v>8655</v>
      </c>
      <c r="J60" s="5">
        <v>4030</v>
      </c>
      <c r="K60" s="5">
        <v>592</v>
      </c>
      <c r="L60" s="5">
        <v>591</v>
      </c>
      <c r="M60" s="5">
        <v>272</v>
      </c>
    </row>
    <row r="61" spans="2:13" ht="15.5" x14ac:dyDescent="0.35">
      <c r="C61" t="s">
        <v>264</v>
      </c>
      <c r="K61" s="5">
        <v>-3920</v>
      </c>
      <c r="L61" s="5">
        <v>-30110</v>
      </c>
      <c r="M61" s="5">
        <v>106247</v>
      </c>
    </row>
    <row r="62" spans="2:13" ht="15.5" x14ac:dyDescent="0.35">
      <c r="C62" t="s">
        <v>262</v>
      </c>
      <c r="E62" s="5">
        <v>3770</v>
      </c>
      <c r="F62" s="5">
        <v>-3770</v>
      </c>
      <c r="J62" s="5">
        <v>15290</v>
      </c>
      <c r="K62" s="5">
        <v>92</v>
      </c>
      <c r="L62" s="5">
        <v>7397</v>
      </c>
      <c r="M62" s="5">
        <v>-13735</v>
      </c>
    </row>
    <row r="63" spans="2:13" ht="15.5" x14ac:dyDescent="0.35">
      <c r="C63" t="s">
        <v>80</v>
      </c>
    </row>
    <row r="64" spans="2:13" ht="15.5" x14ac:dyDescent="0.35">
      <c r="C64" t="s">
        <v>81</v>
      </c>
      <c r="D64" s="5">
        <v>-119625</v>
      </c>
      <c r="E64" s="5">
        <v>-152950</v>
      </c>
      <c r="F64" s="5">
        <v>-87542</v>
      </c>
      <c r="G64" s="5">
        <v>-146813</v>
      </c>
      <c r="I64" s="5">
        <v>-522046</v>
      </c>
      <c r="J64" s="5">
        <v>-875446</v>
      </c>
      <c r="K64" s="5">
        <v>-980107</v>
      </c>
      <c r="L64" s="5">
        <v>-921430</v>
      </c>
      <c r="M64" s="5">
        <v>-916927</v>
      </c>
    </row>
    <row r="65" spans="2:13" ht="15.5" x14ac:dyDescent="0.35">
      <c r="C65" t="s">
        <v>28</v>
      </c>
      <c r="D65" s="5">
        <v>53241</v>
      </c>
      <c r="E65" s="5">
        <v>780837</v>
      </c>
      <c r="F65" s="5">
        <v>1048454</v>
      </c>
      <c r="G65" s="5">
        <v>351496</v>
      </c>
      <c r="I65" s="5">
        <v>2239881</v>
      </c>
      <c r="J65" s="5">
        <v>1331644</v>
      </c>
      <c r="K65" s="5">
        <v>185428</v>
      </c>
      <c r="L65" s="5">
        <v>304225</v>
      </c>
      <c r="M65" s="5">
        <v>-1094104</v>
      </c>
    </row>
    <row r="66" spans="2:13" ht="15.5" x14ac:dyDescent="0.35">
      <c r="C66" t="s">
        <v>27</v>
      </c>
      <c r="D66" s="5">
        <v>-42514</v>
      </c>
      <c r="E66" s="5">
        <v>-60552</v>
      </c>
      <c r="F66" s="5">
        <v>-51047</v>
      </c>
      <c r="G66" s="5">
        <v>-49173</v>
      </c>
      <c r="I66" s="5">
        <v>-203163</v>
      </c>
      <c r="J66" s="5">
        <v>-157437</v>
      </c>
      <c r="K66" s="5">
        <v>-119846</v>
      </c>
      <c r="L66" s="5">
        <v>-163852</v>
      </c>
      <c r="M66" s="5">
        <v>-110802</v>
      </c>
    </row>
    <row r="67" spans="2:13" ht="15.5" x14ac:dyDescent="0.35">
      <c r="C67" t="s">
        <v>85</v>
      </c>
      <c r="D67" s="5">
        <v>10727</v>
      </c>
      <c r="E67" s="5">
        <v>720285</v>
      </c>
      <c r="F67" s="5">
        <v>997407</v>
      </c>
      <c r="G67" s="5">
        <v>302323</v>
      </c>
      <c r="I67" s="5">
        <v>2036718</v>
      </c>
      <c r="J67" s="5">
        <v>1174207</v>
      </c>
      <c r="K67" s="5">
        <v>65582</v>
      </c>
      <c r="L67" s="5">
        <v>140373</v>
      </c>
      <c r="M67" s="5">
        <v>-1204906</v>
      </c>
    </row>
    <row r="68" spans="2:13" ht="15.5" x14ac:dyDescent="0.35">
      <c r="C68" t="s">
        <v>86</v>
      </c>
      <c r="E68" s="5">
        <v>-2520170</v>
      </c>
      <c r="I68" s="5">
        <v>-2520170</v>
      </c>
      <c r="J68" s="5">
        <v>-468425</v>
      </c>
      <c r="K68" s="5">
        <v>-8240</v>
      </c>
      <c r="L68" s="5">
        <v>-313051</v>
      </c>
      <c r="M68" s="5">
        <v>10545001</v>
      </c>
    </row>
    <row r="69" spans="2:13" ht="15.5" x14ac:dyDescent="0.35">
      <c r="C69" t="s">
        <v>88</v>
      </c>
      <c r="D69" s="5">
        <v>10727</v>
      </c>
      <c r="E69" s="5">
        <v>-1799885</v>
      </c>
      <c r="F69" s="5">
        <v>997407</v>
      </c>
      <c r="G69" s="5">
        <v>302323</v>
      </c>
      <c r="I69" s="5">
        <v>-483452</v>
      </c>
      <c r="J69" s="5">
        <v>705782</v>
      </c>
      <c r="K69" s="5">
        <v>57342</v>
      </c>
      <c r="L69" s="5">
        <v>-172678</v>
      </c>
      <c r="M69" s="5">
        <v>9340095</v>
      </c>
    </row>
    <row r="70" spans="2:13" ht="15.5" x14ac:dyDescent="0.35">
      <c r="C70" t="s">
        <v>89</v>
      </c>
      <c r="D70" s="5">
        <v>10727</v>
      </c>
      <c r="E70" s="5">
        <v>720285</v>
      </c>
      <c r="F70" s="5">
        <v>997407</v>
      </c>
      <c r="G70" s="5">
        <v>302323</v>
      </c>
      <c r="I70" s="5">
        <v>2036718</v>
      </c>
      <c r="J70" s="5">
        <v>1174207</v>
      </c>
      <c r="K70" s="5">
        <v>65582</v>
      </c>
      <c r="L70" s="5">
        <v>140373</v>
      </c>
      <c r="M70" s="5">
        <v>-1204906</v>
      </c>
    </row>
    <row r="71" spans="2:13" ht="15.5" x14ac:dyDescent="0.35">
      <c r="C71" t="s">
        <v>7</v>
      </c>
      <c r="D71" s="5">
        <v>10727</v>
      </c>
      <c r="E71" s="5">
        <v>-1799885</v>
      </c>
      <c r="F71" s="5">
        <v>997407</v>
      </c>
      <c r="G71" s="5">
        <v>302323</v>
      </c>
      <c r="I71" s="5">
        <v>-483452</v>
      </c>
      <c r="J71" s="5">
        <v>705782</v>
      </c>
      <c r="K71" s="5">
        <v>57342</v>
      </c>
      <c r="L71" s="5">
        <v>-172678</v>
      </c>
      <c r="M71" s="5">
        <v>9340095</v>
      </c>
    </row>
    <row r="72" spans="2:13" ht="15.5" x14ac:dyDescent="0.35">
      <c r="C72" t="s">
        <v>90</v>
      </c>
      <c r="D72" s="5">
        <v>10727</v>
      </c>
      <c r="E72" s="5">
        <v>720285</v>
      </c>
      <c r="F72" s="5">
        <v>997407</v>
      </c>
      <c r="G72" s="5">
        <v>302323</v>
      </c>
      <c r="I72" s="5">
        <v>2036718</v>
      </c>
      <c r="J72" s="5">
        <v>1174207</v>
      </c>
      <c r="K72" s="5">
        <v>65582</v>
      </c>
      <c r="L72" s="5">
        <v>140373</v>
      </c>
      <c r="M72" s="5">
        <v>-1204906</v>
      </c>
    </row>
    <row r="73" spans="2:13" ht="15.5" x14ac:dyDescent="0.35">
      <c r="C73" t="s">
        <v>91</v>
      </c>
      <c r="D73" s="5">
        <v>10727</v>
      </c>
      <c r="E73" s="5">
        <v>-1799885</v>
      </c>
      <c r="F73" s="5">
        <v>997407</v>
      </c>
      <c r="G73" s="5">
        <v>302323</v>
      </c>
      <c r="I73" s="5">
        <v>-483452</v>
      </c>
      <c r="J73" s="5">
        <v>705782</v>
      </c>
      <c r="K73" s="5">
        <v>57342</v>
      </c>
      <c r="L73" s="5">
        <v>-172678</v>
      </c>
      <c r="M73" s="5">
        <v>9340095</v>
      </c>
    </row>
    <row r="74" spans="2:13" ht="15.5" x14ac:dyDescent="0.35">
      <c r="C74" t="s">
        <v>92</v>
      </c>
      <c r="D74" s="5">
        <v>10727</v>
      </c>
      <c r="E74" s="5">
        <v>-1799885</v>
      </c>
      <c r="F74" s="5">
        <v>997407</v>
      </c>
      <c r="G74" s="5">
        <v>302323</v>
      </c>
      <c r="I74" s="5">
        <v>-483452</v>
      </c>
      <c r="J74" s="5">
        <v>705782</v>
      </c>
      <c r="K74" s="5">
        <v>57342</v>
      </c>
      <c r="L74" s="5">
        <v>-172678</v>
      </c>
      <c r="M74" s="5">
        <v>9340095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444638</v>
      </c>
      <c r="E78" s="5">
        <v>1244242</v>
      </c>
      <c r="F78" s="5">
        <v>707896</v>
      </c>
      <c r="G78" s="5">
        <v>330747</v>
      </c>
      <c r="I78" s="5">
        <v>1244242</v>
      </c>
      <c r="J78" s="5">
        <v>634052</v>
      </c>
      <c r="K78" s="5">
        <v>488167</v>
      </c>
      <c r="L78" s="5">
        <v>199313</v>
      </c>
      <c r="M78" s="5">
        <v>15338</v>
      </c>
    </row>
    <row r="79" spans="2:13" ht="15.5" x14ac:dyDescent="0.35">
      <c r="C79" t="s">
        <v>96</v>
      </c>
      <c r="D79" s="5">
        <v>2876417</v>
      </c>
      <c r="E79" s="5">
        <v>3166087</v>
      </c>
      <c r="F79" s="5">
        <v>3297209</v>
      </c>
      <c r="G79" s="5">
        <v>2879011</v>
      </c>
      <c r="I79" s="5">
        <v>3166087</v>
      </c>
      <c r="J79" s="5">
        <v>3308592</v>
      </c>
      <c r="K79" s="5">
        <v>2567689</v>
      </c>
      <c r="L79" s="5">
        <v>1861746</v>
      </c>
      <c r="M79" s="5">
        <v>1042214</v>
      </c>
    </row>
    <row r="80" spans="2:13" ht="15.5" x14ac:dyDescent="0.35">
      <c r="C80" t="s">
        <v>270</v>
      </c>
      <c r="E80" s="5">
        <v>164700</v>
      </c>
      <c r="G80" s="5">
        <v>54779</v>
      </c>
      <c r="I80" s="5">
        <v>164700</v>
      </c>
      <c r="J80" s="5">
        <v>285257</v>
      </c>
    </row>
    <row r="81" spans="3:13" ht="15.5" x14ac:dyDescent="0.35">
      <c r="C81" t="s">
        <v>97</v>
      </c>
      <c r="D81" s="5">
        <v>1879136</v>
      </c>
      <c r="E81" s="5">
        <v>1348295</v>
      </c>
      <c r="F81" s="5">
        <v>1232683</v>
      </c>
      <c r="G81" s="5">
        <v>1379605</v>
      </c>
      <c r="I81" s="5">
        <v>1348295</v>
      </c>
      <c r="J81" s="5">
        <v>1305169</v>
      </c>
      <c r="K81" s="5">
        <v>1402197</v>
      </c>
      <c r="L81" s="5">
        <v>1490582</v>
      </c>
      <c r="M81" s="5">
        <v>1851285</v>
      </c>
    </row>
    <row r="82" spans="3:13" ht="15.5" x14ac:dyDescent="0.35">
      <c r="C82" t="s">
        <v>98</v>
      </c>
      <c r="D82" s="5">
        <v>2876417</v>
      </c>
      <c r="E82" s="5">
        <v>3166087</v>
      </c>
      <c r="F82" s="5">
        <v>3297209</v>
      </c>
      <c r="G82" s="5">
        <v>2879011</v>
      </c>
      <c r="I82" s="5">
        <v>3166087</v>
      </c>
      <c r="J82" s="5">
        <v>3308592</v>
      </c>
      <c r="K82" s="5">
        <v>2567689</v>
      </c>
      <c r="L82" s="5">
        <v>1861746</v>
      </c>
      <c r="M82" s="5">
        <v>1042214</v>
      </c>
    </row>
    <row r="83" spans="3:13" ht="15.5" x14ac:dyDescent="0.35">
      <c r="C83" t="s">
        <v>99</v>
      </c>
      <c r="D83" s="5">
        <v>1389600</v>
      </c>
      <c r="E83" s="5">
        <v>1697200</v>
      </c>
      <c r="F83" s="5">
        <v>1612222</v>
      </c>
      <c r="G83" s="5">
        <v>1582098</v>
      </c>
      <c r="I83" s="5">
        <v>1697200</v>
      </c>
      <c r="J83" s="5">
        <v>1729337</v>
      </c>
      <c r="K83" s="5">
        <v>64861</v>
      </c>
    </row>
    <row r="84" spans="3:13" ht="15.5" x14ac:dyDescent="0.35">
      <c r="C84" t="s">
        <v>100</v>
      </c>
      <c r="D84" s="5">
        <v>1389600</v>
      </c>
      <c r="E84" s="5">
        <v>1697200</v>
      </c>
      <c r="F84" s="5">
        <v>1612222</v>
      </c>
      <c r="G84" s="5">
        <v>1582098</v>
      </c>
      <c r="I84" s="5">
        <v>1697200</v>
      </c>
      <c r="J84" s="5">
        <v>1729337</v>
      </c>
      <c r="K84" s="5">
        <v>64861</v>
      </c>
    </row>
    <row r="85" spans="3:13" ht="15.5" x14ac:dyDescent="0.35">
      <c r="C85" t="s">
        <v>101</v>
      </c>
      <c r="D85" s="5">
        <v>206066</v>
      </c>
      <c r="E85" s="5">
        <v>208657</v>
      </c>
      <c r="F85" s="5">
        <v>216881</v>
      </c>
      <c r="G85" s="5">
        <v>201307</v>
      </c>
      <c r="I85" s="5">
        <v>208657</v>
      </c>
      <c r="J85" s="5">
        <v>216865</v>
      </c>
      <c r="K85" s="5">
        <v>174690</v>
      </c>
      <c r="L85" s="5">
        <v>100605</v>
      </c>
      <c r="M85" s="5">
        <v>113432</v>
      </c>
    </row>
    <row r="86" spans="3:13" ht="15.5" x14ac:dyDescent="0.35">
      <c r="C86" t="s">
        <v>80</v>
      </c>
      <c r="D86" s="5">
        <v>12259956</v>
      </c>
      <c r="E86" s="5">
        <v>12259956</v>
      </c>
      <c r="F86" s="5">
        <v>14852555</v>
      </c>
      <c r="G86" s="5">
        <v>14852555</v>
      </c>
      <c r="I86" s="5">
        <v>12259956</v>
      </c>
      <c r="J86" s="5">
        <v>14852555</v>
      </c>
      <c r="K86" s="5">
        <v>9800575</v>
      </c>
      <c r="L86" s="5">
        <v>10064727</v>
      </c>
      <c r="M86" s="5">
        <v>10545175</v>
      </c>
    </row>
    <row r="87" spans="3:13" ht="15.5" x14ac:dyDescent="0.35">
      <c r="C87" t="s">
        <v>102</v>
      </c>
      <c r="D87" s="5">
        <v>4688208</v>
      </c>
      <c r="E87" s="5">
        <v>5581770</v>
      </c>
      <c r="F87" s="5">
        <v>7549998</v>
      </c>
      <c r="G87" s="5">
        <v>6400009</v>
      </c>
      <c r="I87" s="5">
        <v>5581770</v>
      </c>
      <c r="J87" s="5">
        <v>5567570</v>
      </c>
      <c r="K87" s="5">
        <v>4345902</v>
      </c>
      <c r="L87" s="5">
        <v>3096301</v>
      </c>
      <c r="M87" s="5">
        <v>2029122</v>
      </c>
    </row>
    <row r="88" spans="3:13" ht="15.5" x14ac:dyDescent="0.35">
      <c r="C88" t="s">
        <v>103</v>
      </c>
    </row>
    <row r="89" spans="3:13" ht="15.5" x14ac:dyDescent="0.35">
      <c r="C89" t="s">
        <v>271</v>
      </c>
      <c r="F89" s="5">
        <v>3014</v>
      </c>
      <c r="G89" s="5">
        <v>3014</v>
      </c>
      <c r="L89" s="5">
        <v>161749</v>
      </c>
      <c r="M89" s="5">
        <v>191859</v>
      </c>
    </row>
    <row r="90" spans="3:13" ht="15.5" x14ac:dyDescent="0.35">
      <c r="C90" t="s">
        <v>104</v>
      </c>
      <c r="D90" s="5">
        <v>27935460</v>
      </c>
      <c r="E90" s="5">
        <v>26789356</v>
      </c>
      <c r="F90" s="5">
        <v>26801310</v>
      </c>
      <c r="G90" s="5">
        <v>27437002</v>
      </c>
      <c r="I90" s="5">
        <v>26789356</v>
      </c>
      <c r="J90" s="5">
        <v>28743182</v>
      </c>
      <c r="K90" s="5">
        <v>30249161</v>
      </c>
      <c r="L90" s="5">
        <v>31440930</v>
      </c>
      <c r="M90" s="5">
        <v>33330665</v>
      </c>
    </row>
    <row r="91" spans="3:13" ht="15.5" x14ac:dyDescent="0.35">
      <c r="C91" t="s">
        <v>106</v>
      </c>
      <c r="D91" s="5">
        <v>29491318</v>
      </c>
      <c r="E91" s="5">
        <v>28613178</v>
      </c>
      <c r="F91" s="5">
        <v>28458766</v>
      </c>
      <c r="G91" s="5">
        <v>29226262</v>
      </c>
      <c r="I91" s="5">
        <v>28613178</v>
      </c>
      <c r="J91" s="5">
        <v>30684910</v>
      </c>
      <c r="K91" s="5">
        <v>30424159</v>
      </c>
      <c r="L91" s="5">
        <v>31781908</v>
      </c>
      <c r="M91" s="5">
        <v>33703033</v>
      </c>
    </row>
    <row r="92" spans="3:13" ht="15.5" x14ac:dyDescent="0.35">
      <c r="C92" t="s">
        <v>107</v>
      </c>
      <c r="D92" s="5">
        <v>34179526</v>
      </c>
      <c r="E92" s="5">
        <v>34194948</v>
      </c>
      <c r="F92" s="5">
        <v>36008764</v>
      </c>
      <c r="G92" s="5">
        <v>35626271</v>
      </c>
      <c r="I92" s="5">
        <v>34194948</v>
      </c>
      <c r="J92" s="5">
        <v>36252480</v>
      </c>
      <c r="K92" s="5">
        <v>34770061</v>
      </c>
      <c r="L92" s="5">
        <v>34878209</v>
      </c>
      <c r="M92" s="5">
        <v>35732155</v>
      </c>
    </row>
    <row r="93" spans="3:13" ht="15.5" x14ac:dyDescent="0.35">
      <c r="C93" t="s">
        <v>108</v>
      </c>
    </row>
    <row r="94" spans="3:13" ht="15.5" x14ac:dyDescent="0.35">
      <c r="C94" t="s">
        <v>109</v>
      </c>
    </row>
    <row r="95" spans="3:13" ht="15.5" x14ac:dyDescent="0.35">
      <c r="C95" t="s">
        <v>110</v>
      </c>
      <c r="D95" s="5">
        <v>3568758</v>
      </c>
      <c r="E95" s="5">
        <v>3190665</v>
      </c>
      <c r="F95" s="5">
        <v>2887577</v>
      </c>
      <c r="G95" s="5">
        <v>3124911</v>
      </c>
      <c r="I95" s="5">
        <v>3190665</v>
      </c>
      <c r="J95" s="5">
        <v>3305804</v>
      </c>
      <c r="K95" s="5">
        <v>2416781</v>
      </c>
      <c r="L95" s="5">
        <v>1998212</v>
      </c>
      <c r="M95" s="5">
        <v>2534692</v>
      </c>
    </row>
    <row r="96" spans="3:13" ht="15.5" x14ac:dyDescent="0.35">
      <c r="C96" t="s">
        <v>273</v>
      </c>
      <c r="K96" s="5">
        <v>486293</v>
      </c>
      <c r="M96" s="5">
        <v>319748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1879136</v>
      </c>
      <c r="E98" s="5">
        <v>1512995</v>
      </c>
      <c r="F98" s="5">
        <v>1232683</v>
      </c>
      <c r="G98" s="5">
        <v>1434384</v>
      </c>
      <c r="I98" s="5">
        <v>1512995</v>
      </c>
      <c r="J98" s="5">
        <v>1590426</v>
      </c>
      <c r="K98" s="5">
        <v>1402197</v>
      </c>
      <c r="L98" s="5">
        <v>1490582</v>
      </c>
      <c r="M98" s="5">
        <v>1851285</v>
      </c>
    </row>
    <row r="99" spans="3:13" ht="15.5" x14ac:dyDescent="0.35">
      <c r="C99" t="s">
        <v>115</v>
      </c>
      <c r="D99" s="5">
        <v>40818</v>
      </c>
      <c r="E99" s="5">
        <v>46141</v>
      </c>
      <c r="F99" s="5">
        <v>83761</v>
      </c>
      <c r="G99" s="5">
        <v>125958</v>
      </c>
      <c r="I99" s="5">
        <v>46141</v>
      </c>
      <c r="J99" s="5">
        <v>58241</v>
      </c>
      <c r="K99" s="5">
        <v>19922</v>
      </c>
      <c r="L99" s="5">
        <v>60052</v>
      </c>
      <c r="M99" s="5">
        <v>16403</v>
      </c>
    </row>
    <row r="100" spans="3:13" ht="15.5" x14ac:dyDescent="0.35">
      <c r="C100" t="s">
        <v>116</v>
      </c>
      <c r="D100" s="5">
        <v>118487</v>
      </c>
      <c r="E100" s="5">
        <v>128229</v>
      </c>
      <c r="F100" s="5">
        <v>97760</v>
      </c>
      <c r="G100" s="5">
        <v>122251</v>
      </c>
      <c r="I100" s="5">
        <v>128229</v>
      </c>
      <c r="J100" s="5">
        <v>97165</v>
      </c>
      <c r="K100" s="5">
        <v>121200</v>
      </c>
      <c r="L100" s="5">
        <v>81366</v>
      </c>
      <c r="M100" s="5">
        <v>233717</v>
      </c>
    </row>
    <row r="101" spans="3:13" ht="15.5" x14ac:dyDescent="0.35">
      <c r="C101" t="s">
        <v>118</v>
      </c>
    </row>
    <row r="102" spans="3:13" ht="15.5" x14ac:dyDescent="0.35">
      <c r="C102" t="s">
        <v>442</v>
      </c>
      <c r="D102" s="5">
        <v>7019539</v>
      </c>
      <c r="E102" s="5">
        <v>7422556</v>
      </c>
      <c r="F102" s="5">
        <v>7794569</v>
      </c>
      <c r="G102" s="5">
        <v>8166585</v>
      </c>
      <c r="I102" s="5">
        <v>7422556</v>
      </c>
      <c r="J102" s="5">
        <v>8910602</v>
      </c>
      <c r="K102" s="5">
        <v>15008676</v>
      </c>
      <c r="L102" s="5">
        <v>15481538</v>
      </c>
      <c r="M102" s="5">
        <v>15609919</v>
      </c>
    </row>
    <row r="103" spans="3:13" ht="15.5" x14ac:dyDescent="0.35">
      <c r="C103" t="s">
        <v>120</v>
      </c>
      <c r="D103" s="5">
        <v>1530317</v>
      </c>
      <c r="E103" s="5">
        <v>1503300</v>
      </c>
      <c r="F103" s="5">
        <v>1473373</v>
      </c>
      <c r="G103" s="5">
        <v>1442318</v>
      </c>
      <c r="I103" s="5">
        <v>1503300</v>
      </c>
      <c r="J103" s="5">
        <v>1384657</v>
      </c>
      <c r="K103" s="5">
        <v>387169</v>
      </c>
      <c r="L103" s="5">
        <v>366212</v>
      </c>
      <c r="M103" s="5">
        <v>113539</v>
      </c>
    </row>
    <row r="104" spans="3:13" ht="15.5" x14ac:dyDescent="0.35">
      <c r="C104" t="s">
        <v>121</v>
      </c>
      <c r="D104" s="5">
        <v>7116904</v>
      </c>
      <c r="E104" s="5">
        <v>7521146</v>
      </c>
      <c r="F104" s="5">
        <v>7838165</v>
      </c>
      <c r="G104" s="5">
        <v>8215745</v>
      </c>
      <c r="I104" s="5">
        <v>7521146</v>
      </c>
      <c r="J104" s="5">
        <v>8980087</v>
      </c>
      <c r="K104" s="5">
        <v>15108564</v>
      </c>
      <c r="L104" s="5">
        <v>15599790</v>
      </c>
      <c r="M104" s="5">
        <v>15744578</v>
      </c>
    </row>
    <row r="105" spans="3:13" ht="15.5" x14ac:dyDescent="0.35">
      <c r="C105" t="s">
        <v>122</v>
      </c>
      <c r="D105" s="5">
        <v>7116904</v>
      </c>
      <c r="E105" s="5">
        <v>7521146</v>
      </c>
      <c r="F105" s="5">
        <v>7838165</v>
      </c>
      <c r="G105" s="5">
        <v>8215745</v>
      </c>
      <c r="I105" s="5">
        <v>7521146</v>
      </c>
      <c r="J105" s="5">
        <v>8980087</v>
      </c>
      <c r="K105" s="5">
        <v>15108564</v>
      </c>
      <c r="L105" s="5">
        <v>15599790</v>
      </c>
      <c r="M105" s="5">
        <v>15744578</v>
      </c>
    </row>
    <row r="106" spans="3:13" ht="15.5" x14ac:dyDescent="0.35">
      <c r="C106" t="s">
        <v>124</v>
      </c>
    </row>
    <row r="107" spans="3:13" ht="15.5" x14ac:dyDescent="0.35">
      <c r="C107" t="s">
        <v>125</v>
      </c>
      <c r="D107" s="5">
        <v>7019539</v>
      </c>
      <c r="E107" s="5">
        <v>7422556</v>
      </c>
      <c r="F107" s="5">
        <v>7797468</v>
      </c>
      <c r="G107" s="5">
        <v>8173927</v>
      </c>
      <c r="I107" s="5">
        <v>7422556</v>
      </c>
      <c r="J107" s="5">
        <v>8926351</v>
      </c>
      <c r="K107" s="5">
        <v>15046741</v>
      </c>
      <c r="L107" s="5">
        <v>15540090</v>
      </c>
      <c r="M107" s="5">
        <v>15694953</v>
      </c>
    </row>
    <row r="108" spans="3:13" ht="15.5" x14ac:dyDescent="0.35">
      <c r="C108" t="s">
        <v>126</v>
      </c>
      <c r="D108" s="5">
        <v>10685662</v>
      </c>
      <c r="E108" s="5">
        <v>10711811</v>
      </c>
      <c r="F108" s="5">
        <v>10725742</v>
      </c>
      <c r="G108" s="5">
        <v>11340656</v>
      </c>
      <c r="I108" s="5">
        <v>10711811</v>
      </c>
      <c r="J108" s="5">
        <v>12285891</v>
      </c>
      <c r="K108" s="5">
        <v>17525345</v>
      </c>
      <c r="L108" s="5">
        <v>17598002</v>
      </c>
      <c r="M108" s="5">
        <v>18279270</v>
      </c>
    </row>
    <row r="109" spans="3:13" ht="15.5" x14ac:dyDescent="0.35">
      <c r="C109" t="s">
        <v>127</v>
      </c>
    </row>
    <row r="110" spans="3:13" ht="15.5" x14ac:dyDescent="0.35">
      <c r="C110" t="s">
        <v>128</v>
      </c>
      <c r="D110" s="5">
        <v>1293420</v>
      </c>
      <c r="E110" s="5">
        <v>1293420</v>
      </c>
      <c r="F110" s="5">
        <v>1293420</v>
      </c>
      <c r="G110" s="5">
        <v>1293420</v>
      </c>
      <c r="I110" s="5">
        <v>1293420</v>
      </c>
      <c r="J110" s="5">
        <v>1293420</v>
      </c>
      <c r="K110" s="5">
        <v>978090</v>
      </c>
      <c r="L110" s="5">
        <v>978090</v>
      </c>
      <c r="M110" s="5">
        <v>978090</v>
      </c>
    </row>
    <row r="111" spans="3:13" ht="15.5" x14ac:dyDescent="0.35">
      <c r="C111" t="s">
        <v>130</v>
      </c>
      <c r="D111" s="5">
        <v>9940488</v>
      </c>
      <c r="E111" s="5">
        <v>9929761</v>
      </c>
      <c r="F111" s="5">
        <v>9137047</v>
      </c>
      <c r="G111" s="5">
        <v>8139640</v>
      </c>
      <c r="I111" s="5">
        <v>9929761</v>
      </c>
      <c r="J111" s="5">
        <v>7820614</v>
      </c>
      <c r="K111" s="5">
        <v>6466051</v>
      </c>
      <c r="L111" s="5">
        <v>6237390</v>
      </c>
      <c r="M111" s="5">
        <v>5929620</v>
      </c>
    </row>
    <row r="112" spans="3:13" ht="15.5" x14ac:dyDescent="0.35">
      <c r="C112" t="s">
        <v>131</v>
      </c>
      <c r="D112" s="5">
        <v>30499</v>
      </c>
      <c r="E112" s="5">
        <v>30499</v>
      </c>
      <c r="F112" s="5">
        <v>30499</v>
      </c>
      <c r="G112" s="5">
        <v>30499</v>
      </c>
      <c r="I112" s="5">
        <v>30499</v>
      </c>
      <c r="J112" s="5">
        <v>30499</v>
      </c>
    </row>
    <row r="113" spans="2:13" ht="15.5" x14ac:dyDescent="0.35">
      <c r="C113" t="s">
        <v>132</v>
      </c>
      <c r="D113" s="5">
        <v>9909989</v>
      </c>
      <c r="E113" s="5">
        <v>9899262</v>
      </c>
      <c r="F113" s="5">
        <v>9106548</v>
      </c>
      <c r="G113" s="5">
        <v>8109141</v>
      </c>
      <c r="I113" s="5">
        <v>9899262</v>
      </c>
      <c r="J113" s="5">
        <v>7790115</v>
      </c>
      <c r="K113" s="5">
        <v>6466051</v>
      </c>
      <c r="L113" s="5">
        <v>6237390</v>
      </c>
      <c r="M113" s="5">
        <v>5929620</v>
      </c>
    </row>
    <row r="114" spans="2:13" ht="15.5" x14ac:dyDescent="0.35">
      <c r="C114" t="s">
        <v>133</v>
      </c>
      <c r="D114" s="5">
        <v>9940488</v>
      </c>
      <c r="E114" s="5">
        <v>9929761</v>
      </c>
      <c r="F114" s="5">
        <v>9137047</v>
      </c>
      <c r="G114" s="5">
        <v>8139640</v>
      </c>
      <c r="I114" s="5">
        <v>9929761</v>
      </c>
      <c r="J114" s="5">
        <v>7820614</v>
      </c>
      <c r="K114" s="5">
        <v>6466051</v>
      </c>
      <c r="L114" s="5">
        <v>6237390</v>
      </c>
      <c r="M114" s="5">
        <v>5929620</v>
      </c>
    </row>
    <row r="115" spans="2:13" ht="15.5" x14ac:dyDescent="0.35">
      <c r="C115" t="s">
        <v>134</v>
      </c>
    </row>
    <row r="116" spans="2:13" ht="15.5" x14ac:dyDescent="0.35">
      <c r="C116" t="s">
        <v>9</v>
      </c>
      <c r="D116" s="5">
        <v>23493864</v>
      </c>
      <c r="E116" s="5">
        <v>23483137</v>
      </c>
      <c r="F116" s="5">
        <v>25283022</v>
      </c>
      <c r="G116" s="5">
        <v>24285615</v>
      </c>
      <c r="I116" s="5">
        <v>23483137</v>
      </c>
      <c r="J116" s="5">
        <v>23966589</v>
      </c>
      <c r="K116" s="5">
        <v>17244716</v>
      </c>
      <c r="L116" s="5">
        <v>17280207</v>
      </c>
      <c r="M116" s="5">
        <v>17452885</v>
      </c>
    </row>
    <row r="117" spans="2:13" ht="15.5" x14ac:dyDescent="0.35">
      <c r="C117" t="s">
        <v>135</v>
      </c>
      <c r="D117" s="5">
        <v>34179526</v>
      </c>
      <c r="E117" s="5">
        <v>34194948</v>
      </c>
      <c r="F117" s="5">
        <v>36008764</v>
      </c>
      <c r="G117" s="5">
        <v>35626271</v>
      </c>
      <c r="I117" s="5">
        <v>34194948</v>
      </c>
      <c r="J117" s="5">
        <v>36252480</v>
      </c>
      <c r="K117" s="5">
        <v>34770061</v>
      </c>
      <c r="L117" s="5">
        <v>34878209</v>
      </c>
      <c r="M117" s="5">
        <v>35732155</v>
      </c>
    </row>
    <row r="118" spans="2:13" ht="15.5" x14ac:dyDescent="0.35">
      <c r="C118" t="s">
        <v>136</v>
      </c>
      <c r="D118" s="5">
        <v>3501680000</v>
      </c>
      <c r="E118" s="5">
        <v>3501680000</v>
      </c>
      <c r="F118" s="5">
        <v>3501680000</v>
      </c>
      <c r="G118" s="5">
        <v>3501680000</v>
      </c>
      <c r="I118" s="5">
        <v>3501680000</v>
      </c>
      <c r="J118" s="5">
        <v>3501680000</v>
      </c>
      <c r="K118" s="5">
        <v>12506</v>
      </c>
      <c r="L118" s="5">
        <v>12506</v>
      </c>
      <c r="M118" s="5">
        <v>12506</v>
      </c>
    </row>
    <row r="120" spans="2:13" ht="15.5" x14ac:dyDescent="0.35">
      <c r="B120" t="s">
        <v>137</v>
      </c>
      <c r="C120" t="s">
        <v>138</v>
      </c>
      <c r="D120" s="5">
        <v>1376061</v>
      </c>
      <c r="E120" s="5">
        <v>3469963</v>
      </c>
      <c r="F120" s="5">
        <v>855204</v>
      </c>
      <c r="G120" s="5">
        <v>588105</v>
      </c>
      <c r="I120" s="5">
        <v>5083156</v>
      </c>
      <c r="J120" s="5">
        <v>2319795</v>
      </c>
      <c r="K120" s="5">
        <v>2622575</v>
      </c>
      <c r="L120" s="5">
        <v>2102142</v>
      </c>
      <c r="M120" s="5">
        <v>1744829</v>
      </c>
    </row>
    <row r="121" spans="2:13" ht="15.5" x14ac:dyDescent="0.35">
      <c r="C121" t="s">
        <v>279</v>
      </c>
      <c r="D121" s="5">
        <v>3442882</v>
      </c>
      <c r="E121" s="5">
        <v>4994355</v>
      </c>
      <c r="F121" s="5">
        <v>4856213</v>
      </c>
      <c r="G121" s="5">
        <v>4471298</v>
      </c>
      <c r="I121" s="5">
        <v>17674032</v>
      </c>
      <c r="J121" s="5">
        <v>10891718</v>
      </c>
      <c r="K121" s="5">
        <v>8836385</v>
      </c>
      <c r="L121" s="5">
        <v>12813845</v>
      </c>
      <c r="M121" s="5">
        <v>8208685</v>
      </c>
    </row>
    <row r="122" spans="2:13" ht="15.5" x14ac:dyDescent="0.35">
      <c r="C122" t="s">
        <v>280</v>
      </c>
      <c r="D122" s="5">
        <v>-1998366</v>
      </c>
      <c r="E122" s="5">
        <v>-1236934</v>
      </c>
      <c r="F122" s="5">
        <v>-3579565</v>
      </c>
      <c r="G122" s="5">
        <v>-3570218</v>
      </c>
      <c r="I122" s="5">
        <v>-11431424</v>
      </c>
      <c r="J122" s="5">
        <v>-5776057</v>
      </c>
      <c r="K122" s="5">
        <v>-5108302</v>
      </c>
      <c r="L122" s="5">
        <v>-9630735</v>
      </c>
      <c r="M122" s="5">
        <v>-5559439</v>
      </c>
    </row>
    <row r="123" spans="2:13" ht="15.5" x14ac:dyDescent="0.35">
      <c r="C123" t="s">
        <v>142</v>
      </c>
      <c r="D123" s="5">
        <v>-334184</v>
      </c>
      <c r="E123" s="5">
        <v>-212138</v>
      </c>
      <c r="F123" s="5">
        <v>-340738</v>
      </c>
      <c r="G123" s="5">
        <v>-186170</v>
      </c>
      <c r="I123" s="5">
        <v>-1103467</v>
      </c>
      <c r="J123" s="5">
        <v>-1031496</v>
      </c>
      <c r="K123" s="5">
        <v>-927845</v>
      </c>
      <c r="L123" s="5">
        <v>-944041</v>
      </c>
      <c r="M123" s="5">
        <v>-801082</v>
      </c>
    </row>
    <row r="124" spans="2:13" ht="15.5" x14ac:dyDescent="0.35">
      <c r="C124" t="s">
        <v>388</v>
      </c>
      <c r="D124" s="5">
        <v>308171</v>
      </c>
      <c r="E124" s="5">
        <v>-23204</v>
      </c>
      <c r="F124" s="5">
        <v>-32639</v>
      </c>
      <c r="G124" s="5">
        <v>-75741</v>
      </c>
      <c r="I124" s="5">
        <v>171780</v>
      </c>
      <c r="J124" s="5">
        <v>-1606494</v>
      </c>
      <c r="K124" s="5">
        <v>-11048</v>
      </c>
      <c r="L124" s="5">
        <v>3807</v>
      </c>
      <c r="M124" s="5">
        <v>-347</v>
      </c>
    </row>
    <row r="125" spans="2:13" ht="15.5" x14ac:dyDescent="0.35">
      <c r="C125" t="s">
        <v>144</v>
      </c>
      <c r="D125" s="5">
        <v>-42442</v>
      </c>
      <c r="E125" s="5">
        <v>-51229</v>
      </c>
      <c r="F125" s="5">
        <v>-48067</v>
      </c>
      <c r="G125" s="5">
        <v>-49585</v>
      </c>
      <c r="I125" s="5">
        <v>-215211</v>
      </c>
      <c r="J125" s="5">
        <v>-152246</v>
      </c>
      <c r="K125" s="5">
        <v>-145572</v>
      </c>
      <c r="L125" s="5">
        <v>-140492</v>
      </c>
      <c r="M125" s="5">
        <v>-102988</v>
      </c>
    </row>
    <row r="126" spans="2:13" ht="15.5" x14ac:dyDescent="0.35">
      <c r="C126" t="s">
        <v>519</v>
      </c>
      <c r="E126" s="5">
        <v>-887</v>
      </c>
      <c r="G126" s="5">
        <v>-1479</v>
      </c>
      <c r="I126" s="5">
        <v>-12554</v>
      </c>
      <c r="J126" s="5">
        <v>-5630</v>
      </c>
      <c r="K126" s="5">
        <v>-21043</v>
      </c>
      <c r="L126" s="5">
        <v>-242</v>
      </c>
    </row>
    <row r="127" spans="2:13" ht="15.5" x14ac:dyDescent="0.35">
      <c r="C127" t="s">
        <v>145</v>
      </c>
      <c r="D127" s="5">
        <v>-499355</v>
      </c>
      <c r="E127" s="5">
        <v>-487089</v>
      </c>
      <c r="F127" s="5">
        <v>-495085</v>
      </c>
      <c r="G127" s="5">
        <v>-487863</v>
      </c>
      <c r="I127" s="5">
        <v>-1977875</v>
      </c>
      <c r="J127" s="5">
        <v>-493440</v>
      </c>
      <c r="K127" s="5">
        <v>-993036</v>
      </c>
      <c r="L127" s="5">
        <v>-1210985</v>
      </c>
      <c r="M127" s="5">
        <v>-1319566</v>
      </c>
    </row>
    <row r="128" spans="2:13" ht="15.5" x14ac:dyDescent="0.35">
      <c r="C128" t="s">
        <v>146</v>
      </c>
      <c r="D128" s="5">
        <v>-1676310</v>
      </c>
      <c r="E128" s="5">
        <v>-2446528</v>
      </c>
      <c r="F128" s="5">
        <v>17030</v>
      </c>
      <c r="G128" s="5">
        <v>-27796</v>
      </c>
      <c r="I128" s="5">
        <v>-2495091</v>
      </c>
      <c r="J128" s="5">
        <v>-1680470</v>
      </c>
      <c r="K128" s="5">
        <v>-1342685</v>
      </c>
      <c r="L128" s="5">
        <v>-707182</v>
      </c>
      <c r="M128" s="5">
        <v>-480801</v>
      </c>
    </row>
    <row r="129" spans="3:13" ht="15.5" x14ac:dyDescent="0.35">
      <c r="C129" t="s">
        <v>531</v>
      </c>
      <c r="E129" s="5">
        <v>48659</v>
      </c>
      <c r="G129" s="5">
        <v>-12811</v>
      </c>
      <c r="J129" s="5">
        <v>-269000</v>
      </c>
      <c r="K129" s="5">
        <v>-281000</v>
      </c>
    </row>
    <row r="130" spans="3:13" ht="15.5" x14ac:dyDescent="0.35">
      <c r="C130" t="s">
        <v>1485</v>
      </c>
      <c r="E130" s="5">
        <v>3014</v>
      </c>
      <c r="G130" s="5">
        <v>-3014</v>
      </c>
    </row>
    <row r="131" spans="3:13" ht="15.5" x14ac:dyDescent="0.35">
      <c r="C131" t="s">
        <v>148</v>
      </c>
      <c r="D131" s="5">
        <v>-1678775</v>
      </c>
      <c r="E131" s="5">
        <v>-2501147</v>
      </c>
      <c r="F131" s="5">
        <v>-12589</v>
      </c>
      <c r="G131" s="5">
        <v>-13449</v>
      </c>
      <c r="I131" s="5">
        <v>-2530199</v>
      </c>
      <c r="J131" s="5">
        <v>-1514786</v>
      </c>
      <c r="K131" s="5">
        <v>-1062369</v>
      </c>
      <c r="L131" s="5">
        <v>-715170</v>
      </c>
      <c r="M131" s="5">
        <v>-494070</v>
      </c>
    </row>
    <row r="132" spans="3:13" ht="15.5" x14ac:dyDescent="0.35">
      <c r="C132" t="s">
        <v>447</v>
      </c>
      <c r="F132" s="5">
        <v>26453</v>
      </c>
      <c r="I132" s="5">
        <v>26453</v>
      </c>
      <c r="J132" s="5">
        <v>99286</v>
      </c>
      <c r="K132" s="5">
        <v>92</v>
      </c>
      <c r="L132" s="5">
        <v>7397</v>
      </c>
      <c r="M132" s="5">
        <v>12997</v>
      </c>
    </row>
    <row r="133" spans="3:13" ht="15.5" x14ac:dyDescent="0.35">
      <c r="C133" t="s">
        <v>282</v>
      </c>
      <c r="D133" s="5">
        <v>2465</v>
      </c>
      <c r="E133" s="5">
        <v>2946</v>
      </c>
      <c r="F133" s="5">
        <v>3166</v>
      </c>
      <c r="G133" s="5">
        <v>1478</v>
      </c>
      <c r="I133" s="5">
        <v>8655</v>
      </c>
      <c r="J133" s="5">
        <v>4030</v>
      </c>
      <c r="K133" s="5">
        <v>592</v>
      </c>
      <c r="L133" s="5">
        <v>591</v>
      </c>
      <c r="M133" s="5">
        <v>272</v>
      </c>
    </row>
    <row r="134" spans="3:13" ht="15.5" x14ac:dyDescent="0.35">
      <c r="C134" t="s">
        <v>149</v>
      </c>
      <c r="D134" s="5">
        <v>-499355</v>
      </c>
      <c r="E134" s="5">
        <v>-487089</v>
      </c>
      <c r="F134" s="5">
        <v>-495085</v>
      </c>
      <c r="G134" s="5">
        <v>-487863</v>
      </c>
      <c r="I134" s="5">
        <v>-1977875</v>
      </c>
      <c r="J134" s="5">
        <v>-493440</v>
      </c>
      <c r="K134" s="5">
        <v>-993036</v>
      </c>
      <c r="L134" s="5">
        <v>-1210985</v>
      </c>
      <c r="M134" s="5">
        <v>-1319566</v>
      </c>
    </row>
    <row r="135" spans="3:13" ht="15.5" x14ac:dyDescent="0.35">
      <c r="C135" t="s">
        <v>536</v>
      </c>
    </row>
    <row r="136" spans="3:13" ht="15.5" x14ac:dyDescent="0.35">
      <c r="C136" t="s">
        <v>537</v>
      </c>
      <c r="D136" s="5">
        <v>-372030</v>
      </c>
      <c r="E136" s="5">
        <v>-341028</v>
      </c>
      <c r="F136" s="5">
        <v>-341028</v>
      </c>
      <c r="G136" s="5">
        <v>-341028</v>
      </c>
      <c r="I136" s="5">
        <v>-1364112</v>
      </c>
      <c r="J136" s="5">
        <v>-5096372</v>
      </c>
      <c r="K136" s="5">
        <v>-463078</v>
      </c>
      <c r="L136" s="5">
        <v>-106000</v>
      </c>
      <c r="M136" s="5">
        <v>-245000</v>
      </c>
    </row>
    <row r="137" spans="3:13" ht="15.5" x14ac:dyDescent="0.35">
      <c r="C137" t="s">
        <v>538</v>
      </c>
      <c r="J137" s="5">
        <v>-5877353</v>
      </c>
      <c r="K137" s="5">
        <v>-7069918</v>
      </c>
      <c r="L137" s="5">
        <v>-6484657</v>
      </c>
      <c r="M137" s="5">
        <v>-7694821</v>
      </c>
    </row>
    <row r="138" spans="3:13" ht="15.5" x14ac:dyDescent="0.35">
      <c r="C138" t="s">
        <v>539</v>
      </c>
      <c r="J138" s="5">
        <v>5391060</v>
      </c>
      <c r="K138" s="5">
        <v>7554211</v>
      </c>
      <c r="L138" s="5">
        <v>6164909</v>
      </c>
      <c r="M138" s="5">
        <v>7778840</v>
      </c>
    </row>
    <row r="139" spans="3:13" ht="15.5" x14ac:dyDescent="0.35">
      <c r="C139" t="s">
        <v>397</v>
      </c>
    </row>
    <row r="140" spans="3:13" ht="15.5" x14ac:dyDescent="0.35">
      <c r="C140" t="s">
        <v>540</v>
      </c>
      <c r="D140" s="5">
        <v>-372030</v>
      </c>
      <c r="E140" s="5">
        <v>-341028</v>
      </c>
      <c r="F140" s="5">
        <v>-341028</v>
      </c>
      <c r="G140" s="5">
        <v>-341028</v>
      </c>
      <c r="I140" s="5">
        <v>-1364112</v>
      </c>
      <c r="J140" s="5">
        <v>-10973725</v>
      </c>
      <c r="K140" s="5">
        <v>-7532996</v>
      </c>
      <c r="L140" s="5">
        <v>-6590657</v>
      </c>
      <c r="M140" s="5">
        <v>-7939821</v>
      </c>
    </row>
    <row r="141" spans="3:13" ht="15.5" x14ac:dyDescent="0.35">
      <c r="C141" t="s">
        <v>609</v>
      </c>
      <c r="J141" s="5">
        <v>6016091</v>
      </c>
    </row>
    <row r="142" spans="3:13" ht="15.5" x14ac:dyDescent="0.35">
      <c r="C142" t="s">
        <v>314</v>
      </c>
      <c r="D142" s="5">
        <v>-3985</v>
      </c>
      <c r="E142" s="5">
        <v>-3360</v>
      </c>
      <c r="F142" s="5">
        <v>-4901</v>
      </c>
      <c r="G142" s="5">
        <v>-2710</v>
      </c>
      <c r="I142" s="5">
        <v>-21114</v>
      </c>
      <c r="J142" s="5">
        <v>-28940</v>
      </c>
      <c r="K142" s="5">
        <v>-31111</v>
      </c>
      <c r="L142" s="5">
        <v>-25442</v>
      </c>
      <c r="M142" s="5">
        <v>-56257</v>
      </c>
    </row>
    <row r="143" spans="3:13" ht="15.5" x14ac:dyDescent="0.35">
      <c r="C143" t="s">
        <v>143</v>
      </c>
      <c r="D143" s="5">
        <v>-123340</v>
      </c>
      <c r="E143" s="5">
        <v>-142701</v>
      </c>
      <c r="F143" s="5">
        <v>-149156</v>
      </c>
      <c r="G143" s="5">
        <v>-144125</v>
      </c>
      <c r="I143" s="5">
        <v>-592649</v>
      </c>
      <c r="J143" s="5">
        <v>-897926</v>
      </c>
      <c r="K143" s="5">
        <v>-983140</v>
      </c>
      <c r="L143" s="5">
        <v>-759795</v>
      </c>
      <c r="M143" s="5">
        <v>-1102328</v>
      </c>
    </row>
    <row r="144" spans="3:13" ht="15.5" x14ac:dyDescent="0.35">
      <c r="C144" t="s">
        <v>164</v>
      </c>
      <c r="D144" s="5">
        <v>-799604</v>
      </c>
      <c r="E144" s="5">
        <v>536346</v>
      </c>
      <c r="F144" s="5">
        <v>377149</v>
      </c>
      <c r="G144" s="5">
        <v>72446</v>
      </c>
      <c r="I144" s="5">
        <v>610190</v>
      </c>
      <c r="J144" s="5">
        <v>145885</v>
      </c>
      <c r="K144" s="5">
        <v>286854</v>
      </c>
      <c r="L144" s="5">
        <v>183975</v>
      </c>
      <c r="M144" s="5">
        <v>-55538</v>
      </c>
    </row>
    <row r="145" spans="2:13" ht="15.5" x14ac:dyDescent="0.35">
      <c r="C145" t="s">
        <v>165</v>
      </c>
      <c r="D145" s="5">
        <v>1244242</v>
      </c>
      <c r="I145" s="5">
        <v>634052</v>
      </c>
      <c r="J145" s="5">
        <v>488167</v>
      </c>
      <c r="K145" s="5">
        <v>199313</v>
      </c>
      <c r="L145" s="5">
        <v>15338</v>
      </c>
      <c r="M145" s="5">
        <v>70876</v>
      </c>
    </row>
    <row r="146" spans="2:13" ht="15.5" x14ac:dyDescent="0.35">
      <c r="C146" t="s">
        <v>166</v>
      </c>
      <c r="D146" s="5">
        <v>444638</v>
      </c>
      <c r="E146" s="5">
        <v>536346</v>
      </c>
      <c r="F146" s="5">
        <v>377149</v>
      </c>
      <c r="G146" s="5">
        <v>72446</v>
      </c>
      <c r="I146" s="5">
        <v>1244242</v>
      </c>
      <c r="J146" s="5">
        <v>634052</v>
      </c>
      <c r="K146" s="5">
        <v>486167</v>
      </c>
      <c r="L146" s="5">
        <v>199313</v>
      </c>
      <c r="M146" s="5">
        <v>15338</v>
      </c>
    </row>
    <row r="148" spans="2:13" ht="15.5" x14ac:dyDescent="0.35">
      <c r="B148" t="s">
        <v>167</v>
      </c>
      <c r="C148" t="s">
        <v>11</v>
      </c>
      <c r="D148" s="5">
        <v>3500000000</v>
      </c>
      <c r="E148" s="5">
        <v>3500000000</v>
      </c>
      <c r="F148" s="5">
        <v>3500000000</v>
      </c>
      <c r="G148" s="5">
        <v>3500000000</v>
      </c>
      <c r="I148" s="5">
        <v>3500000000</v>
      </c>
      <c r="J148" s="5">
        <v>3500000000</v>
      </c>
      <c r="K148" s="5">
        <v>0</v>
      </c>
      <c r="L148" s="5">
        <v>0</v>
      </c>
      <c r="M148" s="5">
        <v>0</v>
      </c>
    </row>
    <row r="149" spans="2:13" ht="15.5" x14ac:dyDescent="0.35">
      <c r="C149" t="s">
        <v>168</v>
      </c>
      <c r="D149" s="6">
        <v>0.05</v>
      </c>
      <c r="E149" s="6">
        <v>3.43</v>
      </c>
      <c r="F149" s="6">
        <v>4.66</v>
      </c>
      <c r="G149" s="6">
        <v>1.43</v>
      </c>
    </row>
    <row r="150" spans="2:13" ht="15.5" x14ac:dyDescent="0.35">
      <c r="C150" t="s">
        <v>169</v>
      </c>
      <c r="D150" s="5">
        <v>2720</v>
      </c>
      <c r="E150" s="6">
        <v>64.14</v>
      </c>
      <c r="F150" s="6">
        <v>27.25</v>
      </c>
      <c r="G150" s="6">
        <v>69.23</v>
      </c>
    </row>
    <row r="151" spans="2:13" ht="15.5" x14ac:dyDescent="0.35">
      <c r="C151" t="s">
        <v>60</v>
      </c>
      <c r="D151" s="6">
        <v>8.9600000000000009</v>
      </c>
      <c r="E151" s="6">
        <v>9.5</v>
      </c>
      <c r="F151" s="6">
        <v>5.15</v>
      </c>
      <c r="G151" s="6">
        <v>4.79</v>
      </c>
    </row>
    <row r="152" spans="2:13" ht="15.5" x14ac:dyDescent="0.35">
      <c r="C152" t="s">
        <v>170</v>
      </c>
      <c r="D152" s="5">
        <v>11890000000</v>
      </c>
      <c r="E152" s="5">
        <v>25390000000</v>
      </c>
      <c r="F152" s="5">
        <v>29200000000</v>
      </c>
      <c r="G152" s="5">
        <v>19130000000</v>
      </c>
    </row>
    <row r="153" spans="2:13" ht="15.5" x14ac:dyDescent="0.35">
      <c r="C153" t="s">
        <v>171</v>
      </c>
      <c r="D153" s="6">
        <v>2.9999999999999997E-4</v>
      </c>
      <c r="E153" s="6">
        <v>2.1000000000000001E-2</v>
      </c>
      <c r="F153" s="6">
        <v>2.7200000000000002E-2</v>
      </c>
      <c r="G153" s="6">
        <v>8.6E-3</v>
      </c>
    </row>
    <row r="154" spans="2:13" ht="15.5" x14ac:dyDescent="0.35">
      <c r="C154" t="s">
        <v>172</v>
      </c>
      <c r="D154" s="6">
        <v>5.0000000000000001E-4</v>
      </c>
      <c r="E154" s="6">
        <v>3.0600000000000002E-2</v>
      </c>
      <c r="F154" s="6">
        <v>3.8699999999999998E-2</v>
      </c>
      <c r="G154" s="6">
        <v>1.2699999999999999E-2</v>
      </c>
    </row>
    <row r="155" spans="2:13" ht="15.5" x14ac:dyDescent="0.35">
      <c r="C155" t="s">
        <v>173</v>
      </c>
      <c r="D155" s="6">
        <v>5.6000000000000008E-3</v>
      </c>
      <c r="E155" s="6">
        <v>2.9100000000000001E-2</v>
      </c>
      <c r="F155" s="6">
        <v>3.44E-2</v>
      </c>
      <c r="G155" s="6">
        <v>1.54E-2</v>
      </c>
    </row>
    <row r="156" spans="2:13" ht="15.5" x14ac:dyDescent="0.35">
      <c r="C156" t="s">
        <v>174</v>
      </c>
      <c r="D156" s="6">
        <v>1.4</v>
      </c>
      <c r="E156" s="6">
        <v>6.41</v>
      </c>
      <c r="F156" s="6">
        <v>7.61</v>
      </c>
      <c r="G156" s="6">
        <v>3.46</v>
      </c>
    </row>
    <row r="157" spans="2:13" ht="15.5" x14ac:dyDescent="0.35">
      <c r="C157" t="s">
        <v>175</v>
      </c>
      <c r="D157" s="5">
        <v>399000000000</v>
      </c>
      <c r="E157" s="5">
        <v>393000000000</v>
      </c>
      <c r="F157" s="5">
        <v>422000000000</v>
      </c>
      <c r="G157" s="5">
        <v>394000000000</v>
      </c>
    </row>
    <row r="158" spans="2:13" ht="15.5" x14ac:dyDescent="0.35">
      <c r="C158" t="s">
        <v>176</v>
      </c>
      <c r="D158" s="6">
        <v>1.19</v>
      </c>
      <c r="E158" s="6">
        <v>1.96</v>
      </c>
      <c r="F158" s="6">
        <v>1.05</v>
      </c>
      <c r="G158" s="6">
        <v>0.88</v>
      </c>
    </row>
    <row r="159" spans="2:13" ht="15.5" x14ac:dyDescent="0.35">
      <c r="C159" t="s">
        <v>177</v>
      </c>
      <c r="D159" s="6">
        <v>114.05</v>
      </c>
      <c r="E159" s="6">
        <v>112.13</v>
      </c>
      <c r="F159" s="6">
        <v>120.52</v>
      </c>
      <c r="G159" s="6">
        <v>112.57</v>
      </c>
    </row>
    <row r="160" spans="2:13" ht="15.5" x14ac:dyDescent="0.35">
      <c r="C160" t="s">
        <v>178</v>
      </c>
      <c r="D160" s="6">
        <v>1.19</v>
      </c>
      <c r="E160" s="6">
        <v>1.96</v>
      </c>
      <c r="F160" s="6">
        <v>1.05</v>
      </c>
      <c r="G160" s="6">
        <v>0.88</v>
      </c>
    </row>
    <row r="161" spans="3:13" ht="15.5" x14ac:dyDescent="0.35">
      <c r="C161" t="s">
        <v>179</v>
      </c>
      <c r="D161" s="6">
        <v>114.05</v>
      </c>
      <c r="E161" s="6">
        <v>112.13</v>
      </c>
      <c r="F161" s="6">
        <v>120.52</v>
      </c>
      <c r="G161" s="6">
        <v>112.57</v>
      </c>
    </row>
    <row r="162" spans="3:13" ht="15.5" x14ac:dyDescent="0.35">
      <c r="C162" t="s">
        <v>180</v>
      </c>
      <c r="D162" s="5">
        <v>26000000000</v>
      </c>
      <c r="E162" s="5">
        <v>25000000000</v>
      </c>
      <c r="F162" s="5">
        <v>24000000000</v>
      </c>
      <c r="G162" s="5">
        <v>23000000000</v>
      </c>
    </row>
    <row r="163" spans="3:13" ht="15.5" x14ac:dyDescent="0.35">
      <c r="C163" t="s">
        <v>181</v>
      </c>
      <c r="D163" s="5">
        <v>119000000000</v>
      </c>
      <c r="E163" s="5">
        <v>124000000000</v>
      </c>
      <c r="F163" s="5">
        <v>130000000000</v>
      </c>
      <c r="G163" s="5">
        <v>133000000000</v>
      </c>
    </row>
    <row r="164" spans="3:13" ht="15.5" x14ac:dyDescent="0.35">
      <c r="C164" t="s">
        <v>182</v>
      </c>
      <c r="D164" s="5">
        <v>399000000000</v>
      </c>
      <c r="E164" s="5">
        <v>393000000000</v>
      </c>
      <c r="F164" s="5">
        <v>422000000000</v>
      </c>
      <c r="G164" s="5">
        <v>394000000000</v>
      </c>
    </row>
    <row r="165" spans="3:13" ht="15.5" x14ac:dyDescent="0.35">
      <c r="C165" t="s">
        <v>23</v>
      </c>
      <c r="D165" s="5">
        <v>145000000000</v>
      </c>
      <c r="E165" s="5">
        <v>149000000000</v>
      </c>
      <c r="F165" s="5">
        <v>154000000000</v>
      </c>
      <c r="G165" s="5">
        <v>156000000000</v>
      </c>
    </row>
    <row r="166" spans="3:13" ht="15.5" x14ac:dyDescent="0.35">
      <c r="C166" t="s">
        <v>20</v>
      </c>
      <c r="D166" s="5">
        <v>138000000000</v>
      </c>
      <c r="E166" s="5">
        <v>128000000000</v>
      </c>
      <c r="F166" s="5">
        <v>143000000000</v>
      </c>
      <c r="G166" s="5">
        <v>150000000000</v>
      </c>
    </row>
    <row r="167" spans="3:13" ht="15.5" x14ac:dyDescent="0.35">
      <c r="C167" t="s">
        <v>183</v>
      </c>
      <c r="D167" s="5">
        <v>19000000000</v>
      </c>
      <c r="E167" s="5">
        <v>40000000000</v>
      </c>
      <c r="F167" s="5">
        <v>78000000000</v>
      </c>
      <c r="G167" s="5">
        <v>53000000000</v>
      </c>
    </row>
    <row r="168" spans="3:13" ht="15.5" x14ac:dyDescent="0.35">
      <c r="C168" t="s">
        <v>184</v>
      </c>
      <c r="D168" s="5">
        <v>23000000000</v>
      </c>
      <c r="E168" s="5">
        <v>58000000000</v>
      </c>
      <c r="F168" s="5">
        <v>15000000000</v>
      </c>
      <c r="G168" s="5">
        <v>9000000000</v>
      </c>
    </row>
    <row r="169" spans="3:13" ht="15.5" x14ac:dyDescent="0.35">
      <c r="C169" t="s">
        <v>185</v>
      </c>
      <c r="D169" s="5">
        <v>-29000000000</v>
      </c>
      <c r="E169" s="5">
        <v>-42000000000</v>
      </c>
      <c r="F169" s="5">
        <v>0</v>
      </c>
      <c r="G169" s="5">
        <v>0</v>
      </c>
    </row>
    <row r="170" spans="3:13" ht="15.5" x14ac:dyDescent="0.35">
      <c r="C170" t="s">
        <v>12</v>
      </c>
      <c r="D170" s="5">
        <v>-5000000000</v>
      </c>
      <c r="E170" s="5">
        <v>16000000000</v>
      </c>
      <c r="F170" s="5">
        <v>14000000000</v>
      </c>
      <c r="G170" s="5">
        <v>9000000000</v>
      </c>
    </row>
    <row r="171" spans="3:13" ht="15.5" x14ac:dyDescent="0.35">
      <c r="C171" t="s">
        <v>15</v>
      </c>
      <c r="D171" s="6">
        <v>-1.47</v>
      </c>
      <c r="E171" s="6">
        <v>4.6399999999999997</v>
      </c>
      <c r="F171" s="6">
        <v>4.1100000000000003</v>
      </c>
      <c r="G171" s="6">
        <v>2.65</v>
      </c>
    </row>
    <row r="172" spans="3:13" ht="15.5" x14ac:dyDescent="0.35">
      <c r="C172" t="s">
        <v>45</v>
      </c>
      <c r="I172" s="6">
        <v>9.58</v>
      </c>
      <c r="J172" s="6">
        <v>5.31</v>
      </c>
      <c r="K172" s="6">
        <v>79994.78</v>
      </c>
      <c r="L172" s="6">
        <v>166974.35999999999</v>
      </c>
      <c r="M172" s="5">
        <v>-1378870</v>
      </c>
    </row>
    <row r="173" spans="3:13" ht="15.5" x14ac:dyDescent="0.35">
      <c r="C173" t="s">
        <v>59</v>
      </c>
      <c r="I173" s="6">
        <v>22.96</v>
      </c>
      <c r="J173" s="6">
        <v>36.72</v>
      </c>
      <c r="K173" s="5">
        <v>0</v>
      </c>
      <c r="L173" s="5">
        <v>0</v>
      </c>
      <c r="M173" s="5">
        <v>0</v>
      </c>
    </row>
    <row r="174" spans="3:13" ht="15.5" x14ac:dyDescent="0.35">
      <c r="C174" t="s">
        <v>62</v>
      </c>
      <c r="I174" s="6">
        <v>2.64</v>
      </c>
      <c r="J174" s="6">
        <v>3.76</v>
      </c>
      <c r="K174" s="5">
        <v>0</v>
      </c>
      <c r="L174" s="5">
        <v>0</v>
      </c>
      <c r="M174" s="5">
        <v>0</v>
      </c>
    </row>
    <row r="175" spans="3:13" ht="15.5" x14ac:dyDescent="0.35">
      <c r="C175" t="s">
        <v>186</v>
      </c>
      <c r="I175" s="5">
        <v>87190000000</v>
      </c>
      <c r="J175" s="5">
        <v>73900000000</v>
      </c>
      <c r="K175" s="5">
        <v>52420000000</v>
      </c>
      <c r="L175" s="5">
        <v>50480000000</v>
      </c>
      <c r="M175" s="5">
        <v>26830000000</v>
      </c>
    </row>
    <row r="176" spans="3:13" ht="15.5" x14ac:dyDescent="0.35">
      <c r="C176" t="s">
        <v>187</v>
      </c>
      <c r="I176" s="6">
        <v>5.8700000000000002E-2</v>
      </c>
      <c r="J176" s="6">
        <v>3.1800000000000002E-2</v>
      </c>
      <c r="K176" s="6">
        <v>1.9E-3</v>
      </c>
      <c r="L176" s="6">
        <v>3.8E-3</v>
      </c>
      <c r="M176" s="6">
        <v>-3.3799999999999997E-2</v>
      </c>
    </row>
    <row r="177" spans="3:13" ht="15.5" x14ac:dyDescent="0.35">
      <c r="C177" t="s">
        <v>188</v>
      </c>
      <c r="I177" s="6">
        <v>8.5500000000000007E-2</v>
      </c>
      <c r="J177" s="6">
        <v>4.8099999999999997E-2</v>
      </c>
      <c r="K177" s="6">
        <v>3.8E-3</v>
      </c>
      <c r="L177" s="6">
        <v>7.8000000000000005E-3</v>
      </c>
      <c r="M177" s="6">
        <v>-6.9199999999999998E-2</v>
      </c>
    </row>
    <row r="178" spans="3:13" ht="15.5" x14ac:dyDescent="0.35">
      <c r="C178" t="s">
        <v>189</v>
      </c>
      <c r="I178" s="6">
        <v>8.6599999999999996E-2</v>
      </c>
      <c r="J178" s="6">
        <v>6.7799999999999999E-2</v>
      </c>
      <c r="K178" s="6">
        <v>3.5099999999999999E-2</v>
      </c>
      <c r="L178" s="6">
        <v>3.7000000000000005E-2</v>
      </c>
      <c r="M178" s="6">
        <v>-1.0700000000000001E-2</v>
      </c>
    </row>
    <row r="179" spans="3:13" ht="15.5" x14ac:dyDescent="0.35">
      <c r="C179" t="s">
        <v>190</v>
      </c>
      <c r="I179" s="6">
        <v>4.7</v>
      </c>
      <c r="J179" s="6">
        <v>2.46</v>
      </c>
      <c r="K179" s="6">
        <v>1.19</v>
      </c>
      <c r="L179" s="6">
        <v>1.33</v>
      </c>
      <c r="M179" s="6">
        <v>-0.17</v>
      </c>
    </row>
    <row r="180" spans="3:13" ht="15.5" x14ac:dyDescent="0.35">
      <c r="C180" t="s">
        <v>56</v>
      </c>
      <c r="I180" s="6">
        <v>1.96</v>
      </c>
      <c r="J180" s="6">
        <v>1.76</v>
      </c>
      <c r="K180" s="5">
        <v>0</v>
      </c>
      <c r="L180" s="5">
        <v>0</v>
      </c>
      <c r="M180" s="5">
        <v>0</v>
      </c>
    </row>
    <row r="181" spans="3:13" ht="15.5" x14ac:dyDescent="0.35">
      <c r="C181" t="s">
        <v>53</v>
      </c>
      <c r="I181" s="6">
        <v>112.13</v>
      </c>
      <c r="J181" s="6">
        <v>110.58</v>
      </c>
      <c r="K181" s="6">
        <v>21289074.870000001</v>
      </c>
      <c r="L181" s="6">
        <v>21544297.739999998</v>
      </c>
      <c r="M181" s="6">
        <v>19925818.969999999</v>
      </c>
    </row>
    <row r="182" spans="3:13" ht="15.5" x14ac:dyDescent="0.35">
      <c r="C182" t="s">
        <v>191</v>
      </c>
      <c r="I182" s="6">
        <v>1.96</v>
      </c>
      <c r="J182" s="6">
        <v>1.76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192</v>
      </c>
      <c r="I183" s="6">
        <v>112.13</v>
      </c>
      <c r="J183" s="6">
        <v>110.58</v>
      </c>
      <c r="K183" s="6">
        <v>21289074.870000001</v>
      </c>
      <c r="L183" s="6">
        <v>21544297.739999998</v>
      </c>
      <c r="M183" s="6">
        <v>19925818.969999999</v>
      </c>
    </row>
    <row r="184" spans="3:13" ht="15.5" x14ac:dyDescent="0.35">
      <c r="C184" t="s">
        <v>193</v>
      </c>
      <c r="I184" s="5">
        <v>25000000000</v>
      </c>
      <c r="J184" s="5">
        <v>22000000000</v>
      </c>
      <c r="K184" s="5">
        <v>13000000000</v>
      </c>
      <c r="L184" s="5">
        <v>5000000000</v>
      </c>
      <c r="M184" s="5">
        <v>6000000000</v>
      </c>
    </row>
    <row r="185" spans="3:13" ht="15.5" x14ac:dyDescent="0.35">
      <c r="C185" t="s">
        <v>194</v>
      </c>
      <c r="I185" s="5">
        <v>124000000000</v>
      </c>
      <c r="J185" s="5">
        <v>144000000000</v>
      </c>
      <c r="K185" s="5">
        <v>232000000000</v>
      </c>
      <c r="L185" s="5">
        <v>241000000000</v>
      </c>
      <c r="M185" s="5">
        <v>223000000000</v>
      </c>
    </row>
    <row r="186" spans="3:13" ht="15.5" x14ac:dyDescent="0.35">
      <c r="C186" t="s">
        <v>25</v>
      </c>
      <c r="I186" s="5">
        <v>149000000000</v>
      </c>
      <c r="J186" s="5">
        <v>166000000000</v>
      </c>
      <c r="K186" s="5">
        <v>245000000000</v>
      </c>
      <c r="L186" s="5">
        <v>247000000000</v>
      </c>
      <c r="M186" s="5">
        <v>229000000000</v>
      </c>
    </row>
    <row r="187" spans="3:13" ht="15.5" x14ac:dyDescent="0.35">
      <c r="C187" t="s">
        <v>22</v>
      </c>
      <c r="I187" s="5">
        <v>128000000000</v>
      </c>
      <c r="J187" s="5">
        <v>156000000000</v>
      </c>
      <c r="K187" s="5">
        <v>237000000000</v>
      </c>
      <c r="L187" s="5">
        <v>244000000000</v>
      </c>
      <c r="M187" s="5">
        <v>229000000000</v>
      </c>
    </row>
    <row r="188" spans="3:13" ht="15.5" x14ac:dyDescent="0.35">
      <c r="C188" t="s">
        <v>195</v>
      </c>
      <c r="I188" s="5">
        <v>40000000000</v>
      </c>
      <c r="J188" s="5">
        <v>37000000000</v>
      </c>
      <c r="K188" s="5">
        <v>30000000000</v>
      </c>
      <c r="L188" s="5">
        <v>17000000000</v>
      </c>
      <c r="M188" s="5">
        <v>-7000000000</v>
      </c>
    </row>
    <row r="189" spans="3:13" ht="15.5" x14ac:dyDescent="0.35">
      <c r="C189" t="s">
        <v>196</v>
      </c>
      <c r="I189" s="5">
        <v>85000000000</v>
      </c>
      <c r="J189" s="5">
        <v>37000000000</v>
      </c>
      <c r="K189" s="5">
        <v>40000000000</v>
      </c>
      <c r="L189" s="5">
        <v>33000000000</v>
      </c>
      <c r="M189" s="5">
        <v>25000000000</v>
      </c>
    </row>
    <row r="190" spans="3:13" ht="15.5" x14ac:dyDescent="0.35">
      <c r="C190" t="s">
        <v>197</v>
      </c>
      <c r="I190" s="5">
        <v>-42000000000</v>
      </c>
      <c r="J190" s="5">
        <v>-24000000000</v>
      </c>
      <c r="K190" s="5">
        <v>-16000000000</v>
      </c>
      <c r="L190" s="5">
        <v>-11000000000</v>
      </c>
      <c r="M190" s="5">
        <v>-7000000000</v>
      </c>
    </row>
    <row r="191" spans="3:13" ht="15.5" x14ac:dyDescent="0.35">
      <c r="C191" t="s">
        <v>14</v>
      </c>
      <c r="I191" s="5">
        <v>43000000000</v>
      </c>
      <c r="J191" s="5">
        <v>13000000000</v>
      </c>
      <c r="K191" s="5">
        <v>24000000000</v>
      </c>
      <c r="L191" s="5">
        <v>22000000000</v>
      </c>
      <c r="M191" s="5">
        <v>18000000000</v>
      </c>
    </row>
    <row r="192" spans="3:13" ht="15.5" x14ac:dyDescent="0.35">
      <c r="C192" t="s">
        <v>16</v>
      </c>
      <c r="I192" s="6">
        <v>12.19</v>
      </c>
      <c r="J192" s="6">
        <v>3.71</v>
      </c>
      <c r="K192" s="6">
        <v>1926117.1</v>
      </c>
      <c r="L192" s="6">
        <v>1729223.37</v>
      </c>
      <c r="M192" s="6">
        <v>1427981.53</v>
      </c>
    </row>
    <row r="194" spans="2:13" ht="15.5" x14ac:dyDescent="0.35">
      <c r="B194" t="s">
        <v>198</v>
      </c>
      <c r="C194" t="s">
        <v>199</v>
      </c>
      <c r="D194" s="5">
        <v>181000000</v>
      </c>
      <c r="E194" s="5">
        <v>12000000000</v>
      </c>
      <c r="F194" s="5">
        <v>16000000000</v>
      </c>
      <c r="G194" s="5">
        <v>5000000000</v>
      </c>
      <c r="H194" s="5">
        <v>723000000</v>
      </c>
      <c r="I194" s="5">
        <v>34000000000</v>
      </c>
      <c r="J194" s="5">
        <v>19000000000</v>
      </c>
      <c r="K194" s="5">
        <v>1000000000</v>
      </c>
      <c r="L194" s="5">
        <v>2000000000</v>
      </c>
      <c r="M194" s="5">
        <v>-17000000000</v>
      </c>
    </row>
    <row r="195" spans="2:13" ht="15.5" x14ac:dyDescent="0.35">
      <c r="C195" t="s">
        <v>317</v>
      </c>
      <c r="H195" s="5">
        <v>34000000000</v>
      </c>
      <c r="I195" s="5">
        <v>34000000000</v>
      </c>
      <c r="J195" s="5">
        <v>19000000000</v>
      </c>
    </row>
    <row r="196" spans="2:13" ht="15.5" x14ac:dyDescent="0.35">
      <c r="C196" t="s">
        <v>44</v>
      </c>
      <c r="D196" s="6">
        <v>0.05</v>
      </c>
      <c r="E196" s="6">
        <v>3.43</v>
      </c>
      <c r="F196" s="6">
        <v>4.66</v>
      </c>
      <c r="G196" s="6">
        <v>1.43</v>
      </c>
      <c r="H196" s="6">
        <v>0.21</v>
      </c>
      <c r="I196" s="6">
        <v>9.58</v>
      </c>
      <c r="J196" s="6">
        <v>5.31</v>
      </c>
      <c r="K196" s="6">
        <v>0.28999999999999998</v>
      </c>
      <c r="L196" s="6">
        <v>0.6</v>
      </c>
      <c r="M196" s="6">
        <v>-4.92</v>
      </c>
    </row>
    <row r="197" spans="2:13" ht="15.5" x14ac:dyDescent="0.35">
      <c r="C197" t="s">
        <v>318</v>
      </c>
      <c r="H197" s="6">
        <v>9.6199999999999992</v>
      </c>
      <c r="I197" s="6">
        <v>9.58</v>
      </c>
      <c r="J197" s="6">
        <v>5.31</v>
      </c>
    </row>
    <row r="198" spans="2:13" ht="15.5" x14ac:dyDescent="0.35">
      <c r="C198" t="s">
        <v>204</v>
      </c>
      <c r="D198" s="5">
        <v>53000000000</v>
      </c>
      <c r="E198" s="5">
        <v>81000000000</v>
      </c>
      <c r="F198" s="5">
        <v>86000000000</v>
      </c>
      <c r="G198" s="5">
        <v>72000000000</v>
      </c>
      <c r="H198" s="5">
        <v>213000000000</v>
      </c>
      <c r="I198" s="5">
        <v>292000000000</v>
      </c>
      <c r="J198" s="5">
        <v>182000000000</v>
      </c>
      <c r="K198" s="5">
        <v>146000000000</v>
      </c>
      <c r="L198" s="5">
        <v>203000000000</v>
      </c>
      <c r="M198" s="5">
        <v>124000000000</v>
      </c>
    </row>
    <row r="199" spans="2:13" ht="15.5" x14ac:dyDescent="0.35">
      <c r="C199" t="s">
        <v>319</v>
      </c>
      <c r="H199" s="5">
        <v>293000000000</v>
      </c>
      <c r="I199" s="5">
        <v>292000000000</v>
      </c>
      <c r="J199" s="5">
        <v>182000000000</v>
      </c>
    </row>
    <row r="200" spans="2:13" ht="15.5" x14ac:dyDescent="0.35">
      <c r="C200" t="s">
        <v>208</v>
      </c>
      <c r="I200" s="6">
        <v>551.86</v>
      </c>
    </row>
    <row r="201" spans="2:13" ht="15.5" x14ac:dyDescent="0.35">
      <c r="C201" t="s">
        <v>320</v>
      </c>
      <c r="I201" s="6">
        <v>11.84</v>
      </c>
    </row>
    <row r="202" spans="2:13" ht="15.5" x14ac:dyDescent="0.35">
      <c r="C202" t="s">
        <v>209</v>
      </c>
      <c r="I202" s="6">
        <v>7.42</v>
      </c>
    </row>
    <row r="203" spans="2:13" ht="15.5" x14ac:dyDescent="0.35">
      <c r="C203" t="s">
        <v>321</v>
      </c>
      <c r="I203" s="6">
        <v>8.4399999999999989E-2</v>
      </c>
    </row>
    <row r="204" spans="2:13" ht="15.5" x14ac:dyDescent="0.35">
      <c r="C204" t="s">
        <v>322</v>
      </c>
      <c r="I204" s="6">
        <v>1.36</v>
      </c>
    </row>
    <row r="205" spans="2:13" ht="15.5" x14ac:dyDescent="0.35">
      <c r="C205" t="s">
        <v>210</v>
      </c>
      <c r="I205" s="5">
        <v>1</v>
      </c>
    </row>
    <row r="206" spans="2:13" ht="15.5" x14ac:dyDescent="0.35">
      <c r="C206" t="s">
        <v>323</v>
      </c>
      <c r="I206" s="6">
        <v>3.78</v>
      </c>
    </row>
    <row r="207" spans="2:13" ht="15.5" x14ac:dyDescent="0.35">
      <c r="C207" t="s">
        <v>324</v>
      </c>
      <c r="I207" s="6">
        <v>11.48</v>
      </c>
    </row>
    <row r="208" spans="2:13" ht="15.5" x14ac:dyDescent="0.35">
      <c r="C208" t="s">
        <v>325</v>
      </c>
      <c r="I208" s="6">
        <v>11.8</v>
      </c>
    </row>
    <row r="209" spans="3:9" ht="15.5" x14ac:dyDescent="0.35">
      <c r="C209" t="s">
        <v>326</v>
      </c>
      <c r="I209" s="6">
        <v>6.26</v>
      </c>
    </row>
    <row r="210" spans="3:9" ht="15.5" x14ac:dyDescent="0.35">
      <c r="C210" t="s">
        <v>327</v>
      </c>
      <c r="I210" s="6">
        <v>0.15</v>
      </c>
    </row>
    <row r="211" spans="3:9" ht="15.5" x14ac:dyDescent="0.35">
      <c r="C211" t="s">
        <v>328</v>
      </c>
      <c r="I211" s="6">
        <v>-0.12</v>
      </c>
    </row>
    <row r="212" spans="3:9" ht="15.5" x14ac:dyDescent="0.35">
      <c r="C212" t="s">
        <v>329</v>
      </c>
      <c r="I212" s="6">
        <v>9.6199999999999992</v>
      </c>
    </row>
    <row r="213" spans="3:9" ht="15.5" x14ac:dyDescent="0.35">
      <c r="C213" t="s">
        <v>211</v>
      </c>
      <c r="I213" s="6">
        <v>0.21</v>
      </c>
    </row>
    <row r="214" spans="3:9" ht="15.5" x14ac:dyDescent="0.35">
      <c r="C214" t="s">
        <v>330</v>
      </c>
      <c r="I214" s="6">
        <v>83.79</v>
      </c>
    </row>
    <row r="215" spans="3:9" ht="15.5" x14ac:dyDescent="0.35">
      <c r="C215" t="s">
        <v>212</v>
      </c>
      <c r="D215" s="6">
        <v>2.16</v>
      </c>
    </row>
    <row r="216" spans="3:9" ht="15.5" x14ac:dyDescent="0.35">
      <c r="C216" t="s">
        <v>213</v>
      </c>
      <c r="I216" s="6">
        <v>114.05</v>
      </c>
    </row>
    <row r="217" spans="3:9" ht="15.5" x14ac:dyDescent="0.35">
      <c r="C217" t="s">
        <v>331</v>
      </c>
      <c r="I217" s="6">
        <v>9.93</v>
      </c>
    </row>
    <row r="218" spans="3:9" ht="15.5" x14ac:dyDescent="0.35">
      <c r="C218" t="s">
        <v>214</v>
      </c>
      <c r="D218" s="6">
        <v>1.31</v>
      </c>
    </row>
    <row r="219" spans="3:9" ht="15.5" x14ac:dyDescent="0.35">
      <c r="C219" t="s">
        <v>215</v>
      </c>
      <c r="D219" s="6">
        <v>1.26</v>
      </c>
    </row>
    <row r="220" spans="3:9" ht="15.5" x14ac:dyDescent="0.35">
      <c r="C220" t="s">
        <v>216</v>
      </c>
      <c r="D220" s="6">
        <v>0.36</v>
      </c>
    </row>
    <row r="221" spans="3:9" ht="15.5" x14ac:dyDescent="0.35">
      <c r="C221" t="s">
        <v>332</v>
      </c>
      <c r="D221" s="6">
        <v>0.3</v>
      </c>
    </row>
    <row r="222" spans="3:9" ht="15.5" x14ac:dyDescent="0.35">
      <c r="C222" t="s">
        <v>217</v>
      </c>
      <c r="D222" s="6">
        <v>0.45</v>
      </c>
    </row>
    <row r="223" spans="3:9" ht="15.5" x14ac:dyDescent="0.35">
      <c r="C223" t="s">
        <v>218</v>
      </c>
      <c r="D223" s="6">
        <v>0.25</v>
      </c>
    </row>
    <row r="224" spans="3:9" ht="15.5" x14ac:dyDescent="0.35">
      <c r="C224" t="s">
        <v>219</v>
      </c>
      <c r="D224" s="6">
        <v>1.45</v>
      </c>
    </row>
    <row r="225" spans="3:9" ht="15.5" x14ac:dyDescent="0.35">
      <c r="C225" t="s">
        <v>333</v>
      </c>
      <c r="I225" s="6">
        <v>4.87</v>
      </c>
    </row>
    <row r="226" spans="3:9" ht="15.5" x14ac:dyDescent="0.35">
      <c r="C226" t="s">
        <v>12</v>
      </c>
      <c r="D226" s="5">
        <v>-5000000000</v>
      </c>
    </row>
    <row r="227" spans="3:9" ht="15.5" x14ac:dyDescent="0.35">
      <c r="C227" t="s">
        <v>220</v>
      </c>
      <c r="I227" s="5">
        <v>4</v>
      </c>
    </row>
    <row r="228" spans="3:9" ht="15.5" x14ac:dyDescent="0.35">
      <c r="C228" t="s">
        <v>221</v>
      </c>
      <c r="I228" s="6">
        <v>5.7999999999999996E-2</v>
      </c>
    </row>
    <row r="229" spans="3:9" ht="15.5" x14ac:dyDescent="0.35">
      <c r="C229" t="s">
        <v>222</v>
      </c>
      <c r="I229" s="6">
        <v>8.4399999999999989E-2</v>
      </c>
    </row>
    <row r="230" spans="3:9" ht="15.5" x14ac:dyDescent="0.35">
      <c r="C230" t="s">
        <v>223</v>
      </c>
      <c r="I230" s="6">
        <v>8.7599999999999997E-2</v>
      </c>
    </row>
    <row r="231" spans="3:9" ht="15.5" x14ac:dyDescent="0.35">
      <c r="C231" t="s">
        <v>334</v>
      </c>
      <c r="I231" s="6">
        <v>7.6100000000000001E-2</v>
      </c>
    </row>
    <row r="232" spans="3:9" ht="15.5" x14ac:dyDescent="0.35">
      <c r="C232" t="s">
        <v>224</v>
      </c>
      <c r="D232" s="6">
        <v>87.16</v>
      </c>
    </row>
    <row r="233" spans="3:9" ht="15.5" x14ac:dyDescent="0.35">
      <c r="C233" t="s">
        <v>225</v>
      </c>
      <c r="D233" s="6">
        <v>6.9</v>
      </c>
    </row>
    <row r="234" spans="3:9" ht="15.5" x14ac:dyDescent="0.35">
      <c r="C234" t="s">
        <v>226</v>
      </c>
      <c r="D234" s="6">
        <v>56.46</v>
      </c>
    </row>
    <row r="235" spans="3:9" ht="15.5" x14ac:dyDescent="0.35">
      <c r="C235" t="s">
        <v>227</v>
      </c>
      <c r="D235" s="6">
        <v>37.6</v>
      </c>
    </row>
    <row r="236" spans="3:9" ht="15.5" x14ac:dyDescent="0.35">
      <c r="C236" t="s">
        <v>228</v>
      </c>
      <c r="D236" s="6">
        <v>1.04</v>
      </c>
    </row>
    <row r="237" spans="3:9" ht="15.5" x14ac:dyDescent="0.35">
      <c r="C237" t="s">
        <v>335</v>
      </c>
      <c r="I237" s="6">
        <v>0.51</v>
      </c>
    </row>
    <row r="238" spans="3:9" ht="15.5" x14ac:dyDescent="0.35">
      <c r="C238" t="s">
        <v>336</v>
      </c>
      <c r="I238" s="6">
        <v>65.98</v>
      </c>
    </row>
    <row r="239" spans="3:9" ht="15.5" x14ac:dyDescent="0.35">
      <c r="C239" t="s">
        <v>40</v>
      </c>
      <c r="I239" s="5">
        <v>399000000000</v>
      </c>
    </row>
    <row r="240" spans="3:9" ht="15.5" x14ac:dyDescent="0.35">
      <c r="C240" t="s">
        <v>229</v>
      </c>
      <c r="I240" s="5">
        <v>537000000000</v>
      </c>
    </row>
    <row r="241" spans="3:9" ht="15.5" x14ac:dyDescent="0.35">
      <c r="C241" t="s">
        <v>230</v>
      </c>
      <c r="I241" s="5">
        <v>3500000000</v>
      </c>
    </row>
    <row r="242" spans="3:9" ht="15.5" x14ac:dyDescent="0.35">
      <c r="C242" t="s">
        <v>231</v>
      </c>
      <c r="I242" s="6">
        <v>0.18010000000000001</v>
      </c>
    </row>
    <row r="243" spans="3:9" ht="15.5" x14ac:dyDescent="0.35">
      <c r="C243" t="s">
        <v>232</v>
      </c>
      <c r="D243" s="6">
        <v>0.13220000000000001</v>
      </c>
    </row>
    <row r="244" spans="3:9" ht="15.5" x14ac:dyDescent="0.35">
      <c r="C244" t="s">
        <v>233</v>
      </c>
      <c r="D244" s="6">
        <v>5.4800000000000001E-2</v>
      </c>
    </row>
    <row r="245" spans="3:9" ht="15.5" x14ac:dyDescent="0.35">
      <c r="C245" t="s">
        <v>234</v>
      </c>
      <c r="D245" s="6">
        <v>3.4000000000000002E-3</v>
      </c>
    </row>
    <row r="246" spans="3:9" ht="15.5" x14ac:dyDescent="0.35">
      <c r="C246" t="s">
        <v>235</v>
      </c>
      <c r="D246" s="6">
        <v>2.1400000000000002E-2</v>
      </c>
    </row>
    <row r="247" spans="3:9" ht="15.5" x14ac:dyDescent="0.35">
      <c r="C247" t="s">
        <v>236</v>
      </c>
      <c r="D247" s="6">
        <v>-0.1583</v>
      </c>
    </row>
    <row r="248" spans="3:9" ht="15.5" x14ac:dyDescent="0.35">
      <c r="C248" t="s">
        <v>237</v>
      </c>
      <c r="D248" s="6">
        <v>-0.3382</v>
      </c>
    </row>
    <row r="249" spans="3:9" ht="15.5" x14ac:dyDescent="0.35">
      <c r="C249" t="s">
        <v>244</v>
      </c>
      <c r="I249" s="5">
        <v>7</v>
      </c>
    </row>
    <row r="250" spans="3:9" ht="15.5" x14ac:dyDescent="0.35">
      <c r="C250" t="s">
        <v>245</v>
      </c>
      <c r="I250" s="6">
        <v>0.33</v>
      </c>
    </row>
    <row r="251" spans="3:9" ht="15.5" x14ac:dyDescent="0.35">
      <c r="C251" t="s">
        <v>246</v>
      </c>
      <c r="I251" s="6">
        <v>0.34</v>
      </c>
    </row>
    <row r="252" spans="3:9" ht="15.5" x14ac:dyDescent="0.35">
      <c r="C252" t="s">
        <v>247</v>
      </c>
      <c r="I252" s="6">
        <v>0.56000000000000005</v>
      </c>
    </row>
    <row r="253" spans="3:9" ht="15.5" x14ac:dyDescent="0.35">
      <c r="C253" t="s">
        <v>249</v>
      </c>
      <c r="I253" s="6">
        <v>0.49</v>
      </c>
    </row>
    <row r="254" spans="3:9" ht="15.5" x14ac:dyDescent="0.35">
      <c r="C254" t="s">
        <v>250</v>
      </c>
      <c r="I254" s="6">
        <v>0.56000000000000005</v>
      </c>
    </row>
    <row r="255" spans="3:9" ht="15.5" x14ac:dyDescent="0.35">
      <c r="C255" t="s">
        <v>251</v>
      </c>
      <c r="I255" s="6">
        <v>0.24</v>
      </c>
    </row>
    <row r="256" spans="3:9" ht="15.5" x14ac:dyDescent="0.35">
      <c r="C256" t="s">
        <v>337</v>
      </c>
      <c r="I256" s="5">
        <v>293000000000</v>
      </c>
    </row>
    <row r="257" spans="3:9" ht="15.5" x14ac:dyDescent="0.35">
      <c r="C257" t="s">
        <v>338</v>
      </c>
      <c r="I257" s="5">
        <v>63000000000</v>
      </c>
    </row>
    <row r="258" spans="3:9" ht="15.5" x14ac:dyDescent="0.35">
      <c r="C258" t="s">
        <v>339</v>
      </c>
      <c r="I258" s="5">
        <v>86000000000</v>
      </c>
    </row>
    <row r="259" spans="3:9" ht="15.5" x14ac:dyDescent="0.35">
      <c r="C259" t="s">
        <v>340</v>
      </c>
      <c r="I259" s="5">
        <v>34000000000</v>
      </c>
    </row>
    <row r="260" spans="3:9" ht="15.5" x14ac:dyDescent="0.35">
      <c r="C260" t="s">
        <v>252</v>
      </c>
      <c r="D260" s="5">
        <v>8000000000</v>
      </c>
    </row>
    <row r="261" spans="3:9" ht="15.5" x14ac:dyDescent="0.35">
      <c r="C261" t="s">
        <v>253</v>
      </c>
      <c r="D261" s="5">
        <v>581000000000</v>
      </c>
    </row>
    <row r="262" spans="3:9" ht="15.5" x14ac:dyDescent="0.35">
      <c r="C262" t="s">
        <v>254</v>
      </c>
      <c r="D262" s="5">
        <v>182000000000</v>
      </c>
    </row>
    <row r="263" spans="3:9" ht="15.5" x14ac:dyDescent="0.35">
      <c r="C263" t="s">
        <v>183</v>
      </c>
      <c r="D263" s="5">
        <v>19000000000</v>
      </c>
    </row>
    <row r="264" spans="3:9" ht="15.5" x14ac:dyDescent="0.35">
      <c r="C264" t="s">
        <v>182</v>
      </c>
      <c r="I264" s="5">
        <v>399000000000</v>
      </c>
    </row>
    <row r="265" spans="3:9" ht="15.5" x14ac:dyDescent="0.35">
      <c r="C265" t="s">
        <v>181</v>
      </c>
      <c r="D265" s="5">
        <v>119000000000</v>
      </c>
    </row>
    <row r="266" spans="3:9" ht="15.5" x14ac:dyDescent="0.35">
      <c r="C266" t="s">
        <v>180</v>
      </c>
      <c r="D266" s="5">
        <v>26000000000</v>
      </c>
    </row>
    <row r="267" spans="3:9" ht="15.5" x14ac:dyDescent="0.35">
      <c r="C267" t="s">
        <v>23</v>
      </c>
      <c r="D267" s="5">
        <v>145000000000</v>
      </c>
    </row>
    <row r="268" spans="3:9" ht="15.5" x14ac:dyDescent="0.35">
      <c r="C268" t="s">
        <v>20</v>
      </c>
      <c r="D268" s="5">
        <v>138000000000</v>
      </c>
    </row>
    <row r="269" spans="3:9" ht="15.5" x14ac:dyDescent="0.35">
      <c r="C269" t="s">
        <v>255</v>
      </c>
      <c r="I269" s="5">
        <v>399000000000</v>
      </c>
    </row>
    <row r="270" spans="3:9" ht="15.5" x14ac:dyDescent="0.35">
      <c r="C270" t="s">
        <v>341</v>
      </c>
      <c r="I270" s="5">
        <v>106000000000</v>
      </c>
    </row>
    <row r="271" spans="3:9" ht="15.5" x14ac:dyDescent="0.35">
      <c r="C271" t="s">
        <v>342</v>
      </c>
      <c r="I271" s="5">
        <v>-70000000000</v>
      </c>
    </row>
    <row r="272" spans="3:9" ht="15.5" x14ac:dyDescent="0.35">
      <c r="C272" t="s">
        <v>343</v>
      </c>
      <c r="I272" s="5">
        <v>-33000000000</v>
      </c>
    </row>
    <row r="273" spans="3:9" ht="15.5" x14ac:dyDescent="0.35">
      <c r="C273" t="s">
        <v>344</v>
      </c>
      <c r="I273" s="5">
        <v>-71000000000</v>
      </c>
    </row>
    <row r="274" spans="3:9" ht="15.5" x14ac:dyDescent="0.35">
      <c r="C274" t="s">
        <v>345</v>
      </c>
      <c r="I274" s="5">
        <v>35000000000</v>
      </c>
    </row>
  </sheetData>
  <pageMargins left="0.7" right="0.7" top="0.75" bottom="0.75" header="0.3" footer="0.3"/>
  <ignoredErrors>
    <ignoredError sqref="A1:M275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3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1486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1487</v>
      </c>
      <c r="D2" s="2" vm="155">
        <f ca="1">IFERROR(_xlfn.STOCKHISTORY("XIDX:" &amp; $C$1, D3, , 0, 0, 1), "Libur")</f>
        <v>95</v>
      </c>
      <c r="H2" s="2" vm="155">
        <f ca="1">IFERROR(INDEX(D2:G2,COUNT(D2:G2)),"")</f>
        <v>95</v>
      </c>
      <c r="I2" s="2" vm="212">
        <f ca="1">IFERROR(_xlfn.STOCKHISTORY("XIDX:" &amp; $C$1, I1, , 0, 0, 1), "Libur")</f>
        <v>117</v>
      </c>
      <c r="J2" s="2" vm="182">
        <f ca="1">IFERROR(_xlfn.STOCKHISTORY("XIDX:" &amp; $C$1, J1, , 0, 0, 1), "Libur")</f>
        <v>198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67119697442</v>
      </c>
      <c r="H4" s="2">
        <f>IFERROR(SUM(D4:G4)*(4/MAX(1,COUNT(D4:G4))),"")</f>
        <v>268478789768</v>
      </c>
      <c r="I4" s="2">
        <f>IFERROR(INDEX(I51:I500,MATCH($C$4,$C$51:$C$500,0)),"")</f>
        <v>215703608729</v>
      </c>
      <c r="J4" s="2">
        <f>IFERROR(INDEX(J51:J500,MATCH($C$4,$C$51:$C$500,0)),"")</f>
        <v>207168060758</v>
      </c>
      <c r="K4" s="2">
        <f>IFERROR(INDEX(K51:K500,MATCH($C$4,$C$51:$C$500,0)),"")</f>
        <v>124461090431</v>
      </c>
      <c r="L4" s="2">
        <f>IFERROR(INDEX(L51:L500,MATCH($C$4,$C$51:$C$500,0)),"")</f>
        <v>105168727481</v>
      </c>
      <c r="M4" s="2">
        <f>IFERROR(INDEX(M51:M500,MATCH($C$4,$C$51:$C$500,0)),"")</f>
        <v>77666833421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10470520787</v>
      </c>
      <c r="H5" s="2">
        <f>IFERROR(SUM(D5:G5)*(4/MAX(1,COUNT(D5:G5))),"")</f>
        <v>41882083148</v>
      </c>
      <c r="I5" s="2">
        <f>IFERROR(INDEX(I51:I500,MATCH($C$5,$C$51:$C$500,0)),"")</f>
        <v>30588201985</v>
      </c>
      <c r="J5" s="2">
        <f>IFERROR(INDEX(J51:J500,MATCH($C$5,$C$51:$C$500,0)),"")</f>
        <v>30939431254</v>
      </c>
      <c r="K5" s="2">
        <f>IFERROR(INDEX(K51:K500,MATCH($C$5,$C$51:$C$500,0)),"")</f>
        <v>13386000476</v>
      </c>
      <c r="L5" s="2">
        <f>IFERROR(INDEX(L51:L500,MATCH($C$5,$C$51:$C$500,0)),"")</f>
        <v>10862540960</v>
      </c>
      <c r="M5" s="2">
        <f>IFERROR(INDEX(M51:M500,MATCH($C$5,$C$51:$C$500,0)),"")</f>
        <v>7775337578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221281306427</v>
      </c>
      <c r="H6" s="2">
        <f>IFERROR(INDEX(D6:G6,COUNT(D6:G6)),"")</f>
        <v>221281306427</v>
      </c>
      <c r="I6" s="2">
        <f>IFERROR(INDEX(I51:I500,MATCH($C$6,$C$51:$C$500,0)),"")</f>
        <v>210798519270</v>
      </c>
      <c r="J6" s="2">
        <f>IFERROR(INDEX(J51:J500,MATCH($C$6,$C$51:$C$500,0)),"")</f>
        <v>179524382855</v>
      </c>
      <c r="K6" s="2">
        <f>IFERROR(INDEX(K51:K500,MATCH($C$6,$C$51:$C$500,0)),"")</f>
        <v>71845159046</v>
      </c>
      <c r="L6" s="2">
        <f>IFERROR(INDEX(L51:L500,MATCH($C$6,$C$51:$C$500,0)),"")</f>
        <v>31969158570</v>
      </c>
      <c r="M6" s="2">
        <f>IFERROR(INDEX(M51:M500,MATCH($C$6,$C$51:$C$500,0)),"")</f>
        <v>16606617610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3.33</v>
      </c>
      <c r="H7" s="3">
        <f>IFERROR(INDEX(D7:G7,COUNT(D7:G7)),"")</f>
        <v>3.33</v>
      </c>
      <c r="I7" s="3">
        <f>IFERROR(INDEX(I51:I500,MATCH($C$7,$C$51:$C$500,0))/1000000000,"")</f>
        <v>3.33</v>
      </c>
      <c r="J7" s="3">
        <f>IFERROR(INDEX(J51:J500,MATCH($C$7,$C$51:$C$500,0))/1000000000,"")</f>
        <v>3.33</v>
      </c>
      <c r="K7" s="3">
        <f>IFERROR(INDEX(K51:K500,MATCH($C$7,$C$51:$C$500,0))/1000000000,"")</f>
        <v>0.05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-19000000000</v>
      </c>
      <c r="H8" s="2">
        <f>IFERROR(INDEX(D8:G8,COUNT(D8:G8)),"")</f>
        <v>-19000000000</v>
      </c>
      <c r="I8" s="2">
        <f>IFERROR(INDEX(I51:I500,MATCH($C$8,$C$51:$C$500,0)),"")</f>
        <v>32000000000</v>
      </c>
      <c r="J8" s="2">
        <f>IFERROR(INDEX(J51:J500,MATCH($C$8,$C$51:$C$500,0)),"")</f>
        <v>8000000000</v>
      </c>
      <c r="K8" s="2">
        <f>IFERROR(INDEX(K51:K500,MATCH($C$8,$C$51:$C$500,0)),"")</f>
        <v>-9000000000</v>
      </c>
      <c r="L8" s="2">
        <f>IFERROR(INDEX(L51:L500,MATCH($C$8,$C$51:$C$500,0)),"")</f>
        <v>-19000000000</v>
      </c>
      <c r="M8" s="2">
        <f>IFERROR(INDEX(M51:M500,MATCH($C$8,$C$51:$C$500,0)),"")</f>
        <v>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-5.82</v>
      </c>
      <c r="H9" s="3">
        <f>IFERROR(INDEX(D9:G9,COUNT(D9:G9)),"")</f>
        <v>-5.82</v>
      </c>
      <c r="I9" s="3">
        <f>IFERROR(INDEX(I51:I500,MATCH($C$9,$C$51:$C$500,0)),"")</f>
        <v>9.56</v>
      </c>
      <c r="J9" s="3">
        <f>IFERROR(INDEX(J51:J500,MATCH($C$9,$C$51:$C$500,0)),"")</f>
        <v>2.5</v>
      </c>
      <c r="K9" s="3">
        <f>IFERROR(INDEX(K51:K500,MATCH($C$9,$C$51:$C$500,0)),"")</f>
        <v>-174.29</v>
      </c>
      <c r="L9" s="3">
        <f>IFERROR(INDEX(L51:L500,MATCH($C$9,$C$51:$C$500,0)),"")</f>
        <v>-192501.75</v>
      </c>
      <c r="M9" s="3">
        <f>IFERROR(INDEX(M51:M500,MATCH($C$9,$C$51:$C$500,0)),"")</f>
        <v>502496.12</v>
      </c>
    </row>
    <row r="10" spans="1:13" ht="15.5" x14ac:dyDescent="0.35">
      <c r="C10" t="s">
        <v>17</v>
      </c>
      <c r="D10" s="3">
        <f ca="1">IFERROR(IF(D9=0,"",D2/D9),"")</f>
        <v>-16.323024054982817</v>
      </c>
      <c r="I10" s="3">
        <f ca="1">IFERROR(IF(I9=0,"",I2/I9),"")</f>
        <v>12.238493723849372</v>
      </c>
      <c r="J10" s="3">
        <f ca="1">IFERROR(IF(J9=0,"",J2/J9),"")</f>
        <v>79.2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51115539727</v>
      </c>
      <c r="H11" s="2">
        <f>IFERROR(INDEX(D11:G11,COUNT(D11:G11)),"")</f>
        <v>51115539727</v>
      </c>
      <c r="I11" s="2">
        <f>IFERROR(INDEX(I51:I500,MATCH($C$11,$C$51:$C$500,0)),"")</f>
        <v>69590564361</v>
      </c>
      <c r="J11" s="2">
        <f>IFERROR(INDEX(J51:J500,MATCH($C$11,$C$51:$C$500,0)),"")</f>
        <v>75694655249</v>
      </c>
      <c r="K11" s="2">
        <f>IFERROR(INDEX(K51:K500,MATCH($C$11,$C$51:$C$500,0)),"")</f>
        <v>19531207402</v>
      </c>
      <c r="L11" s="2">
        <f>IFERROR(INDEX(L51:L500,MATCH($C$11,$C$51:$C$500,0)),"")</f>
        <v>12031219368</v>
      </c>
      <c r="M11" s="2">
        <f>IFERROR(INDEX(M51:M500,MATCH($C$11,$C$51:$C$500,0)),"")</f>
        <v>1940492634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-43000000000</v>
      </c>
      <c r="H12" s="2">
        <f>IFERROR(INDEX(D12:G12,COUNT(D12:G12)),"")</f>
        <v>-43000000000</v>
      </c>
      <c r="I12" s="2">
        <f>IFERROR(INDEX(I51:I500,MATCH($C$12,$C$51:$C$500,0)),"")</f>
        <v>-63000000000</v>
      </c>
      <c r="J12" s="2">
        <f>IFERROR(INDEX(J51:J500,MATCH($C$12,$C$51:$C$500,0)),"")</f>
        <v>-53000000000</v>
      </c>
      <c r="K12" s="2">
        <f>IFERROR(INDEX(K51:K500,MATCH($C$12,$C$51:$C$500,0)),"")</f>
        <v>24000000000</v>
      </c>
      <c r="L12" s="2">
        <f>IFERROR(INDEX(L51:L500,MATCH($C$12,$C$51:$C$500,0)),"")</f>
        <v>42000000000</v>
      </c>
      <c r="M12" s="2">
        <f>IFERROR(INDEX(M51:M500,MATCH($C$12,$C$51:$C$500,0)),"")</f>
        <v>27000000000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8000000000</v>
      </c>
      <c r="H13" s="2">
        <f>IFERROR(INDEX(D13:G13,COUNT(D13:G13)),"")</f>
        <v>8000000000</v>
      </c>
      <c r="I13" s="2">
        <f>IFERROR(INDEX(I51:I500,MATCH($C$13,$C$51:$C$500,0)),"")</f>
        <v>7000000000</v>
      </c>
      <c r="J13" s="2">
        <f>IFERROR(INDEX(J51:J500,MATCH($C$13,$C$51:$C$500,0)),"")</f>
        <v>23000000000</v>
      </c>
      <c r="K13" s="2">
        <f>IFERROR(INDEX(K51:K500,MATCH($C$13,$C$51:$C$500,0)),"")</f>
        <v>44000000000</v>
      </c>
      <c r="L13" s="2">
        <f>IFERROR(INDEX(L51:L500,MATCH($C$13,$C$51:$C$500,0)),"")</f>
        <v>54000000000</v>
      </c>
      <c r="M13" s="2">
        <f>IFERROR(INDEX(M51:M500,MATCH($C$13,$C$51:$C$500,0)),"")</f>
        <v>29000000000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-616248310</v>
      </c>
      <c r="H15" s="2">
        <f>IFERROR(SUM(D15:G15)*(4/MAX(1,COUNT(D15:G15))),"")</f>
        <v>-2464993240</v>
      </c>
      <c r="I15" s="2">
        <f>IFERROR(INDEX(I51:I500,MATCH($C$15,$C$51:$C$500,0)),"")</f>
        <v>-3138326605</v>
      </c>
      <c r="J15" s="2">
        <f>IFERROR(INDEX(J51:J500,MATCH($C$15,$C$51:$C$500,0)),"")</f>
        <v>-3171239318</v>
      </c>
      <c r="K15" s="2">
        <f>IFERROR(INDEX(K51:K500,MATCH($C$15,$C$51:$C$500,0)),"")</f>
        <v>-1465805804</v>
      </c>
      <c r="L15" s="2">
        <f>IFERROR(INDEX(L51:L500,MATCH($C$15,$C$51:$C$500,0)),"")</f>
        <v>-1287531953</v>
      </c>
      <c r="M15" s="2">
        <f>IFERROR(INDEX(M51:M500,MATCH($C$15,$C$51:$C$500,0)),"")</f>
        <v>-784425605</v>
      </c>
    </row>
    <row r="16" spans="1:13" ht="15.5" x14ac:dyDescent="0.35">
      <c r="C16" t="s">
        <v>28</v>
      </c>
      <c r="D16" s="2">
        <f>IFERROR(INDEX(D51:D500,MATCH($C$16,$C$51:$C$500,0)),"")</f>
        <v>11086769097</v>
      </c>
      <c r="H16" s="2">
        <f>IFERROR(SUM(D16:G16)*(4/MAX(1,COUNT(D16:G16))),"")</f>
        <v>44347076388</v>
      </c>
      <c r="I16" s="2">
        <f>IFERROR(INDEX(I51:I500,MATCH($C$16,$C$51:$C$500,0)),"")</f>
        <v>33845260971</v>
      </c>
      <c r="J16" s="2">
        <f>IFERROR(INDEX(J51:J500,MATCH($C$16,$C$51:$C$500,0)),"")</f>
        <v>34073166294</v>
      </c>
      <c r="K16" s="2">
        <f>IFERROR(INDEX(K51:K500,MATCH($C$16,$C$51:$C$500,0)),"")</f>
        <v>14653057613</v>
      </c>
      <c r="L16" s="2">
        <f>IFERROR(INDEX(L51:L500,MATCH($C$16,$C$51:$C$500,0)),"")</f>
        <v>11947221504</v>
      </c>
      <c r="M16" s="2">
        <f>IFERROR(INDEX(M51:M500,MATCH($C$16,$C$51:$C$500,0)),"")</f>
        <v>8406427058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316350000000</v>
      </c>
      <c r="H20" s="2">
        <f t="shared" ref="H20:M20" ca="1" si="0">IFERROR(H21*H2,"")</f>
        <v>316350000000</v>
      </c>
      <c r="I20" s="2">
        <f t="shared" ca="1" si="0"/>
        <v>389610000000</v>
      </c>
      <c r="J20" s="2">
        <f t="shared" ca="1" si="0"/>
        <v>659340000000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3330000000</v>
      </c>
      <c r="H21" s="2">
        <f>IFERROR(INDEX(D21:G21,COUNT(D21:G21)),"")</f>
        <v>3330000000</v>
      </c>
      <c r="I21" s="2">
        <f>IFERROR(INDEX(I51:I500,MATCH($C$7,$C$51:$C$500,0)),"")</f>
        <v>3330000000</v>
      </c>
      <c r="J21" s="2">
        <f>IFERROR(INDEX(J51:J500,MATCH($C$7,$C$51:$C$500,0)),"")</f>
        <v>3330000000</v>
      </c>
      <c r="K21" s="2">
        <f>IFERROR(INDEX(K51:K500,MATCH($C$7,$C$51:$C$500,0)),"")</f>
        <v>50000000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4.7317692380192957</v>
      </c>
      <c r="H23" s="3">
        <f t="shared" ref="H23:M23" si="1">IFERROR(H5/H6*100,"")</f>
        <v>18.927076952077183</v>
      </c>
      <c r="I23" s="3">
        <f t="shared" si="1"/>
        <v>14.510634178516826</v>
      </c>
      <c r="J23" s="3">
        <f t="shared" si="1"/>
        <v>17.234110911267948</v>
      </c>
      <c r="K23" s="3">
        <f t="shared" si="1"/>
        <v>18.631736158353274</v>
      </c>
      <c r="L23" s="3">
        <f t="shared" si="1"/>
        <v>33.97818849756483</v>
      </c>
      <c r="M23" s="3">
        <f t="shared" si="1"/>
        <v>46.820717864412849</v>
      </c>
    </row>
    <row r="24" spans="1:13" ht="15.5" x14ac:dyDescent="0.35">
      <c r="C24" t="s">
        <v>43</v>
      </c>
      <c r="D24" s="4">
        <f>IFERROR(_xlfn.RRI(5,I23,D23),"")</f>
        <v>-0.20077799537946384</v>
      </c>
      <c r="H24" s="4">
        <f t="shared" ref="H24:M24" si="2">IFERROR(_xlfn.RRI(5,M23,H23),"")</f>
        <v>-0.1656868361817232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3.14</v>
      </c>
      <c r="H25" s="3">
        <f>IFERROR(INDEX(D25:G25,COUNT(D25:G25)),"")</f>
        <v>3.14</v>
      </c>
      <c r="I25" s="3">
        <f>IFERROR(INDEX(I51:I500,MATCH($C$25,$C$51:$C$500,0)),"")</f>
        <v>9.23</v>
      </c>
      <c r="J25" s="3">
        <f>IFERROR(INDEX(J51:J500,MATCH($C$25,$C$51:$C$500,0)),"")</f>
        <v>9.2899999999999991</v>
      </c>
      <c r="K25" s="3">
        <f>IFERROR(INDEX(K51:K500,MATCH($C$25,$C$51:$C$500,0)),"")</f>
        <v>263.75</v>
      </c>
      <c r="L25" s="3">
        <f>IFERROR(INDEX(L51:L500,MATCH($C$25,$C$51:$C$500,0)),"")</f>
        <v>106490.41</v>
      </c>
      <c r="M25" s="3">
        <f>IFERROR(INDEX(M51:M500,MATCH($C$25,$C$51:$C$500,0)),"")</f>
        <v>1494510.09</v>
      </c>
    </row>
    <row r="26" spans="1:13" ht="15.5" x14ac:dyDescent="0.35">
      <c r="C26" t="s">
        <v>46</v>
      </c>
      <c r="D26" s="4">
        <f>IFERROR(_xlfn.RRI(5,I25,D25),"")</f>
        <v>-0.19398042463647913</v>
      </c>
      <c r="H26" s="4">
        <f t="shared" ref="H26:M26" si="3">IFERROR(_xlfn.RRI(5,M25,H25),"")</f>
        <v>-0.92680420041918021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20.156065297897896</v>
      </c>
      <c r="H27" s="3">
        <f t="shared" ref="H27:M27" si="4">IFERROR(H4/H21,"")</f>
        <v>80.624261191591586</v>
      </c>
      <c r="I27" s="3">
        <f t="shared" si="4"/>
        <v>64.775858477177181</v>
      </c>
      <c r="J27" s="3">
        <f t="shared" si="4"/>
        <v>62.212630858258258</v>
      </c>
      <c r="K27" s="3">
        <f t="shared" si="4"/>
        <v>2489.22180862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-0.20823095997643715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-0.65980498374864571</v>
      </c>
      <c r="I29" s="4">
        <f t="shared" si="6"/>
        <v>-6.4585575888050301E-3</v>
      </c>
      <c r="J29" s="4">
        <f t="shared" si="6"/>
        <v>-0.96477725118483415</v>
      </c>
      <c r="K29" s="4">
        <f t="shared" si="6"/>
        <v>-0.9975232511547284</v>
      </c>
      <c r="L29" s="4">
        <f t="shared" si="6"/>
        <v>-0.92874560652849125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0.24466526707628825</v>
      </c>
      <c r="I30" s="4">
        <f t="shared" si="7"/>
        <v>4.1201080609480023E-2</v>
      </c>
      <c r="J30" s="4">
        <f t="shared" si="7"/>
        <v>-0.97500719677016312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66.510000000000005</v>
      </c>
      <c r="H32" s="3">
        <f>IFERROR(INDEX(D32:G32,COUNT(D32:G32)),"")</f>
        <v>66.510000000000005</v>
      </c>
      <c r="I32" s="3">
        <f>IFERROR(INDEX(I51:I500,MATCH($C$32,$C$51:$C$500,0)),"")</f>
        <v>63.35</v>
      </c>
      <c r="J32" s="3">
        <f>IFERROR(INDEX(J51:J500,MATCH($C$32,$C$51:$C$500,0)),"")</f>
        <v>53.96</v>
      </c>
      <c r="K32" s="3">
        <f>IFERROR(INDEX(K51:K500,MATCH($C$32,$C$51:$C$500,0)),"")</f>
        <v>1436.9</v>
      </c>
      <c r="L32" s="3">
        <f>IFERROR(INDEX(L51:L500,MATCH($C$32,$C$51:$C$500,0)),"")</f>
        <v>319372.21000000002</v>
      </c>
      <c r="M32" s="3">
        <f>IFERROR(INDEX(M51:M500,MATCH($C$32,$C$51:$C$500,0)),"")</f>
        <v>3256199.53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1.44</v>
      </c>
      <c r="H33" s="3">
        <f>IFERROR(INDEX(D33:G33,COUNT(D33:G33)),"")</f>
        <v>1.44</v>
      </c>
      <c r="I33" s="3">
        <f>IFERROR(INDEX(I51:I500,MATCH($C$33,$C$51:$C$500,0)),"")</f>
        <v>1.85</v>
      </c>
      <c r="J33" s="3">
        <f>IFERROR(INDEX(J51:J500,MATCH($C$33,$C$51:$C$500,0)),"")</f>
        <v>3.67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30.48</v>
      </c>
      <c r="H34" s="3">
        <f>IFERROR(INDEX(D34:G34,COUNT(D34:G34)),"")</f>
        <v>30.48</v>
      </c>
      <c r="I34" s="3">
        <f>IFERROR(INDEX(I51:I500,MATCH($C$34,$C$51:$C$500,0)),"")</f>
        <v>12.68</v>
      </c>
      <c r="J34" s="3">
        <f>IFERROR(INDEX(J51:J500,MATCH($C$34,$C$51:$C$500,0)),"")</f>
        <v>21.31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4.76</v>
      </c>
      <c r="H35" s="3">
        <f>IFERROR(INDEX(D35:G35,COUNT(D35:G35)),"")</f>
        <v>4.76</v>
      </c>
      <c r="I35" s="3">
        <f>IFERROR(INDEX(I51:I500,MATCH($C$35,$C$51:$C$500,0)),"")</f>
        <v>1.8</v>
      </c>
      <c r="J35" s="3">
        <f>IFERROR(INDEX(J51:J500,MATCH($C$35,$C$51:$C$500,0)),"")</f>
        <v>3.18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0.23850000000000002</v>
      </c>
      <c r="I36" s="4">
        <f t="shared" si="8"/>
        <v>0.3251</v>
      </c>
      <c r="J36" s="4">
        <f t="shared" si="8"/>
        <v>0.32299999999999995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3</v>
      </c>
      <c r="I37" s="3">
        <f t="shared" si="9"/>
        <v>3</v>
      </c>
      <c r="J37" s="3">
        <f t="shared" si="9"/>
        <v>3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67119697442</v>
      </c>
      <c r="E51" s="5">
        <v>45679128045</v>
      </c>
      <c r="F51" s="5">
        <v>67111025893</v>
      </c>
      <c r="G51" s="5">
        <v>44017958465</v>
      </c>
      <c r="I51" s="5">
        <v>215703608729</v>
      </c>
      <c r="J51" s="5">
        <v>207168060758</v>
      </c>
      <c r="K51" s="5">
        <v>124461090431</v>
      </c>
      <c r="L51" s="5">
        <v>105168727481</v>
      </c>
      <c r="M51" s="5">
        <v>77666833421</v>
      </c>
    </row>
    <row r="52" spans="2:13" ht="15.5" x14ac:dyDescent="0.35">
      <c r="C52" t="s">
        <v>73</v>
      </c>
      <c r="D52" s="5">
        <v>-45557727750</v>
      </c>
      <c r="E52" s="5">
        <v>-28194298343</v>
      </c>
      <c r="F52" s="5">
        <v>-47117489584</v>
      </c>
      <c r="G52" s="5">
        <v>-31088013609</v>
      </c>
      <c r="I52" s="5">
        <v>-147831714201</v>
      </c>
      <c r="J52" s="5">
        <v>-146005880271</v>
      </c>
      <c r="K52" s="5">
        <v>-86153293115</v>
      </c>
      <c r="L52" s="5">
        <v>-73934836988</v>
      </c>
      <c r="M52" s="5">
        <v>-54245704992</v>
      </c>
    </row>
    <row r="53" spans="2:13" ht="15.5" x14ac:dyDescent="0.35">
      <c r="C53" t="s">
        <v>74</v>
      </c>
      <c r="D53" s="5">
        <v>21561969692</v>
      </c>
      <c r="E53" s="5">
        <v>17484829702</v>
      </c>
      <c r="F53" s="5">
        <v>19993536309</v>
      </c>
      <c r="G53" s="5">
        <v>12929944856</v>
      </c>
      <c r="I53" s="5">
        <v>67871894528</v>
      </c>
      <c r="J53" s="5">
        <v>61162180487</v>
      </c>
      <c r="K53" s="5">
        <v>38307797316</v>
      </c>
      <c r="L53" s="5">
        <v>31233890493</v>
      </c>
      <c r="M53" s="5">
        <v>23421128429</v>
      </c>
    </row>
    <row r="54" spans="2:13" ht="15.5" x14ac:dyDescent="0.35">
      <c r="C54" t="s">
        <v>75</v>
      </c>
      <c r="D54" s="5">
        <v>-9983672212</v>
      </c>
      <c r="E54" s="5">
        <v>-6356576057</v>
      </c>
      <c r="F54" s="5">
        <v>-6947581836</v>
      </c>
      <c r="G54" s="5">
        <v>-6394139076</v>
      </c>
      <c r="I54" s="5">
        <v>-27178201622</v>
      </c>
      <c r="J54" s="5">
        <v>-18759912827</v>
      </c>
      <c r="K54" s="5">
        <v>-15326072295</v>
      </c>
      <c r="L54" s="5">
        <v>-13004122192</v>
      </c>
      <c r="M54" s="5">
        <v>-10653620380</v>
      </c>
    </row>
    <row r="55" spans="2:13" ht="15.5" x14ac:dyDescent="0.35">
      <c r="C55" t="s">
        <v>76</v>
      </c>
    </row>
    <row r="56" spans="2:13" ht="15.5" x14ac:dyDescent="0.35">
      <c r="C56" t="s">
        <v>424</v>
      </c>
      <c r="D56" s="5">
        <v>-9983672212</v>
      </c>
      <c r="E56" s="5">
        <v>-9157172800</v>
      </c>
      <c r="F56" s="5">
        <v>-6947581836</v>
      </c>
      <c r="G56" s="5">
        <v>-6394139076</v>
      </c>
      <c r="I56" s="5">
        <v>-29978798365</v>
      </c>
      <c r="J56" s="5">
        <v>-19511791881</v>
      </c>
      <c r="K56" s="5">
        <v>-15911001837</v>
      </c>
      <c r="L56" s="5">
        <v>-15061116053</v>
      </c>
      <c r="M56" s="5">
        <v>-12541256559</v>
      </c>
    </row>
    <row r="57" spans="2:13" ht="15.5" x14ac:dyDescent="0.35">
      <c r="C57" t="s">
        <v>77</v>
      </c>
    </row>
    <row r="58" spans="2:13" ht="15.5" x14ac:dyDescent="0.35">
      <c r="C58" t="s">
        <v>80</v>
      </c>
    </row>
    <row r="59" spans="2:13" ht="15.5" x14ac:dyDescent="0.35">
      <c r="C59" t="s">
        <v>78</v>
      </c>
      <c r="D59" s="5">
        <v>11578297480</v>
      </c>
      <c r="E59" s="5">
        <v>11128253645</v>
      </c>
      <c r="F59" s="5">
        <v>13045954473</v>
      </c>
      <c r="G59" s="5">
        <v>6535805780</v>
      </c>
      <c r="I59" s="5">
        <v>40693692906</v>
      </c>
      <c r="J59" s="5">
        <v>42402267660</v>
      </c>
      <c r="K59" s="5">
        <v>22981725021</v>
      </c>
      <c r="L59" s="5">
        <v>18229768301</v>
      </c>
      <c r="M59" s="5">
        <v>12767508049</v>
      </c>
    </row>
    <row r="60" spans="2:13" ht="15.5" x14ac:dyDescent="0.35">
      <c r="C60" t="s">
        <v>79</v>
      </c>
      <c r="D60" s="5">
        <v>-491528383</v>
      </c>
      <c r="E60" s="5">
        <v>-4421964359</v>
      </c>
      <c r="F60" s="5">
        <v>-2390739624</v>
      </c>
      <c r="G60" s="5">
        <v>-64563367</v>
      </c>
      <c r="I60" s="5">
        <v>-6848431935</v>
      </c>
      <c r="J60" s="5">
        <v>-8329101366</v>
      </c>
      <c r="K60" s="5">
        <v>-8328667408</v>
      </c>
      <c r="L60" s="5">
        <v>-6282546797</v>
      </c>
      <c r="M60" s="5">
        <v>-4361080991</v>
      </c>
    </row>
    <row r="61" spans="2:13" ht="15.5" x14ac:dyDescent="0.35">
      <c r="C61" t="s">
        <v>81</v>
      </c>
      <c r="D61" s="5">
        <v>-491528383</v>
      </c>
      <c r="E61" s="5">
        <v>-4421964359</v>
      </c>
      <c r="F61" s="5">
        <v>-2390739624</v>
      </c>
      <c r="G61" s="5">
        <v>-64563367</v>
      </c>
      <c r="I61" s="5">
        <v>-6848431935</v>
      </c>
      <c r="J61" s="5">
        <v>-8329101366</v>
      </c>
      <c r="K61" s="5">
        <v>-8328667408</v>
      </c>
      <c r="L61" s="5">
        <v>-6282546797</v>
      </c>
      <c r="M61" s="5">
        <v>-4361080991</v>
      </c>
    </row>
    <row r="62" spans="2:13" ht="15.5" x14ac:dyDescent="0.35">
      <c r="C62" t="s">
        <v>28</v>
      </c>
      <c r="D62" s="5">
        <v>11086769097</v>
      </c>
      <c r="E62" s="5">
        <v>6706289286</v>
      </c>
      <c r="F62" s="5">
        <v>10655214849</v>
      </c>
      <c r="G62" s="5">
        <v>6471242413</v>
      </c>
      <c r="I62" s="5">
        <v>33845260971</v>
      </c>
      <c r="J62" s="5">
        <v>34073166294</v>
      </c>
      <c r="K62" s="5">
        <v>14653057613</v>
      </c>
      <c r="L62" s="5">
        <v>11947221504</v>
      </c>
      <c r="M62" s="5">
        <v>8406427058</v>
      </c>
    </row>
    <row r="63" spans="2:13" ht="15.5" x14ac:dyDescent="0.35">
      <c r="C63" t="s">
        <v>27</v>
      </c>
      <c r="D63" s="5">
        <v>-616248310</v>
      </c>
      <c r="E63" s="5">
        <v>-270923577</v>
      </c>
      <c r="F63" s="5">
        <v>-1012869766</v>
      </c>
      <c r="G63" s="5">
        <v>-1144412335</v>
      </c>
      <c r="I63" s="5">
        <v>-3138326605</v>
      </c>
      <c r="J63" s="5">
        <v>-3171239318</v>
      </c>
      <c r="K63" s="5">
        <v>-1465805804</v>
      </c>
      <c r="L63" s="5">
        <v>-1287531953</v>
      </c>
      <c r="M63" s="5">
        <v>-784425605</v>
      </c>
    </row>
    <row r="64" spans="2:13" ht="15.5" x14ac:dyDescent="0.35">
      <c r="C64" t="s">
        <v>82</v>
      </c>
      <c r="D64" s="5">
        <v>-770749320</v>
      </c>
      <c r="E64" s="5">
        <v>-833176935</v>
      </c>
      <c r="F64" s="5">
        <v>-1137137686</v>
      </c>
      <c r="G64" s="5">
        <v>-1187980014</v>
      </c>
      <c r="I64" s="5">
        <v>-3911983240</v>
      </c>
      <c r="J64" s="5">
        <v>-3182002722</v>
      </c>
      <c r="K64" s="5">
        <v>-1657348439</v>
      </c>
      <c r="L64" s="5">
        <v>-1604595383</v>
      </c>
      <c r="M64" s="5">
        <v>-979395915</v>
      </c>
    </row>
    <row r="65" spans="2:13" ht="15.5" x14ac:dyDescent="0.35">
      <c r="C65" t="s">
        <v>83</v>
      </c>
      <c r="D65" s="5">
        <v>154501010</v>
      </c>
      <c r="E65" s="5">
        <v>562253358</v>
      </c>
      <c r="F65" s="5">
        <v>124267920</v>
      </c>
      <c r="G65" s="5">
        <v>43567679</v>
      </c>
      <c r="I65" s="5">
        <v>773656635</v>
      </c>
      <c r="J65" s="5">
        <v>10763404</v>
      </c>
      <c r="K65" s="5">
        <v>191542635</v>
      </c>
      <c r="L65" s="5">
        <v>317063430</v>
      </c>
      <c r="M65" s="5">
        <v>194970310</v>
      </c>
    </row>
    <row r="66" spans="2:13" ht="15.5" x14ac:dyDescent="0.35">
      <c r="C66" t="s">
        <v>84</v>
      </c>
      <c r="D66" s="5">
        <v>-616248310</v>
      </c>
      <c r="E66" s="5">
        <v>-270923577</v>
      </c>
      <c r="F66" s="5">
        <v>-1012869766</v>
      </c>
      <c r="G66" s="5">
        <v>-1144412335</v>
      </c>
      <c r="I66" s="5">
        <v>-3138326605</v>
      </c>
      <c r="J66" s="5">
        <v>-3171239318</v>
      </c>
      <c r="K66" s="5">
        <v>-1465805804</v>
      </c>
      <c r="L66" s="5">
        <v>-1287531953</v>
      </c>
      <c r="M66" s="5">
        <v>-784425605</v>
      </c>
    </row>
    <row r="67" spans="2:13" ht="15.5" x14ac:dyDescent="0.35">
      <c r="C67" t="s">
        <v>85</v>
      </c>
      <c r="D67" s="5">
        <v>10470520787</v>
      </c>
      <c r="E67" s="5">
        <v>6435365709</v>
      </c>
      <c r="F67" s="5">
        <v>9642345083</v>
      </c>
      <c r="G67" s="5">
        <v>5326830078</v>
      </c>
      <c r="I67" s="5">
        <v>30706934366</v>
      </c>
      <c r="J67" s="5">
        <v>30901926976</v>
      </c>
      <c r="K67" s="5">
        <v>13187251809</v>
      </c>
      <c r="L67" s="5">
        <v>10659689551</v>
      </c>
      <c r="M67" s="5">
        <v>7622001453</v>
      </c>
    </row>
    <row r="68" spans="2:13" ht="15.5" x14ac:dyDescent="0.35">
      <c r="C68" t="s">
        <v>86</v>
      </c>
      <c r="E68" s="5">
        <v>95588043</v>
      </c>
      <c r="F68" s="5">
        <v>-214320424</v>
      </c>
      <c r="I68" s="5">
        <v>-118732381</v>
      </c>
      <c r="J68" s="5">
        <v>37504278</v>
      </c>
      <c r="K68" s="5">
        <v>198748667</v>
      </c>
      <c r="L68" s="5">
        <v>202851409</v>
      </c>
      <c r="M68" s="5">
        <v>153336125</v>
      </c>
    </row>
    <row r="69" spans="2:13" ht="15.5" x14ac:dyDescent="0.35">
      <c r="C69" t="s">
        <v>87</v>
      </c>
      <c r="E69" s="5">
        <v>95588043</v>
      </c>
      <c r="F69" s="5">
        <v>-214320424</v>
      </c>
      <c r="I69" s="5">
        <v>-118732381</v>
      </c>
      <c r="J69" s="5">
        <v>37504278</v>
      </c>
      <c r="K69" s="5">
        <v>198748667</v>
      </c>
      <c r="L69" s="5">
        <v>202851409</v>
      </c>
      <c r="M69" s="5">
        <v>153336125</v>
      </c>
    </row>
    <row r="70" spans="2:13" ht="15.5" x14ac:dyDescent="0.35">
      <c r="C70" t="s">
        <v>88</v>
      </c>
      <c r="D70" s="5">
        <v>10470520787</v>
      </c>
      <c r="E70" s="5">
        <v>6530953752</v>
      </c>
      <c r="F70" s="5">
        <v>9428024659</v>
      </c>
      <c r="G70" s="5">
        <v>5326830078</v>
      </c>
      <c r="I70" s="5">
        <v>30588201985</v>
      </c>
      <c r="J70" s="5">
        <v>30939431254</v>
      </c>
      <c r="K70" s="5">
        <v>13386000476</v>
      </c>
      <c r="L70" s="5">
        <v>10862540960</v>
      </c>
      <c r="M70" s="5">
        <v>7775337578</v>
      </c>
    </row>
    <row r="71" spans="2:13" ht="15.5" x14ac:dyDescent="0.35">
      <c r="C71" t="s">
        <v>89</v>
      </c>
      <c r="D71" s="5">
        <v>10470520787</v>
      </c>
      <c r="E71" s="5">
        <v>6435365709</v>
      </c>
      <c r="F71" s="5">
        <v>9642345083</v>
      </c>
      <c r="G71" s="5">
        <v>5326830078</v>
      </c>
      <c r="I71" s="5">
        <v>30706934366</v>
      </c>
      <c r="J71" s="5">
        <v>30901926976</v>
      </c>
      <c r="K71" s="5">
        <v>13187251809</v>
      </c>
      <c r="L71" s="5">
        <v>10659689551</v>
      </c>
      <c r="M71" s="5">
        <v>7622001453</v>
      </c>
    </row>
    <row r="72" spans="2:13" ht="15.5" x14ac:dyDescent="0.35">
      <c r="C72" t="s">
        <v>7</v>
      </c>
      <c r="D72" s="5">
        <v>10470520787</v>
      </c>
      <c r="E72" s="5">
        <v>6530953752</v>
      </c>
      <c r="F72" s="5">
        <v>9428024659</v>
      </c>
      <c r="G72" s="5">
        <v>5326830078</v>
      </c>
      <c r="I72" s="5">
        <v>30588201985</v>
      </c>
      <c r="J72" s="5">
        <v>30939431254</v>
      </c>
      <c r="K72" s="5">
        <v>13386000476</v>
      </c>
      <c r="L72" s="5">
        <v>10862540960</v>
      </c>
      <c r="M72" s="5">
        <v>7775337578</v>
      </c>
    </row>
    <row r="73" spans="2:13" ht="15.5" x14ac:dyDescent="0.35">
      <c r="C73" t="s">
        <v>90</v>
      </c>
      <c r="D73" s="5">
        <v>10470520787</v>
      </c>
      <c r="E73" s="5">
        <v>6435365709</v>
      </c>
      <c r="F73" s="5">
        <v>9642345083</v>
      </c>
      <c r="G73" s="5">
        <v>5326830078</v>
      </c>
      <c r="I73" s="5">
        <v>30706934366</v>
      </c>
      <c r="J73" s="5">
        <v>30901926976</v>
      </c>
      <c r="K73" s="5">
        <v>13187251809</v>
      </c>
      <c r="L73" s="5">
        <v>10659689551</v>
      </c>
      <c r="M73" s="5">
        <v>7622001453</v>
      </c>
    </row>
    <row r="74" spans="2:13" ht="15.5" x14ac:dyDescent="0.35">
      <c r="C74" t="s">
        <v>91</v>
      </c>
      <c r="D74" s="5">
        <v>10470520787</v>
      </c>
      <c r="E74" s="5">
        <v>6530953752</v>
      </c>
      <c r="F74" s="5">
        <v>9428024659</v>
      </c>
      <c r="G74" s="5">
        <v>5326830078</v>
      </c>
      <c r="I74" s="5">
        <v>30588201985</v>
      </c>
      <c r="J74" s="5">
        <v>30939431254</v>
      </c>
      <c r="K74" s="5">
        <v>13386000476</v>
      </c>
      <c r="L74" s="5">
        <v>10862540960</v>
      </c>
      <c r="M74" s="5">
        <v>7775337578</v>
      </c>
    </row>
    <row r="75" spans="2:13" ht="15.5" x14ac:dyDescent="0.35">
      <c r="C75" t="s">
        <v>92</v>
      </c>
      <c r="D75" s="5">
        <v>10470520787</v>
      </c>
      <c r="E75" s="5">
        <v>6530953752</v>
      </c>
      <c r="F75" s="5">
        <v>9428024659</v>
      </c>
      <c r="G75" s="5">
        <v>5326830078</v>
      </c>
      <c r="I75" s="5">
        <v>30588201985</v>
      </c>
      <c r="J75" s="5">
        <v>30939431254</v>
      </c>
      <c r="K75" s="5">
        <v>13386000476</v>
      </c>
      <c r="L75" s="5">
        <v>10862540960</v>
      </c>
      <c r="M75" s="5">
        <v>7775337578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51115539727</v>
      </c>
      <c r="E79" s="5">
        <v>69590564361</v>
      </c>
      <c r="F79" s="5">
        <v>61954106404</v>
      </c>
      <c r="G79" s="5">
        <v>34283908018</v>
      </c>
      <c r="I79" s="5">
        <v>69590564361</v>
      </c>
      <c r="J79" s="5">
        <v>75694655249</v>
      </c>
      <c r="K79" s="5">
        <v>19531207402</v>
      </c>
      <c r="L79" s="5">
        <v>12031219368</v>
      </c>
      <c r="M79" s="5">
        <v>1940492634</v>
      </c>
    </row>
    <row r="80" spans="2:13" ht="15.5" x14ac:dyDescent="0.35">
      <c r="C80" t="s">
        <v>96</v>
      </c>
      <c r="D80" s="5">
        <v>36020905696</v>
      </c>
      <c r="E80" s="5">
        <v>47529706759</v>
      </c>
      <c r="F80" s="5">
        <v>41086627043</v>
      </c>
      <c r="G80" s="5">
        <v>47477334451</v>
      </c>
      <c r="I80" s="5">
        <v>47529706759</v>
      </c>
      <c r="J80" s="5">
        <v>24434115993</v>
      </c>
      <c r="K80" s="5">
        <v>32862120593</v>
      </c>
      <c r="L80" s="5">
        <v>29850100162</v>
      </c>
      <c r="M80" s="5">
        <v>22109006834</v>
      </c>
    </row>
    <row r="81" spans="3:13" ht="15.5" x14ac:dyDescent="0.35">
      <c r="C81" t="s">
        <v>270</v>
      </c>
      <c r="K81" s="5">
        <v>2336835476</v>
      </c>
      <c r="L81" s="5">
        <v>2446777452</v>
      </c>
      <c r="M81" s="5">
        <v>1925785202</v>
      </c>
    </row>
    <row r="82" spans="3:13" ht="15.5" x14ac:dyDescent="0.35">
      <c r="C82" t="s">
        <v>97</v>
      </c>
      <c r="D82" s="5">
        <v>78500000</v>
      </c>
      <c r="E82" s="5">
        <v>102065536</v>
      </c>
      <c r="F82" s="5">
        <v>92039333</v>
      </c>
      <c r="G82" s="5">
        <v>101492333</v>
      </c>
      <c r="I82" s="5">
        <v>102065536</v>
      </c>
      <c r="J82" s="5">
        <v>76040000</v>
      </c>
      <c r="K82" s="5">
        <v>340097600</v>
      </c>
      <c r="L82" s="5">
        <v>1181880962</v>
      </c>
      <c r="M82" s="5">
        <v>962532630</v>
      </c>
    </row>
    <row r="83" spans="3:13" ht="15.5" x14ac:dyDescent="0.35">
      <c r="C83" t="s">
        <v>98</v>
      </c>
      <c r="D83" s="5">
        <v>36020905696</v>
      </c>
      <c r="E83" s="5">
        <v>47529706759</v>
      </c>
      <c r="F83" s="5">
        <v>41086627043</v>
      </c>
      <c r="G83" s="5">
        <v>47477334451</v>
      </c>
      <c r="I83" s="5">
        <v>47529706759</v>
      </c>
      <c r="J83" s="5">
        <v>24434115993</v>
      </c>
      <c r="K83" s="5">
        <v>32862120593</v>
      </c>
      <c r="L83" s="5">
        <v>29850100162</v>
      </c>
      <c r="M83" s="5">
        <v>22109006834</v>
      </c>
    </row>
    <row r="84" spans="3:13" ht="15.5" x14ac:dyDescent="0.35">
      <c r="C84" t="s">
        <v>99</v>
      </c>
      <c r="K84" s="5">
        <v>2336835476</v>
      </c>
      <c r="L84" s="5">
        <v>2446777452</v>
      </c>
      <c r="M84" s="5">
        <v>1925785202</v>
      </c>
    </row>
    <row r="85" spans="3:13" ht="15.5" x14ac:dyDescent="0.35">
      <c r="C85" t="s">
        <v>100</v>
      </c>
      <c r="K85" s="5">
        <v>2336835476</v>
      </c>
      <c r="L85" s="5">
        <v>2446777452</v>
      </c>
      <c r="M85" s="5">
        <v>1925785202</v>
      </c>
    </row>
    <row r="86" spans="3:13" ht="15.5" x14ac:dyDescent="0.35">
      <c r="C86" t="s">
        <v>441</v>
      </c>
      <c r="D86" s="5">
        <v>8546433434</v>
      </c>
      <c r="E86" s="5">
        <v>5253285055</v>
      </c>
      <c r="F86" s="5">
        <v>5624083693</v>
      </c>
      <c r="G86" s="5">
        <v>5368802704</v>
      </c>
      <c r="I86" s="5">
        <v>5253285055</v>
      </c>
      <c r="J86" s="5">
        <v>4877420859</v>
      </c>
      <c r="K86" s="5">
        <v>2605026219</v>
      </c>
      <c r="L86" s="5">
        <v>2323991281</v>
      </c>
      <c r="M86" s="5">
        <v>1469359424</v>
      </c>
    </row>
    <row r="87" spans="3:13" ht="15.5" x14ac:dyDescent="0.35">
      <c r="C87" t="s">
        <v>101</v>
      </c>
      <c r="D87" s="5">
        <v>39038066086</v>
      </c>
      <c r="E87" s="5">
        <v>39940273101</v>
      </c>
      <c r="F87" s="5">
        <v>36798205402</v>
      </c>
      <c r="G87" s="5">
        <v>28251573329</v>
      </c>
      <c r="I87" s="5">
        <v>39940273101</v>
      </c>
      <c r="J87" s="5">
        <v>36665069321</v>
      </c>
      <c r="K87" s="5">
        <v>25512155309</v>
      </c>
      <c r="L87" s="5">
        <v>35287076948</v>
      </c>
      <c r="M87" s="5">
        <v>15875707344</v>
      </c>
    </row>
    <row r="88" spans="3:13" ht="15.5" x14ac:dyDescent="0.35">
      <c r="C88" t="s">
        <v>1212</v>
      </c>
      <c r="D88" s="5">
        <v>20198340064</v>
      </c>
    </row>
    <row r="89" spans="3:13" ht="15.5" x14ac:dyDescent="0.35">
      <c r="C89" t="s">
        <v>80</v>
      </c>
      <c r="D89" s="5">
        <v>473708098</v>
      </c>
      <c r="E89" s="5">
        <v>473708098</v>
      </c>
      <c r="F89" s="5">
        <v>378120055</v>
      </c>
      <c r="G89" s="5">
        <v>592440479</v>
      </c>
      <c r="I89" s="5">
        <v>473708098</v>
      </c>
      <c r="J89" s="5">
        <v>592440479</v>
      </c>
      <c r="K89" s="5">
        <v>554936201</v>
      </c>
      <c r="L89" s="5">
        <v>356187534</v>
      </c>
      <c r="M89" s="5">
        <v>153336125</v>
      </c>
    </row>
    <row r="90" spans="3:13" ht="15.5" x14ac:dyDescent="0.35">
      <c r="C90" t="s">
        <v>102</v>
      </c>
      <c r="D90" s="5">
        <v>196765821482</v>
      </c>
      <c r="E90" s="5">
        <v>209316224952</v>
      </c>
      <c r="F90" s="5">
        <v>204112726564</v>
      </c>
      <c r="G90" s="5">
        <v>196523274314</v>
      </c>
      <c r="I90" s="5">
        <v>209316224952</v>
      </c>
      <c r="J90" s="5">
        <v>204021015408</v>
      </c>
      <c r="K90" s="5">
        <v>163621036382</v>
      </c>
      <c r="L90" s="5">
        <v>97552488206</v>
      </c>
      <c r="M90" s="5">
        <v>54772743094</v>
      </c>
    </row>
    <row r="91" spans="3:13" ht="15.5" x14ac:dyDescent="0.35">
      <c r="C91" t="s">
        <v>103</v>
      </c>
    </row>
    <row r="92" spans="3:13" ht="15.5" x14ac:dyDescent="0.35">
      <c r="C92" t="s">
        <v>104</v>
      </c>
      <c r="D92" s="5">
        <v>34813537069</v>
      </c>
      <c r="E92" s="5">
        <v>34156350176</v>
      </c>
      <c r="F92" s="5">
        <v>26367776086</v>
      </c>
      <c r="G92" s="5">
        <v>24341457739</v>
      </c>
      <c r="I92" s="5">
        <v>34156350176</v>
      </c>
      <c r="J92" s="5">
        <v>23460688520</v>
      </c>
      <c r="K92" s="5">
        <v>20592578758</v>
      </c>
      <c r="L92" s="5">
        <v>8906773712</v>
      </c>
      <c r="M92" s="5">
        <v>6780992070</v>
      </c>
    </row>
    <row r="93" spans="3:13" ht="15.5" x14ac:dyDescent="0.35">
      <c r="C93" t="s">
        <v>272</v>
      </c>
    </row>
    <row r="94" spans="3:13" ht="15.5" x14ac:dyDescent="0.35">
      <c r="C94" t="s">
        <v>105</v>
      </c>
      <c r="D94" s="5">
        <v>2163282699</v>
      </c>
      <c r="E94" s="5">
        <v>2008781689</v>
      </c>
      <c r="F94" s="5">
        <v>1473489062</v>
      </c>
      <c r="G94" s="5">
        <v>1288771791</v>
      </c>
      <c r="I94" s="5">
        <v>2008781689</v>
      </c>
      <c r="J94" s="5">
        <v>1201636434</v>
      </c>
      <c r="K94" s="5">
        <v>1201451160</v>
      </c>
      <c r="L94" s="5">
        <v>1065965841</v>
      </c>
      <c r="M94" s="5">
        <v>806116911</v>
      </c>
    </row>
    <row r="95" spans="3:13" ht="15.5" x14ac:dyDescent="0.35">
      <c r="C95" t="s">
        <v>106</v>
      </c>
      <c r="D95" s="5">
        <v>68321045632</v>
      </c>
      <c r="E95" s="5">
        <v>67952076580</v>
      </c>
      <c r="F95" s="5">
        <v>52167088871</v>
      </c>
      <c r="G95" s="5">
        <v>37546393481</v>
      </c>
      <c r="I95" s="5">
        <v>67952076580</v>
      </c>
      <c r="J95" s="5">
        <v>35938051191</v>
      </c>
      <c r="K95" s="5">
        <v>26201537493</v>
      </c>
      <c r="L95" s="5">
        <v>14467972420</v>
      </c>
      <c r="M95" s="5">
        <v>11505433251</v>
      </c>
    </row>
    <row r="96" spans="3:13" ht="15.5" x14ac:dyDescent="0.35">
      <c r="C96" t="s">
        <v>107</v>
      </c>
      <c r="D96" s="5">
        <v>265086867114</v>
      </c>
      <c r="E96" s="5">
        <v>277268301532</v>
      </c>
      <c r="F96" s="5">
        <v>256279815435</v>
      </c>
      <c r="G96" s="5">
        <v>234069667795</v>
      </c>
      <c r="I96" s="5">
        <v>277268301532</v>
      </c>
      <c r="J96" s="5">
        <v>239959066599</v>
      </c>
      <c r="K96" s="5">
        <v>189822573875</v>
      </c>
      <c r="L96" s="5">
        <v>112020460626</v>
      </c>
      <c r="M96" s="5">
        <v>66278176345</v>
      </c>
    </row>
    <row r="97" spans="3:13" ht="15.5" x14ac:dyDescent="0.35">
      <c r="C97" t="s">
        <v>108</v>
      </c>
    </row>
    <row r="98" spans="3:13" ht="15.5" x14ac:dyDescent="0.35">
      <c r="C98" t="s">
        <v>109</v>
      </c>
    </row>
    <row r="99" spans="3:13" ht="15.5" x14ac:dyDescent="0.35">
      <c r="C99" t="s">
        <v>110</v>
      </c>
      <c r="D99" s="5">
        <v>27075410423</v>
      </c>
      <c r="E99" s="5">
        <v>40197495026</v>
      </c>
      <c r="F99" s="5">
        <v>30519516413</v>
      </c>
      <c r="G99" s="5">
        <v>29032284327</v>
      </c>
      <c r="I99" s="5">
        <v>40197495026</v>
      </c>
      <c r="J99" s="5">
        <v>48821087745</v>
      </c>
      <c r="K99" s="5">
        <v>102431837001</v>
      </c>
      <c r="L99" s="5">
        <v>54866117120</v>
      </c>
      <c r="M99" s="5">
        <v>25032326103</v>
      </c>
    </row>
    <row r="100" spans="3:13" ht="15.5" x14ac:dyDescent="0.35">
      <c r="C100" t="s">
        <v>111</v>
      </c>
    </row>
    <row r="101" spans="3:13" ht="15.5" x14ac:dyDescent="0.35">
      <c r="C101" t="s">
        <v>113</v>
      </c>
      <c r="L101" s="5">
        <v>11500000000</v>
      </c>
      <c r="M101" s="5">
        <v>11500000000</v>
      </c>
    </row>
    <row r="102" spans="3:13" ht="15.5" x14ac:dyDescent="0.35">
      <c r="C102" t="s">
        <v>116</v>
      </c>
    </row>
    <row r="103" spans="3:13" ht="15.5" x14ac:dyDescent="0.35">
      <c r="C103" t="s">
        <v>1462</v>
      </c>
    </row>
    <row r="104" spans="3:13" ht="15.5" x14ac:dyDescent="0.35">
      <c r="C104" t="s">
        <v>276</v>
      </c>
    </row>
    <row r="105" spans="3:13" ht="15.5" x14ac:dyDescent="0.35">
      <c r="C105" t="s">
        <v>121</v>
      </c>
      <c r="D105" s="5">
        <v>7674689011</v>
      </c>
      <c r="E105" s="5">
        <v>7026901012</v>
      </c>
      <c r="F105" s="5">
        <v>5252690038</v>
      </c>
      <c r="G105" s="5">
        <v>5280727732</v>
      </c>
      <c r="I105" s="5">
        <v>7026901012</v>
      </c>
      <c r="J105" s="5">
        <v>4900970762</v>
      </c>
      <c r="K105" s="5">
        <v>4480418929</v>
      </c>
      <c r="L105" s="5">
        <v>16239643043</v>
      </c>
      <c r="M105" s="5">
        <v>15055665564</v>
      </c>
    </row>
    <row r="106" spans="3:13" ht="15.5" x14ac:dyDescent="0.35">
      <c r="C106" t="s">
        <v>122</v>
      </c>
      <c r="D106" s="5">
        <v>7674689011</v>
      </c>
      <c r="E106" s="5">
        <v>7026901012</v>
      </c>
      <c r="F106" s="5">
        <v>5252690038</v>
      </c>
      <c r="G106" s="5">
        <v>5280727732</v>
      </c>
      <c r="I106" s="5">
        <v>7026901012</v>
      </c>
      <c r="J106" s="5">
        <v>4900970762</v>
      </c>
      <c r="K106" s="5">
        <v>4480418929</v>
      </c>
      <c r="L106" s="5">
        <v>16239643043</v>
      </c>
      <c r="M106" s="5">
        <v>15055665564</v>
      </c>
    </row>
    <row r="107" spans="3:13" ht="15.5" x14ac:dyDescent="0.35">
      <c r="C107" t="s">
        <v>275</v>
      </c>
      <c r="D107" s="5">
        <v>237614613</v>
      </c>
      <c r="E107" s="5">
        <v>292103934</v>
      </c>
      <c r="F107" s="5">
        <v>118893426</v>
      </c>
      <c r="G107" s="5">
        <v>365811566</v>
      </c>
      <c r="I107" s="5">
        <v>292103934</v>
      </c>
      <c r="J107" s="5">
        <v>382124398</v>
      </c>
      <c r="K107" s="5">
        <v>296040057</v>
      </c>
      <c r="L107" s="5">
        <v>772120443</v>
      </c>
      <c r="M107" s="5">
        <v>143077279</v>
      </c>
    </row>
    <row r="108" spans="3:13" ht="15.5" x14ac:dyDescent="0.35">
      <c r="C108" t="s">
        <v>1369</v>
      </c>
    </row>
    <row r="109" spans="3:13" ht="15.5" x14ac:dyDescent="0.35">
      <c r="C109" t="s">
        <v>1357</v>
      </c>
      <c r="L109" s="5">
        <v>11500000000</v>
      </c>
      <c r="M109" s="5">
        <v>11500000000</v>
      </c>
    </row>
    <row r="110" spans="3:13" ht="15.5" x14ac:dyDescent="0.35">
      <c r="C110" t="s">
        <v>1370</v>
      </c>
    </row>
    <row r="111" spans="3:13" ht="15.5" x14ac:dyDescent="0.35">
      <c r="C111" t="s">
        <v>362</v>
      </c>
      <c r="D111" s="5">
        <v>7437074398</v>
      </c>
      <c r="E111" s="5">
        <v>6734797078</v>
      </c>
      <c r="F111" s="5">
        <v>5133796612</v>
      </c>
      <c r="G111" s="5">
        <v>4914916166</v>
      </c>
      <c r="I111" s="5">
        <v>6734797078</v>
      </c>
      <c r="J111" s="5">
        <v>4518846364</v>
      </c>
      <c r="K111" s="5">
        <v>4184378872</v>
      </c>
      <c r="L111" s="5">
        <v>15467522600</v>
      </c>
      <c r="M111" s="5">
        <v>14912588285</v>
      </c>
    </row>
    <row r="112" spans="3:13" ht="15.5" x14ac:dyDescent="0.35">
      <c r="C112" t="s">
        <v>126</v>
      </c>
      <c r="D112" s="5">
        <v>34750099434</v>
      </c>
      <c r="E112" s="5">
        <v>47224396038</v>
      </c>
      <c r="F112" s="5">
        <v>35772206451</v>
      </c>
      <c r="G112" s="5">
        <v>34313012059</v>
      </c>
      <c r="I112" s="5">
        <v>47224396038</v>
      </c>
      <c r="J112" s="5">
        <v>53722058507</v>
      </c>
      <c r="K112" s="5">
        <v>106912255930</v>
      </c>
      <c r="L112" s="5">
        <v>71105760163</v>
      </c>
      <c r="M112" s="5">
        <v>40087991667</v>
      </c>
    </row>
    <row r="113" spans="2:13" ht="15.5" x14ac:dyDescent="0.35">
      <c r="C113" t="s">
        <v>127</v>
      </c>
    </row>
    <row r="114" spans="2:13" ht="15.5" x14ac:dyDescent="0.35">
      <c r="C114" t="s">
        <v>128</v>
      </c>
      <c r="D114" s="5">
        <v>66547881600</v>
      </c>
      <c r="E114" s="5">
        <v>66546064360</v>
      </c>
      <c r="F114" s="5">
        <v>66545668480</v>
      </c>
      <c r="G114" s="5">
        <v>66358782660</v>
      </c>
      <c r="I114" s="5">
        <v>66546064360</v>
      </c>
      <c r="J114" s="5">
        <v>65000000000</v>
      </c>
      <c r="K114" s="5">
        <v>50000000000</v>
      </c>
      <c r="L114" s="5">
        <v>10010000000</v>
      </c>
      <c r="M114" s="5">
        <v>510000000</v>
      </c>
    </row>
    <row r="115" spans="2:13" ht="15.5" x14ac:dyDescent="0.35">
      <c r="C115" t="s">
        <v>129</v>
      </c>
      <c r="D115" s="5">
        <v>74619284472</v>
      </c>
      <c r="E115" s="5">
        <v>74608835342</v>
      </c>
      <c r="F115" s="5">
        <v>74606559032</v>
      </c>
      <c r="G115" s="5">
        <v>73531965567</v>
      </c>
      <c r="I115" s="5">
        <v>74608835342</v>
      </c>
      <c r="J115" s="5">
        <v>65718965272</v>
      </c>
      <c r="K115" s="5">
        <v>3979172717</v>
      </c>
      <c r="L115" s="5">
        <v>3979172717</v>
      </c>
      <c r="M115" s="5">
        <v>3979172717</v>
      </c>
    </row>
    <row r="116" spans="2:13" ht="15.5" x14ac:dyDescent="0.35">
      <c r="C116" t="s">
        <v>130</v>
      </c>
      <c r="D116" s="5">
        <v>79640432257</v>
      </c>
      <c r="E116" s="5">
        <v>69169911470</v>
      </c>
      <c r="F116" s="5">
        <v>62734545761</v>
      </c>
      <c r="G116" s="5">
        <v>53092200678</v>
      </c>
      <c r="I116" s="5">
        <v>69169911470</v>
      </c>
      <c r="J116" s="5">
        <v>48212977104</v>
      </c>
      <c r="K116" s="5">
        <v>17311050128</v>
      </c>
      <c r="L116" s="5">
        <v>17623798319</v>
      </c>
      <c r="M116" s="5">
        <v>11964108768</v>
      </c>
    </row>
    <row r="117" spans="2:13" ht="15.5" x14ac:dyDescent="0.35">
      <c r="C117" t="s">
        <v>131</v>
      </c>
      <c r="D117" s="5">
        <v>1102000000</v>
      </c>
      <c r="E117" s="5">
        <v>1102000000</v>
      </c>
      <c r="F117" s="5">
        <v>1102000000</v>
      </c>
      <c r="G117" s="5">
        <v>1102000000</v>
      </c>
      <c r="I117" s="5">
        <v>1102000000</v>
      </c>
      <c r="J117" s="5">
        <v>102000000</v>
      </c>
      <c r="K117" s="5">
        <v>102000000</v>
      </c>
      <c r="L117" s="5">
        <v>102000000</v>
      </c>
      <c r="M117" s="5">
        <v>102000000</v>
      </c>
    </row>
    <row r="118" spans="2:13" ht="15.5" x14ac:dyDescent="0.35">
      <c r="C118" t="s">
        <v>132</v>
      </c>
      <c r="D118" s="5">
        <v>78538432257</v>
      </c>
      <c r="E118" s="5">
        <v>68067911470</v>
      </c>
      <c r="F118" s="5">
        <v>61632545761</v>
      </c>
      <c r="G118" s="5">
        <v>51990200678</v>
      </c>
      <c r="I118" s="5">
        <v>68067911470</v>
      </c>
      <c r="J118" s="5">
        <v>48110977104</v>
      </c>
      <c r="K118" s="5">
        <v>17209050128</v>
      </c>
      <c r="L118" s="5">
        <v>17521798319</v>
      </c>
      <c r="M118" s="5">
        <v>11862108768</v>
      </c>
    </row>
    <row r="119" spans="2:13" ht="15.5" x14ac:dyDescent="0.35">
      <c r="C119" t="s">
        <v>133</v>
      </c>
      <c r="D119" s="5">
        <v>79640432257</v>
      </c>
      <c r="E119" s="5">
        <v>69169911470</v>
      </c>
      <c r="F119" s="5">
        <v>62734545761</v>
      </c>
      <c r="G119" s="5">
        <v>53092200678</v>
      </c>
      <c r="I119" s="5">
        <v>69169911470</v>
      </c>
      <c r="J119" s="5">
        <v>48212977104</v>
      </c>
      <c r="K119" s="5">
        <v>17311050128</v>
      </c>
      <c r="L119" s="5">
        <v>17623798319</v>
      </c>
      <c r="M119" s="5">
        <v>11964108768</v>
      </c>
    </row>
    <row r="120" spans="2:13" ht="15.5" x14ac:dyDescent="0.35">
      <c r="C120" t="s">
        <v>134</v>
      </c>
    </row>
    <row r="121" spans="2:13" ht="15.5" x14ac:dyDescent="0.35">
      <c r="C121" t="s">
        <v>9</v>
      </c>
      <c r="D121" s="5">
        <v>221281306427</v>
      </c>
      <c r="E121" s="5">
        <v>210798519270</v>
      </c>
      <c r="F121" s="5">
        <v>204264893328</v>
      </c>
      <c r="G121" s="5">
        <v>193575389384</v>
      </c>
      <c r="I121" s="5">
        <v>210798519270</v>
      </c>
      <c r="J121" s="5">
        <v>179524382855</v>
      </c>
      <c r="K121" s="5">
        <v>71845159046</v>
      </c>
      <c r="L121" s="5">
        <v>31969158570</v>
      </c>
      <c r="M121" s="5">
        <v>16606617610</v>
      </c>
    </row>
    <row r="122" spans="2:13" ht="15.5" x14ac:dyDescent="0.35">
      <c r="C122" t="s">
        <v>135</v>
      </c>
      <c r="D122" s="5">
        <v>256031405861</v>
      </c>
      <c r="E122" s="5">
        <v>258022915308</v>
      </c>
      <c r="F122" s="5">
        <v>240037099779</v>
      </c>
      <c r="G122" s="5">
        <v>227888401443</v>
      </c>
      <c r="I122" s="5">
        <v>258022915308</v>
      </c>
      <c r="J122" s="5">
        <v>233246441362</v>
      </c>
      <c r="K122" s="5">
        <v>178757414976</v>
      </c>
      <c r="L122" s="5">
        <v>103074918733</v>
      </c>
      <c r="M122" s="5">
        <v>56694609277</v>
      </c>
    </row>
    <row r="123" spans="2:13" ht="15.5" x14ac:dyDescent="0.35">
      <c r="C123" t="s">
        <v>136</v>
      </c>
      <c r="D123" s="5">
        <v>3327283424</v>
      </c>
      <c r="E123" s="5">
        <v>3327283424</v>
      </c>
      <c r="F123" s="5">
        <v>3327283424</v>
      </c>
      <c r="G123" s="5">
        <v>3327283424</v>
      </c>
      <c r="I123" s="5">
        <v>3327283424</v>
      </c>
      <c r="J123" s="5">
        <v>3327283424</v>
      </c>
      <c r="K123" s="5">
        <v>50000000</v>
      </c>
      <c r="L123" s="5">
        <v>100100</v>
      </c>
      <c r="M123" s="5">
        <v>5100</v>
      </c>
    </row>
    <row r="125" spans="2:13" ht="15.5" x14ac:dyDescent="0.35">
      <c r="B125" t="s">
        <v>137</v>
      </c>
      <c r="C125" t="s">
        <v>138</v>
      </c>
      <c r="D125" s="5">
        <v>-17827663048</v>
      </c>
      <c r="E125" s="5">
        <v>26469081517</v>
      </c>
      <c r="F125" s="5">
        <v>41683424664</v>
      </c>
      <c r="G125" s="5">
        <v>-26380657267</v>
      </c>
      <c r="I125" s="5">
        <v>46508017690</v>
      </c>
      <c r="J125" s="5">
        <v>16367314619</v>
      </c>
      <c r="K125" s="5">
        <v>9556830146</v>
      </c>
      <c r="L125" s="5">
        <v>-12115654006</v>
      </c>
      <c r="M125" s="5">
        <v>5586254483</v>
      </c>
    </row>
    <row r="126" spans="2:13" ht="15.5" x14ac:dyDescent="0.35">
      <c r="C126" t="s">
        <v>139</v>
      </c>
      <c r="D126" s="5">
        <v>42125814372</v>
      </c>
      <c r="E126" s="5">
        <v>50681243227</v>
      </c>
      <c r="F126" s="5">
        <v>69616235092</v>
      </c>
      <c r="G126" s="5">
        <v>41097902729</v>
      </c>
      <c r="I126" s="5">
        <v>200813471352</v>
      </c>
      <c r="J126" s="5">
        <v>181447873106</v>
      </c>
      <c r="K126" s="5">
        <v>168062818906</v>
      </c>
      <c r="L126" s="5">
        <v>101225204744</v>
      </c>
      <c r="M126" s="5">
        <v>80507599401</v>
      </c>
    </row>
    <row r="127" spans="2:13" ht="15.5" x14ac:dyDescent="0.35">
      <c r="C127" t="s">
        <v>282</v>
      </c>
    </row>
    <row r="128" spans="2:13" ht="15.5" x14ac:dyDescent="0.35">
      <c r="C128" t="s">
        <v>627</v>
      </c>
    </row>
    <row r="129" spans="3:13" ht="15.5" x14ac:dyDescent="0.35">
      <c r="C129" t="s">
        <v>140</v>
      </c>
      <c r="D129" s="5">
        <v>-40220804733</v>
      </c>
      <c r="E129" s="5">
        <v>-15005782490</v>
      </c>
      <c r="F129" s="5">
        <v>-11437833997</v>
      </c>
      <c r="G129" s="5">
        <v>-59970987075</v>
      </c>
      <c r="I129" s="5">
        <v>-106928662738</v>
      </c>
      <c r="J129" s="5">
        <v>-100488203195</v>
      </c>
      <c r="K129" s="5">
        <v>-126073606815</v>
      </c>
      <c r="L129" s="5">
        <v>-84915564722</v>
      </c>
      <c r="M129" s="5">
        <v>-53981057374</v>
      </c>
    </row>
    <row r="130" spans="3:13" ht="15.5" x14ac:dyDescent="0.35">
      <c r="C130" t="s">
        <v>1124</v>
      </c>
      <c r="D130" s="5">
        <v>-3243173370</v>
      </c>
      <c r="E130" s="5">
        <v>5454091432</v>
      </c>
      <c r="F130" s="5">
        <v>-5454091432</v>
      </c>
      <c r="G130" s="5">
        <v>1574965592</v>
      </c>
    </row>
    <row r="131" spans="3:13" ht="15.5" x14ac:dyDescent="0.35">
      <c r="C131" t="s">
        <v>281</v>
      </c>
      <c r="D131" s="5">
        <v>-13297670310</v>
      </c>
      <c r="E131" s="5">
        <v>-5735126194</v>
      </c>
      <c r="F131" s="5">
        <v>-12096684174</v>
      </c>
      <c r="G131" s="5">
        <v>-4266316963</v>
      </c>
      <c r="I131" s="5">
        <v>-33330001644</v>
      </c>
      <c r="J131" s="5">
        <v>-51530190025</v>
      </c>
      <c r="K131" s="5">
        <v>-23355100573</v>
      </c>
      <c r="L131" s="5">
        <v>-21816577460</v>
      </c>
      <c r="M131" s="5">
        <v>-16936668070</v>
      </c>
    </row>
    <row r="132" spans="3:13" ht="15.5" x14ac:dyDescent="0.35">
      <c r="C132" t="s">
        <v>144</v>
      </c>
      <c r="D132" s="5">
        <v>-2064979290</v>
      </c>
      <c r="E132" s="5">
        <v>-1582799458</v>
      </c>
      <c r="F132" s="5">
        <v>-955192812</v>
      </c>
      <c r="G132" s="5">
        <v>-1962512187</v>
      </c>
      <c r="I132" s="5">
        <v>-4966512596</v>
      </c>
      <c r="J132" s="5">
        <v>-3830626483</v>
      </c>
      <c r="K132" s="5">
        <v>-1228411325</v>
      </c>
      <c r="L132" s="5">
        <v>-1984024804</v>
      </c>
      <c r="M132" s="5">
        <v>-1296176145</v>
      </c>
    </row>
    <row r="133" spans="3:13" ht="15.5" x14ac:dyDescent="0.35">
      <c r="C133" t="s">
        <v>287</v>
      </c>
    </row>
    <row r="134" spans="3:13" ht="15.5" x14ac:dyDescent="0.35">
      <c r="C134" t="s">
        <v>1488</v>
      </c>
      <c r="E134" s="5">
        <v>-7910440116</v>
      </c>
      <c r="F134" s="5">
        <v>3226910642</v>
      </c>
      <c r="G134" s="5">
        <v>-3226910642</v>
      </c>
      <c r="I134" s="5">
        <v>-7910440116</v>
      </c>
      <c r="J134" s="5">
        <v>-5626426815</v>
      </c>
      <c r="K134" s="5">
        <v>-5088845490</v>
      </c>
      <c r="L134" s="5">
        <v>-4306475636</v>
      </c>
      <c r="M134" s="5">
        <v>-2772360466</v>
      </c>
    </row>
    <row r="135" spans="3:13" ht="15.5" x14ac:dyDescent="0.35">
      <c r="C135" t="s">
        <v>1489</v>
      </c>
      <c r="D135" s="5">
        <v>-1043524369</v>
      </c>
      <c r="E135" s="5">
        <v>-2659276747</v>
      </c>
      <c r="F135" s="5">
        <v>-697074025</v>
      </c>
      <c r="G135" s="5">
        <v>439485442</v>
      </c>
      <c r="I135" s="5">
        <v>-3753509944</v>
      </c>
      <c r="J135" s="5">
        <v>-3937601663</v>
      </c>
      <c r="K135" s="5">
        <v>-2945659146</v>
      </c>
      <c r="L135" s="5">
        <v>-650122059</v>
      </c>
      <c r="M135" s="5">
        <v>-330338229</v>
      </c>
    </row>
    <row r="136" spans="3:13" ht="15.5" x14ac:dyDescent="0.35">
      <c r="C136" t="s">
        <v>355</v>
      </c>
      <c r="D136" s="5">
        <v>-83325348</v>
      </c>
      <c r="E136" s="5">
        <v>3227171863</v>
      </c>
      <c r="F136" s="5">
        <v>-518844630</v>
      </c>
      <c r="G136" s="5">
        <v>-66284163</v>
      </c>
      <c r="I136" s="5">
        <v>2583673376</v>
      </c>
      <c r="J136" s="5">
        <v>332489694</v>
      </c>
      <c r="K136" s="5">
        <v>185634589</v>
      </c>
      <c r="L136" s="5">
        <v>331905931</v>
      </c>
      <c r="M136" s="5">
        <v>395255366</v>
      </c>
    </row>
    <row r="137" spans="3:13" ht="15.5" x14ac:dyDescent="0.35">
      <c r="C137" t="s">
        <v>268</v>
      </c>
    </row>
    <row r="138" spans="3:13" ht="15.5" x14ac:dyDescent="0.35">
      <c r="C138" t="s">
        <v>145</v>
      </c>
      <c r="D138" s="5">
        <v>-153111864</v>
      </c>
      <c r="E138" s="5">
        <v>-190514739</v>
      </c>
      <c r="F138" s="5">
        <v>1061795440</v>
      </c>
      <c r="G138" s="5">
        <v>-730671865</v>
      </c>
      <c r="I138" s="5">
        <v>-11008319131</v>
      </c>
      <c r="J138" s="5">
        <v>56766190775</v>
      </c>
      <c r="K138" s="5">
        <v>15221788926</v>
      </c>
      <c r="L138" s="5">
        <v>29637060377</v>
      </c>
      <c r="M138" s="5">
        <v>-2040093666</v>
      </c>
    </row>
    <row r="139" spans="3:13" ht="15.5" x14ac:dyDescent="0.35">
      <c r="C139" t="s">
        <v>146</v>
      </c>
      <c r="D139" s="5">
        <v>-1134610470</v>
      </c>
      <c r="E139" s="5">
        <v>-16312702144</v>
      </c>
      <c r="F139" s="5">
        <v>-15123389234</v>
      </c>
      <c r="G139" s="5">
        <v>-3422418118</v>
      </c>
      <c r="I139" s="5">
        <v>-33786272708</v>
      </c>
      <c r="J139" s="5">
        <v>-13140798031</v>
      </c>
      <c r="K139" s="5">
        <v>-13485865547</v>
      </c>
      <c r="L139" s="5">
        <v>-4210333956</v>
      </c>
      <c r="M139" s="5">
        <v>-1705091483</v>
      </c>
    </row>
    <row r="140" spans="3:13" ht="15.5" x14ac:dyDescent="0.35">
      <c r="C140" t="s">
        <v>148</v>
      </c>
      <c r="D140" s="5">
        <v>-2185696889</v>
      </c>
      <c r="E140" s="5">
        <v>-8979639974</v>
      </c>
      <c r="F140" s="5">
        <v>-2744810543</v>
      </c>
      <c r="G140" s="5">
        <v>-690702187</v>
      </c>
      <c r="I140" s="5">
        <v>-13699959900</v>
      </c>
      <c r="J140" s="5">
        <v>-3953761912</v>
      </c>
      <c r="K140" s="5">
        <v>-13683108323</v>
      </c>
      <c r="L140" s="5">
        <v>-3933425359</v>
      </c>
      <c r="M140" s="5">
        <v>-723461773</v>
      </c>
    </row>
    <row r="141" spans="3:13" ht="15.5" x14ac:dyDescent="0.35">
      <c r="C141" t="s">
        <v>1248</v>
      </c>
      <c r="E141" s="5">
        <v>-296846848</v>
      </c>
      <c r="F141" s="5">
        <v>296846848</v>
      </c>
    </row>
    <row r="142" spans="3:13" ht="15.5" x14ac:dyDescent="0.35">
      <c r="C142" t="s">
        <v>1477</v>
      </c>
    </row>
    <row r="143" spans="3:13" ht="15.5" x14ac:dyDescent="0.35">
      <c r="C143" t="s">
        <v>1490</v>
      </c>
      <c r="E143" s="5">
        <v>-20511218478</v>
      </c>
      <c r="I143" s="5">
        <v>-20511218478</v>
      </c>
      <c r="J143" s="5">
        <v>-9205054138</v>
      </c>
      <c r="K143" s="5">
        <v>-22216684</v>
      </c>
      <c r="L143" s="5">
        <v>-55916347</v>
      </c>
      <c r="M143" s="5">
        <v>-693600768</v>
      </c>
    </row>
    <row r="144" spans="3:13" ht="15.5" x14ac:dyDescent="0.35">
      <c r="C144" t="s">
        <v>1359</v>
      </c>
    </row>
    <row r="145" spans="3:13" ht="15.5" x14ac:dyDescent="0.35">
      <c r="C145" t="s">
        <v>1491</v>
      </c>
      <c r="L145" s="5">
        <v>-4648342994</v>
      </c>
      <c r="M145" s="5">
        <v>-6639983630</v>
      </c>
    </row>
    <row r="146" spans="3:13" ht="15.5" x14ac:dyDescent="0.35">
      <c r="C146" t="s">
        <v>473</v>
      </c>
      <c r="L146" s="5">
        <v>4127350744</v>
      </c>
      <c r="M146" s="5">
        <v>6351954688</v>
      </c>
    </row>
    <row r="147" spans="3:13" ht="15.5" x14ac:dyDescent="0.35">
      <c r="C147" t="s">
        <v>1360</v>
      </c>
    </row>
    <row r="148" spans="3:13" ht="15.5" x14ac:dyDescent="0.35">
      <c r="C148" t="s">
        <v>447</v>
      </c>
      <c r="D148" s="5">
        <v>118918919</v>
      </c>
      <c r="E148" s="5">
        <v>424905670</v>
      </c>
      <c r="F148" s="5">
        <v>-265765767</v>
      </c>
      <c r="G148" s="5">
        <v>18018018</v>
      </c>
      <c r="I148" s="5">
        <v>424905670</v>
      </c>
      <c r="J148" s="5">
        <v>18018019</v>
      </c>
      <c r="K148" s="5">
        <v>219459460</v>
      </c>
      <c r="L148" s="5">
        <v>300000000</v>
      </c>
    </row>
    <row r="149" spans="3:13" ht="15.5" x14ac:dyDescent="0.35">
      <c r="C149" t="s">
        <v>1492</v>
      </c>
      <c r="D149" s="5">
        <v>932167500</v>
      </c>
      <c r="E149" s="5">
        <v>13050097486</v>
      </c>
      <c r="F149" s="5">
        <v>-12409659772</v>
      </c>
      <c r="G149" s="5">
        <v>-2749733949</v>
      </c>
    </row>
    <row r="150" spans="3:13" ht="15.5" x14ac:dyDescent="0.35">
      <c r="C150" t="s">
        <v>788</v>
      </c>
    </row>
    <row r="151" spans="3:13" ht="15.5" x14ac:dyDescent="0.35">
      <c r="C151" t="s">
        <v>1362</v>
      </c>
    </row>
    <row r="152" spans="3:13" ht="15.5" x14ac:dyDescent="0.35">
      <c r="C152" t="s">
        <v>1364</v>
      </c>
    </row>
    <row r="153" spans="3:13" ht="15.5" x14ac:dyDescent="0.35">
      <c r="C153" t="s">
        <v>149</v>
      </c>
      <c r="D153" s="5">
        <v>-153111864</v>
      </c>
      <c r="E153" s="5">
        <v>-190514739</v>
      </c>
      <c r="F153" s="5">
        <v>1061795440</v>
      </c>
      <c r="G153" s="5">
        <v>-730671865</v>
      </c>
      <c r="I153" s="5">
        <v>-11008319131</v>
      </c>
      <c r="J153" s="5">
        <v>56766190775</v>
      </c>
      <c r="K153" s="5">
        <v>15221788926</v>
      </c>
      <c r="L153" s="5">
        <v>29637060377</v>
      </c>
      <c r="M153" s="5">
        <v>-2040093666</v>
      </c>
    </row>
    <row r="154" spans="3:13" ht="15.5" x14ac:dyDescent="0.35">
      <c r="C154" t="s">
        <v>1480</v>
      </c>
      <c r="K154" s="5">
        <v>-11500000000</v>
      </c>
      <c r="M154" s="5">
        <v>-1500000000</v>
      </c>
    </row>
    <row r="155" spans="3:13" ht="15.5" x14ac:dyDescent="0.35">
      <c r="C155" t="s">
        <v>1479</v>
      </c>
      <c r="K155" s="5">
        <v>-4608127374</v>
      </c>
    </row>
    <row r="156" spans="3:13" ht="15.5" x14ac:dyDescent="0.35">
      <c r="C156" t="s">
        <v>304</v>
      </c>
    </row>
    <row r="157" spans="3:13" ht="15.5" x14ac:dyDescent="0.35">
      <c r="C157" t="s">
        <v>314</v>
      </c>
      <c r="D157" s="5">
        <v>-165378234</v>
      </c>
      <c r="E157" s="5">
        <v>-193186929</v>
      </c>
      <c r="F157" s="5">
        <v>-199683845</v>
      </c>
      <c r="G157" s="5">
        <v>-152454820</v>
      </c>
      <c r="I157" s="5">
        <v>-694253561</v>
      </c>
      <c r="J157" s="5">
        <v>-616805584</v>
      </c>
      <c r="K157" s="5">
        <v>-478153050</v>
      </c>
      <c r="L157" s="5">
        <v>-296368607</v>
      </c>
      <c r="M157" s="5">
        <v>-276676550</v>
      </c>
    </row>
    <row r="158" spans="3:13" ht="15.5" x14ac:dyDescent="0.35">
      <c r="C158" t="s">
        <v>1312</v>
      </c>
      <c r="L158" s="5">
        <v>1335178800</v>
      </c>
      <c r="M158" s="5">
        <v>237625200</v>
      </c>
    </row>
    <row r="159" spans="3:13" ht="15.5" x14ac:dyDescent="0.35">
      <c r="C159" t="s">
        <v>485</v>
      </c>
      <c r="D159" s="5">
        <v>12266370</v>
      </c>
      <c r="E159" s="5">
        <v>2672190</v>
      </c>
      <c r="F159" s="5">
        <v>1261479285</v>
      </c>
      <c r="G159" s="5">
        <v>9171782955</v>
      </c>
      <c r="I159" s="5">
        <v>10435934430</v>
      </c>
    </row>
    <row r="160" spans="3:13" ht="15.5" x14ac:dyDescent="0.35">
      <c r="C160" t="s">
        <v>312</v>
      </c>
      <c r="J160" s="5">
        <v>-3203839117</v>
      </c>
    </row>
    <row r="161" spans="3:13" ht="15.5" x14ac:dyDescent="0.35">
      <c r="C161" t="s">
        <v>609</v>
      </c>
    </row>
    <row r="162" spans="3:13" ht="15.5" x14ac:dyDescent="0.35">
      <c r="C162" t="s">
        <v>1466</v>
      </c>
    </row>
    <row r="163" spans="3:13" ht="15.5" x14ac:dyDescent="0.35">
      <c r="C163" t="s">
        <v>489</v>
      </c>
      <c r="J163" s="5">
        <v>108200000000</v>
      </c>
      <c r="K163" s="5">
        <v>15100000000</v>
      </c>
      <c r="L163" s="5">
        <v>47835934234</v>
      </c>
      <c r="M163" s="5">
        <v>9037684050</v>
      </c>
    </row>
    <row r="164" spans="3:13" ht="15.5" x14ac:dyDescent="0.35">
      <c r="C164" t="s">
        <v>1493</v>
      </c>
      <c r="J164" s="5">
        <v>2336835476</v>
      </c>
      <c r="K164" s="5">
        <v>4718069350</v>
      </c>
    </row>
    <row r="165" spans="3:13" ht="15.5" x14ac:dyDescent="0.35">
      <c r="C165" t="s">
        <v>806</v>
      </c>
    </row>
    <row r="166" spans="3:13" ht="15.5" x14ac:dyDescent="0.35">
      <c r="C166" t="s">
        <v>1494</v>
      </c>
      <c r="J166" s="5">
        <v>2336835476</v>
      </c>
      <c r="K166" s="5">
        <v>4718069350</v>
      </c>
    </row>
    <row r="167" spans="3:13" ht="15.5" x14ac:dyDescent="0.35">
      <c r="C167" t="s">
        <v>311</v>
      </c>
      <c r="I167" s="5">
        <v>-11000000000</v>
      </c>
      <c r="J167" s="5">
        <v>-130200000000</v>
      </c>
      <c r="K167" s="5">
        <v>-14500000000</v>
      </c>
      <c r="L167" s="5">
        <v>-23737684050</v>
      </c>
      <c r="M167" s="5">
        <v>-2538726366</v>
      </c>
    </row>
    <row r="168" spans="3:13" ht="15.5" x14ac:dyDescent="0.35">
      <c r="C168" t="s">
        <v>807</v>
      </c>
    </row>
    <row r="169" spans="3:13" ht="15.5" x14ac:dyDescent="0.35">
      <c r="C169" t="s">
        <v>1242</v>
      </c>
      <c r="I169" s="5">
        <v>-11000000000</v>
      </c>
      <c r="J169" s="5">
        <v>-130200000000</v>
      </c>
      <c r="K169" s="5">
        <v>-14500000000</v>
      </c>
      <c r="L169" s="5">
        <v>-23737684050</v>
      </c>
      <c r="M169" s="5">
        <v>-2538726366</v>
      </c>
    </row>
    <row r="170" spans="3:13" ht="15.5" x14ac:dyDescent="0.35">
      <c r="C170" t="s">
        <v>458</v>
      </c>
      <c r="G170" s="5">
        <v>-9750000000</v>
      </c>
      <c r="I170" s="5">
        <v>-9750000000</v>
      </c>
      <c r="L170" s="5">
        <v>-5000000000</v>
      </c>
      <c r="M170" s="5">
        <v>-7000000000</v>
      </c>
    </row>
    <row r="171" spans="3:13" ht="15.5" x14ac:dyDescent="0.35">
      <c r="C171" t="s">
        <v>1470</v>
      </c>
    </row>
    <row r="172" spans="3:13" ht="15.5" x14ac:dyDescent="0.35">
      <c r="C172" t="s">
        <v>129</v>
      </c>
    </row>
    <row r="173" spans="3:13" ht="15.5" x14ac:dyDescent="0.35">
      <c r="C173" t="s">
        <v>604</v>
      </c>
      <c r="J173" s="5">
        <v>80250000000</v>
      </c>
      <c r="K173" s="5">
        <v>26490000000</v>
      </c>
      <c r="L173" s="5">
        <v>9500000000</v>
      </c>
    </row>
    <row r="174" spans="3:13" ht="15.5" x14ac:dyDescent="0.35">
      <c r="C174" t="s">
        <v>164</v>
      </c>
      <c r="D174" s="5">
        <v>-18475024634</v>
      </c>
      <c r="E174" s="5">
        <v>7636457957</v>
      </c>
      <c r="F174" s="5">
        <v>27670198386</v>
      </c>
      <c r="G174" s="5">
        <v>-29937764439</v>
      </c>
      <c r="I174" s="5">
        <v>704471475</v>
      </c>
      <c r="J174" s="5">
        <v>55886320611</v>
      </c>
      <c r="K174" s="5">
        <v>6704487141</v>
      </c>
      <c r="L174" s="5">
        <v>10090726734</v>
      </c>
      <c r="M174" s="5">
        <v>-458993158</v>
      </c>
    </row>
    <row r="175" spans="3:13" ht="15.5" x14ac:dyDescent="0.35">
      <c r="C175" t="s">
        <v>315</v>
      </c>
    </row>
    <row r="176" spans="3:13" ht="15.5" x14ac:dyDescent="0.35">
      <c r="C176" t="s">
        <v>165</v>
      </c>
      <c r="D176" s="5">
        <v>69590564361</v>
      </c>
      <c r="I176" s="5">
        <v>68886092886</v>
      </c>
      <c r="J176" s="5">
        <v>12999772275</v>
      </c>
      <c r="K176" s="5">
        <v>6295285134</v>
      </c>
      <c r="L176" s="5">
        <v>1940492634</v>
      </c>
      <c r="M176" s="5">
        <v>2399485792</v>
      </c>
    </row>
    <row r="177" spans="2:13" ht="15.5" x14ac:dyDescent="0.35">
      <c r="C177" t="s">
        <v>166</v>
      </c>
      <c r="D177" s="5">
        <v>51115539727</v>
      </c>
      <c r="E177" s="5">
        <v>7636457957</v>
      </c>
      <c r="F177" s="5">
        <v>27670198386</v>
      </c>
      <c r="G177" s="5">
        <v>-29937764439</v>
      </c>
      <c r="I177" s="5">
        <v>69590564361</v>
      </c>
      <c r="J177" s="5">
        <v>68886092886</v>
      </c>
      <c r="K177" s="5">
        <v>12999772275</v>
      </c>
      <c r="L177" s="5">
        <v>12031219368</v>
      </c>
      <c r="M177" s="5">
        <v>1940492634</v>
      </c>
    </row>
    <row r="179" spans="2:13" ht="15.5" x14ac:dyDescent="0.35">
      <c r="B179" t="s">
        <v>167</v>
      </c>
      <c r="C179" t="s">
        <v>11</v>
      </c>
      <c r="D179" s="5">
        <v>3330000000</v>
      </c>
      <c r="E179" s="5">
        <v>3330000000</v>
      </c>
      <c r="F179" s="5">
        <v>3330000000</v>
      </c>
      <c r="G179" s="5">
        <v>3330000000</v>
      </c>
      <c r="I179" s="5">
        <v>3330000000</v>
      </c>
      <c r="J179" s="5">
        <v>3330000000</v>
      </c>
      <c r="K179" s="5">
        <v>50000000</v>
      </c>
      <c r="L179" s="5">
        <v>0</v>
      </c>
      <c r="M179" s="5">
        <v>0</v>
      </c>
    </row>
    <row r="180" spans="2:13" ht="15.5" x14ac:dyDescent="0.35">
      <c r="C180" t="s">
        <v>168</v>
      </c>
      <c r="D180" s="6">
        <v>3.15</v>
      </c>
      <c r="E180" s="6">
        <v>1.93</v>
      </c>
      <c r="F180" s="6">
        <v>2.9</v>
      </c>
      <c r="G180" s="6">
        <v>1.6</v>
      </c>
    </row>
    <row r="181" spans="2:13" ht="15.5" x14ac:dyDescent="0.35">
      <c r="C181" t="s">
        <v>169</v>
      </c>
      <c r="D181" s="6">
        <v>30.48</v>
      </c>
      <c r="E181" s="6">
        <v>60.62</v>
      </c>
      <c r="F181" s="6">
        <v>46.55</v>
      </c>
      <c r="G181" s="6">
        <v>94.38</v>
      </c>
    </row>
    <row r="182" spans="2:13" ht="15.5" x14ac:dyDescent="0.35">
      <c r="C182" t="s">
        <v>60</v>
      </c>
      <c r="D182" s="6">
        <v>4.76</v>
      </c>
      <c r="E182" s="6">
        <v>8.52</v>
      </c>
      <c r="F182" s="6">
        <v>6.69</v>
      </c>
      <c r="G182" s="6">
        <v>11.41</v>
      </c>
    </row>
    <row r="183" spans="2:13" ht="15.5" x14ac:dyDescent="0.35">
      <c r="C183" t="s">
        <v>170</v>
      </c>
      <c r="D183" s="5">
        <v>12490000000</v>
      </c>
      <c r="E183" s="5">
        <v>12320000000</v>
      </c>
      <c r="F183" s="5">
        <v>13990000000</v>
      </c>
      <c r="G183" s="5">
        <v>6990000000</v>
      </c>
    </row>
    <row r="184" spans="2:13" ht="15.5" x14ac:dyDescent="0.35">
      <c r="C184" t="s">
        <v>171</v>
      </c>
      <c r="D184" s="6">
        <v>3.95E-2</v>
      </c>
      <c r="E184" s="6">
        <v>2.3199999999999998E-2</v>
      </c>
      <c r="F184" s="6">
        <v>3.7599999999999995E-2</v>
      </c>
      <c r="G184" s="6">
        <v>2.2799999999999997E-2</v>
      </c>
    </row>
    <row r="185" spans="2:13" ht="15.5" x14ac:dyDescent="0.35">
      <c r="C185" t="s">
        <v>172</v>
      </c>
      <c r="D185" s="6">
        <v>4.7300000000000002E-2</v>
      </c>
      <c r="E185" s="6">
        <v>3.0499999999999999E-2</v>
      </c>
      <c r="F185" s="6">
        <v>4.7199999999999999E-2</v>
      </c>
      <c r="G185" s="6">
        <v>2.75E-2</v>
      </c>
    </row>
    <row r="186" spans="2:13" ht="15.5" x14ac:dyDescent="0.35">
      <c r="C186" t="s">
        <v>173</v>
      </c>
      <c r="D186" s="6">
        <v>4.87E-2</v>
      </c>
      <c r="E186" s="6">
        <v>4.8099999999999997E-2</v>
      </c>
      <c r="F186" s="6">
        <v>6.0599999999999994E-2</v>
      </c>
      <c r="G186" s="6">
        <v>3.2199999999999999E-2</v>
      </c>
    </row>
    <row r="187" spans="2:13" ht="15.5" x14ac:dyDescent="0.35">
      <c r="C187" t="s">
        <v>174</v>
      </c>
    </row>
    <row r="188" spans="2:13" ht="15.5" x14ac:dyDescent="0.35">
      <c r="C188" t="s">
        <v>175</v>
      </c>
      <c r="D188" s="5">
        <v>221000000000</v>
      </c>
      <c r="E188" s="5">
        <v>211000000000</v>
      </c>
      <c r="F188" s="5">
        <v>204000000000</v>
      </c>
      <c r="G188" s="5">
        <v>194000000000</v>
      </c>
    </row>
    <row r="189" spans="2:13" ht="15.5" x14ac:dyDescent="0.35">
      <c r="C189" t="s">
        <v>176</v>
      </c>
      <c r="D189" s="6">
        <v>1.44</v>
      </c>
      <c r="E189" s="6">
        <v>1.85</v>
      </c>
      <c r="F189" s="6">
        <v>2.2000000000000002</v>
      </c>
      <c r="G189" s="6">
        <v>2.6</v>
      </c>
    </row>
    <row r="190" spans="2:13" ht="15.5" x14ac:dyDescent="0.35">
      <c r="C190" t="s">
        <v>177</v>
      </c>
      <c r="D190" s="6">
        <v>66.510000000000005</v>
      </c>
      <c r="E190" s="6">
        <v>63.35</v>
      </c>
      <c r="F190" s="6">
        <v>61.39</v>
      </c>
      <c r="G190" s="6">
        <v>58.18</v>
      </c>
    </row>
    <row r="191" spans="2:13" ht="15.5" x14ac:dyDescent="0.35">
      <c r="C191" t="s">
        <v>178</v>
      </c>
      <c r="D191" s="6">
        <v>1.44</v>
      </c>
      <c r="E191" s="6">
        <v>1.85</v>
      </c>
      <c r="F191" s="6">
        <v>2.2000000000000002</v>
      </c>
      <c r="G191" s="6">
        <v>2.6</v>
      </c>
    </row>
    <row r="192" spans="2:13" ht="15.5" x14ac:dyDescent="0.35">
      <c r="C192" t="s">
        <v>179</v>
      </c>
      <c r="D192" s="6">
        <v>66.510000000000005</v>
      </c>
      <c r="E192" s="6">
        <v>63.35</v>
      </c>
      <c r="F192" s="6">
        <v>61.39</v>
      </c>
      <c r="G192" s="6">
        <v>58.18</v>
      </c>
    </row>
    <row r="193" spans="3:13" ht="15.5" x14ac:dyDescent="0.35">
      <c r="C193" t="s">
        <v>180</v>
      </c>
    </row>
    <row r="194" spans="3:13" ht="15.5" x14ac:dyDescent="0.35">
      <c r="C194" t="s">
        <v>181</v>
      </c>
      <c r="D194" s="5">
        <v>8000000000</v>
      </c>
      <c r="E194" s="5">
        <v>7000000000</v>
      </c>
      <c r="F194" s="5">
        <v>5000000000</v>
      </c>
      <c r="G194" s="5">
        <v>5000000000</v>
      </c>
    </row>
    <row r="195" spans="3:13" ht="15.5" x14ac:dyDescent="0.35">
      <c r="C195" t="s">
        <v>182</v>
      </c>
      <c r="D195" s="5">
        <v>221000000000</v>
      </c>
      <c r="E195" s="5">
        <v>211000000000</v>
      </c>
      <c r="F195" s="5">
        <v>204000000000</v>
      </c>
      <c r="G195" s="5">
        <v>194000000000</v>
      </c>
    </row>
    <row r="196" spans="3:13" ht="15.5" x14ac:dyDescent="0.35">
      <c r="C196" t="s">
        <v>23</v>
      </c>
      <c r="D196" s="5">
        <v>8000000000</v>
      </c>
      <c r="E196" s="5">
        <v>7000000000</v>
      </c>
      <c r="F196" s="5">
        <v>5000000000</v>
      </c>
      <c r="G196" s="5">
        <v>5000000000</v>
      </c>
    </row>
    <row r="197" spans="3:13" ht="15.5" x14ac:dyDescent="0.35">
      <c r="C197" t="s">
        <v>20</v>
      </c>
      <c r="D197" s="5">
        <v>-43000000000</v>
      </c>
      <c r="E197" s="5">
        <v>-63000000000</v>
      </c>
      <c r="F197" s="5">
        <v>-57000000000</v>
      </c>
      <c r="G197" s="5">
        <v>-29000000000</v>
      </c>
    </row>
    <row r="198" spans="3:13" ht="15.5" x14ac:dyDescent="0.35">
      <c r="C198" t="s">
        <v>183</v>
      </c>
      <c r="D198" s="5">
        <v>170000000000</v>
      </c>
      <c r="E198" s="5">
        <v>169000000000</v>
      </c>
      <c r="F198" s="5">
        <v>174000000000</v>
      </c>
      <c r="G198" s="5">
        <v>167000000000</v>
      </c>
    </row>
    <row r="199" spans="3:13" ht="15.5" x14ac:dyDescent="0.35">
      <c r="C199" t="s">
        <v>184</v>
      </c>
      <c r="D199" s="5">
        <v>-17000000000</v>
      </c>
      <c r="E199" s="5">
        <v>24000000000</v>
      </c>
      <c r="F199" s="5">
        <v>42000000000</v>
      </c>
      <c r="G199" s="5">
        <v>-26000000000</v>
      </c>
    </row>
    <row r="200" spans="3:13" ht="15.5" x14ac:dyDescent="0.35">
      <c r="C200" t="s">
        <v>185</v>
      </c>
      <c r="D200" s="5">
        <v>-2000000000</v>
      </c>
      <c r="E200" s="5">
        <v>-9000000000</v>
      </c>
      <c r="F200" s="5">
        <v>-3000000000</v>
      </c>
      <c r="G200" s="5">
        <v>-1000000000</v>
      </c>
    </row>
    <row r="201" spans="3:13" ht="15.5" x14ac:dyDescent="0.35">
      <c r="C201" t="s">
        <v>12</v>
      </c>
      <c r="D201" s="5">
        <v>-19000000000</v>
      </c>
      <c r="E201" s="5">
        <v>15000000000</v>
      </c>
      <c r="F201" s="5">
        <v>39000000000</v>
      </c>
      <c r="G201" s="5">
        <v>-26000000000</v>
      </c>
    </row>
    <row r="202" spans="3:13" ht="15.5" x14ac:dyDescent="0.35">
      <c r="C202" t="s">
        <v>15</v>
      </c>
      <c r="D202" s="6">
        <v>-5.82</v>
      </c>
      <c r="E202" s="6">
        <v>4.5599999999999996</v>
      </c>
      <c r="F202" s="6">
        <v>11.72</v>
      </c>
      <c r="G202" s="6">
        <v>-7.96</v>
      </c>
    </row>
    <row r="203" spans="3:13" ht="15.5" x14ac:dyDescent="0.35">
      <c r="C203" t="s">
        <v>45</v>
      </c>
      <c r="I203" s="6">
        <v>9.23</v>
      </c>
      <c r="J203" s="6">
        <v>9.2899999999999991</v>
      </c>
      <c r="K203" s="6">
        <v>263.75</v>
      </c>
      <c r="L203" s="6">
        <v>106490.41</v>
      </c>
      <c r="M203" s="6">
        <v>1494510.09</v>
      </c>
    </row>
    <row r="204" spans="3:13" ht="15.5" x14ac:dyDescent="0.35">
      <c r="C204" t="s">
        <v>59</v>
      </c>
      <c r="I204" s="6">
        <v>12.68</v>
      </c>
      <c r="J204" s="6">
        <v>21.31</v>
      </c>
      <c r="K204" s="5">
        <v>0</v>
      </c>
      <c r="L204" s="5">
        <v>0</v>
      </c>
      <c r="M204" s="5">
        <v>0</v>
      </c>
    </row>
    <row r="205" spans="3:13" ht="15.5" x14ac:dyDescent="0.35">
      <c r="C205" t="s">
        <v>62</v>
      </c>
      <c r="I205" s="6">
        <v>1.8</v>
      </c>
      <c r="J205" s="6">
        <v>3.18</v>
      </c>
      <c r="K205" s="5">
        <v>0</v>
      </c>
      <c r="L205" s="5">
        <v>0</v>
      </c>
      <c r="M205" s="5">
        <v>0</v>
      </c>
    </row>
    <row r="206" spans="3:13" ht="15.5" x14ac:dyDescent="0.35">
      <c r="C206" t="s">
        <v>186</v>
      </c>
      <c r="I206" s="5">
        <v>43930000000</v>
      </c>
      <c r="J206" s="5">
        <v>44190000000</v>
      </c>
      <c r="K206" s="5">
        <v>24760000000</v>
      </c>
      <c r="L206" s="5">
        <v>19680000000</v>
      </c>
      <c r="M206" s="5">
        <v>14080000000</v>
      </c>
    </row>
    <row r="207" spans="3:13" ht="15.5" x14ac:dyDescent="0.35">
      <c r="C207" t="s">
        <v>187</v>
      </c>
      <c r="I207" s="6">
        <v>0.11070000000000001</v>
      </c>
      <c r="J207" s="6">
        <v>0.1288</v>
      </c>
      <c r="K207" s="6">
        <v>6.9500000000000006E-2</v>
      </c>
      <c r="L207" s="6">
        <v>9.5199999999999993E-2</v>
      </c>
      <c r="M207" s="6">
        <v>0.115</v>
      </c>
    </row>
    <row r="208" spans="3:13" ht="15.5" x14ac:dyDescent="0.35">
      <c r="C208" t="s">
        <v>188</v>
      </c>
      <c r="I208" s="6">
        <v>0.1457</v>
      </c>
      <c r="J208" s="6">
        <v>0.1721</v>
      </c>
      <c r="K208" s="6">
        <v>0.18359999999999999</v>
      </c>
      <c r="L208" s="6">
        <v>0.33340000000000003</v>
      </c>
      <c r="M208" s="6">
        <v>0.45899999999999996</v>
      </c>
    </row>
    <row r="209" spans="3:13" ht="15.5" x14ac:dyDescent="0.35">
      <c r="C209" t="s">
        <v>189</v>
      </c>
      <c r="I209" s="6">
        <v>0.19010000000000002</v>
      </c>
      <c r="J209" s="6">
        <v>0.30449999999999999</v>
      </c>
      <c r="K209" s="6">
        <v>0.318</v>
      </c>
      <c r="L209" s="6">
        <v>0.3705</v>
      </c>
      <c r="M209" s="6">
        <v>0.61909999999999998</v>
      </c>
    </row>
    <row r="210" spans="3:13" ht="15.5" x14ac:dyDescent="0.35">
      <c r="C210" t="s">
        <v>190</v>
      </c>
    </row>
    <row r="211" spans="3:13" ht="15.5" x14ac:dyDescent="0.35">
      <c r="C211" t="s">
        <v>56</v>
      </c>
      <c r="I211" s="6">
        <v>1.85</v>
      </c>
      <c r="J211" s="6">
        <v>3.67</v>
      </c>
      <c r="K211" s="5">
        <v>0</v>
      </c>
      <c r="L211" s="5">
        <v>0</v>
      </c>
      <c r="M211" s="5">
        <v>0</v>
      </c>
    </row>
    <row r="212" spans="3:13" ht="15.5" x14ac:dyDescent="0.35">
      <c r="C212" t="s">
        <v>53</v>
      </c>
      <c r="I212" s="6">
        <v>63.35</v>
      </c>
      <c r="J212" s="6">
        <v>53.96</v>
      </c>
      <c r="K212" s="6">
        <v>1436.9</v>
      </c>
      <c r="L212" s="6">
        <v>319372.21000000002</v>
      </c>
      <c r="M212" s="6">
        <v>3256199.53</v>
      </c>
    </row>
    <row r="213" spans="3:13" ht="15.5" x14ac:dyDescent="0.35">
      <c r="C213" t="s">
        <v>191</v>
      </c>
      <c r="I213" s="6">
        <v>1.85</v>
      </c>
      <c r="J213" s="6">
        <v>3.67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192</v>
      </c>
      <c r="I214" s="6">
        <v>63.35</v>
      </c>
      <c r="J214" s="6">
        <v>53.96</v>
      </c>
      <c r="K214" s="6">
        <v>1436.9</v>
      </c>
      <c r="L214" s="6">
        <v>319372.21000000002</v>
      </c>
      <c r="M214" s="6">
        <v>3256199.53</v>
      </c>
    </row>
    <row r="215" spans="3:13" ht="15.5" x14ac:dyDescent="0.35">
      <c r="C215" t="s">
        <v>193</v>
      </c>
      <c r="J215" s="5">
        <v>18000000000</v>
      </c>
      <c r="K215" s="5">
        <v>40000000000</v>
      </c>
      <c r="L215" s="5">
        <v>38000000000</v>
      </c>
      <c r="M215" s="5">
        <v>14000000000</v>
      </c>
    </row>
    <row r="216" spans="3:13" ht="15.5" x14ac:dyDescent="0.35">
      <c r="C216" t="s">
        <v>194</v>
      </c>
      <c r="I216" s="5">
        <v>7000000000</v>
      </c>
      <c r="J216" s="5">
        <v>5000000000</v>
      </c>
      <c r="K216" s="5">
        <v>4000000000</v>
      </c>
      <c r="L216" s="5">
        <v>16000000000</v>
      </c>
      <c r="M216" s="5">
        <v>15000000000</v>
      </c>
    </row>
    <row r="217" spans="3:13" ht="15.5" x14ac:dyDescent="0.35">
      <c r="C217" t="s">
        <v>25</v>
      </c>
      <c r="I217" s="5">
        <v>7000000000</v>
      </c>
      <c r="J217" s="5">
        <v>23000000000</v>
      </c>
      <c r="K217" s="5">
        <v>44000000000</v>
      </c>
      <c r="L217" s="5">
        <v>54000000000</v>
      </c>
      <c r="M217" s="5">
        <v>29000000000</v>
      </c>
    </row>
    <row r="218" spans="3:13" ht="15.5" x14ac:dyDescent="0.35">
      <c r="C218" t="s">
        <v>22</v>
      </c>
      <c r="I218" s="5">
        <v>-63000000000</v>
      </c>
      <c r="J218" s="5">
        <v>-53000000000</v>
      </c>
      <c r="K218" s="5">
        <v>24000000000</v>
      </c>
      <c r="L218" s="5">
        <v>42000000000</v>
      </c>
      <c r="M218" s="5">
        <v>27000000000</v>
      </c>
    </row>
    <row r="219" spans="3:13" ht="15.5" x14ac:dyDescent="0.35">
      <c r="C219" t="s">
        <v>195</v>
      </c>
      <c r="I219" s="5">
        <v>169000000000</v>
      </c>
      <c r="J219" s="5">
        <v>155000000000</v>
      </c>
      <c r="K219" s="5">
        <v>61000000000</v>
      </c>
      <c r="L219" s="5">
        <v>43000000000</v>
      </c>
      <c r="M219" s="5">
        <v>30000000000</v>
      </c>
    </row>
    <row r="220" spans="3:13" ht="15.5" x14ac:dyDescent="0.35">
      <c r="C220" t="s">
        <v>196</v>
      </c>
      <c r="I220" s="5">
        <v>45000000000</v>
      </c>
      <c r="J220" s="5">
        <v>12000000000</v>
      </c>
      <c r="K220" s="5">
        <v>5000000000</v>
      </c>
      <c r="L220" s="5">
        <v>-15000000000</v>
      </c>
      <c r="M220" s="5">
        <v>3000000000</v>
      </c>
    </row>
    <row r="221" spans="3:13" ht="15.5" x14ac:dyDescent="0.35">
      <c r="C221" t="s">
        <v>197</v>
      </c>
      <c r="I221" s="5">
        <v>-14000000000</v>
      </c>
      <c r="J221" s="5">
        <v>-4000000000</v>
      </c>
      <c r="K221" s="5">
        <v>-14000000000</v>
      </c>
      <c r="L221" s="5">
        <v>-4000000000</v>
      </c>
      <c r="M221" s="5">
        <v>-1000000000</v>
      </c>
    </row>
    <row r="222" spans="3:13" ht="15.5" x14ac:dyDescent="0.35">
      <c r="C222" t="s">
        <v>14</v>
      </c>
      <c r="I222" s="5">
        <v>32000000000</v>
      </c>
      <c r="J222" s="5">
        <v>8000000000</v>
      </c>
      <c r="K222" s="5">
        <v>-9000000000</v>
      </c>
      <c r="L222" s="5">
        <v>-19000000000</v>
      </c>
      <c r="M222" s="5">
        <v>3000000000</v>
      </c>
    </row>
    <row r="223" spans="3:13" ht="15.5" x14ac:dyDescent="0.35">
      <c r="C223" t="s">
        <v>16</v>
      </c>
      <c r="I223" s="6">
        <v>9.56</v>
      </c>
      <c r="J223" s="6">
        <v>2.5</v>
      </c>
      <c r="K223" s="6">
        <v>-174.29</v>
      </c>
      <c r="L223" s="6">
        <v>-192501.75</v>
      </c>
      <c r="M223" s="6">
        <v>502496.12</v>
      </c>
    </row>
    <row r="225" spans="2:13" ht="15.5" x14ac:dyDescent="0.35">
      <c r="B225" t="s">
        <v>198</v>
      </c>
      <c r="C225" t="s">
        <v>199</v>
      </c>
      <c r="D225" s="5">
        <v>10000000000</v>
      </c>
      <c r="E225" s="5">
        <v>6000000000</v>
      </c>
      <c r="F225" s="5">
        <v>10000000000</v>
      </c>
      <c r="G225" s="5">
        <v>5000000000</v>
      </c>
      <c r="H225" s="5">
        <v>42000000000</v>
      </c>
      <c r="I225" s="5">
        <v>31000000000</v>
      </c>
      <c r="J225" s="5">
        <v>31000000000</v>
      </c>
      <c r="K225" s="5">
        <v>13000000000</v>
      </c>
      <c r="L225" s="5">
        <v>11000000000</v>
      </c>
      <c r="M225" s="5">
        <v>8000000000</v>
      </c>
    </row>
    <row r="226" spans="2:13" ht="15.5" x14ac:dyDescent="0.35">
      <c r="C226" t="s">
        <v>317</v>
      </c>
      <c r="H226" s="5">
        <v>32000000000</v>
      </c>
      <c r="I226" s="5">
        <v>31000000000</v>
      </c>
      <c r="J226" s="5">
        <v>31000000000</v>
      </c>
    </row>
    <row r="227" spans="2:13" ht="15.5" x14ac:dyDescent="0.35">
      <c r="C227" t="s">
        <v>200</v>
      </c>
      <c r="H227" s="5">
        <v>3</v>
      </c>
      <c r="I227" s="5">
        <v>3</v>
      </c>
      <c r="J227" s="5">
        <v>3</v>
      </c>
    </row>
    <row r="228" spans="2:13" ht="15.5" x14ac:dyDescent="0.35">
      <c r="C228" t="s">
        <v>64</v>
      </c>
      <c r="H228" s="6">
        <v>0.23850000000000002</v>
      </c>
      <c r="I228" s="6">
        <v>0.3251</v>
      </c>
      <c r="J228" s="6">
        <v>0.32299999999999995</v>
      </c>
    </row>
    <row r="229" spans="2:13" ht="15.5" x14ac:dyDescent="0.35">
      <c r="C229" t="s">
        <v>201</v>
      </c>
      <c r="H229" s="6">
        <v>3.61E-2</v>
      </c>
      <c r="I229" s="6">
        <v>2.8799999999999999E-2</v>
      </c>
      <c r="J229" s="6">
        <v>7.8000000000000005E-3</v>
      </c>
    </row>
    <row r="230" spans="2:13" ht="15.5" x14ac:dyDescent="0.35">
      <c r="C230" t="s">
        <v>44</v>
      </c>
      <c r="D230" s="6">
        <v>3.14</v>
      </c>
      <c r="E230" s="6">
        <v>1.93</v>
      </c>
      <c r="F230" s="6">
        <v>2.9</v>
      </c>
      <c r="G230" s="6">
        <v>1.6</v>
      </c>
      <c r="H230" s="6">
        <v>12.58</v>
      </c>
      <c r="I230" s="6">
        <v>9.2200000000000006</v>
      </c>
      <c r="J230" s="6">
        <v>9.2799999999999994</v>
      </c>
      <c r="K230" s="6">
        <v>3.96</v>
      </c>
      <c r="L230" s="6">
        <v>3.2</v>
      </c>
      <c r="M230" s="6">
        <v>2.29</v>
      </c>
    </row>
    <row r="231" spans="2:13" ht="15.5" x14ac:dyDescent="0.35">
      <c r="C231" t="s">
        <v>318</v>
      </c>
      <c r="H231" s="6">
        <v>9.57</v>
      </c>
      <c r="I231" s="6">
        <v>9.2200000000000006</v>
      </c>
      <c r="J231" s="6">
        <v>9.2799999999999994</v>
      </c>
    </row>
    <row r="232" spans="2:13" ht="15.5" x14ac:dyDescent="0.35">
      <c r="C232" t="s">
        <v>66</v>
      </c>
      <c r="H232" s="5">
        <v>3</v>
      </c>
      <c r="I232" s="5">
        <v>3</v>
      </c>
      <c r="J232" s="5">
        <v>3</v>
      </c>
    </row>
    <row r="233" spans="2:13" ht="15.5" x14ac:dyDescent="0.35">
      <c r="C233" t="s">
        <v>202</v>
      </c>
      <c r="H233" s="6">
        <v>0.23850000000000002</v>
      </c>
      <c r="I233" s="6">
        <v>0.3251</v>
      </c>
      <c r="J233" s="6">
        <v>0.32299999999999995</v>
      </c>
    </row>
    <row r="234" spans="2:13" ht="15.5" x14ac:dyDescent="0.35">
      <c r="C234" t="s">
        <v>203</v>
      </c>
      <c r="H234" s="6">
        <v>3.61E-2</v>
      </c>
      <c r="I234" s="6">
        <v>2.8799999999999999E-2</v>
      </c>
      <c r="J234" s="6">
        <v>7.8000000000000005E-3</v>
      </c>
    </row>
    <row r="235" spans="2:13" ht="15.5" x14ac:dyDescent="0.35">
      <c r="C235" t="s">
        <v>204</v>
      </c>
      <c r="D235" s="5">
        <v>67000000000</v>
      </c>
      <c r="E235" s="5">
        <v>46000000000</v>
      </c>
      <c r="F235" s="5">
        <v>67000000000</v>
      </c>
      <c r="G235" s="5">
        <v>44000000000</v>
      </c>
      <c r="H235" s="5">
        <v>268000000000</v>
      </c>
      <c r="I235" s="5">
        <v>216000000000</v>
      </c>
      <c r="J235" s="5">
        <v>207000000000</v>
      </c>
      <c r="K235" s="5">
        <v>124000000000</v>
      </c>
      <c r="L235" s="5">
        <v>105000000000</v>
      </c>
      <c r="M235" s="5">
        <v>78000000000</v>
      </c>
    </row>
    <row r="236" spans="2:13" ht="15.5" x14ac:dyDescent="0.35">
      <c r="C236" t="s">
        <v>319</v>
      </c>
      <c r="H236" s="5">
        <v>224000000000</v>
      </c>
      <c r="I236" s="5">
        <v>216000000000</v>
      </c>
      <c r="J236" s="5">
        <v>207000000000</v>
      </c>
    </row>
    <row r="237" spans="2:13" ht="15.5" x14ac:dyDescent="0.35">
      <c r="C237" t="s">
        <v>205</v>
      </c>
      <c r="H237" s="5">
        <v>3</v>
      </c>
      <c r="I237" s="5">
        <v>3</v>
      </c>
      <c r="J237" s="5">
        <v>3</v>
      </c>
    </row>
    <row r="238" spans="2:13" ht="15.5" x14ac:dyDescent="0.35">
      <c r="C238" t="s">
        <v>206</v>
      </c>
      <c r="H238" s="6">
        <v>0.23850000000000002</v>
      </c>
      <c r="I238" s="6">
        <v>0.3251</v>
      </c>
      <c r="J238" s="6">
        <v>0.32299999999999995</v>
      </c>
    </row>
    <row r="239" spans="2:13" ht="15.5" x14ac:dyDescent="0.35">
      <c r="C239" t="s">
        <v>207</v>
      </c>
      <c r="H239" s="6">
        <v>3.61E-2</v>
      </c>
      <c r="I239" s="6">
        <v>2.8799999999999999E-2</v>
      </c>
      <c r="J239" s="6">
        <v>7.8000000000000005E-3</v>
      </c>
    </row>
    <row r="240" spans="2:13" ht="15.5" x14ac:dyDescent="0.35">
      <c r="C240" t="s">
        <v>208</v>
      </c>
      <c r="I240" s="6">
        <v>6.6</v>
      </c>
    </row>
    <row r="241" spans="3:9" ht="15.5" x14ac:dyDescent="0.35">
      <c r="C241" t="s">
        <v>320</v>
      </c>
      <c r="I241" s="6">
        <v>8.67</v>
      </c>
    </row>
    <row r="242" spans="3:9" ht="15.5" x14ac:dyDescent="0.35">
      <c r="C242" t="s">
        <v>209</v>
      </c>
      <c r="I242" s="6">
        <v>7.42</v>
      </c>
    </row>
    <row r="243" spans="3:9" ht="15.5" x14ac:dyDescent="0.35">
      <c r="C243" t="s">
        <v>321</v>
      </c>
      <c r="I243" s="6">
        <v>0.1153</v>
      </c>
    </row>
    <row r="244" spans="3:9" ht="15.5" x14ac:dyDescent="0.35">
      <c r="C244" t="s">
        <v>322</v>
      </c>
      <c r="I244" s="6">
        <v>1.23</v>
      </c>
    </row>
    <row r="245" spans="3:9" ht="15.5" x14ac:dyDescent="0.35">
      <c r="C245" t="s">
        <v>210</v>
      </c>
      <c r="I245" s="6">
        <v>1.25</v>
      </c>
    </row>
    <row r="246" spans="3:9" ht="15.5" x14ac:dyDescent="0.35">
      <c r="C246" t="s">
        <v>323</v>
      </c>
      <c r="I246" s="6">
        <v>12.07</v>
      </c>
    </row>
    <row r="247" spans="3:9" ht="15.5" x14ac:dyDescent="0.35">
      <c r="C247" t="s">
        <v>324</v>
      </c>
      <c r="I247" s="6">
        <v>33.299999999999997</v>
      </c>
    </row>
    <row r="248" spans="3:9" ht="15.5" x14ac:dyDescent="0.35">
      <c r="C248" t="s">
        <v>325</v>
      </c>
      <c r="I248" s="6">
        <v>5.51</v>
      </c>
    </row>
    <row r="249" spans="3:9" ht="15.5" x14ac:dyDescent="0.35">
      <c r="C249" t="s">
        <v>326</v>
      </c>
      <c r="I249" s="6">
        <v>5.09</v>
      </c>
    </row>
    <row r="250" spans="3:9" ht="15.5" x14ac:dyDescent="0.35">
      <c r="C250" t="s">
        <v>327</v>
      </c>
      <c r="I250" s="6">
        <v>-13.34</v>
      </c>
    </row>
    <row r="251" spans="3:9" ht="15.5" x14ac:dyDescent="0.35">
      <c r="C251" t="s">
        <v>328</v>
      </c>
      <c r="I251" s="6">
        <v>-0.09</v>
      </c>
    </row>
    <row r="252" spans="3:9" ht="15.5" x14ac:dyDescent="0.35">
      <c r="C252" t="s">
        <v>329</v>
      </c>
      <c r="I252" s="6">
        <v>9.57</v>
      </c>
    </row>
    <row r="253" spans="3:9" ht="15.5" x14ac:dyDescent="0.35">
      <c r="C253" t="s">
        <v>211</v>
      </c>
      <c r="I253" s="6">
        <v>12.58</v>
      </c>
    </row>
    <row r="254" spans="3:9" ht="15.5" x14ac:dyDescent="0.35">
      <c r="C254" t="s">
        <v>330</v>
      </c>
      <c r="I254" s="6">
        <v>67.260000000000005</v>
      </c>
    </row>
    <row r="255" spans="3:9" ht="15.5" x14ac:dyDescent="0.35">
      <c r="C255" t="s">
        <v>212</v>
      </c>
      <c r="D255" s="6">
        <v>15.35</v>
      </c>
    </row>
    <row r="256" spans="3:9" ht="15.5" x14ac:dyDescent="0.35">
      <c r="C256" t="s">
        <v>213</v>
      </c>
      <c r="I256" s="6">
        <v>66.459999999999994</v>
      </c>
    </row>
    <row r="257" spans="3:9" ht="15.5" x14ac:dyDescent="0.35">
      <c r="C257" t="s">
        <v>331</v>
      </c>
      <c r="I257" s="6">
        <v>2.4900000000000002</v>
      </c>
    </row>
    <row r="258" spans="3:9" ht="15.5" x14ac:dyDescent="0.35">
      <c r="C258" t="s">
        <v>214</v>
      </c>
      <c r="D258" s="6">
        <v>7.27</v>
      </c>
    </row>
    <row r="259" spans="3:9" ht="15.5" x14ac:dyDescent="0.35">
      <c r="C259" t="s">
        <v>215</v>
      </c>
      <c r="D259" s="6">
        <v>5.83</v>
      </c>
    </row>
    <row r="260" spans="3:9" ht="15.5" x14ac:dyDescent="0.35">
      <c r="C260" t="s">
        <v>216</v>
      </c>
      <c r="D260" s="6">
        <v>0.03</v>
      </c>
    </row>
    <row r="261" spans="3:9" ht="15.5" x14ac:dyDescent="0.35">
      <c r="C261" t="s">
        <v>332</v>
      </c>
      <c r="D261" s="6">
        <v>0.03</v>
      </c>
    </row>
    <row r="262" spans="3:9" ht="15.5" x14ac:dyDescent="0.35">
      <c r="C262" t="s">
        <v>217</v>
      </c>
      <c r="D262" s="6">
        <v>0.16</v>
      </c>
    </row>
    <row r="263" spans="3:9" ht="15.5" x14ac:dyDescent="0.35">
      <c r="C263" t="s">
        <v>218</v>
      </c>
      <c r="D263" s="6">
        <v>0.03</v>
      </c>
    </row>
    <row r="264" spans="3:9" ht="15.5" x14ac:dyDescent="0.35">
      <c r="C264" t="s">
        <v>219</v>
      </c>
      <c r="D264" s="6">
        <v>1.2</v>
      </c>
    </row>
    <row r="265" spans="3:9" ht="15.5" x14ac:dyDescent="0.35">
      <c r="C265" t="s">
        <v>12</v>
      </c>
      <c r="D265" s="5">
        <v>-19000000000</v>
      </c>
    </row>
    <row r="266" spans="3:9" ht="15.5" x14ac:dyDescent="0.35">
      <c r="C266" t="s">
        <v>220</v>
      </c>
      <c r="I266" s="6">
        <v>12.94</v>
      </c>
    </row>
    <row r="267" spans="3:9" ht="15.5" x14ac:dyDescent="0.35">
      <c r="C267" t="s">
        <v>221</v>
      </c>
      <c r="I267" s="6">
        <v>0.1202</v>
      </c>
    </row>
    <row r="268" spans="3:9" ht="15.5" x14ac:dyDescent="0.35">
      <c r="C268" t="s">
        <v>222</v>
      </c>
      <c r="I268" s="6">
        <v>0.14400000000000002</v>
      </c>
    </row>
    <row r="269" spans="3:9" ht="15.5" x14ac:dyDescent="0.35">
      <c r="C269" t="s">
        <v>223</v>
      </c>
      <c r="I269" s="6">
        <v>0.17800000000000002</v>
      </c>
    </row>
    <row r="270" spans="3:9" ht="15.5" x14ac:dyDescent="0.35">
      <c r="C270" t="s">
        <v>334</v>
      </c>
      <c r="I270" s="6">
        <v>0.17280000000000001</v>
      </c>
    </row>
    <row r="271" spans="3:9" ht="15.5" x14ac:dyDescent="0.35">
      <c r="C271" t="s">
        <v>224</v>
      </c>
      <c r="D271" s="6">
        <v>56.64</v>
      </c>
    </row>
    <row r="272" spans="3:9" ht="15.5" x14ac:dyDescent="0.35">
      <c r="C272" t="s">
        <v>225</v>
      </c>
      <c r="D272" s="6">
        <v>78.88</v>
      </c>
    </row>
    <row r="273" spans="3:9" ht="15.5" x14ac:dyDescent="0.35">
      <c r="C273" t="s">
        <v>227</v>
      </c>
      <c r="D273" s="6">
        <v>135.52000000000001</v>
      </c>
    </row>
    <row r="274" spans="3:9" ht="15.5" x14ac:dyDescent="0.35">
      <c r="C274" t="s">
        <v>228</v>
      </c>
      <c r="D274" s="6">
        <v>1.61</v>
      </c>
    </row>
    <row r="275" spans="3:9" ht="15.5" x14ac:dyDescent="0.35">
      <c r="C275" t="s">
        <v>335</v>
      </c>
      <c r="I275" s="6">
        <v>0.83</v>
      </c>
    </row>
    <row r="276" spans="3:9" ht="15.5" x14ac:dyDescent="0.35">
      <c r="C276" t="s">
        <v>336</v>
      </c>
      <c r="I276" s="6">
        <v>3.85</v>
      </c>
    </row>
    <row r="277" spans="3:9" ht="15.5" x14ac:dyDescent="0.35">
      <c r="C277" t="s">
        <v>40</v>
      </c>
      <c r="I277" s="5">
        <v>276000000000</v>
      </c>
    </row>
    <row r="278" spans="3:9" ht="15.5" x14ac:dyDescent="0.35">
      <c r="C278" t="s">
        <v>229</v>
      </c>
      <c r="I278" s="5">
        <v>233000000000</v>
      </c>
    </row>
    <row r="279" spans="3:9" ht="15.5" x14ac:dyDescent="0.35">
      <c r="C279" t="s">
        <v>230</v>
      </c>
      <c r="I279" s="5">
        <v>3330000000</v>
      </c>
    </row>
    <row r="280" spans="3:9" ht="15.5" x14ac:dyDescent="0.35">
      <c r="C280" t="s">
        <v>231</v>
      </c>
      <c r="I280" s="6">
        <v>0.27460000000000001</v>
      </c>
    </row>
    <row r="281" spans="3:9" ht="15.5" x14ac:dyDescent="0.35">
      <c r="C281" t="s">
        <v>232</v>
      </c>
      <c r="D281" s="6">
        <v>0.32119999999999999</v>
      </c>
    </row>
    <row r="282" spans="3:9" ht="15.5" x14ac:dyDescent="0.35">
      <c r="C282" t="s">
        <v>233</v>
      </c>
      <c r="D282" s="6">
        <v>0.17249999999999999</v>
      </c>
    </row>
    <row r="283" spans="3:9" ht="15.5" x14ac:dyDescent="0.35">
      <c r="C283" t="s">
        <v>234</v>
      </c>
      <c r="D283" s="6">
        <v>0.156</v>
      </c>
    </row>
    <row r="284" spans="3:9" ht="15.5" x14ac:dyDescent="0.35">
      <c r="C284" t="s">
        <v>235</v>
      </c>
      <c r="D284" s="6">
        <v>0.1396</v>
      </c>
    </row>
    <row r="285" spans="3:9" ht="15.5" x14ac:dyDescent="0.35">
      <c r="C285" t="s">
        <v>236</v>
      </c>
      <c r="D285" s="6">
        <v>0.23469999999999999</v>
      </c>
    </row>
    <row r="286" spans="3:9" ht="15.5" x14ac:dyDescent="0.35">
      <c r="C286" t="s">
        <v>237</v>
      </c>
      <c r="D286" s="6">
        <v>0.12560000000000002</v>
      </c>
    </row>
    <row r="287" spans="3:9" ht="15.5" x14ac:dyDescent="0.35">
      <c r="C287" t="s">
        <v>238</v>
      </c>
      <c r="I287" s="5">
        <v>3</v>
      </c>
    </row>
    <row r="288" spans="3:9" ht="15.5" x14ac:dyDescent="0.35">
      <c r="C288" t="s">
        <v>239</v>
      </c>
      <c r="I288" s="5">
        <v>3</v>
      </c>
    </row>
    <row r="289" spans="3:9" ht="15.5" x14ac:dyDescent="0.35">
      <c r="C289" t="s">
        <v>240</v>
      </c>
      <c r="I289" s="6">
        <v>0.23850000000000002</v>
      </c>
    </row>
    <row r="290" spans="3:9" ht="15.5" x14ac:dyDescent="0.35">
      <c r="C290" t="s">
        <v>241</v>
      </c>
      <c r="I290" s="6">
        <v>3.61E-2</v>
      </c>
    </row>
    <row r="291" spans="3:9" ht="15.5" x14ac:dyDescent="0.35">
      <c r="C291" t="s">
        <v>242</v>
      </c>
      <c r="I291" t="s">
        <v>403</v>
      </c>
    </row>
    <row r="292" spans="3:9" ht="15.5" x14ac:dyDescent="0.35">
      <c r="C292" t="s">
        <v>244</v>
      </c>
      <c r="I292" s="5">
        <v>4</v>
      </c>
    </row>
    <row r="293" spans="3:9" ht="15.5" x14ac:dyDescent="0.35">
      <c r="C293" t="s">
        <v>245</v>
      </c>
      <c r="I293" s="6">
        <v>0.13</v>
      </c>
    </row>
    <row r="294" spans="3:9" ht="15.5" x14ac:dyDescent="0.35">
      <c r="C294" t="s">
        <v>246</v>
      </c>
      <c r="I294" s="6">
        <v>0.26</v>
      </c>
    </row>
    <row r="295" spans="3:9" ht="15.5" x14ac:dyDescent="0.35">
      <c r="C295" t="s">
        <v>247</v>
      </c>
      <c r="I295" s="6">
        <v>0.69</v>
      </c>
    </row>
    <row r="296" spans="3:9" ht="15.5" x14ac:dyDescent="0.35">
      <c r="C296" t="s">
        <v>249</v>
      </c>
      <c r="I296" s="6">
        <v>0.52</v>
      </c>
    </row>
    <row r="297" spans="3:9" ht="15.5" x14ac:dyDescent="0.35">
      <c r="C297" t="s">
        <v>250</v>
      </c>
      <c r="I297" s="6">
        <v>0.48</v>
      </c>
    </row>
    <row r="298" spans="3:9" ht="15.5" x14ac:dyDescent="0.35">
      <c r="C298" t="s">
        <v>251</v>
      </c>
      <c r="I298" s="6">
        <v>0.23</v>
      </c>
    </row>
    <row r="299" spans="3:9" ht="15.5" x14ac:dyDescent="0.35">
      <c r="C299" t="s">
        <v>337</v>
      </c>
      <c r="I299" s="5">
        <v>224000000000</v>
      </c>
    </row>
    <row r="300" spans="3:9" ht="15.5" x14ac:dyDescent="0.35">
      <c r="C300" t="s">
        <v>338</v>
      </c>
      <c r="I300" s="5">
        <v>72000000000</v>
      </c>
    </row>
    <row r="301" spans="3:9" ht="15.5" x14ac:dyDescent="0.35">
      <c r="C301" t="s">
        <v>339</v>
      </c>
      <c r="I301" s="5">
        <v>46000000000</v>
      </c>
    </row>
    <row r="302" spans="3:9" ht="15.5" x14ac:dyDescent="0.35">
      <c r="C302" t="s">
        <v>340</v>
      </c>
      <c r="I302" s="5">
        <v>32000000000</v>
      </c>
    </row>
    <row r="303" spans="3:9" ht="15.5" x14ac:dyDescent="0.35">
      <c r="C303" t="s">
        <v>252</v>
      </c>
      <c r="D303" s="5">
        <v>51000000000</v>
      </c>
    </row>
    <row r="304" spans="3:9" ht="15.5" x14ac:dyDescent="0.35">
      <c r="C304" t="s">
        <v>253</v>
      </c>
      <c r="D304" s="5">
        <v>265000000000</v>
      </c>
    </row>
    <row r="305" spans="3:9" ht="15.5" x14ac:dyDescent="0.35">
      <c r="C305" t="s">
        <v>254</v>
      </c>
      <c r="D305" s="5">
        <v>35000000000</v>
      </c>
    </row>
    <row r="306" spans="3:9" ht="15.5" x14ac:dyDescent="0.35">
      <c r="C306" t="s">
        <v>183</v>
      </c>
      <c r="D306" s="5">
        <v>170000000000</v>
      </c>
    </row>
    <row r="307" spans="3:9" ht="15.5" x14ac:dyDescent="0.35">
      <c r="C307" t="s">
        <v>182</v>
      </c>
      <c r="I307" s="5">
        <v>221000000000</v>
      </c>
    </row>
    <row r="308" spans="3:9" ht="15.5" x14ac:dyDescent="0.35">
      <c r="C308" t="s">
        <v>181</v>
      </c>
      <c r="D308" s="5">
        <v>8000000000</v>
      </c>
    </row>
    <row r="309" spans="3:9" ht="15.5" x14ac:dyDescent="0.35">
      <c r="C309" t="s">
        <v>23</v>
      </c>
      <c r="D309" s="5">
        <v>8000000000</v>
      </c>
    </row>
    <row r="310" spans="3:9" ht="15.5" x14ac:dyDescent="0.35">
      <c r="C310" t="s">
        <v>20</v>
      </c>
      <c r="D310" s="5">
        <v>-43000000000</v>
      </c>
    </row>
    <row r="311" spans="3:9" ht="15.5" x14ac:dyDescent="0.35">
      <c r="C311" t="s">
        <v>255</v>
      </c>
      <c r="I311" s="5">
        <v>221000000000</v>
      </c>
    </row>
    <row r="312" spans="3:9" ht="15.5" x14ac:dyDescent="0.35">
      <c r="C312" t="s">
        <v>341</v>
      </c>
      <c r="I312" s="5">
        <v>23000000000</v>
      </c>
    </row>
    <row r="313" spans="3:9" ht="15.5" x14ac:dyDescent="0.35">
      <c r="C313" t="s">
        <v>342</v>
      </c>
      <c r="I313" s="5">
        <v>-36000000000</v>
      </c>
    </row>
    <row r="314" spans="3:9" ht="15.5" x14ac:dyDescent="0.35">
      <c r="C314" t="s">
        <v>343</v>
      </c>
      <c r="I314" s="5">
        <v>0</v>
      </c>
    </row>
    <row r="315" spans="3:9" ht="15.5" x14ac:dyDescent="0.35">
      <c r="C315" t="s">
        <v>344</v>
      </c>
      <c r="I315" s="5">
        <v>-15000000000</v>
      </c>
    </row>
    <row r="316" spans="3:9" ht="15.5" x14ac:dyDescent="0.35">
      <c r="C316" t="s">
        <v>345</v>
      </c>
      <c r="I316" s="5">
        <v>8000000000</v>
      </c>
    </row>
  </sheetData>
  <pageMargins left="0.7" right="0.7" top="0.75" bottom="0.75" header="0.3" footer="0.3"/>
  <ignoredErrors>
    <ignoredError sqref="A1:M317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3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1495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1496</v>
      </c>
      <c r="D2" s="2" vm="213">
        <f ca="1">IFERROR(_xlfn.STOCKHISTORY("XIDX:" &amp; $C$1, D3, , 0, 0, 1), "Libur")</f>
        <v>11675</v>
      </c>
      <c r="H2" s="2" vm="213">
        <f ca="1">IFERROR(INDEX(D2:G2,COUNT(D2:G2)),"")</f>
        <v>11675</v>
      </c>
      <c r="I2" s="2" vm="214">
        <f ca="1">IFERROR(_xlfn.STOCKHISTORY("XIDX:" &amp; $C$1, I1, , 0, 0, 1), "Libur")</f>
        <v>6975</v>
      </c>
      <c r="J2" s="2" vm="75">
        <f ca="1">IFERROR(_xlfn.STOCKHISTORY("XIDX:" &amp; $C$1, J1, , 0, 0, 1), "Libur")</f>
        <v>8475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1044192000</v>
      </c>
      <c r="H4" s="2">
        <f>IFERROR(SUM(D4:G4)*(4/MAX(1,COUNT(D4:G4))),"")</f>
        <v>4176768000</v>
      </c>
      <c r="I4" s="2">
        <f>IFERROR(INDEX(I51:I500,MATCH($C$4,$C$51:$C$500,0)),"")</f>
        <v>4910263000</v>
      </c>
      <c r="J4" s="2">
        <f>IFERROR(INDEX(J51:J500,MATCH($C$4,$C$51:$C$500,0)),"")</f>
        <v>5319582000</v>
      </c>
      <c r="K4" s="2">
        <f>IFERROR(INDEX(K51:K500,MATCH($C$4,$C$51:$C$500,0)),"")</f>
        <v>5915408000</v>
      </c>
      <c r="L4" s="2">
        <f>IFERROR(INDEX(L51:L500,MATCH($C$4,$C$51:$C$500,0)),"")</f>
        <v>7725933000</v>
      </c>
      <c r="M4" s="2">
        <f>IFERROR(INDEX(M51:M500,MATCH($C$4,$C$51:$C$500,0)),"")</f>
        <v>3862139000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140920000</v>
      </c>
      <c r="H5" s="2">
        <f>IFERROR(SUM(D5:G5)*(4/MAX(1,COUNT(D5:G5))),"")</f>
        <v>563680000</v>
      </c>
      <c r="I5" s="2">
        <f>IFERROR(INDEX(I51:I500,MATCH($C$5,$C$51:$C$500,0)),"")</f>
        <v>581762000</v>
      </c>
      <c r="J5" s="2">
        <f>IFERROR(INDEX(J51:J500,MATCH($C$5,$C$51:$C$500,0)),"")</f>
        <v>1191700000</v>
      </c>
      <c r="K5" s="2">
        <f>IFERROR(INDEX(K51:K500,MATCH($C$5,$C$51:$C$500,0)),"")</f>
        <v>1156964000</v>
      </c>
      <c r="L5" s="2">
        <f>IFERROR(INDEX(L51:L500,MATCH($C$5,$C$51:$C$500,0)),"")</f>
        <v>2090990000</v>
      </c>
      <c r="M5" s="2">
        <f>IFERROR(INDEX(M51:M500,MATCH($C$5,$C$51:$C$500,0)),"")</f>
        <v>798669000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3781230000</v>
      </c>
      <c r="H6" s="2">
        <f>IFERROR(INDEX(D6:G6,COUNT(D6:G6)),"")</f>
        <v>3781230000</v>
      </c>
      <c r="I6" s="2">
        <f>IFERROR(INDEX(I51:I500,MATCH($C$6,$C$51:$C$500,0)),"")</f>
        <v>3649628000</v>
      </c>
      <c r="J6" s="2">
        <f>IFERROR(INDEX(J51:J500,MATCH($C$6,$C$51:$C$500,0)),"")</f>
        <v>3363482000</v>
      </c>
      <c r="K6" s="2">
        <f>IFERROR(INDEX(K51:K500,MATCH($C$6,$C$51:$C$500,0)),"")</f>
        <v>4790464000</v>
      </c>
      <c r="L6" s="2">
        <f>IFERROR(INDEX(L51:L500,MATCH($C$6,$C$51:$C$500,0)),"")</f>
        <v>4508216000</v>
      </c>
      <c r="M6" s="2">
        <f>IFERROR(INDEX(M51:M500,MATCH($C$6,$C$51:$C$500,0)),"")</f>
        <v>3622050000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7.79</v>
      </c>
      <c r="H7" s="3">
        <f>IFERROR(INDEX(D7:G7,COUNT(D7:G7)),"")</f>
        <v>7.79</v>
      </c>
      <c r="I7" s="3">
        <f>IFERROR(INDEX(I51:I500,MATCH($C$7,$C$51:$C$500,0))/1000000000,"")</f>
        <v>7.79</v>
      </c>
      <c r="J7" s="3">
        <f>IFERROR(INDEX(J51:J500,MATCH($C$7,$C$51:$C$500,0))/1000000000,"")</f>
        <v>7.79</v>
      </c>
      <c r="K7" s="3">
        <f>IFERROR(INDEX(K51:K500,MATCH($C$7,$C$51:$C$500,0))/1000000000,"")</f>
        <v>7.01</v>
      </c>
      <c r="L7" s="3">
        <f>IFERROR(INDEX(L51:L500,MATCH($C$7,$C$51:$C$500,0))/1000000000,"")</f>
        <v>7.01</v>
      </c>
      <c r="M7" s="3">
        <f>IFERROR(INDEX(M51:M500,MATCH($C$7,$C$51:$C$500,0))/1000000000,"")</f>
        <v>7.01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-538000000000</v>
      </c>
      <c r="H8" s="2">
        <f>IFERROR(INDEX(D8:G8,COUNT(D8:G8)),"")</f>
        <v>-538000000000</v>
      </c>
      <c r="I8" s="2">
        <f>IFERROR(INDEX(I51:I500,MATCH($C$8,$C$51:$C$500,0)),"")</f>
        <v>8951000000000</v>
      </c>
      <c r="J8" s="2">
        <f>IFERROR(INDEX(J51:J500,MATCH($C$8,$C$51:$C$500,0)),"")</f>
        <v>13386000000000</v>
      </c>
      <c r="K8" s="2">
        <f>IFERROR(INDEX(K51:K500,MATCH($C$8,$C$51:$C$500,0)),"")</f>
        <v>5005000000000</v>
      </c>
      <c r="L8" s="2">
        <f>IFERROR(INDEX(L51:L500,MATCH($C$8,$C$51:$C$500,0)),"")</f>
        <v>47039000000000</v>
      </c>
      <c r="M8" s="2">
        <f>IFERROR(INDEX(M51:M500,MATCH($C$8,$C$51:$C$500,0)),"")</f>
        <v>14117000000000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-69.03</v>
      </c>
      <c r="H9" s="3">
        <f>IFERROR(INDEX(D9:G9,COUNT(D9:G9)),"")</f>
        <v>-69.03</v>
      </c>
      <c r="I9" s="3">
        <f>IFERROR(INDEX(I51:I500,MATCH($C$9,$C$51:$C$500,0)),"")</f>
        <v>1149.53</v>
      </c>
      <c r="J9" s="3">
        <f>IFERROR(INDEX(J51:J500,MATCH($C$9,$C$51:$C$500,0)),"")</f>
        <v>1718.98</v>
      </c>
      <c r="K9" s="3">
        <f>IFERROR(INDEX(K51:K500,MATCH($C$9,$C$51:$C$500,0)),"")</f>
        <v>714.2</v>
      </c>
      <c r="L9" s="3">
        <f>IFERROR(INDEX(L51:L500,MATCH($C$9,$C$51:$C$500,0)),"")</f>
        <v>6711.98</v>
      </c>
      <c r="M9" s="3">
        <f>IFERROR(INDEX(M51:M500,MATCH($C$9,$C$51:$C$500,0)),"")</f>
        <v>2014.39</v>
      </c>
    </row>
    <row r="10" spans="1:13" ht="15.5" x14ac:dyDescent="0.35">
      <c r="C10" t="s">
        <v>17</v>
      </c>
      <c r="D10" s="3">
        <f ca="1">IFERROR(IF(D9=0,"",D2/D9),"")</f>
        <v>-169.12936404461828</v>
      </c>
      <c r="I10" s="3">
        <f ca="1">IFERROR(IF(I9=0,"",I2/I9),"")</f>
        <v>6.0676972327820939</v>
      </c>
      <c r="J10" s="3">
        <f ca="1">IFERROR(IF(J9=0,"",J2/J9),"")</f>
        <v>4.9302493339073168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914431000</v>
      </c>
      <c r="H11" s="2">
        <f>IFERROR(INDEX(D11:G11,COUNT(D11:G11)),"")</f>
        <v>914431000</v>
      </c>
      <c r="I11" s="2">
        <f>IFERROR(INDEX(I51:I500,MATCH($C$11,$C$51:$C$500,0)),"")</f>
        <v>925445000</v>
      </c>
      <c r="J11" s="2">
        <f>IFERROR(INDEX(J51:J500,MATCH($C$11,$C$51:$C$500,0)),"")</f>
        <v>1518688000</v>
      </c>
      <c r="K11" s="2">
        <f>IFERROR(INDEX(K51:K500,MATCH($C$11,$C$51:$C$500,0)),"")</f>
        <v>2534480000</v>
      </c>
      <c r="L11" s="2">
        <f>IFERROR(INDEX(L51:L500,MATCH($C$11,$C$51:$C$500,0)),"")</f>
        <v>3380339000</v>
      </c>
      <c r="M11" s="2">
        <f>IFERROR(INDEX(M51:M500,MATCH($C$11,$C$51:$C$500,0)),"")</f>
        <v>1503070000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-1258000000000</v>
      </c>
      <c r="H12" s="2">
        <f>IFERROR(INDEX(D12:G12,COUNT(D12:G12)),"")</f>
        <v>-1258000000000</v>
      </c>
      <c r="I12" s="2">
        <f>IFERROR(INDEX(I51:I500,MATCH($C$12,$C$51:$C$500,0)),"")</f>
        <v>-1660000000000</v>
      </c>
      <c r="J12" s="2">
        <f>IFERROR(INDEX(J51:J500,MATCH($C$12,$C$51:$C$500,0)),"")</f>
        <v>-525000000000</v>
      </c>
      <c r="K12" s="2">
        <f>IFERROR(INDEX(K51:K500,MATCH($C$12,$C$51:$C$500,0)),"")</f>
        <v>-24321000000000</v>
      </c>
      <c r="L12" s="2">
        <f>IFERROR(INDEX(L51:L500,MATCH($C$12,$C$51:$C$500,0)),"")</f>
        <v>-33993000000000</v>
      </c>
      <c r="M12" s="2">
        <f>IFERROR(INDEX(M51:M500,MATCH($C$12,$C$51:$C$500,0)),"")</f>
        <v>-2931000000000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14286000000000</v>
      </c>
      <c r="H13" s="2">
        <f>IFERROR(INDEX(D13:G13,COUNT(D13:G13)),"")</f>
        <v>14286000000000</v>
      </c>
      <c r="I13" s="2">
        <f>IFERROR(INDEX(I51:I500,MATCH($C$13,$C$51:$C$500,0)),"")</f>
        <v>13813000000000</v>
      </c>
      <c r="J13" s="2">
        <f>IFERROR(INDEX(J51:J500,MATCH($C$13,$C$51:$C$500,0)),"")</f>
        <v>24012000000000</v>
      </c>
      <c r="K13" s="2">
        <f>IFERROR(INDEX(K51:K500,MATCH($C$13,$C$51:$C$500,0)),"")</f>
        <v>14809000000000</v>
      </c>
      <c r="L13" s="2">
        <f>IFERROR(INDEX(L51:L500,MATCH($C$13,$C$51:$C$500,0)),"")</f>
        <v>18714000000000</v>
      </c>
      <c r="M13" s="2">
        <f>IFERROR(INDEX(M51:M500,MATCH($C$13,$C$51:$C$500,0)),"")</f>
        <v>18530000000000</v>
      </c>
    </row>
    <row r="14" spans="1:13" ht="15.5" x14ac:dyDescent="0.35">
      <c r="C14" t="s">
        <v>26</v>
      </c>
      <c r="D14" s="2">
        <f>IFERROR(INDEX(D51:D500,MATCH($C$14,$C$51:$C$500,0)),"")</f>
        <v>-6498000</v>
      </c>
      <c r="H14" s="2">
        <f>IFERROR(SUM(D14:G14)*(4/MAX(1,COUNT(D14:G14))),"")</f>
        <v>-25992000</v>
      </c>
      <c r="I14" s="2">
        <f>IFERROR(INDEX(I51:I500,MATCH($C$14,$C$51:$C$500,0)),"")</f>
        <v>-58607000</v>
      </c>
      <c r="J14" s="2">
        <f>IFERROR(INDEX(J51:J500,MATCH($C$14,$C$51:$C$500,0)),"")</f>
        <v>-77808000</v>
      </c>
      <c r="K14" s="2">
        <f>IFERROR(INDEX(K51:K500,MATCH($C$14,$C$51:$C$500,0)),"")</f>
        <v>-74611000</v>
      </c>
      <c r="L14" s="2">
        <f>IFERROR(INDEX(L51:L500,MATCH($C$14,$C$51:$C$500,0)),"")</f>
        <v>-68785000</v>
      </c>
      <c r="M14" s="2">
        <f>IFERROR(INDEX(M51:M500,MATCH($C$14,$C$51:$C$500,0)),"")</f>
        <v>-71919000</v>
      </c>
    </row>
    <row r="15" spans="1:13" ht="15.5" x14ac:dyDescent="0.35">
      <c r="C15" t="s">
        <v>27</v>
      </c>
      <c r="D15" s="2">
        <f>IFERROR(INDEX(D51:D500,MATCH($C$15,$C$51:$C$500,0)),"")</f>
        <v>-54671000</v>
      </c>
      <c r="H15" s="2">
        <f>IFERROR(SUM(D15:G15)*(4/MAX(1,COUNT(D15:G15))),"")</f>
        <v>-218684000</v>
      </c>
      <c r="I15" s="2">
        <f>IFERROR(INDEX(I51:I500,MATCH($C$15,$C$51:$C$500,0)),"")</f>
        <v>-206162000</v>
      </c>
      <c r="J15" s="2">
        <f>IFERROR(INDEX(J51:J500,MATCH($C$15,$C$51:$C$500,0)),"")</f>
        <v>-213340000</v>
      </c>
      <c r="K15" s="2">
        <f>IFERROR(INDEX(K51:K500,MATCH($C$15,$C$51:$C$500,0)),"")</f>
        <v>-274084000</v>
      </c>
      <c r="L15" s="2">
        <f>IFERROR(INDEX(L51:L500,MATCH($C$15,$C$51:$C$500,0)),"")</f>
        <v>-1498502000</v>
      </c>
      <c r="M15" s="2">
        <f>IFERROR(INDEX(M51:M500,MATCH($C$15,$C$51:$C$500,0)),"")</f>
        <v>-396039000</v>
      </c>
    </row>
    <row r="16" spans="1:13" ht="15.5" x14ac:dyDescent="0.35">
      <c r="C16" t="s">
        <v>28</v>
      </c>
      <c r="D16" s="2">
        <f>IFERROR(INDEX(D51:D500,MATCH($C$16,$C$51:$C$500,0)),"")</f>
        <v>208439000</v>
      </c>
      <c r="H16" s="2">
        <f>IFERROR(SUM(D16:G16)*(4/MAX(1,COUNT(D16:G16))),"")</f>
        <v>833756000</v>
      </c>
      <c r="I16" s="2">
        <f>IFERROR(INDEX(I51:I500,MATCH($C$16,$C$51:$C$500,0)),"")</f>
        <v>1055346000</v>
      </c>
      <c r="J16" s="2">
        <f>IFERROR(INDEX(J51:J500,MATCH($C$16,$C$51:$C$500,0)),"")</f>
        <v>1540076000</v>
      </c>
      <c r="K16" s="2">
        <f>IFERROR(INDEX(K51:K500,MATCH($C$16,$C$51:$C$500,0)),"")</f>
        <v>1559975000</v>
      </c>
      <c r="L16" s="2">
        <f>IFERROR(INDEX(L51:L500,MATCH($C$16,$C$51:$C$500,0)),"")</f>
        <v>3848074000</v>
      </c>
      <c r="M16" s="2">
        <f>IFERROR(INDEX(M51:M500,MATCH($C$16,$C$51:$C$500,0)),"")</f>
        <v>1225316000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90948250000000</v>
      </c>
      <c r="H20" s="2">
        <f t="shared" ref="H20:M20" ca="1" si="0">IFERROR(H21*H2,"")</f>
        <v>90948250000000</v>
      </c>
      <c r="I20" s="2">
        <f t="shared" ca="1" si="0"/>
        <v>54335250000000</v>
      </c>
      <c r="J20" s="2">
        <f t="shared" ca="1" si="0"/>
        <v>66020250000000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7790000000</v>
      </c>
      <c r="H21" s="2">
        <f>IFERROR(INDEX(D21:G21,COUNT(D21:G21)),"")</f>
        <v>7790000000</v>
      </c>
      <c r="I21" s="2">
        <f>IFERROR(INDEX(I51:I500,MATCH($C$7,$C$51:$C$500,0)),"")</f>
        <v>7790000000</v>
      </c>
      <c r="J21" s="2">
        <f>IFERROR(INDEX(J51:J500,MATCH($C$7,$C$51:$C$500,0)),"")</f>
        <v>7790000000</v>
      </c>
      <c r="K21" s="2">
        <f>IFERROR(INDEX(K51:K500,MATCH($C$7,$C$51:$C$500,0)),"")</f>
        <v>7010000000</v>
      </c>
      <c r="L21" s="2">
        <f>IFERROR(INDEX(L51:L500,MATCH($C$7,$C$51:$C$500,0)),"")</f>
        <v>7010000000</v>
      </c>
      <c r="M21" s="2">
        <f>IFERROR(INDEX(M51:M500,MATCH($C$7,$C$51:$C$500,0)),"")</f>
        <v>7010000000</v>
      </c>
    </row>
    <row r="23" spans="1:13" ht="15.5" x14ac:dyDescent="0.35">
      <c r="B23" t="s">
        <v>41</v>
      </c>
      <c r="C23" t="s">
        <v>42</v>
      </c>
      <c r="D23" s="3">
        <f>IFERROR(D5/D6*100,"")</f>
        <v>3.72682962951209</v>
      </c>
      <c r="H23" s="3">
        <f t="shared" ref="H23:M23" si="1">IFERROR(H5/H6*100,"")</f>
        <v>14.90731851804836</v>
      </c>
      <c r="I23" s="3">
        <f t="shared" si="1"/>
        <v>15.94030953291678</v>
      </c>
      <c r="J23" s="3">
        <f t="shared" si="1"/>
        <v>35.430544893654847</v>
      </c>
      <c r="K23" s="3">
        <f t="shared" si="1"/>
        <v>24.151397442919933</v>
      </c>
      <c r="L23" s="3">
        <f t="shared" si="1"/>
        <v>46.381761654721068</v>
      </c>
      <c r="M23" s="3">
        <f t="shared" si="1"/>
        <v>22.050192570505654</v>
      </c>
    </row>
    <row r="24" spans="1:13" ht="15.5" x14ac:dyDescent="0.35">
      <c r="C24" t="s">
        <v>43</v>
      </c>
      <c r="D24" s="4">
        <f>IFERROR(_xlfn.RRI(5,I23,D23),"")</f>
        <v>-0.25222910420638833</v>
      </c>
      <c r="H24" s="4">
        <f t="shared" ref="H24:M24" si="2">IFERROR(_xlfn.RRI(5,M23,H23),"")</f>
        <v>-7.5307300504721342E-2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309.67</v>
      </c>
      <c r="H25" s="3">
        <f>IFERROR(INDEX(D25:G25,COUNT(D25:G25)),"")</f>
        <v>309.67</v>
      </c>
      <c r="I25" s="3">
        <f>IFERROR(INDEX(I51:I500,MATCH($C$25,$C$51:$C$500,0)),"")</f>
        <v>1608.59</v>
      </c>
      <c r="J25" s="3">
        <f>IFERROR(INDEX(J51:J500,MATCH($C$25,$C$51:$C$500,0)),"")</f>
        <v>2464.5300000000002</v>
      </c>
      <c r="K25" s="3">
        <f>IFERROR(INDEX(K51:K500,MATCH($C$25,$C$51:$C$500,0)),"")</f>
        <v>2489.6799999999998</v>
      </c>
      <c r="L25" s="3">
        <f>IFERROR(INDEX(L51:L500,MATCH($C$25,$C$51:$C$500,0)),"")</f>
        <v>4382.72</v>
      </c>
      <c r="M25" s="3">
        <f>IFERROR(INDEX(M51:M500,MATCH($C$25,$C$51:$C$500,0)),"")</f>
        <v>1494.71</v>
      </c>
    </row>
    <row r="26" spans="1:13" ht="15.5" x14ac:dyDescent="0.35">
      <c r="C26" t="s">
        <v>46</v>
      </c>
      <c r="D26" s="4">
        <f>IFERROR(_xlfn.RRI(5,I25,D25),"")</f>
        <v>-0.28073197547876205</v>
      </c>
      <c r="H26" s="4">
        <f t="shared" ref="H26:M26" si="3">IFERROR(_xlfn.RRI(5,M25,H25),"")</f>
        <v>-0.27009147035364289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0.1340426187419769</v>
      </c>
      <c r="H27" s="3">
        <f t="shared" ref="H27:M27" si="4">IFERROR(H4/H21,"")</f>
        <v>0.5361704749679076</v>
      </c>
      <c r="I27" s="3">
        <f t="shared" si="4"/>
        <v>0.63032901155327348</v>
      </c>
      <c r="J27" s="3">
        <f t="shared" si="4"/>
        <v>0.68287317073170728</v>
      </c>
      <c r="K27" s="3">
        <f t="shared" si="4"/>
        <v>0.84385278174037093</v>
      </c>
      <c r="L27" s="3">
        <f t="shared" si="4"/>
        <v>1.1021302425106989</v>
      </c>
      <c r="M27" s="3">
        <f t="shared" si="4"/>
        <v>0.55094707560627676</v>
      </c>
    </row>
    <row r="28" spans="1:13" ht="15.5" x14ac:dyDescent="0.35">
      <c r="C28" t="s">
        <v>48</v>
      </c>
      <c r="D28" s="4">
        <f>IFERROR(_xlfn.RRI(5,I27,D27),"")</f>
        <v>-0.26627195123078962</v>
      </c>
      <c r="H28" s="4">
        <f t="shared" ref="H28:M28" si="5">IFERROR(_xlfn.RRI(5,M27,H27),"")</f>
        <v>-5.4225629779183215E-3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-0.80748978919426329</v>
      </c>
      <c r="I29" s="4">
        <f t="shared" si="6"/>
        <v>-0.3473035426633071</v>
      </c>
      <c r="J29" s="4">
        <f t="shared" si="6"/>
        <v>-1.0101699816843786E-2</v>
      </c>
      <c r="K29" s="4">
        <f t="shared" si="6"/>
        <v>-0.4319326810747664</v>
      </c>
      <c r="L29" s="4">
        <f t="shared" si="6"/>
        <v>1.9321540633300105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-0.14937998229422744</v>
      </c>
      <c r="I30" s="4">
        <f t="shared" si="7"/>
        <v>-7.6945707388287155E-2</v>
      </c>
      <c r="J30" s="4">
        <f t="shared" si="7"/>
        <v>-0.19076741167654576</v>
      </c>
      <c r="K30" s="4">
        <f t="shared" si="7"/>
        <v>-0.23434386500633636</v>
      </c>
      <c r="L30" s="4">
        <f t="shared" si="7"/>
        <v>1.0004285190149809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7584.86</v>
      </c>
      <c r="H32" s="3">
        <f>IFERROR(INDEX(D32:G32,COUNT(D32:G32)),"")</f>
        <v>7584.86</v>
      </c>
      <c r="I32" s="3">
        <f>IFERROR(INDEX(I51:I500,MATCH($C$32,$C$51:$C$500,0)),"")</f>
        <v>7157.79</v>
      </c>
      <c r="J32" s="3">
        <f>IFERROR(INDEX(J51:J500,MATCH($C$32,$C$51:$C$500,0)),"")</f>
        <v>6222.39</v>
      </c>
      <c r="K32" s="3">
        <f>IFERROR(INDEX(K51:K500,MATCH($C$32,$C$51:$C$500,0)),"")</f>
        <v>9618.25</v>
      </c>
      <c r="L32" s="3">
        <f>IFERROR(INDEX(L51:L500,MATCH($C$32,$C$51:$C$500,0)),"")</f>
        <v>9156.73</v>
      </c>
      <c r="M32" s="3">
        <f>IFERROR(INDEX(M51:M500,MATCH($C$32,$C$51:$C$500,0)),"")</f>
        <v>6773.54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1.49</v>
      </c>
      <c r="H33" s="3">
        <f>IFERROR(INDEX(D33:G33,COUNT(D33:G33)),"")</f>
        <v>1.49</v>
      </c>
      <c r="I33" s="3">
        <f>IFERROR(INDEX(I51:I500,MATCH($C$33,$C$51:$C$500,0)),"")</f>
        <v>0.97</v>
      </c>
      <c r="J33" s="3">
        <f>IFERROR(INDEX(J51:J500,MATCH($C$33,$C$51:$C$500,0)),"")</f>
        <v>1.36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36.409999999999997</v>
      </c>
      <c r="H34" s="3">
        <f>IFERROR(INDEX(D34:G34,COUNT(D34:G34)),"")</f>
        <v>36.409999999999997</v>
      </c>
      <c r="I34" s="3">
        <f>IFERROR(INDEX(I51:I500,MATCH($C$34,$C$51:$C$500,0)),"")</f>
        <v>4.34</v>
      </c>
      <c r="J34" s="3">
        <f>IFERROR(INDEX(J51:J500,MATCH($C$34,$C$51:$C$500,0)),"")</f>
        <v>3.44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4.99</v>
      </c>
      <c r="H35" s="3">
        <f>IFERROR(INDEX(D35:G35,COUNT(D35:G35)),"")</f>
        <v>4.99</v>
      </c>
      <c r="I35" s="3">
        <f>IFERROR(INDEX(I51:I500,MATCH($C$35,$C$51:$C$500,0)),"")</f>
        <v>0.67</v>
      </c>
      <c r="J35" s="3">
        <f>IFERROR(INDEX(J51:J500,MATCH($C$35,$C$51:$C$500,0)),"")</f>
        <v>0.78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0.80840000000000001</v>
      </c>
      <c r="I36" s="4">
        <f t="shared" si="8"/>
        <v>0.28800000000000003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1001.4</v>
      </c>
      <c r="I37" s="3">
        <f t="shared" si="9"/>
        <v>1001.4</v>
      </c>
      <c r="J37" s="3">
        <f t="shared" si="9"/>
        <v>0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1044192000</v>
      </c>
      <c r="E51" s="5">
        <v>1301135000</v>
      </c>
      <c r="F51" s="5">
        <v>1209573000</v>
      </c>
      <c r="G51" s="5">
        <v>1235118000</v>
      </c>
      <c r="I51" s="5">
        <v>4910263000</v>
      </c>
      <c r="J51" s="5">
        <v>5319582000</v>
      </c>
      <c r="K51" s="5">
        <v>5915408000</v>
      </c>
      <c r="L51" s="5">
        <v>7725933000</v>
      </c>
      <c r="M51" s="5">
        <v>3862139000</v>
      </c>
    </row>
    <row r="52" spans="2:13" ht="15.5" x14ac:dyDescent="0.35">
      <c r="C52" t="s">
        <v>73</v>
      </c>
      <c r="D52" s="5">
        <v>-786639000</v>
      </c>
      <c r="E52" s="5">
        <v>-982701000</v>
      </c>
      <c r="F52" s="5">
        <v>-961835000</v>
      </c>
      <c r="G52" s="5">
        <v>-887003000</v>
      </c>
      <c r="I52" s="5">
        <v>-3648568000</v>
      </c>
      <c r="J52" s="5">
        <v>-3853631000</v>
      </c>
      <c r="K52" s="5">
        <v>-4186532000</v>
      </c>
      <c r="L52" s="5">
        <v>-3776856000</v>
      </c>
      <c r="M52" s="5">
        <v>-2369331000</v>
      </c>
    </row>
    <row r="53" spans="2:13" ht="15.5" x14ac:dyDescent="0.35">
      <c r="C53" t="s">
        <v>74</v>
      </c>
      <c r="D53" s="5">
        <v>257553000</v>
      </c>
      <c r="E53" s="5">
        <v>318434000</v>
      </c>
      <c r="F53" s="5">
        <v>247738000</v>
      </c>
      <c r="G53" s="5">
        <v>348115000</v>
      </c>
      <c r="I53" s="5">
        <v>1261695000</v>
      </c>
      <c r="J53" s="5">
        <v>1465951000</v>
      </c>
      <c r="K53" s="5">
        <v>1728876000</v>
      </c>
      <c r="L53" s="5">
        <v>3949077000</v>
      </c>
      <c r="M53" s="5">
        <v>1492808000</v>
      </c>
    </row>
    <row r="54" spans="2:13" ht="15.5" x14ac:dyDescent="0.35">
      <c r="C54" t="s">
        <v>75</v>
      </c>
      <c r="D54" s="5">
        <v>-45897000</v>
      </c>
      <c r="E54" s="5">
        <v>-86307000</v>
      </c>
      <c r="F54" s="5">
        <v>-46204000</v>
      </c>
      <c r="G54" s="5">
        <v>-27860000</v>
      </c>
      <c r="I54" s="5">
        <v>-219015000</v>
      </c>
      <c r="J54" s="5">
        <v>15266000</v>
      </c>
      <c r="K54" s="5">
        <v>-337517000</v>
      </c>
      <c r="L54" s="5">
        <v>-323172000</v>
      </c>
      <c r="M54" s="5">
        <v>-223076000</v>
      </c>
    </row>
    <row r="55" spans="2:13" ht="15.5" x14ac:dyDescent="0.35">
      <c r="C55" t="s">
        <v>424</v>
      </c>
      <c r="D55" s="5">
        <v>-52052000</v>
      </c>
      <c r="E55" s="5">
        <v>-75272000</v>
      </c>
      <c r="F55" s="5">
        <v>-57574000</v>
      </c>
      <c r="G55" s="5">
        <v>-56145000</v>
      </c>
      <c r="I55" s="5">
        <v>-247086000</v>
      </c>
      <c r="J55" s="5">
        <v>-315504000</v>
      </c>
      <c r="K55" s="5">
        <v>-311777000</v>
      </c>
      <c r="L55" s="5">
        <v>-290352000</v>
      </c>
      <c r="M55" s="5">
        <v>-170862000</v>
      </c>
    </row>
    <row r="56" spans="2:13" ht="15.5" x14ac:dyDescent="0.35">
      <c r="C56" t="s">
        <v>80</v>
      </c>
      <c r="D56" s="5">
        <v>10573000</v>
      </c>
      <c r="E56" s="5">
        <v>15246000</v>
      </c>
      <c r="F56" s="5">
        <v>7343000</v>
      </c>
      <c r="G56" s="5">
        <v>24732000</v>
      </c>
      <c r="I56" s="5">
        <v>71387000</v>
      </c>
      <c r="J56" s="5">
        <v>114525000</v>
      </c>
      <c r="K56" s="5">
        <v>143368000</v>
      </c>
      <c r="L56" s="5">
        <v>284116000</v>
      </c>
      <c r="M56" s="5">
        <v>99468000</v>
      </c>
    </row>
    <row r="57" spans="2:13" ht="15.5" x14ac:dyDescent="0.35">
      <c r="C57" t="s">
        <v>78</v>
      </c>
      <c r="D57" s="5">
        <v>211656000</v>
      </c>
      <c r="E57" s="5">
        <v>232127000</v>
      </c>
      <c r="F57" s="5">
        <v>201534000</v>
      </c>
      <c r="G57" s="5">
        <v>320255000</v>
      </c>
      <c r="I57" s="5">
        <v>1042680000</v>
      </c>
      <c r="J57" s="5">
        <v>1481217000</v>
      </c>
      <c r="K57" s="5">
        <v>1391359000</v>
      </c>
      <c r="L57" s="5">
        <v>3625905000</v>
      </c>
      <c r="M57" s="5">
        <v>1269732000</v>
      </c>
    </row>
    <row r="58" spans="2:13" ht="15.5" x14ac:dyDescent="0.35">
      <c r="C58" t="s">
        <v>79</v>
      </c>
      <c r="D58" s="5">
        <v>-3217000</v>
      </c>
      <c r="E58" s="5">
        <v>10662000</v>
      </c>
      <c r="F58" s="5">
        <v>15431000</v>
      </c>
      <c r="G58" s="5">
        <v>-4962000</v>
      </c>
      <c r="I58" s="5">
        <v>12666000</v>
      </c>
      <c r="J58" s="5">
        <v>58859000</v>
      </c>
      <c r="K58" s="5">
        <v>168616000</v>
      </c>
      <c r="L58" s="5">
        <v>222169000</v>
      </c>
      <c r="M58" s="5">
        <v>-44416000</v>
      </c>
    </row>
    <row r="59" spans="2:13" ht="15.5" x14ac:dyDescent="0.35">
      <c r="C59" t="s">
        <v>26</v>
      </c>
      <c r="D59" s="5">
        <v>-6498000</v>
      </c>
      <c r="E59" s="5">
        <v>-13432000</v>
      </c>
      <c r="F59" s="5">
        <v>-12178000</v>
      </c>
      <c r="G59" s="5">
        <v>-14640000</v>
      </c>
      <c r="I59" s="5">
        <v>-58607000</v>
      </c>
      <c r="J59" s="5">
        <v>-77808000</v>
      </c>
      <c r="K59" s="5">
        <v>-74611000</v>
      </c>
      <c r="L59" s="5">
        <v>-68785000</v>
      </c>
      <c r="M59" s="5">
        <v>-71919000</v>
      </c>
    </row>
    <row r="60" spans="2:13" ht="15.5" x14ac:dyDescent="0.35">
      <c r="C60" t="s">
        <v>261</v>
      </c>
      <c r="D60" s="5">
        <v>8330000</v>
      </c>
      <c r="E60" s="5">
        <v>11062000</v>
      </c>
      <c r="F60" s="5">
        <v>14094000</v>
      </c>
      <c r="G60" s="5">
        <v>14590000</v>
      </c>
      <c r="I60" s="5">
        <v>54063000</v>
      </c>
      <c r="J60" s="5">
        <v>85553000</v>
      </c>
      <c r="K60" s="5">
        <v>111322000</v>
      </c>
      <c r="L60" s="5">
        <v>55980000</v>
      </c>
      <c r="M60" s="5">
        <v>41596000</v>
      </c>
    </row>
    <row r="61" spans="2:13" ht="15.5" x14ac:dyDescent="0.35">
      <c r="C61" t="s">
        <v>264</v>
      </c>
      <c r="D61" s="5">
        <v>-5049000</v>
      </c>
      <c r="E61" s="5">
        <v>13032000</v>
      </c>
      <c r="F61" s="5">
        <v>13515000</v>
      </c>
      <c r="G61" s="5">
        <v>-4912000</v>
      </c>
      <c r="I61" s="5">
        <v>17210000</v>
      </c>
      <c r="J61" s="5">
        <v>51114000</v>
      </c>
      <c r="K61" s="5">
        <v>131905000</v>
      </c>
      <c r="L61" s="5">
        <v>234974000</v>
      </c>
      <c r="M61" s="5">
        <v>-14093000</v>
      </c>
    </row>
    <row r="62" spans="2:13" ht="15.5" x14ac:dyDescent="0.35">
      <c r="C62" t="s">
        <v>81</v>
      </c>
      <c r="D62" s="5">
        <v>-3217000</v>
      </c>
      <c r="E62" s="5">
        <v>10662000</v>
      </c>
      <c r="F62" s="5">
        <v>15431000</v>
      </c>
      <c r="G62" s="5">
        <v>-4962000</v>
      </c>
      <c r="I62" s="5">
        <v>12666000</v>
      </c>
      <c r="J62" s="5">
        <v>58859000</v>
      </c>
      <c r="K62" s="5">
        <v>168616000</v>
      </c>
      <c r="L62" s="5">
        <v>222169000</v>
      </c>
      <c r="M62" s="5">
        <v>-44416000</v>
      </c>
    </row>
    <row r="63" spans="2:13" ht="15.5" x14ac:dyDescent="0.35">
      <c r="C63" t="s">
        <v>28</v>
      </c>
      <c r="D63" s="5">
        <v>208439000</v>
      </c>
      <c r="E63" s="5">
        <v>242789000</v>
      </c>
      <c r="F63" s="5">
        <v>216965000</v>
      </c>
      <c r="G63" s="5">
        <v>315293000</v>
      </c>
      <c r="I63" s="5">
        <v>1055346000</v>
      </c>
      <c r="J63" s="5">
        <v>1540076000</v>
      </c>
      <c r="K63" s="5">
        <v>1559975000</v>
      </c>
      <c r="L63" s="5">
        <v>3848074000</v>
      </c>
      <c r="M63" s="5">
        <v>1225316000</v>
      </c>
    </row>
    <row r="64" spans="2:13" ht="15.5" x14ac:dyDescent="0.35">
      <c r="C64" t="s">
        <v>27</v>
      </c>
      <c r="D64" s="5">
        <v>-54671000</v>
      </c>
      <c r="E64" s="5">
        <v>-48474000</v>
      </c>
      <c r="F64" s="5">
        <v>-43376000</v>
      </c>
      <c r="G64" s="5">
        <v>-56901000</v>
      </c>
      <c r="I64" s="5">
        <v>-206162000</v>
      </c>
      <c r="J64" s="5">
        <v>-213340000</v>
      </c>
      <c r="K64" s="5">
        <v>-274084000</v>
      </c>
      <c r="L64" s="5">
        <v>-1498502000</v>
      </c>
      <c r="M64" s="5">
        <v>-396039000</v>
      </c>
    </row>
    <row r="65" spans="2:13" ht="15.5" x14ac:dyDescent="0.35">
      <c r="C65" t="s">
        <v>85</v>
      </c>
      <c r="D65" s="5">
        <v>153768000</v>
      </c>
      <c r="E65" s="5">
        <v>194315000</v>
      </c>
      <c r="F65" s="5">
        <v>173589000</v>
      </c>
      <c r="G65" s="5">
        <v>258392000</v>
      </c>
      <c r="I65" s="5">
        <v>849184000</v>
      </c>
      <c r="J65" s="5">
        <v>1326736000</v>
      </c>
      <c r="K65" s="5">
        <v>1285891000</v>
      </c>
      <c r="L65" s="5">
        <v>2349572000</v>
      </c>
      <c r="M65" s="5">
        <v>829277000</v>
      </c>
    </row>
    <row r="66" spans="2:13" ht="15.5" x14ac:dyDescent="0.35">
      <c r="C66" t="s">
        <v>86</v>
      </c>
      <c r="D66" s="5">
        <v>-2275000</v>
      </c>
      <c r="E66" s="5">
        <v>-63037000</v>
      </c>
      <c r="F66" s="5">
        <v>-77779000</v>
      </c>
      <c r="G66" s="5">
        <v>-18685000</v>
      </c>
      <c r="I66" s="5">
        <v>-196035000</v>
      </c>
      <c r="J66" s="5">
        <v>-20511000</v>
      </c>
      <c r="K66" s="5">
        <v>14441000</v>
      </c>
      <c r="L66" s="5">
        <v>25534000</v>
      </c>
      <c r="M66" s="5">
        <v>68860000</v>
      </c>
    </row>
    <row r="67" spans="2:13" ht="15.5" x14ac:dyDescent="0.35">
      <c r="C67" t="s">
        <v>88</v>
      </c>
      <c r="D67" s="5">
        <v>151493000</v>
      </c>
      <c r="E67" s="5">
        <v>131278000</v>
      </c>
      <c r="F67" s="5">
        <v>95810000</v>
      </c>
      <c r="G67" s="5">
        <v>239707000</v>
      </c>
      <c r="I67" s="5">
        <v>653149000</v>
      </c>
      <c r="J67" s="5">
        <v>1306225000</v>
      </c>
      <c r="K67" s="5">
        <v>1300332000</v>
      </c>
      <c r="L67" s="5">
        <v>2375106000</v>
      </c>
      <c r="M67" s="5">
        <v>898137000</v>
      </c>
    </row>
    <row r="68" spans="2:13" ht="15.5" x14ac:dyDescent="0.35">
      <c r="C68" t="s">
        <v>89</v>
      </c>
      <c r="D68" s="5">
        <v>153768000</v>
      </c>
      <c r="E68" s="5">
        <v>194315000</v>
      </c>
      <c r="F68" s="5">
        <v>173589000</v>
      </c>
      <c r="G68" s="5">
        <v>258392000</v>
      </c>
      <c r="I68" s="5">
        <v>849184000</v>
      </c>
      <c r="J68" s="5">
        <v>1326736000</v>
      </c>
      <c r="K68" s="5">
        <v>1285891000</v>
      </c>
      <c r="L68" s="5">
        <v>2349572000</v>
      </c>
      <c r="M68" s="5">
        <v>829277000</v>
      </c>
    </row>
    <row r="69" spans="2:13" ht="15.5" x14ac:dyDescent="0.35">
      <c r="C69" t="s">
        <v>7</v>
      </c>
      <c r="D69" s="5">
        <v>140920000</v>
      </c>
      <c r="E69" s="5">
        <v>116032000</v>
      </c>
      <c r="F69" s="5">
        <v>88467000</v>
      </c>
      <c r="G69" s="5">
        <v>214975000</v>
      </c>
      <c r="I69" s="5">
        <v>581762000</v>
      </c>
      <c r="J69" s="5">
        <v>1191700000</v>
      </c>
      <c r="K69" s="5">
        <v>1156964000</v>
      </c>
      <c r="L69" s="5">
        <v>2090990000</v>
      </c>
      <c r="M69" s="5">
        <v>798669000</v>
      </c>
    </row>
    <row r="70" spans="2:13" ht="15.5" x14ac:dyDescent="0.35">
      <c r="C70" t="s">
        <v>90</v>
      </c>
      <c r="D70" s="5">
        <v>153768000</v>
      </c>
      <c r="E70" s="5">
        <v>194315000</v>
      </c>
      <c r="F70" s="5">
        <v>173589000</v>
      </c>
      <c r="G70" s="5">
        <v>258392000</v>
      </c>
      <c r="I70" s="5">
        <v>849184000</v>
      </c>
      <c r="J70" s="5">
        <v>1326736000</v>
      </c>
      <c r="K70" s="5">
        <v>1285891000</v>
      </c>
      <c r="L70" s="5">
        <v>2349572000</v>
      </c>
      <c r="M70" s="5">
        <v>829277000</v>
      </c>
    </row>
    <row r="71" spans="2:13" ht="15.5" x14ac:dyDescent="0.35">
      <c r="C71" t="s">
        <v>91</v>
      </c>
      <c r="D71" s="5">
        <v>151493000</v>
      </c>
      <c r="E71" s="5">
        <v>131278000</v>
      </c>
      <c r="F71" s="5">
        <v>95810000</v>
      </c>
      <c r="G71" s="5">
        <v>239707000</v>
      </c>
      <c r="I71" s="5">
        <v>653149000</v>
      </c>
      <c r="J71" s="5">
        <v>1306225000</v>
      </c>
      <c r="K71" s="5">
        <v>1300332000</v>
      </c>
      <c r="L71" s="5">
        <v>2375106000</v>
      </c>
      <c r="M71" s="5">
        <v>898137000</v>
      </c>
    </row>
    <row r="72" spans="2:13" ht="15.5" x14ac:dyDescent="0.35">
      <c r="C72" t="s">
        <v>92</v>
      </c>
      <c r="D72" s="5">
        <v>151493000</v>
      </c>
      <c r="E72" s="5">
        <v>131278000</v>
      </c>
      <c r="F72" s="5">
        <v>95810000</v>
      </c>
      <c r="G72" s="5">
        <v>239707000</v>
      </c>
      <c r="I72" s="5">
        <v>653149000</v>
      </c>
      <c r="J72" s="5">
        <v>1306225000</v>
      </c>
      <c r="K72" s="5">
        <v>1300332000</v>
      </c>
      <c r="L72" s="5">
        <v>2375106000</v>
      </c>
      <c r="M72" s="5">
        <v>898137000</v>
      </c>
    </row>
    <row r="74" spans="2:13" ht="15.5" x14ac:dyDescent="0.35">
      <c r="B74" t="s">
        <v>93</v>
      </c>
      <c r="C74" t="s">
        <v>94</v>
      </c>
    </row>
    <row r="75" spans="2:13" ht="15.5" x14ac:dyDescent="0.35">
      <c r="C75" t="s">
        <v>95</v>
      </c>
    </row>
    <row r="76" spans="2:13" ht="15.5" x14ac:dyDescent="0.35">
      <c r="C76" t="s">
        <v>19</v>
      </c>
      <c r="D76" s="5">
        <v>914431000</v>
      </c>
      <c r="E76" s="5">
        <v>925445000</v>
      </c>
      <c r="F76" s="5">
        <v>1417030000</v>
      </c>
      <c r="G76" s="5">
        <v>1433944000</v>
      </c>
      <c r="I76" s="5">
        <v>925445000</v>
      </c>
      <c r="J76" s="5">
        <v>1518688000</v>
      </c>
      <c r="K76" s="5">
        <v>2534480000</v>
      </c>
      <c r="L76" s="5">
        <v>3380339000</v>
      </c>
      <c r="M76" s="5">
        <v>1503070000</v>
      </c>
    </row>
    <row r="77" spans="2:13" ht="15.5" x14ac:dyDescent="0.35">
      <c r="C77" t="s">
        <v>597</v>
      </c>
      <c r="D77" s="5">
        <v>5105000</v>
      </c>
      <c r="E77" s="5">
        <v>5121000</v>
      </c>
      <c r="I77" s="5">
        <v>5121000</v>
      </c>
    </row>
    <row r="78" spans="2:13" ht="15.5" x14ac:dyDescent="0.35">
      <c r="C78" t="s">
        <v>96</v>
      </c>
      <c r="D78" s="5">
        <v>480455000</v>
      </c>
      <c r="E78" s="5">
        <v>502067000</v>
      </c>
      <c r="F78" s="5">
        <v>510340000</v>
      </c>
      <c r="G78" s="5">
        <v>474165000</v>
      </c>
      <c r="I78" s="5">
        <v>502067000</v>
      </c>
      <c r="J78" s="5">
        <v>401508000</v>
      </c>
      <c r="K78" s="5">
        <v>416274000</v>
      </c>
      <c r="L78" s="5">
        <v>609013000</v>
      </c>
      <c r="M78" s="5">
        <v>413991000</v>
      </c>
    </row>
    <row r="79" spans="2:13" ht="15.5" x14ac:dyDescent="0.35">
      <c r="C79" t="s">
        <v>270</v>
      </c>
      <c r="D79" s="5">
        <v>236829000</v>
      </c>
      <c r="E79" s="5">
        <v>320815000</v>
      </c>
      <c r="F79" s="5">
        <v>344748000</v>
      </c>
      <c r="G79" s="5">
        <v>305337000</v>
      </c>
      <c r="I79" s="5">
        <v>320815000</v>
      </c>
      <c r="J79" s="5">
        <v>295542000</v>
      </c>
      <c r="K79" s="5">
        <v>201074000</v>
      </c>
      <c r="L79" s="5">
        <v>139371000</v>
      </c>
      <c r="M79" s="5">
        <v>127854000</v>
      </c>
    </row>
    <row r="80" spans="2:13" ht="15.5" x14ac:dyDescent="0.35">
      <c r="C80" t="s">
        <v>97</v>
      </c>
      <c r="D80" s="5">
        <v>191139000</v>
      </c>
      <c r="E80" s="5">
        <v>202606000</v>
      </c>
      <c r="F80" s="5">
        <v>272255000</v>
      </c>
      <c r="G80" s="5">
        <v>242618000</v>
      </c>
      <c r="I80" s="5">
        <v>202606000</v>
      </c>
      <c r="J80" s="5">
        <v>172642000</v>
      </c>
      <c r="K80" s="5">
        <v>184567000</v>
      </c>
      <c r="L80" s="5">
        <v>138399000</v>
      </c>
      <c r="M80" s="5">
        <v>135971000</v>
      </c>
    </row>
    <row r="81" spans="3:13" ht="15.5" x14ac:dyDescent="0.35">
      <c r="C81" t="s">
        <v>98</v>
      </c>
      <c r="D81" s="5">
        <v>480455000</v>
      </c>
      <c r="E81" s="5">
        <v>502067000</v>
      </c>
      <c r="F81" s="5">
        <v>510340000</v>
      </c>
      <c r="G81" s="5">
        <v>474165000</v>
      </c>
      <c r="I81" s="5">
        <v>502067000</v>
      </c>
      <c r="J81" s="5">
        <v>401508000</v>
      </c>
      <c r="K81" s="5">
        <v>416274000</v>
      </c>
      <c r="L81" s="5">
        <v>609013000</v>
      </c>
      <c r="M81" s="5">
        <v>413991000</v>
      </c>
    </row>
    <row r="82" spans="3:13" ht="15.5" x14ac:dyDescent="0.35">
      <c r="C82" t="s">
        <v>101</v>
      </c>
      <c r="D82" s="5">
        <v>138659000</v>
      </c>
      <c r="E82" s="5">
        <v>85458000</v>
      </c>
      <c r="F82" s="5">
        <v>109255000</v>
      </c>
      <c r="G82" s="5">
        <v>111459000</v>
      </c>
      <c r="I82" s="5">
        <v>85458000</v>
      </c>
      <c r="J82" s="5">
        <v>68549000</v>
      </c>
      <c r="K82" s="5">
        <v>65090000</v>
      </c>
      <c r="L82" s="5">
        <v>120096000</v>
      </c>
      <c r="M82" s="5">
        <v>72560000</v>
      </c>
    </row>
    <row r="83" spans="3:13" ht="15.5" x14ac:dyDescent="0.35">
      <c r="C83" t="s">
        <v>99</v>
      </c>
      <c r="D83" s="5">
        <v>24900000</v>
      </c>
      <c r="E83" s="5">
        <v>24900000</v>
      </c>
      <c r="F83" s="5">
        <v>40500000</v>
      </c>
      <c r="G83" s="5">
        <v>40500000</v>
      </c>
      <c r="I83" s="5">
        <v>24900000</v>
      </c>
      <c r="J83" s="5">
        <v>40500000</v>
      </c>
      <c r="K83" s="5">
        <v>53700000</v>
      </c>
      <c r="L83" s="5">
        <v>66600000</v>
      </c>
      <c r="M83" s="5">
        <v>4799000</v>
      </c>
    </row>
    <row r="84" spans="3:13" ht="15.5" x14ac:dyDescent="0.35">
      <c r="C84" t="s">
        <v>100</v>
      </c>
      <c r="D84" s="5">
        <v>24900000</v>
      </c>
      <c r="E84" s="5">
        <v>24900000</v>
      </c>
      <c r="F84" s="5">
        <v>40500000</v>
      </c>
      <c r="G84" s="5">
        <v>40500000</v>
      </c>
      <c r="I84" s="5">
        <v>24900000</v>
      </c>
      <c r="J84" s="5">
        <v>40500000</v>
      </c>
      <c r="K84" s="5">
        <v>53700000</v>
      </c>
      <c r="L84" s="5">
        <v>66600000</v>
      </c>
      <c r="M84" s="5">
        <v>4799000</v>
      </c>
    </row>
    <row r="85" spans="3:13" ht="15.5" x14ac:dyDescent="0.35">
      <c r="C85" t="s">
        <v>80</v>
      </c>
      <c r="D85" s="5">
        <v>94797000</v>
      </c>
      <c r="E85" s="5">
        <v>96915000</v>
      </c>
      <c r="F85" s="5">
        <v>14382000</v>
      </c>
      <c r="G85" s="5">
        <v>84556000</v>
      </c>
      <c r="I85" s="5">
        <v>96915000</v>
      </c>
      <c r="J85" s="5">
        <v>135979000</v>
      </c>
      <c r="K85" s="5">
        <v>369340000</v>
      </c>
      <c r="L85" s="5">
        <v>344043000</v>
      </c>
      <c r="M85" s="5">
        <v>-23560000</v>
      </c>
    </row>
    <row r="86" spans="3:13" ht="15.5" x14ac:dyDescent="0.35">
      <c r="C86" t="s">
        <v>102</v>
      </c>
      <c r="D86" s="5">
        <v>1808595000</v>
      </c>
      <c r="E86" s="5">
        <v>1796272000</v>
      </c>
      <c r="F86" s="5">
        <v>2225880000</v>
      </c>
      <c r="G86" s="5">
        <v>2196629000</v>
      </c>
      <c r="I86" s="5">
        <v>1796272000</v>
      </c>
      <c r="J86" s="5">
        <v>2214052000</v>
      </c>
      <c r="K86" s="5">
        <v>3270164000</v>
      </c>
      <c r="L86" s="5">
        <v>4326775000</v>
      </c>
      <c r="M86" s="5">
        <v>2429181000</v>
      </c>
    </row>
    <row r="87" spans="3:13" ht="15.5" x14ac:dyDescent="0.35">
      <c r="C87" t="s">
        <v>103</v>
      </c>
    </row>
    <row r="88" spans="3:13" ht="15.5" x14ac:dyDescent="0.35">
      <c r="C88" t="s">
        <v>516</v>
      </c>
      <c r="D88" s="5">
        <v>379976000</v>
      </c>
      <c r="E88" s="5">
        <v>381486000</v>
      </c>
      <c r="F88" s="5">
        <v>393163000</v>
      </c>
      <c r="G88" s="5">
        <v>401635000</v>
      </c>
      <c r="I88" s="5">
        <v>381486000</v>
      </c>
      <c r="J88" s="5">
        <v>416209000</v>
      </c>
      <c r="K88" s="5">
        <v>438216000</v>
      </c>
      <c r="L88" s="5">
        <v>467828000</v>
      </c>
      <c r="M88" s="5">
        <v>643672000</v>
      </c>
    </row>
    <row r="89" spans="3:13" ht="15.5" x14ac:dyDescent="0.35">
      <c r="C89" t="s">
        <v>104</v>
      </c>
      <c r="D89" s="5">
        <v>1371929000</v>
      </c>
      <c r="E89" s="5">
        <v>1303529000</v>
      </c>
      <c r="F89" s="5">
        <v>1218856000</v>
      </c>
      <c r="G89" s="5">
        <v>1149543000</v>
      </c>
      <c r="I89" s="5">
        <v>1303529000</v>
      </c>
      <c r="J89" s="5">
        <v>974740000</v>
      </c>
      <c r="K89" s="5">
        <v>532512000</v>
      </c>
      <c r="L89" s="5">
        <v>417669000</v>
      </c>
      <c r="M89" s="5">
        <v>474806000</v>
      </c>
    </row>
    <row r="90" spans="3:13" ht="15.5" x14ac:dyDescent="0.35">
      <c r="C90" t="s">
        <v>272</v>
      </c>
      <c r="D90" s="5">
        <v>737278000</v>
      </c>
      <c r="E90" s="5">
        <v>737278000</v>
      </c>
      <c r="F90" s="5">
        <v>737278000</v>
      </c>
      <c r="G90" s="5">
        <v>737278000</v>
      </c>
      <c r="I90" s="5">
        <v>737278000</v>
      </c>
      <c r="J90" s="5">
        <v>737278000</v>
      </c>
      <c r="K90" s="5">
        <v>737278000</v>
      </c>
      <c r="L90" s="5">
        <v>737278000</v>
      </c>
      <c r="M90" s="5">
        <v>737278000</v>
      </c>
    </row>
    <row r="91" spans="3:13" ht="15.5" x14ac:dyDescent="0.35">
      <c r="C91" t="s">
        <v>349</v>
      </c>
      <c r="D91" s="5">
        <v>1811000</v>
      </c>
      <c r="E91" s="5">
        <v>1882000</v>
      </c>
      <c r="F91" s="5">
        <v>1661000</v>
      </c>
      <c r="G91" s="5">
        <v>1828000</v>
      </c>
      <c r="I91" s="5">
        <v>1882000</v>
      </c>
      <c r="J91" s="5">
        <v>2335000</v>
      </c>
      <c r="K91" s="5">
        <v>2296000</v>
      </c>
      <c r="L91" s="5">
        <v>2100000</v>
      </c>
      <c r="M91" s="5">
        <v>432000</v>
      </c>
    </row>
    <row r="92" spans="3:13" ht="15.5" x14ac:dyDescent="0.35">
      <c r="C92" t="s">
        <v>105</v>
      </c>
      <c r="D92" s="5">
        <v>29942000</v>
      </c>
      <c r="E92" s="5">
        <v>30929000</v>
      </c>
      <c r="F92" s="5">
        <v>30106000</v>
      </c>
      <c r="G92" s="5">
        <v>33187000</v>
      </c>
      <c r="I92" s="5">
        <v>30929000</v>
      </c>
      <c r="J92" s="5">
        <v>42223000</v>
      </c>
      <c r="K92" s="5">
        <v>49095000</v>
      </c>
      <c r="L92" s="5">
        <v>54443000</v>
      </c>
      <c r="M92" s="5">
        <v>66057000</v>
      </c>
    </row>
    <row r="93" spans="3:13" ht="15.5" x14ac:dyDescent="0.35">
      <c r="C93" t="s">
        <v>106</v>
      </c>
      <c r="D93" s="5">
        <v>3971945000</v>
      </c>
      <c r="E93" s="5">
        <v>3910004000</v>
      </c>
      <c r="F93" s="5">
        <v>3886044000</v>
      </c>
      <c r="G93" s="5">
        <v>3891440000</v>
      </c>
      <c r="I93" s="5">
        <v>3910004000</v>
      </c>
      <c r="J93" s="5">
        <v>3778606000</v>
      </c>
      <c r="K93" s="5">
        <v>3792752000</v>
      </c>
      <c r="L93" s="5">
        <v>3639311000</v>
      </c>
      <c r="M93" s="5">
        <v>3761629000</v>
      </c>
    </row>
    <row r="94" spans="3:13" ht="15.5" x14ac:dyDescent="0.35">
      <c r="C94" t="s">
        <v>107</v>
      </c>
      <c r="D94" s="5">
        <v>5780540000</v>
      </c>
      <c r="E94" s="5">
        <v>5706276000</v>
      </c>
      <c r="F94" s="5">
        <v>6111924000</v>
      </c>
      <c r="G94" s="5">
        <v>6088069000</v>
      </c>
      <c r="I94" s="5">
        <v>5706276000</v>
      </c>
      <c r="J94" s="5">
        <v>5992658000</v>
      </c>
      <c r="K94" s="5">
        <v>7062916000</v>
      </c>
      <c r="L94" s="5">
        <v>7966086000</v>
      </c>
      <c r="M94" s="5">
        <v>6190810000</v>
      </c>
    </row>
    <row r="95" spans="3:13" ht="15.5" x14ac:dyDescent="0.35">
      <c r="C95" t="s">
        <v>108</v>
      </c>
    </row>
    <row r="96" spans="3:13" ht="15.5" x14ac:dyDescent="0.35">
      <c r="C96" t="s">
        <v>109</v>
      </c>
    </row>
    <row r="97" spans="3:13" ht="15.5" x14ac:dyDescent="0.35">
      <c r="C97" t="s">
        <v>110</v>
      </c>
      <c r="D97" s="5">
        <v>863180000</v>
      </c>
      <c r="E97" s="5">
        <v>922656000</v>
      </c>
      <c r="F97" s="5">
        <v>960219000</v>
      </c>
      <c r="G97" s="5">
        <v>981508000</v>
      </c>
      <c r="I97" s="5">
        <v>922656000</v>
      </c>
      <c r="J97" s="5">
        <v>872699000</v>
      </c>
      <c r="K97" s="5">
        <v>1798306000</v>
      </c>
      <c r="L97" s="5">
        <v>2117564000</v>
      </c>
      <c r="M97" s="5">
        <v>1095851000</v>
      </c>
    </row>
    <row r="98" spans="3:13" ht="15.5" x14ac:dyDescent="0.35">
      <c r="C98" t="s">
        <v>111</v>
      </c>
    </row>
    <row r="99" spans="3:13" ht="15.5" x14ac:dyDescent="0.35">
      <c r="C99" t="s">
        <v>112</v>
      </c>
      <c r="D99" s="5">
        <v>427968000</v>
      </c>
      <c r="E99" s="5">
        <v>523421000</v>
      </c>
      <c r="F99" s="5">
        <v>617003000</v>
      </c>
      <c r="G99" s="5">
        <v>547955000</v>
      </c>
      <c r="I99" s="5">
        <v>523421000</v>
      </c>
      <c r="J99" s="5">
        <v>468184000</v>
      </c>
      <c r="K99" s="5">
        <v>385641000</v>
      </c>
      <c r="L99" s="5">
        <v>277770000</v>
      </c>
      <c r="M99" s="5">
        <v>263825000</v>
      </c>
    </row>
    <row r="100" spans="3:13" ht="15.5" x14ac:dyDescent="0.35">
      <c r="C100" t="s">
        <v>116</v>
      </c>
      <c r="D100" s="5">
        <v>290711000</v>
      </c>
      <c r="E100" s="5">
        <v>272247000</v>
      </c>
      <c r="F100" s="5">
        <v>246582000</v>
      </c>
      <c r="G100" s="5">
        <v>309421000</v>
      </c>
      <c r="I100" s="5">
        <v>272247000</v>
      </c>
      <c r="J100" s="5">
        <v>267135000</v>
      </c>
      <c r="K100" s="5">
        <v>189027000</v>
      </c>
      <c r="L100" s="5">
        <v>101399000</v>
      </c>
      <c r="M100" s="5">
        <v>47088000</v>
      </c>
    </row>
    <row r="101" spans="3:13" ht="15.5" x14ac:dyDescent="0.35">
      <c r="C101" t="s">
        <v>115</v>
      </c>
    </row>
    <row r="102" spans="3:13" ht="15.5" x14ac:dyDescent="0.35">
      <c r="C102" t="s">
        <v>918</v>
      </c>
      <c r="D102" s="5">
        <v>52825000</v>
      </c>
      <c r="E102" s="5">
        <v>38628000</v>
      </c>
      <c r="F102" s="5">
        <v>43591000</v>
      </c>
      <c r="G102" s="5">
        <v>57958000</v>
      </c>
      <c r="I102" s="5">
        <v>38628000</v>
      </c>
      <c r="J102" s="5">
        <v>25351000</v>
      </c>
      <c r="K102" s="5">
        <v>54743000</v>
      </c>
      <c r="L102" s="5">
        <v>1091449000</v>
      </c>
      <c r="M102" s="5">
        <v>305005000</v>
      </c>
    </row>
    <row r="103" spans="3:13" ht="15.5" x14ac:dyDescent="0.35">
      <c r="C103" t="s">
        <v>1497</v>
      </c>
      <c r="D103" s="5">
        <v>6899000</v>
      </c>
      <c r="E103" s="5">
        <v>9944000</v>
      </c>
      <c r="F103" s="5">
        <v>14833000</v>
      </c>
      <c r="G103" s="5">
        <v>13518000</v>
      </c>
      <c r="I103" s="5">
        <v>9944000</v>
      </c>
      <c r="J103" s="5">
        <v>21085000</v>
      </c>
      <c r="K103" s="5">
        <v>3273000</v>
      </c>
      <c r="L103" s="5">
        <v>23519000</v>
      </c>
      <c r="M103" s="5">
        <v>3352000</v>
      </c>
    </row>
    <row r="104" spans="3:13" ht="15.5" x14ac:dyDescent="0.35">
      <c r="C104" t="s">
        <v>118</v>
      </c>
    </row>
    <row r="105" spans="3:13" ht="15.5" x14ac:dyDescent="0.35">
      <c r="C105" t="s">
        <v>276</v>
      </c>
      <c r="D105" s="5">
        <v>453435000</v>
      </c>
      <c r="E105" s="5">
        <v>342221000</v>
      </c>
      <c r="F105" s="5">
        <v>587578000</v>
      </c>
      <c r="G105" s="5">
        <v>495427000</v>
      </c>
      <c r="I105" s="5">
        <v>342221000</v>
      </c>
      <c r="J105" s="5">
        <v>645705000</v>
      </c>
      <c r="K105" s="5">
        <v>122050000</v>
      </c>
      <c r="L105" s="5">
        <v>306571000</v>
      </c>
      <c r="M105" s="5">
        <v>362990000</v>
      </c>
    </row>
    <row r="106" spans="3:13" ht="15.5" x14ac:dyDescent="0.35">
      <c r="C106" t="s">
        <v>378</v>
      </c>
      <c r="D106" s="5">
        <v>15849000</v>
      </c>
      <c r="E106" s="5">
        <v>17455000</v>
      </c>
      <c r="F106" s="5">
        <v>18408000</v>
      </c>
      <c r="G106" s="5">
        <v>10619000</v>
      </c>
      <c r="I106" s="5">
        <v>17455000</v>
      </c>
      <c r="J106" s="5">
        <v>2352000</v>
      </c>
      <c r="K106" s="5">
        <v>3592000</v>
      </c>
      <c r="L106" s="5">
        <v>7679000</v>
      </c>
      <c r="M106" s="5">
        <v>7971000</v>
      </c>
    </row>
    <row r="107" spans="3:13" ht="15.5" x14ac:dyDescent="0.35">
      <c r="C107" t="s">
        <v>120</v>
      </c>
      <c r="D107" s="5">
        <v>50583000</v>
      </c>
      <c r="E107" s="5">
        <v>44256000</v>
      </c>
      <c r="F107" s="5">
        <v>17766000</v>
      </c>
      <c r="G107" s="5">
        <v>26564000</v>
      </c>
      <c r="I107" s="5">
        <v>44256000</v>
      </c>
      <c r="J107" s="5">
        <v>43540000</v>
      </c>
      <c r="K107" s="5">
        <v>65160000</v>
      </c>
      <c r="L107" s="5">
        <v>110309000</v>
      </c>
      <c r="M107" s="5">
        <v>103596000</v>
      </c>
    </row>
    <row r="108" spans="3:13" ht="15.5" x14ac:dyDescent="0.35">
      <c r="C108" t="s">
        <v>1498</v>
      </c>
      <c r="L108" s="5">
        <v>700890000</v>
      </c>
      <c r="M108" s="5">
        <v>740118000</v>
      </c>
    </row>
    <row r="109" spans="3:13" ht="15.5" x14ac:dyDescent="0.35">
      <c r="C109" t="s">
        <v>113</v>
      </c>
      <c r="D109" s="5">
        <v>21309000</v>
      </c>
      <c r="E109" s="5">
        <v>20305000</v>
      </c>
      <c r="F109" s="5">
        <v>19537000</v>
      </c>
      <c r="G109" s="5">
        <v>19040000</v>
      </c>
      <c r="I109" s="5">
        <v>20305000</v>
      </c>
      <c r="J109" s="5">
        <v>17556000</v>
      </c>
      <c r="K109" s="5">
        <v>5227000</v>
      </c>
      <c r="L109" s="5">
        <v>7291000</v>
      </c>
      <c r="M109" s="5">
        <v>9495000</v>
      </c>
    </row>
    <row r="110" spans="3:13" ht="15.5" x14ac:dyDescent="0.35">
      <c r="C110" t="s">
        <v>121</v>
      </c>
      <c r="D110" s="5">
        <v>1136130000</v>
      </c>
      <c r="E110" s="5">
        <v>1133992000</v>
      </c>
      <c r="F110" s="5">
        <v>1358983000</v>
      </c>
      <c r="G110" s="5">
        <v>1380423000</v>
      </c>
      <c r="I110" s="5">
        <v>1133992000</v>
      </c>
      <c r="J110" s="5">
        <v>1756477000</v>
      </c>
      <c r="K110" s="5">
        <v>474146000</v>
      </c>
      <c r="L110" s="5">
        <v>1340306000</v>
      </c>
      <c r="M110" s="5">
        <v>1472909000</v>
      </c>
    </row>
    <row r="111" spans="3:13" ht="15.5" x14ac:dyDescent="0.35">
      <c r="C111" t="s">
        <v>122</v>
      </c>
      <c r="D111" s="5">
        <v>1136130000</v>
      </c>
      <c r="E111" s="5">
        <v>1133992000</v>
      </c>
      <c r="F111" s="5">
        <v>1358983000</v>
      </c>
      <c r="G111" s="5">
        <v>1380423000</v>
      </c>
      <c r="I111" s="5">
        <v>1133992000</v>
      </c>
      <c r="J111" s="5">
        <v>1756477000</v>
      </c>
      <c r="K111" s="5">
        <v>474146000</v>
      </c>
      <c r="L111" s="5">
        <v>1340306000</v>
      </c>
      <c r="M111" s="5">
        <v>1472909000</v>
      </c>
    </row>
    <row r="112" spans="3:13" ht="15.5" x14ac:dyDescent="0.35">
      <c r="C112" t="s">
        <v>1499</v>
      </c>
      <c r="D112" s="5">
        <v>17699000</v>
      </c>
      <c r="E112" s="5">
        <v>17828000</v>
      </c>
      <c r="F112" s="5">
        <v>17893000</v>
      </c>
      <c r="G112" s="5">
        <v>18191000</v>
      </c>
      <c r="I112" s="5">
        <v>17828000</v>
      </c>
      <c r="J112" s="5">
        <v>18248000</v>
      </c>
      <c r="K112" s="5">
        <v>3013000</v>
      </c>
      <c r="L112" s="5">
        <v>3256000</v>
      </c>
      <c r="M112" s="5">
        <v>3614000</v>
      </c>
    </row>
    <row r="113" spans="3:13" ht="15.5" x14ac:dyDescent="0.35">
      <c r="C113" t="s">
        <v>124</v>
      </c>
    </row>
    <row r="114" spans="3:13" ht="15.5" x14ac:dyDescent="0.35">
      <c r="C114" t="s">
        <v>125</v>
      </c>
      <c r="D114" s="5">
        <v>469284000</v>
      </c>
      <c r="E114" s="5">
        <v>359676000</v>
      </c>
      <c r="F114" s="5">
        <v>605986000</v>
      </c>
      <c r="G114" s="5">
        <v>506046000</v>
      </c>
      <c r="I114" s="5">
        <v>359676000</v>
      </c>
      <c r="J114" s="5">
        <v>648057000</v>
      </c>
      <c r="K114" s="5">
        <v>125642000</v>
      </c>
      <c r="L114" s="5">
        <v>314250000</v>
      </c>
      <c r="M114" s="5">
        <v>370961000</v>
      </c>
    </row>
    <row r="115" spans="3:13" ht="15.5" x14ac:dyDescent="0.35">
      <c r="C115" t="s">
        <v>123</v>
      </c>
      <c r="D115" s="5">
        <v>52223000</v>
      </c>
      <c r="E115" s="5">
        <v>52483000</v>
      </c>
      <c r="F115" s="5">
        <v>55494000</v>
      </c>
      <c r="G115" s="5">
        <v>57347000</v>
      </c>
      <c r="I115" s="5">
        <v>52483000</v>
      </c>
      <c r="J115" s="5">
        <v>60440000</v>
      </c>
      <c r="K115" s="5">
        <v>66305000</v>
      </c>
      <c r="L115" s="5">
        <v>73749000</v>
      </c>
      <c r="M115" s="5">
        <v>99567000</v>
      </c>
    </row>
    <row r="116" spans="3:13" ht="15.5" x14ac:dyDescent="0.35">
      <c r="C116" t="s">
        <v>698</v>
      </c>
      <c r="D116" s="5">
        <v>302864000</v>
      </c>
      <c r="E116" s="5">
        <v>404380000</v>
      </c>
      <c r="F116" s="5">
        <v>404468000</v>
      </c>
      <c r="G116" s="5">
        <v>535170000</v>
      </c>
      <c r="I116" s="5">
        <v>404380000</v>
      </c>
      <c r="J116" s="5">
        <v>776335000</v>
      </c>
      <c r="K116" s="5">
        <v>68173000</v>
      </c>
      <c r="L116" s="5">
        <v>71504000</v>
      </c>
      <c r="M116" s="5">
        <v>79504000</v>
      </c>
    </row>
    <row r="117" spans="3:13" ht="15.5" x14ac:dyDescent="0.35">
      <c r="C117" t="s">
        <v>126</v>
      </c>
      <c r="D117" s="5">
        <v>1999310000</v>
      </c>
      <c r="E117" s="5">
        <v>2056648000</v>
      </c>
      <c r="F117" s="5">
        <v>2319202000</v>
      </c>
      <c r="G117" s="5">
        <v>2361931000</v>
      </c>
      <c r="I117" s="5">
        <v>2056648000</v>
      </c>
      <c r="J117" s="5">
        <v>2629176000</v>
      </c>
      <c r="K117" s="5">
        <v>2272452000</v>
      </c>
      <c r="L117" s="5">
        <v>3457870000</v>
      </c>
      <c r="M117" s="5">
        <v>2568760000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2519582000</v>
      </c>
      <c r="E119" s="5">
        <v>2519582000</v>
      </c>
      <c r="F119" s="5">
        <v>2519582000</v>
      </c>
      <c r="G119" s="5">
        <v>2519582000</v>
      </c>
      <c r="I119" s="5">
        <v>2519582000</v>
      </c>
      <c r="J119" s="5">
        <v>2519582000</v>
      </c>
      <c r="K119" s="5">
        <v>2366335000</v>
      </c>
      <c r="L119" s="5">
        <v>2366335000</v>
      </c>
      <c r="M119" s="5">
        <v>2366335000</v>
      </c>
    </row>
    <row r="120" spans="3:13" ht="15.5" x14ac:dyDescent="0.35">
      <c r="C120" t="s">
        <v>129</v>
      </c>
      <c r="D120" s="5">
        <v>-96511000</v>
      </c>
      <c r="E120" s="5">
        <v>-96511000</v>
      </c>
      <c r="F120" s="5">
        <v>-96511000</v>
      </c>
      <c r="G120" s="5">
        <v>-96511000</v>
      </c>
      <c r="I120" s="5">
        <v>-96511000</v>
      </c>
      <c r="J120" s="5">
        <v>-96511000</v>
      </c>
      <c r="K120" s="5">
        <v>-212235000</v>
      </c>
      <c r="L120" s="5">
        <v>-212235000</v>
      </c>
      <c r="M120" s="5">
        <v>-212235000</v>
      </c>
    </row>
    <row r="121" spans="3:13" ht="15.5" x14ac:dyDescent="0.35">
      <c r="C121" t="s">
        <v>130</v>
      </c>
      <c r="D121" s="5">
        <v>956602000</v>
      </c>
      <c r="E121" s="5">
        <v>813564000</v>
      </c>
      <c r="F121" s="5">
        <v>1027165000</v>
      </c>
      <c r="G121" s="5">
        <v>868524000</v>
      </c>
      <c r="I121" s="5">
        <v>813564000</v>
      </c>
      <c r="J121" s="5">
        <v>439841000</v>
      </c>
      <c r="K121" s="5">
        <v>1842560000</v>
      </c>
      <c r="L121" s="5">
        <v>1617570000</v>
      </c>
      <c r="M121" s="5">
        <v>1194177000</v>
      </c>
    </row>
    <row r="122" spans="3:13" ht="15.5" x14ac:dyDescent="0.35">
      <c r="C122" t="s">
        <v>131</v>
      </c>
      <c r="D122" s="5">
        <v>55000000</v>
      </c>
      <c r="E122" s="5">
        <v>55000000</v>
      </c>
      <c r="F122" s="5">
        <v>55000000</v>
      </c>
      <c r="G122" s="5">
        <v>55000000</v>
      </c>
      <c r="I122" s="5">
        <v>55000000</v>
      </c>
      <c r="J122" s="5">
        <v>45000000</v>
      </c>
    </row>
    <row r="123" spans="3:13" ht="15.5" x14ac:dyDescent="0.35">
      <c r="C123" t="s">
        <v>132</v>
      </c>
      <c r="D123" s="5">
        <v>901602000</v>
      </c>
      <c r="E123" s="5">
        <v>758564000</v>
      </c>
      <c r="F123" s="5">
        <v>972165000</v>
      </c>
      <c r="G123" s="5">
        <v>813524000</v>
      </c>
      <c r="I123" s="5">
        <v>758564000</v>
      </c>
      <c r="J123" s="5">
        <v>394841000</v>
      </c>
    </row>
    <row r="124" spans="3:13" ht="15.5" x14ac:dyDescent="0.35">
      <c r="C124" t="s">
        <v>133</v>
      </c>
      <c r="D124" s="5">
        <v>956602000</v>
      </c>
      <c r="E124" s="5">
        <v>813564000</v>
      </c>
      <c r="F124" s="5">
        <v>1027165000</v>
      </c>
      <c r="G124" s="5">
        <v>868524000</v>
      </c>
      <c r="I124" s="5">
        <v>813564000</v>
      </c>
      <c r="J124" s="5">
        <v>439841000</v>
      </c>
      <c r="K124" s="5">
        <v>1842560000</v>
      </c>
      <c r="L124" s="5">
        <v>1617570000</v>
      </c>
      <c r="M124" s="5">
        <v>1194177000</v>
      </c>
    </row>
    <row r="125" spans="3:13" ht="15.5" x14ac:dyDescent="0.35">
      <c r="C125" t="s">
        <v>134</v>
      </c>
      <c r="D125" s="5">
        <v>306760000</v>
      </c>
      <c r="E125" s="5">
        <v>316078000</v>
      </c>
      <c r="F125" s="5">
        <v>328104000</v>
      </c>
      <c r="G125" s="5">
        <v>349987000</v>
      </c>
      <c r="I125" s="5">
        <v>316078000</v>
      </c>
      <c r="J125" s="5">
        <v>364591000</v>
      </c>
      <c r="K125" s="5">
        <v>424464000</v>
      </c>
      <c r="L125" s="5">
        <v>392503000</v>
      </c>
      <c r="M125" s="5">
        <v>297333000</v>
      </c>
    </row>
    <row r="126" spans="3:13" ht="15.5" x14ac:dyDescent="0.35">
      <c r="C126" t="s">
        <v>9</v>
      </c>
      <c r="D126" s="5">
        <v>3781230000</v>
      </c>
      <c r="E126" s="5">
        <v>3649628000</v>
      </c>
      <c r="F126" s="5">
        <v>3792722000</v>
      </c>
      <c r="G126" s="5">
        <v>3726138000</v>
      </c>
      <c r="I126" s="5">
        <v>3649628000</v>
      </c>
      <c r="J126" s="5">
        <v>3363482000</v>
      </c>
      <c r="K126" s="5">
        <v>4790464000</v>
      </c>
      <c r="L126" s="5">
        <v>4508216000</v>
      </c>
      <c r="M126" s="5">
        <v>3622050000</v>
      </c>
    </row>
    <row r="127" spans="3:13" ht="15.5" x14ac:dyDescent="0.35">
      <c r="C127" t="s">
        <v>135</v>
      </c>
      <c r="D127" s="5">
        <v>5780540000</v>
      </c>
      <c r="E127" s="5">
        <v>5706276000</v>
      </c>
      <c r="F127" s="5">
        <v>6111924000</v>
      </c>
      <c r="G127" s="5">
        <v>6088069000</v>
      </c>
      <c r="I127" s="5">
        <v>5706276000</v>
      </c>
      <c r="J127" s="5">
        <v>5992658000</v>
      </c>
      <c r="K127" s="5">
        <v>7062916000</v>
      </c>
      <c r="L127" s="5">
        <v>7966086000</v>
      </c>
      <c r="M127" s="5">
        <v>6190810000</v>
      </c>
    </row>
    <row r="128" spans="3:13" ht="15.5" x14ac:dyDescent="0.35">
      <c r="C128" t="s">
        <v>136</v>
      </c>
      <c r="D128" s="5">
        <v>7786891760</v>
      </c>
      <c r="E128" s="5">
        <v>7786891760</v>
      </c>
      <c r="F128" s="5">
        <v>7786891760</v>
      </c>
      <c r="G128" s="5">
        <v>7786891760</v>
      </c>
      <c r="I128" s="5">
        <v>7786891760</v>
      </c>
      <c r="J128" s="5">
        <v>7786891760</v>
      </c>
      <c r="K128" s="5">
        <v>7008202560</v>
      </c>
      <c r="L128" s="5">
        <v>7008202560</v>
      </c>
      <c r="M128" s="5">
        <v>7008202560</v>
      </c>
    </row>
    <row r="130" spans="2:13" ht="15.5" x14ac:dyDescent="0.35">
      <c r="B130" t="s">
        <v>137</v>
      </c>
      <c r="C130" t="s">
        <v>138</v>
      </c>
      <c r="D130" s="5">
        <v>45289000</v>
      </c>
      <c r="E130" s="5">
        <v>174347000</v>
      </c>
      <c r="F130" s="5">
        <v>142671000</v>
      </c>
      <c r="G130" s="5">
        <v>215569000</v>
      </c>
      <c r="I130" s="5">
        <v>859242000</v>
      </c>
      <c r="J130" s="5">
        <v>1198515000</v>
      </c>
      <c r="K130" s="5">
        <v>595206000</v>
      </c>
      <c r="L130" s="5">
        <v>3135343000</v>
      </c>
      <c r="M130" s="5">
        <v>1065404000</v>
      </c>
    </row>
    <row r="131" spans="2:13" ht="15.5" x14ac:dyDescent="0.35">
      <c r="C131" t="s">
        <v>279</v>
      </c>
      <c r="D131" s="5">
        <v>1067055000</v>
      </c>
      <c r="E131" s="5">
        <v>1303988000</v>
      </c>
      <c r="F131" s="5">
        <v>1170146000</v>
      </c>
      <c r="G131" s="5">
        <v>1154143000</v>
      </c>
      <c r="I131" s="5">
        <v>4800728000</v>
      </c>
      <c r="J131" s="5">
        <v>5330411000</v>
      </c>
      <c r="K131" s="5">
        <v>6095300000</v>
      </c>
      <c r="L131" s="5">
        <v>7521465000</v>
      </c>
      <c r="M131" s="5">
        <v>3647621000</v>
      </c>
    </row>
    <row r="132" spans="2:13" ht="15.5" x14ac:dyDescent="0.35">
      <c r="C132" t="s">
        <v>282</v>
      </c>
      <c r="D132" s="5">
        <v>7831000</v>
      </c>
      <c r="E132" s="5">
        <v>10703000</v>
      </c>
      <c r="F132" s="5">
        <v>13827000</v>
      </c>
      <c r="G132" s="5">
        <v>14187000</v>
      </c>
      <c r="I132" s="5">
        <v>52807000</v>
      </c>
      <c r="J132" s="5">
        <v>83978000</v>
      </c>
      <c r="K132" s="5">
        <v>111088000</v>
      </c>
      <c r="L132" s="5">
        <v>54044000</v>
      </c>
      <c r="M132" s="5">
        <v>28007000</v>
      </c>
    </row>
    <row r="133" spans="2:13" ht="15.5" x14ac:dyDescent="0.35">
      <c r="C133" t="s">
        <v>280</v>
      </c>
      <c r="D133" s="5">
        <v>-835726000</v>
      </c>
      <c r="E133" s="5">
        <v>-934337000</v>
      </c>
      <c r="F133" s="5">
        <v>-771827000</v>
      </c>
      <c r="G133" s="5">
        <v>-714909000</v>
      </c>
      <c r="I133" s="5">
        <v>-3012409000</v>
      </c>
      <c r="J133" s="5">
        <v>-2994774000</v>
      </c>
      <c r="K133" s="5">
        <v>-2927993000</v>
      </c>
      <c r="L133" s="5">
        <v>-2532687000</v>
      </c>
      <c r="M133" s="5">
        <v>-1713912000</v>
      </c>
    </row>
    <row r="134" spans="2:13" ht="15.5" x14ac:dyDescent="0.35">
      <c r="C134" t="s">
        <v>1500</v>
      </c>
      <c r="D134" s="5">
        <v>-137818000</v>
      </c>
      <c r="E134" s="5">
        <v>-149456000</v>
      </c>
      <c r="F134" s="5">
        <v>-154999000</v>
      </c>
      <c r="G134" s="5">
        <v>-171110000</v>
      </c>
      <c r="I134" s="5">
        <v>-706528000</v>
      </c>
      <c r="J134" s="5">
        <v>-947805000</v>
      </c>
      <c r="K134" s="5">
        <v>-1357339000</v>
      </c>
      <c r="L134" s="5">
        <v>-1043571000</v>
      </c>
      <c r="M134" s="5">
        <v>-499412000</v>
      </c>
    </row>
    <row r="135" spans="2:13" ht="15.5" x14ac:dyDescent="0.35">
      <c r="C135" t="s">
        <v>144</v>
      </c>
      <c r="D135" s="5">
        <v>-46716000</v>
      </c>
      <c r="E135" s="5">
        <v>-50361000</v>
      </c>
      <c r="F135" s="5">
        <v>-49201000</v>
      </c>
      <c r="G135" s="5">
        <v>-58446000</v>
      </c>
      <c r="I135" s="5">
        <v>-204143000</v>
      </c>
      <c r="J135" s="5">
        <v>-255674000</v>
      </c>
      <c r="K135" s="5">
        <v>-1318354000</v>
      </c>
      <c r="L135" s="5">
        <v>-743289000</v>
      </c>
      <c r="M135" s="5">
        <v>-272277000</v>
      </c>
    </row>
    <row r="136" spans="2:13" ht="15.5" x14ac:dyDescent="0.35">
      <c r="C136" t="s">
        <v>286</v>
      </c>
      <c r="D136" s="5">
        <v>2412000</v>
      </c>
      <c r="F136" s="5">
        <v>20000</v>
      </c>
      <c r="G136" s="5">
        <v>4456000</v>
      </c>
      <c r="I136" s="5">
        <v>4634000</v>
      </c>
      <c r="J136" s="5">
        <v>6924000</v>
      </c>
      <c r="K136" s="5">
        <v>253000</v>
      </c>
      <c r="L136" s="5">
        <v>2881000</v>
      </c>
      <c r="M136" s="5">
        <v>3457000</v>
      </c>
    </row>
    <row r="137" spans="2:13" ht="15.5" x14ac:dyDescent="0.35">
      <c r="C137" t="s">
        <v>520</v>
      </c>
      <c r="D137" s="5">
        <v>52299000</v>
      </c>
      <c r="E137" s="5">
        <v>25048000</v>
      </c>
      <c r="F137" s="5">
        <v>41343000</v>
      </c>
      <c r="G137" s="5">
        <v>18403000</v>
      </c>
      <c r="I137" s="5">
        <v>182802000</v>
      </c>
      <c r="J137" s="5">
        <v>190160000</v>
      </c>
      <c r="K137" s="5">
        <v>148315000</v>
      </c>
      <c r="L137" s="5">
        <v>20838000</v>
      </c>
      <c r="M137" s="5">
        <v>11735000</v>
      </c>
    </row>
    <row r="138" spans="2:13" ht="15.5" x14ac:dyDescent="0.35">
      <c r="C138" t="s">
        <v>142</v>
      </c>
      <c r="D138" s="5">
        <v>-45581000</v>
      </c>
      <c r="E138" s="5">
        <v>-19557000</v>
      </c>
      <c r="F138" s="5">
        <v>-18589000</v>
      </c>
      <c r="G138" s="5">
        <v>-19534000</v>
      </c>
      <c r="I138" s="5">
        <v>-102799000</v>
      </c>
      <c r="J138" s="5">
        <v>-98998000</v>
      </c>
      <c r="K138" s="5">
        <v>-93520000</v>
      </c>
      <c r="L138" s="5">
        <v>-80989000</v>
      </c>
      <c r="M138" s="5">
        <v>-80441000</v>
      </c>
    </row>
    <row r="139" spans="2:13" ht="15.5" x14ac:dyDescent="0.35">
      <c r="C139" t="s">
        <v>1501</v>
      </c>
      <c r="F139" s="5">
        <v>-69625000</v>
      </c>
      <c r="I139" s="5">
        <v>-91949000</v>
      </c>
      <c r="J139" s="5">
        <v>-44169000</v>
      </c>
    </row>
    <row r="140" spans="2:13" ht="15.5" x14ac:dyDescent="0.35">
      <c r="C140" t="s">
        <v>426</v>
      </c>
      <c r="D140" s="5">
        <v>-19327000</v>
      </c>
      <c r="E140" s="5">
        <v>-13116000</v>
      </c>
      <c r="F140" s="5">
        <v>-19667000</v>
      </c>
      <c r="G140" s="5">
        <v>-14896000</v>
      </c>
      <c r="I140" s="5">
        <v>-72331000</v>
      </c>
      <c r="J140" s="5">
        <v>-81376000</v>
      </c>
      <c r="K140" s="5">
        <v>-71961000</v>
      </c>
      <c r="L140" s="5">
        <v>-60515000</v>
      </c>
      <c r="M140" s="5">
        <v>-64751000</v>
      </c>
    </row>
    <row r="141" spans="2:13" ht="15.5" x14ac:dyDescent="0.35">
      <c r="C141" t="s">
        <v>1502</v>
      </c>
      <c r="D141" s="5">
        <v>860000</v>
      </c>
      <c r="E141" s="5">
        <v>1435000</v>
      </c>
      <c r="F141" s="5">
        <v>1243000</v>
      </c>
      <c r="G141" s="5">
        <v>3275000</v>
      </c>
      <c r="I141" s="5">
        <v>8430000</v>
      </c>
      <c r="J141" s="5">
        <v>9838000</v>
      </c>
      <c r="K141" s="5">
        <v>9417000</v>
      </c>
      <c r="L141" s="5">
        <v>-2834000</v>
      </c>
      <c r="M141" s="5">
        <v>5377000</v>
      </c>
    </row>
    <row r="142" spans="2:13" ht="15.5" x14ac:dyDescent="0.35">
      <c r="C142" t="s">
        <v>145</v>
      </c>
      <c r="D142" s="5">
        <v>14487000</v>
      </c>
      <c r="E142" s="5">
        <v>-498133000</v>
      </c>
      <c r="F142" s="5">
        <v>-70283000</v>
      </c>
      <c r="G142" s="5">
        <v>-100206000</v>
      </c>
      <c r="I142" s="5">
        <v>-1061010000</v>
      </c>
      <c r="J142" s="5">
        <v>-2390458000</v>
      </c>
      <c r="K142" s="5">
        <v>-1365907000</v>
      </c>
      <c r="L142" s="5">
        <v>-1486570000</v>
      </c>
      <c r="M142" s="5">
        <v>-379701000</v>
      </c>
    </row>
    <row r="143" spans="2:13" ht="15.5" x14ac:dyDescent="0.35">
      <c r="C143" t="s">
        <v>146</v>
      </c>
      <c r="D143" s="5">
        <v>-68293000</v>
      </c>
      <c r="E143" s="5">
        <v>-168606000</v>
      </c>
      <c r="F143" s="5">
        <v>-82539000</v>
      </c>
      <c r="G143" s="5">
        <v>-41938000</v>
      </c>
      <c r="I143" s="5">
        <v>-381046000</v>
      </c>
      <c r="J143" s="5">
        <v>197627000</v>
      </c>
      <c r="K143" s="5">
        <v>-79015000</v>
      </c>
      <c r="L143" s="5">
        <v>251105000</v>
      </c>
      <c r="M143" s="5">
        <v>122501000</v>
      </c>
    </row>
    <row r="144" spans="2:13" ht="15.5" x14ac:dyDescent="0.35">
      <c r="C144" t="s">
        <v>1503</v>
      </c>
      <c r="J144" s="5">
        <v>510304000</v>
      </c>
      <c r="K144" s="5">
        <v>3034000</v>
      </c>
      <c r="M144" s="5">
        <v>380000000</v>
      </c>
    </row>
    <row r="145" spans="3:13" ht="15.5" x14ac:dyDescent="0.35">
      <c r="C145" t="s">
        <v>1504</v>
      </c>
      <c r="M145" s="5">
        <v>248000</v>
      </c>
    </row>
    <row r="146" spans="3:13" ht="15.5" x14ac:dyDescent="0.35">
      <c r="C146" t="s">
        <v>896</v>
      </c>
      <c r="D146" s="5">
        <v>18756000</v>
      </c>
      <c r="E146" s="5">
        <v>33032000</v>
      </c>
      <c r="F146" s="5">
        <v>7228000</v>
      </c>
      <c r="G146" s="5">
        <v>46119000</v>
      </c>
      <c r="I146" s="5">
        <v>91003000</v>
      </c>
      <c r="J146" s="5">
        <v>18478000</v>
      </c>
      <c r="K146" s="5">
        <v>146660000</v>
      </c>
      <c r="L146" s="5">
        <v>138769000</v>
      </c>
      <c r="M146" s="5">
        <v>13607000</v>
      </c>
    </row>
    <row r="147" spans="3:13" ht="15.5" x14ac:dyDescent="0.35">
      <c r="C147" t="s">
        <v>1505</v>
      </c>
      <c r="J147" s="5">
        <v>729000</v>
      </c>
      <c r="K147" s="5">
        <v>607000</v>
      </c>
      <c r="L147" s="5">
        <v>20000</v>
      </c>
      <c r="M147" s="5">
        <v>400000</v>
      </c>
    </row>
    <row r="148" spans="3:13" ht="15.5" x14ac:dyDescent="0.35">
      <c r="C148" t="s">
        <v>447</v>
      </c>
      <c r="F148" s="5">
        <v>32000</v>
      </c>
      <c r="I148" s="5">
        <v>46000</v>
      </c>
      <c r="J148" s="5">
        <v>1210000</v>
      </c>
      <c r="K148" s="5">
        <v>463000</v>
      </c>
      <c r="L148" s="5">
        <v>234000</v>
      </c>
      <c r="M148" s="5">
        <v>8153000</v>
      </c>
    </row>
    <row r="149" spans="3:13" ht="15.5" x14ac:dyDescent="0.35">
      <c r="C149" t="s">
        <v>1418</v>
      </c>
      <c r="J149" s="5">
        <v>-219156000</v>
      </c>
      <c r="K149" s="5">
        <v>-107000</v>
      </c>
    </row>
    <row r="150" spans="3:13" ht="15.5" x14ac:dyDescent="0.35">
      <c r="C150" t="s">
        <v>148</v>
      </c>
      <c r="D150" s="5">
        <v>-76165000</v>
      </c>
      <c r="E150" s="5">
        <v>-78986000</v>
      </c>
      <c r="F150" s="5">
        <v>-81636000</v>
      </c>
      <c r="G150" s="5">
        <v>-78950000</v>
      </c>
      <c r="I150" s="5">
        <v>-310890000</v>
      </c>
      <c r="J150" s="5">
        <v>-350502000</v>
      </c>
      <c r="K150" s="5">
        <v>-248550000</v>
      </c>
      <c r="L150" s="5">
        <v>-99312000</v>
      </c>
      <c r="M150" s="5">
        <v>-49607000</v>
      </c>
    </row>
    <row r="151" spans="3:13" ht="15.5" x14ac:dyDescent="0.35">
      <c r="C151" t="s">
        <v>1506</v>
      </c>
      <c r="D151" s="5">
        <v>-7013000</v>
      </c>
      <c r="E151" s="5">
        <v>-96026000</v>
      </c>
      <c r="F151" s="5">
        <v>-4312000</v>
      </c>
      <c r="G151" s="5">
        <v>-5848000</v>
      </c>
      <c r="I151" s="5">
        <v>-120260000</v>
      </c>
      <c r="J151" s="5">
        <v>-39166000</v>
      </c>
      <c r="K151" s="5">
        <v>-114363000</v>
      </c>
      <c r="L151" s="5">
        <v>-344940000</v>
      </c>
      <c r="M151" s="5">
        <v>-112920000</v>
      </c>
    </row>
    <row r="152" spans="3:13" ht="15.5" x14ac:dyDescent="0.35">
      <c r="C152" t="s">
        <v>1507</v>
      </c>
      <c r="M152" s="5">
        <v>-2510000</v>
      </c>
    </row>
    <row r="153" spans="3:13" ht="15.5" x14ac:dyDescent="0.35">
      <c r="C153" t="s">
        <v>778</v>
      </c>
      <c r="D153" s="5">
        <v>-744000</v>
      </c>
      <c r="E153" s="5">
        <v>-1968000</v>
      </c>
      <c r="F153" s="5">
        <v>-3843000</v>
      </c>
      <c r="G153" s="5">
        <v>-2370000</v>
      </c>
      <c r="I153" s="5">
        <v>-12987000</v>
      </c>
      <c r="J153" s="5">
        <v>-19547000</v>
      </c>
      <c r="K153" s="5">
        <v>-22461000</v>
      </c>
      <c r="L153" s="5">
        <v>-19168000</v>
      </c>
      <c r="M153" s="5">
        <v>-27055000</v>
      </c>
    </row>
    <row r="154" spans="3:13" ht="15.5" x14ac:dyDescent="0.35">
      <c r="C154" t="s">
        <v>1164</v>
      </c>
      <c r="D154" s="5">
        <v>-2961000</v>
      </c>
      <c r="E154" s="5">
        <v>-24109000</v>
      </c>
      <c r="F154" s="5">
        <v>-4000</v>
      </c>
      <c r="G154" s="5">
        <v>-862000</v>
      </c>
      <c r="I154" s="5">
        <v>-27344000</v>
      </c>
      <c r="J154" s="5">
        <v>-1133000</v>
      </c>
      <c r="K154" s="5">
        <v>-1995000</v>
      </c>
      <c r="L154" s="5">
        <v>-1960000</v>
      </c>
      <c r="M154" s="5">
        <v>-1761000</v>
      </c>
    </row>
    <row r="155" spans="3:13" ht="15.5" x14ac:dyDescent="0.35">
      <c r="C155" t="s">
        <v>1508</v>
      </c>
      <c r="D155" s="5">
        <v>-166000</v>
      </c>
      <c r="E155" s="5">
        <v>-549000</v>
      </c>
      <c r="F155" s="5">
        <v>-126000</v>
      </c>
      <c r="G155" s="5">
        <v>-27000</v>
      </c>
      <c r="I155" s="5">
        <v>-736000</v>
      </c>
      <c r="J155" s="5">
        <v>-1068000</v>
      </c>
      <c r="K155" s="5">
        <v>-1192000</v>
      </c>
      <c r="L155" s="5">
        <v>-1610000</v>
      </c>
      <c r="M155" s="5">
        <v>-159000</v>
      </c>
    </row>
    <row r="156" spans="3:13" ht="15.5" x14ac:dyDescent="0.35">
      <c r="C156" t="s">
        <v>1509</v>
      </c>
    </row>
    <row r="157" spans="3:13" ht="15.5" x14ac:dyDescent="0.35">
      <c r="C157" t="s">
        <v>1510</v>
      </c>
      <c r="J157" s="5">
        <v>-879000</v>
      </c>
      <c r="K157" s="5">
        <v>-3934000</v>
      </c>
      <c r="L157" s="5">
        <v>-196000</v>
      </c>
      <c r="M157" s="5">
        <v>-60393000</v>
      </c>
    </row>
    <row r="158" spans="3:13" ht="15.5" x14ac:dyDescent="0.35">
      <c r="C158" t="s">
        <v>1511</v>
      </c>
      <c r="J158" s="5">
        <v>49957000</v>
      </c>
      <c r="K158" s="5">
        <v>-7030000</v>
      </c>
      <c r="L158" s="5">
        <v>-42927000</v>
      </c>
    </row>
    <row r="159" spans="3:13" ht="15.5" x14ac:dyDescent="0.35">
      <c r="C159" t="s">
        <v>1457</v>
      </c>
      <c r="F159" s="5">
        <v>122000</v>
      </c>
      <c r="I159" s="5">
        <v>122000</v>
      </c>
      <c r="J159" s="5">
        <v>17644000</v>
      </c>
      <c r="L159" s="5">
        <v>3230000</v>
      </c>
    </row>
    <row r="160" spans="3:13" ht="15.5" x14ac:dyDescent="0.35">
      <c r="C160" t="s">
        <v>580</v>
      </c>
      <c r="L160" s="5">
        <v>131764000</v>
      </c>
    </row>
    <row r="161" spans="3:13" ht="15.5" x14ac:dyDescent="0.35">
      <c r="C161" t="s">
        <v>149</v>
      </c>
      <c r="D161" s="5">
        <v>14487000</v>
      </c>
      <c r="E161" s="5">
        <v>-498133000</v>
      </c>
      <c r="F161" s="5">
        <v>-70283000</v>
      </c>
      <c r="G161" s="5">
        <v>-100206000</v>
      </c>
      <c r="I161" s="5">
        <v>-1061010000</v>
      </c>
      <c r="J161" s="5">
        <v>-2390458000</v>
      </c>
      <c r="K161" s="5">
        <v>-1365907000</v>
      </c>
      <c r="L161" s="5">
        <v>-1486570000</v>
      </c>
      <c r="M161" s="5">
        <v>-379701000</v>
      </c>
    </row>
    <row r="162" spans="3:13" ht="15.5" x14ac:dyDescent="0.35">
      <c r="C162" t="s">
        <v>1512</v>
      </c>
      <c r="E162" s="5">
        <v>-250000000</v>
      </c>
      <c r="I162" s="5">
        <v>-250000000</v>
      </c>
      <c r="J162" s="5">
        <v>-2971696000</v>
      </c>
      <c r="K162" s="5">
        <v>-1013780000</v>
      </c>
      <c r="L162" s="5">
        <v>-1511144000</v>
      </c>
      <c r="M162" s="5">
        <v>-580747000</v>
      </c>
    </row>
    <row r="163" spans="3:13" ht="15.5" x14ac:dyDescent="0.35">
      <c r="C163" t="s">
        <v>1395</v>
      </c>
      <c r="D163" s="5">
        <v>-2450000</v>
      </c>
      <c r="E163" s="5">
        <v>-23572000</v>
      </c>
      <c r="F163" s="5">
        <v>-29226000</v>
      </c>
      <c r="G163" s="5">
        <v>-6237000</v>
      </c>
      <c r="I163" s="5">
        <v>-133031000</v>
      </c>
      <c r="J163" s="5">
        <v>-188009000</v>
      </c>
      <c r="K163" s="5">
        <v>-133541000</v>
      </c>
      <c r="L163" s="5">
        <v>-207809000</v>
      </c>
      <c r="M163" s="5">
        <v>-17810000</v>
      </c>
    </row>
    <row r="164" spans="3:13" ht="15.5" x14ac:dyDescent="0.35">
      <c r="C164" t="s">
        <v>1513</v>
      </c>
      <c r="J164" s="5">
        <v>-750000000</v>
      </c>
    </row>
    <row r="165" spans="3:13" ht="15.5" x14ac:dyDescent="0.35">
      <c r="C165" t="s">
        <v>1039</v>
      </c>
      <c r="D165" s="5">
        <v>-253000</v>
      </c>
      <c r="F165" s="5">
        <v>-1828000</v>
      </c>
      <c r="G165" s="5">
        <v>-84000</v>
      </c>
      <c r="I165" s="5">
        <v>-1912000</v>
      </c>
      <c r="K165" s="5">
        <v>-3256000</v>
      </c>
      <c r="L165" s="5">
        <v>-358000</v>
      </c>
      <c r="M165" s="5">
        <v>-9046000</v>
      </c>
    </row>
    <row r="166" spans="3:13" ht="15.5" x14ac:dyDescent="0.35">
      <c r="C166" t="s">
        <v>311</v>
      </c>
      <c r="D166" s="5">
        <v>-249000</v>
      </c>
      <c r="E166" s="5">
        <v>-255025000</v>
      </c>
      <c r="F166" s="5">
        <v>-10709000</v>
      </c>
      <c r="G166" s="5">
        <v>-34838000</v>
      </c>
      <c r="I166" s="5">
        <v>-616732000</v>
      </c>
      <c r="J166" s="5">
        <v>-84816000</v>
      </c>
      <c r="K166" s="5">
        <v>-284800000</v>
      </c>
      <c r="L166" s="5">
        <v>-61630000</v>
      </c>
      <c r="M166" s="5">
        <v>-487500000</v>
      </c>
    </row>
    <row r="167" spans="3:13" ht="15.5" x14ac:dyDescent="0.35">
      <c r="C167" t="s">
        <v>830</v>
      </c>
      <c r="D167" s="5">
        <v>-1560000</v>
      </c>
      <c r="E167" s="5">
        <v>-1991000</v>
      </c>
      <c r="F167" s="5">
        <v>-984000</v>
      </c>
      <c r="G167" s="5">
        <v>-1443000</v>
      </c>
      <c r="I167" s="5">
        <v>-5899000</v>
      </c>
      <c r="J167" s="5">
        <v>-6545000</v>
      </c>
      <c r="K167" s="5">
        <v>-6220000</v>
      </c>
      <c r="L167" s="5">
        <v>-5545000</v>
      </c>
      <c r="M167" s="5">
        <v>-3024000</v>
      </c>
    </row>
    <row r="168" spans="3:13" ht="15.5" x14ac:dyDescent="0.35">
      <c r="C168" t="s">
        <v>983</v>
      </c>
      <c r="J168" s="5">
        <v>-2905000</v>
      </c>
      <c r="K168" s="5">
        <v>-9029000</v>
      </c>
      <c r="M168" s="5">
        <v>-10897000</v>
      </c>
    </row>
    <row r="169" spans="3:13" ht="15.5" x14ac:dyDescent="0.35">
      <c r="C169" t="s">
        <v>713</v>
      </c>
      <c r="D169" s="5">
        <v>254000</v>
      </c>
      <c r="F169" s="5">
        <v>1830000</v>
      </c>
      <c r="G169" s="5">
        <v>84000</v>
      </c>
      <c r="I169" s="5">
        <v>1914000</v>
      </c>
      <c r="J169" s="5">
        <v>15596000</v>
      </c>
      <c r="K169" s="5">
        <v>3076000</v>
      </c>
      <c r="M169" s="5">
        <v>3614000</v>
      </c>
    </row>
    <row r="170" spans="3:13" ht="15.5" x14ac:dyDescent="0.35">
      <c r="C170" t="s">
        <v>489</v>
      </c>
      <c r="D170" s="5">
        <v>120090000</v>
      </c>
      <c r="E170" s="5">
        <v>16355000</v>
      </c>
      <c r="F170" s="5">
        <v>100934000</v>
      </c>
      <c r="G170" s="5">
        <v>121412000</v>
      </c>
      <c r="I170" s="5">
        <v>299950000</v>
      </c>
      <c r="J170" s="5">
        <v>604416000</v>
      </c>
      <c r="K170" s="5">
        <v>50980000</v>
      </c>
      <c r="L170" s="5">
        <v>7520000</v>
      </c>
      <c r="M170" s="5">
        <v>641000000</v>
      </c>
    </row>
    <row r="171" spans="3:13" ht="15.5" x14ac:dyDescent="0.35">
      <c r="C171" t="s">
        <v>851</v>
      </c>
      <c r="K171" s="5">
        <v>106000</v>
      </c>
    </row>
    <row r="172" spans="3:13" ht="15.5" x14ac:dyDescent="0.35">
      <c r="C172" t="s">
        <v>1252</v>
      </c>
      <c r="M172" s="5">
        <v>-3627000</v>
      </c>
    </row>
    <row r="173" spans="3:13" ht="15.5" x14ac:dyDescent="0.35">
      <c r="C173" t="s">
        <v>163</v>
      </c>
      <c r="K173" s="5">
        <v>18614000</v>
      </c>
      <c r="M173" s="5">
        <v>350000</v>
      </c>
    </row>
    <row r="174" spans="3:13" ht="15.5" x14ac:dyDescent="0.35">
      <c r="C174" t="s">
        <v>1043</v>
      </c>
    </row>
    <row r="175" spans="3:13" ht="15.5" x14ac:dyDescent="0.35">
      <c r="C175" t="s">
        <v>1514</v>
      </c>
      <c r="E175" s="5">
        <v>16100000</v>
      </c>
      <c r="I175" s="5">
        <v>16100000</v>
      </c>
      <c r="J175" s="5">
        <v>15800000</v>
      </c>
      <c r="K175" s="5">
        <v>15400000</v>
      </c>
      <c r="L175" s="5">
        <v>66700000</v>
      </c>
    </row>
    <row r="176" spans="3:13" ht="15.5" x14ac:dyDescent="0.35">
      <c r="C176" t="s">
        <v>712</v>
      </c>
      <c r="L176" s="5">
        <v>233696000</v>
      </c>
    </row>
    <row r="177" spans="2:13" ht="15.5" x14ac:dyDescent="0.35">
      <c r="C177" t="s">
        <v>312</v>
      </c>
      <c r="J177" s="5">
        <v>-3225000</v>
      </c>
    </row>
    <row r="178" spans="2:13" ht="15.5" x14ac:dyDescent="0.35">
      <c r="C178" t="s">
        <v>164</v>
      </c>
      <c r="D178" s="5">
        <v>-8517000</v>
      </c>
      <c r="E178" s="5">
        <v>-492392000</v>
      </c>
      <c r="F178" s="5">
        <v>-10151000</v>
      </c>
      <c r="G178" s="5">
        <v>73425000</v>
      </c>
      <c r="I178" s="5">
        <v>-582814000</v>
      </c>
      <c r="J178" s="5">
        <v>-994316000</v>
      </c>
      <c r="K178" s="5">
        <v>-849716000</v>
      </c>
      <c r="L178" s="5">
        <v>1899878000</v>
      </c>
      <c r="M178" s="5">
        <v>808204000</v>
      </c>
    </row>
    <row r="179" spans="2:13" ht="15.5" x14ac:dyDescent="0.35">
      <c r="C179" t="s">
        <v>165</v>
      </c>
      <c r="D179" s="5">
        <v>925445000</v>
      </c>
      <c r="I179" s="5">
        <v>1518688000</v>
      </c>
      <c r="J179" s="5">
        <v>2534480000</v>
      </c>
      <c r="K179" s="5">
        <v>3380339000</v>
      </c>
      <c r="L179" s="5">
        <v>1503070000</v>
      </c>
      <c r="M179" s="5">
        <v>1100076000</v>
      </c>
    </row>
    <row r="180" spans="2:13" ht="15.5" x14ac:dyDescent="0.35">
      <c r="C180" t="s">
        <v>315</v>
      </c>
      <c r="D180" s="5">
        <v>-2497000</v>
      </c>
      <c r="E180" s="5">
        <v>807000</v>
      </c>
      <c r="F180" s="5">
        <v>-6763000</v>
      </c>
      <c r="G180" s="5">
        <v>2186000</v>
      </c>
      <c r="I180" s="5">
        <v>-10429000</v>
      </c>
      <c r="J180" s="5">
        <v>-21476000</v>
      </c>
      <c r="K180" s="5">
        <v>3857000</v>
      </c>
      <c r="L180" s="5">
        <v>-22609000</v>
      </c>
      <c r="M180" s="5">
        <v>-816000</v>
      </c>
    </row>
    <row r="181" spans="2:13" ht="15.5" x14ac:dyDescent="0.35">
      <c r="C181" t="s">
        <v>166</v>
      </c>
      <c r="D181" s="5">
        <v>914431000</v>
      </c>
      <c r="E181" s="5">
        <v>-491585000</v>
      </c>
      <c r="F181" s="5">
        <v>-16914000</v>
      </c>
      <c r="G181" s="5">
        <v>75611000</v>
      </c>
      <c r="I181" s="5">
        <v>925445000</v>
      </c>
      <c r="J181" s="5">
        <v>1518688000</v>
      </c>
      <c r="K181" s="5">
        <v>2534480000</v>
      </c>
      <c r="L181" s="5">
        <v>3380339000</v>
      </c>
      <c r="M181" s="5">
        <v>1907464000</v>
      </c>
    </row>
    <row r="183" spans="2:13" ht="15.5" x14ac:dyDescent="0.35">
      <c r="B183" t="s">
        <v>167</v>
      </c>
      <c r="C183" t="s">
        <v>11</v>
      </c>
      <c r="D183" s="5">
        <v>7790000000</v>
      </c>
      <c r="E183" s="5">
        <v>7790000000</v>
      </c>
      <c r="F183" s="5">
        <v>7790000000</v>
      </c>
      <c r="G183" s="5">
        <v>7790000000</v>
      </c>
      <c r="I183" s="5">
        <v>7790000000</v>
      </c>
      <c r="J183" s="5">
        <v>7790000000</v>
      </c>
      <c r="K183" s="5">
        <v>7010000000</v>
      </c>
      <c r="L183" s="5">
        <v>7010000000</v>
      </c>
      <c r="M183" s="5">
        <v>7010000000</v>
      </c>
    </row>
    <row r="184" spans="2:13" ht="15.5" x14ac:dyDescent="0.35">
      <c r="C184" t="s">
        <v>168</v>
      </c>
      <c r="D184" s="6">
        <v>309.67</v>
      </c>
      <c r="E184" s="5">
        <v>370</v>
      </c>
      <c r="F184" s="6">
        <v>333.53</v>
      </c>
      <c r="G184" s="6">
        <v>493.27</v>
      </c>
    </row>
    <row r="185" spans="2:13" ht="15.5" x14ac:dyDescent="0.35">
      <c r="C185" t="s">
        <v>169</v>
      </c>
      <c r="D185" s="6">
        <v>36.409999999999997</v>
      </c>
      <c r="E185" s="6">
        <v>18.850000000000001</v>
      </c>
      <c r="F185" s="6">
        <v>22.34</v>
      </c>
      <c r="G185" s="6">
        <v>13.68</v>
      </c>
    </row>
    <row r="186" spans="2:13" ht="15.5" x14ac:dyDescent="0.35">
      <c r="C186" t="s">
        <v>60</v>
      </c>
      <c r="D186" s="6">
        <v>4.99</v>
      </c>
      <c r="E186" s="6">
        <v>2.5</v>
      </c>
      <c r="F186" s="6">
        <v>2.93</v>
      </c>
      <c r="G186" s="6">
        <v>2.58</v>
      </c>
    </row>
    <row r="187" spans="2:13" ht="15.5" x14ac:dyDescent="0.35">
      <c r="C187" t="s">
        <v>170</v>
      </c>
      <c r="D187" s="5">
        <v>3991080000000</v>
      </c>
      <c r="E187" s="5">
        <v>4474820000000</v>
      </c>
      <c r="F187" s="5">
        <v>3804660000000</v>
      </c>
      <c r="G187" s="5">
        <v>5770390000000</v>
      </c>
    </row>
    <row r="188" spans="2:13" ht="15.5" x14ac:dyDescent="0.35">
      <c r="C188" t="s">
        <v>171</v>
      </c>
      <c r="D188" s="6">
        <v>2.4500000000000001E-2</v>
      </c>
      <c r="E188" s="6">
        <v>3.0200000000000001E-2</v>
      </c>
      <c r="F188" s="6">
        <v>2.5499999999999998E-2</v>
      </c>
      <c r="G188" s="6">
        <v>3.8900000000000004E-2</v>
      </c>
    </row>
    <row r="189" spans="2:13" ht="15.5" x14ac:dyDescent="0.35">
      <c r="C189" t="s">
        <v>172</v>
      </c>
      <c r="D189" s="6">
        <v>4.0800000000000003E-2</v>
      </c>
      <c r="E189" s="6">
        <v>5.1699999999999996E-2</v>
      </c>
      <c r="F189" s="6">
        <v>4.4900000000000002E-2</v>
      </c>
      <c r="G189" s="6">
        <v>7.0099999999999996E-2</v>
      </c>
    </row>
    <row r="190" spans="2:13" ht="15.5" x14ac:dyDescent="0.35">
      <c r="C190" t="s">
        <v>173</v>
      </c>
      <c r="D190" s="6">
        <v>4.36E-2</v>
      </c>
      <c r="E190" s="6">
        <v>4.6600000000000003E-2</v>
      </c>
      <c r="F190" s="6">
        <v>3.9100000000000003E-2</v>
      </c>
      <c r="G190" s="6">
        <v>6.4199999999999993E-2</v>
      </c>
    </row>
    <row r="191" spans="2:13" ht="15.5" x14ac:dyDescent="0.35">
      <c r="C191" t="s">
        <v>174</v>
      </c>
      <c r="D191" s="6">
        <v>32.57</v>
      </c>
      <c r="E191" s="6">
        <v>17.28</v>
      </c>
      <c r="F191" s="6">
        <v>16.55</v>
      </c>
      <c r="G191" s="6">
        <v>21.88</v>
      </c>
    </row>
    <row r="192" spans="2:13" ht="15.5" x14ac:dyDescent="0.35">
      <c r="C192" t="s">
        <v>175</v>
      </c>
      <c r="D192" s="5">
        <v>64277000000000</v>
      </c>
      <c r="E192" s="5">
        <v>61022000000000</v>
      </c>
      <c r="F192" s="5">
        <v>63308000000000</v>
      </c>
      <c r="G192" s="5">
        <v>60479000000000</v>
      </c>
    </row>
    <row r="193" spans="3:13" ht="15.5" x14ac:dyDescent="0.35">
      <c r="C193" t="s">
        <v>176</v>
      </c>
      <c r="D193" s="6">
        <v>1.49</v>
      </c>
      <c r="E193" s="6">
        <v>0.97</v>
      </c>
      <c r="F193" s="5">
        <v>1</v>
      </c>
      <c r="G193" s="6">
        <v>0.96</v>
      </c>
    </row>
    <row r="194" spans="3:13" ht="15.5" x14ac:dyDescent="0.35">
      <c r="C194" t="s">
        <v>177</v>
      </c>
      <c r="D194" s="6">
        <v>7584.86</v>
      </c>
      <c r="E194" s="6">
        <v>7157.79</v>
      </c>
      <c r="F194" s="6">
        <v>7426.76</v>
      </c>
      <c r="G194" s="6">
        <v>7037.25</v>
      </c>
    </row>
    <row r="195" spans="3:13" ht="15.5" x14ac:dyDescent="0.35">
      <c r="C195" t="s">
        <v>178</v>
      </c>
      <c r="D195" s="6">
        <v>1.89</v>
      </c>
      <c r="E195" s="6">
        <v>1.25</v>
      </c>
      <c r="F195" s="5">
        <v>1</v>
      </c>
      <c r="G195" s="6">
        <v>1.23</v>
      </c>
    </row>
    <row r="196" spans="3:13" ht="15.5" x14ac:dyDescent="0.35">
      <c r="C196" t="s">
        <v>179</v>
      </c>
      <c r="D196" s="6">
        <v>5971.41</v>
      </c>
      <c r="E196" s="6">
        <v>5570.67</v>
      </c>
      <c r="F196" s="6">
        <v>5842.77</v>
      </c>
      <c r="G196" s="6">
        <v>5496.66</v>
      </c>
    </row>
    <row r="197" spans="3:13" ht="15.5" x14ac:dyDescent="0.35">
      <c r="C197" t="s">
        <v>180</v>
      </c>
      <c r="D197" s="5">
        <v>860000000000</v>
      </c>
      <c r="E197" s="5">
        <v>740000000000</v>
      </c>
      <c r="F197" s="5">
        <v>297000000000</v>
      </c>
      <c r="G197" s="5">
        <v>431000000000</v>
      </c>
    </row>
    <row r="198" spans="3:13" ht="15.5" x14ac:dyDescent="0.35">
      <c r="C198" t="s">
        <v>181</v>
      </c>
      <c r="D198" s="5">
        <v>13427000000000</v>
      </c>
      <c r="E198" s="5">
        <v>13073000000000</v>
      </c>
      <c r="F198" s="5">
        <v>17165000000000</v>
      </c>
      <c r="G198" s="5">
        <v>17195000000000</v>
      </c>
    </row>
    <row r="199" spans="3:13" ht="15.5" x14ac:dyDescent="0.35">
      <c r="C199" t="s">
        <v>182</v>
      </c>
      <c r="D199" s="5">
        <v>59063000000000</v>
      </c>
      <c r="E199" s="5">
        <v>55737000000000</v>
      </c>
      <c r="F199" s="5">
        <v>57831000000000</v>
      </c>
      <c r="G199" s="5">
        <v>54798000000000</v>
      </c>
    </row>
    <row r="200" spans="3:13" ht="15.5" x14ac:dyDescent="0.35">
      <c r="C200" t="s">
        <v>23</v>
      </c>
      <c r="D200" s="5">
        <v>14286000000000</v>
      </c>
      <c r="E200" s="5">
        <v>13813000000000</v>
      </c>
      <c r="F200" s="5">
        <v>17462000000000</v>
      </c>
      <c r="G200" s="5">
        <v>17626000000000</v>
      </c>
    </row>
    <row r="201" spans="3:13" ht="15.5" x14ac:dyDescent="0.35">
      <c r="C201" t="s">
        <v>20</v>
      </c>
      <c r="D201" s="5">
        <v>-1258000000000</v>
      </c>
      <c r="E201" s="5">
        <v>-1660000000000</v>
      </c>
      <c r="F201" s="5">
        <v>-6191000000000</v>
      </c>
      <c r="G201" s="5">
        <v>-5648000000000</v>
      </c>
    </row>
    <row r="202" spans="3:13" ht="15.5" x14ac:dyDescent="0.35">
      <c r="C202" t="s">
        <v>183</v>
      </c>
      <c r="D202" s="5">
        <v>16071000000000</v>
      </c>
      <c r="E202" s="5">
        <v>14607000000000</v>
      </c>
      <c r="F202" s="5">
        <v>21126000000000</v>
      </c>
      <c r="G202" s="5">
        <v>19723000000000</v>
      </c>
    </row>
    <row r="203" spans="3:13" ht="15.5" x14ac:dyDescent="0.35">
      <c r="C203" t="s">
        <v>184</v>
      </c>
      <c r="D203" s="5">
        <v>770000000000</v>
      </c>
      <c r="E203" s="5">
        <v>2934000000000</v>
      </c>
      <c r="F203" s="5">
        <v>2631000000000</v>
      </c>
      <c r="G203" s="5">
        <v>3389000000000</v>
      </c>
    </row>
    <row r="204" spans="3:13" ht="15.5" x14ac:dyDescent="0.35">
      <c r="C204" t="s">
        <v>185</v>
      </c>
      <c r="D204" s="5">
        <v>-1307000000000</v>
      </c>
      <c r="E204" s="5">
        <v>-1360000000000</v>
      </c>
      <c r="F204" s="5">
        <v>-1499000000000</v>
      </c>
      <c r="G204" s="5">
        <v>-1294000000000</v>
      </c>
    </row>
    <row r="205" spans="3:13" ht="15.5" x14ac:dyDescent="0.35">
      <c r="C205" t="s">
        <v>12</v>
      </c>
      <c r="D205" s="5">
        <v>-538000000000</v>
      </c>
      <c r="E205" s="5">
        <v>1574000000000</v>
      </c>
      <c r="F205" s="5">
        <v>1132000000000</v>
      </c>
      <c r="G205" s="5">
        <v>2095000000000</v>
      </c>
    </row>
    <row r="206" spans="3:13" ht="15.5" x14ac:dyDescent="0.35">
      <c r="C206" t="s">
        <v>15</v>
      </c>
      <c r="D206" s="6">
        <v>-69.03</v>
      </c>
      <c r="E206" s="6">
        <v>202.12</v>
      </c>
      <c r="F206" s="6">
        <v>145.38</v>
      </c>
      <c r="G206" s="6">
        <v>269.05</v>
      </c>
    </row>
    <row r="207" spans="3:13" ht="15.5" x14ac:dyDescent="0.35">
      <c r="C207" t="s">
        <v>45</v>
      </c>
      <c r="I207" s="6">
        <v>1608.59</v>
      </c>
      <c r="J207" s="6">
        <v>2464.5300000000002</v>
      </c>
      <c r="K207" s="6">
        <v>2489.6799999999998</v>
      </c>
      <c r="L207" s="6">
        <v>4382.72</v>
      </c>
      <c r="M207" s="6">
        <v>1494.71</v>
      </c>
    </row>
    <row r="208" spans="3:13" ht="15.5" x14ac:dyDescent="0.35">
      <c r="C208" t="s">
        <v>59</v>
      </c>
      <c r="I208" s="6">
        <v>4.34</v>
      </c>
      <c r="J208" s="6">
        <v>3.44</v>
      </c>
      <c r="K208" s="5">
        <v>0</v>
      </c>
      <c r="L208" s="5">
        <v>0</v>
      </c>
      <c r="M208" s="5">
        <v>0</v>
      </c>
    </row>
    <row r="209" spans="3:13" ht="15.5" x14ac:dyDescent="0.35">
      <c r="C209" t="s">
        <v>62</v>
      </c>
      <c r="I209" s="6">
        <v>0.67</v>
      </c>
      <c r="J209" s="6">
        <v>0.78</v>
      </c>
      <c r="K209" s="5">
        <v>0</v>
      </c>
      <c r="L209" s="5">
        <v>0</v>
      </c>
      <c r="M209" s="5">
        <v>0</v>
      </c>
    </row>
    <row r="210" spans="3:13" ht="15.5" x14ac:dyDescent="0.35">
      <c r="C210" t="s">
        <v>186</v>
      </c>
      <c r="I210" s="5">
        <v>19223220000000</v>
      </c>
      <c r="J210" s="5">
        <v>25117800000000</v>
      </c>
      <c r="K210" s="5">
        <v>22731040000000</v>
      </c>
      <c r="L210" s="5">
        <v>59004530000000</v>
      </c>
      <c r="M210" s="5">
        <v>23104990000000</v>
      </c>
    </row>
    <row r="211" spans="3:13" ht="15.5" x14ac:dyDescent="0.35">
      <c r="C211" t="s">
        <v>187</v>
      </c>
      <c r="I211" s="6">
        <v>0.1313</v>
      </c>
      <c r="J211" s="6">
        <v>0.19820000000000002</v>
      </c>
      <c r="K211" s="6">
        <v>0.16</v>
      </c>
      <c r="L211" s="6">
        <v>0.24729999999999999</v>
      </c>
      <c r="M211" s="6">
        <v>0.11849999999999999</v>
      </c>
    </row>
    <row r="212" spans="3:13" ht="15.5" x14ac:dyDescent="0.35">
      <c r="C212" t="s">
        <v>188</v>
      </c>
      <c r="I212" s="6">
        <v>0.22469999999999998</v>
      </c>
      <c r="J212" s="6">
        <v>0.39610000000000001</v>
      </c>
      <c r="K212" s="6">
        <v>0.25879999999999997</v>
      </c>
      <c r="L212" s="6">
        <v>0.47859999999999997</v>
      </c>
      <c r="M212" s="6">
        <v>0.22070000000000001</v>
      </c>
    </row>
    <row r="213" spans="3:13" ht="15.5" x14ac:dyDescent="0.35">
      <c r="C213" t="s">
        <v>189</v>
      </c>
      <c r="I213" s="6">
        <v>0.2112</v>
      </c>
      <c r="J213" s="6">
        <v>0.2863</v>
      </c>
      <c r="K213" s="6">
        <v>0.24609999999999999</v>
      </c>
      <c r="L213" s="6">
        <v>0.65799999999999992</v>
      </c>
      <c r="M213" s="6">
        <v>0.49959999999999999</v>
      </c>
    </row>
    <row r="214" spans="3:13" ht="15.5" x14ac:dyDescent="0.35">
      <c r="C214" t="s">
        <v>190</v>
      </c>
      <c r="I214" s="6">
        <v>17.79</v>
      </c>
      <c r="J214" s="6">
        <v>19.04</v>
      </c>
      <c r="K214" s="6">
        <v>18.649999999999999</v>
      </c>
      <c r="L214" s="6">
        <v>52.71</v>
      </c>
      <c r="M214" s="6">
        <v>17.66</v>
      </c>
    </row>
    <row r="215" spans="3:13" ht="15.5" x14ac:dyDescent="0.35">
      <c r="C215" t="s">
        <v>56</v>
      </c>
      <c r="I215" s="6">
        <v>0.97</v>
      </c>
      <c r="J215" s="6">
        <v>1.36</v>
      </c>
      <c r="K215" s="5">
        <v>0</v>
      </c>
      <c r="L215" s="5">
        <v>0</v>
      </c>
      <c r="M215" s="5">
        <v>0</v>
      </c>
    </row>
    <row r="216" spans="3:13" ht="15.5" x14ac:dyDescent="0.35">
      <c r="C216" t="s">
        <v>53</v>
      </c>
      <c r="I216" s="6">
        <v>7157.79</v>
      </c>
      <c r="J216" s="6">
        <v>6222.39</v>
      </c>
      <c r="K216" s="6">
        <v>9618.25</v>
      </c>
      <c r="L216" s="6">
        <v>9156.73</v>
      </c>
      <c r="M216" s="6">
        <v>6773.54</v>
      </c>
    </row>
    <row r="217" spans="3:13" ht="15.5" x14ac:dyDescent="0.35">
      <c r="C217" t="s">
        <v>191</v>
      </c>
      <c r="I217" s="6">
        <v>1.25</v>
      </c>
      <c r="J217" s="6">
        <v>1.81</v>
      </c>
      <c r="K217" s="5">
        <v>0</v>
      </c>
      <c r="L217" s="5">
        <v>0</v>
      </c>
      <c r="M217" s="5">
        <v>0</v>
      </c>
    </row>
    <row r="218" spans="3:13" ht="15.5" x14ac:dyDescent="0.35">
      <c r="C218" t="s">
        <v>192</v>
      </c>
      <c r="I218" s="6">
        <v>5570.67</v>
      </c>
      <c r="J218" s="6">
        <v>4687.7700000000004</v>
      </c>
      <c r="K218" s="6">
        <v>7988.98</v>
      </c>
      <c r="L218" s="6">
        <v>7511.74</v>
      </c>
      <c r="M218" s="6">
        <v>5270.58</v>
      </c>
    </row>
    <row r="219" spans="3:13" ht="15.5" x14ac:dyDescent="0.35">
      <c r="C219" t="s">
        <v>193</v>
      </c>
      <c r="I219" s="5">
        <v>740000000000</v>
      </c>
      <c r="J219" s="5">
        <v>703000000000</v>
      </c>
      <c r="L219" s="5">
        <v>1720000000000</v>
      </c>
      <c r="M219" s="5">
        <v>1479000000000</v>
      </c>
    </row>
    <row r="220" spans="3:13" ht="15.5" x14ac:dyDescent="0.35">
      <c r="C220" t="s">
        <v>194</v>
      </c>
      <c r="I220" s="5">
        <v>13073000000000</v>
      </c>
      <c r="J220" s="5">
        <v>23309000000000</v>
      </c>
      <c r="K220" s="5">
        <v>3039000000000</v>
      </c>
      <c r="L220" s="5">
        <v>16994000000000</v>
      </c>
      <c r="M220" s="5">
        <v>17051000000000</v>
      </c>
    </row>
    <row r="221" spans="3:13" ht="15.5" x14ac:dyDescent="0.35">
      <c r="C221" t="s">
        <v>25</v>
      </c>
      <c r="I221" s="5">
        <v>13813000000000</v>
      </c>
      <c r="J221" s="5">
        <v>24012000000000</v>
      </c>
      <c r="K221" s="5">
        <v>14809000000000</v>
      </c>
      <c r="L221" s="5">
        <v>18714000000000</v>
      </c>
      <c r="M221" s="5">
        <v>18530000000000</v>
      </c>
    </row>
    <row r="222" spans="3:13" ht="15.5" x14ac:dyDescent="0.35">
      <c r="C222" t="s">
        <v>22</v>
      </c>
      <c r="I222" s="5">
        <v>-1660000000000</v>
      </c>
      <c r="J222" s="5">
        <v>-525000000000</v>
      </c>
      <c r="K222" s="5">
        <v>-24321000000000</v>
      </c>
      <c r="L222" s="5">
        <v>-33993000000000</v>
      </c>
      <c r="M222" s="5">
        <v>-2931000000000</v>
      </c>
    </row>
    <row r="223" spans="3:13" ht="15.5" x14ac:dyDescent="0.35">
      <c r="C223" t="s">
        <v>195</v>
      </c>
      <c r="I223" s="5">
        <v>14607000000000</v>
      </c>
      <c r="J223" s="5">
        <v>21672000000000</v>
      </c>
      <c r="K223" s="5">
        <v>22724000000000</v>
      </c>
      <c r="L223" s="5">
        <v>34446000000000</v>
      </c>
      <c r="M223" s="5">
        <v>19037000000000</v>
      </c>
    </row>
    <row r="224" spans="3:13" ht="15.5" x14ac:dyDescent="0.35">
      <c r="C224" t="s">
        <v>196</v>
      </c>
      <c r="I224" s="5">
        <v>14367000000000</v>
      </c>
      <c r="J224" s="5">
        <v>19364000000000</v>
      </c>
      <c r="K224" s="5">
        <v>9189000000000</v>
      </c>
      <c r="L224" s="5">
        <v>48886000000000</v>
      </c>
      <c r="M224" s="5">
        <v>15212000000000</v>
      </c>
    </row>
    <row r="225" spans="2:13" ht="15.5" x14ac:dyDescent="0.35">
      <c r="C225" t="s">
        <v>197</v>
      </c>
      <c r="I225" s="5">
        <v>-5415000000000</v>
      </c>
      <c r="J225" s="5">
        <v>-5979000000000</v>
      </c>
      <c r="K225" s="5">
        <v>-4184000000000</v>
      </c>
      <c r="L225" s="5">
        <v>-1847000000000</v>
      </c>
      <c r="M225" s="5">
        <v>-1095000000000</v>
      </c>
    </row>
    <row r="226" spans="2:13" ht="15.5" x14ac:dyDescent="0.35">
      <c r="C226" t="s">
        <v>14</v>
      </c>
      <c r="I226" s="5">
        <v>8951000000000</v>
      </c>
      <c r="J226" s="5">
        <v>13386000000000</v>
      </c>
      <c r="K226" s="5">
        <v>5005000000000</v>
      </c>
      <c r="L226" s="5">
        <v>47039000000000</v>
      </c>
      <c r="M226" s="5">
        <v>14117000000000</v>
      </c>
    </row>
    <row r="227" spans="2:13" ht="15.5" x14ac:dyDescent="0.35">
      <c r="C227" t="s">
        <v>16</v>
      </c>
      <c r="I227" s="6">
        <v>1149.53</v>
      </c>
      <c r="J227" s="6">
        <v>1718.98</v>
      </c>
      <c r="K227" s="6">
        <v>714.2</v>
      </c>
      <c r="L227" s="6">
        <v>6711.98</v>
      </c>
      <c r="M227" s="6">
        <v>2014.39</v>
      </c>
    </row>
    <row r="229" spans="2:13" ht="15.5" x14ac:dyDescent="0.35">
      <c r="B229" t="s">
        <v>198</v>
      </c>
      <c r="C229" t="s">
        <v>199</v>
      </c>
      <c r="D229" s="5">
        <v>2411000000000</v>
      </c>
      <c r="E229" s="5">
        <v>2881000000000</v>
      </c>
      <c r="F229" s="5">
        <v>2597000000000</v>
      </c>
      <c r="G229" s="5">
        <v>3841000000000</v>
      </c>
      <c r="H229" s="5">
        <v>9645000000000</v>
      </c>
      <c r="I229" s="5">
        <v>12526000000000</v>
      </c>
      <c r="J229" s="5">
        <v>19191000000000</v>
      </c>
      <c r="K229" s="5">
        <v>17448000000000</v>
      </c>
      <c r="L229" s="5">
        <v>30715000000000</v>
      </c>
      <c r="M229" s="5">
        <v>10475000000000</v>
      </c>
    </row>
    <row r="230" spans="2:13" ht="15.5" x14ac:dyDescent="0.35">
      <c r="C230" t="s">
        <v>317</v>
      </c>
      <c r="H230" s="5">
        <v>11737000000000</v>
      </c>
      <c r="I230" s="5">
        <v>12526000000000</v>
      </c>
      <c r="J230" s="5">
        <v>19191000000000</v>
      </c>
    </row>
    <row r="231" spans="2:13" ht="15.5" x14ac:dyDescent="0.35">
      <c r="C231" t="s">
        <v>200</v>
      </c>
      <c r="H231" s="6">
        <v>1001.4</v>
      </c>
      <c r="I231" s="6">
        <v>1001.4</v>
      </c>
    </row>
    <row r="232" spans="2:13" ht="15.5" x14ac:dyDescent="0.35">
      <c r="C232" t="s">
        <v>64</v>
      </c>
      <c r="H232" s="6">
        <v>0.80840000000000001</v>
      </c>
      <c r="I232" s="6">
        <v>0.28800000000000003</v>
      </c>
    </row>
    <row r="233" spans="2:13" ht="15.5" x14ac:dyDescent="0.35">
      <c r="C233" t="s">
        <v>201</v>
      </c>
      <c r="H233" s="6">
        <v>0.12560000000000002</v>
      </c>
      <c r="I233" s="6">
        <v>5.7699999999999994E-2</v>
      </c>
    </row>
    <row r="234" spans="2:13" ht="15.5" x14ac:dyDescent="0.35">
      <c r="C234" t="s">
        <v>44</v>
      </c>
      <c r="D234" s="6">
        <v>309.67</v>
      </c>
      <c r="E234" s="5">
        <v>370</v>
      </c>
      <c r="F234" s="6">
        <v>333.53</v>
      </c>
      <c r="G234" s="6">
        <v>493.27</v>
      </c>
      <c r="H234" s="6">
        <v>1238.68</v>
      </c>
      <c r="I234" s="6">
        <v>1608.59</v>
      </c>
      <c r="J234" s="6">
        <v>2464.5300000000002</v>
      </c>
      <c r="K234" s="6">
        <v>2240.71</v>
      </c>
      <c r="L234" s="6">
        <v>3944.44</v>
      </c>
      <c r="M234" s="6">
        <v>1345.24</v>
      </c>
    </row>
    <row r="235" spans="2:13" ht="15.5" x14ac:dyDescent="0.35">
      <c r="C235" t="s">
        <v>318</v>
      </c>
      <c r="H235" s="6">
        <v>1507.32</v>
      </c>
      <c r="I235" s="6">
        <v>1608.59</v>
      </c>
      <c r="J235" s="6">
        <v>2464.5300000000002</v>
      </c>
    </row>
    <row r="236" spans="2:13" ht="15.5" x14ac:dyDescent="0.35">
      <c r="C236" t="s">
        <v>66</v>
      </c>
      <c r="H236" s="6">
        <v>1001.4</v>
      </c>
      <c r="I236" s="6">
        <v>1001.4</v>
      </c>
    </row>
    <row r="237" spans="2:13" ht="15.5" x14ac:dyDescent="0.35">
      <c r="C237" t="s">
        <v>202</v>
      </c>
      <c r="H237" s="6">
        <v>0.80840000000000001</v>
      </c>
      <c r="I237" s="6">
        <v>0.28800000000000003</v>
      </c>
    </row>
    <row r="238" spans="2:13" ht="15.5" x14ac:dyDescent="0.35">
      <c r="C238" t="s">
        <v>203</v>
      </c>
      <c r="H238" s="6">
        <v>0.12560000000000002</v>
      </c>
      <c r="I238" s="6">
        <v>5.7699999999999994E-2</v>
      </c>
    </row>
    <row r="239" spans="2:13" ht="15.5" x14ac:dyDescent="0.35">
      <c r="C239" t="s">
        <v>204</v>
      </c>
      <c r="D239" s="5">
        <v>17603000000000</v>
      </c>
      <c r="E239" s="5">
        <v>21687000000000</v>
      </c>
      <c r="F239" s="5">
        <v>19802000000000</v>
      </c>
      <c r="G239" s="5">
        <v>20388000000000</v>
      </c>
      <c r="H239" s="5">
        <v>70413000000000</v>
      </c>
      <c r="I239" s="5">
        <v>80909000000000</v>
      </c>
      <c r="J239" s="5">
        <v>84315000000000</v>
      </c>
      <c r="K239" s="5">
        <v>90236000000000</v>
      </c>
      <c r="L239" s="5">
        <v>114931000000000</v>
      </c>
      <c r="M239" s="5">
        <v>55273000000000</v>
      </c>
    </row>
    <row r="240" spans="2:13" ht="15.5" x14ac:dyDescent="0.35">
      <c r="C240" t="s">
        <v>319</v>
      </c>
      <c r="H240" s="5">
        <v>79497000000000</v>
      </c>
      <c r="I240" s="5">
        <v>80909000000000</v>
      </c>
      <c r="J240" s="5">
        <v>84315000000000</v>
      </c>
    </row>
    <row r="241" spans="3:9" ht="15.5" x14ac:dyDescent="0.35">
      <c r="C241" t="s">
        <v>205</v>
      </c>
      <c r="H241" s="6">
        <v>1001.4</v>
      </c>
      <c r="I241" s="6">
        <v>1001.4</v>
      </c>
    </row>
    <row r="242" spans="3:9" ht="15.5" x14ac:dyDescent="0.35">
      <c r="C242" t="s">
        <v>206</v>
      </c>
      <c r="H242" s="6">
        <v>0.80840000000000001</v>
      </c>
      <c r="I242" s="6">
        <v>0.28800000000000003</v>
      </c>
    </row>
    <row r="243" spans="3:9" ht="15.5" x14ac:dyDescent="0.35">
      <c r="C243" t="s">
        <v>207</v>
      </c>
      <c r="H243" s="6">
        <v>0.12560000000000002</v>
      </c>
      <c r="I243" s="6">
        <v>5.7699999999999994E-2</v>
      </c>
    </row>
    <row r="244" spans="3:9" ht="15.5" x14ac:dyDescent="0.35">
      <c r="C244" t="s">
        <v>208</v>
      </c>
      <c r="I244" s="6">
        <v>6.44</v>
      </c>
    </row>
    <row r="245" spans="3:9" ht="15.5" x14ac:dyDescent="0.35">
      <c r="C245" t="s">
        <v>320</v>
      </c>
      <c r="I245" s="6">
        <v>5.29</v>
      </c>
    </row>
    <row r="246" spans="3:9" ht="15.5" x14ac:dyDescent="0.35">
      <c r="C246" t="s">
        <v>401</v>
      </c>
      <c r="I246" s="6">
        <v>3.71</v>
      </c>
    </row>
    <row r="247" spans="3:9" ht="15.5" x14ac:dyDescent="0.35">
      <c r="C247" t="s">
        <v>209</v>
      </c>
      <c r="I247" s="6">
        <v>7.42</v>
      </c>
    </row>
    <row r="248" spans="3:9" ht="15.5" x14ac:dyDescent="0.35">
      <c r="C248" t="s">
        <v>321</v>
      </c>
      <c r="I248" s="6">
        <v>0.18899999999999997</v>
      </c>
    </row>
    <row r="249" spans="3:9" ht="15.5" x14ac:dyDescent="0.35">
      <c r="C249" t="s">
        <v>322</v>
      </c>
      <c r="I249" s="6">
        <v>0.78</v>
      </c>
    </row>
    <row r="250" spans="3:9" ht="15.5" x14ac:dyDescent="0.35">
      <c r="C250" t="s">
        <v>210</v>
      </c>
      <c r="I250" s="6">
        <v>1.05</v>
      </c>
    </row>
    <row r="251" spans="3:9" ht="15.5" x14ac:dyDescent="0.35">
      <c r="C251" t="s">
        <v>323</v>
      </c>
      <c r="I251" s="6">
        <v>6.39</v>
      </c>
    </row>
    <row r="252" spans="3:9" ht="15.5" x14ac:dyDescent="0.35">
      <c r="C252" t="s">
        <v>324</v>
      </c>
      <c r="I252" s="6">
        <v>14.57</v>
      </c>
    </row>
    <row r="253" spans="3:9" ht="15.5" x14ac:dyDescent="0.35">
      <c r="C253" t="s">
        <v>325</v>
      </c>
      <c r="I253" s="6">
        <v>4.12</v>
      </c>
    </row>
    <row r="254" spans="3:9" ht="15.5" x14ac:dyDescent="0.35">
      <c r="C254" t="s">
        <v>326</v>
      </c>
      <c r="I254" s="6">
        <v>3.66</v>
      </c>
    </row>
    <row r="255" spans="3:9" ht="15.5" x14ac:dyDescent="0.35">
      <c r="C255" t="s">
        <v>327</v>
      </c>
      <c r="I255" s="6">
        <v>-0.15</v>
      </c>
    </row>
    <row r="256" spans="3:9" ht="15.5" x14ac:dyDescent="0.35">
      <c r="C256" t="s">
        <v>328</v>
      </c>
      <c r="I256" s="6">
        <v>-0.19</v>
      </c>
    </row>
    <row r="257" spans="3:9" ht="15.5" x14ac:dyDescent="0.35">
      <c r="C257" t="s">
        <v>329</v>
      </c>
      <c r="I257" s="6">
        <v>1507.32</v>
      </c>
    </row>
    <row r="258" spans="3:9" ht="15.5" x14ac:dyDescent="0.35">
      <c r="C258" t="s">
        <v>211</v>
      </c>
      <c r="I258" s="6">
        <v>1238.68</v>
      </c>
    </row>
    <row r="259" spans="3:9" ht="15.5" x14ac:dyDescent="0.35">
      <c r="C259" t="s">
        <v>330</v>
      </c>
      <c r="I259" s="6">
        <v>10209.09</v>
      </c>
    </row>
    <row r="260" spans="3:9" ht="15.5" x14ac:dyDescent="0.35">
      <c r="C260" t="s">
        <v>212</v>
      </c>
      <c r="D260" s="6">
        <v>1996.23</v>
      </c>
    </row>
    <row r="261" spans="3:9" ht="15.5" x14ac:dyDescent="0.35">
      <c r="C261" t="s">
        <v>213</v>
      </c>
      <c r="I261" s="6">
        <v>7584.86</v>
      </c>
    </row>
    <row r="262" spans="3:9" ht="15.5" x14ac:dyDescent="0.35">
      <c r="C262" t="s">
        <v>331</v>
      </c>
      <c r="I262" s="6">
        <v>547.52</v>
      </c>
    </row>
    <row r="263" spans="3:9" ht="15.5" x14ac:dyDescent="0.35">
      <c r="C263" t="s">
        <v>214</v>
      </c>
      <c r="D263" s="6">
        <v>2.1</v>
      </c>
    </row>
    <row r="264" spans="3:9" ht="15.5" x14ac:dyDescent="0.35">
      <c r="C264" t="s">
        <v>215</v>
      </c>
      <c r="D264" s="6">
        <v>1.93</v>
      </c>
    </row>
    <row r="265" spans="3:9" ht="15.5" x14ac:dyDescent="0.35">
      <c r="C265" t="s">
        <v>216</v>
      </c>
      <c r="D265" s="6">
        <v>0.24</v>
      </c>
    </row>
    <row r="266" spans="3:9" ht="15.5" x14ac:dyDescent="0.35">
      <c r="C266" t="s">
        <v>332</v>
      </c>
      <c r="D266" s="6">
        <v>0.23</v>
      </c>
    </row>
    <row r="267" spans="3:9" ht="15.5" x14ac:dyDescent="0.35">
      <c r="C267" t="s">
        <v>217</v>
      </c>
      <c r="D267" s="6">
        <v>0.57999999999999996</v>
      </c>
    </row>
    <row r="268" spans="3:9" ht="15.5" x14ac:dyDescent="0.35">
      <c r="C268" t="s">
        <v>218</v>
      </c>
      <c r="D268" s="6">
        <v>0.15</v>
      </c>
    </row>
    <row r="269" spans="3:9" ht="15.5" x14ac:dyDescent="0.35">
      <c r="C269" t="s">
        <v>219</v>
      </c>
      <c r="D269" s="6">
        <v>1.66</v>
      </c>
    </row>
    <row r="270" spans="3:9" ht="15.5" x14ac:dyDescent="0.35">
      <c r="C270" t="s">
        <v>333</v>
      </c>
      <c r="I270" s="6">
        <v>20.65</v>
      </c>
    </row>
    <row r="271" spans="3:9" ht="15.5" x14ac:dyDescent="0.35">
      <c r="C271" t="s">
        <v>12</v>
      </c>
      <c r="D271" s="5">
        <v>-538000000000</v>
      </c>
    </row>
    <row r="272" spans="3:9" ht="15.5" x14ac:dyDescent="0.35">
      <c r="C272" t="s">
        <v>220</v>
      </c>
      <c r="I272" s="6">
        <v>4.53</v>
      </c>
    </row>
    <row r="273" spans="3:9" ht="15.5" x14ac:dyDescent="0.35">
      <c r="C273" t="s">
        <v>221</v>
      </c>
      <c r="I273" s="6">
        <v>0.11939999999999999</v>
      </c>
    </row>
    <row r="274" spans="3:9" ht="15.5" x14ac:dyDescent="0.35">
      <c r="C274" t="s">
        <v>222</v>
      </c>
      <c r="I274" s="6">
        <v>0.19870000000000002</v>
      </c>
    </row>
    <row r="275" spans="3:9" ht="15.5" x14ac:dyDescent="0.35">
      <c r="C275" t="s">
        <v>223</v>
      </c>
      <c r="I275" s="6">
        <v>0.19589999999999999</v>
      </c>
    </row>
    <row r="276" spans="3:9" ht="15.5" x14ac:dyDescent="0.35">
      <c r="C276" t="s">
        <v>334</v>
      </c>
      <c r="I276" s="6">
        <v>0.16570000000000001</v>
      </c>
    </row>
    <row r="277" spans="3:9" ht="15.5" x14ac:dyDescent="0.35">
      <c r="C277" t="s">
        <v>224</v>
      </c>
      <c r="D277" s="6">
        <v>42.81</v>
      </c>
    </row>
    <row r="278" spans="3:9" ht="15.5" x14ac:dyDescent="0.35">
      <c r="C278" t="s">
        <v>225</v>
      </c>
      <c r="D278" s="6">
        <v>12.99</v>
      </c>
    </row>
    <row r="279" spans="3:9" ht="15.5" x14ac:dyDescent="0.35">
      <c r="C279" t="s">
        <v>226</v>
      </c>
      <c r="D279" s="6">
        <v>54.99</v>
      </c>
    </row>
    <row r="280" spans="3:9" ht="15.5" x14ac:dyDescent="0.35">
      <c r="C280" t="s">
        <v>227</v>
      </c>
      <c r="D280" s="6">
        <v>0.81</v>
      </c>
    </row>
    <row r="281" spans="3:9" ht="15.5" x14ac:dyDescent="0.35">
      <c r="C281" t="s">
        <v>228</v>
      </c>
      <c r="D281" s="6">
        <v>2.13</v>
      </c>
    </row>
    <row r="282" spans="3:9" ht="15.5" x14ac:dyDescent="0.35">
      <c r="C282" t="s">
        <v>335</v>
      </c>
      <c r="I282" s="6">
        <v>0.82</v>
      </c>
    </row>
    <row r="283" spans="3:9" ht="15.5" x14ac:dyDescent="0.35">
      <c r="C283" t="s">
        <v>336</v>
      </c>
      <c r="I283" s="6">
        <v>31.72</v>
      </c>
    </row>
    <row r="284" spans="3:9" ht="15.5" x14ac:dyDescent="0.35">
      <c r="C284" t="s">
        <v>40</v>
      </c>
      <c r="I284" s="5">
        <v>62100000000000</v>
      </c>
    </row>
    <row r="285" spans="3:9" ht="15.5" x14ac:dyDescent="0.35">
      <c r="C285" t="s">
        <v>229</v>
      </c>
      <c r="I285" s="5">
        <v>66057000000000</v>
      </c>
    </row>
    <row r="286" spans="3:9" ht="15.5" x14ac:dyDescent="0.35">
      <c r="C286" t="s">
        <v>230</v>
      </c>
      <c r="I286" s="5">
        <v>7790000000</v>
      </c>
    </row>
    <row r="287" spans="3:9" ht="15.5" x14ac:dyDescent="0.35">
      <c r="C287" t="s">
        <v>231</v>
      </c>
      <c r="I287" s="6">
        <v>0.1925</v>
      </c>
    </row>
    <row r="288" spans="3:9" ht="15.5" x14ac:dyDescent="0.35">
      <c r="C288" t="s">
        <v>232</v>
      </c>
      <c r="D288" s="6">
        <v>0.24670000000000003</v>
      </c>
    </row>
    <row r="289" spans="3:9" ht="15.5" x14ac:dyDescent="0.35">
      <c r="C289" t="s">
        <v>233</v>
      </c>
      <c r="D289" s="6">
        <v>0.20269999999999999</v>
      </c>
    </row>
    <row r="290" spans="3:9" ht="15.5" x14ac:dyDescent="0.35">
      <c r="C290" t="s">
        <v>234</v>
      </c>
      <c r="D290" s="6">
        <v>0.13699999999999998</v>
      </c>
    </row>
    <row r="291" spans="3:9" ht="15.5" x14ac:dyDescent="0.35">
      <c r="C291" t="s">
        <v>235</v>
      </c>
      <c r="D291" s="6">
        <v>-7.5899999999999995E-2</v>
      </c>
    </row>
    <row r="292" spans="3:9" ht="15.5" x14ac:dyDescent="0.35">
      <c r="C292" t="s">
        <v>236</v>
      </c>
      <c r="D292" s="6">
        <v>-0.23600000000000002</v>
      </c>
    </row>
    <row r="293" spans="3:9" ht="15.5" x14ac:dyDescent="0.35">
      <c r="C293" t="s">
        <v>237</v>
      </c>
      <c r="D293" s="6">
        <v>-0.24789999999999998</v>
      </c>
    </row>
    <row r="294" spans="3:9" ht="15.5" x14ac:dyDescent="0.35">
      <c r="C294" t="s">
        <v>238</v>
      </c>
      <c r="I294" s="6">
        <v>463.32</v>
      </c>
    </row>
    <row r="295" spans="3:9" ht="15.5" x14ac:dyDescent="0.35">
      <c r="C295" t="s">
        <v>239</v>
      </c>
      <c r="I295" s="6">
        <v>1001.4</v>
      </c>
    </row>
    <row r="296" spans="3:9" ht="15.5" x14ac:dyDescent="0.35">
      <c r="C296" t="s">
        <v>240</v>
      </c>
      <c r="I296" s="6">
        <v>0.80840000000000001</v>
      </c>
    </row>
    <row r="297" spans="3:9" ht="15.5" x14ac:dyDescent="0.35">
      <c r="C297" t="s">
        <v>241</v>
      </c>
      <c r="I297" s="6">
        <v>0.12560000000000002</v>
      </c>
    </row>
    <row r="298" spans="3:9" ht="15.5" x14ac:dyDescent="0.35">
      <c r="C298" t="s">
        <v>242</v>
      </c>
      <c r="I298" t="s">
        <v>872</v>
      </c>
    </row>
    <row r="299" spans="3:9" ht="15.5" x14ac:dyDescent="0.35">
      <c r="C299" t="s">
        <v>244</v>
      </c>
      <c r="I299" s="5">
        <v>4</v>
      </c>
    </row>
    <row r="300" spans="3:9" ht="15.5" x14ac:dyDescent="0.35">
      <c r="C300" t="s">
        <v>245</v>
      </c>
      <c r="I300" s="6">
        <v>0.57999999999999996</v>
      </c>
    </row>
    <row r="301" spans="3:9" ht="15.5" x14ac:dyDescent="0.35">
      <c r="C301" t="s">
        <v>246</v>
      </c>
      <c r="I301" s="6">
        <v>0.96</v>
      </c>
    </row>
    <row r="302" spans="3:9" ht="15.5" x14ac:dyDescent="0.35">
      <c r="C302" t="s">
        <v>247</v>
      </c>
      <c r="I302" s="6">
        <v>0.91</v>
      </c>
    </row>
    <row r="303" spans="3:9" ht="15.5" x14ac:dyDescent="0.35">
      <c r="C303" t="s">
        <v>249</v>
      </c>
      <c r="I303" s="6">
        <v>0.65</v>
      </c>
    </row>
    <row r="304" spans="3:9" ht="15.5" x14ac:dyDescent="0.35">
      <c r="C304" t="s">
        <v>250</v>
      </c>
      <c r="I304" s="6">
        <v>0.54</v>
      </c>
    </row>
    <row r="305" spans="3:9" ht="15.5" x14ac:dyDescent="0.35">
      <c r="C305" t="s">
        <v>251</v>
      </c>
      <c r="I305" s="6">
        <v>0.69</v>
      </c>
    </row>
    <row r="306" spans="3:9" ht="15.5" x14ac:dyDescent="0.35">
      <c r="C306" t="s">
        <v>337</v>
      </c>
      <c r="I306" s="5">
        <v>79497000000000</v>
      </c>
    </row>
    <row r="307" spans="3:9" ht="15.5" x14ac:dyDescent="0.35">
      <c r="C307" t="s">
        <v>338</v>
      </c>
      <c r="I307" s="5">
        <v>19448000000000</v>
      </c>
    </row>
    <row r="308" spans="3:9" ht="15.5" x14ac:dyDescent="0.35">
      <c r="C308" t="s">
        <v>339</v>
      </c>
      <c r="I308" s="5">
        <v>18043000000000</v>
      </c>
    </row>
    <row r="309" spans="3:9" ht="15.5" x14ac:dyDescent="0.35">
      <c r="C309" t="s">
        <v>340</v>
      </c>
      <c r="I309" s="5">
        <v>11737000000000</v>
      </c>
    </row>
    <row r="310" spans="3:9" ht="15.5" x14ac:dyDescent="0.35">
      <c r="C310" t="s">
        <v>252</v>
      </c>
      <c r="D310" s="5">
        <v>15544000000000</v>
      </c>
    </row>
    <row r="311" spans="3:9" ht="15.5" x14ac:dyDescent="0.35">
      <c r="C311" t="s">
        <v>253</v>
      </c>
      <c r="D311" s="5">
        <v>98263000000000</v>
      </c>
    </row>
    <row r="312" spans="3:9" ht="15.5" x14ac:dyDescent="0.35">
      <c r="C312" t="s">
        <v>254</v>
      </c>
      <c r="D312" s="5">
        <v>33986000000000</v>
      </c>
    </row>
    <row r="313" spans="3:9" ht="15.5" x14ac:dyDescent="0.35">
      <c r="C313" t="s">
        <v>183</v>
      </c>
      <c r="D313" s="5">
        <v>16071000000000</v>
      </c>
    </row>
    <row r="314" spans="3:9" ht="15.5" x14ac:dyDescent="0.35">
      <c r="C314" t="s">
        <v>182</v>
      </c>
      <c r="I314" s="5">
        <v>59063000000000</v>
      </c>
    </row>
    <row r="315" spans="3:9" ht="15.5" x14ac:dyDescent="0.35">
      <c r="C315" t="s">
        <v>181</v>
      </c>
      <c r="D315" s="5">
        <v>13427000000000</v>
      </c>
    </row>
    <row r="316" spans="3:9" ht="15.5" x14ac:dyDescent="0.35">
      <c r="C316" t="s">
        <v>180</v>
      </c>
      <c r="D316" s="5">
        <v>860000000000</v>
      </c>
    </row>
    <row r="317" spans="3:9" ht="15.5" x14ac:dyDescent="0.35">
      <c r="C317" t="s">
        <v>23</v>
      </c>
      <c r="D317" s="5">
        <v>14286000000000</v>
      </c>
    </row>
    <row r="318" spans="3:9" ht="15.5" x14ac:dyDescent="0.35">
      <c r="C318" t="s">
        <v>20</v>
      </c>
      <c r="D318" s="5">
        <v>-1258000000000</v>
      </c>
    </row>
    <row r="319" spans="3:9" ht="15.5" x14ac:dyDescent="0.35">
      <c r="C319" t="s">
        <v>255</v>
      </c>
      <c r="I319" s="5">
        <v>64277000000000</v>
      </c>
    </row>
    <row r="320" spans="3:9" ht="15.5" x14ac:dyDescent="0.35">
      <c r="C320" t="s">
        <v>341</v>
      </c>
      <c r="I320" s="5">
        <v>9725000000000</v>
      </c>
    </row>
    <row r="321" spans="3:9" ht="15.5" x14ac:dyDescent="0.35">
      <c r="C321" t="s">
        <v>342</v>
      </c>
      <c r="I321" s="5">
        <v>-6075000000000</v>
      </c>
    </row>
    <row r="322" spans="3:9" ht="15.5" x14ac:dyDescent="0.35">
      <c r="C322" t="s">
        <v>343</v>
      </c>
      <c r="I322" s="5">
        <v>-10994000000000</v>
      </c>
    </row>
    <row r="323" spans="3:9" ht="15.5" x14ac:dyDescent="0.35">
      <c r="C323" t="s">
        <v>344</v>
      </c>
      <c r="I323" s="5">
        <v>-5462000000000</v>
      </c>
    </row>
    <row r="324" spans="3:9" ht="15.5" x14ac:dyDescent="0.35">
      <c r="C324" t="s">
        <v>345</v>
      </c>
      <c r="I324" s="5">
        <v>4263000000000</v>
      </c>
    </row>
  </sheetData>
  <pageMargins left="0.7" right="0.7" top="0.75" bottom="0.75" header="0.3" footer="0.3"/>
  <ignoredErrors>
    <ignoredError sqref="A1:M325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2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1515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1516</v>
      </c>
      <c r="D2" s="2" vm="215">
        <f ca="1">IFERROR(_xlfn.STOCKHISTORY("XIDX:" &amp; $C$1, D3, , 0, 0, 1), "Libur")</f>
        <v>905</v>
      </c>
      <c r="H2" s="2" vm="215">
        <f ca="1">IFERROR(INDEX(D2:G2,COUNT(D2:G2)),"")</f>
        <v>905</v>
      </c>
      <c r="I2" s="2" vm="151">
        <f ca="1">IFERROR(_xlfn.STOCKHISTORY("XIDX:" &amp; $C$1, I1, , 0, 0, 1), "Libur")</f>
        <v>995</v>
      </c>
      <c r="J2" s="2" vm="216">
        <f ca="1">IFERROR(_xlfn.STOCKHISTORY("XIDX:" &amp; $C$1, J1, , 0, 0, 1), "Libur")</f>
        <v>1780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2365425000000</v>
      </c>
      <c r="H4" s="2">
        <f>IFERROR(SUM(D4:G4)*(4/MAX(1,COUNT(D4:G4))),"")</f>
        <v>9461700000000</v>
      </c>
      <c r="I4" s="2">
        <f>IFERROR(INDEX(I51:I500,MATCH($C$4,$C$51:$C$500,0)),"")</f>
        <v>7922246000000</v>
      </c>
      <c r="J4" s="2">
        <f>IFERROR(INDEX(J51:J500,MATCH($C$4,$C$51:$C$500,0)),"")</f>
        <v>6789565000000</v>
      </c>
      <c r="K4" s="2">
        <f>IFERROR(INDEX(K51:K500,MATCH($C$4,$C$51:$C$500,0)),"")</f>
        <v>3904609000000</v>
      </c>
      <c r="L4" s="2">
        <f>IFERROR(INDEX(L51:L500,MATCH($C$4,$C$51:$C$500,0)),"")</f>
        <v>2215593000000</v>
      </c>
      <c r="M4" s="2">
        <f>IFERROR(INDEX(M51:M500,MATCH($C$4,$C$51:$C$500,0)),"")</f>
        <v>894119000000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305894000000</v>
      </c>
      <c r="H5" s="2">
        <f>IFERROR(SUM(D5:G5)*(4/MAX(1,COUNT(D5:G5))),"")</f>
        <v>1223576000000</v>
      </c>
      <c r="I5" s="2">
        <f>IFERROR(INDEX(I51:I500,MATCH($C$5,$C$51:$C$500,0)),"")</f>
        <v>1107923000000</v>
      </c>
      <c r="J5" s="2">
        <f>IFERROR(INDEX(J51:J500,MATCH($C$5,$C$51:$C$500,0)),"")</f>
        <v>1073814000000</v>
      </c>
      <c r="K5" s="2">
        <f>IFERROR(INDEX(K51:K500,MATCH($C$5,$C$51:$C$500,0)),"")</f>
        <v>320663000000</v>
      </c>
      <c r="L5" s="2">
        <f>IFERROR(INDEX(L51:L500,MATCH($C$5,$C$51:$C$500,0)),"")</f>
        <v>102289000000</v>
      </c>
      <c r="M5" s="2">
        <f>IFERROR(INDEX(M51:M500,MATCH($C$5,$C$51:$C$500,0)),"")</f>
        <v>-86694000000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4521671000000</v>
      </c>
      <c r="H6" s="2">
        <f>IFERROR(INDEX(D6:G6,COUNT(D6:G6)),"")</f>
        <v>4521671000000</v>
      </c>
      <c r="I6" s="2">
        <f>IFERROR(INDEX(I51:I500,MATCH($C$6,$C$51:$C$500,0)),"")</f>
        <v>4215214000000</v>
      </c>
      <c r="J6" s="2">
        <f>IFERROR(INDEX(J51:J500,MATCH($C$6,$C$51:$C$500,0)),"")</f>
        <v>3086700000000</v>
      </c>
      <c r="K6" s="2">
        <f>IFERROR(INDEX(K51:K500,MATCH($C$6,$C$51:$C$500,0)),"")</f>
        <v>860487000000</v>
      </c>
      <c r="L6" s="2">
        <f>IFERROR(INDEX(L51:L500,MATCH($C$6,$C$51:$C$500,0)),"")</f>
        <v>590419000000</v>
      </c>
      <c r="M6" s="2">
        <f>IFERROR(INDEX(M51:M500,MATCH($C$6,$C$51:$C$500,0)),"")</f>
        <v>462921000000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25.19</v>
      </c>
      <c r="H7" s="3">
        <f>IFERROR(INDEX(D7:G7,COUNT(D7:G7)),"")</f>
        <v>25.19</v>
      </c>
      <c r="I7" s="3">
        <f>IFERROR(INDEX(I51:I500,MATCH($C$7,$C$51:$C$500,0))/1000000000,"")</f>
        <v>25.19</v>
      </c>
      <c r="J7" s="3">
        <f>IFERROR(INDEX(J51:J500,MATCH($C$7,$C$51:$C$500,0))/1000000000,"")</f>
        <v>25.19</v>
      </c>
      <c r="K7" s="3">
        <f>IFERROR(INDEX(K51:K500,MATCH($C$7,$C$51:$C$500,0))/1000000000,"")</f>
        <v>0.01</v>
      </c>
      <c r="L7" s="3">
        <f>IFERROR(INDEX(L51:L500,MATCH($C$7,$C$51:$C$500,0))/1000000000,"")</f>
        <v>0.01</v>
      </c>
      <c r="M7" s="3">
        <f>IFERROR(INDEX(M51:M500,MATCH($C$7,$C$51:$C$500,0))/1000000000,"")</f>
        <v>0.01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742000000000</v>
      </c>
      <c r="H8" s="2">
        <f>IFERROR(INDEX(D8:G8,COUNT(D8:G8)),"")</f>
        <v>742000000000</v>
      </c>
      <c r="I8" s="2">
        <f>IFERROR(INDEX(I51:I500,MATCH($C$8,$C$51:$C$500,0)),"")</f>
        <v>580000000000</v>
      </c>
      <c r="J8" s="2">
        <f>IFERROR(INDEX(J51:J500,MATCH($C$8,$C$51:$C$500,0)),"")</f>
        <v>61000000000</v>
      </c>
      <c r="K8" s="2">
        <f>IFERROR(INDEX(K51:K500,MATCH($C$8,$C$51:$C$500,0)),"")</f>
        <v>157000000000</v>
      </c>
      <c r="L8" s="2">
        <f>IFERROR(INDEX(L51:L500,MATCH($C$8,$C$51:$C$500,0)),"")</f>
        <v>36000000000</v>
      </c>
      <c r="M8" s="2">
        <f>IFERROR(INDEX(M51:M500,MATCH($C$8,$C$51:$C$500,0)),"")</f>
        <v>-237000000000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29.45</v>
      </c>
      <c r="H9" s="3">
        <f>IFERROR(INDEX(D9:G9,COUNT(D9:G9)),"")</f>
        <v>29.45</v>
      </c>
      <c r="I9" s="3">
        <f>IFERROR(INDEX(I51:I500,MATCH($C$9,$C$51:$C$500,0)),"")</f>
        <v>23.01</v>
      </c>
      <c r="J9" s="3">
        <f>IFERROR(INDEX(J51:J500,MATCH($C$9,$C$51:$C$500,0)),"")</f>
        <v>2.4</v>
      </c>
      <c r="K9" s="3">
        <f>IFERROR(INDEX(K51:K500,MATCH($C$9,$C$51:$C$500,0)),"")</f>
        <v>25315</v>
      </c>
      <c r="L9" s="3">
        <f>IFERROR(INDEX(L51:L500,MATCH($C$9,$C$51:$C$500,0)),"")</f>
        <v>5804.54</v>
      </c>
      <c r="M9" s="3">
        <f>IFERROR(INDEX(M51:M500,MATCH($C$9,$C$51:$C$500,0)),"")</f>
        <v>-38396.589999999997</v>
      </c>
    </row>
    <row r="10" spans="1:13" ht="15.5" x14ac:dyDescent="0.35">
      <c r="C10" t="s">
        <v>17</v>
      </c>
      <c r="D10" s="3">
        <f ca="1">IFERROR(IF(D9=0,"",D2/D9),"")</f>
        <v>30.730050933786078</v>
      </c>
      <c r="I10" s="3">
        <f ca="1">IFERROR(IF(I9=0,"",I2/I9),"")</f>
        <v>43.242068665797476</v>
      </c>
      <c r="J10" s="3">
        <f ca="1">IFERROR(IF(J9=0,"",J2/J9),"")</f>
        <v>741.66666666666674</v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883898000000</v>
      </c>
      <c r="H11" s="2">
        <f>IFERROR(INDEX(D11:G11,COUNT(D11:G11)),"")</f>
        <v>883898000000</v>
      </c>
      <c r="I11" s="2">
        <f>IFERROR(INDEX(I51:I500,MATCH($C$11,$C$51:$C$500,0)),"")</f>
        <v>613886000000</v>
      </c>
      <c r="J11" s="2">
        <f>IFERROR(INDEX(J51:J500,MATCH($C$11,$C$51:$C$500,0)),"")</f>
        <v>672747000000</v>
      </c>
      <c r="K11" s="2">
        <f>IFERROR(INDEX(K51:K500,MATCH($C$11,$C$51:$C$500,0)),"")</f>
        <v>291408000000</v>
      </c>
      <c r="L11" s="2">
        <f>IFERROR(INDEX(L51:L500,MATCH($C$11,$C$51:$C$500,0)),"")</f>
        <v>131550000000</v>
      </c>
      <c r="M11" s="2">
        <f>IFERROR(INDEX(M51:M500,MATCH($C$11,$C$51:$C$500,0)),"")</f>
        <v>88390000000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716000000000</v>
      </c>
      <c r="H12" s="2">
        <f>IFERROR(INDEX(D12:G12,COUNT(D12:G12)),"")</f>
        <v>716000000000</v>
      </c>
      <c r="I12" s="2">
        <f>IFERROR(INDEX(I51:I500,MATCH($C$12,$C$51:$C$500,0)),"")</f>
        <v>1140000000000</v>
      </c>
      <c r="J12" s="2">
        <f>IFERROR(INDEX(J51:J500,MATCH($C$12,$C$51:$C$500,0)),"")</f>
        <v>751000000000</v>
      </c>
      <c r="K12" s="2">
        <f>IFERROR(INDEX(K51:K500,MATCH($C$12,$C$51:$C$500,0)),"")</f>
        <v>233000000000</v>
      </c>
      <c r="L12" s="2">
        <f>IFERROR(INDEX(L51:L500,MATCH($C$12,$C$51:$C$500,0)),"")</f>
        <v>35000000000</v>
      </c>
      <c r="M12" s="2">
        <f>IFERROR(INDEX(M51:M500,MATCH($C$12,$C$51:$C$500,0)),"")</f>
        <v>29000000000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1600000000000</v>
      </c>
      <c r="H13" s="2">
        <f>IFERROR(INDEX(D13:G13,COUNT(D13:G13)),"")</f>
        <v>1600000000000</v>
      </c>
      <c r="I13" s="2">
        <f>IFERROR(INDEX(I51:I500,MATCH($C$13,$C$51:$C$500,0)),"")</f>
        <v>1754000000000</v>
      </c>
      <c r="J13" s="2">
        <f>IFERROR(INDEX(J51:J500,MATCH($C$13,$C$51:$C$500,0)),"")</f>
        <v>1424000000000</v>
      </c>
      <c r="K13" s="2">
        <f>IFERROR(INDEX(K51:K500,MATCH($C$13,$C$51:$C$500,0)),"")</f>
        <v>524000000000</v>
      </c>
      <c r="L13" s="2">
        <f>IFERROR(INDEX(L51:L500,MATCH($C$13,$C$51:$C$500,0)),"")</f>
        <v>167000000000</v>
      </c>
      <c r="M13" s="2">
        <f>IFERROR(INDEX(M51:M500,MATCH($C$13,$C$51:$C$500,0)),"")</f>
        <v>117000000000</v>
      </c>
    </row>
    <row r="14" spans="1:13" ht="15.5" x14ac:dyDescent="0.35">
      <c r="C14" t="s">
        <v>26</v>
      </c>
      <c r="D14" s="2">
        <f>IFERROR(INDEX(D51:D500,MATCH($C$14,$C$51:$C$500,0)),"")</f>
        <v>-45187000000</v>
      </c>
      <c r="H14" s="2">
        <f>IFERROR(SUM(D14:G14)*(4/MAX(1,COUNT(D14:G14))),"")</f>
        <v>-180748000000</v>
      </c>
      <c r="I14" s="2">
        <f>IFERROR(INDEX(I51:I500,MATCH($C$14,$C$51:$C$500,0)),"")</f>
        <v>-192206000000</v>
      </c>
      <c r="J14" s="2">
        <f>IFERROR(INDEX(J51:J500,MATCH($C$14,$C$51:$C$500,0)),"")</f>
        <v>-181582000000</v>
      </c>
      <c r="K14" s="2">
        <f>IFERROR(INDEX(K51:K500,MATCH($C$14,$C$51:$C$500,0)),"")</f>
        <v>-122147000000</v>
      </c>
      <c r="L14" s="2">
        <f>IFERROR(INDEX(L51:L500,MATCH($C$14,$C$51:$C$500,0)),"")</f>
        <v>-106151000000</v>
      </c>
      <c r="M14" s="2">
        <f>IFERROR(INDEX(M51:M500,MATCH($C$14,$C$51:$C$500,0)),"")</f>
        <v>-93871000000</v>
      </c>
    </row>
    <row r="15" spans="1:13" ht="15.5" x14ac:dyDescent="0.35">
      <c r="C15" t="s">
        <v>27</v>
      </c>
      <c r="D15" s="2">
        <f>IFERROR(INDEX(D51:D500,MATCH($C$15,$C$51:$C$500,0)),"")</f>
        <v>-106958000000</v>
      </c>
      <c r="H15" s="2">
        <f>IFERROR(SUM(D15:G15)*(4/MAX(1,COUNT(D15:G15))),"")</f>
        <v>-427832000000</v>
      </c>
      <c r="I15" s="2">
        <f>IFERROR(INDEX(I51:I500,MATCH($C$15,$C$51:$C$500,0)),"")</f>
        <v>-346103000000</v>
      </c>
      <c r="J15" s="2">
        <f>IFERROR(INDEX(J51:J500,MATCH($C$15,$C$51:$C$500,0)),"")</f>
        <v>-358724000000</v>
      </c>
      <c r="K15" s="2">
        <f>IFERROR(INDEX(K51:K500,MATCH($C$15,$C$51:$C$500,0)),"")</f>
        <v>-133498000000</v>
      </c>
      <c r="L15" s="2">
        <f>IFERROR(INDEX(L51:L500,MATCH($C$15,$C$51:$C$500,0)),"")</f>
        <v>-63158000000</v>
      </c>
      <c r="M15" s="2">
        <f>IFERROR(INDEX(M51:M500,MATCH($C$15,$C$51:$C$500,0)),"")</f>
        <v>-9605000000</v>
      </c>
    </row>
    <row r="16" spans="1:13" ht="15.5" x14ac:dyDescent="0.35">
      <c r="C16" t="s">
        <v>28</v>
      </c>
      <c r="D16" s="2">
        <f>IFERROR(INDEX(D51:D500,MATCH($C$16,$C$51:$C$500,0)),"")</f>
        <v>413415000000</v>
      </c>
      <c r="H16" s="2">
        <f>IFERROR(SUM(D16:G16)*(4/MAX(1,COUNT(D16:G16))),"")</f>
        <v>1653660000000</v>
      </c>
      <c r="I16" s="2">
        <f>IFERROR(INDEX(I51:I500,MATCH($C$16,$C$51:$C$500,0)),"")</f>
        <v>1477093000000</v>
      </c>
      <c r="J16" s="2">
        <f>IFERROR(INDEX(J51:J500,MATCH($C$16,$C$51:$C$500,0)),"")</f>
        <v>1436998000000</v>
      </c>
      <c r="K16" s="2">
        <f>IFERROR(INDEX(K51:K500,MATCH($C$16,$C$51:$C$500,0)),"")</f>
        <v>486323000000</v>
      </c>
      <c r="L16" s="2">
        <f>IFERROR(INDEX(L51:L500,MATCH($C$16,$C$51:$C$500,0)),"")</f>
        <v>190708000000</v>
      </c>
      <c r="M16" s="2">
        <f>IFERROR(INDEX(M51:M500,MATCH($C$16,$C$51:$C$500,0)),"")</f>
        <v>-70641000000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22796950000000</v>
      </c>
      <c r="H20" s="2">
        <f t="shared" ref="H20:M20" ca="1" si="0">IFERROR(H21*H2,"")</f>
        <v>22796950000000</v>
      </c>
      <c r="I20" s="2">
        <f t="shared" ca="1" si="0"/>
        <v>25064050000000</v>
      </c>
      <c r="J20" s="2">
        <f t="shared" ca="1" si="0"/>
        <v>44838200000000</v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25190000000</v>
      </c>
      <c r="H21" s="2">
        <f>IFERROR(INDEX(D21:G21,COUNT(D21:G21)),"")</f>
        <v>25190000000</v>
      </c>
      <c r="I21" s="2">
        <f>IFERROR(INDEX(I51:I500,MATCH($C$7,$C$51:$C$500,0)),"")</f>
        <v>25190000000</v>
      </c>
      <c r="J21" s="2">
        <f>IFERROR(INDEX(J51:J500,MATCH($C$7,$C$51:$C$500,0)),"")</f>
        <v>25190000000</v>
      </c>
      <c r="K21" s="2">
        <f>IFERROR(INDEX(K51:K500,MATCH($C$7,$C$51:$C$500,0)),"")</f>
        <v>10000000</v>
      </c>
      <c r="L21" s="2">
        <f>IFERROR(INDEX(L51:L500,MATCH($C$7,$C$51:$C$500,0)),"")</f>
        <v>10000000</v>
      </c>
      <c r="M21" s="2">
        <f>IFERROR(INDEX(M51:M500,MATCH($C$7,$C$51:$C$500,0)),"")</f>
        <v>10000000</v>
      </c>
    </row>
    <row r="23" spans="1:13" ht="15.5" x14ac:dyDescent="0.35">
      <c r="B23" t="s">
        <v>41</v>
      </c>
      <c r="C23" t="s">
        <v>42</v>
      </c>
      <c r="D23" s="3">
        <f>IFERROR(D5/D6*100,"")</f>
        <v>6.7650653928602953</v>
      </c>
      <c r="H23" s="3">
        <f t="shared" ref="H23:M23" si="1">IFERROR(H5/H6*100,"")</f>
        <v>27.060261571441181</v>
      </c>
      <c r="I23" s="3">
        <f t="shared" si="1"/>
        <v>26.283908717327282</v>
      </c>
      <c r="J23" s="3">
        <f t="shared" si="1"/>
        <v>34.788414811935077</v>
      </c>
      <c r="K23" s="3">
        <f t="shared" si="1"/>
        <v>37.265292793499491</v>
      </c>
      <c r="L23" s="3">
        <f t="shared" si="1"/>
        <v>17.324815088945307</v>
      </c>
      <c r="M23" s="3">
        <f t="shared" si="1"/>
        <v>-18.727601469797222</v>
      </c>
    </row>
    <row r="24" spans="1:13" ht="15.5" x14ac:dyDescent="0.35">
      <c r="C24" t="s">
        <v>43</v>
      </c>
      <c r="D24" s="4">
        <f>IFERROR(_xlfn.RRI(5,I23,D23),"")</f>
        <v>-0.2377166923922901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12.14</v>
      </c>
      <c r="H25" s="3">
        <f>IFERROR(INDEX(D25:G25,COUNT(D25:G25)),"")</f>
        <v>12.14</v>
      </c>
      <c r="I25" s="3">
        <f>IFERROR(INDEX(I51:I500,MATCH($C$25,$C$51:$C$500,0)),"")</f>
        <v>44.03</v>
      </c>
      <c r="J25" s="3">
        <f>IFERROR(INDEX(J51:J500,MATCH($C$25,$C$51:$C$500,0)),"")</f>
        <v>42.63</v>
      </c>
      <c r="K25" s="3">
        <f>IFERROR(INDEX(K51:K500,MATCH($C$25,$C$51:$C$500,0)),"")</f>
        <v>52004.82</v>
      </c>
      <c r="L25" s="3">
        <f>IFERROR(INDEX(L51:L500,MATCH($C$25,$C$51:$C$500,0)),"")</f>
        <v>16600.32</v>
      </c>
      <c r="M25" s="3">
        <f>IFERROR(INDEX(M51:M500,MATCH($C$25,$C$51:$C$500,0)),"")</f>
        <v>-14086.29</v>
      </c>
    </row>
    <row r="26" spans="1:13" ht="15.5" x14ac:dyDescent="0.35">
      <c r="C26" t="s">
        <v>46</v>
      </c>
      <c r="D26" s="4">
        <f>IFERROR(_xlfn.RRI(5,I25,D25),"")</f>
        <v>-0.22715215504551767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93.903334656609772</v>
      </c>
      <c r="H27" s="3">
        <f t="shared" ref="H27:M27" si="4">IFERROR(H4/H21,"")</f>
        <v>375.61333862643909</v>
      </c>
      <c r="I27" s="3">
        <f t="shared" si="4"/>
        <v>314.49964271536322</v>
      </c>
      <c r="J27" s="3">
        <f t="shared" si="4"/>
        <v>269.53414053195712</v>
      </c>
      <c r="K27" s="3">
        <f t="shared" si="4"/>
        <v>390460.9</v>
      </c>
      <c r="L27" s="3">
        <f t="shared" si="4"/>
        <v>221559.3</v>
      </c>
      <c r="M27" s="3">
        <f t="shared" si="4"/>
        <v>89411.9</v>
      </c>
    </row>
    <row r="28" spans="1:13" ht="15.5" x14ac:dyDescent="0.35">
      <c r="C28" t="s">
        <v>48</v>
      </c>
      <c r="D28" s="4">
        <f>IFERROR(_xlfn.RRI(5,I27,D27),"")</f>
        <v>-0.2147423577290738</v>
      </c>
      <c r="H28" s="4">
        <f t="shared" ref="H28:M28" si="5">IFERROR(_xlfn.RRI(5,M27,H27),"")</f>
        <v>-0.66528965416572194</v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-0.72427890074948897</v>
      </c>
      <c r="I29" s="4">
        <f t="shared" si="6"/>
        <v>3.2840722495894877E-2</v>
      </c>
      <c r="J29" s="4">
        <f t="shared" si="6"/>
        <v>-0.9991802682905162</v>
      </c>
      <c r="K29" s="4">
        <f t="shared" si="6"/>
        <v>2.1327600913717326</v>
      </c>
      <c r="L29" s="4">
        <f t="shared" si="6"/>
        <v>-2.1784735370349466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0.19432039853344635</v>
      </c>
      <c r="I30" s="4">
        <f t="shared" si="7"/>
        <v>0.16682674074112255</v>
      </c>
      <c r="J30" s="4">
        <f t="shared" si="7"/>
        <v>-0.99930970260906549</v>
      </c>
      <c r="K30" s="4">
        <f t="shared" si="7"/>
        <v>0.76233134876306274</v>
      </c>
      <c r="L30" s="4">
        <f t="shared" si="7"/>
        <v>1.4779621057152348</v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177.6</v>
      </c>
      <c r="H32" s="3">
        <f>IFERROR(INDEX(D32:G32,COUNT(D32:G32)),"")</f>
        <v>177.6</v>
      </c>
      <c r="I32" s="3">
        <f>IFERROR(INDEX(I51:I500,MATCH($C$32,$C$51:$C$500,0)),"")</f>
        <v>165.45</v>
      </c>
      <c r="J32" s="3">
        <f>IFERROR(INDEX(J51:J500,MATCH($C$32,$C$51:$C$500,0)),"")</f>
        <v>121.52</v>
      </c>
      <c r="K32" s="3">
        <f>IFERROR(INDEX(K51:K500,MATCH($C$32,$C$51:$C$500,0)),"")</f>
        <v>120749.9</v>
      </c>
      <c r="L32" s="3">
        <f>IFERROR(INDEX(L51:L500,MATCH($C$32,$C$51:$C$500,0)),"")</f>
        <v>82411.520000000004</v>
      </c>
      <c r="M32" s="3">
        <f>IFERROR(INDEX(M51:M500,MATCH($C$32,$C$51:$C$500,0)),"")</f>
        <v>65819.63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</v>
      </c>
      <c r="H33" s="3">
        <f>IFERROR(INDEX(D33:G33,COUNT(D33:G33)),"")</f>
        <v>0</v>
      </c>
      <c r="I33" s="3">
        <f>IFERROR(INDEX(I51:I500,MATCH($C$33,$C$51:$C$500,0)),"")</f>
        <v>6.01</v>
      </c>
      <c r="J33" s="3">
        <f>IFERROR(INDEX(J51:J500,MATCH($C$33,$C$51:$C$500,0)),"")</f>
        <v>14.65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63.43</v>
      </c>
      <c r="H34" s="3">
        <f>IFERROR(INDEX(D34:G34,COUNT(D34:G34)),"")</f>
        <v>63.43</v>
      </c>
      <c r="I34" s="3">
        <f>IFERROR(INDEX(I51:I500,MATCH($C$34,$C$51:$C$500,0)),"")</f>
        <v>22.6</v>
      </c>
      <c r="J34" s="3">
        <f>IFERROR(INDEX(J51:J500,MATCH($C$34,$C$51:$C$500,0)),"")</f>
        <v>41.75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0</v>
      </c>
      <c r="H35" s="3">
        <f>IFERROR(INDEX(D35:G35,COUNT(D35:G35)),"")</f>
        <v>0</v>
      </c>
      <c r="I35" s="3">
        <f>IFERROR(INDEX(I51:I500,MATCH($C$35,$C$51:$C$500,0)),"")</f>
        <v>3.16</v>
      </c>
      <c r="J35" s="3">
        <f>IFERROR(INDEX(J51:J500,MATCH($C$35,$C$51:$C$500,0)),"")</f>
        <v>6.6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0.36280000000000001</v>
      </c>
      <c r="I36" s="4">
        <f t="shared" si="8"/>
        <v>0.40009999999999996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17.62</v>
      </c>
      <c r="I37" s="3">
        <f t="shared" si="9"/>
        <v>17.62</v>
      </c>
      <c r="J37" s="3">
        <f t="shared" si="9"/>
        <v>0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2365425000000</v>
      </c>
      <c r="E51" s="5">
        <v>2150123000000</v>
      </c>
      <c r="F51" s="5">
        <v>2037534000000</v>
      </c>
      <c r="G51" s="5">
        <v>1928391000000</v>
      </c>
      <c r="I51" s="5">
        <v>7922246000000</v>
      </c>
      <c r="J51" s="5">
        <v>6789565000000</v>
      </c>
      <c r="K51" s="5">
        <v>3904609000000</v>
      </c>
      <c r="L51" s="5">
        <v>2215593000000</v>
      </c>
      <c r="M51" s="5">
        <v>894119000000</v>
      </c>
    </row>
    <row r="52" spans="2:13" ht="15.5" x14ac:dyDescent="0.35">
      <c r="C52" t="s">
        <v>73</v>
      </c>
      <c r="D52" s="5">
        <v>-1147240000000</v>
      </c>
      <c r="E52" s="5">
        <v>-987819000000</v>
      </c>
      <c r="F52" s="5">
        <v>-923855000000</v>
      </c>
      <c r="G52" s="5">
        <v>-850390000000</v>
      </c>
      <c r="I52" s="5">
        <v>-3557222000000</v>
      </c>
      <c r="J52" s="5">
        <v>-3052027000000</v>
      </c>
      <c r="K52" s="5">
        <v>-2263614000000</v>
      </c>
      <c r="L52" s="5">
        <v>-1423644000000</v>
      </c>
      <c r="M52" s="5">
        <v>-623250000000</v>
      </c>
    </row>
    <row r="53" spans="2:13" ht="15.5" x14ac:dyDescent="0.35">
      <c r="C53" t="s">
        <v>74</v>
      </c>
      <c r="D53" s="5">
        <v>1218185000000</v>
      </c>
      <c r="E53" s="5">
        <v>1162304000000</v>
      </c>
      <c r="F53" s="5">
        <v>1113679000000</v>
      </c>
      <c r="G53" s="5">
        <v>1078001000000</v>
      </c>
      <c r="I53" s="5">
        <v>4365024000000</v>
      </c>
      <c r="J53" s="5">
        <v>3737538000000</v>
      </c>
      <c r="K53" s="5">
        <v>1640995000000</v>
      </c>
      <c r="L53" s="5">
        <v>791949000000</v>
      </c>
      <c r="M53" s="5">
        <v>270869000000</v>
      </c>
    </row>
    <row r="54" spans="2:13" ht="15.5" x14ac:dyDescent="0.35">
      <c r="C54" t="s">
        <v>75</v>
      </c>
      <c r="D54" s="5">
        <v>-761188000000</v>
      </c>
      <c r="E54" s="5">
        <v>-700641000000</v>
      </c>
      <c r="F54" s="5">
        <v>-692192000000</v>
      </c>
      <c r="G54" s="5">
        <v>-667900000000</v>
      </c>
      <c r="I54" s="5">
        <v>-2712364000000</v>
      </c>
      <c r="J54" s="5">
        <v>-2154652000000</v>
      </c>
      <c r="K54" s="5">
        <v>-1071742000000</v>
      </c>
      <c r="L54" s="5">
        <v>-550515000000</v>
      </c>
      <c r="M54" s="5">
        <v>-248851000000</v>
      </c>
    </row>
    <row r="55" spans="2:13" ht="15.5" x14ac:dyDescent="0.35">
      <c r="C55" t="s">
        <v>77</v>
      </c>
      <c r="D55" s="5">
        <v>-761188000000</v>
      </c>
      <c r="E55" s="5">
        <v>-700641000000</v>
      </c>
      <c r="F55" s="5">
        <v>-692192000000</v>
      </c>
      <c r="G55" s="5">
        <v>-667900000000</v>
      </c>
      <c r="I55" s="5">
        <v>-2712364000000</v>
      </c>
      <c r="J55" s="5">
        <v>-2154652000000</v>
      </c>
      <c r="K55" s="5">
        <v>-1071742000000</v>
      </c>
      <c r="L55" s="5">
        <v>-550515000000</v>
      </c>
      <c r="M55" s="5">
        <v>-248851000000</v>
      </c>
    </row>
    <row r="56" spans="2:13" ht="15.5" x14ac:dyDescent="0.35">
      <c r="C56" t="s">
        <v>78</v>
      </c>
      <c r="D56" s="5">
        <v>456997000000</v>
      </c>
      <c r="E56" s="5">
        <v>461663000000</v>
      </c>
      <c r="F56" s="5">
        <v>421487000000</v>
      </c>
      <c r="G56" s="5">
        <v>410101000000</v>
      </c>
      <c r="I56" s="5">
        <v>1652660000000</v>
      </c>
      <c r="J56" s="5">
        <v>1582886000000</v>
      </c>
      <c r="K56" s="5">
        <v>569253000000</v>
      </c>
      <c r="L56" s="5">
        <v>241434000000</v>
      </c>
      <c r="M56" s="5">
        <v>22018000000</v>
      </c>
    </row>
    <row r="57" spans="2:13" ht="15.5" x14ac:dyDescent="0.35">
      <c r="C57" t="s">
        <v>79</v>
      </c>
      <c r="D57" s="5">
        <v>-43582000000</v>
      </c>
      <c r="E57" s="5">
        <v>-33461000000</v>
      </c>
      <c r="F57" s="5">
        <v>-45678000000</v>
      </c>
      <c r="G57" s="5">
        <v>-48581000000</v>
      </c>
      <c r="I57" s="5">
        <v>-175567000000</v>
      </c>
      <c r="J57" s="5">
        <v>-145888000000</v>
      </c>
      <c r="K57" s="5">
        <v>-82930000000</v>
      </c>
      <c r="L57" s="5">
        <v>-50726000000</v>
      </c>
      <c r="M57" s="5">
        <v>-92659000000</v>
      </c>
    </row>
    <row r="58" spans="2:13" ht="15.5" x14ac:dyDescent="0.35">
      <c r="C58" t="s">
        <v>261</v>
      </c>
      <c r="D58" s="5">
        <v>2073000000</v>
      </c>
      <c r="E58" s="5">
        <v>1641000000</v>
      </c>
      <c r="F58" s="5">
        <v>1290000000</v>
      </c>
      <c r="G58" s="5">
        <v>1365000000</v>
      </c>
      <c r="I58" s="5">
        <v>6401000000</v>
      </c>
      <c r="J58" s="5">
        <v>5526000000</v>
      </c>
      <c r="K58" s="5">
        <v>71318000000</v>
      </c>
      <c r="L58" s="5">
        <v>54025000000</v>
      </c>
      <c r="M58" s="5">
        <v>4917000000</v>
      </c>
    </row>
    <row r="59" spans="2:13" ht="15.5" x14ac:dyDescent="0.35">
      <c r="C59" t="s">
        <v>26</v>
      </c>
      <c r="D59" s="5">
        <v>-45187000000</v>
      </c>
      <c r="E59" s="5">
        <v>-48611000000</v>
      </c>
      <c r="F59" s="5">
        <v>-46498000000</v>
      </c>
      <c r="G59" s="5">
        <v>-49454000000</v>
      </c>
      <c r="I59" s="5">
        <v>-192206000000</v>
      </c>
      <c r="J59" s="5">
        <v>-181582000000</v>
      </c>
      <c r="K59" s="5">
        <v>-122147000000</v>
      </c>
      <c r="L59" s="5">
        <v>-106151000000</v>
      </c>
      <c r="M59" s="5">
        <v>-93871000000</v>
      </c>
    </row>
    <row r="60" spans="2:13" ht="15.5" x14ac:dyDescent="0.35">
      <c r="C60" t="s">
        <v>80</v>
      </c>
      <c r="D60" s="5">
        <v>563000000</v>
      </c>
      <c r="E60" s="5">
        <v>19634000000</v>
      </c>
      <c r="F60" s="5">
        <v>406000000</v>
      </c>
      <c r="G60" s="5">
        <v>789000000</v>
      </c>
      <c r="I60" s="5">
        <v>21739000000</v>
      </c>
      <c r="J60" s="5">
        <v>4490000000</v>
      </c>
      <c r="K60" s="5">
        <v>31087000000</v>
      </c>
      <c r="L60" s="5">
        <v>25209000000</v>
      </c>
      <c r="M60" s="5">
        <v>6604000000</v>
      </c>
    </row>
    <row r="61" spans="2:13" ht="15.5" x14ac:dyDescent="0.35">
      <c r="C61" t="s">
        <v>81</v>
      </c>
      <c r="D61" s="5">
        <v>-43582000000</v>
      </c>
      <c r="E61" s="5">
        <v>-33461000000</v>
      </c>
      <c r="F61" s="5">
        <v>-45678000000</v>
      </c>
      <c r="G61" s="5">
        <v>-48581000000</v>
      </c>
      <c r="I61" s="5">
        <v>-175567000000</v>
      </c>
      <c r="J61" s="5">
        <v>-145888000000</v>
      </c>
      <c r="K61" s="5">
        <v>-82930000000</v>
      </c>
      <c r="L61" s="5">
        <v>-50726000000</v>
      </c>
      <c r="M61" s="5">
        <v>-92659000000</v>
      </c>
    </row>
    <row r="62" spans="2:13" ht="15.5" x14ac:dyDescent="0.35">
      <c r="C62" t="s">
        <v>28</v>
      </c>
      <c r="D62" s="5">
        <v>413415000000</v>
      </c>
      <c r="E62" s="5">
        <v>428202000000</v>
      </c>
      <c r="F62" s="5">
        <v>375809000000</v>
      </c>
      <c r="G62" s="5">
        <v>361520000000</v>
      </c>
      <c r="I62" s="5">
        <v>1477093000000</v>
      </c>
      <c r="J62" s="5">
        <v>1436998000000</v>
      </c>
      <c r="K62" s="5">
        <v>486323000000</v>
      </c>
      <c r="L62" s="5">
        <v>190708000000</v>
      </c>
      <c r="M62" s="5">
        <v>-70641000000</v>
      </c>
    </row>
    <row r="63" spans="2:13" ht="15.5" x14ac:dyDescent="0.35">
      <c r="C63" t="s">
        <v>27</v>
      </c>
      <c r="D63" s="5">
        <v>-106958000000</v>
      </c>
      <c r="E63" s="5">
        <v>-89596000000</v>
      </c>
      <c r="F63" s="5">
        <v>-90810000000</v>
      </c>
      <c r="G63" s="5">
        <v>-80249000000</v>
      </c>
      <c r="I63" s="5">
        <v>-346103000000</v>
      </c>
      <c r="J63" s="5">
        <v>-358724000000</v>
      </c>
      <c r="K63" s="5">
        <v>-133498000000</v>
      </c>
      <c r="L63" s="5">
        <v>-63158000000</v>
      </c>
      <c r="M63" s="5">
        <v>-9605000000</v>
      </c>
    </row>
    <row r="64" spans="2:13" ht="15.5" x14ac:dyDescent="0.35">
      <c r="C64" t="s">
        <v>82</v>
      </c>
      <c r="D64" s="5">
        <v>-117771000000</v>
      </c>
      <c r="E64" s="5">
        <v>-103762000000</v>
      </c>
      <c r="F64" s="5">
        <v>-101366000000</v>
      </c>
      <c r="G64" s="5">
        <v>-91555000000</v>
      </c>
      <c r="I64" s="5">
        <v>-392542000000</v>
      </c>
      <c r="J64" s="5">
        <v>-374655000000</v>
      </c>
      <c r="K64" s="5">
        <v>-162917000000</v>
      </c>
      <c r="L64" s="5">
        <v>-60199000000</v>
      </c>
      <c r="M64" s="5">
        <v>-11170000000</v>
      </c>
    </row>
    <row r="65" spans="2:13" ht="15.5" x14ac:dyDescent="0.35">
      <c r="C65" t="s">
        <v>83</v>
      </c>
      <c r="D65" s="5">
        <v>10813000000</v>
      </c>
      <c r="E65" s="5">
        <v>14166000000</v>
      </c>
      <c r="F65" s="5">
        <v>10556000000</v>
      </c>
      <c r="G65" s="5">
        <v>11306000000</v>
      </c>
      <c r="I65" s="5">
        <v>46439000000</v>
      </c>
      <c r="J65" s="5">
        <v>15931000000</v>
      </c>
      <c r="K65" s="5">
        <v>29419000000</v>
      </c>
      <c r="L65" s="5">
        <v>-2959000000</v>
      </c>
      <c r="M65" s="5">
        <v>1565000000</v>
      </c>
    </row>
    <row r="66" spans="2:13" ht="15.5" x14ac:dyDescent="0.35">
      <c r="C66" t="s">
        <v>84</v>
      </c>
      <c r="D66" s="5">
        <v>-106958000000</v>
      </c>
      <c r="E66" s="5">
        <v>-89596000000</v>
      </c>
      <c r="F66" s="5">
        <v>-90810000000</v>
      </c>
      <c r="G66" s="5">
        <v>-80249000000</v>
      </c>
      <c r="I66" s="5">
        <v>-346103000000</v>
      </c>
      <c r="J66" s="5">
        <v>-358724000000</v>
      </c>
      <c r="K66" s="5">
        <v>-133498000000</v>
      </c>
      <c r="L66" s="5">
        <v>-63158000000</v>
      </c>
      <c r="M66" s="5">
        <v>-9605000000</v>
      </c>
    </row>
    <row r="67" spans="2:13" ht="15.5" x14ac:dyDescent="0.35">
      <c r="C67" t="s">
        <v>85</v>
      </c>
      <c r="D67" s="5">
        <v>306457000000</v>
      </c>
      <c r="E67" s="5">
        <v>338606000000</v>
      </c>
      <c r="F67" s="5">
        <v>284999000000</v>
      </c>
      <c r="G67" s="5">
        <v>281271000000</v>
      </c>
      <c r="I67" s="5">
        <v>1130990000000</v>
      </c>
      <c r="J67" s="5">
        <v>1078274000000</v>
      </c>
      <c r="K67" s="5">
        <v>352825000000</v>
      </c>
      <c r="L67" s="5">
        <v>127550000000</v>
      </c>
      <c r="M67" s="5">
        <v>-80246000000</v>
      </c>
    </row>
    <row r="68" spans="2:13" ht="15.5" x14ac:dyDescent="0.35">
      <c r="C68" t="s">
        <v>86</v>
      </c>
      <c r="E68" s="5">
        <v>-1328000000</v>
      </c>
      <c r="I68" s="5">
        <v>-1328000000</v>
      </c>
      <c r="J68" s="5">
        <v>30000000</v>
      </c>
      <c r="K68" s="5">
        <v>-1075000000</v>
      </c>
      <c r="L68" s="5">
        <v>-52000000</v>
      </c>
      <c r="M68" s="5">
        <v>156000000</v>
      </c>
    </row>
    <row r="69" spans="2:13" ht="15.5" x14ac:dyDescent="0.35">
      <c r="C69" t="s">
        <v>87</v>
      </c>
      <c r="E69" s="5">
        <v>-1328000000</v>
      </c>
      <c r="I69" s="5">
        <v>-1328000000</v>
      </c>
      <c r="J69" s="5">
        <v>30000000</v>
      </c>
      <c r="K69" s="5">
        <v>-1075000000</v>
      </c>
      <c r="L69" s="5">
        <v>-52000000</v>
      </c>
      <c r="M69" s="5">
        <v>156000000</v>
      </c>
    </row>
    <row r="70" spans="2:13" ht="15.5" x14ac:dyDescent="0.35">
      <c r="C70" t="s">
        <v>88</v>
      </c>
      <c r="D70" s="5">
        <v>306457000000</v>
      </c>
      <c r="E70" s="5">
        <v>337278000000</v>
      </c>
      <c r="F70" s="5">
        <v>284999000000</v>
      </c>
      <c r="G70" s="5">
        <v>281271000000</v>
      </c>
      <c r="I70" s="5">
        <v>1129662000000</v>
      </c>
      <c r="J70" s="5">
        <v>1078304000000</v>
      </c>
      <c r="K70" s="5">
        <v>351750000000</v>
      </c>
      <c r="L70" s="5">
        <v>127498000000</v>
      </c>
      <c r="M70" s="5">
        <v>-80090000000</v>
      </c>
    </row>
    <row r="71" spans="2:13" ht="15.5" x14ac:dyDescent="0.35">
      <c r="C71" t="s">
        <v>89</v>
      </c>
      <c r="D71" s="5">
        <v>306457000000</v>
      </c>
      <c r="E71" s="5">
        <v>338606000000</v>
      </c>
      <c r="F71" s="5">
        <v>284999000000</v>
      </c>
      <c r="G71" s="5">
        <v>281271000000</v>
      </c>
      <c r="I71" s="5">
        <v>1130990000000</v>
      </c>
      <c r="J71" s="5">
        <v>1078274000000</v>
      </c>
      <c r="K71" s="5">
        <v>352825000000</v>
      </c>
      <c r="L71" s="5">
        <v>127550000000</v>
      </c>
      <c r="M71" s="5">
        <v>-80246000000</v>
      </c>
    </row>
    <row r="72" spans="2:13" ht="15.5" x14ac:dyDescent="0.35">
      <c r="C72" t="s">
        <v>7</v>
      </c>
      <c r="D72" s="5">
        <v>305894000000</v>
      </c>
      <c r="E72" s="5">
        <v>317644000000</v>
      </c>
      <c r="F72" s="5">
        <v>284593000000</v>
      </c>
      <c r="G72" s="5">
        <v>280482000000</v>
      </c>
      <c r="I72" s="5">
        <v>1107923000000</v>
      </c>
      <c r="J72" s="5">
        <v>1073814000000</v>
      </c>
      <c r="K72" s="5">
        <v>320663000000</v>
      </c>
      <c r="L72" s="5">
        <v>102289000000</v>
      </c>
      <c r="M72" s="5">
        <v>-86694000000</v>
      </c>
    </row>
    <row r="73" spans="2:13" ht="15.5" x14ac:dyDescent="0.35">
      <c r="C73" t="s">
        <v>90</v>
      </c>
      <c r="D73" s="5">
        <v>306457000000</v>
      </c>
      <c r="E73" s="5">
        <v>338606000000</v>
      </c>
      <c r="F73" s="5">
        <v>284999000000</v>
      </c>
      <c r="G73" s="5">
        <v>281271000000</v>
      </c>
      <c r="I73" s="5">
        <v>1130990000000</v>
      </c>
      <c r="J73" s="5">
        <v>1078274000000</v>
      </c>
      <c r="K73" s="5">
        <v>352825000000</v>
      </c>
      <c r="L73" s="5">
        <v>127550000000</v>
      </c>
      <c r="M73" s="5">
        <v>-80246000000</v>
      </c>
    </row>
    <row r="74" spans="2:13" ht="15.5" x14ac:dyDescent="0.35">
      <c r="C74" t="s">
        <v>91</v>
      </c>
      <c r="D74" s="5">
        <v>306457000000</v>
      </c>
      <c r="E74" s="5">
        <v>337278000000</v>
      </c>
      <c r="F74" s="5">
        <v>284999000000</v>
      </c>
      <c r="G74" s="5">
        <v>281271000000</v>
      </c>
      <c r="I74" s="5">
        <v>1129662000000</v>
      </c>
      <c r="J74" s="5">
        <v>1078304000000</v>
      </c>
      <c r="K74" s="5">
        <v>351750000000</v>
      </c>
      <c r="L74" s="5">
        <v>127498000000</v>
      </c>
      <c r="M74" s="5">
        <v>-80090000000</v>
      </c>
    </row>
    <row r="75" spans="2:13" ht="15.5" x14ac:dyDescent="0.35">
      <c r="C75" t="s">
        <v>92</v>
      </c>
      <c r="D75" s="5">
        <v>306457000000</v>
      </c>
      <c r="E75" s="5">
        <v>337278000000</v>
      </c>
      <c r="F75" s="5">
        <v>284999000000</v>
      </c>
      <c r="G75" s="5">
        <v>281271000000</v>
      </c>
      <c r="I75" s="5">
        <v>1129662000000</v>
      </c>
      <c r="J75" s="5">
        <v>1078304000000</v>
      </c>
      <c r="K75" s="5">
        <v>351750000000</v>
      </c>
      <c r="L75" s="5">
        <v>127498000000</v>
      </c>
      <c r="M75" s="5">
        <v>-80090000000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883898000000</v>
      </c>
      <c r="E79" s="5">
        <v>613886000000</v>
      </c>
      <c r="F79" s="5">
        <v>367255000000</v>
      </c>
      <c r="G79" s="5">
        <v>356852000000</v>
      </c>
      <c r="I79" s="5">
        <v>613886000000</v>
      </c>
      <c r="J79" s="5">
        <v>672747000000</v>
      </c>
      <c r="K79" s="5">
        <v>291408000000</v>
      </c>
      <c r="L79" s="5">
        <v>131550000000</v>
      </c>
      <c r="M79" s="5">
        <v>88390000000</v>
      </c>
    </row>
    <row r="80" spans="2:13" ht="15.5" x14ac:dyDescent="0.35">
      <c r="C80" t="s">
        <v>96</v>
      </c>
      <c r="K80" s="5">
        <v>5959000000</v>
      </c>
      <c r="L80" s="5">
        <v>424085000000</v>
      </c>
      <c r="M80" s="5">
        <v>696262000000</v>
      </c>
    </row>
    <row r="81" spans="3:13" ht="15.5" x14ac:dyDescent="0.35">
      <c r="C81" t="s">
        <v>97</v>
      </c>
    </row>
    <row r="82" spans="3:13" ht="15.5" x14ac:dyDescent="0.35">
      <c r="C82" t="s">
        <v>270</v>
      </c>
    </row>
    <row r="83" spans="3:13" ht="15.5" x14ac:dyDescent="0.35">
      <c r="C83" t="s">
        <v>98</v>
      </c>
      <c r="K83" s="5">
        <v>5959000000</v>
      </c>
      <c r="L83" s="5">
        <v>424085000000</v>
      </c>
      <c r="M83" s="5">
        <v>696262000000</v>
      </c>
    </row>
    <row r="84" spans="3:13" ht="15.5" x14ac:dyDescent="0.35">
      <c r="C84" t="s">
        <v>99</v>
      </c>
      <c r="G84" s="5">
        <v>155000000</v>
      </c>
      <c r="J84" s="5">
        <v>612000000</v>
      </c>
      <c r="K84" s="5">
        <v>15181000000</v>
      </c>
      <c r="L84" s="5">
        <v>5165000000</v>
      </c>
      <c r="M84" s="5">
        <v>4408000000</v>
      </c>
    </row>
    <row r="85" spans="3:13" ht="15.5" x14ac:dyDescent="0.35">
      <c r="C85" t="s">
        <v>100</v>
      </c>
      <c r="G85" s="5">
        <v>155000000</v>
      </c>
      <c r="J85" s="5">
        <v>612000000</v>
      </c>
      <c r="K85" s="5">
        <v>15181000000</v>
      </c>
      <c r="L85" s="5">
        <v>5165000000</v>
      </c>
      <c r="M85" s="5">
        <v>4408000000</v>
      </c>
    </row>
    <row r="86" spans="3:13" ht="15.5" x14ac:dyDescent="0.35">
      <c r="C86" t="s">
        <v>101</v>
      </c>
      <c r="D86" s="5">
        <v>2388355000000</v>
      </c>
      <c r="E86" s="5">
        <v>2595974000000</v>
      </c>
      <c r="F86" s="5">
        <v>2428666000000</v>
      </c>
      <c r="G86" s="5">
        <v>2073961000000</v>
      </c>
      <c r="I86" s="5">
        <v>2595974000000</v>
      </c>
      <c r="J86" s="5">
        <v>1894930000000</v>
      </c>
      <c r="K86" s="5">
        <v>929571000000</v>
      </c>
      <c r="L86" s="5">
        <v>522973000000</v>
      </c>
      <c r="M86" s="5">
        <v>284713000000</v>
      </c>
    </row>
    <row r="87" spans="3:13" ht="15.5" x14ac:dyDescent="0.35">
      <c r="C87" t="s">
        <v>80</v>
      </c>
      <c r="F87" s="5">
        <v>-985000000</v>
      </c>
      <c r="G87" s="5">
        <v>-985000000</v>
      </c>
      <c r="J87" s="5">
        <v>-985000000</v>
      </c>
      <c r="K87" s="5">
        <v>-1015000000</v>
      </c>
      <c r="L87" s="5">
        <v>44000000</v>
      </c>
      <c r="M87" s="5">
        <v>96000000</v>
      </c>
    </row>
    <row r="88" spans="3:13" ht="15.5" x14ac:dyDescent="0.35">
      <c r="C88" t="s">
        <v>102</v>
      </c>
      <c r="D88" s="5">
        <v>3544734000000</v>
      </c>
      <c r="E88" s="5">
        <v>3578822000000</v>
      </c>
      <c r="F88" s="5">
        <v>3266095000000</v>
      </c>
      <c r="G88" s="5">
        <v>3164147000000</v>
      </c>
      <c r="I88" s="5">
        <v>3578822000000</v>
      </c>
      <c r="J88" s="5">
        <v>3248074000000</v>
      </c>
      <c r="K88" s="5">
        <v>1600689000000</v>
      </c>
      <c r="L88" s="5">
        <v>1352718000000</v>
      </c>
      <c r="M88" s="5">
        <v>1211886000000</v>
      </c>
    </row>
    <row r="89" spans="3:13" ht="15.5" x14ac:dyDescent="0.35">
      <c r="C89" t="s">
        <v>103</v>
      </c>
    </row>
    <row r="90" spans="3:13" ht="15.5" x14ac:dyDescent="0.35">
      <c r="C90" t="s">
        <v>104</v>
      </c>
      <c r="D90" s="5">
        <v>1858895000000</v>
      </c>
      <c r="E90" s="5">
        <v>1845054000000</v>
      </c>
      <c r="F90" s="5">
        <v>1763913000000</v>
      </c>
      <c r="G90" s="5">
        <v>1678631000000</v>
      </c>
      <c r="I90" s="5">
        <v>1845054000000</v>
      </c>
      <c r="J90" s="5">
        <v>1478098000000</v>
      </c>
      <c r="K90" s="5">
        <v>933742000000</v>
      </c>
      <c r="L90" s="5">
        <v>531364000000</v>
      </c>
      <c r="M90" s="5">
        <v>202999000000</v>
      </c>
    </row>
    <row r="91" spans="3:13" ht="15.5" x14ac:dyDescent="0.35">
      <c r="C91" t="s">
        <v>349</v>
      </c>
      <c r="F91" s="5">
        <v>13000000</v>
      </c>
      <c r="G91" s="5">
        <v>14000000</v>
      </c>
      <c r="J91" s="5">
        <v>15000000</v>
      </c>
    </row>
    <row r="92" spans="3:13" ht="15.5" x14ac:dyDescent="0.35">
      <c r="C92" t="s">
        <v>105</v>
      </c>
      <c r="D92" s="5">
        <v>126569000000</v>
      </c>
      <c r="E92" s="5">
        <v>115756000000</v>
      </c>
      <c r="F92" s="5">
        <v>101214000000</v>
      </c>
      <c r="G92" s="5">
        <v>90658000000</v>
      </c>
      <c r="I92" s="5">
        <v>115756000000</v>
      </c>
      <c r="J92" s="5">
        <v>68942000000</v>
      </c>
      <c r="K92" s="5">
        <v>29615000000</v>
      </c>
      <c r="L92" s="5">
        <v>1580000000</v>
      </c>
      <c r="M92" s="5">
        <v>2846000000</v>
      </c>
    </row>
    <row r="93" spans="3:13" ht="15.5" x14ac:dyDescent="0.35">
      <c r="C93" t="s">
        <v>556</v>
      </c>
      <c r="K93" s="5">
        <v>342179000000</v>
      </c>
      <c r="L93" s="5">
        <v>437179000000</v>
      </c>
      <c r="M93" s="5">
        <v>463772000000</v>
      </c>
    </row>
    <row r="94" spans="3:13" ht="15.5" x14ac:dyDescent="0.35">
      <c r="C94" t="s">
        <v>106</v>
      </c>
      <c r="D94" s="5">
        <v>4163427000000</v>
      </c>
      <c r="E94" s="5">
        <v>4045066000000</v>
      </c>
      <c r="F94" s="5">
        <v>3710043000000</v>
      </c>
      <c r="G94" s="5">
        <v>3557707000000</v>
      </c>
      <c r="I94" s="5">
        <v>4045066000000</v>
      </c>
      <c r="J94" s="5">
        <v>3087232000000</v>
      </c>
      <c r="K94" s="5">
        <v>2044547000000</v>
      </c>
      <c r="L94" s="5">
        <v>1446483000000</v>
      </c>
      <c r="M94" s="5">
        <v>908732000000</v>
      </c>
    </row>
    <row r="95" spans="3:13" ht="15.5" x14ac:dyDescent="0.35">
      <c r="C95" t="s">
        <v>107</v>
      </c>
      <c r="D95" s="5">
        <v>7708161000000</v>
      </c>
      <c r="E95" s="5">
        <v>7623888000000</v>
      </c>
      <c r="F95" s="5">
        <v>6976138000000</v>
      </c>
      <c r="G95" s="5">
        <v>6721854000000</v>
      </c>
      <c r="I95" s="5">
        <v>7623888000000</v>
      </c>
      <c r="J95" s="5">
        <v>6335306000000</v>
      </c>
      <c r="K95" s="5">
        <v>3645236000000</v>
      </c>
      <c r="L95" s="5">
        <v>2799201000000</v>
      </c>
      <c r="M95" s="5">
        <v>2120618000000</v>
      </c>
    </row>
    <row r="96" spans="3:13" ht="15.5" x14ac:dyDescent="0.35">
      <c r="C96" t="s">
        <v>108</v>
      </c>
    </row>
    <row r="97" spans="3:13" ht="15.5" x14ac:dyDescent="0.35">
      <c r="C97" t="s">
        <v>109</v>
      </c>
    </row>
    <row r="98" spans="3:13" ht="15.5" x14ac:dyDescent="0.35">
      <c r="C98" t="s">
        <v>110</v>
      </c>
      <c r="D98" s="5">
        <v>2107308000000</v>
      </c>
      <c r="E98" s="5">
        <v>2175174000000</v>
      </c>
      <c r="F98" s="5">
        <v>1952076000000</v>
      </c>
      <c r="G98" s="5">
        <v>1906830000000</v>
      </c>
      <c r="I98" s="5">
        <v>2175174000000</v>
      </c>
      <c r="J98" s="5">
        <v>2145934000000</v>
      </c>
      <c r="K98" s="5">
        <v>1364460000000</v>
      </c>
      <c r="L98" s="5">
        <v>818620000000</v>
      </c>
      <c r="M98" s="5">
        <v>402659000000</v>
      </c>
    </row>
    <row r="99" spans="3:13" ht="15.5" x14ac:dyDescent="0.35">
      <c r="C99" t="s">
        <v>111</v>
      </c>
    </row>
    <row r="100" spans="3:13" ht="15.5" x14ac:dyDescent="0.35">
      <c r="C100" t="s">
        <v>112</v>
      </c>
      <c r="D100" s="5">
        <v>125975000000</v>
      </c>
      <c r="E100" s="5">
        <v>151188000000</v>
      </c>
      <c r="F100" s="5">
        <v>60047000000</v>
      </c>
      <c r="G100" s="5">
        <v>66325000000</v>
      </c>
      <c r="I100" s="5">
        <v>151188000000</v>
      </c>
      <c r="J100" s="5">
        <v>29138000000</v>
      </c>
      <c r="K100" s="5">
        <v>22383000000</v>
      </c>
      <c r="L100" s="5">
        <v>12020000000</v>
      </c>
      <c r="M100" s="5">
        <v>4385000000</v>
      </c>
    </row>
    <row r="101" spans="3:13" ht="15.5" x14ac:dyDescent="0.35">
      <c r="C101" t="s">
        <v>113</v>
      </c>
      <c r="D101" s="5">
        <v>508164000000</v>
      </c>
      <c r="E101" s="5">
        <v>497486000000</v>
      </c>
      <c r="F101" s="5">
        <v>131004000000</v>
      </c>
      <c r="G101" s="5">
        <v>112060000000</v>
      </c>
      <c r="I101" s="5">
        <v>497486000000</v>
      </c>
      <c r="J101" s="5">
        <v>173725000000</v>
      </c>
      <c r="K101" s="5">
        <v>119394000000</v>
      </c>
      <c r="L101" s="5">
        <v>88474000000</v>
      </c>
      <c r="M101" s="5">
        <v>54904000000</v>
      </c>
    </row>
    <row r="102" spans="3:13" ht="15.5" x14ac:dyDescent="0.35">
      <c r="C102" t="s">
        <v>114</v>
      </c>
      <c r="D102" s="5">
        <v>508164000000</v>
      </c>
      <c r="E102" s="5">
        <v>497486000000</v>
      </c>
      <c r="F102" s="5">
        <v>131004000000</v>
      </c>
      <c r="G102" s="5">
        <v>112060000000</v>
      </c>
      <c r="I102" s="5">
        <v>497486000000</v>
      </c>
      <c r="J102" s="5">
        <v>173725000000</v>
      </c>
      <c r="K102" s="5">
        <v>119394000000</v>
      </c>
      <c r="L102" s="5">
        <v>88474000000</v>
      </c>
      <c r="M102" s="5">
        <v>54904000000</v>
      </c>
    </row>
    <row r="103" spans="3:13" ht="15.5" x14ac:dyDescent="0.35">
      <c r="C103" t="s">
        <v>116</v>
      </c>
      <c r="F103" s="5">
        <v>598010000000</v>
      </c>
      <c r="G103" s="5">
        <v>586812000000</v>
      </c>
      <c r="J103" s="5">
        <v>525091000000</v>
      </c>
      <c r="K103" s="5">
        <v>690807000000</v>
      </c>
      <c r="L103" s="5">
        <v>505241000000</v>
      </c>
      <c r="M103" s="5">
        <v>277179000000</v>
      </c>
    </row>
    <row r="104" spans="3:13" ht="15.5" x14ac:dyDescent="0.35">
      <c r="C104" t="s">
        <v>115</v>
      </c>
      <c r="F104" s="5">
        <v>140435000000</v>
      </c>
      <c r="G104" s="5">
        <v>201821000000</v>
      </c>
      <c r="J104" s="5">
        <v>304748000000</v>
      </c>
      <c r="K104" s="5">
        <v>160902000000</v>
      </c>
      <c r="L104" s="5">
        <v>87661000000</v>
      </c>
      <c r="M104" s="5">
        <v>15279000000</v>
      </c>
    </row>
    <row r="105" spans="3:13" ht="15.5" x14ac:dyDescent="0.35">
      <c r="C105" t="s">
        <v>918</v>
      </c>
      <c r="D105" s="5">
        <v>239060000000</v>
      </c>
      <c r="E105" s="5">
        <v>151344000000</v>
      </c>
      <c r="F105" s="5">
        <v>140435000000</v>
      </c>
      <c r="G105" s="5">
        <v>201821000000</v>
      </c>
      <c r="I105" s="5">
        <v>151344000000</v>
      </c>
      <c r="J105" s="5">
        <v>304748000000</v>
      </c>
      <c r="K105" s="5">
        <v>160902000000</v>
      </c>
      <c r="L105" s="5">
        <v>87661000000</v>
      </c>
      <c r="M105" s="5">
        <v>15279000000</v>
      </c>
    </row>
    <row r="106" spans="3:13" ht="15.5" x14ac:dyDescent="0.35">
      <c r="C106" t="s">
        <v>118</v>
      </c>
    </row>
    <row r="107" spans="3:13" ht="15.5" x14ac:dyDescent="0.35">
      <c r="C107" t="s">
        <v>378</v>
      </c>
      <c r="D107" s="5">
        <v>365890000000</v>
      </c>
      <c r="E107" s="5">
        <v>378584000000</v>
      </c>
      <c r="F107" s="5">
        <v>348935000000</v>
      </c>
      <c r="G107" s="5">
        <v>350395000000</v>
      </c>
      <c r="I107" s="5">
        <v>378584000000</v>
      </c>
      <c r="J107" s="5">
        <v>310311000000</v>
      </c>
      <c r="K107" s="5">
        <v>153124000000</v>
      </c>
      <c r="L107" s="5">
        <v>41440000000</v>
      </c>
      <c r="M107" s="5">
        <v>66410000000</v>
      </c>
    </row>
    <row r="108" spans="3:13" ht="15.5" x14ac:dyDescent="0.35">
      <c r="C108" t="s">
        <v>442</v>
      </c>
    </row>
    <row r="109" spans="3:13" ht="15.5" x14ac:dyDescent="0.35">
      <c r="C109" t="s">
        <v>120</v>
      </c>
      <c r="D109" s="5">
        <v>1234109000000</v>
      </c>
      <c r="E109" s="5">
        <v>1375156000000</v>
      </c>
      <c r="F109" s="5">
        <v>1022580000000</v>
      </c>
      <c r="G109" s="5">
        <v>939812000000</v>
      </c>
      <c r="I109" s="5">
        <v>1375156000000</v>
      </c>
      <c r="J109" s="5">
        <v>1113232000000</v>
      </c>
      <c r="K109" s="5">
        <v>370974000000</v>
      </c>
      <c r="L109" s="5">
        <v>125224000000</v>
      </c>
      <c r="M109" s="5">
        <v>50912000000</v>
      </c>
    </row>
    <row r="110" spans="3:13" ht="15.5" x14ac:dyDescent="0.35">
      <c r="C110" t="s">
        <v>121</v>
      </c>
      <c r="D110" s="5">
        <v>1079182000000</v>
      </c>
      <c r="E110" s="5">
        <v>1233500000000</v>
      </c>
      <c r="F110" s="5">
        <v>1145717000000</v>
      </c>
      <c r="G110" s="5">
        <v>1220939000000</v>
      </c>
      <c r="I110" s="5">
        <v>1233500000000</v>
      </c>
      <c r="J110" s="5">
        <v>1102672000000</v>
      </c>
      <c r="K110" s="5">
        <v>1420289000000</v>
      </c>
      <c r="L110" s="5">
        <v>1390162000000</v>
      </c>
      <c r="M110" s="5">
        <v>1255038000000</v>
      </c>
    </row>
    <row r="111" spans="3:13" ht="15.5" x14ac:dyDescent="0.35">
      <c r="C111" t="s">
        <v>122</v>
      </c>
      <c r="D111" s="5">
        <v>1079182000000</v>
      </c>
      <c r="E111" s="5">
        <v>1233500000000</v>
      </c>
      <c r="F111" s="5">
        <v>1145717000000</v>
      </c>
      <c r="G111" s="5">
        <v>1220939000000</v>
      </c>
      <c r="I111" s="5">
        <v>1233500000000</v>
      </c>
      <c r="J111" s="5">
        <v>1102672000000</v>
      </c>
      <c r="K111" s="5">
        <v>1420289000000</v>
      </c>
      <c r="L111" s="5">
        <v>1390162000000</v>
      </c>
      <c r="M111" s="5">
        <v>1255038000000</v>
      </c>
    </row>
    <row r="112" spans="3:13" ht="15.5" x14ac:dyDescent="0.35">
      <c r="C112" t="s">
        <v>124</v>
      </c>
    </row>
    <row r="113" spans="2:13" ht="15.5" x14ac:dyDescent="0.35">
      <c r="C113" t="s">
        <v>125</v>
      </c>
      <c r="D113" s="5">
        <v>1032421000000</v>
      </c>
      <c r="E113" s="5">
        <v>1190837000000</v>
      </c>
      <c r="F113" s="5">
        <v>1110118000000</v>
      </c>
      <c r="G113" s="5">
        <v>1188091000000</v>
      </c>
      <c r="I113" s="5">
        <v>1190837000000</v>
      </c>
      <c r="J113" s="5">
        <v>1074811000000</v>
      </c>
      <c r="K113" s="5">
        <v>153124000000</v>
      </c>
      <c r="L113" s="5">
        <v>41440000000</v>
      </c>
      <c r="M113" s="5">
        <v>66410000000</v>
      </c>
    </row>
    <row r="114" spans="2:13" ht="15.5" x14ac:dyDescent="0.35">
      <c r="C114" t="s">
        <v>123</v>
      </c>
      <c r="L114" s="5">
        <v>1687000000</v>
      </c>
    </row>
    <row r="115" spans="2:13" ht="15.5" x14ac:dyDescent="0.35">
      <c r="C115" t="s">
        <v>126</v>
      </c>
      <c r="D115" s="5">
        <v>3186490000000</v>
      </c>
      <c r="E115" s="5">
        <v>3408674000000</v>
      </c>
      <c r="F115" s="5">
        <v>3097793000000</v>
      </c>
      <c r="G115" s="5">
        <v>3127769000000</v>
      </c>
      <c r="I115" s="5">
        <v>3408674000000</v>
      </c>
      <c r="J115" s="5">
        <v>3248606000000</v>
      </c>
      <c r="K115" s="5">
        <v>2784749000000</v>
      </c>
      <c r="L115" s="5">
        <v>2208782000000</v>
      </c>
      <c r="M115" s="5">
        <v>1657697000000</v>
      </c>
    </row>
    <row r="116" spans="2:13" ht="15.5" x14ac:dyDescent="0.35">
      <c r="C116" t="s">
        <v>127</v>
      </c>
    </row>
    <row r="117" spans="2:13" ht="15.5" x14ac:dyDescent="0.35">
      <c r="C117" t="s">
        <v>128</v>
      </c>
      <c r="D117" s="5">
        <v>629761000000</v>
      </c>
      <c r="E117" s="5">
        <v>629761000000</v>
      </c>
      <c r="F117" s="5">
        <v>629761000000</v>
      </c>
      <c r="G117" s="5">
        <v>629761000000</v>
      </c>
      <c r="I117" s="5">
        <v>629761000000</v>
      </c>
      <c r="J117" s="5">
        <v>629761000000</v>
      </c>
      <c r="K117" s="5">
        <v>618700000000</v>
      </c>
      <c r="L117" s="5">
        <v>616500000000</v>
      </c>
      <c r="M117" s="5">
        <v>616500000000</v>
      </c>
    </row>
    <row r="118" spans="2:13" ht="15.5" x14ac:dyDescent="0.35">
      <c r="C118" t="s">
        <v>129</v>
      </c>
      <c r="D118" s="5">
        <v>1423189000000</v>
      </c>
      <c r="E118" s="5">
        <v>1423189000000</v>
      </c>
      <c r="F118" s="5">
        <v>1423189000000</v>
      </c>
      <c r="G118" s="5">
        <v>1423928000000</v>
      </c>
      <c r="I118" s="5">
        <v>1423189000000</v>
      </c>
      <c r="J118" s="5">
        <v>1423928000000</v>
      </c>
    </row>
    <row r="119" spans="2:13" ht="15.5" x14ac:dyDescent="0.35">
      <c r="C119" t="s">
        <v>130</v>
      </c>
      <c r="D119" s="5">
        <v>2420802000000</v>
      </c>
      <c r="E119" s="5">
        <v>2114908000000</v>
      </c>
      <c r="F119" s="5">
        <v>1798658000000</v>
      </c>
      <c r="G119" s="5">
        <v>1514065000000</v>
      </c>
      <c r="I119" s="5">
        <v>2114908000000</v>
      </c>
      <c r="J119" s="5">
        <v>1008379000000</v>
      </c>
      <c r="K119" s="5">
        <v>129395000000</v>
      </c>
      <c r="L119" s="5">
        <v>-108477000000</v>
      </c>
      <c r="M119" s="5">
        <v>-210818000000</v>
      </c>
    </row>
    <row r="120" spans="2:13" ht="15.5" x14ac:dyDescent="0.35">
      <c r="C120" t="s">
        <v>131</v>
      </c>
      <c r="D120" s="5">
        <v>155952000000</v>
      </c>
      <c r="E120" s="5">
        <v>155952000000</v>
      </c>
      <c r="F120" s="5">
        <v>125982000000</v>
      </c>
      <c r="G120" s="5">
        <v>125982000000</v>
      </c>
      <c r="I120" s="5">
        <v>155952000000</v>
      </c>
      <c r="J120" s="5">
        <v>30000000</v>
      </c>
    </row>
    <row r="121" spans="2:13" ht="15.5" x14ac:dyDescent="0.35">
      <c r="C121" t="s">
        <v>132</v>
      </c>
      <c r="D121" s="5">
        <v>2264850000000</v>
      </c>
      <c r="E121" s="5">
        <v>1958956000000</v>
      </c>
      <c r="F121" s="5">
        <v>1672676000000</v>
      </c>
      <c r="G121" s="5">
        <v>1388083000000</v>
      </c>
      <c r="I121" s="5">
        <v>1958956000000</v>
      </c>
      <c r="J121" s="5">
        <v>1008349000000</v>
      </c>
      <c r="K121" s="5">
        <v>129395000000</v>
      </c>
      <c r="L121" s="5">
        <v>-108477000000</v>
      </c>
      <c r="M121" s="5">
        <v>-210818000000</v>
      </c>
    </row>
    <row r="122" spans="2:13" ht="15.5" x14ac:dyDescent="0.35">
      <c r="C122" t="s">
        <v>133</v>
      </c>
      <c r="D122" s="5">
        <v>2420802000000</v>
      </c>
      <c r="E122" s="5">
        <v>2114908000000</v>
      </c>
      <c r="F122" s="5">
        <v>1798658000000</v>
      </c>
      <c r="G122" s="5">
        <v>1514065000000</v>
      </c>
      <c r="I122" s="5">
        <v>2114908000000</v>
      </c>
      <c r="J122" s="5">
        <v>1008379000000</v>
      </c>
      <c r="K122" s="5">
        <v>129395000000</v>
      </c>
      <c r="L122" s="5">
        <v>-108477000000</v>
      </c>
      <c r="M122" s="5">
        <v>-210818000000</v>
      </c>
    </row>
    <row r="123" spans="2:13" ht="15.5" x14ac:dyDescent="0.35">
      <c r="C123" t="s">
        <v>134</v>
      </c>
      <c r="D123" s="5">
        <v>47919000000</v>
      </c>
      <c r="E123" s="5">
        <v>47356000000</v>
      </c>
      <c r="F123" s="5">
        <v>27722000000</v>
      </c>
      <c r="G123" s="5">
        <v>27316000000</v>
      </c>
      <c r="I123" s="5">
        <v>47356000000</v>
      </c>
      <c r="J123" s="5">
        <v>25617000000</v>
      </c>
      <c r="K123" s="5">
        <v>113407000000</v>
      </c>
      <c r="L123" s="5">
        <v>82352000000</v>
      </c>
      <c r="M123" s="5">
        <v>57143000000</v>
      </c>
    </row>
    <row r="124" spans="2:13" ht="15.5" x14ac:dyDescent="0.35">
      <c r="C124" t="s">
        <v>9</v>
      </c>
      <c r="D124" s="5">
        <v>4521671000000</v>
      </c>
      <c r="E124" s="5">
        <v>4215214000000</v>
      </c>
      <c r="F124" s="5">
        <v>3878345000000</v>
      </c>
      <c r="G124" s="5">
        <v>3594085000000</v>
      </c>
      <c r="I124" s="5">
        <v>4215214000000</v>
      </c>
      <c r="J124" s="5">
        <v>3086700000000</v>
      </c>
      <c r="K124" s="5">
        <v>860487000000</v>
      </c>
      <c r="L124" s="5">
        <v>590419000000</v>
      </c>
      <c r="M124" s="5">
        <v>462921000000</v>
      </c>
    </row>
    <row r="125" spans="2:13" ht="15.5" x14ac:dyDescent="0.35">
      <c r="C125" t="s">
        <v>135</v>
      </c>
      <c r="D125" s="5">
        <v>7708161000000</v>
      </c>
      <c r="E125" s="5">
        <v>7623888000000</v>
      </c>
      <c r="F125" s="5">
        <v>6976138000000</v>
      </c>
      <c r="G125" s="5">
        <v>6721854000000</v>
      </c>
      <c r="I125" s="5">
        <v>7623888000000</v>
      </c>
      <c r="J125" s="5">
        <v>6335306000000</v>
      </c>
      <c r="K125" s="5">
        <v>3645236000000</v>
      </c>
      <c r="L125" s="5">
        <v>2799201000000</v>
      </c>
      <c r="M125" s="5">
        <v>2120618000000</v>
      </c>
    </row>
    <row r="126" spans="2:13" ht="15.5" x14ac:dyDescent="0.35">
      <c r="C126" t="s">
        <v>136</v>
      </c>
      <c r="D126" s="5">
        <v>25190392000</v>
      </c>
      <c r="E126" s="5">
        <v>25190392000</v>
      </c>
      <c r="F126" s="5">
        <v>25190392000</v>
      </c>
      <c r="G126" s="5">
        <v>25190392000</v>
      </c>
      <c r="I126" s="5">
        <v>25190392000</v>
      </c>
      <c r="J126" s="5">
        <v>25190392000</v>
      </c>
      <c r="K126" s="5">
        <v>6187003</v>
      </c>
      <c r="L126" s="5">
        <v>6165000</v>
      </c>
      <c r="M126" s="5">
        <v>6165000</v>
      </c>
    </row>
    <row r="128" spans="2:13" ht="15.5" x14ac:dyDescent="0.35">
      <c r="B128" t="s">
        <v>137</v>
      </c>
      <c r="C128" t="s">
        <v>138</v>
      </c>
      <c r="D128" s="5">
        <v>1065158000000</v>
      </c>
      <c r="E128" s="5">
        <v>304224000000</v>
      </c>
      <c r="F128" s="5">
        <v>468891000000</v>
      </c>
      <c r="G128" s="5">
        <v>229132000000</v>
      </c>
      <c r="I128" s="5">
        <v>1306087000000</v>
      </c>
      <c r="J128" s="5">
        <v>767284000000</v>
      </c>
      <c r="K128" s="5">
        <v>762777000000</v>
      </c>
      <c r="L128" s="5">
        <v>448233000000</v>
      </c>
      <c r="M128" s="5">
        <v>-78142000000</v>
      </c>
    </row>
    <row r="129" spans="3:13" ht="15.5" x14ac:dyDescent="0.35">
      <c r="C129" t="s">
        <v>279</v>
      </c>
      <c r="D129" s="5">
        <v>2365425000000</v>
      </c>
      <c r="E129" s="5">
        <v>2150123000000</v>
      </c>
      <c r="F129" s="5">
        <v>2037534000000</v>
      </c>
      <c r="G129" s="5">
        <v>1928391000000</v>
      </c>
      <c r="I129" s="5">
        <v>7922246000000</v>
      </c>
      <c r="J129" s="5">
        <v>6875946000000</v>
      </c>
      <c r="K129" s="5">
        <v>4312719000000</v>
      </c>
      <c r="L129" s="5">
        <v>2487013000000</v>
      </c>
      <c r="M129" s="5">
        <v>952915000000</v>
      </c>
    </row>
    <row r="130" spans="3:13" ht="15.5" x14ac:dyDescent="0.35">
      <c r="C130" t="s">
        <v>280</v>
      </c>
      <c r="D130" s="5">
        <v>-931261000000</v>
      </c>
      <c r="E130" s="5">
        <v>-1354201000000</v>
      </c>
      <c r="F130" s="5">
        <v>-1239726000000</v>
      </c>
      <c r="G130" s="5">
        <v>-1236539000000</v>
      </c>
      <c r="I130" s="5">
        <v>-4836477000000</v>
      </c>
      <c r="J130" s="5">
        <v>-4395825000000</v>
      </c>
      <c r="K130" s="5">
        <v>-3047614000000</v>
      </c>
      <c r="L130" s="5">
        <v>-1760883000000</v>
      </c>
      <c r="M130" s="5">
        <v>-919917000000</v>
      </c>
    </row>
    <row r="131" spans="3:13" ht="15.5" x14ac:dyDescent="0.35">
      <c r="C131" t="s">
        <v>142</v>
      </c>
      <c r="D131" s="5">
        <v>-282726000000</v>
      </c>
      <c r="E131" s="5">
        <v>-237951000000</v>
      </c>
      <c r="F131" s="5">
        <v>-249922000000</v>
      </c>
      <c r="G131" s="5">
        <v>-243714000000</v>
      </c>
      <c r="I131" s="5">
        <v>-1019880000000</v>
      </c>
      <c r="J131" s="5">
        <v>-773481000000</v>
      </c>
      <c r="K131" s="5">
        <v>-356841000000</v>
      </c>
      <c r="L131" s="5">
        <v>-205550000000</v>
      </c>
      <c r="M131" s="5">
        <v>-80431000000</v>
      </c>
    </row>
    <row r="132" spans="3:13" ht="15.5" x14ac:dyDescent="0.35">
      <c r="C132" t="s">
        <v>665</v>
      </c>
      <c r="D132" s="5">
        <v>-63953000000</v>
      </c>
      <c r="E132" s="5">
        <v>-155027000000</v>
      </c>
      <c r="F132" s="5">
        <v>-140594000000</v>
      </c>
      <c r="G132" s="5">
        <v>-190608000000</v>
      </c>
      <c r="I132" s="5">
        <v>-667027000000</v>
      </c>
      <c r="J132" s="5">
        <v>-432731000000</v>
      </c>
      <c r="K132" s="5">
        <v>-125166000000</v>
      </c>
      <c r="L132" s="5">
        <v>-77684000000</v>
      </c>
      <c r="M132" s="5">
        <v>-19088000000</v>
      </c>
    </row>
    <row r="133" spans="3:13" ht="15.5" x14ac:dyDescent="0.35">
      <c r="C133" t="s">
        <v>1517</v>
      </c>
      <c r="D133" s="5">
        <v>1684000000</v>
      </c>
      <c r="E133" s="5">
        <v>13207000000</v>
      </c>
      <c r="F133" s="5">
        <v>3006000000</v>
      </c>
      <c r="G133" s="5">
        <v>917000000</v>
      </c>
      <c r="I133" s="5">
        <v>18101000000</v>
      </c>
      <c r="J133" s="5">
        <v>16978000000</v>
      </c>
      <c r="K133" s="5">
        <v>12440000000</v>
      </c>
      <c r="L133" s="5">
        <v>3992000000</v>
      </c>
    </row>
    <row r="134" spans="3:13" ht="15.5" x14ac:dyDescent="0.35">
      <c r="C134" t="s">
        <v>1518</v>
      </c>
      <c r="F134" s="5">
        <v>560000000</v>
      </c>
      <c r="G134" s="5">
        <v>-297000000</v>
      </c>
      <c r="J134" s="5">
        <v>-1201000000</v>
      </c>
      <c r="M134" s="5">
        <v>-2567000000</v>
      </c>
    </row>
    <row r="135" spans="3:13" ht="15.5" x14ac:dyDescent="0.35">
      <c r="C135" t="s">
        <v>1519</v>
      </c>
      <c r="D135" s="5">
        <v>2073000000</v>
      </c>
      <c r="E135" s="5">
        <v>1641000000</v>
      </c>
      <c r="F135" s="5">
        <v>1290000000</v>
      </c>
      <c r="G135" s="5">
        <v>1365000000</v>
      </c>
      <c r="I135" s="5">
        <v>6401000000</v>
      </c>
      <c r="J135" s="5">
        <v>5526000000</v>
      </c>
      <c r="K135" s="5">
        <v>6809000000</v>
      </c>
      <c r="L135" s="5">
        <v>5415000000</v>
      </c>
      <c r="M135" s="5">
        <v>2847000000</v>
      </c>
    </row>
    <row r="136" spans="3:13" ht="15.5" x14ac:dyDescent="0.35">
      <c r="C136" t="s">
        <v>1118</v>
      </c>
      <c r="D136" s="5">
        <v>-26084000000</v>
      </c>
      <c r="E136" s="5">
        <v>-113568000000</v>
      </c>
      <c r="F136" s="5">
        <v>56743000000</v>
      </c>
      <c r="G136" s="5">
        <v>-30383000000</v>
      </c>
      <c r="I136" s="5">
        <v>-117277000000</v>
      </c>
      <c r="J136" s="5">
        <v>-527928000000</v>
      </c>
      <c r="K136" s="5">
        <v>-39570000000</v>
      </c>
      <c r="L136" s="5">
        <v>-4070000000</v>
      </c>
      <c r="M136" s="5">
        <v>-11901000000</v>
      </c>
    </row>
    <row r="137" spans="3:13" ht="15.5" x14ac:dyDescent="0.35">
      <c r="C137" t="s">
        <v>145</v>
      </c>
      <c r="D137" s="5">
        <v>-473363000000</v>
      </c>
      <c r="E137" s="5">
        <v>24475000000</v>
      </c>
      <c r="F137" s="5">
        <v>-243589000000</v>
      </c>
      <c r="G137" s="5">
        <v>-89864000000</v>
      </c>
      <c r="I137" s="5">
        <v>-639360000000</v>
      </c>
      <c r="J137" s="5">
        <v>680899000000</v>
      </c>
      <c r="K137" s="5">
        <v>-18272000000</v>
      </c>
      <c r="L137" s="5">
        <v>4402000000</v>
      </c>
      <c r="M137" s="5">
        <v>230948000000</v>
      </c>
    </row>
    <row r="138" spans="3:13" ht="15.5" x14ac:dyDescent="0.35">
      <c r="C138" t="s">
        <v>146</v>
      </c>
      <c r="D138" s="5">
        <v>-321783000000</v>
      </c>
      <c r="E138" s="5">
        <v>-82068000000</v>
      </c>
      <c r="F138" s="5">
        <v>-214899000000</v>
      </c>
      <c r="G138" s="5">
        <v>-190272000000</v>
      </c>
      <c r="I138" s="5">
        <v>-725588000000</v>
      </c>
      <c r="J138" s="5">
        <v>-1066844000000</v>
      </c>
      <c r="K138" s="5">
        <v>-584647000000</v>
      </c>
      <c r="L138" s="5">
        <v>-409475000000</v>
      </c>
      <c r="M138" s="5">
        <v>-158573000000</v>
      </c>
    </row>
    <row r="139" spans="3:13" ht="15.5" x14ac:dyDescent="0.35">
      <c r="C139" t="s">
        <v>148</v>
      </c>
      <c r="D139" s="5">
        <v>-323250000000</v>
      </c>
      <c r="E139" s="5">
        <v>-82619000000</v>
      </c>
      <c r="F139" s="5">
        <v>-214902000000</v>
      </c>
      <c r="G139" s="5">
        <v>-190572000000</v>
      </c>
      <c r="I139" s="5">
        <v>-726442000000</v>
      </c>
      <c r="J139" s="5">
        <v>-706732000000</v>
      </c>
      <c r="K139" s="5">
        <v>-606153000000</v>
      </c>
      <c r="L139" s="5">
        <v>-412448000000</v>
      </c>
      <c r="M139" s="5">
        <v>-158573000000</v>
      </c>
    </row>
    <row r="140" spans="3:13" ht="15.5" x14ac:dyDescent="0.35">
      <c r="C140" t="s">
        <v>1520</v>
      </c>
      <c r="J140" s="5">
        <v>-360507000000</v>
      </c>
    </row>
    <row r="141" spans="3:13" ht="15.5" x14ac:dyDescent="0.35">
      <c r="C141" t="s">
        <v>447</v>
      </c>
      <c r="D141" s="5">
        <v>1467000000</v>
      </c>
      <c r="E141" s="5">
        <v>551000000</v>
      </c>
      <c r="F141" s="5">
        <v>3000000</v>
      </c>
      <c r="G141" s="5">
        <v>300000000</v>
      </c>
      <c r="I141" s="5">
        <v>854000000</v>
      </c>
      <c r="J141" s="5">
        <v>395000000</v>
      </c>
      <c r="K141" s="5">
        <v>21506000000</v>
      </c>
      <c r="L141" s="5">
        <v>2973000000</v>
      </c>
    </row>
    <row r="142" spans="3:13" ht="15.5" x14ac:dyDescent="0.35">
      <c r="C142" t="s">
        <v>149</v>
      </c>
      <c r="D142" s="5">
        <v>-473363000000</v>
      </c>
      <c r="E142" s="5">
        <v>24475000000</v>
      </c>
      <c r="F142" s="5">
        <v>-243589000000</v>
      </c>
      <c r="G142" s="5">
        <v>-89864000000</v>
      </c>
      <c r="I142" s="5">
        <v>-639360000000</v>
      </c>
      <c r="J142" s="5">
        <v>680899000000</v>
      </c>
      <c r="K142" s="5">
        <v>-18272000000</v>
      </c>
      <c r="L142" s="5">
        <v>4402000000</v>
      </c>
      <c r="M142" s="5">
        <v>230948000000</v>
      </c>
    </row>
    <row r="143" spans="3:13" ht="15.5" x14ac:dyDescent="0.35">
      <c r="C143" t="s">
        <v>396</v>
      </c>
      <c r="E143" s="5">
        <v>375000000000</v>
      </c>
      <c r="F143" s="5">
        <v>70000000000</v>
      </c>
      <c r="G143" s="5">
        <v>130000000000</v>
      </c>
      <c r="I143" s="5">
        <v>845000000000</v>
      </c>
      <c r="J143" s="5">
        <v>1314671000000</v>
      </c>
      <c r="K143" s="5">
        <v>207119000000</v>
      </c>
    </row>
    <row r="144" spans="3:13" ht="15.5" x14ac:dyDescent="0.35">
      <c r="C144" t="s">
        <v>1521</v>
      </c>
      <c r="D144" s="5">
        <v>-298328000000</v>
      </c>
      <c r="E144" s="5">
        <v>-46941000000</v>
      </c>
      <c r="F144" s="5">
        <v>-167615000000</v>
      </c>
      <c r="G144" s="5">
        <v>-131859000000</v>
      </c>
      <c r="I144" s="5">
        <v>-761873000000</v>
      </c>
    </row>
    <row r="145" spans="2:13" ht="15.5" x14ac:dyDescent="0.35">
      <c r="C145" t="s">
        <v>922</v>
      </c>
      <c r="L145" s="5">
        <v>155810000000</v>
      </c>
      <c r="M145" s="5">
        <v>110190000000</v>
      </c>
    </row>
    <row r="146" spans="2:13" ht="15.5" x14ac:dyDescent="0.35">
      <c r="C146" t="s">
        <v>1327</v>
      </c>
      <c r="E146" s="5">
        <v>739000000</v>
      </c>
      <c r="F146" s="5">
        <v>-739000000</v>
      </c>
      <c r="J146" s="5">
        <v>-1250083000000</v>
      </c>
      <c r="K146" s="5">
        <v>-88607000000</v>
      </c>
    </row>
    <row r="147" spans="2:13" ht="15.5" x14ac:dyDescent="0.35">
      <c r="C147" t="s">
        <v>609</v>
      </c>
      <c r="E147" s="5">
        <v>-739000000</v>
      </c>
      <c r="I147" s="5">
        <v>-739000000</v>
      </c>
      <c r="J147" s="5">
        <v>910655000000</v>
      </c>
      <c r="K147" s="5">
        <v>2200000000</v>
      </c>
      <c r="M147" s="5">
        <v>220000000000</v>
      </c>
    </row>
    <row r="148" spans="2:13" ht="15.5" x14ac:dyDescent="0.35">
      <c r="C148" t="s">
        <v>1522</v>
      </c>
      <c r="J148" s="5">
        <v>394411000000</v>
      </c>
      <c r="K148" s="5">
        <v>177261000000</v>
      </c>
      <c r="L148" s="5">
        <v>92843000000</v>
      </c>
    </row>
    <row r="149" spans="2:13" ht="15.5" x14ac:dyDescent="0.35">
      <c r="C149" t="s">
        <v>1523</v>
      </c>
      <c r="J149" s="5">
        <v>-37167000000</v>
      </c>
      <c r="K149" s="5">
        <v>-22785000000</v>
      </c>
      <c r="L149" s="5">
        <v>-50423000000</v>
      </c>
      <c r="M149" s="5">
        <v>-22352000000</v>
      </c>
    </row>
    <row r="150" spans="2:13" ht="15.5" x14ac:dyDescent="0.35">
      <c r="C150" t="s">
        <v>1524</v>
      </c>
      <c r="E150" s="5">
        <v>-409000000</v>
      </c>
      <c r="I150" s="5">
        <v>-409000000</v>
      </c>
    </row>
    <row r="151" spans="2:13" ht="15.5" x14ac:dyDescent="0.35">
      <c r="C151" t="s">
        <v>1525</v>
      </c>
      <c r="K151" s="5">
        <v>-83882000000</v>
      </c>
    </row>
    <row r="152" spans="2:13" ht="15.5" x14ac:dyDescent="0.35">
      <c r="C152" t="s">
        <v>1526</v>
      </c>
      <c r="D152" s="5">
        <v>-175035000000</v>
      </c>
      <c r="E152" s="5">
        <v>-303175000000</v>
      </c>
      <c r="F152" s="5">
        <v>-145235000000</v>
      </c>
      <c r="G152" s="5">
        <v>-88005000000</v>
      </c>
      <c r="I152" s="5">
        <v>-721339000000</v>
      </c>
      <c r="J152" s="5">
        <v>-651588000000</v>
      </c>
      <c r="K152" s="5">
        <v>-209578000000</v>
      </c>
      <c r="L152" s="5">
        <v>-193828000000</v>
      </c>
      <c r="M152" s="5">
        <v>-76890000000</v>
      </c>
    </row>
    <row r="153" spans="2:13" ht="15.5" x14ac:dyDescent="0.35">
      <c r="C153" t="s">
        <v>164</v>
      </c>
      <c r="D153" s="5">
        <v>270012000000</v>
      </c>
      <c r="E153" s="5">
        <v>246631000000</v>
      </c>
      <c r="F153" s="5">
        <v>10403000000</v>
      </c>
      <c r="G153" s="5">
        <v>-51004000000</v>
      </c>
      <c r="I153" s="5">
        <v>-58861000000</v>
      </c>
      <c r="J153" s="5">
        <v>381339000000</v>
      </c>
      <c r="K153" s="5">
        <v>159858000000</v>
      </c>
      <c r="L153" s="5">
        <v>43160000000</v>
      </c>
      <c r="M153" s="5">
        <v>-5767000000</v>
      </c>
    </row>
    <row r="154" spans="2:13" ht="15.5" x14ac:dyDescent="0.35">
      <c r="C154" t="s">
        <v>165</v>
      </c>
      <c r="D154" s="5">
        <v>613886000000</v>
      </c>
      <c r="I154" s="5">
        <v>672747000000</v>
      </c>
      <c r="J154" s="5">
        <v>291408000000</v>
      </c>
      <c r="K154" s="5">
        <v>131550000000</v>
      </c>
      <c r="L154" s="5">
        <v>88390000000</v>
      </c>
      <c r="M154" s="5">
        <v>94157000000</v>
      </c>
    </row>
    <row r="155" spans="2:13" ht="15.5" x14ac:dyDescent="0.35">
      <c r="C155" t="s">
        <v>166</v>
      </c>
      <c r="D155" s="5">
        <v>883898000000</v>
      </c>
      <c r="E155" s="5">
        <v>246631000000</v>
      </c>
      <c r="F155" s="5">
        <v>10403000000</v>
      </c>
      <c r="G155" s="5">
        <v>-51004000000</v>
      </c>
      <c r="I155" s="5">
        <v>613886000000</v>
      </c>
      <c r="J155" s="5">
        <v>672747000000</v>
      </c>
      <c r="K155" s="5">
        <v>291408000000</v>
      </c>
      <c r="L155" s="5">
        <v>131550000000</v>
      </c>
      <c r="M155" s="5">
        <v>88390000000</v>
      </c>
    </row>
    <row r="157" spans="2:13" ht="15.5" x14ac:dyDescent="0.35">
      <c r="B157" t="s">
        <v>167</v>
      </c>
      <c r="C157" t="s">
        <v>11</v>
      </c>
      <c r="D157" s="5">
        <v>25190000000</v>
      </c>
      <c r="E157" s="5">
        <v>25190000000</v>
      </c>
      <c r="F157" s="5">
        <v>25190000000</v>
      </c>
      <c r="G157" s="5">
        <v>25190000000</v>
      </c>
      <c r="I157" s="5">
        <v>25190000000</v>
      </c>
      <c r="J157" s="5">
        <v>25190000000</v>
      </c>
      <c r="K157" s="5">
        <v>10000000</v>
      </c>
      <c r="L157" s="5">
        <v>10000000</v>
      </c>
      <c r="M157" s="5">
        <v>10000000</v>
      </c>
    </row>
    <row r="158" spans="2:13" ht="15.5" x14ac:dyDescent="0.35">
      <c r="C158" t="s">
        <v>168</v>
      </c>
      <c r="D158" s="6">
        <v>12.14</v>
      </c>
      <c r="E158" s="6">
        <v>12.66</v>
      </c>
      <c r="F158" s="6">
        <v>11.3</v>
      </c>
      <c r="G158" s="6">
        <v>11.13</v>
      </c>
    </row>
    <row r="159" spans="2:13" ht="15.5" x14ac:dyDescent="0.35">
      <c r="C159" t="s">
        <v>169</v>
      </c>
      <c r="D159" s="6">
        <v>63.43</v>
      </c>
      <c r="E159" s="6">
        <v>78.59</v>
      </c>
      <c r="F159" s="6">
        <v>95.58</v>
      </c>
      <c r="G159" s="6">
        <v>132.97</v>
      </c>
    </row>
    <row r="160" spans="2:13" ht="15.5" x14ac:dyDescent="0.35">
      <c r="C160" t="s">
        <v>60</v>
      </c>
      <c r="D160" s="5">
        <v>0</v>
      </c>
      <c r="E160" s="6">
        <v>11.66</v>
      </c>
      <c r="F160" s="6">
        <v>13.35</v>
      </c>
      <c r="G160" s="6">
        <v>19.329999999999998</v>
      </c>
    </row>
    <row r="161" spans="3:7" ht="15.5" x14ac:dyDescent="0.35">
      <c r="C161" t="s">
        <v>170</v>
      </c>
      <c r="D161" s="5">
        <v>728120000000</v>
      </c>
      <c r="E161" s="5">
        <v>721880000000</v>
      </c>
      <c r="F161" s="5">
        <v>663580000000</v>
      </c>
      <c r="G161" s="5">
        <v>636690000000</v>
      </c>
    </row>
    <row r="162" spans="3:7" ht="15.5" x14ac:dyDescent="0.35">
      <c r="C162" t="s">
        <v>171</v>
      </c>
      <c r="D162" s="6">
        <v>3.9699999999999999E-2</v>
      </c>
      <c r="E162" s="6">
        <v>4.1799999999999997E-2</v>
      </c>
      <c r="F162" s="6">
        <v>4.0800000000000003E-2</v>
      </c>
      <c r="G162" s="6">
        <v>4.1700000000000001E-2</v>
      </c>
    </row>
    <row r="163" spans="3:7" ht="15.5" x14ac:dyDescent="0.35">
      <c r="C163" t="s">
        <v>172</v>
      </c>
      <c r="D163" s="6">
        <v>6.8400000000000002E-2</v>
      </c>
      <c r="E163" s="6">
        <v>7.6499999999999999E-2</v>
      </c>
      <c r="F163" s="6">
        <v>7.3899999999999993E-2</v>
      </c>
      <c r="G163" s="6">
        <v>7.8600000000000003E-2</v>
      </c>
    </row>
    <row r="164" spans="3:7" ht="15.5" x14ac:dyDescent="0.35">
      <c r="C164" t="s">
        <v>173</v>
      </c>
      <c r="D164" s="6">
        <v>8.2699999999999996E-2</v>
      </c>
      <c r="E164" s="6">
        <v>8.8200000000000001E-2</v>
      </c>
      <c r="F164" s="6">
        <v>8.5699999999999998E-2</v>
      </c>
      <c r="G164" s="6">
        <v>8.7100000000000011E-2</v>
      </c>
    </row>
    <row r="165" spans="3:7" ht="15.5" x14ac:dyDescent="0.35">
      <c r="C165" t="s">
        <v>174</v>
      </c>
      <c r="D165" s="6">
        <v>10.11</v>
      </c>
      <c r="E165" s="6">
        <v>9.5</v>
      </c>
      <c r="F165" s="6">
        <v>9.06</v>
      </c>
      <c r="G165" s="6">
        <v>8.2899999999999991</v>
      </c>
    </row>
    <row r="166" spans="3:7" ht="15.5" x14ac:dyDescent="0.35">
      <c r="C166" t="s">
        <v>175</v>
      </c>
      <c r="D166" s="5">
        <v>4522000000000</v>
      </c>
      <c r="E166" s="5">
        <v>4215000000000</v>
      </c>
      <c r="F166" s="5">
        <v>3878000000000</v>
      </c>
      <c r="G166" s="5">
        <v>3594000000000</v>
      </c>
    </row>
    <row r="167" spans="3:7" ht="15.5" x14ac:dyDescent="0.35">
      <c r="C167" t="s">
        <v>176</v>
      </c>
      <c r="D167" s="5">
        <v>0</v>
      </c>
      <c r="E167" s="6">
        <v>6.01</v>
      </c>
      <c r="F167" s="6">
        <v>7.07</v>
      </c>
      <c r="G167" s="6">
        <v>10.45</v>
      </c>
    </row>
    <row r="168" spans="3:7" ht="15.5" x14ac:dyDescent="0.35">
      <c r="C168" t="s">
        <v>177</v>
      </c>
      <c r="D168" s="6">
        <v>177.6</v>
      </c>
      <c r="E168" s="6">
        <v>165.45</v>
      </c>
      <c r="F168" s="6">
        <v>152.86000000000001</v>
      </c>
      <c r="G168" s="6">
        <v>141.59</v>
      </c>
    </row>
    <row r="169" spans="3:7" ht="15.5" x14ac:dyDescent="0.35">
      <c r="C169" t="s">
        <v>178</v>
      </c>
      <c r="D169" s="6">
        <v>4.34</v>
      </c>
      <c r="E169" s="6">
        <v>6.01</v>
      </c>
      <c r="F169" s="6">
        <v>7.07</v>
      </c>
      <c r="G169" s="6">
        <v>10.45</v>
      </c>
    </row>
    <row r="170" spans="3:7" ht="15.5" x14ac:dyDescent="0.35">
      <c r="C170" t="s">
        <v>179</v>
      </c>
      <c r="D170" s="6">
        <v>177.6</v>
      </c>
      <c r="E170" s="6">
        <v>165.45</v>
      </c>
      <c r="F170" s="6">
        <v>152.86000000000001</v>
      </c>
      <c r="G170" s="6">
        <v>141.59</v>
      </c>
    </row>
    <row r="171" spans="3:7" ht="15.5" x14ac:dyDescent="0.35">
      <c r="C171" t="s">
        <v>180</v>
      </c>
      <c r="D171" s="5">
        <v>1234000000000</v>
      </c>
      <c r="E171" s="5">
        <v>1375000000000</v>
      </c>
      <c r="F171" s="5">
        <v>1023000000000</v>
      </c>
      <c r="G171" s="5">
        <v>940000000000</v>
      </c>
    </row>
    <row r="172" spans="3:7" ht="15.5" x14ac:dyDescent="0.35">
      <c r="C172" t="s">
        <v>181</v>
      </c>
      <c r="D172" s="5">
        <v>366000000000</v>
      </c>
      <c r="E172" s="5">
        <v>379000000000</v>
      </c>
      <c r="F172" s="5">
        <v>349000000000</v>
      </c>
      <c r="G172" s="5">
        <v>350000000000</v>
      </c>
    </row>
    <row r="173" spans="3:7" ht="15.5" x14ac:dyDescent="0.35">
      <c r="C173" t="s">
        <v>182</v>
      </c>
      <c r="D173" s="5">
        <v>4474000000000</v>
      </c>
      <c r="E173" s="5">
        <v>4168000000000</v>
      </c>
      <c r="F173" s="5">
        <v>3851000000000</v>
      </c>
      <c r="G173" s="5">
        <v>3567000000000</v>
      </c>
    </row>
    <row r="174" spans="3:7" ht="15.5" x14ac:dyDescent="0.35">
      <c r="C174" t="s">
        <v>23</v>
      </c>
      <c r="D174" s="5">
        <v>1600000000000</v>
      </c>
      <c r="E174" s="5">
        <v>1754000000000</v>
      </c>
      <c r="F174" s="5">
        <v>1372000000000</v>
      </c>
      <c r="G174" s="5">
        <v>1290000000000</v>
      </c>
    </row>
    <row r="175" spans="3:7" ht="15.5" x14ac:dyDescent="0.35">
      <c r="C175" t="s">
        <v>20</v>
      </c>
      <c r="D175" s="5">
        <v>716000000000</v>
      </c>
      <c r="E175" s="5">
        <v>1140000000000</v>
      </c>
      <c r="F175" s="5">
        <v>1004000000000</v>
      </c>
      <c r="G175" s="5">
        <v>933000000000</v>
      </c>
    </row>
    <row r="176" spans="3:7" ht="15.5" x14ac:dyDescent="0.35">
      <c r="C176" t="s">
        <v>183</v>
      </c>
      <c r="D176" s="5">
        <v>1437000000000</v>
      </c>
      <c r="E176" s="5">
        <v>1404000000000</v>
      </c>
      <c r="F176" s="5">
        <v>1314000000000</v>
      </c>
      <c r="G176" s="5">
        <v>1257000000000</v>
      </c>
    </row>
    <row r="177" spans="3:13" ht="15.5" x14ac:dyDescent="0.35">
      <c r="C177" t="s">
        <v>184</v>
      </c>
      <c r="D177" s="5">
        <v>1065000000000</v>
      </c>
      <c r="E177" s="5">
        <v>304000000000</v>
      </c>
      <c r="F177" s="5">
        <v>469000000000</v>
      </c>
      <c r="G177" s="5">
        <v>229000000000</v>
      </c>
    </row>
    <row r="178" spans="3:13" ht="15.5" x14ac:dyDescent="0.35">
      <c r="C178" t="s">
        <v>185</v>
      </c>
      <c r="D178" s="5">
        <v>-323000000000</v>
      </c>
      <c r="E178" s="5">
        <v>-83000000000</v>
      </c>
      <c r="F178" s="5">
        <v>-215000000000</v>
      </c>
      <c r="G178" s="5">
        <v>-191000000000</v>
      </c>
    </row>
    <row r="179" spans="3:13" ht="15.5" x14ac:dyDescent="0.35">
      <c r="C179" t="s">
        <v>12</v>
      </c>
      <c r="D179" s="5">
        <v>742000000000</v>
      </c>
      <c r="E179" s="5">
        <v>222000000000</v>
      </c>
      <c r="F179" s="5">
        <v>254000000000</v>
      </c>
      <c r="G179" s="5">
        <v>39000000000</v>
      </c>
    </row>
    <row r="180" spans="3:13" ht="15.5" x14ac:dyDescent="0.35">
      <c r="C180" t="s">
        <v>15</v>
      </c>
      <c r="D180" s="6">
        <v>29.45</v>
      </c>
      <c r="E180" s="6">
        <v>8.8000000000000007</v>
      </c>
      <c r="F180" s="6">
        <v>10.08</v>
      </c>
      <c r="G180" s="6">
        <v>1.53</v>
      </c>
    </row>
    <row r="181" spans="3:13" ht="15.5" x14ac:dyDescent="0.35">
      <c r="C181" t="s">
        <v>45</v>
      </c>
      <c r="I181" s="6">
        <v>44.03</v>
      </c>
      <c r="J181" s="6">
        <v>42.63</v>
      </c>
      <c r="K181" s="6">
        <v>52004.82</v>
      </c>
      <c r="L181" s="6">
        <v>16600.32</v>
      </c>
      <c r="M181" s="6">
        <v>-14086.29</v>
      </c>
    </row>
    <row r="182" spans="3:13" ht="15.5" x14ac:dyDescent="0.35">
      <c r="C182" t="s">
        <v>59</v>
      </c>
      <c r="I182" s="6">
        <v>22.6</v>
      </c>
      <c r="J182" s="6">
        <v>41.75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62</v>
      </c>
      <c r="I183" s="6">
        <v>3.16</v>
      </c>
      <c r="J183" s="6">
        <v>6.6</v>
      </c>
      <c r="K183" s="5">
        <v>0</v>
      </c>
      <c r="L183" s="5">
        <v>0</v>
      </c>
      <c r="M183" s="5">
        <v>0</v>
      </c>
    </row>
    <row r="184" spans="3:13" ht="15.5" x14ac:dyDescent="0.35">
      <c r="C184" t="s">
        <v>186</v>
      </c>
      <c r="I184" s="5">
        <v>2589050000000</v>
      </c>
      <c r="J184" s="5">
        <v>2236210000000</v>
      </c>
      <c r="K184" s="5">
        <v>867780000000</v>
      </c>
      <c r="L184" s="5">
        <v>389630000000</v>
      </c>
      <c r="M184" s="5">
        <v>68660000000</v>
      </c>
    </row>
    <row r="185" spans="3:13" ht="15.5" x14ac:dyDescent="0.35">
      <c r="C185" t="s">
        <v>187</v>
      </c>
      <c r="I185" s="6">
        <v>0.14550000000000002</v>
      </c>
      <c r="J185" s="6">
        <v>0.16949999999999998</v>
      </c>
      <c r="K185" s="6">
        <v>8.8300000000000003E-2</v>
      </c>
      <c r="L185" s="6">
        <v>3.6600000000000001E-2</v>
      </c>
      <c r="M185" s="6">
        <v>-4.0999999999999995E-2</v>
      </c>
    </row>
    <row r="186" spans="3:13" ht="15.5" x14ac:dyDescent="0.35">
      <c r="C186" t="s">
        <v>188</v>
      </c>
      <c r="I186" s="6">
        <v>0.2661</v>
      </c>
      <c r="J186" s="6">
        <v>0.3508</v>
      </c>
      <c r="K186" s="6">
        <v>0.43070000000000003</v>
      </c>
      <c r="L186" s="6">
        <v>0.2014</v>
      </c>
      <c r="M186" s="6">
        <v>-0.214</v>
      </c>
    </row>
    <row r="187" spans="3:13" ht="15.5" x14ac:dyDescent="0.35">
      <c r="C187" t="s">
        <v>189</v>
      </c>
      <c r="I187" s="6">
        <v>0.34289999999999998</v>
      </c>
      <c r="J187" s="6">
        <v>0.48930000000000001</v>
      </c>
      <c r="K187" s="6">
        <v>0.26719999999999999</v>
      </c>
      <c r="L187" s="6">
        <v>0.13059999999999999</v>
      </c>
      <c r="M187" s="6">
        <v>2.5600000000000001E-2</v>
      </c>
    </row>
    <row r="188" spans="3:13" ht="15.5" x14ac:dyDescent="0.35">
      <c r="C188" t="s">
        <v>190</v>
      </c>
      <c r="I188" s="6">
        <v>8.6</v>
      </c>
      <c r="J188" s="6">
        <v>8.7200000000000006</v>
      </c>
      <c r="K188" s="6">
        <v>4.66</v>
      </c>
      <c r="L188" s="6">
        <v>2.27</v>
      </c>
      <c r="M188" s="6">
        <v>0.23</v>
      </c>
    </row>
    <row r="189" spans="3:13" ht="15.5" x14ac:dyDescent="0.35">
      <c r="C189" t="s">
        <v>56</v>
      </c>
      <c r="I189" s="6">
        <v>6.01</v>
      </c>
      <c r="J189" s="6">
        <v>14.65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53</v>
      </c>
      <c r="I190" s="6">
        <v>165.45</v>
      </c>
      <c r="J190" s="6">
        <v>121.52</v>
      </c>
      <c r="K190" s="6">
        <v>120749.9</v>
      </c>
      <c r="L190" s="6">
        <v>82411.520000000004</v>
      </c>
      <c r="M190" s="6">
        <v>65819.63</v>
      </c>
    </row>
    <row r="191" spans="3:13" ht="15.5" x14ac:dyDescent="0.35">
      <c r="C191" t="s">
        <v>191</v>
      </c>
      <c r="I191" s="6">
        <v>6.01</v>
      </c>
      <c r="J191" s="6">
        <v>14.65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192</v>
      </c>
      <c r="I192" s="6">
        <v>165.45</v>
      </c>
      <c r="J192" s="6">
        <v>121.52</v>
      </c>
      <c r="K192" s="6">
        <v>120749.9</v>
      </c>
      <c r="L192" s="6">
        <v>82411.520000000004</v>
      </c>
      <c r="M192" s="6">
        <v>65819.63</v>
      </c>
    </row>
    <row r="193" spans="2:13" ht="15.5" x14ac:dyDescent="0.35">
      <c r="C193" t="s">
        <v>193</v>
      </c>
      <c r="I193" s="5">
        <v>1375000000000</v>
      </c>
      <c r="J193" s="5">
        <v>1113000000000</v>
      </c>
      <c r="K193" s="5">
        <v>371000000000</v>
      </c>
      <c r="L193" s="5">
        <v>125000000000</v>
      </c>
      <c r="M193" s="5">
        <v>51000000000</v>
      </c>
    </row>
    <row r="194" spans="2:13" ht="15.5" x14ac:dyDescent="0.35">
      <c r="C194" t="s">
        <v>194</v>
      </c>
      <c r="I194" s="5">
        <v>379000000000</v>
      </c>
      <c r="J194" s="5">
        <v>310000000000</v>
      </c>
      <c r="K194" s="5">
        <v>153000000000</v>
      </c>
      <c r="L194" s="5">
        <v>41000000000</v>
      </c>
      <c r="M194" s="5">
        <v>66000000000</v>
      </c>
    </row>
    <row r="195" spans="2:13" ht="15.5" x14ac:dyDescent="0.35">
      <c r="C195" t="s">
        <v>25</v>
      </c>
      <c r="I195" s="5">
        <v>1754000000000</v>
      </c>
      <c r="J195" s="5">
        <v>1424000000000</v>
      </c>
      <c r="K195" s="5">
        <v>524000000000</v>
      </c>
      <c r="L195" s="5">
        <v>167000000000</v>
      </c>
      <c r="M195" s="5">
        <v>117000000000</v>
      </c>
    </row>
    <row r="196" spans="2:13" ht="15.5" x14ac:dyDescent="0.35">
      <c r="C196" t="s">
        <v>22</v>
      </c>
      <c r="I196" s="5">
        <v>1140000000000</v>
      </c>
      <c r="J196" s="5">
        <v>751000000000</v>
      </c>
      <c r="K196" s="5">
        <v>233000000000</v>
      </c>
      <c r="L196" s="5">
        <v>35000000000</v>
      </c>
      <c r="M196" s="5">
        <v>29000000000</v>
      </c>
    </row>
    <row r="197" spans="2:13" ht="15.5" x14ac:dyDescent="0.35">
      <c r="C197" t="s">
        <v>195</v>
      </c>
      <c r="I197" s="5">
        <v>1404000000000</v>
      </c>
      <c r="J197" s="5">
        <v>1102000000000</v>
      </c>
      <c r="K197" s="5">
        <v>236000000000</v>
      </c>
      <c r="L197" s="5">
        <v>534000000000</v>
      </c>
      <c r="M197" s="5">
        <v>809000000000</v>
      </c>
    </row>
    <row r="198" spans="2:13" ht="15.5" x14ac:dyDescent="0.35">
      <c r="C198" t="s">
        <v>196</v>
      </c>
      <c r="I198" s="5">
        <v>1306000000000</v>
      </c>
      <c r="J198" s="5">
        <v>767000000000</v>
      </c>
      <c r="K198" s="5">
        <v>763000000000</v>
      </c>
      <c r="L198" s="5">
        <v>448000000000</v>
      </c>
      <c r="M198" s="5">
        <v>-78000000000</v>
      </c>
    </row>
    <row r="199" spans="2:13" ht="15.5" x14ac:dyDescent="0.35">
      <c r="C199" t="s">
        <v>197</v>
      </c>
      <c r="I199" s="5">
        <v>-726000000000</v>
      </c>
      <c r="J199" s="5">
        <v>-707000000000</v>
      </c>
      <c r="K199" s="5">
        <v>-606000000000</v>
      </c>
      <c r="L199" s="5">
        <v>-412000000000</v>
      </c>
      <c r="M199" s="5">
        <v>-159000000000</v>
      </c>
    </row>
    <row r="200" spans="2:13" ht="15.5" x14ac:dyDescent="0.35">
      <c r="C200" t="s">
        <v>14</v>
      </c>
      <c r="I200" s="5">
        <v>580000000000</v>
      </c>
      <c r="J200" s="5">
        <v>61000000000</v>
      </c>
      <c r="K200" s="5">
        <v>157000000000</v>
      </c>
      <c r="L200" s="5">
        <v>36000000000</v>
      </c>
      <c r="M200" s="5">
        <v>-237000000000</v>
      </c>
    </row>
    <row r="201" spans="2:13" ht="15.5" x14ac:dyDescent="0.35">
      <c r="C201" t="s">
        <v>16</v>
      </c>
      <c r="I201" s="6">
        <v>23.01</v>
      </c>
      <c r="J201" s="6">
        <v>2.4</v>
      </c>
      <c r="K201" s="5">
        <v>25315</v>
      </c>
      <c r="L201" s="6">
        <v>5804.54</v>
      </c>
      <c r="M201" s="6">
        <v>-38396.589999999997</v>
      </c>
    </row>
    <row r="203" spans="2:13" ht="15.5" x14ac:dyDescent="0.35">
      <c r="B203" t="s">
        <v>198</v>
      </c>
      <c r="C203" t="s">
        <v>199</v>
      </c>
      <c r="D203" s="5">
        <v>306000000000</v>
      </c>
      <c r="E203" s="5">
        <v>319000000000</v>
      </c>
      <c r="F203" s="5">
        <v>285000000000</v>
      </c>
      <c r="G203" s="5">
        <v>280000000000</v>
      </c>
      <c r="H203" s="5">
        <v>1224000000000</v>
      </c>
      <c r="I203" s="5">
        <v>1109000000000</v>
      </c>
      <c r="J203" s="5">
        <v>1074000000000</v>
      </c>
      <c r="K203" s="5">
        <v>322000000000</v>
      </c>
      <c r="L203" s="5">
        <v>102000000000</v>
      </c>
      <c r="M203" s="5">
        <v>-87000000000</v>
      </c>
    </row>
    <row r="204" spans="2:13" ht="15.5" x14ac:dyDescent="0.35">
      <c r="C204" t="s">
        <v>317</v>
      </c>
      <c r="H204" s="5">
        <v>1190000000000</v>
      </c>
      <c r="I204" s="5">
        <v>1109000000000</v>
      </c>
      <c r="J204" s="5">
        <v>1074000000000</v>
      </c>
    </row>
    <row r="205" spans="2:13" ht="15.5" x14ac:dyDescent="0.35">
      <c r="C205" t="s">
        <v>200</v>
      </c>
      <c r="H205" s="6">
        <v>17.62</v>
      </c>
      <c r="I205" s="6">
        <v>17.62</v>
      </c>
    </row>
    <row r="206" spans="2:13" ht="15.5" x14ac:dyDescent="0.35">
      <c r="C206" t="s">
        <v>64</v>
      </c>
      <c r="H206" s="6">
        <v>0.36280000000000001</v>
      </c>
      <c r="I206" s="6">
        <v>0.40009999999999996</v>
      </c>
    </row>
    <row r="207" spans="2:13" ht="15.5" x14ac:dyDescent="0.35">
      <c r="C207" t="s">
        <v>201</v>
      </c>
      <c r="H207" s="6">
        <v>2.07E-2</v>
      </c>
    </row>
    <row r="208" spans="2:13" ht="15.5" x14ac:dyDescent="0.35">
      <c r="C208" t="s">
        <v>44</v>
      </c>
      <c r="D208" s="6">
        <v>12.14</v>
      </c>
      <c r="E208" s="6">
        <v>12.66</v>
      </c>
      <c r="F208" s="6">
        <v>11.3</v>
      </c>
      <c r="G208" s="6">
        <v>11.13</v>
      </c>
      <c r="H208" s="6">
        <v>48.57</v>
      </c>
      <c r="I208" s="6">
        <v>44.03</v>
      </c>
      <c r="J208" s="6">
        <v>42.63</v>
      </c>
      <c r="K208" s="6">
        <v>12.77</v>
      </c>
      <c r="L208" s="6">
        <v>4.0599999999999996</v>
      </c>
      <c r="M208" s="6">
        <v>-3.45</v>
      </c>
    </row>
    <row r="209" spans="3:13" ht="15.5" x14ac:dyDescent="0.35">
      <c r="C209" t="s">
        <v>318</v>
      </c>
      <c r="H209" s="6">
        <v>47.24</v>
      </c>
      <c r="I209" s="6">
        <v>44.03</v>
      </c>
      <c r="J209" s="6">
        <v>42.63</v>
      </c>
    </row>
    <row r="210" spans="3:13" ht="15.5" x14ac:dyDescent="0.35">
      <c r="C210" t="s">
        <v>66</v>
      </c>
      <c r="H210" s="6">
        <v>17.62</v>
      </c>
      <c r="I210" s="6">
        <v>17.62</v>
      </c>
    </row>
    <row r="211" spans="3:13" ht="15.5" x14ac:dyDescent="0.35">
      <c r="C211" t="s">
        <v>202</v>
      </c>
      <c r="H211" s="6">
        <v>0.36280000000000001</v>
      </c>
      <c r="I211" s="6">
        <v>0.40009999999999996</v>
      </c>
    </row>
    <row r="212" spans="3:13" ht="15.5" x14ac:dyDescent="0.35">
      <c r="C212" t="s">
        <v>203</v>
      </c>
      <c r="H212" s="6">
        <v>2.07E-2</v>
      </c>
    </row>
    <row r="213" spans="3:13" ht="15.5" x14ac:dyDescent="0.35">
      <c r="C213" t="s">
        <v>204</v>
      </c>
      <c r="D213" s="5">
        <v>2365000000000</v>
      </c>
      <c r="E213" s="5">
        <v>2150000000000</v>
      </c>
      <c r="F213" s="5">
        <v>2038000000000</v>
      </c>
      <c r="G213" s="5">
        <v>1928000000000</v>
      </c>
      <c r="H213" s="5">
        <v>9462000000000</v>
      </c>
      <c r="I213" s="5">
        <v>7922000000000</v>
      </c>
      <c r="J213" s="5">
        <v>6790000000000</v>
      </c>
      <c r="K213" s="5">
        <v>3905000000000</v>
      </c>
      <c r="L213" s="5">
        <v>2216000000000</v>
      </c>
      <c r="M213" s="5">
        <v>894000000000</v>
      </c>
    </row>
    <row r="214" spans="3:13" ht="15.5" x14ac:dyDescent="0.35">
      <c r="C214" t="s">
        <v>319</v>
      </c>
      <c r="H214" s="5">
        <v>8481000000000</v>
      </c>
      <c r="I214" s="5">
        <v>7922000000000</v>
      </c>
      <c r="J214" s="5">
        <v>6790000000000</v>
      </c>
    </row>
    <row r="215" spans="3:13" ht="15.5" x14ac:dyDescent="0.35">
      <c r="C215" t="s">
        <v>205</v>
      </c>
      <c r="H215" s="6">
        <v>17.62</v>
      </c>
      <c r="I215" s="6">
        <v>17.62</v>
      </c>
    </row>
    <row r="216" spans="3:13" ht="15.5" x14ac:dyDescent="0.35">
      <c r="C216" t="s">
        <v>206</v>
      </c>
      <c r="H216" s="6">
        <v>0.36280000000000001</v>
      </c>
      <c r="I216" s="6">
        <v>0.40009999999999996</v>
      </c>
    </row>
    <row r="217" spans="3:13" ht="15.5" x14ac:dyDescent="0.35">
      <c r="C217" t="s">
        <v>207</v>
      </c>
      <c r="H217" s="6">
        <v>2.07E-2</v>
      </c>
    </row>
    <row r="218" spans="3:13" ht="15.5" x14ac:dyDescent="0.35">
      <c r="C218" t="s">
        <v>208</v>
      </c>
      <c r="I218" s="6">
        <v>17.5</v>
      </c>
    </row>
    <row r="219" spans="3:13" ht="15.5" x14ac:dyDescent="0.35">
      <c r="C219" t="s">
        <v>320</v>
      </c>
      <c r="I219" s="6">
        <v>17.989999999999998</v>
      </c>
    </row>
    <row r="220" spans="3:13" ht="15.5" x14ac:dyDescent="0.35">
      <c r="C220" t="s">
        <v>401</v>
      </c>
      <c r="I220" s="6">
        <v>15.05</v>
      </c>
    </row>
    <row r="221" spans="3:13" ht="15.5" x14ac:dyDescent="0.35">
      <c r="C221" t="s">
        <v>209</v>
      </c>
      <c r="I221" s="6">
        <v>7.42</v>
      </c>
    </row>
    <row r="222" spans="3:13" ht="15.5" x14ac:dyDescent="0.35">
      <c r="C222" t="s">
        <v>321</v>
      </c>
      <c r="I222" s="6">
        <v>5.5599999999999997E-2</v>
      </c>
    </row>
    <row r="223" spans="3:13" ht="15.5" x14ac:dyDescent="0.35">
      <c r="C223" t="s">
        <v>322</v>
      </c>
      <c r="I223" s="6">
        <v>2.52</v>
      </c>
    </row>
    <row r="224" spans="3:13" ht="15.5" x14ac:dyDescent="0.35">
      <c r="C224" t="s">
        <v>210</v>
      </c>
      <c r="I224" s="6">
        <v>4.79</v>
      </c>
    </row>
    <row r="225" spans="3:9" ht="15.5" x14ac:dyDescent="0.35">
      <c r="C225" t="s">
        <v>323</v>
      </c>
      <c r="I225" s="6">
        <v>10.36</v>
      </c>
    </row>
    <row r="226" spans="3:9" ht="15.5" x14ac:dyDescent="0.35">
      <c r="C226" t="s">
        <v>324</v>
      </c>
      <c r="I226" s="6">
        <v>17.05</v>
      </c>
    </row>
    <row r="227" spans="3:9" ht="15.5" x14ac:dyDescent="0.35">
      <c r="C227" t="s">
        <v>325</v>
      </c>
      <c r="I227" s="6">
        <v>12.67</v>
      </c>
    </row>
    <row r="228" spans="3:9" ht="15.5" x14ac:dyDescent="0.35">
      <c r="C228" t="s">
        <v>326</v>
      </c>
      <c r="I228" s="6">
        <v>8.06</v>
      </c>
    </row>
    <row r="229" spans="3:9" ht="15.5" x14ac:dyDescent="0.35">
      <c r="C229" t="s">
        <v>327</v>
      </c>
      <c r="I229" s="6">
        <v>5.49</v>
      </c>
    </row>
    <row r="230" spans="3:9" ht="15.5" x14ac:dyDescent="0.35">
      <c r="C230" t="s">
        <v>328</v>
      </c>
      <c r="I230" s="6">
        <v>-0.21</v>
      </c>
    </row>
    <row r="231" spans="3:9" ht="15.5" x14ac:dyDescent="0.35">
      <c r="C231" t="s">
        <v>329</v>
      </c>
      <c r="I231" s="6">
        <v>47.24</v>
      </c>
    </row>
    <row r="232" spans="3:9" ht="15.5" x14ac:dyDescent="0.35">
      <c r="C232" t="s">
        <v>211</v>
      </c>
      <c r="I232" s="6">
        <v>48.57</v>
      </c>
    </row>
    <row r="233" spans="3:9" ht="15.5" x14ac:dyDescent="0.35">
      <c r="C233" t="s">
        <v>330</v>
      </c>
      <c r="I233" s="6">
        <v>336.69</v>
      </c>
    </row>
    <row r="234" spans="3:9" ht="15.5" x14ac:dyDescent="0.35">
      <c r="C234" t="s">
        <v>212</v>
      </c>
      <c r="D234" s="6">
        <v>35.090000000000003</v>
      </c>
    </row>
    <row r="235" spans="3:9" ht="15.5" x14ac:dyDescent="0.35">
      <c r="C235" t="s">
        <v>213</v>
      </c>
      <c r="I235" s="6">
        <v>177.6</v>
      </c>
    </row>
    <row r="236" spans="3:9" ht="15.5" x14ac:dyDescent="0.35">
      <c r="C236" t="s">
        <v>331</v>
      </c>
      <c r="I236" s="6">
        <v>49.86</v>
      </c>
    </row>
    <row r="237" spans="3:9" ht="15.5" x14ac:dyDescent="0.35">
      <c r="C237" t="s">
        <v>214</v>
      </c>
      <c r="D237" s="6">
        <v>1.68</v>
      </c>
    </row>
    <row r="238" spans="3:9" ht="15.5" x14ac:dyDescent="0.35">
      <c r="C238" t="s">
        <v>215</v>
      </c>
      <c r="D238" s="6">
        <v>0.55000000000000004</v>
      </c>
    </row>
    <row r="239" spans="3:9" ht="15.5" x14ac:dyDescent="0.35">
      <c r="C239" t="s">
        <v>216</v>
      </c>
      <c r="D239" s="6">
        <v>0.36</v>
      </c>
    </row>
    <row r="240" spans="3:9" ht="15.5" x14ac:dyDescent="0.35">
      <c r="C240" t="s">
        <v>332</v>
      </c>
      <c r="D240" s="6">
        <v>0.08</v>
      </c>
    </row>
    <row r="241" spans="3:9" ht="15.5" x14ac:dyDescent="0.35">
      <c r="C241" t="s">
        <v>217</v>
      </c>
      <c r="D241" s="6">
        <v>0.71</v>
      </c>
    </row>
    <row r="242" spans="3:9" ht="15.5" x14ac:dyDescent="0.35">
      <c r="C242" t="s">
        <v>218</v>
      </c>
      <c r="D242" s="6">
        <v>0.21</v>
      </c>
    </row>
    <row r="243" spans="3:9" ht="15.5" x14ac:dyDescent="0.35">
      <c r="C243" t="s">
        <v>219</v>
      </c>
      <c r="D243" s="6">
        <v>1.72</v>
      </c>
    </row>
    <row r="244" spans="3:9" ht="15.5" x14ac:dyDescent="0.35">
      <c r="C244" t="s">
        <v>333</v>
      </c>
      <c r="I244" s="6">
        <v>9.2200000000000006</v>
      </c>
    </row>
    <row r="245" spans="3:9" ht="15.5" x14ac:dyDescent="0.35">
      <c r="C245" t="s">
        <v>12</v>
      </c>
      <c r="D245" s="5">
        <v>742000000000</v>
      </c>
    </row>
    <row r="246" spans="3:9" ht="15.5" x14ac:dyDescent="0.35">
      <c r="C246" t="s">
        <v>220</v>
      </c>
      <c r="I246" s="6">
        <v>5.25</v>
      </c>
    </row>
    <row r="247" spans="3:9" ht="15.5" x14ac:dyDescent="0.35">
      <c r="C247" t="s">
        <v>221</v>
      </c>
      <c r="I247" s="6">
        <v>0.15439999999999998</v>
      </c>
    </row>
    <row r="248" spans="3:9" ht="15.5" x14ac:dyDescent="0.35">
      <c r="C248" t="s">
        <v>222</v>
      </c>
      <c r="I248" s="6">
        <v>0.26600000000000001</v>
      </c>
    </row>
    <row r="249" spans="3:9" ht="15.5" x14ac:dyDescent="0.35">
      <c r="C249" t="s">
        <v>223</v>
      </c>
      <c r="I249" s="6">
        <v>0.31679999999999997</v>
      </c>
    </row>
    <row r="250" spans="3:9" ht="15.5" x14ac:dyDescent="0.35">
      <c r="C250" t="s">
        <v>334</v>
      </c>
      <c r="I250" s="6">
        <v>0.22210000000000002</v>
      </c>
    </row>
    <row r="251" spans="3:9" ht="15.5" x14ac:dyDescent="0.35">
      <c r="C251" t="s">
        <v>225</v>
      </c>
      <c r="D251" s="6">
        <v>197.68</v>
      </c>
    </row>
    <row r="252" spans="3:9" ht="15.5" x14ac:dyDescent="0.35">
      <c r="C252" t="s">
        <v>227</v>
      </c>
      <c r="D252" s="6">
        <v>186.69</v>
      </c>
    </row>
    <row r="253" spans="3:9" ht="15.5" x14ac:dyDescent="0.35">
      <c r="C253" t="s">
        <v>335</v>
      </c>
      <c r="I253" s="6">
        <v>1.1100000000000001</v>
      </c>
    </row>
    <row r="254" spans="3:9" ht="15.5" x14ac:dyDescent="0.35">
      <c r="C254" t="s">
        <v>336</v>
      </c>
      <c r="I254" s="6">
        <v>1.57</v>
      </c>
    </row>
    <row r="255" spans="3:9" ht="15.5" x14ac:dyDescent="0.35">
      <c r="C255" t="s">
        <v>40</v>
      </c>
      <c r="I255" s="5">
        <v>21412000000000</v>
      </c>
    </row>
    <row r="256" spans="3:9" ht="15.5" x14ac:dyDescent="0.35">
      <c r="C256" t="s">
        <v>229</v>
      </c>
      <c r="I256" s="5">
        <v>22176000000000</v>
      </c>
    </row>
    <row r="257" spans="3:9" ht="15.5" x14ac:dyDescent="0.35">
      <c r="C257" t="s">
        <v>230</v>
      </c>
      <c r="I257" s="5">
        <v>25190000000</v>
      </c>
    </row>
    <row r="258" spans="3:9" ht="15.5" x14ac:dyDescent="0.35">
      <c r="C258" t="s">
        <v>231</v>
      </c>
      <c r="I258" s="6">
        <v>0.1542</v>
      </c>
    </row>
    <row r="259" spans="3:9" ht="15.5" x14ac:dyDescent="0.35">
      <c r="C259" t="s">
        <v>232</v>
      </c>
      <c r="D259" s="6">
        <v>0.51500000000000001</v>
      </c>
    </row>
    <row r="260" spans="3:9" ht="15.5" x14ac:dyDescent="0.35">
      <c r="C260" t="s">
        <v>233</v>
      </c>
      <c r="D260" s="6">
        <v>0.19320000000000001</v>
      </c>
    </row>
    <row r="261" spans="3:9" ht="15.5" x14ac:dyDescent="0.35">
      <c r="C261" t="s">
        <v>234</v>
      </c>
      <c r="D261" s="6">
        <v>0.1293</v>
      </c>
    </row>
    <row r="262" spans="3:9" ht="15.5" x14ac:dyDescent="0.35">
      <c r="C262" t="s">
        <v>235</v>
      </c>
      <c r="D262" s="6">
        <v>0.30959999999999999</v>
      </c>
    </row>
    <row r="263" spans="3:9" ht="15.5" x14ac:dyDescent="0.35">
      <c r="C263" t="s">
        <v>236</v>
      </c>
      <c r="D263" s="6">
        <v>0.20489999999999997</v>
      </c>
    </row>
    <row r="264" spans="3:9" ht="15.5" x14ac:dyDescent="0.35">
      <c r="C264" t="s">
        <v>237</v>
      </c>
      <c r="D264" s="6">
        <v>0.35830000000000001</v>
      </c>
    </row>
    <row r="265" spans="3:9" ht="15.5" x14ac:dyDescent="0.35">
      <c r="C265" t="s">
        <v>238</v>
      </c>
      <c r="I265" s="6">
        <v>17.62</v>
      </c>
    </row>
    <row r="266" spans="3:9" ht="15.5" x14ac:dyDescent="0.35">
      <c r="C266" t="s">
        <v>239</v>
      </c>
      <c r="I266" s="6">
        <v>17.62</v>
      </c>
    </row>
    <row r="267" spans="3:9" ht="15.5" x14ac:dyDescent="0.35">
      <c r="C267" t="s">
        <v>240</v>
      </c>
      <c r="I267" s="6">
        <v>0.36280000000000001</v>
      </c>
    </row>
    <row r="268" spans="3:9" ht="15.5" x14ac:dyDescent="0.35">
      <c r="C268" t="s">
        <v>241</v>
      </c>
      <c r="I268" s="6">
        <v>2.07E-2</v>
      </c>
    </row>
    <row r="269" spans="3:9" ht="15.5" x14ac:dyDescent="0.35">
      <c r="C269" t="s">
        <v>242</v>
      </c>
      <c r="I269" t="s">
        <v>1375</v>
      </c>
    </row>
    <row r="270" spans="3:9" ht="15.5" x14ac:dyDescent="0.35">
      <c r="C270" t="s">
        <v>244</v>
      </c>
      <c r="I270" s="5">
        <v>5</v>
      </c>
    </row>
    <row r="271" spans="3:9" ht="15.5" x14ac:dyDescent="0.35">
      <c r="C271" t="s">
        <v>245</v>
      </c>
      <c r="I271" s="6">
        <v>0.28000000000000003</v>
      </c>
    </row>
    <row r="272" spans="3:9" ht="15.5" x14ac:dyDescent="0.35">
      <c r="C272" t="s">
        <v>246</v>
      </c>
      <c r="I272" s="6">
        <v>0.91</v>
      </c>
    </row>
    <row r="273" spans="3:9" ht="15.5" x14ac:dyDescent="0.35">
      <c r="C273" t="s">
        <v>247</v>
      </c>
      <c r="I273" s="6">
        <v>0.42</v>
      </c>
    </row>
    <row r="274" spans="3:9" ht="15.5" x14ac:dyDescent="0.35">
      <c r="C274" t="s">
        <v>249</v>
      </c>
      <c r="I274" s="6">
        <v>0.35</v>
      </c>
    </row>
    <row r="275" spans="3:9" ht="15.5" x14ac:dyDescent="0.35">
      <c r="C275" t="s">
        <v>250</v>
      </c>
      <c r="I275" s="6">
        <v>0.14000000000000001</v>
      </c>
    </row>
    <row r="276" spans="3:9" ht="15.5" x14ac:dyDescent="0.35">
      <c r="C276" t="s">
        <v>251</v>
      </c>
      <c r="I276" s="6">
        <v>0.48</v>
      </c>
    </row>
    <row r="277" spans="3:9" ht="15.5" x14ac:dyDescent="0.35">
      <c r="C277" t="s">
        <v>337</v>
      </c>
      <c r="I277" s="5">
        <v>8481000000000</v>
      </c>
    </row>
    <row r="278" spans="3:9" ht="15.5" x14ac:dyDescent="0.35">
      <c r="C278" t="s">
        <v>338</v>
      </c>
      <c r="I278" s="5">
        <v>4572000000000</v>
      </c>
    </row>
    <row r="279" spans="3:9" ht="15.5" x14ac:dyDescent="0.35">
      <c r="C279" t="s">
        <v>339</v>
      </c>
      <c r="I279" s="5">
        <v>2750000000000</v>
      </c>
    </row>
    <row r="280" spans="3:9" ht="15.5" x14ac:dyDescent="0.35">
      <c r="C280" t="s">
        <v>340</v>
      </c>
      <c r="I280" s="5">
        <v>1190000000000</v>
      </c>
    </row>
    <row r="281" spans="3:9" ht="15.5" x14ac:dyDescent="0.35">
      <c r="C281" t="s">
        <v>252</v>
      </c>
      <c r="D281" s="5">
        <v>884000000000</v>
      </c>
    </row>
    <row r="282" spans="3:9" ht="15.5" x14ac:dyDescent="0.35">
      <c r="C282" t="s">
        <v>253</v>
      </c>
      <c r="D282" s="5">
        <v>7708000000000</v>
      </c>
    </row>
    <row r="283" spans="3:9" ht="15.5" x14ac:dyDescent="0.35">
      <c r="C283" t="s">
        <v>254</v>
      </c>
      <c r="D283" s="5">
        <v>3186000000000</v>
      </c>
    </row>
    <row r="284" spans="3:9" ht="15.5" x14ac:dyDescent="0.35">
      <c r="C284" t="s">
        <v>183</v>
      </c>
      <c r="D284" s="5">
        <v>1437000000000</v>
      </c>
    </row>
    <row r="285" spans="3:9" ht="15.5" x14ac:dyDescent="0.35">
      <c r="C285" t="s">
        <v>182</v>
      </c>
      <c r="I285" s="5">
        <v>4474000000000</v>
      </c>
    </row>
    <row r="286" spans="3:9" ht="15.5" x14ac:dyDescent="0.35">
      <c r="C286" t="s">
        <v>181</v>
      </c>
      <c r="D286" s="5">
        <v>366000000000</v>
      </c>
    </row>
    <row r="287" spans="3:9" ht="15.5" x14ac:dyDescent="0.35">
      <c r="C287" t="s">
        <v>180</v>
      </c>
      <c r="D287" s="5">
        <v>1234000000000</v>
      </c>
    </row>
    <row r="288" spans="3:9" ht="15.5" x14ac:dyDescent="0.35">
      <c r="C288" t="s">
        <v>23</v>
      </c>
      <c r="D288" s="5">
        <v>1600000000000</v>
      </c>
    </row>
    <row r="289" spans="3:9" ht="15.5" x14ac:dyDescent="0.35">
      <c r="C289" t="s">
        <v>20</v>
      </c>
      <c r="D289" s="5">
        <v>716000000000</v>
      </c>
    </row>
    <row r="290" spans="3:9" ht="15.5" x14ac:dyDescent="0.35">
      <c r="C290" t="s">
        <v>255</v>
      </c>
      <c r="I290" s="5">
        <v>4522000000000</v>
      </c>
    </row>
    <row r="291" spans="3:9" ht="15.5" x14ac:dyDescent="0.35">
      <c r="C291" t="s">
        <v>341</v>
      </c>
      <c r="I291" s="5">
        <v>2067000000000</v>
      </c>
    </row>
    <row r="292" spans="3:9" ht="15.5" x14ac:dyDescent="0.35">
      <c r="C292" t="s">
        <v>342</v>
      </c>
      <c r="I292" s="5">
        <v>-809000000000</v>
      </c>
    </row>
    <row r="293" spans="3:9" ht="15.5" x14ac:dyDescent="0.35">
      <c r="C293" t="s">
        <v>343</v>
      </c>
      <c r="I293" s="5">
        <v>-782000000000</v>
      </c>
    </row>
    <row r="294" spans="3:9" ht="15.5" x14ac:dyDescent="0.35">
      <c r="C294" t="s">
        <v>344</v>
      </c>
      <c r="I294" s="5">
        <v>-811000000000</v>
      </c>
    </row>
    <row r="295" spans="3:9" ht="15.5" x14ac:dyDescent="0.35">
      <c r="C295" t="s">
        <v>345</v>
      </c>
      <c r="I295" s="5">
        <v>1256000000000</v>
      </c>
    </row>
  </sheetData>
  <pageMargins left="0.7" right="0.7" top="0.75" bottom="0.75" header="0.3" footer="0.3"/>
  <ignoredErrors>
    <ignoredError sqref="A1:M296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7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1527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1528</v>
      </c>
      <c r="D2" s="2" vm="217">
        <f ca="1">IFERROR(_xlfn.STOCKHISTORY("XIDX:" &amp; $C$1, D3, , 0, 0, 1), "Libur")</f>
        <v>322</v>
      </c>
      <c r="H2" s="2" vm="217">
        <f ca="1">IFERROR(INDEX(D2:G2,COUNT(D2:G2)),"")</f>
        <v>322</v>
      </c>
      <c r="I2" s="2" vm="129">
        <f ca="1">IFERROR(_xlfn.STOCKHISTORY("XIDX:" &amp; $C$1, I1, , 0, 0, 1), "Libur")</f>
        <v>410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11112051500</v>
      </c>
      <c r="H4" s="2">
        <f>IFERROR(SUM(D4:G4)*(4/MAX(1,COUNT(D4:G4))),"")</f>
        <v>44448206000</v>
      </c>
      <c r="I4" s="2">
        <f>IFERROR(INDEX(I51:I500,MATCH($C$4,$C$51:$C$500,0)),"")</f>
        <v>132093841000</v>
      </c>
      <c r="J4" s="2">
        <f>IFERROR(INDEX(J51:J500,MATCH($C$4,$C$51:$C$500,0)),"")</f>
        <v>227087763000</v>
      </c>
      <c r="K4" s="2">
        <f>IFERROR(INDEX(K51:K500,MATCH($C$4,$C$51:$C$500,0)),"")</f>
        <v>309218277000</v>
      </c>
      <c r="L4" s="2">
        <f>IFERROR(INDEX(L51:L500,MATCH($C$4,$C$51:$C$500,0)),"")</f>
        <v>331819816750</v>
      </c>
      <c r="M4" s="2">
        <f>IFERROR(INDEX(M51:M500,MATCH($C$4,$C$51:$C$500,0)),"")</f>
        <v>299625392700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-3105817771</v>
      </c>
      <c r="H5" s="2">
        <f>IFERROR(SUM(D5:G5)*(4/MAX(1,COUNT(D5:G5))),"")</f>
        <v>-12423271084</v>
      </c>
      <c r="I5" s="2">
        <f>IFERROR(INDEX(I51:I500,MATCH($C$5,$C$51:$C$500,0)),"")</f>
        <v>18687697092</v>
      </c>
      <c r="J5" s="2">
        <f>IFERROR(INDEX(J51:J500,MATCH($C$5,$C$51:$C$500,0)),"")</f>
        <v>58588301562</v>
      </c>
      <c r="K5" s="2">
        <f>IFERROR(INDEX(K51:K500,MATCH($C$5,$C$51:$C$500,0)),"")</f>
        <v>83068625178</v>
      </c>
      <c r="L5" s="2">
        <f>IFERROR(INDEX(L51:L500,MATCH($C$5,$C$51:$C$500,0)),"")</f>
        <v>92315376298</v>
      </c>
      <c r="M5" s="2">
        <f>IFERROR(INDEX(M51:M500,MATCH($C$5,$C$51:$C$500,0)),"")</f>
        <v>80818476203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1341638452991</v>
      </c>
      <c r="H6" s="2">
        <f>IFERROR(INDEX(D6:G6,COUNT(D6:G6)),"")</f>
        <v>1341638452991</v>
      </c>
      <c r="I6" s="2">
        <f>IFERROR(INDEX(I51:I500,MATCH($C$6,$C$51:$C$500,0)),"")</f>
        <v>1345041175263</v>
      </c>
      <c r="J6" s="2">
        <f>IFERROR(INDEX(J51:J500,MATCH($C$6,$C$51:$C$500,0)),"")</f>
        <v>1189771606023</v>
      </c>
      <c r="K6" s="2">
        <f>IFERROR(INDEX(K51:K500,MATCH($C$6,$C$51:$C$500,0)),"")</f>
        <v>1186965469029</v>
      </c>
      <c r="L6" s="2">
        <f>IFERROR(INDEX(L51:L500,MATCH($C$6,$C$51:$C$500,0)),"")</f>
        <v>1121828098097</v>
      </c>
      <c r="M6" s="2">
        <f>IFERROR(INDEX(M51:M500,MATCH($C$6,$C$51:$C$500,0)),"")</f>
        <v>1028182394819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2.14</v>
      </c>
      <c r="H7" s="3">
        <f>IFERROR(INDEX(D7:G7,COUNT(D7:G7)),"")</f>
        <v>2.14</v>
      </c>
      <c r="I7" s="3">
        <f>IFERROR(INDEX(I51:I500,MATCH($C$7,$C$51:$C$500,0))/1000000000,"")</f>
        <v>2.14</v>
      </c>
      <c r="J7" s="3">
        <f>IFERROR(INDEX(J51:J500,MATCH($C$7,$C$51:$C$500,0))/1000000000,"")</f>
        <v>1.82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5000000000</v>
      </c>
      <c r="H8" s="2">
        <f>IFERROR(INDEX(D8:G8,COUNT(D8:G8)),"")</f>
        <v>5000000000</v>
      </c>
      <c r="I8" s="2">
        <f>IFERROR(INDEX(I51:I500,MATCH($C$8,$C$51:$C$500,0)),"")</f>
        <v>28000000000</v>
      </c>
      <c r="J8" s="2">
        <f>IFERROR(INDEX(J51:J500,MATCH($C$8,$C$51:$C$500,0)),"")</f>
        <v>13000000000</v>
      </c>
      <c r="K8" s="2">
        <f>IFERROR(INDEX(K51:K500,MATCH($C$8,$C$51:$C$500,0)),"")</f>
        <v>108000000000</v>
      </c>
      <c r="L8" s="2">
        <f>IFERROR(INDEX(L51:L500,MATCH($C$8,$C$51:$C$500,0)),"")</f>
        <v>84000000000</v>
      </c>
      <c r="M8" s="2">
        <f>IFERROR(INDEX(M51:M500,MATCH($C$8,$C$51:$C$500,0)),"")</f>
        <v>116000000000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2.11</v>
      </c>
      <c r="H9" s="3">
        <f>IFERROR(INDEX(D9:G9,COUNT(D9:G9)),"")</f>
        <v>2.11</v>
      </c>
      <c r="I9" s="3">
        <f>IFERROR(INDEX(I51:I500,MATCH($C$9,$C$51:$C$500,0)),"")</f>
        <v>13.08</v>
      </c>
      <c r="J9" s="3">
        <f>IFERROR(INDEX(J51:J500,MATCH($C$9,$C$51:$C$500,0)),"")</f>
        <v>6.96</v>
      </c>
      <c r="K9" s="3">
        <f>IFERROR(INDEX(K51:K500,MATCH($C$9,$C$51:$C$500,0)),"")</f>
        <v>59287.62</v>
      </c>
      <c r="L9" s="3">
        <f>IFERROR(INDEX(L51:L500,MATCH($C$9,$C$51:$C$500,0)),"")</f>
        <v>46313.65</v>
      </c>
      <c r="M9" s="3">
        <f>IFERROR(INDEX(M51:M500,MATCH($C$9,$C$51:$C$500,0)),"")</f>
        <v>63888.78</v>
      </c>
    </row>
    <row r="10" spans="1:13" ht="15.5" x14ac:dyDescent="0.35">
      <c r="C10" t="s">
        <v>17</v>
      </c>
      <c r="D10" s="3">
        <f ca="1">IFERROR(IF(D9=0,"",D2/D9),"")</f>
        <v>152.60663507109007</v>
      </c>
      <c r="I10" s="3">
        <f ca="1">IFERROR(IF(I9=0,"",I2/I9),"")</f>
        <v>31.345565749235472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195218270558</v>
      </c>
      <c r="H11" s="2">
        <f>IFERROR(INDEX(D11:G11,COUNT(D11:G11)),"")</f>
        <v>195218270558</v>
      </c>
      <c r="I11" s="2">
        <f>IFERROR(INDEX(I51:I500,MATCH($C$11,$C$51:$C$500,0)),"")</f>
        <v>195196376876</v>
      </c>
      <c r="J11" s="2">
        <f>IFERROR(INDEX(J51:J500,MATCH($C$11,$C$51:$C$500,0)),"")</f>
        <v>59240477580</v>
      </c>
      <c r="K11" s="2">
        <f>IFERROR(INDEX(K51:K500,MATCH($C$11,$C$51:$C$500,0)),"")</f>
        <v>198410397918</v>
      </c>
      <c r="L11" s="2">
        <f>IFERROR(INDEX(L51:L500,MATCH($C$11,$C$51:$C$500,0)),"")</f>
        <v>160766054663</v>
      </c>
      <c r="M11" s="2">
        <f>IFERROR(INDEX(M51:M500,MATCH($C$11,$C$51:$C$500,0)),"")</f>
        <v>97463117853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-195000000000</v>
      </c>
      <c r="H12" s="2">
        <f>IFERROR(INDEX(D12:G12,COUNT(D12:G12)),"")</f>
        <v>-195000000000</v>
      </c>
      <c r="I12" s="2">
        <f>IFERROR(INDEX(I51:I500,MATCH($C$12,$C$51:$C$500,0)),"")</f>
        <v>-195000000000</v>
      </c>
      <c r="J12" s="2">
        <f>IFERROR(INDEX(J51:J500,MATCH($C$12,$C$51:$C$500,0)),"")</f>
        <v>-57000000000</v>
      </c>
      <c r="K12" s="2">
        <f>IFERROR(INDEX(K51:K500,MATCH($C$12,$C$51:$C$500,0)),"")</f>
        <v>-198000000000</v>
      </c>
      <c r="L12" s="2">
        <f>IFERROR(INDEX(L51:L500,MATCH($C$12,$C$51:$C$500,0)),"")</f>
        <v>-161000000000</v>
      </c>
      <c r="M12" s="2">
        <f>IFERROR(INDEX(M51:M500,MATCH($C$12,$C$51:$C$500,0)),"")</f>
        <v>-97000000000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2000000000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-310109150</v>
      </c>
      <c r="H15" s="2">
        <f>IFERROR(SUM(D15:G15)*(4/MAX(1,COUNT(D15:G15))),"")</f>
        <v>-1240436600</v>
      </c>
      <c r="I15" s="2">
        <f>IFERROR(INDEX(I51:I500,MATCH($C$15,$C$51:$C$500,0)),"")</f>
        <v>-3552713425</v>
      </c>
      <c r="J15" s="2">
        <f>IFERROR(INDEX(J51:J500,MATCH($C$15,$C$51:$C$500,0)),"")</f>
        <v>-5729577610</v>
      </c>
      <c r="K15" s="2">
        <f>IFERROR(INDEX(K51:K500,MATCH($C$15,$C$51:$C$500,0)),"")</f>
        <v>-8078936998</v>
      </c>
      <c r="L15" s="2">
        <f>IFERROR(INDEX(L51:L500,MATCH($C$15,$C$51:$C$500,0)),"")</f>
        <v>-8363516590</v>
      </c>
      <c r="M15" s="2">
        <f>IFERROR(INDEX(M51:M500,MATCH($C$15,$C$51:$C$500,0)),"")</f>
        <v>-7345014586</v>
      </c>
    </row>
    <row r="16" spans="1:13" ht="15.5" x14ac:dyDescent="0.35">
      <c r="C16" t="s">
        <v>28</v>
      </c>
      <c r="D16" s="2">
        <f>IFERROR(INDEX(D51:D500,MATCH($C$16,$C$51:$C$500,0)),"")</f>
        <v>-3048813122</v>
      </c>
      <c r="H16" s="2">
        <f>IFERROR(SUM(D16:G16)*(4/MAX(1,COUNT(D16:G16))),"")</f>
        <v>-12195252488</v>
      </c>
      <c r="I16" s="2">
        <f>IFERROR(INDEX(I51:I500,MATCH($C$16,$C$51:$C$500,0)),"")</f>
        <v>23073205397</v>
      </c>
      <c r="J16" s="2">
        <f>IFERROR(INDEX(J51:J500,MATCH($C$16,$C$51:$C$500,0)),"")</f>
        <v>69251927550</v>
      </c>
      <c r="K16" s="2">
        <f>IFERROR(INDEX(K51:K500,MATCH($C$16,$C$51:$C$500,0)),"")</f>
        <v>100204177104</v>
      </c>
      <c r="L16" s="2">
        <f>IFERROR(INDEX(L51:L500,MATCH($C$16,$C$51:$C$500,0)),"")</f>
        <v>103580207839</v>
      </c>
      <c r="M16" s="2">
        <f>IFERROR(INDEX(M51:M500,MATCH($C$16,$C$51:$C$500,0)),"")</f>
        <v>100593737051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689080000000.00012</v>
      </c>
      <c r="H20" s="2">
        <f t="shared" ref="H20:M20" ca="1" si="0">IFERROR(H21*H2,"")</f>
        <v>689080000000.00012</v>
      </c>
      <c r="I20" s="2">
        <f t="shared" ca="1" si="0"/>
        <v>877400000000.00012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2140000000.0000002</v>
      </c>
      <c r="H21" s="2">
        <f>IFERROR(INDEX(D21:G21,COUNT(D21:G21)),"")</f>
        <v>2140000000.0000002</v>
      </c>
      <c r="I21" s="2">
        <f>IFERROR(INDEX(I51:I500,MATCH($C$7,$C$51:$C$500,0)),"")</f>
        <v>2140000000.0000002</v>
      </c>
      <c r="J21" s="2">
        <f>IFERROR(INDEX(J51:J500,MATCH($C$7,$C$51:$C$500,0)),"")</f>
        <v>1820000000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-0.23149439135975886</v>
      </c>
      <c r="H23" s="3">
        <f t="shared" ref="H23:M23" si="1">IFERROR(H5/H6*100,"")</f>
        <v>-0.92597756543903542</v>
      </c>
      <c r="I23" s="3">
        <f t="shared" si="1"/>
        <v>1.3893773243295648</v>
      </c>
      <c r="J23" s="3">
        <f t="shared" si="1"/>
        <v>4.924331801617007</v>
      </c>
      <c r="K23" s="3">
        <f t="shared" si="1"/>
        <v>6.9984028470478163</v>
      </c>
      <c r="L23" s="3">
        <f t="shared" si="1"/>
        <v>8.2290126673238184</v>
      </c>
      <c r="M23" s="3">
        <f t="shared" si="1"/>
        <v>7.8603248421917584</v>
      </c>
    </row>
    <row r="24" spans="1:13" ht="15.5" x14ac:dyDescent="0.35">
      <c r="C24" t="s">
        <v>43</v>
      </c>
      <c r="D24" s="4" t="str">
        <f>IFERROR(_xlfn.RRI(5,I23,D23),"")</f>
        <v/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-1.43</v>
      </c>
      <c r="H25" s="3">
        <f>IFERROR(INDEX(D25:G25,COUNT(D25:G25)),"")</f>
        <v>-1.43</v>
      </c>
      <c r="I25" s="3">
        <f>IFERROR(INDEX(I51:I500,MATCH($C$25,$C$51:$C$500,0)),"")</f>
        <v>8.51</v>
      </c>
      <c r="J25" s="3">
        <f>IFERROR(INDEX(J51:J500,MATCH($C$25,$C$51:$C$500,0)),"")</f>
        <v>32.31</v>
      </c>
      <c r="K25" s="3">
        <f>IFERROR(INDEX(K51:K500,MATCH($C$25,$C$51:$C$500,0)),"")</f>
        <v>46026.99</v>
      </c>
      <c r="L25" s="3">
        <f>IFERROR(INDEX(L51:L500,MATCH($C$25,$C$51:$C$500,0)),"")</f>
        <v>50173.39</v>
      </c>
      <c r="M25" s="3">
        <f>IFERROR(INDEX(M51:M500,MATCH($C$25,$C$51:$C$500,0)),"")</f>
        <v>44798.77</v>
      </c>
    </row>
    <row r="26" spans="1:13" ht="15.5" x14ac:dyDescent="0.35">
      <c r="C26" t="s">
        <v>46</v>
      </c>
      <c r="D26" s="4" t="str">
        <f>IFERROR(_xlfn.RRI(5,I25,D25),"")</f>
        <v/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5.1925474299065417</v>
      </c>
      <c r="H27" s="3">
        <f t="shared" ref="H27:M27" si="4">IFERROR(H4/H21,"")</f>
        <v>20.770189719626167</v>
      </c>
      <c r="I27" s="3">
        <f t="shared" si="4"/>
        <v>61.726093925233641</v>
      </c>
      <c r="J27" s="3">
        <f t="shared" si="4"/>
        <v>124.77349615384615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-0.39048789475838297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-1.1680376028202115</v>
      </c>
      <c r="I29" s="4">
        <f t="shared" si="6"/>
        <v>-0.73661405137728264</v>
      </c>
      <c r="J29" s="4">
        <f t="shared" si="6"/>
        <v>-0.99929802057444994</v>
      </c>
      <c r="K29" s="4">
        <f t="shared" si="6"/>
        <v>-8.2641416097257961E-2</v>
      </c>
      <c r="L29" s="4">
        <f t="shared" si="6"/>
        <v>0.11997249031614045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-0.66351038274373442</v>
      </c>
      <c r="I30" s="4">
        <f t="shared" si="7"/>
        <v>-0.50529482760405176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588.77</v>
      </c>
      <c r="H32" s="3">
        <f>IFERROR(INDEX(D32:G32,COUNT(D32:G32)),"")</f>
        <v>588.77</v>
      </c>
      <c r="I32" s="3">
        <f>IFERROR(INDEX(I51:I500,MATCH($C$32,$C$51:$C$500,0)),"")</f>
        <v>590.23</v>
      </c>
      <c r="J32" s="3">
        <f>IFERROR(INDEX(J51:J500,MATCH($C$32,$C$51:$C$500,0)),"")</f>
        <v>606.46</v>
      </c>
      <c r="K32" s="3">
        <f>IFERROR(INDEX(K51:K500,MATCH($C$32,$C$51:$C$500,0)),"")</f>
        <v>607400.05000000005</v>
      </c>
      <c r="L32" s="3">
        <f>IFERROR(INDEX(L51:L500,MATCH($C$32,$C$51:$C$500,0)),"")</f>
        <v>572686.54</v>
      </c>
      <c r="M32" s="3">
        <f>IFERROR(INDEX(M51:M500,MATCH($C$32,$C$51:$C$500,0)),"")</f>
        <v>521884.45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0.55000000000000004</v>
      </c>
      <c r="H33" s="3">
        <f>IFERROR(INDEX(D33:G33,COUNT(D33:G33)),"")</f>
        <v>0.55000000000000004</v>
      </c>
      <c r="I33" s="3">
        <f>IFERROR(INDEX(I51:I500,MATCH($C$33,$C$51:$C$500,0)),"")</f>
        <v>0.69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-227.97</v>
      </c>
      <c r="H34" s="3">
        <f>IFERROR(INDEX(D34:G34,COUNT(D34:G34)),"")</f>
        <v>-227.97</v>
      </c>
      <c r="I34" s="3">
        <f>IFERROR(INDEX(I51:I500,MATCH($C$34,$C$51:$C$500,0)),"")</f>
        <v>48.18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62.72</v>
      </c>
      <c r="H35" s="3">
        <f>IFERROR(INDEX(D35:G35,COUNT(D35:G35)),"")</f>
        <v>62.72</v>
      </c>
      <c r="I35" s="3">
        <f>IFERROR(INDEX(I51:I500,MATCH($C$35,$C$51:$C$500,0)),"")</f>
        <v>6.64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11112051500</v>
      </c>
      <c r="E51" s="5">
        <v>47924117000</v>
      </c>
      <c r="F51" s="5">
        <v>12760687000</v>
      </c>
      <c r="G51" s="5">
        <v>33507491000</v>
      </c>
      <c r="I51" s="5">
        <v>132093841000</v>
      </c>
      <c r="J51" s="5">
        <v>227087763000</v>
      </c>
      <c r="K51" s="5">
        <v>309218277000</v>
      </c>
      <c r="L51" s="5">
        <v>331819816750</v>
      </c>
      <c r="M51" s="5">
        <v>299625392700</v>
      </c>
    </row>
    <row r="52" spans="2:13" ht="15.5" x14ac:dyDescent="0.35">
      <c r="C52" t="s">
        <v>73</v>
      </c>
      <c r="D52" s="5">
        <v>-4652593232</v>
      </c>
      <c r="E52" s="5">
        <v>-18222361489</v>
      </c>
      <c r="F52" s="5">
        <v>-4802579936</v>
      </c>
      <c r="G52" s="5">
        <v>-12820037586</v>
      </c>
      <c r="I52" s="5">
        <v>-51482343383</v>
      </c>
      <c r="J52" s="5">
        <v>-94935378561</v>
      </c>
      <c r="K52" s="5">
        <v>-131108279046</v>
      </c>
      <c r="L52" s="5">
        <v>-145984048151</v>
      </c>
      <c r="M52" s="5">
        <v>-133251905732</v>
      </c>
    </row>
    <row r="53" spans="2:13" ht="15.5" x14ac:dyDescent="0.35">
      <c r="C53" t="s">
        <v>74</v>
      </c>
      <c r="D53" s="5">
        <v>6459458268</v>
      </c>
      <c r="E53" s="5">
        <v>29701755511</v>
      </c>
      <c r="F53" s="5">
        <v>7958107064</v>
      </c>
      <c r="G53" s="5">
        <v>20687453414</v>
      </c>
      <c r="I53" s="5">
        <v>80611497617</v>
      </c>
      <c r="J53" s="5">
        <v>132152384439</v>
      </c>
      <c r="K53" s="5">
        <v>178109997954</v>
      </c>
      <c r="L53" s="5">
        <v>185835768599</v>
      </c>
      <c r="M53" s="5">
        <v>166373486968</v>
      </c>
    </row>
    <row r="54" spans="2:13" ht="15.5" x14ac:dyDescent="0.35">
      <c r="C54" t="s">
        <v>75</v>
      </c>
      <c r="D54" s="5">
        <v>-11057810097</v>
      </c>
      <c r="E54" s="5">
        <v>-21293441730</v>
      </c>
      <c r="F54" s="5">
        <v>-11623532257</v>
      </c>
      <c r="G54" s="5">
        <v>-16101416921</v>
      </c>
      <c r="I54" s="5">
        <v>-66953030353</v>
      </c>
      <c r="J54" s="5">
        <v>-78612844714</v>
      </c>
      <c r="K54" s="5">
        <v>-86967345702</v>
      </c>
      <c r="L54" s="5">
        <v>-93584929308</v>
      </c>
      <c r="M54" s="5">
        <v>-73584523657</v>
      </c>
    </row>
    <row r="55" spans="2:13" ht="15.5" x14ac:dyDescent="0.35">
      <c r="C55" t="s">
        <v>76</v>
      </c>
      <c r="D55" s="5">
        <v>-2829927989</v>
      </c>
      <c r="E55" s="5">
        <v>-10469275223</v>
      </c>
      <c r="F55" s="5">
        <v>-3916137863</v>
      </c>
      <c r="G55" s="5">
        <v>-6638506980</v>
      </c>
      <c r="I55" s="5">
        <v>-29399975257</v>
      </c>
      <c r="J55" s="5">
        <v>-43030436387</v>
      </c>
      <c r="K55" s="5">
        <v>-52656646400</v>
      </c>
      <c r="L55" s="5">
        <v>-60681171489</v>
      </c>
      <c r="M55" s="5">
        <v>-43092410431</v>
      </c>
    </row>
    <row r="56" spans="2:13" ht="15.5" x14ac:dyDescent="0.35">
      <c r="C56" t="s">
        <v>77</v>
      </c>
      <c r="D56" s="5">
        <v>-8227882108</v>
      </c>
      <c r="E56" s="5">
        <v>-10824166507</v>
      </c>
      <c r="F56" s="5">
        <v>-7707394394</v>
      </c>
      <c r="G56" s="5">
        <v>-9462909941</v>
      </c>
      <c r="I56" s="5">
        <v>-37553055096</v>
      </c>
      <c r="J56" s="5">
        <v>-35582408327</v>
      </c>
      <c r="K56" s="5">
        <v>-34310699302</v>
      </c>
      <c r="L56" s="5">
        <v>-32903757819</v>
      </c>
      <c r="M56" s="5">
        <v>-30492113226</v>
      </c>
    </row>
    <row r="57" spans="2:13" ht="15.5" x14ac:dyDescent="0.35">
      <c r="C57" t="s">
        <v>78</v>
      </c>
      <c r="D57" s="5">
        <v>-4598351829</v>
      </c>
      <c r="E57" s="5">
        <v>8408313781</v>
      </c>
      <c r="F57" s="5">
        <v>-3665425193</v>
      </c>
      <c r="G57" s="5">
        <v>4586036493</v>
      </c>
      <c r="I57" s="5">
        <v>13658467264</v>
      </c>
      <c r="J57" s="5">
        <v>53539539725</v>
      </c>
      <c r="K57" s="5">
        <v>91142652252</v>
      </c>
      <c r="L57" s="5">
        <v>92250839291</v>
      </c>
      <c r="M57" s="5">
        <v>92788963311</v>
      </c>
    </row>
    <row r="58" spans="2:13" ht="15.5" x14ac:dyDescent="0.35">
      <c r="C58" t="s">
        <v>79</v>
      </c>
      <c r="D58" s="5">
        <v>1549538707</v>
      </c>
      <c r="E58" s="5">
        <v>4191625281</v>
      </c>
      <c r="F58" s="5">
        <v>2131064280</v>
      </c>
      <c r="G58" s="5">
        <v>2791158728</v>
      </c>
      <c r="I58" s="5">
        <v>9414738133</v>
      </c>
      <c r="J58" s="5">
        <v>15712387825</v>
      </c>
      <c r="K58" s="5">
        <v>9061524852</v>
      </c>
      <c r="L58" s="5">
        <v>11329368548</v>
      </c>
      <c r="M58" s="5">
        <v>7804773740</v>
      </c>
    </row>
    <row r="59" spans="2:13" ht="15.5" x14ac:dyDescent="0.35">
      <c r="C59" t="s">
        <v>264</v>
      </c>
      <c r="D59" s="5">
        <v>-539113938</v>
      </c>
      <c r="E59" s="5">
        <v>2646123410</v>
      </c>
      <c r="F59" s="5">
        <v>-946109548</v>
      </c>
      <c r="G59" s="5">
        <v>-141988973</v>
      </c>
      <c r="I59" s="5">
        <v>-29305571</v>
      </c>
      <c r="J59" s="5">
        <v>6409018898</v>
      </c>
      <c r="K59" s="5">
        <v>2325315404</v>
      </c>
      <c r="L59" s="5">
        <v>5469638417</v>
      </c>
      <c r="M59" s="5">
        <v>1801605320</v>
      </c>
    </row>
    <row r="60" spans="2:13" ht="15.5" x14ac:dyDescent="0.35">
      <c r="C60" t="s">
        <v>261</v>
      </c>
      <c r="D60" s="5">
        <v>1706952053</v>
      </c>
      <c r="E60" s="5">
        <v>1904520155</v>
      </c>
      <c r="F60" s="5">
        <v>2275161148</v>
      </c>
      <c r="G60" s="5">
        <v>2562553324</v>
      </c>
      <c r="I60" s="5">
        <v>8555207939</v>
      </c>
      <c r="J60" s="5">
        <v>4756928713</v>
      </c>
      <c r="K60" s="5">
        <v>6919474161</v>
      </c>
      <c r="L60" s="5">
        <v>2628644234</v>
      </c>
      <c r="M60" s="5">
        <v>3941939845</v>
      </c>
    </row>
    <row r="61" spans="2:13" ht="15.5" x14ac:dyDescent="0.35">
      <c r="C61" t="s">
        <v>80</v>
      </c>
      <c r="D61" s="5">
        <v>381700592</v>
      </c>
      <c r="E61" s="5">
        <v>-359018284</v>
      </c>
      <c r="F61" s="5">
        <v>802012680</v>
      </c>
      <c r="G61" s="5">
        <v>370594377</v>
      </c>
      <c r="I61" s="5">
        <v>888835765</v>
      </c>
      <c r="J61" s="5">
        <v>4546440214</v>
      </c>
      <c r="K61" s="5">
        <v>-183264713</v>
      </c>
      <c r="L61" s="5">
        <v>3231085897</v>
      </c>
      <c r="M61" s="5">
        <v>2061228575</v>
      </c>
    </row>
    <row r="62" spans="2:13" ht="15.5" x14ac:dyDescent="0.35">
      <c r="C62" t="s">
        <v>81</v>
      </c>
      <c r="D62" s="5">
        <v>1549538707</v>
      </c>
      <c r="E62" s="5">
        <v>4191625281</v>
      </c>
      <c r="F62" s="5">
        <v>2131064280</v>
      </c>
      <c r="G62" s="5">
        <v>2791158728</v>
      </c>
      <c r="I62" s="5">
        <v>9414738133</v>
      </c>
      <c r="J62" s="5">
        <v>15712387825</v>
      </c>
      <c r="K62" s="5">
        <v>9061524852</v>
      </c>
      <c r="L62" s="5">
        <v>11329368548</v>
      </c>
      <c r="M62" s="5">
        <v>7804773740</v>
      </c>
    </row>
    <row r="63" spans="2:13" ht="15.5" x14ac:dyDescent="0.35">
      <c r="C63" t="s">
        <v>28</v>
      </c>
      <c r="D63" s="5">
        <v>-3048813122</v>
      </c>
      <c r="E63" s="5">
        <v>12599939062</v>
      </c>
      <c r="F63" s="5">
        <v>-1534360913</v>
      </c>
      <c r="G63" s="5">
        <v>7377195221</v>
      </c>
      <c r="I63" s="5">
        <v>23073205397</v>
      </c>
      <c r="J63" s="5">
        <v>69251927550</v>
      </c>
      <c r="K63" s="5">
        <v>100204177104</v>
      </c>
      <c r="L63" s="5">
        <v>103580207839</v>
      </c>
      <c r="M63" s="5">
        <v>100593737051</v>
      </c>
    </row>
    <row r="64" spans="2:13" ht="15.5" x14ac:dyDescent="0.35">
      <c r="C64" t="s">
        <v>27</v>
      </c>
      <c r="D64" s="5">
        <v>-310109150</v>
      </c>
      <c r="E64" s="5">
        <v>-1361817068</v>
      </c>
      <c r="F64" s="5">
        <v>-313979472</v>
      </c>
      <c r="G64" s="5">
        <v>-921920425</v>
      </c>
      <c r="I64" s="5">
        <v>-3552713425</v>
      </c>
      <c r="J64" s="5">
        <v>-5729577610</v>
      </c>
      <c r="K64" s="5">
        <v>-8078936998</v>
      </c>
      <c r="L64" s="5">
        <v>-8363516590</v>
      </c>
      <c r="M64" s="5">
        <v>-7345014586</v>
      </c>
    </row>
    <row r="65" spans="2:13" ht="15.5" x14ac:dyDescent="0.35">
      <c r="C65" t="s">
        <v>478</v>
      </c>
      <c r="D65" s="5">
        <v>-255176250</v>
      </c>
      <c r="E65" s="5">
        <v>-1146999375</v>
      </c>
      <c r="F65" s="5">
        <v>-298341250</v>
      </c>
      <c r="G65" s="5">
        <v>-807216250</v>
      </c>
      <c r="I65" s="5">
        <v>-3184311875</v>
      </c>
      <c r="J65" s="5">
        <v>-5569597250</v>
      </c>
      <c r="K65" s="5">
        <v>-7631188750</v>
      </c>
      <c r="L65" s="5">
        <v>-8099611094</v>
      </c>
      <c r="M65" s="5">
        <v>-7220818893</v>
      </c>
    </row>
    <row r="66" spans="2:13" ht="15.5" x14ac:dyDescent="0.35">
      <c r="C66" t="s">
        <v>83</v>
      </c>
      <c r="D66" s="5">
        <v>-54932900</v>
      </c>
      <c r="E66" s="5">
        <v>-214817693</v>
      </c>
      <c r="F66" s="5">
        <v>-15638222</v>
      </c>
      <c r="G66" s="5">
        <v>-114704175</v>
      </c>
      <c r="I66" s="5">
        <v>-368401550</v>
      </c>
      <c r="J66" s="5">
        <v>-159980360</v>
      </c>
      <c r="K66" s="5">
        <v>-447748248</v>
      </c>
      <c r="L66" s="5">
        <v>-263905496</v>
      </c>
      <c r="M66" s="5">
        <v>-124195693</v>
      </c>
    </row>
    <row r="67" spans="2:13" ht="15.5" x14ac:dyDescent="0.35">
      <c r="C67" t="s">
        <v>84</v>
      </c>
      <c r="D67" s="5">
        <v>-310109150</v>
      </c>
      <c r="E67" s="5">
        <v>-1361817068</v>
      </c>
      <c r="F67" s="5">
        <v>-313979472</v>
      </c>
      <c r="G67" s="5">
        <v>-921920425</v>
      </c>
      <c r="I67" s="5">
        <v>-3552713425</v>
      </c>
      <c r="J67" s="5">
        <v>-5729577610</v>
      </c>
      <c r="K67" s="5">
        <v>-8078936998</v>
      </c>
      <c r="L67" s="5">
        <v>-8363516590</v>
      </c>
      <c r="M67" s="5">
        <v>-7345014586</v>
      </c>
    </row>
    <row r="68" spans="2:13" ht="15.5" x14ac:dyDescent="0.35">
      <c r="C68" t="s">
        <v>85</v>
      </c>
      <c r="D68" s="5">
        <v>-3358922272</v>
      </c>
      <c r="E68" s="5">
        <v>11238121994</v>
      </c>
      <c r="F68" s="5">
        <v>-1848340385</v>
      </c>
      <c r="G68" s="5">
        <v>6455274796</v>
      </c>
      <c r="I68" s="5">
        <v>19520491972</v>
      </c>
      <c r="J68" s="5">
        <v>63522349940</v>
      </c>
      <c r="K68" s="5">
        <v>92125240106</v>
      </c>
      <c r="L68" s="5">
        <v>95216691249</v>
      </c>
      <c r="M68" s="5">
        <v>93248722465</v>
      </c>
    </row>
    <row r="69" spans="2:13" ht="15.5" x14ac:dyDescent="0.35">
      <c r="C69" t="s">
        <v>86</v>
      </c>
      <c r="D69" s="5">
        <v>-43800000</v>
      </c>
      <c r="E69" s="5">
        <v>348472107</v>
      </c>
      <c r="F69" s="5">
        <v>60000000</v>
      </c>
      <c r="G69" s="5">
        <v>88500000</v>
      </c>
      <c r="I69" s="5">
        <v>465946107</v>
      </c>
      <c r="J69" s="5">
        <v>-126436171</v>
      </c>
      <c r="K69" s="5">
        <v>-615142174</v>
      </c>
      <c r="L69" s="5">
        <v>1164012029</v>
      </c>
      <c r="M69" s="5">
        <v>-578115151</v>
      </c>
    </row>
    <row r="70" spans="2:13" ht="15.5" x14ac:dyDescent="0.35">
      <c r="C70" t="s">
        <v>88</v>
      </c>
      <c r="D70" s="5">
        <v>-3402722272</v>
      </c>
      <c r="E70" s="5">
        <v>11586594101</v>
      </c>
      <c r="F70" s="5">
        <v>-1788340385</v>
      </c>
      <c r="G70" s="5">
        <v>6543774796</v>
      </c>
      <c r="I70" s="5">
        <v>19986438079</v>
      </c>
      <c r="J70" s="5">
        <v>63395913769</v>
      </c>
      <c r="K70" s="5">
        <v>91510097932</v>
      </c>
      <c r="L70" s="5">
        <v>96380703278</v>
      </c>
      <c r="M70" s="5">
        <v>92670607314</v>
      </c>
    </row>
    <row r="71" spans="2:13" ht="15.5" x14ac:dyDescent="0.35">
      <c r="C71" t="s">
        <v>89</v>
      </c>
      <c r="D71" s="5">
        <v>-3358922272</v>
      </c>
      <c r="E71" s="5">
        <v>11238121994</v>
      </c>
      <c r="F71" s="5">
        <v>-1848340385</v>
      </c>
      <c r="G71" s="5">
        <v>6455274796</v>
      </c>
      <c r="I71" s="5">
        <v>19520491972</v>
      </c>
      <c r="J71" s="5">
        <v>63522349940</v>
      </c>
      <c r="K71" s="5">
        <v>92125240106</v>
      </c>
      <c r="L71" s="5">
        <v>95216691249</v>
      </c>
      <c r="M71" s="5">
        <v>93248722465</v>
      </c>
    </row>
    <row r="72" spans="2:13" ht="15.5" x14ac:dyDescent="0.35">
      <c r="C72" t="s">
        <v>7</v>
      </c>
      <c r="D72" s="5">
        <v>-3105817771</v>
      </c>
      <c r="E72" s="5">
        <v>11115682082</v>
      </c>
      <c r="F72" s="5">
        <v>-2085212845</v>
      </c>
      <c r="G72" s="5">
        <v>6247195966</v>
      </c>
      <c r="I72" s="5">
        <v>18687697092</v>
      </c>
      <c r="J72" s="5">
        <v>58588301562</v>
      </c>
      <c r="K72" s="5">
        <v>83068625178</v>
      </c>
      <c r="L72" s="5">
        <v>92315376298</v>
      </c>
      <c r="M72" s="5">
        <v>80818476203</v>
      </c>
    </row>
    <row r="73" spans="2:13" ht="15.5" x14ac:dyDescent="0.35">
      <c r="C73" t="s">
        <v>267</v>
      </c>
      <c r="D73" s="5">
        <v>-296904501</v>
      </c>
      <c r="E73" s="5">
        <v>470912019</v>
      </c>
      <c r="F73" s="5">
        <v>296872460</v>
      </c>
      <c r="G73" s="5">
        <v>296578830</v>
      </c>
      <c r="I73" s="5">
        <v>1298740987</v>
      </c>
      <c r="J73" s="5">
        <v>4807612207</v>
      </c>
      <c r="K73" s="5">
        <v>8441472754</v>
      </c>
      <c r="L73" s="5">
        <v>4065326980</v>
      </c>
      <c r="M73" s="5">
        <v>11852131111</v>
      </c>
    </row>
    <row r="74" spans="2:13" ht="15.5" x14ac:dyDescent="0.35">
      <c r="C74" t="s">
        <v>90</v>
      </c>
      <c r="D74" s="5">
        <v>-3358922272</v>
      </c>
      <c r="E74" s="5">
        <v>11238121994</v>
      </c>
      <c r="F74" s="5">
        <v>-1848340385</v>
      </c>
      <c r="G74" s="5">
        <v>6455274796</v>
      </c>
      <c r="I74" s="5">
        <v>19520491972</v>
      </c>
      <c r="J74" s="5">
        <v>63522349940</v>
      </c>
      <c r="K74" s="5">
        <v>92125240106</v>
      </c>
      <c r="L74" s="5">
        <v>95216691249</v>
      </c>
      <c r="M74" s="5">
        <v>93248722465</v>
      </c>
    </row>
    <row r="75" spans="2:13" ht="15.5" x14ac:dyDescent="0.35">
      <c r="C75" t="s">
        <v>91</v>
      </c>
      <c r="D75" s="5">
        <v>-3402722272</v>
      </c>
      <c r="E75" s="5">
        <v>11586594101</v>
      </c>
      <c r="F75" s="5">
        <v>-1788340385</v>
      </c>
      <c r="G75" s="5">
        <v>6543774796</v>
      </c>
      <c r="I75" s="5">
        <v>19986438079</v>
      </c>
      <c r="J75" s="5">
        <v>63395913769</v>
      </c>
      <c r="K75" s="5">
        <v>91510097932</v>
      </c>
      <c r="L75" s="5">
        <v>96380703278</v>
      </c>
      <c r="M75" s="5">
        <v>92670607314</v>
      </c>
    </row>
    <row r="76" spans="2:13" ht="15.5" x14ac:dyDescent="0.35">
      <c r="C76" t="s">
        <v>92</v>
      </c>
      <c r="D76" s="5">
        <v>-3402722272</v>
      </c>
      <c r="E76" s="5">
        <v>11586594101</v>
      </c>
      <c r="F76" s="5">
        <v>-1788340385</v>
      </c>
      <c r="G76" s="5">
        <v>6543774796</v>
      </c>
      <c r="I76" s="5">
        <v>19986438079</v>
      </c>
      <c r="J76" s="5">
        <v>63395913769</v>
      </c>
      <c r="K76" s="5">
        <v>91510097932</v>
      </c>
      <c r="L76" s="5">
        <v>96380703278</v>
      </c>
      <c r="M76" s="5">
        <v>92670607314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195218270558</v>
      </c>
      <c r="E80" s="5">
        <v>195196376876</v>
      </c>
      <c r="F80" s="5">
        <v>193788419023</v>
      </c>
      <c r="G80" s="5">
        <v>212853369239</v>
      </c>
      <c r="I80" s="5">
        <v>195196376876</v>
      </c>
      <c r="J80" s="5">
        <v>59240477580</v>
      </c>
      <c r="K80" s="5">
        <v>198410397918</v>
      </c>
      <c r="L80" s="5">
        <v>160766054663</v>
      </c>
      <c r="M80" s="5">
        <v>97463117853</v>
      </c>
    </row>
    <row r="81" spans="3:13" ht="15.5" x14ac:dyDescent="0.35">
      <c r="C81" t="s">
        <v>99</v>
      </c>
      <c r="M81" s="5">
        <v>2500000000</v>
      </c>
    </row>
    <row r="82" spans="3:13" ht="15.5" x14ac:dyDescent="0.35">
      <c r="C82" t="s">
        <v>97</v>
      </c>
      <c r="D82" s="5">
        <v>1987910681</v>
      </c>
      <c r="E82" s="5">
        <v>2795689637</v>
      </c>
      <c r="F82" s="5">
        <v>3786868603</v>
      </c>
      <c r="G82" s="5">
        <v>3436050331</v>
      </c>
      <c r="I82" s="5">
        <v>2795689637</v>
      </c>
      <c r="J82" s="5">
        <v>5159846420</v>
      </c>
      <c r="K82" s="5">
        <v>44909045082</v>
      </c>
      <c r="L82" s="5">
        <v>29665164214</v>
      </c>
      <c r="M82" s="5">
        <v>38110896596</v>
      </c>
    </row>
    <row r="83" spans="3:13" ht="15.5" x14ac:dyDescent="0.35">
      <c r="C83" t="s">
        <v>100</v>
      </c>
      <c r="M83" s="5">
        <v>2500000000</v>
      </c>
    </row>
    <row r="84" spans="3:13" ht="15.5" x14ac:dyDescent="0.35">
      <c r="C84" t="s">
        <v>101</v>
      </c>
      <c r="D84" s="5">
        <v>424574009267</v>
      </c>
      <c r="E84" s="5">
        <v>426497534398</v>
      </c>
      <c r="F84" s="5">
        <v>435397305346</v>
      </c>
      <c r="G84" s="5">
        <v>432291618203</v>
      </c>
      <c r="I84" s="5">
        <v>426497534398</v>
      </c>
      <c r="J84" s="5">
        <v>441146360816</v>
      </c>
      <c r="K84" s="5">
        <v>444869071971</v>
      </c>
      <c r="L84" s="5">
        <v>433149830810</v>
      </c>
      <c r="M84" s="5">
        <v>452521919467</v>
      </c>
    </row>
    <row r="85" spans="3:13" ht="15.5" x14ac:dyDescent="0.35">
      <c r="C85" t="s">
        <v>80</v>
      </c>
      <c r="D85" s="5">
        <v>7288382933</v>
      </c>
      <c r="E85" s="5">
        <v>7331744933</v>
      </c>
      <c r="F85" s="5">
        <v>7284224933</v>
      </c>
      <c r="G85" s="5">
        <v>7224824933</v>
      </c>
      <c r="I85" s="5">
        <v>7331744933</v>
      </c>
      <c r="J85" s="5">
        <v>7167925673</v>
      </c>
      <c r="K85" s="5">
        <v>7332117823</v>
      </c>
      <c r="L85" s="5">
        <v>7143091033</v>
      </c>
      <c r="M85" s="5">
        <v>7333994033</v>
      </c>
    </row>
    <row r="86" spans="3:13" ht="15.5" x14ac:dyDescent="0.35">
      <c r="C86" t="s">
        <v>102</v>
      </c>
      <c r="D86" s="5">
        <v>635092248234</v>
      </c>
      <c r="E86" s="5">
        <v>634876556499</v>
      </c>
      <c r="F86" s="5">
        <v>647672407476</v>
      </c>
      <c r="G86" s="5">
        <v>662104726284</v>
      </c>
      <c r="I86" s="5">
        <v>634876556499</v>
      </c>
      <c r="J86" s="5">
        <v>524246363212</v>
      </c>
      <c r="K86" s="5">
        <v>660591176062</v>
      </c>
      <c r="L86" s="5">
        <v>606996509207</v>
      </c>
      <c r="M86" s="5">
        <v>560726829689</v>
      </c>
    </row>
    <row r="87" spans="3:13" ht="15.5" x14ac:dyDescent="0.35">
      <c r="C87" t="s">
        <v>103</v>
      </c>
    </row>
    <row r="88" spans="3:13" ht="15.5" x14ac:dyDescent="0.35">
      <c r="C88" t="s">
        <v>270</v>
      </c>
      <c r="M88" s="5">
        <v>2500000000</v>
      </c>
    </row>
    <row r="89" spans="3:13" ht="15.5" x14ac:dyDescent="0.35">
      <c r="C89" t="s">
        <v>271</v>
      </c>
      <c r="D89" s="5">
        <v>373738120826</v>
      </c>
      <c r="E89" s="5">
        <v>374277234764</v>
      </c>
      <c r="F89" s="5">
        <v>354889900442</v>
      </c>
      <c r="G89" s="5">
        <v>355836009990</v>
      </c>
      <c r="I89" s="5">
        <v>374277234764</v>
      </c>
      <c r="J89" s="5">
        <v>357565329423</v>
      </c>
      <c r="K89" s="5">
        <v>345557903518</v>
      </c>
      <c r="L89" s="5">
        <v>296592588114</v>
      </c>
      <c r="M89" s="5">
        <v>235122949697</v>
      </c>
    </row>
    <row r="90" spans="3:13" ht="15.5" x14ac:dyDescent="0.35">
      <c r="C90" t="s">
        <v>104</v>
      </c>
      <c r="D90" s="5">
        <v>8270828104</v>
      </c>
      <c r="E90" s="5">
        <v>8473339941</v>
      </c>
      <c r="F90" s="5">
        <v>7999232362</v>
      </c>
      <c r="G90" s="5">
        <v>8249021006</v>
      </c>
      <c r="I90" s="5">
        <v>8473339941</v>
      </c>
      <c r="J90" s="5">
        <v>8728417851</v>
      </c>
      <c r="K90" s="5">
        <v>8709804609</v>
      </c>
      <c r="L90" s="5">
        <v>8436197267</v>
      </c>
      <c r="M90" s="5">
        <v>8489586181</v>
      </c>
    </row>
    <row r="91" spans="3:13" ht="15.5" x14ac:dyDescent="0.35">
      <c r="C91" t="s">
        <v>480</v>
      </c>
      <c r="D91" s="5">
        <v>280808551123</v>
      </c>
      <c r="E91" s="5">
        <v>277581129444</v>
      </c>
      <c r="F91" s="5">
        <v>165440873033</v>
      </c>
      <c r="G91" s="5">
        <v>165440873033</v>
      </c>
      <c r="I91" s="5">
        <v>277581129444</v>
      </c>
      <c r="J91" s="5">
        <v>162868725708</v>
      </c>
      <c r="K91" s="5">
        <v>161202256739</v>
      </c>
      <c r="L91" s="5">
        <v>159306981823</v>
      </c>
      <c r="M91" s="5">
        <v>148170803495</v>
      </c>
    </row>
    <row r="92" spans="3:13" ht="15.5" x14ac:dyDescent="0.35">
      <c r="C92" t="s">
        <v>105</v>
      </c>
      <c r="D92" s="5">
        <v>55391445</v>
      </c>
      <c r="E92" s="5">
        <v>55391445</v>
      </c>
      <c r="F92" s="5">
        <v>44166667</v>
      </c>
      <c r="G92" s="5">
        <v>44166667</v>
      </c>
      <c r="I92" s="5">
        <v>55391445</v>
      </c>
      <c r="J92" s="5">
        <v>44166667</v>
      </c>
      <c r="K92" s="5">
        <v>40131072</v>
      </c>
      <c r="L92" s="5">
        <v>31194400</v>
      </c>
      <c r="M92" s="5">
        <v>33494335</v>
      </c>
    </row>
    <row r="93" spans="3:13" ht="15.5" x14ac:dyDescent="0.35">
      <c r="C93" t="s">
        <v>106</v>
      </c>
      <c r="D93" s="5">
        <v>724965783022</v>
      </c>
      <c r="E93" s="5">
        <v>725718057875</v>
      </c>
      <c r="F93" s="5">
        <v>705479281864</v>
      </c>
      <c r="G93" s="5">
        <v>699263633220</v>
      </c>
      <c r="I93" s="5">
        <v>725718057875</v>
      </c>
      <c r="J93" s="5">
        <v>684644565133</v>
      </c>
      <c r="K93" s="5">
        <v>588370454729</v>
      </c>
      <c r="L93" s="5">
        <v>562966040411</v>
      </c>
      <c r="M93" s="5">
        <v>519930351212</v>
      </c>
    </row>
    <row r="94" spans="3:13" ht="15.5" x14ac:dyDescent="0.35">
      <c r="C94" t="s">
        <v>107</v>
      </c>
      <c r="D94" s="5">
        <v>1360058031256</v>
      </c>
      <c r="E94" s="5">
        <v>1360594614374</v>
      </c>
      <c r="F94" s="5">
        <v>1353151689340</v>
      </c>
      <c r="G94" s="5">
        <v>1361368359504</v>
      </c>
      <c r="I94" s="5">
        <v>1360594614374</v>
      </c>
      <c r="J94" s="5">
        <v>1208890928345</v>
      </c>
      <c r="K94" s="5">
        <v>1248961630791</v>
      </c>
      <c r="L94" s="5">
        <v>1169962549618</v>
      </c>
      <c r="M94" s="5">
        <v>1080657180901</v>
      </c>
    </row>
    <row r="95" spans="3:13" ht="15.5" x14ac:dyDescent="0.35">
      <c r="C95" t="s">
        <v>108</v>
      </c>
    </row>
    <row r="96" spans="3:13" ht="15.5" x14ac:dyDescent="0.35">
      <c r="C96" t="s">
        <v>109</v>
      </c>
    </row>
    <row r="97" spans="3:13" ht="15.5" x14ac:dyDescent="0.35">
      <c r="C97" t="s">
        <v>110</v>
      </c>
      <c r="D97" s="5">
        <v>10920318889</v>
      </c>
      <c r="E97" s="5">
        <v>8054179735</v>
      </c>
      <c r="F97" s="5">
        <v>11144233343</v>
      </c>
      <c r="G97" s="5">
        <v>13881813121</v>
      </c>
      <c r="I97" s="5">
        <v>8054179735</v>
      </c>
      <c r="J97" s="5">
        <v>12671447486</v>
      </c>
      <c r="K97" s="5">
        <v>49495901784</v>
      </c>
      <c r="L97" s="5">
        <v>37023073671</v>
      </c>
      <c r="M97" s="5">
        <v>45005483646</v>
      </c>
    </row>
    <row r="98" spans="3:13" ht="15.5" x14ac:dyDescent="0.35">
      <c r="C98" t="s">
        <v>276</v>
      </c>
      <c r="G98" s="5">
        <v>6500000000</v>
      </c>
      <c r="J98" s="5">
        <v>2000000000</v>
      </c>
    </row>
    <row r="99" spans="3:13" ht="15.5" x14ac:dyDescent="0.35">
      <c r="C99" t="s">
        <v>111</v>
      </c>
      <c r="D99" s="5">
        <v>35387900</v>
      </c>
      <c r="E99" s="5">
        <v>34993305</v>
      </c>
      <c r="F99" s="5">
        <v>93011037</v>
      </c>
      <c r="G99" s="5">
        <v>161025613</v>
      </c>
      <c r="I99" s="5">
        <v>34993305</v>
      </c>
      <c r="J99" s="5">
        <v>613380299</v>
      </c>
      <c r="K99" s="5">
        <v>32850000</v>
      </c>
      <c r="L99" s="5">
        <v>65640000</v>
      </c>
      <c r="M99" s="5">
        <v>139023500</v>
      </c>
    </row>
    <row r="100" spans="3:13" ht="15.5" x14ac:dyDescent="0.35">
      <c r="C100" t="s">
        <v>113</v>
      </c>
    </row>
    <row r="101" spans="3:13" ht="15.5" x14ac:dyDescent="0.35">
      <c r="C101" t="s">
        <v>114</v>
      </c>
      <c r="D101" s="5">
        <v>1987910681</v>
      </c>
      <c r="E101" s="5">
        <v>2795689637</v>
      </c>
      <c r="F101" s="5">
        <v>3786868603</v>
      </c>
      <c r="G101" s="5">
        <v>3436050331</v>
      </c>
      <c r="I101" s="5">
        <v>2795689637</v>
      </c>
      <c r="J101" s="5">
        <v>5159846420</v>
      </c>
      <c r="K101" s="5">
        <v>44909045082</v>
      </c>
      <c r="L101" s="5">
        <v>29665164214</v>
      </c>
      <c r="M101" s="5">
        <v>38110896596</v>
      </c>
    </row>
    <row r="102" spans="3:13" ht="15.5" x14ac:dyDescent="0.35">
      <c r="C102" t="s">
        <v>116</v>
      </c>
      <c r="D102" s="5">
        <v>160283750</v>
      </c>
      <c r="E102" s="5">
        <v>1349893121</v>
      </c>
      <c r="F102" s="5">
        <v>25900000</v>
      </c>
      <c r="G102" s="5">
        <v>31858333</v>
      </c>
      <c r="I102" s="5">
        <v>1349893121</v>
      </c>
      <c r="J102" s="5">
        <v>863733198</v>
      </c>
      <c r="K102" s="5">
        <v>10050000</v>
      </c>
      <c r="L102" s="5">
        <v>212784706</v>
      </c>
      <c r="M102" s="5">
        <v>26827120</v>
      </c>
    </row>
    <row r="103" spans="3:13" ht="15.5" x14ac:dyDescent="0.35">
      <c r="C103" t="s">
        <v>115</v>
      </c>
      <c r="D103" s="5">
        <v>544667613</v>
      </c>
      <c r="E103" s="5">
        <v>476098128</v>
      </c>
      <c r="F103" s="5">
        <v>327856152</v>
      </c>
      <c r="G103" s="5">
        <v>371574533</v>
      </c>
      <c r="I103" s="5">
        <v>476098128</v>
      </c>
      <c r="J103" s="5">
        <v>543420606</v>
      </c>
      <c r="K103" s="5">
        <v>1005357453</v>
      </c>
      <c r="L103" s="5">
        <v>1657418881</v>
      </c>
      <c r="M103" s="5">
        <v>965694263</v>
      </c>
    </row>
    <row r="104" spans="3:13" ht="15.5" x14ac:dyDescent="0.35">
      <c r="C104" t="s">
        <v>121</v>
      </c>
      <c r="D104" s="5">
        <v>7499259376</v>
      </c>
      <c r="E104" s="5">
        <v>7499259376</v>
      </c>
      <c r="F104" s="5">
        <v>6447874836</v>
      </c>
      <c r="G104" s="5">
        <v>6447874836</v>
      </c>
      <c r="I104" s="5">
        <v>7499259376</v>
      </c>
      <c r="J104" s="5">
        <v>6447874836</v>
      </c>
      <c r="K104" s="5">
        <v>12500259978</v>
      </c>
      <c r="L104" s="5">
        <v>11111377850</v>
      </c>
      <c r="M104" s="5">
        <v>7469302436</v>
      </c>
    </row>
    <row r="105" spans="3:13" ht="15.5" x14ac:dyDescent="0.35">
      <c r="C105" t="s">
        <v>122</v>
      </c>
      <c r="D105" s="5">
        <v>7499259376</v>
      </c>
      <c r="E105" s="5">
        <v>7499259376</v>
      </c>
      <c r="F105" s="5">
        <v>6447874836</v>
      </c>
      <c r="G105" s="5">
        <v>6447874836</v>
      </c>
      <c r="I105" s="5">
        <v>7499259376</v>
      </c>
      <c r="J105" s="5">
        <v>6447874836</v>
      </c>
      <c r="K105" s="5">
        <v>12500259978</v>
      </c>
      <c r="L105" s="5">
        <v>11111377850</v>
      </c>
      <c r="M105" s="5">
        <v>7469302436</v>
      </c>
    </row>
    <row r="106" spans="3:13" ht="15.5" x14ac:dyDescent="0.35">
      <c r="C106" t="s">
        <v>126</v>
      </c>
      <c r="D106" s="5">
        <v>18419578265</v>
      </c>
      <c r="E106" s="5">
        <v>15553439111</v>
      </c>
      <c r="F106" s="5">
        <v>17592108179</v>
      </c>
      <c r="G106" s="5">
        <v>20329687957</v>
      </c>
      <c r="I106" s="5">
        <v>15553439111</v>
      </c>
      <c r="J106" s="5">
        <v>19119322322</v>
      </c>
      <c r="K106" s="5">
        <v>61996161762</v>
      </c>
      <c r="L106" s="5">
        <v>48134451521</v>
      </c>
      <c r="M106" s="5">
        <v>52474786082</v>
      </c>
    </row>
    <row r="107" spans="3:13" ht="15.5" x14ac:dyDescent="0.35">
      <c r="C107" t="s">
        <v>127</v>
      </c>
    </row>
    <row r="108" spans="3:13" ht="15.5" x14ac:dyDescent="0.35">
      <c r="C108" t="s">
        <v>128</v>
      </c>
      <c r="D108" s="5">
        <v>213783180000</v>
      </c>
      <c r="E108" s="5">
        <v>213783180000</v>
      </c>
      <c r="F108" s="5">
        <v>213783180000</v>
      </c>
      <c r="G108" s="5">
        <v>213783180000</v>
      </c>
      <c r="I108" s="5">
        <v>213783180000</v>
      </c>
      <c r="J108" s="5">
        <v>181715700000</v>
      </c>
      <c r="K108" s="5">
        <v>181715700000</v>
      </c>
      <c r="L108" s="5">
        <v>181715700000</v>
      </c>
      <c r="M108" s="5">
        <v>181715700000</v>
      </c>
    </row>
    <row r="109" spans="3:13" ht="15.5" x14ac:dyDescent="0.35">
      <c r="C109" t="s">
        <v>129</v>
      </c>
      <c r="D109" s="5">
        <v>242922105377</v>
      </c>
      <c r="E109" s="5">
        <v>242922105377</v>
      </c>
      <c r="F109" s="5">
        <v>242922105377</v>
      </c>
      <c r="G109" s="5">
        <v>242922105377</v>
      </c>
      <c r="I109" s="5">
        <v>242922105377</v>
      </c>
      <c r="J109" s="5">
        <v>133910704216</v>
      </c>
      <c r="K109" s="5">
        <v>134234851591</v>
      </c>
      <c r="L109" s="5">
        <v>134234851591</v>
      </c>
      <c r="M109" s="5">
        <v>134234851591</v>
      </c>
    </row>
    <row r="110" spans="3:13" ht="15.5" x14ac:dyDescent="0.35">
      <c r="C110" t="s">
        <v>130</v>
      </c>
      <c r="D110" s="5">
        <v>794706320833</v>
      </c>
      <c r="E110" s="5">
        <v>797768776604</v>
      </c>
      <c r="F110" s="5">
        <v>786700614522</v>
      </c>
      <c r="G110" s="5">
        <v>788845227367</v>
      </c>
      <c r="I110" s="5">
        <v>797768776604</v>
      </c>
      <c r="J110" s="5">
        <v>779244898772</v>
      </c>
      <c r="K110" s="5">
        <v>780458586060</v>
      </c>
      <c r="L110" s="5">
        <v>717567714672</v>
      </c>
      <c r="M110" s="5">
        <v>625061435374</v>
      </c>
    </row>
    <row r="111" spans="3:13" ht="15.5" x14ac:dyDescent="0.35">
      <c r="C111" t="s">
        <v>131</v>
      </c>
      <c r="D111" s="5">
        <v>42213497667</v>
      </c>
      <c r="E111" s="5">
        <v>42213497667</v>
      </c>
      <c r="F111" s="5">
        <v>42213497667</v>
      </c>
      <c r="G111" s="5">
        <v>42213497667</v>
      </c>
      <c r="I111" s="5">
        <v>42213497667</v>
      </c>
      <c r="J111" s="5">
        <v>36343140000</v>
      </c>
      <c r="K111" s="5">
        <v>36343140000</v>
      </c>
      <c r="L111" s="5">
        <v>36343140000</v>
      </c>
      <c r="M111" s="5">
        <v>36343140000</v>
      </c>
    </row>
    <row r="112" spans="3:13" ht="15.5" x14ac:dyDescent="0.35">
      <c r="C112" t="s">
        <v>132</v>
      </c>
      <c r="D112" s="5">
        <v>752492823166</v>
      </c>
      <c r="E112" s="5">
        <v>755555278937</v>
      </c>
      <c r="F112" s="5">
        <v>744487116855</v>
      </c>
      <c r="G112" s="5">
        <v>746631729700</v>
      </c>
      <c r="I112" s="5">
        <v>755555278937</v>
      </c>
      <c r="J112" s="5">
        <v>742901758772</v>
      </c>
      <c r="K112" s="5">
        <v>744115446060</v>
      </c>
      <c r="L112" s="5">
        <v>681224574672</v>
      </c>
      <c r="M112" s="5">
        <v>588718295374</v>
      </c>
    </row>
    <row r="113" spans="2:13" ht="15.5" x14ac:dyDescent="0.35">
      <c r="C113" t="s">
        <v>133</v>
      </c>
      <c r="D113" s="5">
        <v>794706320833</v>
      </c>
      <c r="E113" s="5">
        <v>797768776604</v>
      </c>
      <c r="F113" s="5">
        <v>786700614522</v>
      </c>
      <c r="G113" s="5">
        <v>788845227367</v>
      </c>
      <c r="I113" s="5">
        <v>797768776604</v>
      </c>
      <c r="J113" s="5">
        <v>779244898772</v>
      </c>
      <c r="K113" s="5">
        <v>780458586060</v>
      </c>
      <c r="L113" s="5">
        <v>717567714672</v>
      </c>
      <c r="M113" s="5">
        <v>625061435374</v>
      </c>
    </row>
    <row r="114" spans="2:13" ht="15.5" x14ac:dyDescent="0.35">
      <c r="C114" t="s">
        <v>134</v>
      </c>
      <c r="D114" s="5">
        <v>82938463848</v>
      </c>
      <c r="E114" s="5">
        <v>83235368349</v>
      </c>
      <c r="F114" s="5">
        <v>84869456330</v>
      </c>
      <c r="G114" s="5">
        <v>88263333870</v>
      </c>
      <c r="I114" s="5">
        <v>83235368349</v>
      </c>
      <c r="J114" s="5">
        <v>87732377362</v>
      </c>
      <c r="K114" s="5">
        <v>83224213555</v>
      </c>
      <c r="L114" s="5">
        <v>81166740801</v>
      </c>
      <c r="M114" s="5">
        <v>79836413821</v>
      </c>
    </row>
    <row r="115" spans="2:13" ht="15.5" x14ac:dyDescent="0.35">
      <c r="C115" t="s">
        <v>9</v>
      </c>
      <c r="D115" s="5">
        <v>1341638452991</v>
      </c>
      <c r="E115" s="5">
        <v>1345041175263</v>
      </c>
      <c r="F115" s="5">
        <v>1335559581162</v>
      </c>
      <c r="G115" s="5">
        <v>1341038671547</v>
      </c>
      <c r="I115" s="5">
        <v>1345041175263</v>
      </c>
      <c r="J115" s="5">
        <v>1189771606023</v>
      </c>
      <c r="K115" s="5">
        <v>1186965469029</v>
      </c>
      <c r="L115" s="5">
        <v>1121828098097</v>
      </c>
      <c r="M115" s="5">
        <v>1028182394819</v>
      </c>
    </row>
    <row r="116" spans="2:13" ht="15.5" x14ac:dyDescent="0.35">
      <c r="C116" t="s">
        <v>135</v>
      </c>
      <c r="D116" s="5">
        <v>1360058031256</v>
      </c>
      <c r="E116" s="5">
        <v>1360594614374</v>
      </c>
      <c r="F116" s="5">
        <v>1353151689341</v>
      </c>
      <c r="G116" s="5">
        <v>1361368359504</v>
      </c>
      <c r="I116" s="5">
        <v>1360594614374</v>
      </c>
      <c r="J116" s="5">
        <v>1208890928345</v>
      </c>
      <c r="K116" s="5">
        <v>1248961630791</v>
      </c>
      <c r="L116" s="5">
        <v>1169962549618</v>
      </c>
      <c r="M116" s="5">
        <v>1080657180901</v>
      </c>
    </row>
    <row r="117" spans="2:13" ht="15.5" x14ac:dyDescent="0.35">
      <c r="C117" t="s">
        <v>136</v>
      </c>
      <c r="D117" s="5">
        <v>2137831800</v>
      </c>
      <c r="E117" s="5">
        <v>2137831800</v>
      </c>
      <c r="F117" s="5">
        <v>2137831800</v>
      </c>
      <c r="G117" s="5">
        <v>2137831800</v>
      </c>
      <c r="I117" s="5">
        <v>2137831800</v>
      </c>
      <c r="J117" s="5">
        <v>1817157000</v>
      </c>
      <c r="K117" s="5">
        <v>1817157</v>
      </c>
      <c r="L117" s="5">
        <v>1817157</v>
      </c>
      <c r="M117" s="5">
        <v>1817157</v>
      </c>
    </row>
    <row r="119" spans="2:13" ht="15.5" x14ac:dyDescent="0.35">
      <c r="B119" t="s">
        <v>137</v>
      </c>
      <c r="C119" t="s">
        <v>138</v>
      </c>
      <c r="D119" s="5">
        <v>4577402308</v>
      </c>
      <c r="E119" s="5">
        <v>5764396085</v>
      </c>
      <c r="F119" s="5">
        <v>1705300495</v>
      </c>
      <c r="G119" s="5">
        <v>8780374070</v>
      </c>
      <c r="I119" s="5">
        <v>28783759449</v>
      </c>
      <c r="J119" s="5">
        <v>13673023048</v>
      </c>
      <c r="K119" s="5">
        <v>108890944305</v>
      </c>
      <c r="L119" s="5">
        <v>84957603775</v>
      </c>
      <c r="M119" s="5">
        <v>116566434133</v>
      </c>
    </row>
    <row r="120" spans="2:13" ht="15.5" x14ac:dyDescent="0.35">
      <c r="C120" t="s">
        <v>279</v>
      </c>
      <c r="D120" s="5">
        <v>22257995658</v>
      </c>
      <c r="E120" s="5">
        <v>40359546010</v>
      </c>
      <c r="F120" s="5">
        <v>21780088963</v>
      </c>
      <c r="G120" s="5">
        <v>33284217475</v>
      </c>
      <c r="I120" s="5">
        <v>134606166195</v>
      </c>
      <c r="J120" s="5">
        <v>229974379483</v>
      </c>
      <c r="K120" s="5">
        <v>334364324514</v>
      </c>
      <c r="L120" s="5">
        <v>319825451501</v>
      </c>
      <c r="M120" s="5">
        <v>288404893394</v>
      </c>
    </row>
    <row r="121" spans="2:13" ht="15.5" x14ac:dyDescent="0.35">
      <c r="C121" t="s">
        <v>280</v>
      </c>
      <c r="D121" s="5">
        <v>-17329982273</v>
      </c>
      <c r="E121" s="5">
        <v>-33301242784</v>
      </c>
      <c r="F121" s="5">
        <v>-19772650622</v>
      </c>
      <c r="G121" s="5">
        <v>-23685785230</v>
      </c>
      <c r="I121" s="5">
        <v>-102371644925</v>
      </c>
      <c r="J121" s="5">
        <v>-210216326906</v>
      </c>
      <c r="K121" s="5">
        <v>-217575531260</v>
      </c>
      <c r="L121" s="5">
        <v>-226595493592</v>
      </c>
      <c r="M121" s="5">
        <v>-164229557208</v>
      </c>
    </row>
    <row r="122" spans="2:13" ht="15.5" x14ac:dyDescent="0.35">
      <c r="C122" t="s">
        <v>590</v>
      </c>
    </row>
    <row r="123" spans="2:13" ht="15.5" x14ac:dyDescent="0.35">
      <c r="C123" t="s">
        <v>483</v>
      </c>
      <c r="D123" s="5">
        <v>-333356875</v>
      </c>
      <c r="E123" s="5">
        <v>-1147511875</v>
      </c>
      <c r="F123" s="5">
        <v>-298341250</v>
      </c>
      <c r="G123" s="5">
        <v>-725153750</v>
      </c>
      <c r="I123" s="5">
        <v>-3184311875</v>
      </c>
      <c r="J123" s="5">
        <v>-5609797249</v>
      </c>
      <c r="K123" s="5">
        <v>-7611348751</v>
      </c>
      <c r="L123" s="5">
        <v>-8088776094</v>
      </c>
      <c r="M123" s="5">
        <v>-7323956393</v>
      </c>
    </row>
    <row r="124" spans="2:13" ht="15.5" x14ac:dyDescent="0.35">
      <c r="C124" t="s">
        <v>938</v>
      </c>
      <c r="D124" s="5">
        <v>-17254202</v>
      </c>
      <c r="E124" s="5">
        <v>-146395266</v>
      </c>
      <c r="F124" s="5">
        <v>-3796596</v>
      </c>
      <c r="G124" s="5">
        <v>-92904425</v>
      </c>
      <c r="I124" s="5">
        <v>-266449946</v>
      </c>
      <c r="J124" s="5">
        <v>-475232280</v>
      </c>
      <c r="K124" s="5">
        <v>-286500198</v>
      </c>
      <c r="L124" s="5">
        <v>-183578040</v>
      </c>
      <c r="M124" s="5">
        <v>-284945660</v>
      </c>
    </row>
    <row r="125" spans="2:13" ht="15.5" x14ac:dyDescent="0.35">
      <c r="C125" t="s">
        <v>592</v>
      </c>
      <c r="D125" s="5">
        <v>-350611077</v>
      </c>
      <c r="E125" s="5">
        <v>-1293907141</v>
      </c>
      <c r="F125" s="5">
        <v>-302137846</v>
      </c>
      <c r="G125" s="5">
        <v>-818058175</v>
      </c>
      <c r="I125" s="5">
        <v>-3450761821</v>
      </c>
      <c r="J125" s="5">
        <v>-6085029529</v>
      </c>
      <c r="K125" s="5">
        <v>-7897848949</v>
      </c>
      <c r="L125" s="5">
        <v>-8272354134</v>
      </c>
      <c r="M125" s="5">
        <v>-7608902053</v>
      </c>
    </row>
    <row r="126" spans="2:13" ht="15.5" x14ac:dyDescent="0.35">
      <c r="C126" t="s">
        <v>145</v>
      </c>
      <c r="E126" s="5">
        <v>-2400334722</v>
      </c>
      <c r="F126" s="5">
        <v>-10190750000</v>
      </c>
      <c r="G126" s="5">
        <v>3635531731</v>
      </c>
      <c r="I126" s="5">
        <v>132987796439</v>
      </c>
      <c r="J126" s="5">
        <v>-66014491000</v>
      </c>
      <c r="K126" s="5">
        <v>-27449715000</v>
      </c>
      <c r="L126" s="5">
        <v>3832000000</v>
      </c>
      <c r="M126" s="5">
        <v>-62600000000</v>
      </c>
    </row>
    <row r="127" spans="2:13" ht="15.5" x14ac:dyDescent="0.35">
      <c r="C127" t="s">
        <v>146</v>
      </c>
      <c r="D127" s="5">
        <v>-4555508626</v>
      </c>
      <c r="E127" s="5">
        <v>-1956103510</v>
      </c>
      <c r="F127" s="5">
        <v>-10579500711</v>
      </c>
      <c r="G127" s="5">
        <v>-5110096979</v>
      </c>
      <c r="I127" s="5">
        <v>-25815656592</v>
      </c>
      <c r="J127" s="5">
        <v>-86823452386</v>
      </c>
      <c r="K127" s="5">
        <v>-43794386050</v>
      </c>
      <c r="L127" s="5">
        <v>-25486666965</v>
      </c>
      <c r="M127" s="5">
        <v>-69560911590</v>
      </c>
    </row>
    <row r="128" spans="2:13" ht="15.5" x14ac:dyDescent="0.35">
      <c r="C128" t="s">
        <v>1529</v>
      </c>
    </row>
    <row r="129" spans="3:13" ht="15.5" x14ac:dyDescent="0.35">
      <c r="C129" t="s">
        <v>1530</v>
      </c>
      <c r="J129" s="5">
        <v>2200000000</v>
      </c>
    </row>
    <row r="130" spans="3:13" ht="15.5" x14ac:dyDescent="0.35">
      <c r="C130" t="s">
        <v>1531</v>
      </c>
      <c r="J130" s="5">
        <v>5229950000</v>
      </c>
      <c r="L130" s="5">
        <v>1221000000</v>
      </c>
      <c r="M130" s="5">
        <v>1221150000</v>
      </c>
    </row>
    <row r="131" spans="3:13" ht="15.5" x14ac:dyDescent="0.35">
      <c r="C131" t="s">
        <v>1532</v>
      </c>
      <c r="J131" s="5">
        <v>7429950000</v>
      </c>
      <c r="L131" s="5">
        <v>1221000000</v>
      </c>
      <c r="M131" s="5">
        <v>1221150000</v>
      </c>
    </row>
    <row r="132" spans="3:13" ht="15.5" x14ac:dyDescent="0.35">
      <c r="C132" t="s">
        <v>1075</v>
      </c>
      <c r="D132" s="5">
        <v>1706952053</v>
      </c>
      <c r="E132" s="5">
        <v>1904520156</v>
      </c>
      <c r="F132" s="5">
        <v>2275161148</v>
      </c>
      <c r="G132" s="5">
        <v>2562553323</v>
      </c>
      <c r="I132" s="5">
        <v>8555207939</v>
      </c>
      <c r="J132" s="5">
        <v>4756928713</v>
      </c>
      <c r="K132" s="5">
        <v>6919474161</v>
      </c>
      <c r="L132" s="5">
        <v>2628644234</v>
      </c>
      <c r="M132" s="5">
        <v>3941939845</v>
      </c>
    </row>
    <row r="133" spans="3:13" ht="15.5" x14ac:dyDescent="0.35">
      <c r="C133" t="s">
        <v>1533</v>
      </c>
      <c r="J133" s="5">
        <v>2456250000</v>
      </c>
    </row>
    <row r="134" spans="3:13" ht="15.5" x14ac:dyDescent="0.35">
      <c r="C134" t="s">
        <v>1534</v>
      </c>
      <c r="E134" s="5">
        <v>6786300000</v>
      </c>
      <c r="I134" s="5">
        <v>6786300000</v>
      </c>
      <c r="J134" s="5">
        <v>32500000</v>
      </c>
    </row>
    <row r="135" spans="3:13" ht="15.5" x14ac:dyDescent="0.35">
      <c r="C135" t="s">
        <v>678</v>
      </c>
      <c r="D135" s="5">
        <v>-2690660000</v>
      </c>
      <c r="E135" s="5">
        <v>16025820476</v>
      </c>
      <c r="F135" s="5">
        <v>-8341655559</v>
      </c>
      <c r="G135" s="5">
        <v>-2581599416</v>
      </c>
      <c r="I135" s="5">
        <v>-3183155000</v>
      </c>
      <c r="J135" s="5">
        <v>-90737392962</v>
      </c>
      <c r="K135" s="5">
        <v>-3384012627</v>
      </c>
    </row>
    <row r="136" spans="3:13" ht="15.5" x14ac:dyDescent="0.35">
      <c r="C136" t="s">
        <v>894</v>
      </c>
      <c r="F136" s="5">
        <v>4500000000</v>
      </c>
      <c r="G136" s="5">
        <v>-4500000000</v>
      </c>
      <c r="K136" s="5">
        <v>-21540000000</v>
      </c>
      <c r="L136" s="5">
        <v>-17670455380</v>
      </c>
      <c r="M136" s="5">
        <v>-61806919121</v>
      </c>
    </row>
    <row r="137" spans="3:13" ht="15.5" x14ac:dyDescent="0.35">
      <c r="C137" t="s">
        <v>1535</v>
      </c>
      <c r="D137" s="5">
        <v>-85371679</v>
      </c>
      <c r="E137" s="5">
        <v>-16697030489</v>
      </c>
      <c r="G137" s="5">
        <v>-906840886</v>
      </c>
      <c r="I137" s="5">
        <v>-19269177814</v>
      </c>
      <c r="J137" s="5">
        <v>-1666468969</v>
      </c>
      <c r="K137" s="5">
        <v>-1895274916</v>
      </c>
      <c r="L137" s="5">
        <v>-11136178328</v>
      </c>
      <c r="M137" s="5">
        <v>-12536583404</v>
      </c>
    </row>
    <row r="138" spans="3:13" ht="15.5" x14ac:dyDescent="0.35">
      <c r="C138" t="s">
        <v>148</v>
      </c>
      <c r="D138" s="5">
        <v>-76429000</v>
      </c>
      <c r="E138" s="5">
        <v>-749992963</v>
      </c>
      <c r="F138" s="5">
        <v>-13006300</v>
      </c>
      <c r="G138" s="5">
        <v>-17960000</v>
      </c>
      <c r="I138" s="5">
        <v>-812861027</v>
      </c>
      <c r="J138" s="5">
        <v>-1017319168</v>
      </c>
      <c r="K138" s="5">
        <v>-1156038676</v>
      </c>
      <c r="L138" s="5">
        <v>-798425250</v>
      </c>
      <c r="M138" s="5">
        <v>-470498910</v>
      </c>
    </row>
    <row r="139" spans="3:13" ht="15.5" x14ac:dyDescent="0.35">
      <c r="C139" t="s">
        <v>447</v>
      </c>
      <c r="D139" s="5">
        <v>190000000</v>
      </c>
      <c r="G139" s="5">
        <v>333750000</v>
      </c>
      <c r="I139" s="5">
        <v>333750000</v>
      </c>
      <c r="J139" s="5">
        <v>82100000</v>
      </c>
      <c r="K139" s="5">
        <v>129799000</v>
      </c>
      <c r="L139" s="5">
        <v>268747759</v>
      </c>
      <c r="M139" s="5">
        <v>90000000</v>
      </c>
    </row>
    <row r="140" spans="3:13" ht="15.5" x14ac:dyDescent="0.35">
      <c r="C140" t="s">
        <v>1536</v>
      </c>
      <c r="E140" s="5">
        <v>5274279310</v>
      </c>
      <c r="I140" s="5">
        <v>5274279310</v>
      </c>
      <c r="K140" s="5">
        <v>2931667008</v>
      </c>
    </row>
    <row r="141" spans="3:13" ht="15.5" x14ac:dyDescent="0.35">
      <c r="C141" t="s">
        <v>847</v>
      </c>
      <c r="D141" s="5">
        <v>-3600000000</v>
      </c>
      <c r="E141" s="5">
        <v>-14500000000</v>
      </c>
      <c r="F141" s="5">
        <v>-9000000000</v>
      </c>
      <c r="I141" s="5">
        <v>-23500000000</v>
      </c>
      <c r="J141" s="5">
        <v>-8160000000</v>
      </c>
      <c r="K141" s="5">
        <v>-25800000000</v>
      </c>
    </row>
    <row r="142" spans="3:13" ht="15.5" x14ac:dyDescent="0.35">
      <c r="C142" t="s">
        <v>149</v>
      </c>
      <c r="E142" s="5">
        <v>-2400334722</v>
      </c>
      <c r="F142" s="5">
        <v>-10190750000</v>
      </c>
      <c r="G142" s="5">
        <v>3635531731</v>
      </c>
      <c r="I142" s="5">
        <v>132987796439</v>
      </c>
      <c r="J142" s="5">
        <v>-66014491000</v>
      </c>
      <c r="K142" s="5">
        <v>-27449715000</v>
      </c>
      <c r="L142" s="5">
        <v>3832000000</v>
      </c>
      <c r="M142" s="5">
        <v>-62600000000</v>
      </c>
    </row>
    <row r="143" spans="3:13" ht="15.5" x14ac:dyDescent="0.35">
      <c r="C143" t="s">
        <v>1537</v>
      </c>
    </row>
    <row r="144" spans="3:13" ht="15.5" x14ac:dyDescent="0.35">
      <c r="C144" t="s">
        <v>1538</v>
      </c>
      <c r="J144" s="5">
        <v>-59966181000</v>
      </c>
      <c r="K144" s="5">
        <v>-19988727000</v>
      </c>
      <c r="M144" s="5">
        <v>-60000000000</v>
      </c>
    </row>
    <row r="145" spans="3:13" ht="15.5" x14ac:dyDescent="0.35">
      <c r="C145" t="s">
        <v>1539</v>
      </c>
      <c r="E145" s="5">
        <v>-2205000000</v>
      </c>
      <c r="F145" s="5">
        <v>-3690750000</v>
      </c>
      <c r="I145" s="5">
        <v>-5895750000</v>
      </c>
      <c r="J145" s="5">
        <v>-299250000</v>
      </c>
      <c r="K145" s="5">
        <v>-6384000000</v>
      </c>
      <c r="L145" s="5">
        <v>-7035000000</v>
      </c>
      <c r="M145" s="5">
        <v>-9550000000</v>
      </c>
    </row>
    <row r="146" spans="3:13" ht="15.5" x14ac:dyDescent="0.35">
      <c r="C146" t="s">
        <v>1540</v>
      </c>
      <c r="E146" s="5">
        <v>-2205000000</v>
      </c>
      <c r="F146" s="5">
        <v>-3690750000</v>
      </c>
      <c r="I146" s="5">
        <v>-5895750000</v>
      </c>
      <c r="J146" s="5">
        <v>-60265431000</v>
      </c>
      <c r="K146" s="5">
        <v>-26372727000</v>
      </c>
      <c r="L146" s="5">
        <v>-7035000000</v>
      </c>
      <c r="M146" s="5">
        <v>-69550000000</v>
      </c>
    </row>
    <row r="147" spans="3:13" ht="15.5" x14ac:dyDescent="0.35">
      <c r="C147" t="s">
        <v>951</v>
      </c>
      <c r="E147" s="5">
        <v>141078881161</v>
      </c>
      <c r="I147" s="5">
        <v>141078881161</v>
      </c>
    </row>
    <row r="148" spans="3:13" ht="15.5" x14ac:dyDescent="0.35">
      <c r="C148" t="s">
        <v>1541</v>
      </c>
      <c r="J148" s="5">
        <v>-6567000000</v>
      </c>
    </row>
    <row r="149" spans="3:13" ht="15.5" x14ac:dyDescent="0.35">
      <c r="C149" t="s">
        <v>1542</v>
      </c>
      <c r="J149" s="5">
        <v>-1182060000</v>
      </c>
      <c r="K149" s="5">
        <v>-1076988000</v>
      </c>
    </row>
    <row r="150" spans="3:13" ht="15.5" x14ac:dyDescent="0.35">
      <c r="C150" t="s">
        <v>489</v>
      </c>
      <c r="F150" s="5">
        <v>-4500000000</v>
      </c>
      <c r="G150" s="5">
        <v>3500000000</v>
      </c>
      <c r="J150" s="5">
        <v>2000000000</v>
      </c>
    </row>
    <row r="151" spans="3:13" ht="15.5" x14ac:dyDescent="0.35">
      <c r="C151" t="s">
        <v>311</v>
      </c>
      <c r="F151" s="5">
        <v>-2000000000</v>
      </c>
      <c r="I151" s="5">
        <v>-2000000000</v>
      </c>
    </row>
    <row r="152" spans="3:13" ht="15.5" x14ac:dyDescent="0.35">
      <c r="C152" t="s">
        <v>1160</v>
      </c>
      <c r="E152" s="5">
        <v>-295334722</v>
      </c>
      <c r="I152" s="5">
        <v>-295334722</v>
      </c>
    </row>
    <row r="153" spans="3:13" ht="15.5" x14ac:dyDescent="0.35">
      <c r="C153" t="s">
        <v>1543</v>
      </c>
      <c r="L153" s="5">
        <v>6567000000</v>
      </c>
    </row>
    <row r="154" spans="3:13" ht="15.5" x14ac:dyDescent="0.35">
      <c r="C154" t="s">
        <v>1207</v>
      </c>
      <c r="E154" s="5">
        <v>-109011401161</v>
      </c>
      <c r="G154" s="5">
        <v>135531731</v>
      </c>
    </row>
    <row r="155" spans="3:13" ht="15.5" x14ac:dyDescent="0.35">
      <c r="C155" t="s">
        <v>163</v>
      </c>
      <c r="E155" s="5">
        <v>-31967480000</v>
      </c>
      <c r="I155" s="5">
        <v>100000000</v>
      </c>
      <c r="L155" s="5">
        <v>4300000000</v>
      </c>
      <c r="M155" s="5">
        <v>6950000000</v>
      </c>
    </row>
    <row r="156" spans="3:13" ht="15.5" x14ac:dyDescent="0.35">
      <c r="C156" t="s">
        <v>164</v>
      </c>
      <c r="D156" s="5">
        <v>21893682</v>
      </c>
      <c r="E156" s="5">
        <v>1407957853</v>
      </c>
      <c r="F156" s="5">
        <v>-19064950216</v>
      </c>
      <c r="G156" s="5">
        <v>7305808822</v>
      </c>
      <c r="I156" s="5">
        <v>135955899296</v>
      </c>
      <c r="J156" s="5">
        <v>-139164920338</v>
      </c>
      <c r="K156" s="5">
        <v>37646843255</v>
      </c>
      <c r="L156" s="5">
        <v>63302936810</v>
      </c>
      <c r="M156" s="5">
        <v>-15594477457</v>
      </c>
    </row>
    <row r="157" spans="3:13" ht="15.5" x14ac:dyDescent="0.35">
      <c r="C157" t="s">
        <v>1544</v>
      </c>
      <c r="J157" s="5">
        <v>-5000000</v>
      </c>
    </row>
    <row r="158" spans="3:13" ht="15.5" x14ac:dyDescent="0.35">
      <c r="C158" t="s">
        <v>165</v>
      </c>
      <c r="D158" s="5">
        <v>195196376876</v>
      </c>
      <c r="I158" s="5">
        <v>59240477580</v>
      </c>
      <c r="J158" s="5">
        <v>198410397918</v>
      </c>
      <c r="K158" s="5">
        <v>160766054663</v>
      </c>
      <c r="L158" s="5">
        <v>97463117853</v>
      </c>
      <c r="M158" s="5">
        <v>111420621623</v>
      </c>
    </row>
    <row r="159" spans="3:13" ht="15.5" x14ac:dyDescent="0.35">
      <c r="C159" t="s">
        <v>166</v>
      </c>
      <c r="D159" s="5">
        <v>195218270558</v>
      </c>
      <c r="E159" s="5">
        <v>1407957853</v>
      </c>
      <c r="F159" s="5">
        <v>-19064950216</v>
      </c>
      <c r="G159" s="5">
        <v>7305808822</v>
      </c>
      <c r="I159" s="5">
        <v>195196376876</v>
      </c>
      <c r="J159" s="5">
        <v>59240477580</v>
      </c>
      <c r="K159" s="5">
        <v>198412897918</v>
      </c>
      <c r="L159" s="5">
        <v>160766054663</v>
      </c>
      <c r="M159" s="5">
        <v>97463117853</v>
      </c>
    </row>
    <row r="161" spans="2:13" ht="15.5" x14ac:dyDescent="0.35">
      <c r="B161" t="s">
        <v>167</v>
      </c>
      <c r="C161" t="s">
        <v>11</v>
      </c>
      <c r="D161" s="6">
        <v>2140000000.0000002</v>
      </c>
      <c r="E161" s="6">
        <v>2140000000.0000002</v>
      </c>
      <c r="F161" s="6">
        <v>2140000000.0000002</v>
      </c>
      <c r="G161" s="6">
        <v>2140000000.0000002</v>
      </c>
      <c r="I161" s="6">
        <v>2140000000.0000002</v>
      </c>
      <c r="J161" s="5">
        <v>1820000000</v>
      </c>
      <c r="K161" s="5">
        <v>0</v>
      </c>
      <c r="L161" s="5">
        <v>0</v>
      </c>
      <c r="M161" s="5">
        <v>0</v>
      </c>
    </row>
    <row r="162" spans="2:13" ht="15.5" x14ac:dyDescent="0.35">
      <c r="C162" t="s">
        <v>168</v>
      </c>
      <c r="D162" s="6">
        <v>-1.43</v>
      </c>
      <c r="E162" s="6">
        <v>5.03</v>
      </c>
      <c r="F162" s="5">
        <v>-1</v>
      </c>
      <c r="G162" s="6">
        <v>2.88</v>
      </c>
    </row>
    <row r="163" spans="2:13" ht="15.5" x14ac:dyDescent="0.35">
      <c r="C163" t="s">
        <v>169</v>
      </c>
      <c r="D163" s="6">
        <v>-227.97</v>
      </c>
      <c r="E163" s="6">
        <v>81.510000000000005</v>
      </c>
      <c r="F163" s="5">
        <v>-274</v>
      </c>
      <c r="G163" s="6">
        <v>69.44</v>
      </c>
    </row>
    <row r="164" spans="2:13" ht="15.5" x14ac:dyDescent="0.35">
      <c r="C164" t="s">
        <v>60</v>
      </c>
      <c r="D164" s="6">
        <v>62.72</v>
      </c>
      <c r="E164" s="6">
        <v>18.29</v>
      </c>
      <c r="F164" s="6">
        <v>45.9</v>
      </c>
      <c r="G164" s="6">
        <v>12.76</v>
      </c>
    </row>
    <row r="165" spans="2:13" ht="15.5" x14ac:dyDescent="0.35">
      <c r="C165" t="s">
        <v>170</v>
      </c>
      <c r="D165" s="5">
        <v>-4320000000</v>
      </c>
      <c r="E165" s="5">
        <v>8680000000</v>
      </c>
      <c r="F165" s="5">
        <v>-3400000000</v>
      </c>
      <c r="G165" s="5">
        <v>4850000000</v>
      </c>
    </row>
    <row r="166" spans="2:13" ht="15.5" x14ac:dyDescent="0.35">
      <c r="C166" t="s">
        <v>171</v>
      </c>
      <c r="D166" s="6">
        <v>-2.3E-3</v>
      </c>
      <c r="E166" s="6">
        <v>7.9000000000000008E-3</v>
      </c>
      <c r="F166" s="6">
        <v>-1.6000000000000001E-3</v>
      </c>
      <c r="G166" s="6">
        <v>4.5000000000000005E-3</v>
      </c>
    </row>
    <row r="167" spans="2:13" ht="15.5" x14ac:dyDescent="0.35">
      <c r="C167" t="s">
        <v>172</v>
      </c>
      <c r="D167" s="6">
        <v>-2.3999999999999998E-3</v>
      </c>
      <c r="E167" s="6">
        <v>8.5000000000000006E-3</v>
      </c>
      <c r="F167" s="6">
        <v>-1.7000000000000001E-3</v>
      </c>
      <c r="G167" s="6">
        <v>4.8999999999999998E-3</v>
      </c>
    </row>
    <row r="168" spans="2:13" ht="15.5" x14ac:dyDescent="0.35">
      <c r="C168" t="s">
        <v>173</v>
      </c>
      <c r="D168" s="6">
        <v>-3.4000000000000002E-3</v>
      </c>
      <c r="E168" s="6">
        <v>6.1999999999999998E-3</v>
      </c>
      <c r="F168" s="6">
        <v>-2.7000000000000001E-3</v>
      </c>
      <c r="G168" s="6">
        <v>3.4000000000000002E-3</v>
      </c>
    </row>
    <row r="169" spans="2:13" ht="15.5" x14ac:dyDescent="0.35">
      <c r="C169" t="s">
        <v>174</v>
      </c>
    </row>
    <row r="170" spans="2:13" ht="15.5" x14ac:dyDescent="0.35">
      <c r="C170" t="s">
        <v>175</v>
      </c>
      <c r="D170" s="5">
        <v>1342000000000</v>
      </c>
      <c r="E170" s="5">
        <v>1345000000000</v>
      </c>
      <c r="F170" s="5">
        <v>1336000000000</v>
      </c>
      <c r="G170" s="5">
        <v>1341000000000</v>
      </c>
    </row>
    <row r="171" spans="2:13" ht="15.5" x14ac:dyDescent="0.35">
      <c r="C171" t="s">
        <v>176</v>
      </c>
      <c r="D171" s="6">
        <v>0.55000000000000004</v>
      </c>
      <c r="E171" s="6">
        <v>0.69</v>
      </c>
      <c r="F171" s="6">
        <v>0.47</v>
      </c>
      <c r="G171" s="6">
        <v>0.34</v>
      </c>
    </row>
    <row r="172" spans="2:13" ht="15.5" x14ac:dyDescent="0.35">
      <c r="C172" t="s">
        <v>177</v>
      </c>
      <c r="D172" s="6">
        <v>588.77</v>
      </c>
      <c r="E172" s="6">
        <v>590.23</v>
      </c>
      <c r="F172" s="6">
        <v>585.03</v>
      </c>
      <c r="G172" s="5">
        <v>586</v>
      </c>
    </row>
    <row r="173" spans="2:13" ht="15.5" x14ac:dyDescent="0.35">
      <c r="C173" t="s">
        <v>178</v>
      </c>
      <c r="D173" s="6">
        <v>0.55000000000000004</v>
      </c>
      <c r="E173" s="6">
        <v>0.69</v>
      </c>
      <c r="F173" s="6">
        <v>0.47</v>
      </c>
      <c r="G173" s="6">
        <v>0.34</v>
      </c>
    </row>
    <row r="174" spans="2:13" ht="15.5" x14ac:dyDescent="0.35">
      <c r="C174" t="s">
        <v>179</v>
      </c>
      <c r="D174" s="6">
        <v>588.77</v>
      </c>
      <c r="E174" s="6">
        <v>590.23</v>
      </c>
      <c r="F174" s="6">
        <v>585.03</v>
      </c>
      <c r="G174" s="5">
        <v>586</v>
      </c>
    </row>
    <row r="175" spans="2:13" ht="15.5" x14ac:dyDescent="0.35">
      <c r="C175" t="s">
        <v>180</v>
      </c>
      <c r="G175" s="5">
        <v>6000000000</v>
      </c>
    </row>
    <row r="176" spans="2:13" ht="15.5" x14ac:dyDescent="0.35">
      <c r="C176" t="s">
        <v>181</v>
      </c>
    </row>
    <row r="177" spans="3:13" ht="15.5" x14ac:dyDescent="0.35">
      <c r="C177" t="s">
        <v>182</v>
      </c>
      <c r="D177" s="5">
        <v>1259000000000</v>
      </c>
      <c r="E177" s="5">
        <v>1262000000000</v>
      </c>
      <c r="F177" s="5">
        <v>1251000000000</v>
      </c>
      <c r="G177" s="5">
        <v>1253000000000</v>
      </c>
    </row>
    <row r="178" spans="3:13" ht="15.5" x14ac:dyDescent="0.35">
      <c r="C178" t="s">
        <v>23</v>
      </c>
      <c r="G178" s="5">
        <v>6000000000</v>
      </c>
    </row>
    <row r="179" spans="3:13" ht="15.5" x14ac:dyDescent="0.35">
      <c r="C179" t="s">
        <v>20</v>
      </c>
      <c r="D179" s="5">
        <v>-195000000000</v>
      </c>
      <c r="E179" s="5">
        <v>-195000000000</v>
      </c>
      <c r="F179" s="5">
        <v>-194000000000</v>
      </c>
      <c r="G179" s="5">
        <v>-206000000000</v>
      </c>
    </row>
    <row r="180" spans="3:13" ht="15.5" x14ac:dyDescent="0.35">
      <c r="C180" t="s">
        <v>183</v>
      </c>
      <c r="D180" s="5">
        <v>624000000000</v>
      </c>
      <c r="E180" s="5">
        <v>627000000000</v>
      </c>
      <c r="F180" s="5">
        <v>637000000000</v>
      </c>
      <c r="G180" s="5">
        <v>648000000000</v>
      </c>
    </row>
    <row r="181" spans="3:13" ht="15.5" x14ac:dyDescent="0.35">
      <c r="C181" t="s">
        <v>184</v>
      </c>
      <c r="D181" s="5">
        <v>5000000000</v>
      </c>
      <c r="E181" s="5">
        <v>6000000000</v>
      </c>
      <c r="F181" s="5">
        <v>2000000000</v>
      </c>
      <c r="G181" s="5">
        <v>9000000000</v>
      </c>
    </row>
    <row r="182" spans="3:13" ht="15.5" x14ac:dyDescent="0.35">
      <c r="C182" t="s">
        <v>185</v>
      </c>
      <c r="D182" s="5">
        <v>0</v>
      </c>
      <c r="E182" s="5">
        <v>-1000000000</v>
      </c>
      <c r="F182" s="5">
        <v>0</v>
      </c>
      <c r="G182" s="5">
        <v>0</v>
      </c>
    </row>
    <row r="183" spans="3:13" ht="15.5" x14ac:dyDescent="0.35">
      <c r="C183" t="s">
        <v>12</v>
      </c>
      <c r="D183" s="5">
        <v>5000000000</v>
      </c>
      <c r="E183" s="5">
        <v>5000000000</v>
      </c>
      <c r="F183" s="5">
        <v>2000000000</v>
      </c>
      <c r="G183" s="5">
        <v>9000000000</v>
      </c>
    </row>
    <row r="184" spans="3:13" ht="15.5" x14ac:dyDescent="0.35">
      <c r="C184" t="s">
        <v>15</v>
      </c>
      <c r="D184" s="6">
        <v>2.11</v>
      </c>
      <c r="E184" s="6">
        <v>2.35</v>
      </c>
      <c r="F184" s="6">
        <v>0.79</v>
      </c>
      <c r="G184" s="6">
        <v>4.0999999999999996</v>
      </c>
    </row>
    <row r="185" spans="3:13" ht="15.5" x14ac:dyDescent="0.35">
      <c r="C185" t="s">
        <v>45</v>
      </c>
      <c r="I185" s="6">
        <v>8.51</v>
      </c>
      <c r="J185" s="6">
        <v>32.31</v>
      </c>
      <c r="K185" s="6">
        <v>46026.99</v>
      </c>
      <c r="L185" s="6">
        <v>50173.39</v>
      </c>
      <c r="M185" s="6">
        <v>44798.77</v>
      </c>
    </row>
    <row r="186" spans="3:13" ht="15.5" x14ac:dyDescent="0.35">
      <c r="C186" t="s">
        <v>59</v>
      </c>
      <c r="I186" s="6">
        <v>48.18</v>
      </c>
      <c r="J186" s="5">
        <v>0</v>
      </c>
      <c r="K186" s="5">
        <v>0</v>
      </c>
      <c r="L186" s="5">
        <v>0</v>
      </c>
      <c r="M186" s="5">
        <v>0</v>
      </c>
    </row>
    <row r="187" spans="3:13" ht="15.5" x14ac:dyDescent="0.35">
      <c r="C187" t="s">
        <v>62</v>
      </c>
      <c r="I187" s="6">
        <v>6.64</v>
      </c>
      <c r="J187" s="5">
        <v>0</v>
      </c>
      <c r="K187" s="5">
        <v>0</v>
      </c>
      <c r="L187" s="5">
        <v>0</v>
      </c>
      <c r="M187" s="5">
        <v>0</v>
      </c>
    </row>
    <row r="188" spans="3:13" ht="15.5" x14ac:dyDescent="0.35">
      <c r="C188" t="s">
        <v>186</v>
      </c>
      <c r="I188" s="5">
        <v>14730000000</v>
      </c>
      <c r="J188" s="5">
        <v>54530000000</v>
      </c>
      <c r="K188" s="5">
        <v>92020000000</v>
      </c>
      <c r="L188" s="5">
        <v>93100000000</v>
      </c>
      <c r="M188" s="5">
        <v>93920000000</v>
      </c>
    </row>
    <row r="189" spans="3:13" ht="15.5" x14ac:dyDescent="0.35">
      <c r="C189" t="s">
        <v>187</v>
      </c>
      <c r="I189" s="6">
        <v>1.34E-2</v>
      </c>
      <c r="J189" s="6">
        <v>4.8600000000000004E-2</v>
      </c>
      <c r="K189" s="6">
        <v>6.7000000000000004E-2</v>
      </c>
      <c r="L189" s="6">
        <v>7.7899999999999997E-2</v>
      </c>
      <c r="M189" s="6">
        <v>7.5300000000000006E-2</v>
      </c>
    </row>
    <row r="190" spans="3:13" ht="15.5" x14ac:dyDescent="0.35">
      <c r="C190" t="s">
        <v>188</v>
      </c>
      <c r="I190" s="6">
        <v>1.44E-2</v>
      </c>
      <c r="J190" s="6">
        <v>5.33E-2</v>
      </c>
      <c r="K190" s="6">
        <v>7.5800000000000006E-2</v>
      </c>
      <c r="L190" s="6">
        <v>8.7599999999999997E-2</v>
      </c>
      <c r="M190" s="6">
        <v>8.5800000000000001E-2</v>
      </c>
    </row>
    <row r="191" spans="3:13" ht="15.5" x14ac:dyDescent="0.35">
      <c r="C191" t="s">
        <v>189</v>
      </c>
      <c r="I191" s="6">
        <v>1.0700000000000001E-2</v>
      </c>
      <c r="J191" s="6">
        <v>4.4699999999999997E-2</v>
      </c>
      <c r="K191" s="6">
        <v>7.8200000000000006E-2</v>
      </c>
      <c r="L191" s="6">
        <v>8.5099999999999995E-2</v>
      </c>
      <c r="M191" s="6">
        <v>0.17920000000000003</v>
      </c>
    </row>
    <row r="192" spans="3:13" ht="15.5" x14ac:dyDescent="0.35">
      <c r="C192" t="s">
        <v>190</v>
      </c>
    </row>
    <row r="193" spans="2:13" ht="15.5" x14ac:dyDescent="0.35">
      <c r="C193" t="s">
        <v>56</v>
      </c>
      <c r="I193" s="6">
        <v>0.69</v>
      </c>
      <c r="J193" s="5">
        <v>0</v>
      </c>
      <c r="K193" s="5">
        <v>0</v>
      </c>
      <c r="L193" s="5">
        <v>0</v>
      </c>
      <c r="M193" s="5">
        <v>0</v>
      </c>
    </row>
    <row r="194" spans="2:13" ht="15.5" x14ac:dyDescent="0.35">
      <c r="C194" t="s">
        <v>53</v>
      </c>
      <c r="I194" s="6">
        <v>590.23</v>
      </c>
      <c r="J194" s="6">
        <v>606.46</v>
      </c>
      <c r="K194" s="6">
        <v>607400.05000000005</v>
      </c>
      <c r="L194" s="6">
        <v>572686.54</v>
      </c>
      <c r="M194" s="6">
        <v>521884.45</v>
      </c>
    </row>
    <row r="195" spans="2:13" ht="15.5" x14ac:dyDescent="0.35">
      <c r="C195" t="s">
        <v>191</v>
      </c>
      <c r="I195" s="6">
        <v>0.69</v>
      </c>
      <c r="J195" s="5">
        <v>0</v>
      </c>
      <c r="K195" s="5">
        <v>0</v>
      </c>
      <c r="L195" s="5">
        <v>0</v>
      </c>
      <c r="M195" s="5">
        <v>0</v>
      </c>
    </row>
    <row r="196" spans="2:13" ht="15.5" x14ac:dyDescent="0.35">
      <c r="C196" t="s">
        <v>192</v>
      </c>
      <c r="I196" s="6">
        <v>590.23</v>
      </c>
      <c r="J196" s="6">
        <v>606.46</v>
      </c>
      <c r="K196" s="6">
        <v>607400.05000000005</v>
      </c>
      <c r="L196" s="6">
        <v>572686.54</v>
      </c>
      <c r="M196" s="6">
        <v>521884.45</v>
      </c>
    </row>
    <row r="197" spans="2:13" ht="15.5" x14ac:dyDescent="0.35">
      <c r="C197" t="s">
        <v>193</v>
      </c>
      <c r="J197" s="5">
        <v>2000000000</v>
      </c>
    </row>
    <row r="198" spans="2:13" ht="15.5" x14ac:dyDescent="0.35">
      <c r="C198" t="s">
        <v>194</v>
      </c>
    </row>
    <row r="199" spans="2:13" ht="15.5" x14ac:dyDescent="0.35">
      <c r="C199" t="s">
        <v>25</v>
      </c>
      <c r="J199" s="5">
        <v>2000000000</v>
      </c>
    </row>
    <row r="200" spans="2:13" ht="15.5" x14ac:dyDescent="0.35">
      <c r="C200" t="s">
        <v>22</v>
      </c>
      <c r="I200" s="5">
        <v>-195000000000</v>
      </c>
      <c r="J200" s="5">
        <v>-57000000000</v>
      </c>
      <c r="K200" s="5">
        <v>-198000000000</v>
      </c>
      <c r="L200" s="5">
        <v>-161000000000</v>
      </c>
      <c r="M200" s="5">
        <v>-97000000000</v>
      </c>
    </row>
    <row r="201" spans="2:13" ht="15.5" x14ac:dyDescent="0.35">
      <c r="C201" t="s">
        <v>195</v>
      </c>
      <c r="I201" s="5">
        <v>627000000000</v>
      </c>
      <c r="J201" s="5">
        <v>512000000000</v>
      </c>
      <c r="K201" s="5">
        <v>611000000000</v>
      </c>
      <c r="L201" s="5">
        <v>570000000000</v>
      </c>
      <c r="M201" s="5">
        <v>516000000000</v>
      </c>
    </row>
    <row r="202" spans="2:13" ht="15.5" x14ac:dyDescent="0.35">
      <c r="C202" t="s">
        <v>196</v>
      </c>
      <c r="I202" s="5">
        <v>29000000000</v>
      </c>
      <c r="J202" s="5">
        <v>14000000000</v>
      </c>
      <c r="K202" s="5">
        <v>109000000000</v>
      </c>
      <c r="L202" s="5">
        <v>85000000000</v>
      </c>
      <c r="M202" s="5">
        <v>117000000000</v>
      </c>
    </row>
    <row r="203" spans="2:13" ht="15.5" x14ac:dyDescent="0.35">
      <c r="C203" t="s">
        <v>197</v>
      </c>
      <c r="I203" s="5">
        <v>-1000000000</v>
      </c>
      <c r="J203" s="5">
        <v>-1000000000</v>
      </c>
      <c r="K203" s="5">
        <v>-1000000000</v>
      </c>
      <c r="L203" s="5">
        <v>-1000000000</v>
      </c>
      <c r="M203" s="5">
        <v>0</v>
      </c>
    </row>
    <row r="204" spans="2:13" ht="15.5" x14ac:dyDescent="0.35">
      <c r="C204" t="s">
        <v>14</v>
      </c>
      <c r="I204" s="5">
        <v>28000000000</v>
      </c>
      <c r="J204" s="5">
        <v>13000000000</v>
      </c>
      <c r="K204" s="5">
        <v>108000000000</v>
      </c>
      <c r="L204" s="5">
        <v>84000000000</v>
      </c>
      <c r="M204" s="5">
        <v>116000000000</v>
      </c>
    </row>
    <row r="205" spans="2:13" ht="15.5" x14ac:dyDescent="0.35">
      <c r="C205" t="s">
        <v>16</v>
      </c>
      <c r="I205" s="6">
        <v>13.08</v>
      </c>
      <c r="J205" s="6">
        <v>6.96</v>
      </c>
      <c r="K205" s="6">
        <v>59287.62</v>
      </c>
      <c r="L205" s="6">
        <v>46313.65</v>
      </c>
      <c r="M205" s="6">
        <v>63888.78</v>
      </c>
    </row>
    <row r="207" spans="2:13" ht="15.5" x14ac:dyDescent="0.35">
      <c r="B207" t="s">
        <v>198</v>
      </c>
      <c r="C207" t="s">
        <v>199</v>
      </c>
      <c r="D207" s="5">
        <v>-3000000000</v>
      </c>
      <c r="E207" s="5">
        <v>11000000000</v>
      </c>
      <c r="F207" s="5">
        <v>-2000000000</v>
      </c>
      <c r="G207" s="5">
        <v>6000000000</v>
      </c>
      <c r="H207" s="5">
        <v>-12000000000</v>
      </c>
      <c r="I207" s="5">
        <v>18000000000</v>
      </c>
      <c r="J207" s="5">
        <v>59000000000</v>
      </c>
      <c r="K207" s="5">
        <v>84000000000</v>
      </c>
      <c r="L207" s="5">
        <v>91000000000</v>
      </c>
      <c r="M207" s="5">
        <v>81000000000</v>
      </c>
    </row>
    <row r="208" spans="2:13" ht="15.5" x14ac:dyDescent="0.35">
      <c r="C208" t="s">
        <v>317</v>
      </c>
      <c r="H208" s="5">
        <v>12000000000</v>
      </c>
      <c r="I208" s="5">
        <v>18000000000</v>
      </c>
      <c r="J208" s="5">
        <v>59000000000</v>
      </c>
    </row>
    <row r="209" spans="3:13" ht="15.5" x14ac:dyDescent="0.35">
      <c r="C209" t="s">
        <v>44</v>
      </c>
      <c r="D209" s="6">
        <v>-1.43</v>
      </c>
      <c r="E209" s="6">
        <v>5.03</v>
      </c>
      <c r="F209" s="5">
        <v>-1</v>
      </c>
      <c r="G209" s="6">
        <v>2.88</v>
      </c>
      <c r="H209" s="6">
        <v>-5.73</v>
      </c>
      <c r="I209" s="6">
        <v>8.51</v>
      </c>
      <c r="J209" s="6">
        <v>27.46</v>
      </c>
      <c r="K209" s="6">
        <v>39.119999999999997</v>
      </c>
      <c r="L209" s="6">
        <v>42.65</v>
      </c>
      <c r="M209" s="6">
        <v>38.08</v>
      </c>
    </row>
    <row r="210" spans="3:13" ht="15.5" x14ac:dyDescent="0.35">
      <c r="C210" t="s">
        <v>318</v>
      </c>
      <c r="H210" s="6">
        <v>5.47</v>
      </c>
      <c r="I210" s="6">
        <v>8.51</v>
      </c>
      <c r="J210" s="6">
        <v>27.46</v>
      </c>
    </row>
    <row r="211" spans="3:13" ht="15.5" x14ac:dyDescent="0.35">
      <c r="C211" t="s">
        <v>204</v>
      </c>
      <c r="D211" s="5">
        <v>11000000000</v>
      </c>
      <c r="E211" s="5">
        <v>48000000000</v>
      </c>
      <c r="F211" s="5">
        <v>13000000000</v>
      </c>
      <c r="G211" s="5">
        <v>34000000000</v>
      </c>
      <c r="H211" s="5">
        <v>44000000000</v>
      </c>
      <c r="I211" s="5">
        <v>132000000000</v>
      </c>
      <c r="J211" s="5">
        <v>227000000000</v>
      </c>
      <c r="K211" s="5">
        <v>309000000000</v>
      </c>
      <c r="L211" s="5">
        <v>332000000000</v>
      </c>
      <c r="M211" s="5">
        <v>300000000000</v>
      </c>
    </row>
    <row r="212" spans="3:13" ht="15.5" x14ac:dyDescent="0.35">
      <c r="C212" t="s">
        <v>319</v>
      </c>
      <c r="H212" s="5">
        <v>105000000000</v>
      </c>
      <c r="I212" s="5">
        <v>132000000000</v>
      </c>
      <c r="J212" s="5">
        <v>227000000000</v>
      </c>
    </row>
    <row r="213" spans="3:13" ht="15.5" x14ac:dyDescent="0.35">
      <c r="C213" t="s">
        <v>208</v>
      </c>
      <c r="I213" s="6">
        <v>-64.569999999999993</v>
      </c>
    </row>
    <row r="214" spans="3:13" ht="15.5" x14ac:dyDescent="0.35">
      <c r="C214" t="s">
        <v>320</v>
      </c>
      <c r="I214" s="6">
        <v>67.62</v>
      </c>
    </row>
    <row r="215" spans="3:13" ht="15.5" x14ac:dyDescent="0.35">
      <c r="C215" t="s">
        <v>209</v>
      </c>
      <c r="I215" s="6">
        <v>7.42</v>
      </c>
    </row>
    <row r="216" spans="3:13" ht="15.5" x14ac:dyDescent="0.35">
      <c r="C216" t="s">
        <v>321</v>
      </c>
      <c r="I216" s="6">
        <v>1.4800000000000001E-2</v>
      </c>
    </row>
    <row r="217" spans="3:13" ht="15.5" x14ac:dyDescent="0.35">
      <c r="C217" t="s">
        <v>322</v>
      </c>
      <c r="I217" s="6">
        <v>7.51</v>
      </c>
    </row>
    <row r="218" spans="3:13" ht="15.5" x14ac:dyDescent="0.35">
      <c r="C218" t="s">
        <v>210</v>
      </c>
      <c r="I218" s="6">
        <v>0.63</v>
      </c>
    </row>
    <row r="219" spans="3:13" ht="15.5" x14ac:dyDescent="0.35">
      <c r="C219" t="s">
        <v>323</v>
      </c>
      <c r="I219" s="6">
        <v>37.979999999999997</v>
      </c>
    </row>
    <row r="220" spans="3:13" ht="15.5" x14ac:dyDescent="0.35">
      <c r="C220" t="s">
        <v>324</v>
      </c>
      <c r="I220" s="6">
        <v>39.61</v>
      </c>
    </row>
    <row r="221" spans="3:13" ht="15.5" x14ac:dyDescent="0.35">
      <c r="C221" t="s">
        <v>325</v>
      </c>
      <c r="I221" s="6">
        <v>143.47</v>
      </c>
    </row>
    <row r="222" spans="3:13" ht="15.5" x14ac:dyDescent="0.35">
      <c r="C222" t="s">
        <v>326</v>
      </c>
      <c r="I222" s="6">
        <v>116.77</v>
      </c>
    </row>
    <row r="223" spans="3:13" ht="15.5" x14ac:dyDescent="0.35">
      <c r="C223" t="s">
        <v>327</v>
      </c>
      <c r="I223" s="6">
        <v>-0.92</v>
      </c>
    </row>
    <row r="224" spans="3:13" ht="15.5" x14ac:dyDescent="0.35">
      <c r="C224" t="s">
        <v>328</v>
      </c>
      <c r="I224" s="6">
        <v>-0.72</v>
      </c>
    </row>
    <row r="225" spans="3:9" ht="15.5" x14ac:dyDescent="0.35">
      <c r="C225" t="s">
        <v>329</v>
      </c>
      <c r="I225" s="6">
        <v>5.47</v>
      </c>
    </row>
    <row r="226" spans="3:9" ht="15.5" x14ac:dyDescent="0.35">
      <c r="C226" t="s">
        <v>211</v>
      </c>
      <c r="I226" s="6">
        <v>-5.73</v>
      </c>
    </row>
    <row r="227" spans="3:9" ht="15.5" x14ac:dyDescent="0.35">
      <c r="C227" t="s">
        <v>330</v>
      </c>
      <c r="I227" s="6">
        <v>49.26</v>
      </c>
    </row>
    <row r="228" spans="3:9" ht="15.5" x14ac:dyDescent="0.35">
      <c r="C228" t="s">
        <v>212</v>
      </c>
      <c r="D228" s="6">
        <v>91.32</v>
      </c>
    </row>
    <row r="229" spans="3:9" ht="15.5" x14ac:dyDescent="0.35">
      <c r="C229" t="s">
        <v>213</v>
      </c>
      <c r="I229" s="6">
        <v>588.77</v>
      </c>
    </row>
    <row r="230" spans="3:9" ht="15.5" x14ac:dyDescent="0.35">
      <c r="C230" t="s">
        <v>331</v>
      </c>
      <c r="I230" s="6">
        <v>9.34</v>
      </c>
    </row>
    <row r="231" spans="3:9" ht="15.5" x14ac:dyDescent="0.35">
      <c r="C231" t="s">
        <v>214</v>
      </c>
      <c r="D231" s="6">
        <v>58.16</v>
      </c>
    </row>
    <row r="232" spans="3:9" ht="15.5" x14ac:dyDescent="0.35">
      <c r="C232" t="s">
        <v>215</v>
      </c>
      <c r="D232" s="6">
        <v>19.28</v>
      </c>
    </row>
    <row r="233" spans="3:9" ht="15.5" x14ac:dyDescent="0.35">
      <c r="C233" t="s">
        <v>217</v>
      </c>
      <c r="D233" s="6">
        <v>0.01</v>
      </c>
    </row>
    <row r="234" spans="3:9" ht="15.5" x14ac:dyDescent="0.35">
      <c r="C234" t="s">
        <v>219</v>
      </c>
      <c r="D234" s="6">
        <v>1.08</v>
      </c>
    </row>
    <row r="235" spans="3:9" ht="15.5" x14ac:dyDescent="0.35">
      <c r="C235" t="s">
        <v>12</v>
      </c>
      <c r="D235" s="5">
        <v>5000000000</v>
      </c>
    </row>
    <row r="236" spans="3:9" ht="15.5" x14ac:dyDescent="0.35">
      <c r="C236" t="s">
        <v>220</v>
      </c>
      <c r="I236" s="6">
        <v>76.69</v>
      </c>
    </row>
    <row r="237" spans="3:9" ht="15.5" x14ac:dyDescent="0.35">
      <c r="C237" t="s">
        <v>221</v>
      </c>
      <c r="I237" s="6">
        <v>8.6E-3</v>
      </c>
    </row>
    <row r="238" spans="3:9" ht="15.5" x14ac:dyDescent="0.35">
      <c r="C238" t="s">
        <v>222</v>
      </c>
      <c r="I238" s="6">
        <v>9.300000000000001E-3</v>
      </c>
    </row>
    <row r="239" spans="3:9" ht="15.5" x14ac:dyDescent="0.35">
      <c r="C239" t="s">
        <v>223</v>
      </c>
      <c r="I239" s="6">
        <v>3.4999999999999996E-3</v>
      </c>
    </row>
    <row r="240" spans="3:9" ht="15.5" x14ac:dyDescent="0.35">
      <c r="C240" t="s">
        <v>334</v>
      </c>
      <c r="I240" s="6">
        <v>2.8999999999999998E-3</v>
      </c>
    </row>
    <row r="241" spans="3:9" ht="15.5" x14ac:dyDescent="0.35">
      <c r="C241" t="s">
        <v>225</v>
      </c>
      <c r="D241" s="6">
        <v>8323.0499999999993</v>
      </c>
    </row>
    <row r="242" spans="3:9" ht="15.5" x14ac:dyDescent="0.35">
      <c r="C242" t="s">
        <v>226</v>
      </c>
      <c r="D242" s="6">
        <v>0.69</v>
      </c>
    </row>
    <row r="243" spans="3:9" ht="15.5" x14ac:dyDescent="0.35">
      <c r="C243" t="s">
        <v>335</v>
      </c>
      <c r="I243" s="6">
        <v>0.08</v>
      </c>
    </row>
    <row r="244" spans="3:9" ht="15.5" x14ac:dyDescent="0.35">
      <c r="C244" t="s">
        <v>336</v>
      </c>
      <c r="I244" s="6">
        <v>0.1</v>
      </c>
    </row>
    <row r="245" spans="3:9" ht="15.5" x14ac:dyDescent="0.35">
      <c r="C245" t="s">
        <v>40</v>
      </c>
      <c r="I245" s="5">
        <v>791000000000</v>
      </c>
    </row>
    <row r="246" spans="3:9" ht="15.5" x14ac:dyDescent="0.35">
      <c r="C246" t="s">
        <v>229</v>
      </c>
      <c r="I246" s="5">
        <v>679000000000</v>
      </c>
    </row>
    <row r="247" spans="3:9" ht="15.5" x14ac:dyDescent="0.35">
      <c r="C247" t="s">
        <v>230</v>
      </c>
      <c r="I247" s="6">
        <v>2140000000.0000002</v>
      </c>
    </row>
    <row r="248" spans="3:9" ht="15.5" x14ac:dyDescent="0.35">
      <c r="C248" t="s">
        <v>231</v>
      </c>
      <c r="I248" s="6">
        <v>7.4700000000000003E-2</v>
      </c>
    </row>
    <row r="249" spans="3:9" ht="15.5" x14ac:dyDescent="0.35">
      <c r="C249" t="s">
        <v>232</v>
      </c>
      <c r="D249" s="6">
        <v>0.58130000000000004</v>
      </c>
    </row>
    <row r="250" spans="3:9" ht="15.5" x14ac:dyDescent="0.35">
      <c r="C250" t="s">
        <v>233</v>
      </c>
      <c r="D250" s="6">
        <v>-0.4138</v>
      </c>
    </row>
    <row r="251" spans="3:9" ht="15.5" x14ac:dyDescent="0.35">
      <c r="C251" t="s">
        <v>234</v>
      </c>
      <c r="D251" s="6">
        <v>-0.27560000000000001</v>
      </c>
    </row>
    <row r="252" spans="3:9" ht="15.5" x14ac:dyDescent="0.35">
      <c r="C252" t="s">
        <v>235</v>
      </c>
      <c r="D252" s="6">
        <v>-0.70680000000000009</v>
      </c>
    </row>
    <row r="253" spans="3:9" ht="15.5" x14ac:dyDescent="0.35">
      <c r="C253" t="s">
        <v>236</v>
      </c>
      <c r="D253" s="6">
        <v>-0.70989999999999998</v>
      </c>
    </row>
    <row r="254" spans="3:9" ht="15.5" x14ac:dyDescent="0.35">
      <c r="C254" t="s">
        <v>237</v>
      </c>
      <c r="D254" s="6">
        <v>-1.8900999999999999</v>
      </c>
    </row>
    <row r="255" spans="3:9" ht="15.5" x14ac:dyDescent="0.35">
      <c r="C255" t="s">
        <v>244</v>
      </c>
      <c r="I255" s="5">
        <v>7</v>
      </c>
    </row>
    <row r="256" spans="3:9" ht="15.5" x14ac:dyDescent="0.35">
      <c r="C256" t="s">
        <v>245</v>
      </c>
      <c r="I256" s="6">
        <v>0.88</v>
      </c>
    </row>
    <row r="257" spans="3:9" ht="15.5" x14ac:dyDescent="0.35">
      <c r="C257" t="s">
        <v>246</v>
      </c>
      <c r="I257" s="6">
        <v>0.47</v>
      </c>
    </row>
    <row r="258" spans="3:9" ht="15.5" x14ac:dyDescent="0.35">
      <c r="C258" t="s">
        <v>247</v>
      </c>
      <c r="I258" s="6">
        <v>0.16</v>
      </c>
    </row>
    <row r="259" spans="3:9" ht="15.5" x14ac:dyDescent="0.35">
      <c r="C259" t="s">
        <v>249</v>
      </c>
      <c r="I259" s="6">
        <v>0.17</v>
      </c>
    </row>
    <row r="260" spans="3:9" ht="15.5" x14ac:dyDescent="0.35">
      <c r="C260" t="s">
        <v>250</v>
      </c>
      <c r="I260" s="6">
        <v>0.73</v>
      </c>
    </row>
    <row r="261" spans="3:9" ht="15.5" x14ac:dyDescent="0.35">
      <c r="C261" t="s">
        <v>251</v>
      </c>
      <c r="I261" s="6">
        <v>0.83</v>
      </c>
    </row>
    <row r="262" spans="3:9" ht="15.5" x14ac:dyDescent="0.35">
      <c r="C262" t="s">
        <v>337</v>
      </c>
      <c r="I262" s="5">
        <v>105000000000</v>
      </c>
    </row>
    <row r="263" spans="3:9" ht="15.5" x14ac:dyDescent="0.35">
      <c r="C263" t="s">
        <v>338</v>
      </c>
      <c r="I263" s="5">
        <v>65000000000</v>
      </c>
    </row>
    <row r="264" spans="3:9" ht="15.5" x14ac:dyDescent="0.35">
      <c r="C264" t="s">
        <v>339</v>
      </c>
      <c r="I264" s="5">
        <v>6000000000</v>
      </c>
    </row>
    <row r="265" spans="3:9" ht="15.5" x14ac:dyDescent="0.35">
      <c r="C265" t="s">
        <v>340</v>
      </c>
      <c r="I265" s="5">
        <v>12000000000</v>
      </c>
    </row>
    <row r="266" spans="3:9" ht="15.5" x14ac:dyDescent="0.35">
      <c r="C266" t="s">
        <v>252</v>
      </c>
      <c r="D266" s="5">
        <v>195000000000</v>
      </c>
    </row>
    <row r="267" spans="3:9" ht="15.5" x14ac:dyDescent="0.35">
      <c r="C267" t="s">
        <v>253</v>
      </c>
      <c r="D267" s="5">
        <v>1360000000000</v>
      </c>
    </row>
    <row r="268" spans="3:9" ht="15.5" x14ac:dyDescent="0.35">
      <c r="C268" t="s">
        <v>254</v>
      </c>
      <c r="D268" s="5">
        <v>18000000000</v>
      </c>
    </row>
    <row r="269" spans="3:9" ht="15.5" x14ac:dyDescent="0.35">
      <c r="C269" t="s">
        <v>183</v>
      </c>
      <c r="D269" s="5">
        <v>624000000000</v>
      </c>
    </row>
    <row r="270" spans="3:9" ht="15.5" x14ac:dyDescent="0.35">
      <c r="C270" t="s">
        <v>182</v>
      </c>
      <c r="I270" s="5">
        <v>1259000000000</v>
      </c>
    </row>
    <row r="271" spans="3:9" ht="15.5" x14ac:dyDescent="0.35">
      <c r="C271" t="s">
        <v>20</v>
      </c>
      <c r="D271" s="5">
        <v>-195000000000</v>
      </c>
    </row>
    <row r="272" spans="3:9" ht="15.5" x14ac:dyDescent="0.35">
      <c r="C272" t="s">
        <v>255</v>
      </c>
      <c r="I272" s="5">
        <v>1342000000000</v>
      </c>
    </row>
    <row r="273" spans="3:9" ht="15.5" x14ac:dyDescent="0.35">
      <c r="C273" t="s">
        <v>341</v>
      </c>
      <c r="I273" s="5">
        <v>21000000000</v>
      </c>
    </row>
    <row r="274" spans="3:9" ht="15.5" x14ac:dyDescent="0.35">
      <c r="C274" t="s">
        <v>342</v>
      </c>
      <c r="I274" s="5">
        <v>-22000000000</v>
      </c>
    </row>
    <row r="275" spans="3:9" ht="15.5" x14ac:dyDescent="0.35">
      <c r="C275" t="s">
        <v>343</v>
      </c>
      <c r="I275" s="5">
        <v>-9000000000</v>
      </c>
    </row>
    <row r="276" spans="3:9" ht="15.5" x14ac:dyDescent="0.35">
      <c r="C276" t="s">
        <v>344</v>
      </c>
      <c r="I276" s="5">
        <v>-1000000000</v>
      </c>
    </row>
    <row r="277" spans="3:9" ht="15.5" x14ac:dyDescent="0.35">
      <c r="C277" t="s">
        <v>345</v>
      </c>
      <c r="I277" s="5">
        <v>20000000000</v>
      </c>
    </row>
  </sheetData>
  <pageMargins left="0.7" right="0.7" top="0.75" bottom="0.75" header="0.3" footer="0.3"/>
  <ignoredErrors>
    <ignoredError sqref="A1:M278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30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1545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1546</v>
      </c>
      <c r="D2" s="2" vm="218">
        <f ca="1">IFERROR(_xlfn.STOCKHISTORY("XIDX:" &amp; $C$1, D3, , 0, 0, 1), "Libur")</f>
        <v>4990</v>
      </c>
      <c r="H2" s="2" vm="218">
        <f ca="1">IFERROR(INDEX(D2:G2,COUNT(D2:G2)),"")</f>
        <v>4990</v>
      </c>
      <c r="I2" s="2" vm="219">
        <f ca="1">IFERROR(_xlfn.STOCKHISTORY("XIDX:" &amp; $C$1, I1, , 0, 0, 1), "Libur")</f>
        <v>9850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11017175</v>
      </c>
      <c r="H4" s="2">
        <f>IFERROR(SUM(D4:G4)*(4/MAX(1,COUNT(D4:G4))),"")</f>
        <v>44068700</v>
      </c>
      <c r="I4" s="2">
        <f>IFERROR(INDEX(I51:I500,MATCH($C$4,$C$51:$C$500,0)),"")</f>
        <v>49313956</v>
      </c>
      <c r="J4" s="2">
        <f>IFERROR(INDEX(J51:J500,MATCH($C$4,$C$51:$C$500,0)),"")</f>
        <v>57743447</v>
      </c>
      <c r="K4" s="2">
        <f>IFERROR(INDEX(K51:K500,MATCH($C$4,$C$51:$C$500,0)),"")</f>
        <v>47041922</v>
      </c>
      <c r="L4" s="2">
        <f>IFERROR(INDEX(L51:L500,MATCH($C$4,$C$51:$C$500,0)),"")</f>
        <v>0</v>
      </c>
      <c r="M4" s="2">
        <f>IFERROR(INDEX(M51:M500,MATCH($C$4,$C$51:$C$500,0)),"")</f>
        <v>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4058124</v>
      </c>
      <c r="H5" s="2">
        <f>IFERROR(SUM(D5:G5)*(4/MAX(1,COUNT(D5:G5))),"")</f>
        <v>16232496</v>
      </c>
      <c r="I5" s="2">
        <f>IFERROR(INDEX(I51:I500,MATCH($C$5,$C$51:$C$500,0)),"")</f>
        <v>15262031</v>
      </c>
      <c r="J5" s="2">
        <f>IFERROR(INDEX(J51:J500,MATCH($C$5,$C$51:$C$500,0)),"")</f>
        <v>13867719</v>
      </c>
      <c r="K5" s="2">
        <f>IFERROR(INDEX(K51:K500,MATCH($C$5,$C$51:$C$500,0)),"")</f>
        <v>24299416</v>
      </c>
      <c r="L5" s="2">
        <f>IFERROR(INDEX(L51:L500,MATCH($C$5,$C$51:$C$500,0)),"")</f>
        <v>6275737</v>
      </c>
      <c r="M5" s="2">
        <f>IFERROR(INDEX(M51:M500,MATCH($C$5,$C$51:$C$500,0)),"")</f>
        <v>2138991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60694949</v>
      </c>
      <c r="H6" s="2">
        <f>IFERROR(INDEX(D6:G6,COUNT(D6:G6)),"")</f>
        <v>60694949</v>
      </c>
      <c r="I6" s="2">
        <f>IFERROR(INDEX(I51:I500,MATCH($C$6,$C$51:$C$500,0)),"")</f>
        <v>56604182</v>
      </c>
      <c r="J6" s="2">
        <f>IFERROR(INDEX(J51:J500,MATCH($C$6,$C$51:$C$500,0)),"")</f>
        <v>27399900</v>
      </c>
      <c r="K6" s="2">
        <f>IFERROR(INDEX(K51:K500,MATCH($C$6,$C$51:$C$500,0)),"")</f>
        <v>27521958</v>
      </c>
      <c r="L6" s="2">
        <f>IFERROR(INDEX(L51:L500,MATCH($C$6,$C$51:$C$500,0)),"")</f>
        <v>11546711</v>
      </c>
      <c r="M6" s="2">
        <f>IFERROR(INDEX(M51:M500,MATCH($C$6,$C$51:$C$500,0)),"")</f>
        <v>11520974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2.72</v>
      </c>
      <c r="H7" s="3">
        <f>IFERROR(INDEX(D7:G7,COUNT(D7:G7)),"")</f>
        <v>2.72</v>
      </c>
      <c r="I7" s="3">
        <f>IFERROR(INDEX(I51:I500,MATCH($C$7,$C$51:$C$500,0))/1000000000,"")</f>
        <v>2.72</v>
      </c>
      <c r="J7" s="3">
        <f>IFERROR(INDEX(J51:J500,MATCH($C$7,$C$51:$C$500,0))/1000000000,"")</f>
        <v>2.52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54000000000</v>
      </c>
      <c r="H8" s="2">
        <f>IFERROR(INDEX(D8:G8,COUNT(D8:G8)),"")</f>
        <v>54000000000</v>
      </c>
      <c r="I8" s="2">
        <f>IFERROR(INDEX(I51:I500,MATCH($C$8,$C$51:$C$500,0)),"")</f>
        <v>342000000000</v>
      </c>
      <c r="J8" s="2">
        <f>IFERROR(INDEX(J51:J500,MATCH($C$8,$C$51:$C$500,0)),"")</f>
        <v>182000000000</v>
      </c>
      <c r="K8" s="2">
        <f>IFERROR(INDEX(K51:K500,MATCH($C$8,$C$51:$C$500,0)),"")</f>
        <v>172000000000</v>
      </c>
      <c r="L8" s="2">
        <f>IFERROR(INDEX(L51:L500,MATCH($C$8,$C$51:$C$500,0)),"")</f>
        <v>-1000000000</v>
      </c>
      <c r="M8" s="2">
        <f>IFERROR(INDEX(M51:M500,MATCH($C$8,$C$51:$C$500,0)),"")</f>
        <v>-2000000000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19.940000000000001</v>
      </c>
      <c r="H9" s="3">
        <f>IFERROR(INDEX(D9:G9,COUNT(D9:G9)),"")</f>
        <v>19.940000000000001</v>
      </c>
      <c r="I9" s="3">
        <f>IFERROR(INDEX(I51:I500,MATCH($C$9,$C$51:$C$500,0)),"")</f>
        <v>126</v>
      </c>
      <c r="J9" s="3">
        <f>IFERROR(INDEX(J51:J500,MATCH($C$9,$C$51:$C$500,0)),"")</f>
        <v>71.89</v>
      </c>
      <c r="K9" s="3">
        <f>IFERROR(INDEX(K51:K500,MATCH($C$9,$C$51:$C$500,0)),"")</f>
        <v>680453.27</v>
      </c>
      <c r="L9" s="3">
        <f>IFERROR(INDEX(L51:L500,MATCH($C$9,$C$51:$C$500,0)),"")</f>
        <v>-3667.26</v>
      </c>
      <c r="M9" s="3">
        <f>IFERROR(INDEX(M51:M500,MATCH($C$9,$C$51:$C$500,0)),"")</f>
        <v>-8397.27</v>
      </c>
    </row>
    <row r="10" spans="1:13" ht="15.5" x14ac:dyDescent="0.35">
      <c r="C10" t="s">
        <v>17</v>
      </c>
      <c r="D10" s="3">
        <f ca="1">IFERROR(IF(D9=0,"",D2/D9),"")</f>
        <v>250.25075225677028</v>
      </c>
      <c r="I10" s="3">
        <f ca="1">IFERROR(IF(I9=0,"",I2/I9),"")</f>
        <v>78.174603174603178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82848162</v>
      </c>
      <c r="H11" s="2">
        <f>IFERROR(INDEX(D11:G11,COUNT(D11:G11)),"")</f>
        <v>82848162</v>
      </c>
      <c r="I11" s="2">
        <f>IFERROR(INDEX(I51:I500,MATCH($C$11,$C$51:$C$500,0)),"")</f>
        <v>24825026</v>
      </c>
      <c r="J11" s="2">
        <f>IFERROR(INDEX(J51:J500,MATCH($C$11,$C$51:$C$500,0)),"")</f>
        <v>10395049</v>
      </c>
      <c r="K11" s="2">
        <f>IFERROR(INDEX(K51:K500,MATCH($C$11,$C$51:$C$500,0)),"")</f>
        <v>12882835</v>
      </c>
      <c r="L11" s="2">
        <f>IFERROR(INDEX(L51:L500,MATCH($C$11,$C$51:$C$500,0)),"")</f>
        <v>1276897</v>
      </c>
      <c r="M11" s="2">
        <f>IFERROR(INDEX(M51:M500,MATCH($C$11,$C$51:$C$500,0)),"")</f>
        <v>1866812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-337000000000</v>
      </c>
      <c r="H12" s="2">
        <f>IFERROR(INDEX(D12:G12,COUNT(D12:G12)),"")</f>
        <v>-337000000000</v>
      </c>
      <c r="I12" s="2">
        <f>IFERROR(INDEX(I51:I500,MATCH($C$12,$C$51:$C$500,0)),"")</f>
        <v>-197000000000</v>
      </c>
      <c r="J12" s="2">
        <f>IFERROR(INDEX(J51:J500,MATCH($C$12,$C$51:$C$500,0)),"")</f>
        <v>152000000000</v>
      </c>
      <c r="K12" s="2">
        <f>IFERROR(INDEX(K51:K500,MATCH($C$12,$C$51:$C$500,0)),"")</f>
        <v>194000000000</v>
      </c>
      <c r="L12" s="2">
        <f>IFERROR(INDEX(L51:L500,MATCH($C$12,$C$51:$C$500,0)),"")</f>
        <v>-20000000000</v>
      </c>
      <c r="M12" s="2">
        <f>IFERROR(INDEX(M51:M500,MATCH($C$12,$C$51:$C$500,0)),"")</f>
        <v>-27000000000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1071000000000</v>
      </c>
      <c r="H13" s="2">
        <f>IFERROR(INDEX(D13:G13,COUNT(D13:G13)),"")</f>
        <v>1071000000000</v>
      </c>
      <c r="I13" s="2">
        <f>IFERROR(INDEX(I51:I500,MATCH($C$13,$C$51:$C$500,0)),"")</f>
        <v>218000000000</v>
      </c>
      <c r="J13" s="2">
        <f>IFERROR(INDEX(J51:J500,MATCH($C$13,$C$51:$C$500,0)),"")</f>
        <v>320000000000</v>
      </c>
      <c r="K13" s="2">
        <f>IFERROR(INDEX(K51:K500,MATCH($C$13,$C$51:$C$500,0)),"")</f>
        <v>393000000000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-304960</v>
      </c>
      <c r="H14" s="2">
        <f>IFERROR(SUM(D14:G14)*(4/MAX(1,COUNT(D14:G14))),"")</f>
        <v>-1219840</v>
      </c>
      <c r="I14" s="2">
        <f>IFERROR(INDEX(I51:I500,MATCH($C$14,$C$51:$C$500,0)),"")</f>
        <v>-1409681</v>
      </c>
      <c r="J14" s="2">
        <f>IFERROR(INDEX(J51:J500,MATCH($C$14,$C$51:$C$500,0)),"")</f>
        <v>-1987644</v>
      </c>
      <c r="K14" s="2">
        <f>IFERROR(INDEX(K51:K500,MATCH($C$14,$C$51:$C$500,0)),"")</f>
        <v>-975150</v>
      </c>
      <c r="L14" s="2">
        <f>IFERROR(INDEX(L51:L500,MATCH($C$14,$C$51:$C$500,0)),"")</f>
        <v>-318965</v>
      </c>
      <c r="M14" s="2">
        <f>IFERROR(INDEX(M51:M500,MATCH($C$14,$C$51:$C$500,0)),"")</f>
        <v>-327663</v>
      </c>
    </row>
    <row r="15" spans="1:13" ht="15.5" x14ac:dyDescent="0.35">
      <c r="C15" t="s">
        <v>27</v>
      </c>
      <c r="D15" s="2">
        <f>IFERROR(INDEX(D51:D500,MATCH($C$15,$C$51:$C$500,0)),"")</f>
        <v>-2681743</v>
      </c>
      <c r="H15" s="2">
        <f>IFERROR(SUM(D15:G15)*(4/MAX(1,COUNT(D15:G15))),"")</f>
        <v>-10726972</v>
      </c>
      <c r="I15" s="2">
        <f>IFERROR(INDEX(I51:I500,MATCH($C$15,$C$51:$C$500,0)),"")</f>
        <v>-10821001</v>
      </c>
      <c r="J15" s="2">
        <f>IFERROR(INDEX(J51:J500,MATCH($C$15,$C$51:$C$500,0)),"")</f>
        <v>-10813647</v>
      </c>
      <c r="K15" s="2">
        <f>IFERROR(INDEX(K51:K500,MATCH($C$15,$C$51:$C$500,0)),"")</f>
        <v>-8369071</v>
      </c>
      <c r="L15" s="2">
        <f>IFERROR(INDEX(L51:L500,MATCH($C$15,$C$51:$C$500,0)),"")</f>
        <v>2268</v>
      </c>
      <c r="M15" s="2">
        <f>IFERROR(INDEX(M51:M500,MATCH($C$15,$C$51:$C$500,0)),"")</f>
        <v>583</v>
      </c>
    </row>
    <row r="16" spans="1:13" ht="15.5" x14ac:dyDescent="0.35">
      <c r="C16" t="s">
        <v>28</v>
      </c>
      <c r="D16" s="2">
        <f>IFERROR(INDEX(D51:D500,MATCH($C$16,$C$51:$C$500,0)),"")</f>
        <v>6772510</v>
      </c>
      <c r="H16" s="2">
        <f>IFERROR(SUM(D16:G16)*(4/MAX(1,COUNT(D16:G16))),"")</f>
        <v>27090040</v>
      </c>
      <c r="I16" s="2">
        <f>IFERROR(INDEX(I51:I500,MATCH($C$16,$C$51:$C$500,0)),"")</f>
        <v>26025017</v>
      </c>
      <c r="J16" s="2">
        <f>IFERROR(INDEX(J51:J500,MATCH($C$16,$C$51:$C$500,0)),"")</f>
        <v>24769233</v>
      </c>
      <c r="K16" s="2">
        <f>IFERROR(INDEX(K51:K500,MATCH($C$16,$C$51:$C$500,0)),"")</f>
        <v>32846449</v>
      </c>
      <c r="L16" s="2">
        <f>IFERROR(INDEX(L51:L500,MATCH($C$16,$C$51:$C$500,0)),"")</f>
        <v>6221450</v>
      </c>
      <c r="M16" s="2">
        <f>IFERROR(INDEX(M51:M500,MATCH($C$16,$C$51:$C$500,0)),"")</f>
        <v>2158184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13572800000000</v>
      </c>
      <c r="H20" s="2">
        <f t="shared" ref="H20:M20" ca="1" si="0">IFERROR(H21*H2,"")</f>
        <v>13572800000000</v>
      </c>
      <c r="I20" s="2">
        <f t="shared" ca="1" si="0"/>
        <v>26792000000000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2720000000</v>
      </c>
      <c r="H21" s="2">
        <f>IFERROR(INDEX(D21:G21,COUNT(D21:G21)),"")</f>
        <v>2720000000</v>
      </c>
      <c r="I21" s="2">
        <f>IFERROR(INDEX(I51:I500,MATCH($C$7,$C$51:$C$500,0)),"")</f>
        <v>2720000000</v>
      </c>
      <c r="J21" s="2">
        <f>IFERROR(INDEX(J51:J500,MATCH($C$7,$C$51:$C$500,0)),"")</f>
        <v>2520000000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6.6860983769835611</v>
      </c>
      <c r="H23" s="3">
        <f t="shared" ref="H23:M23" si="1">IFERROR(H5/H6*100,"")</f>
        <v>26.744393507934245</v>
      </c>
      <c r="I23" s="3">
        <f t="shared" si="1"/>
        <v>26.962726888271259</v>
      </c>
      <c r="J23" s="3">
        <f t="shared" si="1"/>
        <v>50.612297855101659</v>
      </c>
      <c r="K23" s="3">
        <f t="shared" si="1"/>
        <v>88.291014759923698</v>
      </c>
      <c r="L23" s="3">
        <f t="shared" si="1"/>
        <v>54.35086233646966</v>
      </c>
      <c r="M23" s="3">
        <f t="shared" si="1"/>
        <v>18.566060473706479</v>
      </c>
    </row>
    <row r="24" spans="1:13" ht="15.5" x14ac:dyDescent="0.35">
      <c r="C24" t="s">
        <v>43</v>
      </c>
      <c r="D24" s="4">
        <f>IFERROR(_xlfn.RRI(5,I23,D23),"")</f>
        <v>-0.24337307832414445</v>
      </c>
      <c r="H24" s="4">
        <f t="shared" ref="H24:M24" si="2">IFERROR(_xlfn.RRI(5,M23,H23),"")</f>
        <v>7.5728311162923667E-2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25.2</v>
      </c>
      <c r="H25" s="3">
        <f>IFERROR(INDEX(D25:G25,COUNT(D25:G25)),"")</f>
        <v>25.2</v>
      </c>
      <c r="I25" s="3">
        <f>IFERROR(INDEX(I51:I500,MATCH($C$25,$C$51:$C$500,0)),"")</f>
        <v>92.64</v>
      </c>
      <c r="J25" s="3">
        <f>IFERROR(INDEX(J51:J500,MATCH($C$25,$C$51:$C$500,0)),"")</f>
        <v>87.07</v>
      </c>
      <c r="K25" s="3">
        <f>IFERROR(INDEX(K51:K500,MATCH($C$25,$C$51:$C$500,0)),"")</f>
        <v>1468241.83</v>
      </c>
      <c r="L25" s="3">
        <f>IFERROR(INDEX(L51:L500,MATCH($C$25,$C$51:$C$500,0)),"")</f>
        <v>366682.64</v>
      </c>
      <c r="M25" s="3">
        <f>IFERROR(INDEX(M51:M500,MATCH($C$25,$C$51:$C$500,0)),"")</f>
        <v>122363.01</v>
      </c>
    </row>
    <row r="26" spans="1:13" ht="15.5" x14ac:dyDescent="0.35">
      <c r="C26" t="s">
        <v>46</v>
      </c>
      <c r="D26" s="4">
        <f>IFERROR(_xlfn.RRI(5,I25,D25),"")</f>
        <v>-0.22923781561452683</v>
      </c>
      <c r="H26" s="4">
        <f t="shared" ref="H26:M26" si="3">IFERROR(_xlfn.RRI(5,M25,H25),"")</f>
        <v>-0.81687397108853821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4.0504319852941173E-3</v>
      </c>
      <c r="H27" s="3">
        <f t="shared" ref="H27:M27" si="4">IFERROR(H4/H21,"")</f>
        <v>1.6201727941176469E-2</v>
      </c>
      <c r="I27" s="3">
        <f t="shared" si="4"/>
        <v>1.8130130882352942E-2</v>
      </c>
      <c r="J27" s="3">
        <f t="shared" si="4"/>
        <v>2.2914066269841271E-2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-0.25899680434885819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-0.72797927461139889</v>
      </c>
      <c r="I29" s="4">
        <f t="shared" si="6"/>
        <v>6.3971517170093112E-2</v>
      </c>
      <c r="J29" s="4">
        <f t="shared" si="6"/>
        <v>-0.99994069778001071</v>
      </c>
      <c r="K29" s="4">
        <f t="shared" si="6"/>
        <v>3.0041214659085029</v>
      </c>
      <c r="L29" s="4">
        <f t="shared" si="6"/>
        <v>1.9966788165802722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-0.10636453502128293</v>
      </c>
      <c r="I30" s="4">
        <f t="shared" si="7"/>
        <v>-0.20877723452274313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333.03</v>
      </c>
      <c r="H32" s="3">
        <f>IFERROR(INDEX(D32:G32,COUNT(D32:G32)),"")</f>
        <v>333.03</v>
      </c>
      <c r="I32" s="3">
        <f>IFERROR(INDEX(I51:I500,MATCH($C$32,$C$51:$C$500,0)),"")</f>
        <v>302.57</v>
      </c>
      <c r="J32" s="3">
        <f>IFERROR(INDEX(J51:J500,MATCH($C$32,$C$51:$C$500,0)),"")</f>
        <v>174.14</v>
      </c>
      <c r="K32" s="3">
        <f>IFERROR(INDEX(K51:K500,MATCH($C$32,$C$51:$C$500,0)),"")</f>
        <v>1672132.97</v>
      </c>
      <c r="L32" s="3">
        <f>IFERROR(INDEX(L51:L500,MATCH($C$32,$C$51:$C$500,0)),"")</f>
        <v>713043.36</v>
      </c>
      <c r="M32" s="3">
        <f>IFERROR(INDEX(M51:M500,MATCH($C$32,$C$51:$C$500,0)),"")</f>
        <v>651496.95999999996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14.56</v>
      </c>
      <c r="H33" s="3">
        <f>IFERROR(INDEX(D33:G33,COUNT(D33:G33)),"")</f>
        <v>14.56</v>
      </c>
      <c r="I33" s="3">
        <f>IFERROR(INDEX(I51:I500,MATCH($C$33,$C$51:$C$500,0)),"")</f>
        <v>32.549999999999997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192.46</v>
      </c>
      <c r="H34" s="3">
        <f>IFERROR(INDEX(D34:G34,COUNT(D34:G34)),"")</f>
        <v>192.46</v>
      </c>
      <c r="I34" s="3">
        <f>IFERROR(INDEX(I51:I500,MATCH($C$34,$C$51:$C$500,0)),"")</f>
        <v>106.33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70.900000000000006</v>
      </c>
      <c r="H35" s="3">
        <f>IFERROR(INDEX(D35:G35,COUNT(D35:G35)),"")</f>
        <v>70.900000000000006</v>
      </c>
      <c r="I35" s="3">
        <f>IFERROR(INDEX(I51:I500,MATCH($C$35,$C$51:$C$500,0)),"")</f>
        <v>32.909999999999997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0.44650000000000001</v>
      </c>
      <c r="I36" s="4">
        <f t="shared" si="8"/>
        <v>0.48570000000000002</v>
      </c>
      <c r="J36" s="4">
        <f t="shared" si="8"/>
        <v>0.49399999999999999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45</v>
      </c>
      <c r="I37" s="3">
        <f t="shared" si="9"/>
        <v>45</v>
      </c>
      <c r="J37" s="3">
        <f t="shared" si="9"/>
        <v>40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11017175</v>
      </c>
      <c r="E51" s="5">
        <v>11702365</v>
      </c>
      <c r="F51" s="5">
        <v>12458993</v>
      </c>
      <c r="G51" s="5">
        <v>11905783</v>
      </c>
      <c r="I51" s="5">
        <v>49313956</v>
      </c>
      <c r="J51" s="5">
        <v>57743447</v>
      </c>
      <c r="K51" s="5">
        <v>47041922</v>
      </c>
    </row>
    <row r="52" spans="2:13" ht="15.5" x14ac:dyDescent="0.35">
      <c r="C52" t="s">
        <v>73</v>
      </c>
      <c r="D52" s="5">
        <v>-4743527</v>
      </c>
      <c r="E52" s="5">
        <v>-6087319</v>
      </c>
      <c r="F52" s="5">
        <v>-5813207</v>
      </c>
      <c r="G52" s="5">
        <v>-7135233</v>
      </c>
      <c r="I52" s="5">
        <v>-25229288</v>
      </c>
      <c r="J52" s="5">
        <v>-35298295</v>
      </c>
      <c r="K52" s="5">
        <v>-20321181</v>
      </c>
    </row>
    <row r="53" spans="2:13" ht="15.5" x14ac:dyDescent="0.35">
      <c r="C53" t="s">
        <v>74</v>
      </c>
      <c r="D53" s="5">
        <v>6273648</v>
      </c>
      <c r="E53" s="5">
        <v>5615046</v>
      </c>
      <c r="F53" s="5">
        <v>6645786</v>
      </c>
      <c r="G53" s="5">
        <v>4770550</v>
      </c>
      <c r="I53" s="5">
        <v>24084668</v>
      </c>
      <c r="J53" s="5">
        <v>22445152</v>
      </c>
      <c r="K53" s="5">
        <v>26720741</v>
      </c>
    </row>
    <row r="54" spans="2:13" ht="15.5" x14ac:dyDescent="0.35">
      <c r="C54" t="s">
        <v>75</v>
      </c>
      <c r="D54" s="5">
        <v>-639707</v>
      </c>
      <c r="E54" s="5">
        <v>-1165790</v>
      </c>
      <c r="F54" s="5">
        <v>-380348</v>
      </c>
      <c r="G54" s="5">
        <v>-375319</v>
      </c>
      <c r="I54" s="5">
        <v>-2155452</v>
      </c>
      <c r="J54" s="5">
        <v>-1938236</v>
      </c>
      <c r="K54" s="5">
        <v>-517656</v>
      </c>
      <c r="L54" s="5">
        <v>-508345</v>
      </c>
      <c r="M54" s="5">
        <v>-331834</v>
      </c>
    </row>
    <row r="55" spans="2:13" ht="15.5" x14ac:dyDescent="0.35">
      <c r="C55" t="s">
        <v>77</v>
      </c>
      <c r="D55" s="5">
        <v>-639707</v>
      </c>
      <c r="E55" s="5">
        <v>-1165790</v>
      </c>
      <c r="F55" s="5">
        <v>-380348</v>
      </c>
      <c r="G55" s="5">
        <v>-375319</v>
      </c>
      <c r="I55" s="5">
        <v>-2155452</v>
      </c>
      <c r="J55" s="5">
        <v>-1938236</v>
      </c>
      <c r="K55" s="5">
        <v>-517656</v>
      </c>
      <c r="L55" s="5">
        <v>-508345</v>
      </c>
      <c r="M55" s="5">
        <v>-331834</v>
      </c>
    </row>
    <row r="56" spans="2:13" ht="15.5" x14ac:dyDescent="0.35">
      <c r="C56" t="s">
        <v>78</v>
      </c>
      <c r="D56" s="5">
        <v>5633941</v>
      </c>
      <c r="E56" s="5">
        <v>4449256</v>
      </c>
      <c r="F56" s="5">
        <v>6265438</v>
      </c>
      <c r="G56" s="5">
        <v>4395231</v>
      </c>
      <c r="I56" s="5">
        <v>21929216</v>
      </c>
      <c r="J56" s="5">
        <v>20506916</v>
      </c>
      <c r="K56" s="5">
        <v>26203085</v>
      </c>
      <c r="L56" s="5">
        <v>-508345</v>
      </c>
      <c r="M56" s="5">
        <v>-331834</v>
      </c>
    </row>
    <row r="57" spans="2:13" ht="15.5" x14ac:dyDescent="0.35">
      <c r="C57" t="s">
        <v>79</v>
      </c>
      <c r="D57" s="5">
        <v>1138569</v>
      </c>
      <c r="E57" s="5">
        <v>1053968</v>
      </c>
      <c r="F57" s="5">
        <v>1124096</v>
      </c>
      <c r="G57" s="5">
        <v>830750</v>
      </c>
      <c r="I57" s="5">
        <v>4095801</v>
      </c>
      <c r="J57" s="5">
        <v>4262317</v>
      </c>
      <c r="K57" s="5">
        <v>6643364</v>
      </c>
      <c r="L57" s="5">
        <v>6729795</v>
      </c>
      <c r="M57" s="5">
        <v>2490018</v>
      </c>
    </row>
    <row r="58" spans="2:13" ht="15.5" x14ac:dyDescent="0.35">
      <c r="C58" t="s">
        <v>264</v>
      </c>
      <c r="D58" s="5">
        <v>1564357</v>
      </c>
      <c r="E58" s="5">
        <v>1015986</v>
      </c>
      <c r="F58" s="5">
        <v>1550296</v>
      </c>
      <c r="G58" s="5">
        <v>1088349</v>
      </c>
      <c r="I58" s="5">
        <v>5337530</v>
      </c>
      <c r="J58" s="5">
        <v>6154687</v>
      </c>
      <c r="K58" s="5">
        <v>7479071</v>
      </c>
      <c r="L58" s="5">
        <v>6960148</v>
      </c>
      <c r="M58" s="5">
        <v>3058997</v>
      </c>
    </row>
    <row r="59" spans="2:13" ht="15.5" x14ac:dyDescent="0.35">
      <c r="C59" t="s">
        <v>261</v>
      </c>
      <c r="E59" s="5">
        <v>6038</v>
      </c>
      <c r="I59" s="5">
        <v>6038</v>
      </c>
      <c r="M59" s="5">
        <v>6751</v>
      </c>
    </row>
    <row r="60" spans="2:13" ht="15.5" x14ac:dyDescent="0.35">
      <c r="C60" t="s">
        <v>26</v>
      </c>
      <c r="D60" s="5">
        <v>-304960</v>
      </c>
      <c r="E60" s="5">
        <v>-312629</v>
      </c>
      <c r="F60" s="5">
        <v>-354484</v>
      </c>
      <c r="G60" s="5">
        <v>-379498</v>
      </c>
      <c r="I60" s="5">
        <v>-1409681</v>
      </c>
      <c r="J60" s="5">
        <v>-1987644</v>
      </c>
      <c r="K60" s="5">
        <v>-975150</v>
      </c>
      <c r="L60" s="5">
        <v>-318965</v>
      </c>
      <c r="M60" s="5">
        <v>-327663</v>
      </c>
    </row>
    <row r="61" spans="2:13" ht="15.5" x14ac:dyDescent="0.35">
      <c r="C61" t="s">
        <v>263</v>
      </c>
      <c r="D61" s="5">
        <v>-272938</v>
      </c>
      <c r="E61" s="5">
        <v>-172346</v>
      </c>
      <c r="F61" s="5">
        <v>-156752</v>
      </c>
      <c r="G61" s="5">
        <v>43076</v>
      </c>
      <c r="I61" s="5">
        <v>-613625</v>
      </c>
      <c r="J61" s="5">
        <v>-35531</v>
      </c>
      <c r="K61" s="5">
        <v>1946</v>
      </c>
      <c r="L61" s="5">
        <v>-29134</v>
      </c>
      <c r="M61" s="5">
        <v>8692</v>
      </c>
    </row>
    <row r="62" spans="2:13" ht="15.5" x14ac:dyDescent="0.35">
      <c r="C62" t="s">
        <v>80</v>
      </c>
      <c r="D62" s="5">
        <v>152110</v>
      </c>
      <c r="E62" s="5">
        <v>516919</v>
      </c>
      <c r="F62" s="5">
        <v>85036</v>
      </c>
      <c r="G62" s="5">
        <v>78823</v>
      </c>
      <c r="I62" s="5">
        <v>775539</v>
      </c>
      <c r="J62" s="5">
        <v>130805</v>
      </c>
      <c r="K62" s="5">
        <v>137497</v>
      </c>
      <c r="L62" s="5">
        <v>117746</v>
      </c>
      <c r="M62" s="5">
        <v>-256759</v>
      </c>
    </row>
    <row r="63" spans="2:13" ht="15.5" x14ac:dyDescent="0.35">
      <c r="C63" t="s">
        <v>81</v>
      </c>
      <c r="D63" s="5">
        <v>1138569</v>
      </c>
      <c r="E63" s="5">
        <v>1053968</v>
      </c>
      <c r="F63" s="5">
        <v>1124096</v>
      </c>
      <c r="G63" s="5">
        <v>830750</v>
      </c>
      <c r="I63" s="5">
        <v>4095801</v>
      </c>
      <c r="J63" s="5">
        <v>4262317</v>
      </c>
      <c r="K63" s="5">
        <v>6643364</v>
      </c>
      <c r="L63" s="5">
        <v>6729795</v>
      </c>
      <c r="M63" s="5">
        <v>2490018</v>
      </c>
    </row>
    <row r="64" spans="2:13" ht="15.5" x14ac:dyDescent="0.35">
      <c r="C64" t="s">
        <v>28</v>
      </c>
      <c r="D64" s="5">
        <v>6772510</v>
      </c>
      <c r="E64" s="5">
        <v>5503224</v>
      </c>
      <c r="F64" s="5">
        <v>7389534</v>
      </c>
      <c r="G64" s="5">
        <v>5225981</v>
      </c>
      <c r="I64" s="5">
        <v>26025017</v>
      </c>
      <c r="J64" s="5">
        <v>24769233</v>
      </c>
      <c r="K64" s="5">
        <v>32846449</v>
      </c>
      <c r="L64" s="5">
        <v>6221450</v>
      </c>
      <c r="M64" s="5">
        <v>2158184</v>
      </c>
    </row>
    <row r="65" spans="2:13" ht="15.5" x14ac:dyDescent="0.35">
      <c r="C65" t="s">
        <v>27</v>
      </c>
      <c r="D65" s="5">
        <v>-2681743</v>
      </c>
      <c r="E65" s="5">
        <v>-2153380</v>
      </c>
      <c r="F65" s="5">
        <v>-3241010</v>
      </c>
      <c r="G65" s="5">
        <v>-3492307</v>
      </c>
      <c r="I65" s="5">
        <v>-10821001</v>
      </c>
      <c r="J65" s="5">
        <v>-10813647</v>
      </c>
      <c r="K65" s="5">
        <v>-8369071</v>
      </c>
      <c r="L65" s="5">
        <v>2268</v>
      </c>
      <c r="M65" s="5">
        <v>583</v>
      </c>
    </row>
    <row r="66" spans="2:13" ht="15.5" x14ac:dyDescent="0.35">
      <c r="C66" t="s">
        <v>85</v>
      </c>
      <c r="D66" s="5">
        <v>4090767</v>
      </c>
      <c r="E66" s="5">
        <v>3349844</v>
      </c>
      <c r="F66" s="5">
        <v>4148524</v>
      </c>
      <c r="G66" s="5">
        <v>1733674</v>
      </c>
      <c r="I66" s="5">
        <v>15204016</v>
      </c>
      <c r="J66" s="5">
        <v>13955586</v>
      </c>
      <c r="K66" s="5">
        <v>24477378</v>
      </c>
      <c r="L66" s="5">
        <v>6223718</v>
      </c>
      <c r="M66" s="5">
        <v>2158767</v>
      </c>
    </row>
    <row r="67" spans="2:13" ht="15.5" x14ac:dyDescent="0.35">
      <c r="C67" t="s">
        <v>86</v>
      </c>
      <c r="E67" s="5">
        <v>1179</v>
      </c>
      <c r="F67" s="5">
        <v>-3898</v>
      </c>
      <c r="I67" s="5">
        <v>-2719</v>
      </c>
      <c r="J67" s="5">
        <v>-2644</v>
      </c>
      <c r="K67" s="5">
        <v>-2827</v>
      </c>
      <c r="L67" s="5">
        <v>52019</v>
      </c>
      <c r="M67" s="5">
        <v>-19776</v>
      </c>
    </row>
    <row r="68" spans="2:13" ht="15.5" x14ac:dyDescent="0.35">
      <c r="C68" t="s">
        <v>88</v>
      </c>
      <c r="D68" s="5">
        <v>4090767</v>
      </c>
      <c r="E68" s="5">
        <v>3351023</v>
      </c>
      <c r="F68" s="5">
        <v>4144626</v>
      </c>
      <c r="G68" s="5">
        <v>1733674</v>
      </c>
      <c r="I68" s="5">
        <v>15201297</v>
      </c>
      <c r="J68" s="5">
        <v>13952942</v>
      </c>
      <c r="K68" s="5">
        <v>24474551</v>
      </c>
      <c r="L68" s="5">
        <v>6275737</v>
      </c>
      <c r="M68" s="5">
        <v>2138991</v>
      </c>
    </row>
    <row r="69" spans="2:13" ht="15.5" x14ac:dyDescent="0.35">
      <c r="C69" t="s">
        <v>89</v>
      </c>
      <c r="D69" s="5">
        <v>4090767</v>
      </c>
      <c r="E69" s="5">
        <v>3349844</v>
      </c>
      <c r="F69" s="5">
        <v>4148524</v>
      </c>
      <c r="G69" s="5">
        <v>1733675</v>
      </c>
      <c r="I69" s="5">
        <v>15204016</v>
      </c>
      <c r="J69" s="5">
        <v>13955586</v>
      </c>
      <c r="K69" s="5">
        <v>24477378</v>
      </c>
      <c r="L69" s="5">
        <v>6223718</v>
      </c>
      <c r="M69" s="5">
        <v>2158767</v>
      </c>
    </row>
    <row r="70" spans="2:13" ht="15.5" x14ac:dyDescent="0.35">
      <c r="C70" t="s">
        <v>7</v>
      </c>
      <c r="D70" s="5">
        <v>4058124</v>
      </c>
      <c r="E70" s="5">
        <v>3499666</v>
      </c>
      <c r="F70" s="5">
        <v>4113851</v>
      </c>
      <c r="G70" s="5">
        <v>1724281</v>
      </c>
      <c r="I70" s="5">
        <v>15262031</v>
      </c>
      <c r="J70" s="5">
        <v>13867719</v>
      </c>
      <c r="K70" s="5">
        <v>24299416</v>
      </c>
      <c r="L70" s="5">
        <v>6275737</v>
      </c>
      <c r="M70" s="5">
        <v>2138991</v>
      </c>
    </row>
    <row r="71" spans="2:13" ht="15.5" x14ac:dyDescent="0.35">
      <c r="C71" t="s">
        <v>267</v>
      </c>
      <c r="D71" s="5">
        <v>32643</v>
      </c>
      <c r="E71" s="5">
        <v>-148643</v>
      </c>
      <c r="F71" s="5">
        <v>30775</v>
      </c>
      <c r="G71" s="5">
        <v>9394</v>
      </c>
      <c r="I71" s="5">
        <v>-60734</v>
      </c>
      <c r="J71" s="5">
        <v>85223</v>
      </c>
      <c r="K71" s="5">
        <v>175135</v>
      </c>
    </row>
    <row r="72" spans="2:13" ht="15.5" x14ac:dyDescent="0.35">
      <c r="C72" t="s">
        <v>90</v>
      </c>
      <c r="D72" s="5">
        <v>4090767</v>
      </c>
      <c r="E72" s="5">
        <v>3349844</v>
      </c>
      <c r="F72" s="5">
        <v>4148524</v>
      </c>
      <c r="G72" s="5">
        <v>1733675</v>
      </c>
      <c r="I72" s="5">
        <v>15204016</v>
      </c>
      <c r="J72" s="5">
        <v>13955586</v>
      </c>
      <c r="K72" s="5">
        <v>24477378</v>
      </c>
      <c r="L72" s="5">
        <v>6223718</v>
      </c>
      <c r="M72" s="5">
        <v>2158767</v>
      </c>
    </row>
    <row r="73" spans="2:13" ht="15.5" x14ac:dyDescent="0.35">
      <c r="C73" t="s">
        <v>91</v>
      </c>
      <c r="D73" s="5">
        <v>4090767</v>
      </c>
      <c r="E73" s="5">
        <v>3351023</v>
      </c>
      <c r="F73" s="5">
        <v>4144626</v>
      </c>
      <c r="G73" s="5">
        <v>1733675</v>
      </c>
      <c r="I73" s="5">
        <v>15201297</v>
      </c>
      <c r="J73" s="5">
        <v>13952942</v>
      </c>
      <c r="K73" s="5">
        <v>24474551</v>
      </c>
      <c r="L73" s="5">
        <v>6275737</v>
      </c>
      <c r="M73" s="5">
        <v>2138991</v>
      </c>
    </row>
    <row r="74" spans="2:13" ht="15.5" x14ac:dyDescent="0.35">
      <c r="C74" t="s">
        <v>92</v>
      </c>
      <c r="D74" s="5">
        <v>4090767</v>
      </c>
      <c r="E74" s="5">
        <v>3351023</v>
      </c>
      <c r="F74" s="5">
        <v>4144626</v>
      </c>
      <c r="G74" s="5">
        <v>1733675</v>
      </c>
      <c r="I74" s="5">
        <v>15201297</v>
      </c>
      <c r="J74" s="5">
        <v>13952942</v>
      </c>
      <c r="K74" s="5">
        <v>24474551</v>
      </c>
      <c r="L74" s="5">
        <v>6275737</v>
      </c>
      <c r="M74" s="5">
        <v>2138991</v>
      </c>
    </row>
    <row r="76" spans="2:13" ht="15.5" x14ac:dyDescent="0.35">
      <c r="B76" t="s">
        <v>93</v>
      </c>
      <c r="C76" t="s">
        <v>94</v>
      </c>
    </row>
    <row r="77" spans="2:13" ht="15.5" x14ac:dyDescent="0.35">
      <c r="C77" t="s">
        <v>95</v>
      </c>
    </row>
    <row r="78" spans="2:13" ht="15.5" x14ac:dyDescent="0.35">
      <c r="C78" t="s">
        <v>19</v>
      </c>
      <c r="D78" s="5">
        <v>82848162</v>
      </c>
      <c r="E78" s="5">
        <v>24825026</v>
      </c>
      <c r="F78" s="5">
        <v>32749720</v>
      </c>
      <c r="G78" s="5">
        <v>30921081</v>
      </c>
      <c r="I78" s="5">
        <v>24825026</v>
      </c>
      <c r="J78" s="5">
        <v>10395049</v>
      </c>
      <c r="K78" s="5">
        <v>12882835</v>
      </c>
      <c r="L78" s="5">
        <v>1276897</v>
      </c>
      <c r="M78" s="5">
        <v>1866812</v>
      </c>
    </row>
    <row r="79" spans="2:13" ht="15.5" x14ac:dyDescent="0.35">
      <c r="C79" t="s">
        <v>269</v>
      </c>
      <c r="D79" s="5">
        <v>606795</v>
      </c>
      <c r="E79" s="5">
        <v>608701</v>
      </c>
      <c r="F79" s="5">
        <v>909167</v>
      </c>
      <c r="I79" s="5">
        <v>608701</v>
      </c>
    </row>
    <row r="80" spans="2:13" ht="15.5" x14ac:dyDescent="0.35">
      <c r="C80" t="s">
        <v>96</v>
      </c>
      <c r="D80" s="5">
        <v>3532477</v>
      </c>
      <c r="E80" s="5">
        <v>4476687</v>
      </c>
      <c r="F80" s="5">
        <v>3594509</v>
      </c>
      <c r="G80" s="5">
        <v>6409087</v>
      </c>
      <c r="I80" s="5">
        <v>4476687</v>
      </c>
      <c r="J80" s="5">
        <v>11400095</v>
      </c>
      <c r="K80" s="5">
        <v>10372313</v>
      </c>
    </row>
    <row r="81" spans="3:13" ht="15.5" x14ac:dyDescent="0.35">
      <c r="C81" t="s">
        <v>97</v>
      </c>
      <c r="E81" s="5">
        <v>14898</v>
      </c>
      <c r="F81" s="5">
        <v>750092</v>
      </c>
      <c r="G81" s="5">
        <v>1621023</v>
      </c>
      <c r="I81" s="5">
        <v>14898</v>
      </c>
    </row>
    <row r="82" spans="3:13" ht="15.5" x14ac:dyDescent="0.35">
      <c r="C82" t="s">
        <v>98</v>
      </c>
      <c r="D82" s="5">
        <v>3532477</v>
      </c>
      <c r="E82" s="5">
        <v>4476687</v>
      </c>
      <c r="F82" s="5">
        <v>3594509</v>
      </c>
      <c r="G82" s="5">
        <v>6409087</v>
      </c>
      <c r="I82" s="5">
        <v>4476687</v>
      </c>
      <c r="J82" s="5">
        <v>11400095</v>
      </c>
      <c r="K82" s="5">
        <v>10372313</v>
      </c>
    </row>
    <row r="83" spans="3:13" ht="15.5" x14ac:dyDescent="0.35">
      <c r="C83" t="s">
        <v>99</v>
      </c>
      <c r="D83" s="5">
        <v>30312</v>
      </c>
      <c r="E83" s="5">
        <v>596</v>
      </c>
      <c r="F83" s="5">
        <v>361209</v>
      </c>
      <c r="G83" s="5">
        <v>292917</v>
      </c>
      <c r="I83" s="5">
        <v>596</v>
      </c>
      <c r="J83" s="5">
        <v>359972</v>
      </c>
      <c r="K83" s="5">
        <v>495119</v>
      </c>
      <c r="L83" s="5">
        <v>1214315</v>
      </c>
      <c r="M83" s="5">
        <v>4516</v>
      </c>
    </row>
    <row r="84" spans="3:13" ht="15.5" x14ac:dyDescent="0.35">
      <c r="C84" t="s">
        <v>270</v>
      </c>
      <c r="D84" s="5">
        <v>26445</v>
      </c>
      <c r="E84" s="5">
        <v>4495</v>
      </c>
      <c r="F84" s="5">
        <v>110222</v>
      </c>
      <c r="G84" s="5">
        <v>72990</v>
      </c>
      <c r="I84" s="5">
        <v>4495</v>
      </c>
    </row>
    <row r="85" spans="3:13" ht="15.5" x14ac:dyDescent="0.35">
      <c r="C85" t="s">
        <v>100</v>
      </c>
      <c r="D85" s="5">
        <v>30312</v>
      </c>
      <c r="E85" s="5">
        <v>596</v>
      </c>
      <c r="F85" s="5">
        <v>361209</v>
      </c>
      <c r="G85" s="5">
        <v>292917</v>
      </c>
      <c r="I85" s="5">
        <v>596</v>
      </c>
      <c r="J85" s="5">
        <v>359972</v>
      </c>
      <c r="K85" s="5">
        <v>495119</v>
      </c>
      <c r="L85" s="5">
        <v>1214315</v>
      </c>
      <c r="M85" s="5">
        <v>4516</v>
      </c>
    </row>
    <row r="86" spans="3:13" ht="15.5" x14ac:dyDescent="0.35">
      <c r="C86" t="s">
        <v>80</v>
      </c>
      <c r="D86" s="5">
        <v>119388</v>
      </c>
      <c r="E86" s="5">
        <v>119388</v>
      </c>
      <c r="F86" s="5">
        <v>110262</v>
      </c>
      <c r="G86" s="5">
        <v>45479</v>
      </c>
      <c r="I86" s="5">
        <v>119388</v>
      </c>
      <c r="J86" s="5">
        <v>33179</v>
      </c>
      <c r="K86" s="5">
        <v>72555</v>
      </c>
      <c r="L86" s="5">
        <v>34788</v>
      </c>
      <c r="M86" s="5">
        <v>15127</v>
      </c>
    </row>
    <row r="87" spans="3:13" ht="15.5" x14ac:dyDescent="0.35">
      <c r="C87" t="s">
        <v>102</v>
      </c>
      <c r="D87" s="5">
        <v>89704548</v>
      </c>
      <c r="E87" s="5">
        <v>30787483</v>
      </c>
      <c r="F87" s="5">
        <v>39519177</v>
      </c>
      <c r="G87" s="5">
        <v>38900108</v>
      </c>
      <c r="I87" s="5">
        <v>30787483</v>
      </c>
      <c r="J87" s="5">
        <v>22491604</v>
      </c>
      <c r="K87" s="5">
        <v>23750267</v>
      </c>
      <c r="L87" s="5">
        <v>2491212</v>
      </c>
      <c r="M87" s="5">
        <v>2123505</v>
      </c>
    </row>
    <row r="88" spans="3:13" ht="15.5" x14ac:dyDescent="0.35">
      <c r="C88" t="s">
        <v>103</v>
      </c>
    </row>
    <row r="89" spans="3:13" ht="15.5" x14ac:dyDescent="0.35">
      <c r="C89" t="s">
        <v>271</v>
      </c>
      <c r="D89" s="5">
        <v>3787036</v>
      </c>
      <c r="E89" s="5">
        <v>7537150</v>
      </c>
      <c r="F89" s="5">
        <v>6518812</v>
      </c>
      <c r="G89" s="5">
        <v>4968516</v>
      </c>
      <c r="I89" s="5">
        <v>7537150</v>
      </c>
      <c r="J89" s="5">
        <v>8559832</v>
      </c>
      <c r="K89" s="5">
        <v>9844944</v>
      </c>
      <c r="L89" s="5">
        <v>11918250</v>
      </c>
      <c r="M89" s="5">
        <v>12202548</v>
      </c>
    </row>
    <row r="90" spans="3:13" ht="15.5" x14ac:dyDescent="0.35">
      <c r="C90" t="s">
        <v>733</v>
      </c>
      <c r="D90" s="5">
        <v>5979523</v>
      </c>
      <c r="E90" s="5">
        <v>5979523</v>
      </c>
      <c r="I90" s="5">
        <v>5979523</v>
      </c>
    </row>
    <row r="91" spans="3:13" ht="15.5" x14ac:dyDescent="0.35">
      <c r="C91" t="s">
        <v>104</v>
      </c>
      <c r="D91" s="5">
        <v>125001</v>
      </c>
      <c r="E91" s="5">
        <v>131424</v>
      </c>
      <c r="F91" s="5">
        <v>127042</v>
      </c>
      <c r="G91" s="5">
        <v>27294</v>
      </c>
      <c r="I91" s="5">
        <v>131424</v>
      </c>
      <c r="J91" s="5">
        <v>24364</v>
      </c>
      <c r="K91" s="5">
        <v>27585</v>
      </c>
      <c r="L91" s="5">
        <v>34078</v>
      </c>
      <c r="M91" s="5">
        <v>5154</v>
      </c>
    </row>
    <row r="92" spans="3:13" ht="15.5" x14ac:dyDescent="0.35">
      <c r="C92" t="s">
        <v>516</v>
      </c>
      <c r="D92" s="5">
        <v>18717525</v>
      </c>
      <c r="E92" s="5">
        <v>18974738</v>
      </c>
      <c r="F92" s="5">
        <v>20088262</v>
      </c>
      <c r="G92" s="5">
        <v>20112076</v>
      </c>
      <c r="I92" s="5">
        <v>18974738</v>
      </c>
      <c r="J92" s="5">
        <v>21708950</v>
      </c>
      <c r="K92" s="5">
        <v>23834819</v>
      </c>
    </row>
    <row r="93" spans="3:13" ht="15.5" x14ac:dyDescent="0.35">
      <c r="C93" t="s">
        <v>105</v>
      </c>
      <c r="D93" s="5">
        <v>109184</v>
      </c>
      <c r="E93" s="5">
        <v>109184</v>
      </c>
      <c r="F93" s="5">
        <v>43777</v>
      </c>
      <c r="G93" s="5">
        <v>26800</v>
      </c>
      <c r="I93" s="5">
        <v>109184</v>
      </c>
      <c r="J93" s="5">
        <v>39601</v>
      </c>
      <c r="K93" s="5">
        <v>17242</v>
      </c>
      <c r="L93" s="5">
        <v>8957</v>
      </c>
      <c r="M93" s="5">
        <v>4277</v>
      </c>
    </row>
    <row r="94" spans="3:13" ht="15.5" x14ac:dyDescent="0.35">
      <c r="C94" t="s">
        <v>106</v>
      </c>
      <c r="D94" s="5">
        <v>41218269</v>
      </c>
      <c r="E94" s="5">
        <v>45232019</v>
      </c>
      <c r="F94" s="5">
        <v>26798668</v>
      </c>
      <c r="G94" s="5">
        <v>25148694</v>
      </c>
      <c r="I94" s="5">
        <v>45232019</v>
      </c>
      <c r="J94" s="5">
        <v>30332747</v>
      </c>
      <c r="K94" s="5">
        <v>33724590</v>
      </c>
      <c r="L94" s="5">
        <v>11961285</v>
      </c>
      <c r="M94" s="5">
        <v>12211979</v>
      </c>
    </row>
    <row r="95" spans="3:13" ht="15.5" x14ac:dyDescent="0.35">
      <c r="C95" t="s">
        <v>107</v>
      </c>
      <c r="D95" s="5">
        <v>130922817</v>
      </c>
      <c r="E95" s="5">
        <v>76019502</v>
      </c>
      <c r="F95" s="5">
        <v>66317845</v>
      </c>
      <c r="G95" s="5">
        <v>64048802</v>
      </c>
      <c r="I95" s="5">
        <v>76019502</v>
      </c>
      <c r="J95" s="5">
        <v>52824351</v>
      </c>
      <c r="K95" s="5">
        <v>57474857</v>
      </c>
      <c r="L95" s="5">
        <v>14452497</v>
      </c>
      <c r="M95" s="5">
        <v>14335484</v>
      </c>
    </row>
    <row r="96" spans="3:13" ht="15.5" x14ac:dyDescent="0.35">
      <c r="C96" t="s">
        <v>108</v>
      </c>
    </row>
    <row r="97" spans="3:13" ht="15.5" x14ac:dyDescent="0.35">
      <c r="C97" t="s">
        <v>109</v>
      </c>
    </row>
    <row r="98" spans="3:13" ht="15.5" x14ac:dyDescent="0.35">
      <c r="C98" t="s">
        <v>110</v>
      </c>
      <c r="D98" s="5">
        <v>14258140</v>
      </c>
      <c r="E98" s="5">
        <v>10220033</v>
      </c>
      <c r="F98" s="5">
        <v>9679657</v>
      </c>
      <c r="G98" s="5">
        <v>6851693</v>
      </c>
      <c r="I98" s="5">
        <v>10220033</v>
      </c>
      <c r="J98" s="5">
        <v>9998108</v>
      </c>
      <c r="K98" s="5">
        <v>8199709</v>
      </c>
      <c r="L98" s="5">
        <v>295262</v>
      </c>
      <c r="M98" s="5">
        <v>325803</v>
      </c>
    </row>
    <row r="99" spans="3:13" ht="15.5" x14ac:dyDescent="0.35">
      <c r="C99" t="s">
        <v>113</v>
      </c>
      <c r="J99" s="5">
        <v>3098</v>
      </c>
      <c r="K99" s="5">
        <v>252</v>
      </c>
      <c r="L99" s="5">
        <v>245</v>
      </c>
    </row>
    <row r="100" spans="3:13" ht="15.5" x14ac:dyDescent="0.35">
      <c r="C100" t="s">
        <v>114</v>
      </c>
      <c r="D100" s="5">
        <v>26445</v>
      </c>
      <c r="E100" s="5">
        <v>19393</v>
      </c>
      <c r="F100" s="5">
        <v>860314</v>
      </c>
      <c r="G100" s="5">
        <v>1694013</v>
      </c>
      <c r="I100" s="5">
        <v>19393</v>
      </c>
      <c r="J100" s="5">
        <v>3098</v>
      </c>
      <c r="K100" s="5">
        <v>252</v>
      </c>
      <c r="L100" s="5">
        <v>245</v>
      </c>
    </row>
    <row r="101" spans="3:13" ht="15.5" x14ac:dyDescent="0.35">
      <c r="C101" t="s">
        <v>115</v>
      </c>
      <c r="D101" s="5">
        <v>3150105</v>
      </c>
      <c r="E101" s="5">
        <v>2686387</v>
      </c>
      <c r="F101" s="5">
        <v>2555799</v>
      </c>
      <c r="G101" s="5">
        <v>2116342</v>
      </c>
      <c r="I101" s="5">
        <v>2686387</v>
      </c>
      <c r="J101" s="5">
        <v>2640803</v>
      </c>
      <c r="K101" s="5">
        <v>1861328</v>
      </c>
      <c r="L101" s="5">
        <v>2852</v>
      </c>
      <c r="M101" s="5">
        <v>1064</v>
      </c>
    </row>
    <row r="102" spans="3:13" ht="15.5" x14ac:dyDescent="0.35">
      <c r="C102" t="s">
        <v>116</v>
      </c>
      <c r="D102" s="5">
        <v>492710</v>
      </c>
      <c r="E102" s="5">
        <v>435204</v>
      </c>
      <c r="F102" s="5">
        <v>125114</v>
      </c>
      <c r="G102" s="5">
        <v>111562</v>
      </c>
      <c r="I102" s="5">
        <v>435204</v>
      </c>
      <c r="J102" s="5">
        <v>717327</v>
      </c>
      <c r="K102" s="5">
        <v>10316</v>
      </c>
      <c r="L102" s="5">
        <v>3987</v>
      </c>
      <c r="M102" s="5">
        <v>3435</v>
      </c>
    </row>
    <row r="103" spans="3:13" ht="15.5" x14ac:dyDescent="0.35">
      <c r="C103" t="s">
        <v>273</v>
      </c>
      <c r="D103" s="5">
        <v>4500000</v>
      </c>
    </row>
    <row r="104" spans="3:13" ht="15.5" x14ac:dyDescent="0.35">
      <c r="C104" t="s">
        <v>118</v>
      </c>
    </row>
    <row r="105" spans="3:13" ht="15.5" x14ac:dyDescent="0.35">
      <c r="C105" t="s">
        <v>276</v>
      </c>
      <c r="D105" s="5">
        <v>7693449</v>
      </c>
      <c r="E105" s="5">
        <v>7693449</v>
      </c>
      <c r="F105" s="5">
        <v>9004634</v>
      </c>
      <c r="G105" s="5">
        <v>13541980</v>
      </c>
      <c r="I105" s="5">
        <v>7693449</v>
      </c>
      <c r="J105" s="5">
        <v>13541980</v>
      </c>
      <c r="K105" s="5">
        <v>19466522</v>
      </c>
    </row>
    <row r="106" spans="3:13" ht="15.5" x14ac:dyDescent="0.35">
      <c r="C106" t="s">
        <v>120</v>
      </c>
      <c r="D106" s="5">
        <v>4378354</v>
      </c>
      <c r="E106" s="5">
        <v>5706186</v>
      </c>
      <c r="F106" s="5">
        <v>6138430</v>
      </c>
      <c r="G106" s="5">
        <v>2929776</v>
      </c>
      <c r="I106" s="5">
        <v>5706186</v>
      </c>
      <c r="J106" s="5">
        <v>6636880</v>
      </c>
      <c r="K106" s="5">
        <v>6327813</v>
      </c>
      <c r="L106" s="5">
        <v>288178</v>
      </c>
      <c r="M106" s="5">
        <v>148932</v>
      </c>
    </row>
    <row r="107" spans="3:13" ht="15.5" x14ac:dyDescent="0.35">
      <c r="C107" t="s">
        <v>121</v>
      </c>
      <c r="D107" s="5">
        <v>55969728</v>
      </c>
      <c r="E107" s="5">
        <v>9195287</v>
      </c>
      <c r="F107" s="5">
        <v>10744755</v>
      </c>
      <c r="G107" s="5">
        <v>15438655</v>
      </c>
      <c r="I107" s="5">
        <v>9195287</v>
      </c>
      <c r="J107" s="5">
        <v>15426343</v>
      </c>
      <c r="K107" s="5">
        <v>21753190</v>
      </c>
      <c r="L107" s="5">
        <v>2610523</v>
      </c>
      <c r="M107" s="5">
        <v>2488707</v>
      </c>
    </row>
    <row r="108" spans="3:13" ht="15.5" x14ac:dyDescent="0.35">
      <c r="C108" t="s">
        <v>122</v>
      </c>
      <c r="D108" s="5">
        <v>55969728</v>
      </c>
      <c r="E108" s="5">
        <v>9195287</v>
      </c>
      <c r="F108" s="5">
        <v>10744755</v>
      </c>
      <c r="G108" s="5">
        <v>15438655</v>
      </c>
      <c r="I108" s="5">
        <v>9195287</v>
      </c>
      <c r="J108" s="5">
        <v>15426343</v>
      </c>
      <c r="K108" s="5">
        <v>21753190</v>
      </c>
      <c r="L108" s="5">
        <v>2610523</v>
      </c>
      <c r="M108" s="5">
        <v>2488707</v>
      </c>
    </row>
    <row r="109" spans="3:13" ht="15.5" x14ac:dyDescent="0.35">
      <c r="C109" t="s">
        <v>124</v>
      </c>
    </row>
    <row r="110" spans="3:13" ht="15.5" x14ac:dyDescent="0.35">
      <c r="C110" t="s">
        <v>125</v>
      </c>
      <c r="D110" s="5">
        <v>9047348</v>
      </c>
      <c r="E110" s="5">
        <v>9075899</v>
      </c>
      <c r="F110" s="5">
        <v>10634493</v>
      </c>
      <c r="G110" s="5">
        <v>15393176</v>
      </c>
      <c r="I110" s="5">
        <v>9075899</v>
      </c>
      <c r="J110" s="5">
        <v>15393164</v>
      </c>
      <c r="K110" s="5">
        <v>21680635</v>
      </c>
      <c r="L110" s="5">
        <v>2575735</v>
      </c>
      <c r="M110" s="5">
        <v>2473580</v>
      </c>
    </row>
    <row r="111" spans="3:13" ht="15.5" x14ac:dyDescent="0.35">
      <c r="C111" t="s">
        <v>380</v>
      </c>
      <c r="D111" s="5">
        <v>46802992</v>
      </c>
    </row>
    <row r="112" spans="3:13" ht="15.5" x14ac:dyDescent="0.35">
      <c r="C112" t="s">
        <v>126</v>
      </c>
      <c r="D112" s="5">
        <v>70227868</v>
      </c>
      <c r="E112" s="5">
        <v>19415320</v>
      </c>
      <c r="F112" s="5">
        <v>20424412</v>
      </c>
      <c r="G112" s="5">
        <v>22290348</v>
      </c>
      <c r="I112" s="5">
        <v>19415320</v>
      </c>
      <c r="J112" s="5">
        <v>25424451</v>
      </c>
      <c r="K112" s="5">
        <v>29952899</v>
      </c>
      <c r="L112" s="5">
        <v>2905785</v>
      </c>
      <c r="M112" s="5">
        <v>2814510</v>
      </c>
    </row>
    <row r="113" spans="2:13" ht="15.5" x14ac:dyDescent="0.35">
      <c r="C113" t="s">
        <v>127</v>
      </c>
    </row>
    <row r="114" spans="2:13" ht="15.5" x14ac:dyDescent="0.35">
      <c r="C114" t="s">
        <v>128</v>
      </c>
      <c r="D114" s="5">
        <v>2484844</v>
      </c>
      <c r="E114" s="5">
        <v>2484844</v>
      </c>
      <c r="F114" s="5">
        <v>2484844</v>
      </c>
      <c r="G114" s="5">
        <v>2431164</v>
      </c>
      <c r="I114" s="5">
        <v>2484844</v>
      </c>
      <c r="J114" s="5">
        <v>2313796</v>
      </c>
      <c r="K114" s="5">
        <v>2313796</v>
      </c>
      <c r="L114" s="5">
        <v>2313796</v>
      </c>
      <c r="M114" s="5">
        <v>2313796</v>
      </c>
    </row>
    <row r="115" spans="2:13" ht="15.5" x14ac:dyDescent="0.35">
      <c r="C115" t="s">
        <v>129</v>
      </c>
      <c r="D115" s="5">
        <v>12920505</v>
      </c>
      <c r="E115" s="5">
        <v>12920505</v>
      </c>
      <c r="F115" s="5">
        <v>12920505</v>
      </c>
      <c r="G115" s="5">
        <v>12983832</v>
      </c>
      <c r="I115" s="5">
        <v>12920505</v>
      </c>
      <c r="J115" s="5">
        <v>2041</v>
      </c>
      <c r="K115" s="5">
        <v>2041</v>
      </c>
      <c r="L115" s="5">
        <v>2041</v>
      </c>
      <c r="M115" s="5">
        <v>2041</v>
      </c>
    </row>
    <row r="116" spans="2:13" ht="15.5" x14ac:dyDescent="0.35">
      <c r="C116" t="s">
        <v>130</v>
      </c>
      <c r="D116" s="5">
        <v>37785911</v>
      </c>
      <c r="E116" s="5">
        <v>33727787</v>
      </c>
      <c r="F116" s="5">
        <v>30228121</v>
      </c>
      <c r="G116" s="5">
        <v>26114270</v>
      </c>
      <c r="I116" s="5">
        <v>33727787</v>
      </c>
      <c r="J116" s="5">
        <v>24898009</v>
      </c>
      <c r="K116" s="5">
        <v>25030290</v>
      </c>
      <c r="L116" s="5">
        <v>9230874</v>
      </c>
      <c r="M116" s="5">
        <v>9205137</v>
      </c>
    </row>
    <row r="117" spans="2:13" ht="15.5" x14ac:dyDescent="0.35">
      <c r="C117" t="s">
        <v>131</v>
      </c>
      <c r="D117" s="5">
        <v>24865</v>
      </c>
      <c r="E117" s="5">
        <v>24865</v>
      </c>
      <c r="F117" s="5">
        <v>24865</v>
      </c>
      <c r="G117" s="5">
        <v>12465</v>
      </c>
      <c r="I117" s="5">
        <v>24865</v>
      </c>
      <c r="J117" s="5">
        <v>6542</v>
      </c>
    </row>
    <row r="118" spans="2:13" ht="15.5" x14ac:dyDescent="0.35">
      <c r="C118" t="s">
        <v>132</v>
      </c>
      <c r="D118" s="5">
        <v>37761046</v>
      </c>
      <c r="E118" s="5">
        <v>33702922</v>
      </c>
      <c r="F118" s="5">
        <v>30203256</v>
      </c>
      <c r="G118" s="5">
        <v>26101805</v>
      </c>
      <c r="I118" s="5">
        <v>33702922</v>
      </c>
      <c r="J118" s="5">
        <v>24891467</v>
      </c>
    </row>
    <row r="119" spans="2:13" ht="15.5" x14ac:dyDescent="0.35">
      <c r="C119" t="s">
        <v>133</v>
      </c>
      <c r="D119" s="5">
        <v>37785911</v>
      </c>
      <c r="E119" s="5">
        <v>33727787</v>
      </c>
      <c r="F119" s="5">
        <v>30228121</v>
      </c>
      <c r="G119" s="5">
        <v>26114270</v>
      </c>
      <c r="I119" s="5">
        <v>33727787</v>
      </c>
      <c r="J119" s="5">
        <v>24898009</v>
      </c>
      <c r="K119" s="5">
        <v>25030290</v>
      </c>
      <c r="L119" s="5">
        <v>9230874</v>
      </c>
      <c r="M119" s="5">
        <v>9205137</v>
      </c>
    </row>
    <row r="120" spans="2:13" ht="15.5" x14ac:dyDescent="0.35">
      <c r="C120" t="s">
        <v>134</v>
      </c>
      <c r="D120" s="5">
        <v>7503689</v>
      </c>
      <c r="E120" s="5">
        <v>7471046</v>
      </c>
      <c r="F120" s="5">
        <v>259963</v>
      </c>
      <c r="G120" s="5">
        <v>229188</v>
      </c>
      <c r="I120" s="5">
        <v>7471046</v>
      </c>
      <c r="J120" s="5">
        <v>186054</v>
      </c>
      <c r="K120" s="5">
        <v>175831</v>
      </c>
    </row>
    <row r="121" spans="2:13" ht="15.5" x14ac:dyDescent="0.35">
      <c r="C121" t="s">
        <v>9</v>
      </c>
      <c r="D121" s="5">
        <v>60694949</v>
      </c>
      <c r="E121" s="5">
        <v>56604182</v>
      </c>
      <c r="F121" s="5">
        <v>45893433</v>
      </c>
      <c r="G121" s="5">
        <v>41758454</v>
      </c>
      <c r="I121" s="5">
        <v>56604182</v>
      </c>
      <c r="J121" s="5">
        <v>27399900</v>
      </c>
      <c r="K121" s="5">
        <v>27521958</v>
      </c>
      <c r="L121" s="5">
        <v>11546711</v>
      </c>
      <c r="M121" s="5">
        <v>11520974</v>
      </c>
    </row>
    <row r="122" spans="2:13" ht="15.5" x14ac:dyDescent="0.35">
      <c r="C122" t="s">
        <v>135</v>
      </c>
      <c r="D122" s="5">
        <v>130922817</v>
      </c>
      <c r="E122" s="5">
        <v>76019502</v>
      </c>
      <c r="F122" s="5">
        <v>66317845</v>
      </c>
      <c r="G122" s="5">
        <v>64048802</v>
      </c>
      <c r="I122" s="5">
        <v>76019502</v>
      </c>
      <c r="J122" s="5">
        <v>52824351</v>
      </c>
      <c r="K122" s="5">
        <v>57474857</v>
      </c>
      <c r="L122" s="5">
        <v>14452496</v>
      </c>
      <c r="M122" s="5">
        <v>14335484</v>
      </c>
    </row>
    <row r="123" spans="2:13" ht="15.5" x14ac:dyDescent="0.35">
      <c r="C123" t="s">
        <v>136</v>
      </c>
      <c r="D123" s="5">
        <v>2715053800</v>
      </c>
      <c r="E123" s="5">
        <v>2715053800</v>
      </c>
      <c r="F123" s="5">
        <v>2715053800</v>
      </c>
      <c r="G123" s="5">
        <v>2715053800</v>
      </c>
      <c r="I123" s="5">
        <v>2715053800</v>
      </c>
      <c r="J123" s="5">
        <v>2525000000</v>
      </c>
      <c r="K123" s="5">
        <v>252490</v>
      </c>
      <c r="L123" s="5">
        <v>252490</v>
      </c>
      <c r="M123" s="5">
        <v>252490</v>
      </c>
    </row>
    <row r="125" spans="2:13" ht="15.5" x14ac:dyDescent="0.35">
      <c r="B125" t="s">
        <v>137</v>
      </c>
      <c r="C125" t="s">
        <v>138</v>
      </c>
      <c r="D125" s="5">
        <v>3184869</v>
      </c>
      <c r="E125" s="5">
        <v>4471511</v>
      </c>
      <c r="F125" s="5">
        <v>4876095</v>
      </c>
      <c r="G125" s="5">
        <v>-1562068</v>
      </c>
      <c r="I125" s="5">
        <v>20581502</v>
      </c>
      <c r="J125" s="5">
        <v>11237337</v>
      </c>
      <c r="K125" s="5">
        <v>11128159</v>
      </c>
      <c r="L125" s="5">
        <v>-23282</v>
      </c>
      <c r="M125" s="5">
        <v>-148496</v>
      </c>
    </row>
    <row r="126" spans="2:13" ht="15.5" x14ac:dyDescent="0.35">
      <c r="C126" t="s">
        <v>139</v>
      </c>
      <c r="D126" s="5">
        <v>12071194</v>
      </c>
      <c r="E126" s="5">
        <v>-11709819</v>
      </c>
      <c r="F126" s="5">
        <v>26841484</v>
      </c>
      <c r="G126" s="5">
        <v>-1822387</v>
      </c>
      <c r="I126" s="5">
        <v>34457450</v>
      </c>
      <c r="J126" s="5">
        <v>24782427</v>
      </c>
      <c r="K126" s="5">
        <v>19013609</v>
      </c>
    </row>
    <row r="127" spans="2:13" ht="15.5" x14ac:dyDescent="0.35">
      <c r="C127" t="s">
        <v>140</v>
      </c>
      <c r="E127" s="5">
        <v>18858495</v>
      </c>
      <c r="F127" s="5">
        <v>-18858495</v>
      </c>
    </row>
    <row r="128" spans="2:13" ht="15.5" x14ac:dyDescent="0.35">
      <c r="C128" t="s">
        <v>142</v>
      </c>
      <c r="D128" s="5">
        <v>-354536</v>
      </c>
      <c r="E128" s="5">
        <v>-216622</v>
      </c>
      <c r="F128" s="5">
        <v>-560050</v>
      </c>
      <c r="I128" s="5">
        <v>-776672</v>
      </c>
      <c r="J128" s="5">
        <v>-337410</v>
      </c>
      <c r="K128" s="5">
        <v>-224615</v>
      </c>
      <c r="L128" s="5">
        <v>-265392</v>
      </c>
      <c r="M128" s="5">
        <v>-143092</v>
      </c>
    </row>
    <row r="129" spans="3:13" ht="15.5" x14ac:dyDescent="0.35">
      <c r="C129" t="s">
        <v>141</v>
      </c>
      <c r="D129" s="5">
        <v>-5692495</v>
      </c>
      <c r="E129" s="5">
        <v>-710006</v>
      </c>
      <c r="F129" s="5">
        <v>266652</v>
      </c>
      <c r="G129" s="5">
        <v>4531464</v>
      </c>
      <c r="I129" s="5">
        <v>-1319128</v>
      </c>
      <c r="J129" s="5">
        <v>-936967</v>
      </c>
      <c r="K129" s="5">
        <v>-235885</v>
      </c>
      <c r="L129" s="5">
        <v>-203724</v>
      </c>
      <c r="M129" s="5">
        <v>-179144</v>
      </c>
    </row>
    <row r="130" spans="3:13" ht="15.5" x14ac:dyDescent="0.35">
      <c r="C130" t="s">
        <v>497</v>
      </c>
      <c r="D130" s="5">
        <v>-187314</v>
      </c>
    </row>
    <row r="131" spans="3:13" ht="15.5" x14ac:dyDescent="0.35">
      <c r="C131" t="s">
        <v>426</v>
      </c>
      <c r="E131" s="5">
        <v>-319788</v>
      </c>
      <c r="F131" s="5">
        <v>-419006</v>
      </c>
      <c r="G131" s="5">
        <v>-661146</v>
      </c>
      <c r="I131" s="5">
        <v>-1399940</v>
      </c>
      <c r="J131" s="5">
        <v>-1928391</v>
      </c>
      <c r="K131" s="5">
        <v>-1042785</v>
      </c>
      <c r="L131" s="5">
        <v>-182340</v>
      </c>
      <c r="M131" s="5">
        <v>-209540</v>
      </c>
    </row>
    <row r="132" spans="3:13" ht="15.5" x14ac:dyDescent="0.35">
      <c r="C132" t="s">
        <v>282</v>
      </c>
      <c r="D132" s="5">
        <v>-189404</v>
      </c>
      <c r="E132" s="5">
        <v>6038</v>
      </c>
      <c r="G132" s="5">
        <v>327046</v>
      </c>
      <c r="I132" s="5">
        <v>6038</v>
      </c>
      <c r="M132" s="5">
        <v>6751</v>
      </c>
    </row>
    <row r="133" spans="3:13" ht="15.5" x14ac:dyDescent="0.35">
      <c r="C133" t="s">
        <v>144</v>
      </c>
      <c r="D133" s="5">
        <v>-2266779</v>
      </c>
      <c r="E133" s="5">
        <v>-2123798</v>
      </c>
      <c r="F133" s="5">
        <v>-2013195</v>
      </c>
      <c r="G133" s="5">
        <v>-4394977</v>
      </c>
      <c r="I133" s="5">
        <v>-10890575</v>
      </c>
      <c r="J133" s="5">
        <v>-8202379</v>
      </c>
      <c r="K133" s="5">
        <v>-8377827</v>
      </c>
      <c r="M133" s="5">
        <v>-2185</v>
      </c>
    </row>
    <row r="134" spans="3:13" ht="15.5" x14ac:dyDescent="0.35">
      <c r="C134" t="s">
        <v>286</v>
      </c>
      <c r="E134" s="5">
        <v>22</v>
      </c>
      <c r="F134" s="5">
        <v>-22</v>
      </c>
      <c r="L134" s="5">
        <v>239684</v>
      </c>
      <c r="M134" s="5">
        <v>510029</v>
      </c>
    </row>
    <row r="135" spans="3:13" ht="15.5" x14ac:dyDescent="0.35">
      <c r="C135" t="s">
        <v>1547</v>
      </c>
      <c r="L135" s="5">
        <v>-6315</v>
      </c>
      <c r="M135" s="5">
        <v>-336931</v>
      </c>
    </row>
    <row r="136" spans="3:13" ht="15.5" x14ac:dyDescent="0.35">
      <c r="C136" t="s">
        <v>1502</v>
      </c>
      <c r="D136" s="5">
        <v>-195797</v>
      </c>
      <c r="E136" s="5">
        <v>686989</v>
      </c>
      <c r="F136" s="5">
        <v>-381273</v>
      </c>
      <c r="G136" s="5">
        <v>457932</v>
      </c>
      <c r="I136" s="5">
        <v>504329</v>
      </c>
      <c r="J136" s="5">
        <v>-2139943</v>
      </c>
      <c r="K136" s="5">
        <v>1995662</v>
      </c>
      <c r="L136" s="5">
        <v>394805</v>
      </c>
      <c r="M136" s="5">
        <v>205616</v>
      </c>
    </row>
    <row r="137" spans="3:13" ht="15.5" x14ac:dyDescent="0.35">
      <c r="C137" t="s">
        <v>145</v>
      </c>
      <c r="D137" s="5">
        <v>49941017</v>
      </c>
      <c r="E137" s="5">
        <v>5363411</v>
      </c>
      <c r="F137" s="5">
        <v>-1566902</v>
      </c>
      <c r="G137" s="5">
        <v>-14426855</v>
      </c>
      <c r="I137" s="5">
        <v>6732170</v>
      </c>
      <c r="J137" s="5">
        <v>-20079560</v>
      </c>
      <c r="K137" s="5">
        <v>16712170</v>
      </c>
      <c r="L137" s="5">
        <v>-6627596</v>
      </c>
      <c r="M137" s="5">
        <v>-9698703</v>
      </c>
    </row>
    <row r="138" spans="3:13" ht="15.5" x14ac:dyDescent="0.35">
      <c r="C138" t="s">
        <v>146</v>
      </c>
      <c r="D138" s="5">
        <v>4897250</v>
      </c>
      <c r="E138" s="5">
        <v>-17754450</v>
      </c>
      <c r="F138" s="5">
        <v>-1492508</v>
      </c>
      <c r="G138" s="5">
        <v>6359536</v>
      </c>
      <c r="I138" s="5">
        <v>-12890483</v>
      </c>
      <c r="J138" s="5">
        <v>6345839</v>
      </c>
      <c r="K138" s="5">
        <v>-16230661</v>
      </c>
      <c r="L138" s="5">
        <v>6051614</v>
      </c>
      <c r="M138" s="5">
        <v>2314901</v>
      </c>
    </row>
    <row r="139" spans="3:13" ht="15.5" x14ac:dyDescent="0.35">
      <c r="C139" t="s">
        <v>148</v>
      </c>
      <c r="E139" s="5">
        <v>-10325</v>
      </c>
      <c r="F139" s="5">
        <v>-104875</v>
      </c>
      <c r="G139" s="5">
        <v>-3028</v>
      </c>
      <c r="I139" s="5">
        <v>-121289</v>
      </c>
      <c r="J139" s="5">
        <v>-2407</v>
      </c>
      <c r="L139" s="5">
        <v>-36104</v>
      </c>
    </row>
    <row r="140" spans="3:13" ht="15.5" x14ac:dyDescent="0.35">
      <c r="C140" t="s">
        <v>1548</v>
      </c>
      <c r="D140" s="5">
        <v>-387505</v>
      </c>
      <c r="E140" s="5">
        <v>214282</v>
      </c>
      <c r="F140" s="5">
        <v>-544347</v>
      </c>
      <c r="I140" s="5">
        <v>-330065</v>
      </c>
      <c r="J140" s="5">
        <v>-1239188</v>
      </c>
      <c r="K140" s="5">
        <v>-26500000</v>
      </c>
    </row>
    <row r="141" spans="3:13" ht="15.5" x14ac:dyDescent="0.35">
      <c r="C141" t="s">
        <v>1549</v>
      </c>
      <c r="E141" s="5">
        <v>306975</v>
      </c>
      <c r="F141" s="5">
        <v>-922192</v>
      </c>
      <c r="I141" s="5">
        <v>-615217</v>
      </c>
    </row>
    <row r="142" spans="3:13" ht="15.5" x14ac:dyDescent="0.35">
      <c r="C142" t="s">
        <v>1550</v>
      </c>
      <c r="E142" s="5">
        <v>-6031363</v>
      </c>
      <c r="I142" s="5">
        <v>-6031363</v>
      </c>
    </row>
    <row r="143" spans="3:13" ht="15.5" x14ac:dyDescent="0.35">
      <c r="C143" t="s">
        <v>1551</v>
      </c>
      <c r="E143" s="5">
        <v>-12500000</v>
      </c>
      <c r="I143" s="5">
        <v>-12500000</v>
      </c>
    </row>
    <row r="144" spans="3:13" ht="15.5" x14ac:dyDescent="0.35">
      <c r="C144" t="s">
        <v>389</v>
      </c>
      <c r="D144" s="5">
        <v>5314471</v>
      </c>
      <c r="G144" s="5">
        <v>6362564</v>
      </c>
      <c r="I144" s="5">
        <v>6362564</v>
      </c>
      <c r="J144" s="5">
        <v>7437798</v>
      </c>
      <c r="K144" s="5">
        <v>9550143</v>
      </c>
      <c r="L144" s="5">
        <v>7297517</v>
      </c>
      <c r="M144" s="5">
        <v>2410511</v>
      </c>
    </row>
    <row r="145" spans="3:13" ht="15.5" x14ac:dyDescent="0.35">
      <c r="C145" t="s">
        <v>1510</v>
      </c>
    </row>
    <row r="146" spans="3:13" ht="15.5" x14ac:dyDescent="0.35">
      <c r="C146" t="s">
        <v>1057</v>
      </c>
      <c r="E146" s="5">
        <v>-7245628</v>
      </c>
      <c r="F146" s="5">
        <v>-2359508</v>
      </c>
      <c r="I146" s="5">
        <v>-9605136</v>
      </c>
      <c r="J146" s="5">
        <v>-11506406</v>
      </c>
      <c r="K146" s="5">
        <v>-1611642</v>
      </c>
    </row>
    <row r="147" spans="3:13" ht="15.5" x14ac:dyDescent="0.35">
      <c r="C147" t="s">
        <v>1552</v>
      </c>
      <c r="E147" s="5">
        <v>7511609</v>
      </c>
      <c r="F147" s="5">
        <v>2438414</v>
      </c>
      <c r="I147" s="5">
        <v>9950023</v>
      </c>
      <c r="J147" s="5">
        <v>11656042</v>
      </c>
      <c r="K147" s="5">
        <v>2330838</v>
      </c>
      <c r="L147" s="5">
        <v>-1209799</v>
      </c>
      <c r="M147" s="5">
        <v>-95610</v>
      </c>
    </row>
    <row r="148" spans="3:13" ht="15.5" x14ac:dyDescent="0.35">
      <c r="C148" t="s">
        <v>149</v>
      </c>
      <c r="D148" s="5">
        <v>49941017</v>
      </c>
      <c r="E148" s="5">
        <v>5363411</v>
      </c>
      <c r="F148" s="5">
        <v>-1566902</v>
      </c>
      <c r="G148" s="5">
        <v>-14426855</v>
      </c>
      <c r="I148" s="5">
        <v>6732170</v>
      </c>
      <c r="J148" s="5">
        <v>-20079560</v>
      </c>
      <c r="K148" s="5">
        <v>16712170</v>
      </c>
      <c r="L148" s="5">
        <v>-6627596</v>
      </c>
      <c r="M148" s="5">
        <v>-9698703</v>
      </c>
    </row>
    <row r="149" spans="3:13" ht="15.5" x14ac:dyDescent="0.35">
      <c r="C149" t="s">
        <v>396</v>
      </c>
      <c r="D149" s="5">
        <v>4500000</v>
      </c>
      <c r="J149" s="5">
        <v>350000</v>
      </c>
      <c r="K149" s="5">
        <v>25500000</v>
      </c>
    </row>
    <row r="150" spans="3:13" ht="15.5" x14ac:dyDescent="0.35">
      <c r="C150" t="s">
        <v>397</v>
      </c>
      <c r="D150" s="5">
        <v>-1356000</v>
      </c>
      <c r="E150" s="5">
        <v>-1443000</v>
      </c>
      <c r="F150" s="5">
        <v>-1617000</v>
      </c>
      <c r="G150" s="5">
        <v>-1617000</v>
      </c>
      <c r="I150" s="5">
        <v>-6774721</v>
      </c>
      <c r="J150" s="5">
        <v>-5992000</v>
      </c>
    </row>
    <row r="151" spans="3:13" ht="15.5" x14ac:dyDescent="0.35">
      <c r="C151" t="s">
        <v>609</v>
      </c>
      <c r="D151" s="5">
        <v>46802992</v>
      </c>
    </row>
    <row r="152" spans="3:13" ht="15.5" x14ac:dyDescent="0.35">
      <c r="C152" t="s">
        <v>1553</v>
      </c>
      <c r="F152" s="5">
        <v>398147</v>
      </c>
      <c r="I152" s="5">
        <v>13497306</v>
      </c>
    </row>
    <row r="153" spans="3:13" ht="15.5" x14ac:dyDescent="0.35">
      <c r="C153" t="s">
        <v>467</v>
      </c>
      <c r="F153" s="5">
        <v>-407794</v>
      </c>
      <c r="I153" s="5">
        <v>-407794</v>
      </c>
    </row>
    <row r="154" spans="3:13" ht="15.5" x14ac:dyDescent="0.35">
      <c r="C154" t="s">
        <v>922</v>
      </c>
      <c r="E154" s="5">
        <v>7359726</v>
      </c>
      <c r="I154" s="5">
        <v>7359726</v>
      </c>
    </row>
    <row r="155" spans="3:13" ht="15.5" x14ac:dyDescent="0.35">
      <c r="C155" t="s">
        <v>907</v>
      </c>
      <c r="D155" s="5">
        <v>-2106</v>
      </c>
      <c r="E155" s="5">
        <v>-547721</v>
      </c>
      <c r="I155" s="5">
        <v>-547721</v>
      </c>
      <c r="J155" s="5">
        <v>-357335</v>
      </c>
      <c r="K155" s="5">
        <v>-284165</v>
      </c>
      <c r="L155" s="5">
        <v>-226312</v>
      </c>
      <c r="M155" s="5">
        <v>-2511694</v>
      </c>
    </row>
    <row r="156" spans="3:13" ht="15.5" x14ac:dyDescent="0.35">
      <c r="C156" t="s">
        <v>435</v>
      </c>
      <c r="D156" s="5">
        <v>-3869</v>
      </c>
      <c r="E156" s="5">
        <v>-5594</v>
      </c>
      <c r="F156" s="5">
        <v>59745</v>
      </c>
      <c r="G156" s="5">
        <v>-1038</v>
      </c>
      <c r="I156" s="5">
        <v>51627</v>
      </c>
      <c r="J156" s="5">
        <v>-5225</v>
      </c>
      <c r="K156" s="5">
        <v>-3665</v>
      </c>
      <c r="L156" s="5">
        <v>21088</v>
      </c>
    </row>
    <row r="157" spans="3:13" ht="15.5" x14ac:dyDescent="0.35">
      <c r="C157" t="s">
        <v>1091</v>
      </c>
    </row>
    <row r="158" spans="3:13" ht="15.5" x14ac:dyDescent="0.35">
      <c r="C158" t="s">
        <v>158</v>
      </c>
      <c r="G158" s="5">
        <v>-12808817</v>
      </c>
      <c r="I158" s="5">
        <v>-6446253</v>
      </c>
      <c r="J158" s="5">
        <v>-14075000</v>
      </c>
      <c r="K158" s="5">
        <v>-8500000</v>
      </c>
      <c r="L158" s="5">
        <v>-6422372</v>
      </c>
      <c r="M158" s="5">
        <v>-7187009</v>
      </c>
    </row>
    <row r="159" spans="3:13" ht="15.5" x14ac:dyDescent="0.35">
      <c r="C159" t="s">
        <v>164</v>
      </c>
      <c r="D159" s="5">
        <v>58023136</v>
      </c>
      <c r="E159" s="5">
        <v>-7919528</v>
      </c>
      <c r="F159" s="5">
        <v>1816685</v>
      </c>
      <c r="G159" s="5">
        <v>-9629387</v>
      </c>
      <c r="I159" s="5">
        <v>14423189</v>
      </c>
      <c r="J159" s="5">
        <v>-2496384</v>
      </c>
      <c r="K159" s="5">
        <v>11609668</v>
      </c>
      <c r="L159" s="5">
        <v>-599264</v>
      </c>
      <c r="M159" s="5">
        <v>-7532298</v>
      </c>
    </row>
    <row r="160" spans="3:13" ht="15.5" x14ac:dyDescent="0.35">
      <c r="C160" t="s">
        <v>165</v>
      </c>
      <c r="D160" s="5">
        <v>24825026</v>
      </c>
      <c r="I160" s="5">
        <v>10395049</v>
      </c>
      <c r="J160" s="5">
        <v>12882835</v>
      </c>
      <c r="K160" s="5">
        <v>1276897</v>
      </c>
      <c r="L160" s="5">
        <v>1866812</v>
      </c>
      <c r="M160" s="5">
        <v>8343720</v>
      </c>
    </row>
    <row r="161" spans="2:13" ht="15.5" x14ac:dyDescent="0.35">
      <c r="C161" t="s">
        <v>315</v>
      </c>
      <c r="E161" s="5">
        <v>-5166</v>
      </c>
      <c r="F161" s="5">
        <v>11954</v>
      </c>
      <c r="I161" s="5">
        <v>6788</v>
      </c>
      <c r="J161" s="5">
        <v>8598</v>
      </c>
      <c r="K161" s="5">
        <v>-3730</v>
      </c>
      <c r="L161" s="5">
        <v>9349</v>
      </c>
      <c r="M161" s="5">
        <v>1170</v>
      </c>
    </row>
    <row r="162" spans="2:13" ht="15.5" x14ac:dyDescent="0.35">
      <c r="C162" t="s">
        <v>166</v>
      </c>
      <c r="D162" s="5">
        <v>82848162</v>
      </c>
      <c r="E162" s="5">
        <v>-7924694</v>
      </c>
      <c r="F162" s="5">
        <v>1828639</v>
      </c>
      <c r="G162" s="5">
        <v>-9629387</v>
      </c>
      <c r="I162" s="5">
        <v>24825026</v>
      </c>
      <c r="J162" s="5">
        <v>10395049</v>
      </c>
      <c r="K162" s="5">
        <v>12882835</v>
      </c>
      <c r="L162" s="5">
        <v>1276897</v>
      </c>
      <c r="M162" s="5">
        <v>812592</v>
      </c>
    </row>
    <row r="164" spans="2:13" ht="15.5" x14ac:dyDescent="0.35">
      <c r="B164" t="s">
        <v>167</v>
      </c>
      <c r="C164" t="s">
        <v>11</v>
      </c>
      <c r="D164" s="5">
        <v>2720000000</v>
      </c>
      <c r="E164" s="5">
        <v>2720000000</v>
      </c>
      <c r="F164" s="5">
        <v>2720000000</v>
      </c>
      <c r="G164" s="5">
        <v>2720000000</v>
      </c>
      <c r="I164" s="5">
        <v>2720000000</v>
      </c>
      <c r="J164" s="5">
        <v>2520000000</v>
      </c>
      <c r="K164" s="5">
        <v>0</v>
      </c>
      <c r="L164" s="5">
        <v>0</v>
      </c>
      <c r="M164" s="5">
        <v>0</v>
      </c>
    </row>
    <row r="165" spans="2:13" ht="15.5" x14ac:dyDescent="0.35">
      <c r="C165" t="s">
        <v>168</v>
      </c>
      <c r="D165" s="6">
        <v>25.2</v>
      </c>
      <c r="E165" s="6">
        <v>21.48</v>
      </c>
      <c r="F165" s="6">
        <v>24.83</v>
      </c>
      <c r="G165" s="6">
        <v>10.48</v>
      </c>
    </row>
    <row r="166" spans="2:13" ht="15.5" x14ac:dyDescent="0.35">
      <c r="C166" t="s">
        <v>169</v>
      </c>
      <c r="D166" s="6">
        <v>192.46</v>
      </c>
      <c r="E166" s="6">
        <v>458.57</v>
      </c>
      <c r="F166" s="6">
        <v>246.68</v>
      </c>
      <c r="G166" s="6">
        <v>644.08000000000004</v>
      </c>
    </row>
    <row r="167" spans="2:13" ht="15.5" x14ac:dyDescent="0.35">
      <c r="C167" t="s">
        <v>60</v>
      </c>
      <c r="D167" s="6">
        <v>70.900000000000006</v>
      </c>
      <c r="E167" s="6">
        <v>137.11000000000001</v>
      </c>
      <c r="F167" s="6">
        <v>81.53</v>
      </c>
      <c r="G167" s="6">
        <v>93.25</v>
      </c>
    </row>
    <row r="168" spans="2:13" ht="15.5" x14ac:dyDescent="0.35">
      <c r="C168" t="s">
        <v>170</v>
      </c>
      <c r="D168" s="5">
        <v>105950000000</v>
      </c>
      <c r="E168" s="5">
        <v>89210000000</v>
      </c>
      <c r="F168" s="5">
        <v>111950000000</v>
      </c>
      <c r="G168" s="5">
        <v>85780000000</v>
      </c>
    </row>
    <row r="169" spans="2:13" ht="15.5" x14ac:dyDescent="0.35">
      <c r="C169" t="s">
        <v>171</v>
      </c>
      <c r="D169" s="6">
        <v>3.0699999999999998E-2</v>
      </c>
      <c r="E169" s="6">
        <v>4.5899999999999996E-2</v>
      </c>
      <c r="F169" s="6">
        <v>6.0899999999999996E-2</v>
      </c>
      <c r="G169" s="6">
        <v>2.7400000000000001E-2</v>
      </c>
    </row>
    <row r="170" spans="2:13" ht="15.5" x14ac:dyDescent="0.35">
      <c r="C170" t="s">
        <v>172</v>
      </c>
      <c r="D170" s="6">
        <v>7.5700000000000003E-2</v>
      </c>
      <c r="E170" s="6">
        <v>7.0999999999999994E-2</v>
      </c>
      <c r="F170" s="6">
        <v>8.8499999999999995E-2</v>
      </c>
      <c r="G170" s="6">
        <v>4.2199999999999994E-2</v>
      </c>
    </row>
    <row r="171" spans="2:13" ht="15.5" x14ac:dyDescent="0.35">
      <c r="C171" t="s">
        <v>173</v>
      </c>
      <c r="D171" s="6">
        <v>6.1600000000000002E-2</v>
      </c>
      <c r="E171" s="6">
        <v>7.2499999999999995E-2</v>
      </c>
      <c r="F171" s="6">
        <v>0.10949999999999999</v>
      </c>
      <c r="G171" s="6">
        <v>7.4299999999999991E-2</v>
      </c>
    </row>
    <row r="172" spans="2:13" ht="15.5" x14ac:dyDescent="0.35">
      <c r="C172" t="s">
        <v>174</v>
      </c>
      <c r="D172" s="6">
        <v>18.47</v>
      </c>
      <c r="E172" s="6">
        <v>14.23</v>
      </c>
      <c r="F172" s="6">
        <v>17.670000000000002</v>
      </c>
      <c r="G172" s="6">
        <v>11.58</v>
      </c>
    </row>
    <row r="173" spans="2:13" ht="15.5" x14ac:dyDescent="0.35">
      <c r="C173" t="s">
        <v>175</v>
      </c>
      <c r="D173" s="5">
        <v>1032000000000</v>
      </c>
      <c r="E173" s="5">
        <v>946000000000</v>
      </c>
      <c r="F173" s="5">
        <v>766000000000</v>
      </c>
      <c r="G173" s="5">
        <v>678000000000</v>
      </c>
    </row>
    <row r="174" spans="2:13" ht="15.5" x14ac:dyDescent="0.35">
      <c r="C174" t="s">
        <v>176</v>
      </c>
      <c r="D174" s="6">
        <v>14.56</v>
      </c>
      <c r="E174" s="6">
        <v>32.549999999999997</v>
      </c>
      <c r="F174" s="6">
        <v>21.83</v>
      </c>
      <c r="G174" s="6">
        <v>27.19</v>
      </c>
    </row>
    <row r="175" spans="2:13" ht="15.5" x14ac:dyDescent="0.35">
      <c r="C175" t="s">
        <v>177</v>
      </c>
      <c r="D175" s="6">
        <v>333.03</v>
      </c>
      <c r="E175" s="6">
        <v>302.57</v>
      </c>
      <c r="F175" s="6">
        <v>280.55</v>
      </c>
      <c r="G175" s="6">
        <v>248.27</v>
      </c>
    </row>
    <row r="176" spans="2:13" ht="15.5" x14ac:dyDescent="0.35">
      <c r="C176" t="s">
        <v>178</v>
      </c>
      <c r="D176" s="6">
        <v>14.56</v>
      </c>
      <c r="E176" s="6">
        <v>32.549999999999997</v>
      </c>
      <c r="F176" s="6">
        <v>21.83</v>
      </c>
      <c r="G176" s="6">
        <v>27.19</v>
      </c>
    </row>
    <row r="177" spans="3:13" ht="15.5" x14ac:dyDescent="0.35">
      <c r="C177" t="s">
        <v>179</v>
      </c>
      <c r="D177" s="6">
        <v>333.03</v>
      </c>
      <c r="E177" s="6">
        <v>302.57</v>
      </c>
      <c r="F177" s="6">
        <v>280.55</v>
      </c>
      <c r="G177" s="6">
        <v>248.27</v>
      </c>
    </row>
    <row r="178" spans="3:13" ht="15.5" x14ac:dyDescent="0.35">
      <c r="C178" t="s">
        <v>180</v>
      </c>
      <c r="D178" s="5">
        <v>145000000000</v>
      </c>
      <c r="E178" s="5">
        <v>90000000000</v>
      </c>
      <c r="F178" s="5">
        <v>92000000000</v>
      </c>
      <c r="G178" s="5">
        <v>42000000000</v>
      </c>
    </row>
    <row r="179" spans="3:13" ht="15.5" x14ac:dyDescent="0.35">
      <c r="C179" t="s">
        <v>181</v>
      </c>
      <c r="D179" s="5">
        <v>926000000000</v>
      </c>
      <c r="E179" s="5">
        <v>129000000000</v>
      </c>
      <c r="F179" s="5">
        <v>150000000000</v>
      </c>
      <c r="G179" s="5">
        <v>220000000000</v>
      </c>
    </row>
    <row r="180" spans="3:13" ht="15.5" x14ac:dyDescent="0.35">
      <c r="C180" t="s">
        <v>182</v>
      </c>
      <c r="D180" s="5">
        <v>904000000000</v>
      </c>
      <c r="E180" s="5">
        <v>822000000000</v>
      </c>
      <c r="F180" s="5">
        <v>762000000000</v>
      </c>
      <c r="G180" s="5">
        <v>674000000000</v>
      </c>
    </row>
    <row r="181" spans="3:13" ht="15.5" x14ac:dyDescent="0.35">
      <c r="C181" t="s">
        <v>23</v>
      </c>
      <c r="D181" s="5">
        <v>1071000000000</v>
      </c>
      <c r="E181" s="5">
        <v>218000000000</v>
      </c>
      <c r="F181" s="5">
        <v>242000000000</v>
      </c>
      <c r="G181" s="5">
        <v>262000000000</v>
      </c>
    </row>
    <row r="182" spans="3:13" ht="15.5" x14ac:dyDescent="0.35">
      <c r="C182" t="s">
        <v>20</v>
      </c>
      <c r="D182" s="5">
        <v>-337000000000</v>
      </c>
      <c r="E182" s="5">
        <v>-197000000000</v>
      </c>
      <c r="F182" s="5">
        <v>-305000000000</v>
      </c>
      <c r="G182" s="5">
        <v>-240000000000</v>
      </c>
    </row>
    <row r="183" spans="3:13" ht="15.5" x14ac:dyDescent="0.35">
      <c r="C183" t="s">
        <v>183</v>
      </c>
      <c r="D183" s="5">
        <v>1283000000000</v>
      </c>
      <c r="E183" s="5">
        <v>344000000000</v>
      </c>
      <c r="F183" s="5">
        <v>498000000000</v>
      </c>
      <c r="G183" s="5">
        <v>520000000000</v>
      </c>
    </row>
    <row r="184" spans="3:13" ht="15.5" x14ac:dyDescent="0.35">
      <c r="C184" t="s">
        <v>184</v>
      </c>
      <c r="D184" s="5">
        <v>54000000000</v>
      </c>
      <c r="E184" s="5">
        <v>75000000000</v>
      </c>
      <c r="F184" s="5">
        <v>87000000000</v>
      </c>
      <c r="G184" s="5">
        <v>-30000000000</v>
      </c>
    </row>
    <row r="185" spans="3:13" ht="15.5" x14ac:dyDescent="0.35">
      <c r="C185" t="s">
        <v>185</v>
      </c>
      <c r="E185" s="5">
        <v>0</v>
      </c>
      <c r="F185" s="5">
        <v>-2000000000</v>
      </c>
      <c r="G185" s="5">
        <v>0</v>
      </c>
    </row>
    <row r="186" spans="3:13" ht="15.5" x14ac:dyDescent="0.35">
      <c r="C186" t="s">
        <v>12</v>
      </c>
      <c r="D186" s="5">
        <v>54000000000</v>
      </c>
      <c r="E186" s="5">
        <v>75000000000</v>
      </c>
      <c r="F186" s="5">
        <v>85000000000</v>
      </c>
      <c r="G186" s="5">
        <v>-30000000000</v>
      </c>
    </row>
    <row r="187" spans="3:13" ht="15.5" x14ac:dyDescent="0.35">
      <c r="C187" t="s">
        <v>15</v>
      </c>
      <c r="D187" s="6">
        <v>19.940000000000001</v>
      </c>
      <c r="E187" s="6">
        <v>27.64</v>
      </c>
      <c r="F187" s="6">
        <v>31.24</v>
      </c>
      <c r="G187" s="6">
        <v>-10.93</v>
      </c>
    </row>
    <row r="188" spans="3:13" ht="15.5" x14ac:dyDescent="0.35">
      <c r="C188" t="s">
        <v>45</v>
      </c>
      <c r="I188" s="6">
        <v>92.64</v>
      </c>
      <c r="J188" s="6">
        <v>87.07</v>
      </c>
      <c r="K188" s="6">
        <v>1468241.83</v>
      </c>
      <c r="L188" s="6">
        <v>366682.64</v>
      </c>
      <c r="M188" s="6">
        <v>122363.01</v>
      </c>
    </row>
    <row r="189" spans="3:13" ht="15.5" x14ac:dyDescent="0.35">
      <c r="C189" t="s">
        <v>59</v>
      </c>
      <c r="I189" s="6">
        <v>106.33</v>
      </c>
      <c r="J189" s="5">
        <v>0</v>
      </c>
      <c r="K189" s="5">
        <v>0</v>
      </c>
      <c r="L189" s="5">
        <v>0</v>
      </c>
      <c r="M189" s="5">
        <v>0</v>
      </c>
    </row>
    <row r="190" spans="3:13" ht="15.5" x14ac:dyDescent="0.35">
      <c r="C190" t="s">
        <v>62</v>
      </c>
      <c r="I190" s="6">
        <v>32.909999999999997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186</v>
      </c>
      <c r="I191" s="5">
        <v>412070000000</v>
      </c>
      <c r="J191" s="5">
        <v>378310000000</v>
      </c>
      <c r="K191" s="5">
        <v>440420000000</v>
      </c>
      <c r="L191" s="5">
        <v>-7460000000</v>
      </c>
      <c r="M191" s="5">
        <v>-4700000000</v>
      </c>
    </row>
    <row r="192" spans="3:13" ht="15.5" x14ac:dyDescent="0.35">
      <c r="C192" t="s">
        <v>187</v>
      </c>
      <c r="I192" s="6">
        <v>0.19789999999999999</v>
      </c>
      <c r="J192" s="6">
        <v>0.2576</v>
      </c>
      <c r="K192" s="6">
        <v>0.4178</v>
      </c>
      <c r="L192" s="6">
        <v>0.41090000000000004</v>
      </c>
      <c r="M192" s="6">
        <v>0.15090000000000001</v>
      </c>
    </row>
    <row r="193" spans="3:13" ht="15.5" x14ac:dyDescent="0.35">
      <c r="C193" t="s">
        <v>188</v>
      </c>
      <c r="I193" s="6">
        <v>0.30620000000000003</v>
      </c>
      <c r="J193" s="6">
        <v>0.5</v>
      </c>
      <c r="K193" s="6">
        <v>0.87809999999999999</v>
      </c>
      <c r="L193" s="6">
        <v>0.51429999999999998</v>
      </c>
      <c r="M193" s="6">
        <v>0.18780000000000002</v>
      </c>
    </row>
    <row r="194" spans="3:13" ht="15.5" x14ac:dyDescent="0.35">
      <c r="C194" t="s">
        <v>189</v>
      </c>
      <c r="I194" s="6">
        <v>0.40329999999999999</v>
      </c>
      <c r="J194" s="6">
        <v>0.44750000000000001</v>
      </c>
      <c r="K194" s="6">
        <v>0.8145</v>
      </c>
      <c r="L194" s="6">
        <v>-3.5900000000000001E-2</v>
      </c>
      <c r="M194" s="6">
        <v>-4.7500000000000001E-2</v>
      </c>
    </row>
    <row r="195" spans="3:13" ht="15.5" x14ac:dyDescent="0.35">
      <c r="C195" t="s">
        <v>190</v>
      </c>
      <c r="I195" s="6">
        <v>15.56</v>
      </c>
      <c r="J195" s="6">
        <v>10.32</v>
      </c>
      <c r="K195" s="6">
        <v>26.87</v>
      </c>
      <c r="L195" s="6">
        <v>-1.59</v>
      </c>
      <c r="M195" s="6">
        <v>-1.01</v>
      </c>
    </row>
    <row r="196" spans="3:13" ht="15.5" x14ac:dyDescent="0.35">
      <c r="C196" t="s">
        <v>56</v>
      </c>
      <c r="I196" s="6">
        <v>32.549999999999997</v>
      </c>
      <c r="J196" s="5">
        <v>0</v>
      </c>
      <c r="K196" s="5">
        <v>0</v>
      </c>
      <c r="L196" s="5">
        <v>0</v>
      </c>
      <c r="M196" s="5">
        <v>0</v>
      </c>
    </row>
    <row r="197" spans="3:13" ht="15.5" x14ac:dyDescent="0.35">
      <c r="C197" t="s">
        <v>53</v>
      </c>
      <c r="I197" s="6">
        <v>302.57</v>
      </c>
      <c r="J197" s="6">
        <v>174.14</v>
      </c>
      <c r="K197" s="6">
        <v>1672132.97</v>
      </c>
      <c r="L197" s="6">
        <v>713043.36</v>
      </c>
      <c r="M197" s="6">
        <v>651496.95999999996</v>
      </c>
    </row>
    <row r="198" spans="3:13" ht="15.5" x14ac:dyDescent="0.35">
      <c r="C198" t="s">
        <v>191</v>
      </c>
      <c r="I198" s="6">
        <v>32.549999999999997</v>
      </c>
      <c r="J198" s="5">
        <v>0</v>
      </c>
      <c r="K198" s="5">
        <v>0</v>
      </c>
      <c r="L198" s="5">
        <v>0</v>
      </c>
      <c r="M198" s="5">
        <v>0</v>
      </c>
    </row>
    <row r="199" spans="3:13" ht="15.5" x14ac:dyDescent="0.35">
      <c r="C199" t="s">
        <v>192</v>
      </c>
      <c r="I199" s="6">
        <v>302.57</v>
      </c>
      <c r="J199" s="6">
        <v>174.14</v>
      </c>
      <c r="K199" s="6">
        <v>1672132.97</v>
      </c>
      <c r="L199" s="6">
        <v>713043.36</v>
      </c>
      <c r="M199" s="6">
        <v>651496.95999999996</v>
      </c>
    </row>
    <row r="200" spans="3:13" ht="15.5" x14ac:dyDescent="0.35">
      <c r="C200" t="s">
        <v>193</v>
      </c>
      <c r="I200" s="5">
        <v>90000000000</v>
      </c>
      <c r="J200" s="5">
        <v>101000000000</v>
      </c>
      <c r="K200" s="5">
        <v>92000000000</v>
      </c>
    </row>
    <row r="201" spans="3:13" ht="15.5" x14ac:dyDescent="0.35">
      <c r="C201" t="s">
        <v>194</v>
      </c>
      <c r="I201" s="5">
        <v>129000000000</v>
      </c>
      <c r="J201" s="5">
        <v>219000000000</v>
      </c>
      <c r="K201" s="5">
        <v>301000000000</v>
      </c>
    </row>
    <row r="202" spans="3:13" ht="15.5" x14ac:dyDescent="0.35">
      <c r="C202" t="s">
        <v>25</v>
      </c>
      <c r="I202" s="5">
        <v>218000000000</v>
      </c>
      <c r="J202" s="5">
        <v>320000000000</v>
      </c>
      <c r="K202" s="5">
        <v>393000000000</v>
      </c>
    </row>
    <row r="203" spans="3:13" ht="15.5" x14ac:dyDescent="0.35">
      <c r="C203" t="s">
        <v>22</v>
      </c>
      <c r="I203" s="5">
        <v>-197000000000</v>
      </c>
      <c r="J203" s="5">
        <v>152000000000</v>
      </c>
      <c r="K203" s="5">
        <v>194000000000</v>
      </c>
      <c r="L203" s="5">
        <v>-20000000000</v>
      </c>
      <c r="M203" s="5">
        <v>-27000000000</v>
      </c>
    </row>
    <row r="204" spans="3:13" ht="15.5" x14ac:dyDescent="0.35">
      <c r="C204" t="s">
        <v>195</v>
      </c>
      <c r="I204" s="5">
        <v>344000000000</v>
      </c>
      <c r="J204" s="5">
        <v>202000000000</v>
      </c>
      <c r="K204" s="5">
        <v>240000000000</v>
      </c>
      <c r="L204" s="5">
        <v>34000000000</v>
      </c>
      <c r="M204" s="5">
        <v>26000000000</v>
      </c>
    </row>
    <row r="205" spans="3:13" ht="15.5" x14ac:dyDescent="0.35">
      <c r="C205" t="s">
        <v>196</v>
      </c>
      <c r="I205" s="5">
        <v>344000000000</v>
      </c>
      <c r="J205" s="5">
        <v>182000000000</v>
      </c>
      <c r="K205" s="5">
        <v>172000000000</v>
      </c>
      <c r="L205" s="5">
        <v>0</v>
      </c>
      <c r="M205" s="5">
        <v>-2000000000</v>
      </c>
    </row>
    <row r="206" spans="3:13" ht="15.5" x14ac:dyDescent="0.35">
      <c r="C206" t="s">
        <v>197</v>
      </c>
      <c r="I206" s="5">
        <v>-2000000000</v>
      </c>
      <c r="J206" s="5">
        <v>0</v>
      </c>
      <c r="L206" s="5">
        <v>-1000000000</v>
      </c>
    </row>
    <row r="207" spans="3:13" ht="15.5" x14ac:dyDescent="0.35">
      <c r="C207" t="s">
        <v>14</v>
      </c>
      <c r="I207" s="5">
        <v>342000000000</v>
      </c>
      <c r="J207" s="5">
        <v>182000000000</v>
      </c>
      <c r="K207" s="5">
        <v>172000000000</v>
      </c>
      <c r="L207" s="5">
        <v>-1000000000</v>
      </c>
      <c r="M207" s="5">
        <v>-2000000000</v>
      </c>
    </row>
    <row r="208" spans="3:13" ht="15.5" x14ac:dyDescent="0.35">
      <c r="C208" t="s">
        <v>16</v>
      </c>
      <c r="I208" s="5">
        <v>126</v>
      </c>
      <c r="J208" s="6">
        <v>71.89</v>
      </c>
      <c r="K208" s="6">
        <v>680453.27</v>
      </c>
      <c r="L208" s="6">
        <v>-3667.26</v>
      </c>
      <c r="M208" s="6">
        <v>-8397.27</v>
      </c>
    </row>
    <row r="210" spans="2:13" ht="15.5" x14ac:dyDescent="0.35">
      <c r="B210" t="s">
        <v>198</v>
      </c>
      <c r="C210" t="s">
        <v>199</v>
      </c>
      <c r="D210" s="5">
        <v>68000000000</v>
      </c>
      <c r="E210" s="5">
        <v>58000000000</v>
      </c>
      <c r="F210" s="5">
        <v>67000000000</v>
      </c>
      <c r="G210" s="5">
        <v>28000000000</v>
      </c>
      <c r="H210" s="5">
        <v>274000000000</v>
      </c>
      <c r="I210" s="5">
        <v>252000000000</v>
      </c>
      <c r="J210" s="5">
        <v>220000000000</v>
      </c>
      <c r="K210" s="5">
        <v>371000000000</v>
      </c>
      <c r="L210" s="5">
        <v>93000000000</v>
      </c>
      <c r="M210" s="5">
        <v>31000000000</v>
      </c>
    </row>
    <row r="211" spans="2:13" ht="15.5" x14ac:dyDescent="0.35">
      <c r="C211" t="s">
        <v>317</v>
      </c>
      <c r="H211" s="5">
        <v>222000000000</v>
      </c>
      <c r="I211" s="5">
        <v>252000000000</v>
      </c>
      <c r="J211" s="5">
        <v>220000000000</v>
      </c>
    </row>
    <row r="212" spans="2:13" ht="15.5" x14ac:dyDescent="0.35">
      <c r="C212" t="s">
        <v>200</v>
      </c>
      <c r="H212" s="5">
        <v>45</v>
      </c>
      <c r="I212" s="5">
        <v>45</v>
      </c>
      <c r="J212" s="5">
        <v>40</v>
      </c>
    </row>
    <row r="213" spans="2:13" ht="15.5" x14ac:dyDescent="0.35">
      <c r="C213" t="s">
        <v>64</v>
      </c>
      <c r="H213" s="6">
        <v>0.44650000000000001</v>
      </c>
      <c r="I213" s="6">
        <v>0.48570000000000002</v>
      </c>
      <c r="J213" s="6">
        <v>0.49399999999999999</v>
      </c>
    </row>
    <row r="214" spans="2:13" ht="15.5" x14ac:dyDescent="0.35">
      <c r="C214" t="s">
        <v>201</v>
      </c>
      <c r="H214" s="6">
        <v>8.8999999999999999E-3</v>
      </c>
      <c r="I214" s="6">
        <v>8.199999999999999E-3</v>
      </c>
      <c r="J214" s="6">
        <v>7.3000000000000001E-3</v>
      </c>
    </row>
    <row r="215" spans="2:13" ht="15.5" x14ac:dyDescent="0.35">
      <c r="C215" t="s">
        <v>44</v>
      </c>
      <c r="D215" s="6">
        <v>25.2</v>
      </c>
      <c r="E215" s="6">
        <v>21.48</v>
      </c>
      <c r="F215" s="6">
        <v>24.83</v>
      </c>
      <c r="G215" s="6">
        <v>10.48</v>
      </c>
      <c r="H215" s="6">
        <v>100.79</v>
      </c>
      <c r="I215" s="6">
        <v>92.64</v>
      </c>
      <c r="J215" s="6">
        <v>80.97</v>
      </c>
      <c r="K215" s="6">
        <v>136.54</v>
      </c>
      <c r="L215" s="6">
        <v>34.1</v>
      </c>
      <c r="M215" s="6">
        <v>11.38</v>
      </c>
    </row>
    <row r="216" spans="2:13" ht="15.5" x14ac:dyDescent="0.35">
      <c r="C216" t="s">
        <v>318</v>
      </c>
      <c r="H216" s="6">
        <v>81.900000000000006</v>
      </c>
      <c r="I216" s="6">
        <v>92.64</v>
      </c>
      <c r="J216" s="6">
        <v>80.97</v>
      </c>
    </row>
    <row r="217" spans="2:13" ht="15.5" x14ac:dyDescent="0.35">
      <c r="C217" t="s">
        <v>66</v>
      </c>
      <c r="H217" s="5">
        <v>45</v>
      </c>
      <c r="I217" s="5">
        <v>45</v>
      </c>
      <c r="J217" s="5">
        <v>40</v>
      </c>
    </row>
    <row r="218" spans="2:13" ht="15.5" x14ac:dyDescent="0.35">
      <c r="C218" t="s">
        <v>202</v>
      </c>
      <c r="H218" s="6">
        <v>0.44650000000000001</v>
      </c>
      <c r="I218" s="6">
        <v>0.48570000000000002</v>
      </c>
      <c r="J218" s="6">
        <v>0.49399999999999999</v>
      </c>
    </row>
    <row r="219" spans="2:13" ht="15.5" x14ac:dyDescent="0.35">
      <c r="C219" t="s">
        <v>203</v>
      </c>
      <c r="H219" s="6">
        <v>8.8999999999999999E-3</v>
      </c>
      <c r="I219" s="6">
        <v>8.199999999999999E-3</v>
      </c>
      <c r="J219" s="6">
        <v>7.3000000000000001E-3</v>
      </c>
    </row>
    <row r="220" spans="2:13" ht="15.5" x14ac:dyDescent="0.35">
      <c r="C220" t="s">
        <v>204</v>
      </c>
      <c r="D220" s="5">
        <v>186000000000</v>
      </c>
      <c r="E220" s="5">
        <v>195000000000</v>
      </c>
      <c r="F220" s="5">
        <v>204000000000</v>
      </c>
      <c r="G220" s="5">
        <v>197000000000</v>
      </c>
      <c r="H220" s="5">
        <v>743000000000</v>
      </c>
      <c r="I220" s="5">
        <v>813000000000</v>
      </c>
      <c r="J220" s="5">
        <v>915000000000</v>
      </c>
      <c r="K220" s="5">
        <v>718000000000</v>
      </c>
    </row>
    <row r="221" spans="2:13" ht="15.5" x14ac:dyDescent="0.35">
      <c r="C221" t="s">
        <v>319</v>
      </c>
      <c r="H221" s="5">
        <v>781000000000</v>
      </c>
      <c r="I221" s="5">
        <v>813000000000</v>
      </c>
      <c r="J221" s="5">
        <v>915000000000</v>
      </c>
    </row>
    <row r="222" spans="2:13" ht="15.5" x14ac:dyDescent="0.35">
      <c r="C222" t="s">
        <v>205</v>
      </c>
      <c r="H222" s="5">
        <v>45</v>
      </c>
      <c r="I222" s="5">
        <v>45</v>
      </c>
      <c r="J222" s="5">
        <v>40</v>
      </c>
    </row>
    <row r="223" spans="2:13" ht="15.5" x14ac:dyDescent="0.35">
      <c r="C223" t="s">
        <v>206</v>
      </c>
      <c r="H223" s="6">
        <v>0.44650000000000001</v>
      </c>
      <c r="I223" s="6">
        <v>0.48570000000000002</v>
      </c>
      <c r="J223" s="6">
        <v>0.49399999999999999</v>
      </c>
    </row>
    <row r="224" spans="2:13" ht="15.5" x14ac:dyDescent="0.35">
      <c r="C224" t="s">
        <v>207</v>
      </c>
      <c r="H224" s="6">
        <v>8.8999999999999999E-3</v>
      </c>
      <c r="I224" s="6">
        <v>8.199999999999999E-3</v>
      </c>
      <c r="J224" s="6">
        <v>7.3000000000000001E-3</v>
      </c>
    </row>
    <row r="225" spans="3:9" ht="15.5" x14ac:dyDescent="0.35">
      <c r="C225" t="s">
        <v>208</v>
      </c>
      <c r="I225" s="6">
        <v>50.1</v>
      </c>
    </row>
    <row r="226" spans="3:9" ht="15.5" x14ac:dyDescent="0.35">
      <c r="C226" t="s">
        <v>320</v>
      </c>
      <c r="I226" s="6">
        <v>61.66</v>
      </c>
    </row>
    <row r="227" spans="3:9" ht="15.5" x14ac:dyDescent="0.35">
      <c r="C227" t="s">
        <v>209</v>
      </c>
      <c r="I227" s="6">
        <v>7.42</v>
      </c>
    </row>
    <row r="228" spans="3:9" ht="15.5" x14ac:dyDescent="0.35">
      <c r="C228" t="s">
        <v>321</v>
      </c>
      <c r="I228" s="6">
        <v>1.6200000000000003E-2</v>
      </c>
    </row>
    <row r="229" spans="3:9" ht="15.5" x14ac:dyDescent="0.35">
      <c r="C229" t="s">
        <v>322</v>
      </c>
      <c r="I229" s="6">
        <v>17.55</v>
      </c>
    </row>
    <row r="230" spans="3:9" ht="15.5" x14ac:dyDescent="0.35">
      <c r="C230" t="s">
        <v>210</v>
      </c>
      <c r="I230" s="6">
        <v>15.16</v>
      </c>
    </row>
    <row r="231" spans="3:9" ht="15.5" x14ac:dyDescent="0.35">
      <c r="C231" t="s">
        <v>323</v>
      </c>
      <c r="I231" s="6">
        <v>73.599999999999994</v>
      </c>
    </row>
    <row r="232" spans="3:9" ht="15.5" x14ac:dyDescent="0.35">
      <c r="C232" t="s">
        <v>324</v>
      </c>
      <c r="I232" s="6">
        <v>74.39</v>
      </c>
    </row>
    <row r="233" spans="3:9" ht="15.5" x14ac:dyDescent="0.35">
      <c r="C233" t="s">
        <v>325</v>
      </c>
      <c r="I233" s="6">
        <v>39.22</v>
      </c>
    </row>
    <row r="234" spans="3:9" ht="15.5" x14ac:dyDescent="0.35">
      <c r="C234" t="s">
        <v>326</v>
      </c>
      <c r="I234" s="6">
        <v>34.36</v>
      </c>
    </row>
    <row r="235" spans="3:9" ht="15.5" x14ac:dyDescent="0.35">
      <c r="C235" t="s">
        <v>327</v>
      </c>
      <c r="I235" s="6">
        <v>9.6300000000000008</v>
      </c>
    </row>
    <row r="236" spans="3:9" ht="15.5" x14ac:dyDescent="0.35">
      <c r="C236" t="s">
        <v>328</v>
      </c>
      <c r="I236" s="6">
        <v>-0.66</v>
      </c>
    </row>
    <row r="237" spans="3:9" ht="15.5" x14ac:dyDescent="0.35">
      <c r="C237" t="s">
        <v>329</v>
      </c>
      <c r="I237" s="6">
        <v>81.900000000000006</v>
      </c>
    </row>
    <row r="238" spans="3:9" ht="15.5" x14ac:dyDescent="0.35">
      <c r="C238" t="s">
        <v>211</v>
      </c>
      <c r="I238" s="6">
        <v>100.79</v>
      </c>
    </row>
    <row r="239" spans="3:9" ht="15.5" x14ac:dyDescent="0.35">
      <c r="C239" t="s">
        <v>330</v>
      </c>
      <c r="I239" s="6">
        <v>287.81</v>
      </c>
    </row>
    <row r="240" spans="3:9" ht="15.5" x14ac:dyDescent="0.35">
      <c r="C240" t="s">
        <v>212</v>
      </c>
      <c r="D240" s="6">
        <v>518.71</v>
      </c>
    </row>
    <row r="241" spans="3:9" ht="15.5" x14ac:dyDescent="0.35">
      <c r="C241" t="s">
        <v>213</v>
      </c>
      <c r="I241" s="6">
        <v>333.03</v>
      </c>
    </row>
    <row r="242" spans="3:9" ht="15.5" x14ac:dyDescent="0.35">
      <c r="C242" t="s">
        <v>331</v>
      </c>
      <c r="I242" s="6">
        <v>67.88</v>
      </c>
    </row>
    <row r="243" spans="3:9" ht="15.5" x14ac:dyDescent="0.35">
      <c r="C243" t="s">
        <v>214</v>
      </c>
      <c r="D243" s="6">
        <v>6.29</v>
      </c>
    </row>
    <row r="244" spans="3:9" ht="15.5" x14ac:dyDescent="0.35">
      <c r="C244" t="s">
        <v>215</v>
      </c>
      <c r="D244" s="6">
        <v>6.29</v>
      </c>
    </row>
    <row r="245" spans="3:9" ht="15.5" x14ac:dyDescent="0.35">
      <c r="C245" t="s">
        <v>216</v>
      </c>
      <c r="D245" s="6">
        <v>1.18</v>
      </c>
    </row>
    <row r="246" spans="3:9" ht="15.5" x14ac:dyDescent="0.35">
      <c r="C246" t="s">
        <v>332</v>
      </c>
      <c r="D246" s="6">
        <v>1.02</v>
      </c>
    </row>
    <row r="247" spans="3:9" ht="15.5" x14ac:dyDescent="0.35">
      <c r="C247" t="s">
        <v>217</v>
      </c>
      <c r="D247" s="6">
        <v>1.32</v>
      </c>
    </row>
    <row r="248" spans="3:9" ht="15.5" x14ac:dyDescent="0.35">
      <c r="C248" t="s">
        <v>218</v>
      </c>
      <c r="D248" s="6">
        <v>0.48</v>
      </c>
    </row>
    <row r="249" spans="3:9" ht="15.5" x14ac:dyDescent="0.35">
      <c r="C249" t="s">
        <v>219</v>
      </c>
      <c r="D249" s="6">
        <v>2.46</v>
      </c>
    </row>
    <row r="250" spans="3:9" ht="15.5" x14ac:dyDescent="0.35">
      <c r="C250" t="s">
        <v>333</v>
      </c>
      <c r="I250" s="6">
        <v>15.35</v>
      </c>
    </row>
    <row r="251" spans="3:9" ht="15.5" x14ac:dyDescent="0.35">
      <c r="C251" t="s">
        <v>12</v>
      </c>
      <c r="D251" s="5">
        <v>54000000000</v>
      </c>
    </row>
    <row r="252" spans="3:9" ht="15.5" x14ac:dyDescent="0.35">
      <c r="C252" t="s">
        <v>220</v>
      </c>
      <c r="I252" s="6">
        <v>6.56</v>
      </c>
    </row>
    <row r="253" spans="3:9" ht="15.5" x14ac:dyDescent="0.35">
      <c r="C253" t="s">
        <v>221</v>
      </c>
      <c r="I253" s="6">
        <v>9.9900000000000003E-2</v>
      </c>
    </row>
    <row r="254" spans="3:9" ht="15.5" x14ac:dyDescent="0.35">
      <c r="C254" t="s">
        <v>222</v>
      </c>
      <c r="I254" s="6">
        <v>0.24590000000000001</v>
      </c>
    </row>
    <row r="255" spans="3:9" ht="15.5" x14ac:dyDescent="0.35">
      <c r="C255" t="s">
        <v>223</v>
      </c>
      <c r="I255" s="6">
        <v>0.22329999999999997</v>
      </c>
    </row>
    <row r="256" spans="3:9" ht="15.5" x14ac:dyDescent="0.35">
      <c r="C256" t="s">
        <v>334</v>
      </c>
      <c r="I256" s="6">
        <v>0.1128</v>
      </c>
    </row>
    <row r="257" spans="3:9" ht="15.5" x14ac:dyDescent="0.35">
      <c r="C257" t="s">
        <v>224</v>
      </c>
      <c r="D257" s="6">
        <v>33.049999999999997</v>
      </c>
    </row>
    <row r="258" spans="3:9" ht="15.5" x14ac:dyDescent="0.35">
      <c r="C258" t="s">
        <v>228</v>
      </c>
      <c r="D258" s="6">
        <v>2.75</v>
      </c>
    </row>
    <row r="259" spans="3:9" ht="15.5" x14ac:dyDescent="0.35">
      <c r="C259" t="s">
        <v>335</v>
      </c>
      <c r="I259" s="6">
        <v>0.45</v>
      </c>
    </row>
    <row r="260" spans="3:9" ht="15.5" x14ac:dyDescent="0.35">
      <c r="C260" t="s">
        <v>40</v>
      </c>
      <c r="I260" s="5">
        <v>13711000000000</v>
      </c>
    </row>
    <row r="261" spans="3:9" ht="15.5" x14ac:dyDescent="0.35">
      <c r="C261" t="s">
        <v>229</v>
      </c>
      <c r="I261" s="5">
        <v>13501000000000</v>
      </c>
    </row>
    <row r="262" spans="3:9" ht="15.5" x14ac:dyDescent="0.35">
      <c r="C262" t="s">
        <v>230</v>
      </c>
      <c r="I262" s="5">
        <v>2720000000</v>
      </c>
    </row>
    <row r="263" spans="3:9" ht="15.5" x14ac:dyDescent="0.35">
      <c r="C263" t="s">
        <v>231</v>
      </c>
      <c r="I263" s="6">
        <v>0.31319999999999998</v>
      </c>
    </row>
    <row r="264" spans="3:9" ht="15.5" x14ac:dyDescent="0.35">
      <c r="C264" t="s">
        <v>232</v>
      </c>
      <c r="D264" s="6">
        <v>0.56940000000000002</v>
      </c>
    </row>
    <row r="265" spans="3:9" ht="15.5" x14ac:dyDescent="0.35">
      <c r="C265" t="s">
        <v>233</v>
      </c>
      <c r="D265" s="6">
        <v>0.51139999999999997</v>
      </c>
    </row>
    <row r="266" spans="3:9" ht="15.5" x14ac:dyDescent="0.35">
      <c r="C266" t="s">
        <v>234</v>
      </c>
      <c r="D266" s="6">
        <v>0.36829999999999996</v>
      </c>
    </row>
    <row r="267" spans="3:9" ht="15.5" x14ac:dyDescent="0.35">
      <c r="C267" t="s">
        <v>235</v>
      </c>
      <c r="D267" s="6">
        <v>-0.1429</v>
      </c>
    </row>
    <row r="268" spans="3:9" ht="15.5" x14ac:dyDescent="0.35">
      <c r="C268" t="s">
        <v>236</v>
      </c>
      <c r="D268" s="6">
        <v>-8.3400000000000002E-2</v>
      </c>
    </row>
    <row r="269" spans="3:9" ht="15.5" x14ac:dyDescent="0.35">
      <c r="C269" t="s">
        <v>237</v>
      </c>
      <c r="D269" s="6">
        <v>-0.29410000000000003</v>
      </c>
    </row>
    <row r="270" spans="3:9" ht="15.5" x14ac:dyDescent="0.35">
      <c r="C270" t="s">
        <v>238</v>
      </c>
      <c r="I270" s="5">
        <v>45</v>
      </c>
    </row>
    <row r="271" spans="3:9" ht="15.5" x14ac:dyDescent="0.35">
      <c r="C271" t="s">
        <v>239</v>
      </c>
      <c r="I271" s="5">
        <v>45</v>
      </c>
    </row>
    <row r="272" spans="3:9" ht="15.5" x14ac:dyDescent="0.35">
      <c r="C272" t="s">
        <v>240</v>
      </c>
      <c r="I272" s="6">
        <v>0.44650000000000001</v>
      </c>
    </row>
    <row r="273" spans="3:9" ht="15.5" x14ac:dyDescent="0.35">
      <c r="C273" t="s">
        <v>241</v>
      </c>
      <c r="I273" s="6">
        <v>8.8999999999999999E-3</v>
      </c>
    </row>
    <row r="274" spans="3:9" ht="15.5" x14ac:dyDescent="0.35">
      <c r="C274" t="s">
        <v>242</v>
      </c>
      <c r="I274" t="s">
        <v>1554</v>
      </c>
    </row>
    <row r="275" spans="3:9" ht="15.5" x14ac:dyDescent="0.35">
      <c r="C275" t="s">
        <v>244</v>
      </c>
      <c r="I275" s="5">
        <v>5</v>
      </c>
    </row>
    <row r="276" spans="3:9" ht="15.5" x14ac:dyDescent="0.35">
      <c r="C276" t="s">
        <v>245</v>
      </c>
      <c r="I276" s="6">
        <v>0.26</v>
      </c>
    </row>
    <row r="277" spans="3:9" ht="15.5" x14ac:dyDescent="0.35">
      <c r="C277" t="s">
        <v>246</v>
      </c>
      <c r="I277" s="6">
        <v>0.88</v>
      </c>
    </row>
    <row r="278" spans="3:9" ht="15.5" x14ac:dyDescent="0.35">
      <c r="C278" t="s">
        <v>247</v>
      </c>
      <c r="I278" s="6">
        <v>0.17</v>
      </c>
    </row>
    <row r="279" spans="3:9" ht="15.5" x14ac:dyDescent="0.35">
      <c r="C279" t="s">
        <v>249</v>
      </c>
      <c r="I279" s="6">
        <v>0.09</v>
      </c>
    </row>
    <row r="280" spans="3:9" ht="15.5" x14ac:dyDescent="0.35">
      <c r="C280" t="s">
        <v>250</v>
      </c>
      <c r="I280" s="6">
        <v>0.04</v>
      </c>
    </row>
    <row r="281" spans="3:9" ht="15.5" x14ac:dyDescent="0.35">
      <c r="C281" t="s">
        <v>251</v>
      </c>
      <c r="I281" s="6">
        <v>0.23</v>
      </c>
    </row>
    <row r="282" spans="3:9" ht="15.5" x14ac:dyDescent="0.35">
      <c r="C282" t="s">
        <v>337</v>
      </c>
      <c r="I282" s="5">
        <v>781000000000</v>
      </c>
    </row>
    <row r="283" spans="3:9" ht="15.5" x14ac:dyDescent="0.35">
      <c r="C283" t="s">
        <v>338</v>
      </c>
      <c r="I283" s="5">
        <v>387000000000</v>
      </c>
    </row>
    <row r="284" spans="3:9" ht="15.5" x14ac:dyDescent="0.35">
      <c r="C284" t="s">
        <v>339</v>
      </c>
      <c r="I284" s="5">
        <v>393000000000</v>
      </c>
    </row>
    <row r="285" spans="3:9" ht="15.5" x14ac:dyDescent="0.35">
      <c r="C285" t="s">
        <v>340</v>
      </c>
      <c r="I285" s="5">
        <v>222000000000</v>
      </c>
    </row>
    <row r="286" spans="3:9" ht="15.5" x14ac:dyDescent="0.35">
      <c r="C286" t="s">
        <v>252</v>
      </c>
      <c r="D286" s="5">
        <v>1408000000000</v>
      </c>
    </row>
    <row r="287" spans="3:9" ht="15.5" x14ac:dyDescent="0.35">
      <c r="C287" t="s">
        <v>253</v>
      </c>
      <c r="D287" s="5">
        <v>2226000000000</v>
      </c>
    </row>
    <row r="288" spans="3:9" ht="15.5" x14ac:dyDescent="0.35">
      <c r="C288" t="s">
        <v>254</v>
      </c>
      <c r="D288" s="5">
        <v>1194000000000</v>
      </c>
    </row>
    <row r="289" spans="3:9" ht="15.5" x14ac:dyDescent="0.35">
      <c r="C289" t="s">
        <v>183</v>
      </c>
      <c r="D289" s="5">
        <v>1283000000000</v>
      </c>
    </row>
    <row r="290" spans="3:9" ht="15.5" x14ac:dyDescent="0.35">
      <c r="C290" t="s">
        <v>182</v>
      </c>
      <c r="I290" s="5">
        <v>904000000000</v>
      </c>
    </row>
    <row r="291" spans="3:9" ht="15.5" x14ac:dyDescent="0.35">
      <c r="C291" t="s">
        <v>181</v>
      </c>
      <c r="D291" s="5">
        <v>926000000000</v>
      </c>
    </row>
    <row r="292" spans="3:9" ht="15.5" x14ac:dyDescent="0.35">
      <c r="C292" t="s">
        <v>180</v>
      </c>
      <c r="D292" s="5">
        <v>145000000000</v>
      </c>
    </row>
    <row r="293" spans="3:9" ht="15.5" x14ac:dyDescent="0.35">
      <c r="C293" t="s">
        <v>23</v>
      </c>
      <c r="D293" s="5">
        <v>1071000000000</v>
      </c>
    </row>
    <row r="294" spans="3:9" ht="15.5" x14ac:dyDescent="0.35">
      <c r="C294" t="s">
        <v>20</v>
      </c>
      <c r="D294" s="5">
        <v>-337000000000</v>
      </c>
    </row>
    <row r="295" spans="3:9" ht="15.5" x14ac:dyDescent="0.35">
      <c r="C295" t="s">
        <v>255</v>
      </c>
      <c r="I295" s="5">
        <v>1032000000000</v>
      </c>
    </row>
    <row r="296" spans="3:9" ht="15.5" x14ac:dyDescent="0.35">
      <c r="C296" t="s">
        <v>341</v>
      </c>
      <c r="I296" s="5">
        <v>186000000000</v>
      </c>
    </row>
    <row r="297" spans="3:9" ht="15.5" x14ac:dyDescent="0.35">
      <c r="C297" t="s">
        <v>342</v>
      </c>
      <c r="I297" s="5">
        <v>-132000000000</v>
      </c>
    </row>
    <row r="298" spans="3:9" ht="15.5" x14ac:dyDescent="0.35">
      <c r="C298" t="s">
        <v>343</v>
      </c>
      <c r="I298" s="5">
        <v>674000000000</v>
      </c>
    </row>
    <row r="299" spans="3:9" ht="15.5" x14ac:dyDescent="0.35">
      <c r="C299" t="s">
        <v>344</v>
      </c>
      <c r="I299" s="5">
        <v>-2000000000</v>
      </c>
    </row>
    <row r="300" spans="3:9" ht="15.5" x14ac:dyDescent="0.35">
      <c r="C300" t="s">
        <v>345</v>
      </c>
      <c r="I300" s="5">
        <v>184000000000</v>
      </c>
    </row>
  </sheetData>
  <pageMargins left="0.7" right="0.7" top="0.75" bottom="0.75" header="0.3" footer="0.3"/>
  <ignoredErrors>
    <ignoredError sqref="A1:M301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7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1555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1556</v>
      </c>
      <c r="D2" s="2" vm="220">
        <f ca="1">IFERROR(_xlfn.STOCKHISTORY("XIDX:" &amp; $C$1, D3, , 0, 0, 1), "Libur")</f>
        <v>98</v>
      </c>
      <c r="H2" s="2" vm="220">
        <f ca="1">IFERROR(INDEX(D2:G2,COUNT(D2:G2)),"")</f>
        <v>98</v>
      </c>
      <c r="I2" s="2" vm="221">
        <f ca="1">IFERROR(_xlfn.STOCKHISTORY("XIDX:" &amp; $C$1, I1, , 0, 0, 1), "Libur")</f>
        <v>102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167212549000</v>
      </c>
      <c r="H4" s="2">
        <f>IFERROR(SUM(D4:G4)*(4/MAX(1,COUNT(D4:G4))),"")</f>
        <v>668850196000</v>
      </c>
      <c r="I4" s="2">
        <f>IFERROR(INDEX(I51:I500,MATCH($C$4,$C$51:$C$500,0)),"")</f>
        <v>727403445000</v>
      </c>
      <c r="J4" s="2">
        <f>IFERROR(INDEX(J51:J500,MATCH($C$4,$C$51:$C$500,0)),"")</f>
        <v>322438025000</v>
      </c>
      <c r="K4" s="2">
        <f>IFERROR(INDEX(K51:K500,MATCH($C$4,$C$51:$C$500,0)),"")</f>
        <v>104716171000</v>
      </c>
      <c r="L4" s="2">
        <f>IFERROR(INDEX(L51:L500,MATCH($C$4,$C$51:$C$500,0)),"")</f>
        <v>24944847000</v>
      </c>
      <c r="M4" s="2">
        <f>IFERROR(INDEX(M51:M500,MATCH($C$4,$C$51:$C$500,0)),"")</f>
        <v>48338082000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8125103000</v>
      </c>
      <c r="H5" s="2">
        <f>IFERROR(SUM(D5:G5)*(4/MAX(1,COUNT(D5:G5))),"")</f>
        <v>32500412000</v>
      </c>
      <c r="I5" s="2">
        <f>IFERROR(INDEX(I51:I500,MATCH($C$5,$C$51:$C$500,0)),"")</f>
        <v>14618737000</v>
      </c>
      <c r="J5" s="2">
        <f>IFERROR(INDEX(J51:J500,MATCH($C$5,$C$51:$C$500,0)),"")</f>
        <v>20279614000</v>
      </c>
      <c r="K5" s="2">
        <f>IFERROR(INDEX(K51:K500,MATCH($C$5,$C$51:$C$500,0)),"")</f>
        <v>-22969356000</v>
      </c>
      <c r="L5" s="2">
        <f>IFERROR(INDEX(L51:L500,MATCH($C$5,$C$51:$C$500,0)),"")</f>
        <v>-36915349000</v>
      </c>
      <c r="M5" s="2">
        <f>IFERROR(INDEX(M51:M500,MATCH($C$5,$C$51:$C$500,0)),"")</f>
        <v>-36681851000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219150952000</v>
      </c>
      <c r="H6" s="2">
        <f>IFERROR(INDEX(D6:G6,COUNT(D6:G6)),"")</f>
        <v>219150952000</v>
      </c>
      <c r="I6" s="2">
        <f>IFERROR(INDEX(I51:I500,MATCH($C$6,$C$51:$C$500,0)),"")</f>
        <v>211025849000</v>
      </c>
      <c r="J6" s="2">
        <f>IFERROR(INDEX(J51:J500,MATCH($C$6,$C$51:$C$500,0)),"")</f>
        <v>150971394000</v>
      </c>
      <c r="K6" s="2">
        <f>IFERROR(INDEX(K51:K500,MATCH($C$6,$C$51:$C$500,0)),"")</f>
        <v>105141785000</v>
      </c>
      <c r="L6" s="2">
        <f>IFERROR(INDEX(L51:L500,MATCH($C$6,$C$51:$C$500,0)),"")</f>
        <v>103111141000</v>
      </c>
      <c r="M6" s="2">
        <f>IFERROR(INDEX(M51:M500,MATCH($C$6,$C$51:$C$500,0)),"")</f>
        <v>70026490000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3.42</v>
      </c>
      <c r="H7" s="3">
        <f>IFERROR(INDEX(D7:G7,COUNT(D7:G7)),"")</f>
        <v>3.42</v>
      </c>
      <c r="I7" s="3">
        <f>IFERROR(INDEX(I51:I500,MATCH($C$7,$C$51:$C$500,0))/1000000000,"")</f>
        <v>3.42</v>
      </c>
      <c r="J7" s="3">
        <f>IFERROR(INDEX(J51:J500,MATCH($C$7,$C$51:$C$500,0))/1000000000,"")</f>
        <v>3.01</v>
      </c>
      <c r="K7" s="3">
        <f>IFERROR(INDEX(K51:K500,MATCH($C$7,$C$51:$C$500,0))/1000000000,"")</f>
        <v>2.56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11000000000</v>
      </c>
      <c r="H8" s="2">
        <f>IFERROR(INDEX(D8:G8,COUNT(D8:G8)),"")</f>
        <v>11000000000</v>
      </c>
      <c r="I8" s="2">
        <f>IFERROR(INDEX(I51:I500,MATCH($C$8,$C$51:$C$500,0)),"")</f>
        <v>24000000000</v>
      </c>
      <c r="J8" s="2">
        <f>IFERROR(INDEX(J51:J500,MATCH($C$8,$C$51:$C$500,0)),"")</f>
        <v>5000000000</v>
      </c>
      <c r="K8" s="2">
        <f>IFERROR(INDEX(K51:K500,MATCH($C$8,$C$51:$C$500,0)),"")</f>
        <v>-30000000000</v>
      </c>
      <c r="L8" s="2">
        <f>IFERROR(INDEX(L51:L500,MATCH($C$8,$C$51:$C$500,0)),"")</f>
        <v>-41000000000</v>
      </c>
      <c r="M8" s="2">
        <f>IFERROR(INDEX(M51:M500,MATCH($C$8,$C$51:$C$500,0)),"")</f>
        <v>-13000000000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3.12</v>
      </c>
      <c r="H9" s="3">
        <f>IFERROR(INDEX(D9:G9,COUNT(D9:G9)),"")</f>
        <v>3.12</v>
      </c>
      <c r="I9" s="3">
        <f>IFERROR(INDEX(I51:I500,MATCH($C$9,$C$51:$C$500,0)),"")</f>
        <v>7.02</v>
      </c>
      <c r="J9" s="3">
        <f>IFERROR(INDEX(J51:J500,MATCH($C$9,$C$51:$C$500,0)),"")</f>
        <v>1.56</v>
      </c>
      <c r="K9" s="3">
        <f>IFERROR(INDEX(K51:K500,MATCH($C$9,$C$51:$C$500,0)),"")</f>
        <v>-11.68</v>
      </c>
      <c r="L9" s="3">
        <f>IFERROR(INDEX(L51:L500,MATCH($C$9,$C$51:$C$500,0)),"")</f>
        <v>-177510.17</v>
      </c>
      <c r="M9" s="3">
        <f>IFERROR(INDEX(M51:M500,MATCH($C$9,$C$51:$C$500,0)),"")</f>
        <v>-81203.03</v>
      </c>
    </row>
    <row r="10" spans="1:13" ht="15.5" x14ac:dyDescent="0.35">
      <c r="C10" t="s">
        <v>17</v>
      </c>
      <c r="D10" s="3">
        <f ca="1">IFERROR(IF(D9=0,"",D2/D9),"")</f>
        <v>31.410256410256409</v>
      </c>
      <c r="I10" s="3">
        <f ca="1">IFERROR(IF(I9=0,"",I2/I9),"")</f>
        <v>14.529914529914532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0</v>
      </c>
      <c r="H11" s="2">
        <f>IFERROR(INDEX(D11:G11,COUNT(D11:G11)),"")</f>
        <v>0</v>
      </c>
      <c r="I11" s="2">
        <f>IFERROR(INDEX(I51:I500,MATCH($C$11,$C$51:$C$500,0)),"")</f>
        <v>0</v>
      </c>
      <c r="J11" s="2">
        <f>IFERROR(INDEX(J51:J500,MATCH($C$11,$C$51:$C$500,0)),"")</f>
        <v>0</v>
      </c>
      <c r="K11" s="2">
        <f>IFERROR(INDEX(K51:K500,MATCH($C$11,$C$51:$C$500,0)),"")</f>
        <v>0</v>
      </c>
      <c r="L11" s="2">
        <f>IFERROR(INDEX(L51:L500,MATCH($C$11,$C$51:$C$500,0)),"")</f>
        <v>0</v>
      </c>
      <c r="M11" s="2">
        <f>IFERROR(INDEX(M51:M500,MATCH($C$11,$C$51:$C$500,0)),"")</f>
        <v>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0</v>
      </c>
      <c r="H12" s="2">
        <f>IFERROR(INDEX(D12:G12,COUNT(D12:G12)),"")</f>
        <v>0</v>
      </c>
      <c r="I12" s="2">
        <f>IFERROR(INDEX(I51:I500,MATCH($C$12,$C$51:$C$500,0)),"")</f>
        <v>0</v>
      </c>
      <c r="J12" s="2">
        <f>IFERROR(INDEX(J51:J500,MATCH($C$12,$C$51:$C$500,0)),"")</f>
        <v>0</v>
      </c>
      <c r="K12" s="2">
        <f>IFERROR(INDEX(K51:K500,MATCH($C$12,$C$51:$C$500,0)),"")</f>
        <v>0</v>
      </c>
      <c r="L12" s="2">
        <f>IFERROR(INDEX(L51:L500,MATCH($C$12,$C$51:$C$500,0)),"")</f>
        <v>0</v>
      </c>
      <c r="M12" s="2">
        <f>IFERROR(INDEX(M51:M500,MATCH($C$12,$C$51:$C$500,0)),"")</f>
        <v>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0</v>
      </c>
      <c r="H13" s="2">
        <f>IFERROR(INDEX(D13:G13,COUNT(D13:G13)),"")</f>
        <v>0</v>
      </c>
      <c r="I13" s="2">
        <f>IFERROR(INDEX(I51:I500,MATCH($C$13,$C$51:$C$500,0)),"")</f>
        <v>0</v>
      </c>
      <c r="J13" s="2">
        <f>IFERROR(INDEX(J51:J500,MATCH($C$13,$C$51:$C$500,0)),"")</f>
        <v>0</v>
      </c>
      <c r="K13" s="2">
        <f>IFERROR(INDEX(K51:K500,MATCH($C$13,$C$51:$C$500,0)),"")</f>
        <v>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-960323000</v>
      </c>
      <c r="H15" s="2">
        <f>IFERROR(SUM(D15:G15)*(4/MAX(1,COUNT(D15:G15))),"")</f>
        <v>-3841292000</v>
      </c>
      <c r="I15" s="2">
        <f>IFERROR(INDEX(I51:I500,MATCH($C$15,$C$51:$C$500,0)),"")</f>
        <v>-6251235000</v>
      </c>
      <c r="J15" s="2">
        <f>IFERROR(INDEX(J51:J500,MATCH($C$15,$C$51:$C$500,0)),"")</f>
        <v>2115305000</v>
      </c>
      <c r="K15" s="2">
        <f>IFERROR(INDEX(K51:K500,MATCH($C$15,$C$51:$C$500,0)),"")</f>
        <v>14396603000</v>
      </c>
      <c r="L15" s="2">
        <f>IFERROR(INDEX(L51:L500,MATCH($C$15,$C$51:$C$500,0)),"")</f>
        <v>4774104000</v>
      </c>
      <c r="M15" s="2">
        <f>IFERROR(INDEX(M51:M500,MATCH($C$15,$C$51:$C$500,0)),"")</f>
        <v>12538029000</v>
      </c>
    </row>
    <row r="16" spans="1:13" ht="15.5" x14ac:dyDescent="0.35">
      <c r="C16" t="s">
        <v>28</v>
      </c>
      <c r="D16" s="2">
        <f>IFERROR(INDEX(D51:D500,MATCH($C$16,$C$51:$C$500,0)),"")</f>
        <v>8855299000</v>
      </c>
      <c r="H16" s="2">
        <f>IFERROR(SUM(D16:G16)*(4/MAX(1,COUNT(D16:G16))),"")</f>
        <v>35421196000</v>
      </c>
      <c r="I16" s="2">
        <f>IFERROR(INDEX(I51:I500,MATCH($C$16,$C$51:$C$500,0)),"")</f>
        <v>20139600000</v>
      </c>
      <c r="J16" s="2">
        <f>IFERROR(INDEX(J51:J500,MATCH($C$16,$C$51:$C$500,0)),"")</f>
        <v>16930851000</v>
      </c>
      <c r="K16" s="2">
        <f>IFERROR(INDEX(K51:K500,MATCH($C$16,$C$51:$C$500,0)),"")</f>
        <v>-38454351000</v>
      </c>
      <c r="L16" s="2">
        <f>IFERROR(INDEX(L51:L500,MATCH($C$16,$C$51:$C$500,0)),"")</f>
        <v>-42441665000</v>
      </c>
      <c r="M16" s="2">
        <f>IFERROR(INDEX(M51:M500,MATCH($C$16,$C$51:$C$500,0)),"")</f>
        <v>-51025109000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335160000000</v>
      </c>
      <c r="H20" s="2">
        <f t="shared" ref="H20:M20" ca="1" si="0">IFERROR(H21*H2,"")</f>
        <v>335160000000</v>
      </c>
      <c r="I20" s="2">
        <f t="shared" ca="1" si="0"/>
        <v>348840000000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3420000000</v>
      </c>
      <c r="H21" s="2">
        <f>IFERROR(INDEX(D21:G21,COUNT(D21:G21)),"")</f>
        <v>3420000000</v>
      </c>
      <c r="I21" s="2">
        <f>IFERROR(INDEX(I51:I500,MATCH($C$7,$C$51:$C$500,0)),"")</f>
        <v>3420000000</v>
      </c>
      <c r="J21" s="2">
        <f>IFERROR(INDEX(J51:J500,MATCH($C$7,$C$51:$C$500,0)),"")</f>
        <v>3010000000</v>
      </c>
      <c r="K21" s="2">
        <f>IFERROR(INDEX(K51:K500,MATCH($C$7,$C$51:$C$500,0)),"")</f>
        <v>2560000000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3.7075371682619935</v>
      </c>
      <c r="H23" s="3">
        <f t="shared" ref="H23:M23" si="1">IFERROR(H5/H6*100,"")</f>
        <v>14.830148673047974</v>
      </c>
      <c r="I23" s="3">
        <f t="shared" si="1"/>
        <v>6.9274627109781228</v>
      </c>
      <c r="J23" s="3">
        <f t="shared" si="1"/>
        <v>13.432752697507713</v>
      </c>
      <c r="K23" s="3">
        <f t="shared" si="1"/>
        <v>-21.846077655995664</v>
      </c>
      <c r="L23" s="3">
        <f t="shared" si="1"/>
        <v>-35.801513436845781</v>
      </c>
      <c r="M23" s="3">
        <f t="shared" si="1"/>
        <v>-52.382821129546834</v>
      </c>
    </row>
    <row r="24" spans="1:13" ht="15.5" x14ac:dyDescent="0.35">
      <c r="C24" t="s">
        <v>43</v>
      </c>
      <c r="D24" s="4">
        <f>IFERROR(_xlfn.RRI(5,I23,D23),"")</f>
        <v>-0.11752529984969762</v>
      </c>
      <c r="H24" s="4" t="str">
        <f t="shared" ref="H24:M24" si="2">IFERROR(_xlfn.RRI(5,M23,H23),"")</f>
        <v/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2.31</v>
      </c>
      <c r="H25" s="3">
        <f>IFERROR(INDEX(D25:G25,COUNT(D25:G25)),"")</f>
        <v>2.31</v>
      </c>
      <c r="I25" s="3">
        <f>IFERROR(INDEX(I51:I500,MATCH($C$25,$C$51:$C$500,0)),"")</f>
        <v>4.0599999999999996</v>
      </c>
      <c r="J25" s="3">
        <f>IFERROR(INDEX(J51:J500,MATCH($C$25,$C$51:$C$500,0)),"")</f>
        <v>6.32</v>
      </c>
      <c r="K25" s="3">
        <f>IFERROR(INDEX(K51:K500,MATCH($C$25,$C$51:$C$500,0)),"")</f>
        <v>-9.39</v>
      </c>
      <c r="L25" s="3">
        <f>IFERROR(INDEX(L51:L500,MATCH($C$25,$C$51:$C$500,0)),"")</f>
        <v>-162879.71</v>
      </c>
      <c r="M25" s="3">
        <f>IFERROR(INDEX(M51:M500,MATCH($C$25,$C$51:$C$500,0)),"")</f>
        <v>-238664.76</v>
      </c>
    </row>
    <row r="26" spans="1:13" ht="15.5" x14ac:dyDescent="0.35">
      <c r="C26" t="s">
        <v>46</v>
      </c>
      <c r="D26" s="4">
        <f>IFERROR(_xlfn.RRI(5,I25,D25),"")</f>
        <v>-0.10665915876755871</v>
      </c>
      <c r="H26" s="4" t="str">
        <f t="shared" ref="H26:M26" si="3">IFERROR(_xlfn.RRI(5,M25,H25),"")</f>
        <v/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48.892558187134505</v>
      </c>
      <c r="H27" s="3">
        <f t="shared" ref="H27:M27" si="4">IFERROR(H4/H21,"")</f>
        <v>195.57023274853802</v>
      </c>
      <c r="I27" s="3">
        <f t="shared" si="4"/>
        <v>212.6910657894737</v>
      </c>
      <c r="J27" s="3">
        <f t="shared" si="4"/>
        <v>107.12226744186046</v>
      </c>
      <c r="K27" s="3">
        <f t="shared" si="4"/>
        <v>40.904754296874998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-0.25475563180407401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-0.43103448275862061</v>
      </c>
      <c r="I29" s="4">
        <f t="shared" si="6"/>
        <v>-0.35759493670886083</v>
      </c>
      <c r="J29" s="4">
        <f t="shared" si="6"/>
        <v>-1.6730564430244941</v>
      </c>
      <c r="K29" s="4">
        <f t="shared" si="6"/>
        <v>-0.99994235009382071</v>
      </c>
      <c r="L29" s="4">
        <f t="shared" si="6"/>
        <v>-0.31753766245171683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-8.0496249230714079E-2</v>
      </c>
      <c r="I30" s="4">
        <f t="shared" si="7"/>
        <v>0.98549816829549142</v>
      </c>
      <c r="J30" s="4">
        <f t="shared" si="7"/>
        <v>1.6188219262826444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63.99</v>
      </c>
      <c r="H32" s="3">
        <f>IFERROR(INDEX(D32:G32,COUNT(D32:G32)),"")</f>
        <v>63.99</v>
      </c>
      <c r="I32" s="3">
        <f>IFERROR(INDEX(I51:I500,MATCH($C$32,$C$51:$C$500,0)),"")</f>
        <v>61.62</v>
      </c>
      <c r="J32" s="3">
        <f>IFERROR(INDEX(J51:J500,MATCH($C$32,$C$51:$C$500,0)),"")</f>
        <v>50.11</v>
      </c>
      <c r="K32" s="3">
        <f>IFERROR(INDEX(K51:K500,MATCH($C$32,$C$51:$C$500,0)),"")</f>
        <v>41.03</v>
      </c>
      <c r="L32" s="3">
        <f>IFERROR(INDEX(L51:L500,MATCH($C$32,$C$51:$C$500,0)),"")</f>
        <v>445866.73</v>
      </c>
      <c r="M32" s="3">
        <f>IFERROR(INDEX(M51:M500,MATCH($C$32,$C$51:$C$500,0)),"")</f>
        <v>434245.88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1.52</v>
      </c>
      <c r="H33" s="3">
        <f>IFERROR(INDEX(D33:G33,COUNT(D33:G33)),"")</f>
        <v>1.52</v>
      </c>
      <c r="I33" s="3">
        <f>IFERROR(INDEX(I51:I500,MATCH($C$33,$C$51:$C$500,0)),"")</f>
        <v>1.66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41.99</v>
      </c>
      <c r="H34" s="3">
        <f>IFERROR(INDEX(D34:G34,COUNT(D34:G34)),"")</f>
        <v>41.99</v>
      </c>
      <c r="I34" s="3">
        <f>IFERROR(INDEX(I51:I500,MATCH($C$34,$C$51:$C$500,0)),"")</f>
        <v>25.12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1.99</v>
      </c>
      <c r="H35" s="3">
        <f>IFERROR(INDEX(D35:G35,COUNT(D35:G35)),"")</f>
        <v>1.99</v>
      </c>
      <c r="I35" s="3">
        <f>IFERROR(INDEX(I51:I500,MATCH($C$35,$C$51:$C$500,0)),"")</f>
        <v>0.48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167212549000</v>
      </c>
      <c r="E51" s="5">
        <v>205106993000</v>
      </c>
      <c r="F51" s="5">
        <v>185128361000</v>
      </c>
      <c r="G51" s="5">
        <v>179330501000</v>
      </c>
      <c r="I51" s="5">
        <v>727403445000</v>
      </c>
      <c r="J51" s="5">
        <v>322438025000</v>
      </c>
      <c r="K51" s="5">
        <v>104716171000</v>
      </c>
      <c r="L51" s="5">
        <v>24944847000</v>
      </c>
      <c r="M51" s="5">
        <v>48338082000</v>
      </c>
    </row>
    <row r="52" spans="2:13" ht="15.5" x14ac:dyDescent="0.35">
      <c r="C52" t="s">
        <v>1557</v>
      </c>
      <c r="D52" s="5">
        <v>167781029000</v>
      </c>
      <c r="E52" s="5">
        <v>210377697000</v>
      </c>
      <c r="F52" s="5">
        <v>182753557000</v>
      </c>
      <c r="G52" s="5">
        <v>179131835000</v>
      </c>
      <c r="I52" s="5">
        <v>730699594000</v>
      </c>
      <c r="J52" s="5">
        <v>327801480000</v>
      </c>
      <c r="K52" s="5">
        <v>106182317000</v>
      </c>
      <c r="L52" s="5">
        <v>3966924000</v>
      </c>
      <c r="M52" s="5">
        <v>55996747000</v>
      </c>
    </row>
    <row r="53" spans="2:13" ht="15.5" x14ac:dyDescent="0.35">
      <c r="C53" t="s">
        <v>1558</v>
      </c>
      <c r="K53" s="5">
        <v>-13415264000</v>
      </c>
      <c r="L53" s="5">
        <v>-1241882000</v>
      </c>
      <c r="M53" s="5">
        <v>-10376406000</v>
      </c>
    </row>
    <row r="54" spans="2:13" ht="15.5" x14ac:dyDescent="0.35">
      <c r="C54" t="s">
        <v>1559</v>
      </c>
      <c r="K54" s="5">
        <v>11949118000</v>
      </c>
      <c r="L54" s="5">
        <v>22219805000</v>
      </c>
      <c r="M54" s="5">
        <v>2717741000</v>
      </c>
    </row>
    <row r="55" spans="2:13" ht="15.5" x14ac:dyDescent="0.35">
      <c r="C55" t="s">
        <v>1560</v>
      </c>
    </row>
    <row r="56" spans="2:13" ht="15.5" x14ac:dyDescent="0.35">
      <c r="C56" t="s">
        <v>1561</v>
      </c>
    </row>
    <row r="57" spans="2:13" ht="15.5" x14ac:dyDescent="0.35">
      <c r="C57" t="s">
        <v>80</v>
      </c>
      <c r="D57" s="5">
        <v>230127000</v>
      </c>
      <c r="E57" s="5">
        <v>901883000</v>
      </c>
      <c r="F57" s="5">
        <v>-29148000</v>
      </c>
      <c r="G57" s="5">
        <v>-192380000</v>
      </c>
      <c r="I57" s="5">
        <v>730372000</v>
      </c>
      <c r="J57" s="5">
        <v>1233458000</v>
      </c>
      <c r="K57" s="5">
        <v>1088392000</v>
      </c>
      <c r="L57" s="5">
        <v>752212000</v>
      </c>
      <c r="M57" s="5">
        <v>1805229000</v>
      </c>
    </row>
    <row r="58" spans="2:13" ht="15.5" x14ac:dyDescent="0.35">
      <c r="C58" t="s">
        <v>75</v>
      </c>
      <c r="D58" s="5">
        <v>-158459895000</v>
      </c>
      <c r="E58" s="5">
        <v>-202042039000</v>
      </c>
      <c r="F58" s="5">
        <v>-183109716000</v>
      </c>
      <c r="G58" s="5">
        <v>-170044598000</v>
      </c>
      <c r="I58" s="5">
        <v>-708660830000</v>
      </c>
      <c r="J58" s="5">
        <v>-317519311000</v>
      </c>
      <c r="K58" s="5">
        <v>-143812322000</v>
      </c>
      <c r="L58" s="5">
        <v>-67530472000</v>
      </c>
      <c r="M58" s="5">
        <v>-100901828000</v>
      </c>
    </row>
    <row r="59" spans="2:13" ht="15.5" x14ac:dyDescent="0.35">
      <c r="C59" t="s">
        <v>1562</v>
      </c>
      <c r="K59" s="5">
        <v>-33294565000</v>
      </c>
      <c r="L59" s="5">
        <v>-140115000</v>
      </c>
      <c r="M59" s="5">
        <v>-4601388000</v>
      </c>
    </row>
    <row r="60" spans="2:13" ht="15.5" x14ac:dyDescent="0.35">
      <c r="C60" t="s">
        <v>1563</v>
      </c>
      <c r="D60" s="5">
        <v>-75474464000</v>
      </c>
      <c r="E60" s="5">
        <v>-74396390000</v>
      </c>
      <c r="F60" s="5">
        <v>-72697596000</v>
      </c>
      <c r="G60" s="5">
        <v>-52134727000</v>
      </c>
      <c r="I60" s="5">
        <v>-268688309000</v>
      </c>
      <c r="J60" s="5">
        <v>-204778524000</v>
      </c>
      <c r="K60" s="5">
        <v>-37412033000</v>
      </c>
      <c r="L60" s="5">
        <v>-35748063000</v>
      </c>
      <c r="M60" s="5">
        <v>-82041761000</v>
      </c>
    </row>
    <row r="61" spans="2:13" ht="15.5" x14ac:dyDescent="0.35">
      <c r="C61" t="s">
        <v>1564</v>
      </c>
      <c r="K61" s="5">
        <v>8570375000</v>
      </c>
      <c r="L61" s="5">
        <v>9432493000</v>
      </c>
      <c r="M61" s="5">
        <v>51374410000</v>
      </c>
    </row>
    <row r="62" spans="2:13" ht="15.5" x14ac:dyDescent="0.35">
      <c r="C62" t="s">
        <v>1565</v>
      </c>
      <c r="D62" s="5">
        <v>1776971000</v>
      </c>
      <c r="E62" s="5">
        <v>1787343000</v>
      </c>
      <c r="F62" s="5">
        <v>1903852000</v>
      </c>
      <c r="G62" s="5">
        <v>1961545000</v>
      </c>
      <c r="I62" s="5">
        <v>7157944000</v>
      </c>
      <c r="J62" s="5">
        <v>5075664000</v>
      </c>
      <c r="K62" s="5">
        <v>2927317000</v>
      </c>
      <c r="L62" s="5">
        <v>1548245000</v>
      </c>
      <c r="M62" s="5">
        <v>1801110000</v>
      </c>
    </row>
    <row r="63" spans="2:13" ht="15.5" x14ac:dyDescent="0.35">
      <c r="C63" t="s">
        <v>424</v>
      </c>
      <c r="D63" s="5">
        <v>-84578775000</v>
      </c>
      <c r="E63" s="5">
        <v>-129462498000</v>
      </c>
      <c r="F63" s="5">
        <v>-112519585000</v>
      </c>
      <c r="G63" s="5">
        <v>-118752295000</v>
      </c>
      <c r="I63" s="5">
        <v>-445968016000</v>
      </c>
      <c r="J63" s="5">
        <v>-116093733000</v>
      </c>
      <c r="K63" s="5">
        <v>-83804440000</v>
      </c>
      <c r="L63" s="5">
        <v>-40708377000</v>
      </c>
      <c r="M63" s="5">
        <v>-60342274000</v>
      </c>
    </row>
    <row r="64" spans="2:13" ht="15.5" x14ac:dyDescent="0.35">
      <c r="C64" t="s">
        <v>78</v>
      </c>
      <c r="D64" s="5">
        <v>8752654000</v>
      </c>
      <c r="E64" s="5">
        <v>3064954000</v>
      </c>
      <c r="F64" s="5">
        <v>2018645000</v>
      </c>
      <c r="G64" s="5">
        <v>9285903000</v>
      </c>
      <c r="I64" s="5">
        <v>18742615000</v>
      </c>
      <c r="J64" s="5">
        <v>4918714000</v>
      </c>
      <c r="K64" s="5">
        <v>-39096151000</v>
      </c>
      <c r="L64" s="5">
        <v>-42585625000</v>
      </c>
      <c r="M64" s="5">
        <v>-52563746000</v>
      </c>
    </row>
    <row r="65" spans="3:13" ht="15.5" x14ac:dyDescent="0.35">
      <c r="C65" t="s">
        <v>79</v>
      </c>
      <c r="D65" s="5">
        <v>102645000</v>
      </c>
      <c r="E65" s="5">
        <v>-1402960000</v>
      </c>
      <c r="F65" s="5">
        <v>1603532000</v>
      </c>
      <c r="G65" s="5">
        <v>-183950000</v>
      </c>
      <c r="I65" s="5">
        <v>1396985000</v>
      </c>
      <c r="J65" s="5">
        <v>12012137000</v>
      </c>
      <c r="K65" s="5">
        <v>641800000</v>
      </c>
      <c r="L65" s="5">
        <v>143960000</v>
      </c>
      <c r="M65" s="5">
        <v>1538637000</v>
      </c>
    </row>
    <row r="66" spans="3:13" ht="15.5" x14ac:dyDescent="0.35">
      <c r="C66" t="s">
        <v>28</v>
      </c>
      <c r="D66" s="5">
        <v>8855299000</v>
      </c>
      <c r="E66" s="5">
        <v>1661994000</v>
      </c>
      <c r="F66" s="5">
        <v>3622177000</v>
      </c>
      <c r="G66" s="5">
        <v>9101953000</v>
      </c>
      <c r="I66" s="5">
        <v>20139600000</v>
      </c>
      <c r="J66" s="5">
        <v>16930851000</v>
      </c>
      <c r="K66" s="5">
        <v>-38454351000</v>
      </c>
      <c r="L66" s="5">
        <v>-42441665000</v>
      </c>
      <c r="M66" s="5">
        <v>-51025109000</v>
      </c>
    </row>
    <row r="67" spans="3:13" ht="15.5" x14ac:dyDescent="0.35">
      <c r="C67" t="s">
        <v>27</v>
      </c>
      <c r="D67" s="5">
        <v>-960323000</v>
      </c>
      <c r="E67" s="5">
        <v>-6251235000</v>
      </c>
      <c r="G67" s="5">
        <v>4927546000</v>
      </c>
      <c r="I67" s="5">
        <v>-6251235000</v>
      </c>
      <c r="J67" s="5">
        <v>2115305000</v>
      </c>
      <c r="K67" s="5">
        <v>14396603000</v>
      </c>
      <c r="L67" s="5">
        <v>4774104000</v>
      </c>
      <c r="M67" s="5">
        <v>12538029000</v>
      </c>
    </row>
    <row r="68" spans="3:13" ht="15.5" x14ac:dyDescent="0.35">
      <c r="C68" t="s">
        <v>82</v>
      </c>
    </row>
    <row r="69" spans="3:13" ht="15.5" x14ac:dyDescent="0.35">
      <c r="C69" t="s">
        <v>83</v>
      </c>
      <c r="D69" s="5">
        <v>-960323000</v>
      </c>
      <c r="E69" s="5">
        <v>-6251235000</v>
      </c>
      <c r="G69" s="5">
        <v>4927546000</v>
      </c>
      <c r="I69" s="5">
        <v>-6251235000</v>
      </c>
      <c r="J69" s="5">
        <v>2115305000</v>
      </c>
      <c r="K69" s="5">
        <v>14396603000</v>
      </c>
      <c r="L69" s="5">
        <v>4774104000</v>
      </c>
      <c r="M69" s="5">
        <v>12538029000</v>
      </c>
    </row>
    <row r="70" spans="3:13" ht="15.5" x14ac:dyDescent="0.35">
      <c r="C70" t="s">
        <v>478</v>
      </c>
    </row>
    <row r="71" spans="3:13" ht="15.5" x14ac:dyDescent="0.35">
      <c r="C71" t="s">
        <v>84</v>
      </c>
      <c r="D71" s="5">
        <v>-960323000</v>
      </c>
      <c r="E71" s="5">
        <v>-6251235000</v>
      </c>
      <c r="G71" s="5">
        <v>4927546000</v>
      </c>
      <c r="I71" s="5">
        <v>-6251235000</v>
      </c>
      <c r="J71" s="5">
        <v>2115305000</v>
      </c>
      <c r="K71" s="5">
        <v>14396603000</v>
      </c>
      <c r="L71" s="5">
        <v>4774104000</v>
      </c>
      <c r="M71" s="5">
        <v>12538029000</v>
      </c>
    </row>
    <row r="72" spans="3:13" ht="15.5" x14ac:dyDescent="0.35">
      <c r="C72" t="s">
        <v>85</v>
      </c>
      <c r="D72" s="5">
        <v>7894976000</v>
      </c>
      <c r="E72" s="5">
        <v>-4589241000</v>
      </c>
      <c r="F72" s="5">
        <v>3622177000</v>
      </c>
      <c r="G72" s="5">
        <v>14029499000</v>
      </c>
      <c r="I72" s="5">
        <v>13888365000</v>
      </c>
      <c r="J72" s="5">
        <v>19046156000</v>
      </c>
      <c r="K72" s="5">
        <v>-24057748000</v>
      </c>
      <c r="L72" s="5">
        <v>-37667561000</v>
      </c>
      <c r="M72" s="5">
        <v>-38487080000</v>
      </c>
    </row>
    <row r="73" spans="3:13" ht="15.5" x14ac:dyDescent="0.35">
      <c r="C73" t="s">
        <v>86</v>
      </c>
      <c r="D73" s="5">
        <v>230127000</v>
      </c>
      <c r="E73" s="5">
        <v>901883000</v>
      </c>
      <c r="F73" s="5">
        <v>-29148000</v>
      </c>
      <c r="G73" s="5">
        <v>-192380000</v>
      </c>
      <c r="I73" s="5">
        <v>730372000</v>
      </c>
      <c r="J73" s="5">
        <v>1233458000</v>
      </c>
      <c r="K73" s="5">
        <v>1088392000</v>
      </c>
      <c r="L73" s="5">
        <v>752212000</v>
      </c>
      <c r="M73" s="5">
        <v>1805229000</v>
      </c>
    </row>
    <row r="74" spans="3:13" ht="15.5" x14ac:dyDescent="0.35">
      <c r="C74" t="s">
        <v>87</v>
      </c>
      <c r="D74" s="5">
        <v>230127000</v>
      </c>
      <c r="E74" s="5">
        <v>901883000</v>
      </c>
      <c r="F74" s="5">
        <v>-29148000</v>
      </c>
      <c r="G74" s="5">
        <v>-192380000</v>
      </c>
      <c r="I74" s="5">
        <v>730372000</v>
      </c>
      <c r="J74" s="5">
        <v>1233458000</v>
      </c>
      <c r="K74" s="5">
        <v>1088392000</v>
      </c>
      <c r="L74" s="5">
        <v>752212000</v>
      </c>
      <c r="M74" s="5">
        <v>1805229000</v>
      </c>
    </row>
    <row r="75" spans="3:13" ht="15.5" x14ac:dyDescent="0.35">
      <c r="C75" t="s">
        <v>88</v>
      </c>
      <c r="D75" s="5">
        <v>8125103000</v>
      </c>
      <c r="E75" s="5">
        <v>-3687358000</v>
      </c>
      <c r="F75" s="5">
        <v>3593029000</v>
      </c>
      <c r="G75" s="5">
        <v>13837119000</v>
      </c>
      <c r="I75" s="5">
        <v>14618737000</v>
      </c>
      <c r="J75" s="5">
        <v>20279614000</v>
      </c>
      <c r="K75" s="5">
        <v>-22969356000</v>
      </c>
      <c r="L75" s="5">
        <v>-36915349000</v>
      </c>
      <c r="M75" s="5">
        <v>-36681851000</v>
      </c>
    </row>
    <row r="76" spans="3:13" ht="15.5" x14ac:dyDescent="0.35">
      <c r="C76" t="s">
        <v>89</v>
      </c>
      <c r="D76" s="5">
        <v>7894976000</v>
      </c>
      <c r="E76" s="5">
        <v>-4589241000</v>
      </c>
      <c r="F76" s="5">
        <v>3622177000</v>
      </c>
      <c r="G76" s="5">
        <v>14029499000</v>
      </c>
      <c r="I76" s="5">
        <v>13888365000</v>
      </c>
      <c r="J76" s="5">
        <v>19046156000</v>
      </c>
      <c r="K76" s="5">
        <v>-24057748000</v>
      </c>
      <c r="L76" s="5">
        <v>-37667561000</v>
      </c>
      <c r="M76" s="5">
        <v>-38487080000</v>
      </c>
    </row>
    <row r="77" spans="3:13" ht="15.5" x14ac:dyDescent="0.35">
      <c r="C77" t="s">
        <v>7</v>
      </c>
      <c r="D77" s="5">
        <v>8125103000</v>
      </c>
      <c r="E77" s="5">
        <v>-3687358000</v>
      </c>
      <c r="F77" s="5">
        <v>3593029000</v>
      </c>
      <c r="G77" s="5">
        <v>13837119000</v>
      </c>
      <c r="I77" s="5">
        <v>14618737000</v>
      </c>
      <c r="J77" s="5">
        <v>20279614000</v>
      </c>
      <c r="K77" s="5">
        <v>-22969356000</v>
      </c>
      <c r="L77" s="5">
        <v>-36915349000</v>
      </c>
      <c r="M77" s="5">
        <v>-36681851000</v>
      </c>
    </row>
    <row r="78" spans="3:13" ht="15.5" x14ac:dyDescent="0.35">
      <c r="C78" t="s">
        <v>267</v>
      </c>
    </row>
    <row r="79" spans="3:13" ht="15.5" x14ac:dyDescent="0.35">
      <c r="C79" t="s">
        <v>90</v>
      </c>
      <c r="D79" s="5">
        <v>7894976000</v>
      </c>
      <c r="E79" s="5">
        <v>-4589241000</v>
      </c>
      <c r="F79" s="5">
        <v>3622177000</v>
      </c>
      <c r="G79" s="5">
        <v>14029499000</v>
      </c>
      <c r="I79" s="5">
        <v>13888365000</v>
      </c>
      <c r="J79" s="5">
        <v>19046156000</v>
      </c>
      <c r="K79" s="5">
        <v>-24057748000</v>
      </c>
      <c r="L79" s="5">
        <v>-37667561000</v>
      </c>
      <c r="M79" s="5">
        <v>-38487080000</v>
      </c>
    </row>
    <row r="80" spans="3:13" ht="15.5" x14ac:dyDescent="0.35">
      <c r="C80" t="s">
        <v>91</v>
      </c>
      <c r="D80" s="5">
        <v>8125103000</v>
      </c>
      <c r="E80" s="5">
        <v>-3687358000</v>
      </c>
      <c r="F80" s="5">
        <v>3593029000</v>
      </c>
      <c r="G80" s="5">
        <v>13837119000</v>
      </c>
      <c r="I80" s="5">
        <v>14618737000</v>
      </c>
      <c r="J80" s="5">
        <v>20279614000</v>
      </c>
      <c r="K80" s="5">
        <v>-22969356000</v>
      </c>
      <c r="L80" s="5">
        <v>-36915349000</v>
      </c>
      <c r="M80" s="5">
        <v>-36681851000</v>
      </c>
    </row>
    <row r="81" spans="2:13" ht="15.5" x14ac:dyDescent="0.35">
      <c r="C81" t="s">
        <v>92</v>
      </c>
      <c r="D81" s="5">
        <v>8125103000</v>
      </c>
      <c r="E81" s="5">
        <v>-3687358000</v>
      </c>
      <c r="F81" s="5">
        <v>3593029000</v>
      </c>
      <c r="G81" s="5">
        <v>13837119000</v>
      </c>
      <c r="I81" s="5">
        <v>14618737000</v>
      </c>
      <c r="J81" s="5">
        <v>20279614000</v>
      </c>
      <c r="K81" s="5">
        <v>-22969356000</v>
      </c>
      <c r="L81" s="5">
        <v>-36915349000</v>
      </c>
      <c r="M81" s="5">
        <v>-36681851000</v>
      </c>
    </row>
    <row r="83" spans="2:13" ht="15.5" x14ac:dyDescent="0.35">
      <c r="B83" t="s">
        <v>93</v>
      </c>
      <c r="C83" t="s">
        <v>94</v>
      </c>
    </row>
    <row r="84" spans="2:13" ht="15.5" x14ac:dyDescent="0.35">
      <c r="C84" t="s">
        <v>19</v>
      </c>
    </row>
    <row r="85" spans="2:13" ht="15.5" x14ac:dyDescent="0.35">
      <c r="C85" t="s">
        <v>97</v>
      </c>
      <c r="K85" s="5">
        <v>22893185000</v>
      </c>
      <c r="L85" s="5">
        <v>27896229000</v>
      </c>
      <c r="M85" s="5">
        <v>21491042000</v>
      </c>
    </row>
    <row r="86" spans="2:13" ht="15.5" x14ac:dyDescent="0.35">
      <c r="C86" t="s">
        <v>270</v>
      </c>
    </row>
    <row r="87" spans="2:13" ht="15.5" x14ac:dyDescent="0.35">
      <c r="C87" t="s">
        <v>1566</v>
      </c>
      <c r="D87" s="5">
        <v>45429125000</v>
      </c>
      <c r="E87" s="5">
        <v>47187031000</v>
      </c>
      <c r="F87" s="5">
        <v>30660113000</v>
      </c>
      <c r="G87" s="5">
        <v>30241935000</v>
      </c>
      <c r="I87" s="5">
        <v>47187031000</v>
      </c>
      <c r="J87" s="5">
        <v>19076379000</v>
      </c>
      <c r="K87" s="5">
        <v>17635043000</v>
      </c>
      <c r="L87" s="5">
        <v>32102152000</v>
      </c>
      <c r="M87" s="5">
        <v>4342737000</v>
      </c>
    </row>
    <row r="88" spans="2:13" ht="15.5" x14ac:dyDescent="0.35">
      <c r="C88" t="s">
        <v>1567</v>
      </c>
    </row>
    <row r="89" spans="2:13" ht="15.5" x14ac:dyDescent="0.35">
      <c r="C89" t="s">
        <v>80</v>
      </c>
      <c r="D89" s="5">
        <v>27394248000</v>
      </c>
      <c r="E89" s="5">
        <v>27164121000</v>
      </c>
      <c r="F89" s="5">
        <v>34862509000</v>
      </c>
      <c r="G89" s="5">
        <v>34554245000</v>
      </c>
      <c r="I89" s="5">
        <v>27164121000</v>
      </c>
      <c r="J89" s="5">
        <v>34696607000</v>
      </c>
      <c r="K89" s="5">
        <v>33769500000</v>
      </c>
      <c r="L89" s="5">
        <v>32284380000</v>
      </c>
      <c r="M89" s="5">
        <v>31516413000</v>
      </c>
    </row>
    <row r="90" spans="2:13" ht="15.5" x14ac:dyDescent="0.35">
      <c r="C90" t="s">
        <v>1568</v>
      </c>
      <c r="F90" s="5">
        <v>53522184000</v>
      </c>
      <c r="G90" s="5">
        <v>30778556000</v>
      </c>
      <c r="J90" s="5">
        <v>15438275000</v>
      </c>
      <c r="K90" s="5">
        <v>13875615000</v>
      </c>
      <c r="L90" s="5">
        <v>1184061000</v>
      </c>
      <c r="M90" s="5">
        <v>4515143000</v>
      </c>
    </row>
    <row r="91" spans="2:13" ht="15.5" x14ac:dyDescent="0.35">
      <c r="C91" t="s">
        <v>1569</v>
      </c>
    </row>
    <row r="92" spans="2:13" ht="15.5" x14ac:dyDescent="0.35">
      <c r="C92" t="s">
        <v>1570</v>
      </c>
      <c r="F92" s="5">
        <v>6147905000</v>
      </c>
      <c r="G92" s="5">
        <v>10682225000</v>
      </c>
      <c r="J92" s="5">
        <v>12550611000</v>
      </c>
      <c r="K92" s="5">
        <v>11469252000</v>
      </c>
      <c r="L92" s="5">
        <v>6503446000</v>
      </c>
      <c r="M92" s="5">
        <v>1956985000</v>
      </c>
    </row>
    <row r="93" spans="2:13" ht="15.5" x14ac:dyDescent="0.35">
      <c r="C93" t="s">
        <v>99</v>
      </c>
      <c r="D93" s="5">
        <v>24521865000</v>
      </c>
      <c r="E93" s="5">
        <v>70294094000</v>
      </c>
      <c r="F93" s="5">
        <v>712999000</v>
      </c>
      <c r="G93" s="5">
        <v>631816000</v>
      </c>
      <c r="I93" s="5">
        <v>70294094000</v>
      </c>
      <c r="J93" s="5">
        <v>472329000</v>
      </c>
      <c r="K93" s="5">
        <v>438383000</v>
      </c>
      <c r="L93" s="5">
        <v>433945000</v>
      </c>
      <c r="M93" s="5">
        <v>9340928000</v>
      </c>
    </row>
    <row r="94" spans="2:13" ht="15.5" x14ac:dyDescent="0.35">
      <c r="C94" t="s">
        <v>1571</v>
      </c>
      <c r="D94" s="5">
        <v>1736163000</v>
      </c>
      <c r="E94" s="5">
        <v>2025204000</v>
      </c>
      <c r="I94" s="5">
        <v>2025204000</v>
      </c>
      <c r="K94" s="5">
        <v>17501959000</v>
      </c>
      <c r="L94" s="5">
        <v>29217015000</v>
      </c>
      <c r="M94" s="5">
        <v>48279772000</v>
      </c>
    </row>
    <row r="95" spans="2:13" ht="15.5" x14ac:dyDescent="0.35">
      <c r="C95" t="s">
        <v>1572</v>
      </c>
      <c r="D95" s="5">
        <v>122000000000</v>
      </c>
      <c r="E95" s="5">
        <v>112000000000</v>
      </c>
      <c r="F95" s="5">
        <v>112000000000</v>
      </c>
      <c r="G95" s="5">
        <v>108500000000</v>
      </c>
      <c r="I95" s="5">
        <v>112000000000</v>
      </c>
      <c r="J95" s="5">
        <v>80000000000</v>
      </c>
      <c r="K95" s="5">
        <v>73250000000</v>
      </c>
      <c r="L95" s="5">
        <v>15750000000</v>
      </c>
      <c r="M95" s="5">
        <v>12900000000</v>
      </c>
    </row>
    <row r="96" spans="2:13" ht="15.5" x14ac:dyDescent="0.35">
      <c r="C96" t="s">
        <v>104</v>
      </c>
      <c r="D96" s="5">
        <v>32294552000</v>
      </c>
      <c r="E96" s="5">
        <v>32448417000</v>
      </c>
      <c r="F96" s="5">
        <v>31255602000</v>
      </c>
      <c r="G96" s="5">
        <v>31502055000</v>
      </c>
      <c r="I96" s="5">
        <v>32448417000</v>
      </c>
      <c r="J96" s="5">
        <v>31951283000</v>
      </c>
      <c r="K96" s="5">
        <v>32410735000</v>
      </c>
      <c r="L96" s="5">
        <v>30505114000</v>
      </c>
      <c r="M96" s="5">
        <v>31447975000</v>
      </c>
    </row>
    <row r="97" spans="3:13" ht="15.5" x14ac:dyDescent="0.35">
      <c r="C97" t="s">
        <v>1573</v>
      </c>
      <c r="D97" s="5">
        <v>32294552000</v>
      </c>
      <c r="E97" s="5">
        <v>32448417000</v>
      </c>
      <c r="F97" s="5">
        <v>31255602000</v>
      </c>
      <c r="G97" s="5">
        <v>31502055000</v>
      </c>
      <c r="I97" s="5">
        <v>32448417000</v>
      </c>
      <c r="J97" s="5">
        <v>31951283000</v>
      </c>
      <c r="K97" s="5">
        <v>32410735000</v>
      </c>
      <c r="L97" s="5">
        <v>30505114000</v>
      </c>
      <c r="M97" s="5">
        <v>31447975000</v>
      </c>
    </row>
    <row r="98" spans="3:13" ht="15.5" x14ac:dyDescent="0.35">
      <c r="C98" t="s">
        <v>105</v>
      </c>
      <c r="D98" s="5">
        <v>45868571000</v>
      </c>
      <c r="E98" s="5">
        <v>46802956000</v>
      </c>
      <c r="F98" s="5">
        <v>53169411000</v>
      </c>
      <c r="G98" s="5">
        <v>53169412000</v>
      </c>
      <c r="I98" s="5">
        <v>46802956000</v>
      </c>
      <c r="J98" s="5">
        <v>53169411000</v>
      </c>
      <c r="K98" s="5">
        <v>51236633000</v>
      </c>
      <c r="L98" s="5">
        <v>36739165000</v>
      </c>
      <c r="M98" s="5">
        <v>31969281000</v>
      </c>
    </row>
    <row r="99" spans="3:13" ht="15.5" x14ac:dyDescent="0.35">
      <c r="C99" t="s">
        <v>107</v>
      </c>
      <c r="D99" s="5">
        <v>313627601000</v>
      </c>
      <c r="E99" s="5">
        <v>347248096000</v>
      </c>
      <c r="F99" s="5">
        <v>327356531000</v>
      </c>
      <c r="G99" s="5">
        <v>303982822000</v>
      </c>
      <c r="I99" s="5">
        <v>347248096000</v>
      </c>
      <c r="J99" s="5">
        <v>254544160000</v>
      </c>
      <c r="K99" s="5">
        <v>252198366000</v>
      </c>
      <c r="L99" s="5">
        <v>218360484000</v>
      </c>
      <c r="M99" s="5">
        <v>223254361000</v>
      </c>
    </row>
    <row r="100" spans="3:13" ht="15.5" x14ac:dyDescent="0.35">
      <c r="C100" t="s">
        <v>108</v>
      </c>
    </row>
    <row r="101" spans="3:13" ht="15.5" x14ac:dyDescent="0.35">
      <c r="C101" t="s">
        <v>109</v>
      </c>
    </row>
    <row r="102" spans="3:13" ht="15.5" x14ac:dyDescent="0.35">
      <c r="C102" t="s">
        <v>1574</v>
      </c>
      <c r="K102" s="5">
        <v>22893185000</v>
      </c>
      <c r="L102" s="5">
        <v>27896229000</v>
      </c>
      <c r="M102" s="5">
        <v>21491042000</v>
      </c>
    </row>
    <row r="103" spans="3:13" ht="15.5" x14ac:dyDescent="0.35">
      <c r="C103" t="s">
        <v>1575</v>
      </c>
      <c r="K103" s="5">
        <v>22893185000</v>
      </c>
      <c r="L103" s="5">
        <v>27896229000</v>
      </c>
      <c r="M103" s="5">
        <v>21491042000</v>
      </c>
    </row>
    <row r="104" spans="3:13" ht="15.5" x14ac:dyDescent="0.35">
      <c r="C104" t="s">
        <v>1576</v>
      </c>
      <c r="F104" s="5">
        <v>39691000</v>
      </c>
      <c r="G104" s="5">
        <v>268779000</v>
      </c>
      <c r="J104" s="5">
        <v>1590175000</v>
      </c>
      <c r="K104" s="5">
        <v>14708432000</v>
      </c>
      <c r="L104" s="5">
        <v>3153132000</v>
      </c>
      <c r="M104" s="5">
        <v>3750815000</v>
      </c>
    </row>
    <row r="105" spans="3:13" ht="15.5" x14ac:dyDescent="0.35">
      <c r="C105" t="s">
        <v>1577</v>
      </c>
    </row>
    <row r="106" spans="3:13" ht="15.5" x14ac:dyDescent="0.35">
      <c r="C106" t="s">
        <v>115</v>
      </c>
      <c r="D106" s="5">
        <v>2840773000</v>
      </c>
      <c r="E106" s="5">
        <v>1975853000</v>
      </c>
      <c r="F106" s="5">
        <v>464102000</v>
      </c>
      <c r="G106" s="5">
        <v>1969189000</v>
      </c>
      <c r="I106" s="5">
        <v>1975853000</v>
      </c>
      <c r="J106" s="5">
        <v>577865000</v>
      </c>
      <c r="K106" s="5">
        <v>216709000</v>
      </c>
      <c r="L106" s="5">
        <v>155244000</v>
      </c>
      <c r="M106" s="5">
        <v>288205000</v>
      </c>
    </row>
    <row r="107" spans="3:13" ht="15.5" x14ac:dyDescent="0.35">
      <c r="C107" t="s">
        <v>1578</v>
      </c>
    </row>
    <row r="108" spans="3:13" ht="15.5" x14ac:dyDescent="0.35">
      <c r="C108" t="s">
        <v>1579</v>
      </c>
    </row>
    <row r="109" spans="3:13" ht="15.5" x14ac:dyDescent="0.35">
      <c r="C109" t="s">
        <v>113</v>
      </c>
      <c r="D109" s="5">
        <v>36096303000</v>
      </c>
      <c r="E109" s="5">
        <v>69300253000</v>
      </c>
      <c r="F109" s="5">
        <v>55805245000</v>
      </c>
      <c r="G109" s="5">
        <v>39459219000</v>
      </c>
      <c r="I109" s="5">
        <v>69300253000</v>
      </c>
      <c r="J109" s="5">
        <v>27568753000</v>
      </c>
      <c r="K109" s="5">
        <v>2614273000</v>
      </c>
      <c r="L109" s="5">
        <v>1365491000</v>
      </c>
      <c r="M109" s="5">
        <v>4147487000</v>
      </c>
    </row>
    <row r="110" spans="3:13" ht="15.5" x14ac:dyDescent="0.35">
      <c r="C110" t="s">
        <v>126</v>
      </c>
      <c r="D110" s="5">
        <v>94476649000</v>
      </c>
      <c r="E110" s="5">
        <v>136222247000</v>
      </c>
      <c r="F110" s="5">
        <v>122125192000</v>
      </c>
      <c r="G110" s="5">
        <v>102791728000</v>
      </c>
      <c r="I110" s="5">
        <v>136222247000</v>
      </c>
      <c r="J110" s="5">
        <v>103572767000</v>
      </c>
      <c r="K110" s="5">
        <v>147056581000</v>
      </c>
      <c r="L110" s="5">
        <v>115249343000</v>
      </c>
      <c r="M110" s="5">
        <v>153227871000</v>
      </c>
    </row>
    <row r="111" spans="3:13" ht="15.5" x14ac:dyDescent="0.35">
      <c r="C111" t="s">
        <v>127</v>
      </c>
    </row>
    <row r="112" spans="3:13" ht="15.5" x14ac:dyDescent="0.35">
      <c r="C112" t="s">
        <v>128</v>
      </c>
      <c r="D112" s="5">
        <v>342468750000</v>
      </c>
      <c r="E112" s="5">
        <v>342468750000</v>
      </c>
      <c r="F112" s="5">
        <v>342468750000</v>
      </c>
      <c r="G112" s="5">
        <v>342468750000</v>
      </c>
      <c r="I112" s="5">
        <v>342468750000</v>
      </c>
      <c r="J112" s="5">
        <v>301260000000</v>
      </c>
      <c r="K112" s="5">
        <v>256260000000</v>
      </c>
      <c r="L112" s="5">
        <v>231260000000</v>
      </c>
      <c r="M112" s="5">
        <v>161260000000</v>
      </c>
    </row>
    <row r="113" spans="2:13" ht="15.5" x14ac:dyDescent="0.35">
      <c r="C113" t="s">
        <v>129</v>
      </c>
    </row>
    <row r="114" spans="2:13" ht="15.5" x14ac:dyDescent="0.35">
      <c r="C114" t="s">
        <v>130</v>
      </c>
      <c r="D114" s="5">
        <v>-150712046000</v>
      </c>
      <c r="E114" s="5">
        <v>-158607022000</v>
      </c>
      <c r="F114" s="5">
        <v>-172099920000</v>
      </c>
      <c r="G114" s="5">
        <v>-175831902000</v>
      </c>
      <c r="I114" s="5">
        <v>-158607022000</v>
      </c>
      <c r="J114" s="5">
        <v>-184985213000</v>
      </c>
      <c r="K114" s="5">
        <v>-184887715000</v>
      </c>
      <c r="L114" s="5">
        <v>-160433239000</v>
      </c>
      <c r="M114" s="5">
        <v>-122749923000</v>
      </c>
    </row>
    <row r="115" spans="2:13" ht="15.5" x14ac:dyDescent="0.35">
      <c r="C115" t="s">
        <v>131</v>
      </c>
      <c r="D115" s="5">
        <v>9490045000</v>
      </c>
      <c r="E115" s="5">
        <v>9490045000</v>
      </c>
      <c r="F115" s="5">
        <v>9490045000</v>
      </c>
      <c r="G115" s="5">
        <v>9490045000</v>
      </c>
      <c r="I115" s="5">
        <v>9490045000</v>
      </c>
      <c r="J115" s="5">
        <v>9490045000</v>
      </c>
      <c r="K115" s="5">
        <v>9490045000</v>
      </c>
      <c r="L115" s="5">
        <v>9490045000</v>
      </c>
      <c r="M115" s="5">
        <v>9490045000</v>
      </c>
    </row>
    <row r="116" spans="2:13" ht="15.5" x14ac:dyDescent="0.35">
      <c r="C116" t="s">
        <v>132</v>
      </c>
      <c r="D116" s="5">
        <v>-160202091000</v>
      </c>
      <c r="E116" s="5">
        <v>-168097067000</v>
      </c>
      <c r="F116" s="5">
        <v>-181589965000</v>
      </c>
      <c r="G116" s="5">
        <v>-185321947000</v>
      </c>
      <c r="I116" s="5">
        <v>-168097067000</v>
      </c>
      <c r="J116" s="5">
        <v>-194475258000</v>
      </c>
      <c r="K116" s="5">
        <v>-194377760000</v>
      </c>
      <c r="L116" s="5">
        <v>-169923284000</v>
      </c>
      <c r="M116" s="5">
        <v>-132239968000</v>
      </c>
    </row>
    <row r="117" spans="2:13" ht="15.5" x14ac:dyDescent="0.35">
      <c r="C117" t="s">
        <v>133</v>
      </c>
      <c r="D117" s="5">
        <v>-150712046000</v>
      </c>
      <c r="E117" s="5">
        <v>-158607022000</v>
      </c>
      <c r="F117" s="5">
        <v>-172099920000</v>
      </c>
      <c r="G117" s="5">
        <v>-175831902000</v>
      </c>
      <c r="I117" s="5">
        <v>-158607022000</v>
      </c>
      <c r="J117" s="5">
        <v>-184985213000</v>
      </c>
      <c r="K117" s="5">
        <v>-184887715000</v>
      </c>
      <c r="L117" s="5">
        <v>-160433239000</v>
      </c>
      <c r="M117" s="5">
        <v>-122749923000</v>
      </c>
    </row>
    <row r="118" spans="2:13" ht="15.5" x14ac:dyDescent="0.35">
      <c r="C118" t="s">
        <v>9</v>
      </c>
      <c r="D118" s="5">
        <v>219150952000</v>
      </c>
      <c r="E118" s="5">
        <v>211025849000</v>
      </c>
      <c r="F118" s="5">
        <v>205231339000</v>
      </c>
      <c r="G118" s="5">
        <v>201191093000</v>
      </c>
      <c r="I118" s="5">
        <v>211025849000</v>
      </c>
      <c r="J118" s="5">
        <v>150971394000</v>
      </c>
      <c r="K118" s="5">
        <v>105141785000</v>
      </c>
      <c r="L118" s="5">
        <v>103111141000</v>
      </c>
      <c r="M118" s="5">
        <v>70026490000</v>
      </c>
    </row>
    <row r="119" spans="2:13" ht="15.5" x14ac:dyDescent="0.35">
      <c r="C119" t="s">
        <v>135</v>
      </c>
      <c r="D119" s="5">
        <v>313627601000</v>
      </c>
      <c r="E119" s="5">
        <v>347248096000</v>
      </c>
      <c r="F119" s="5">
        <v>327356531000</v>
      </c>
      <c r="G119" s="5">
        <v>303982821000</v>
      </c>
      <c r="I119" s="5">
        <v>347248096000</v>
      </c>
      <c r="J119" s="5">
        <v>254544161000</v>
      </c>
      <c r="K119" s="5">
        <v>252198366000</v>
      </c>
      <c r="L119" s="5">
        <v>218360484000</v>
      </c>
      <c r="M119" s="5">
        <v>223254361000</v>
      </c>
    </row>
    <row r="120" spans="2:13" ht="15.5" x14ac:dyDescent="0.35">
      <c r="C120" t="s">
        <v>136</v>
      </c>
      <c r="D120" s="5">
        <v>3424687500</v>
      </c>
      <c r="E120" s="5">
        <v>3424687500</v>
      </c>
      <c r="F120" s="5">
        <v>3424687500</v>
      </c>
      <c r="G120" s="5">
        <v>3424687500</v>
      </c>
      <c r="I120" s="5">
        <v>3424687500</v>
      </c>
      <c r="J120" s="5">
        <v>3012600000</v>
      </c>
      <c r="K120" s="5">
        <v>2562600000</v>
      </c>
      <c r="L120" s="5">
        <v>231260</v>
      </c>
      <c r="M120" s="5">
        <v>161260</v>
      </c>
    </row>
    <row r="122" spans="2:13" ht="15.5" x14ac:dyDescent="0.35">
      <c r="B122" t="s">
        <v>137</v>
      </c>
      <c r="C122" t="s">
        <v>138</v>
      </c>
      <c r="D122" s="5">
        <v>10696645000</v>
      </c>
      <c r="E122" s="5">
        <v>14784914000</v>
      </c>
      <c r="F122" s="5">
        <v>-1725486000</v>
      </c>
      <c r="G122" s="5">
        <v>11175807000</v>
      </c>
      <c r="I122" s="5">
        <v>24253803000</v>
      </c>
      <c r="J122" s="5">
        <v>5002591000</v>
      </c>
      <c r="K122" s="5">
        <v>-29666132000</v>
      </c>
      <c r="L122" s="5">
        <v>-41013113000</v>
      </c>
      <c r="M122" s="5">
        <v>-13020169000</v>
      </c>
    </row>
    <row r="123" spans="2:13" ht="15.5" x14ac:dyDescent="0.35">
      <c r="C123" t="s">
        <v>1580</v>
      </c>
      <c r="E123" s="5">
        <v>-18477606000</v>
      </c>
      <c r="F123" s="5">
        <v>3622177000</v>
      </c>
      <c r="G123" s="5">
        <v>14855429000</v>
      </c>
    </row>
    <row r="124" spans="2:13" ht="15.5" x14ac:dyDescent="0.35">
      <c r="C124" t="s">
        <v>679</v>
      </c>
      <c r="E124" s="5">
        <v>-5188399000</v>
      </c>
      <c r="F124" s="5">
        <v>4757584000</v>
      </c>
      <c r="G124" s="5">
        <v>430815000</v>
      </c>
    </row>
    <row r="125" spans="2:13" ht="15.5" x14ac:dyDescent="0.35">
      <c r="C125" t="s">
        <v>1581</v>
      </c>
      <c r="E125" s="5">
        <v>1825261000</v>
      </c>
      <c r="F125" s="5">
        <v>378530000</v>
      </c>
      <c r="G125" s="5">
        <v>-2203791000</v>
      </c>
    </row>
    <row r="126" spans="2:13" ht="15.5" x14ac:dyDescent="0.35">
      <c r="C126" t="s">
        <v>1582</v>
      </c>
      <c r="E126" s="5">
        <v>-5578101000</v>
      </c>
      <c r="F126" s="5">
        <v>-4988563000</v>
      </c>
      <c r="G126" s="5">
        <v>10566664000</v>
      </c>
    </row>
    <row r="127" spans="2:13" ht="15.5" x14ac:dyDescent="0.35">
      <c r="C127" t="s">
        <v>1583</v>
      </c>
      <c r="E127" s="5">
        <v>-27749732000</v>
      </c>
      <c r="F127" s="5">
        <v>14791792000</v>
      </c>
      <c r="G127" s="5">
        <v>12957940000</v>
      </c>
    </row>
    <row r="128" spans="2:13" ht="15.5" x14ac:dyDescent="0.35">
      <c r="C128" t="s">
        <v>1584</v>
      </c>
    </row>
    <row r="129" spans="3:13" ht="15.5" x14ac:dyDescent="0.35">
      <c r="C129" t="s">
        <v>1585</v>
      </c>
      <c r="E129" s="5">
        <v>3930000</v>
      </c>
      <c r="F129" s="5">
        <v>-29146000</v>
      </c>
      <c r="G129" s="5">
        <v>25216000</v>
      </c>
    </row>
    <row r="130" spans="3:13" ht="15.5" x14ac:dyDescent="0.35">
      <c r="C130" t="s">
        <v>1586</v>
      </c>
      <c r="D130" s="5">
        <v>136956027000</v>
      </c>
      <c r="E130" s="5">
        <v>657626000000</v>
      </c>
      <c r="G130" s="5">
        <v>-117571221000</v>
      </c>
      <c r="I130" s="5">
        <v>657626000000</v>
      </c>
      <c r="J130" s="5">
        <v>319830284000</v>
      </c>
      <c r="K130" s="5">
        <v>92469202000</v>
      </c>
      <c r="L130" s="5">
        <v>8287178000</v>
      </c>
      <c r="M130" s="5">
        <v>74386050000</v>
      </c>
    </row>
    <row r="131" spans="3:13" ht="15.5" x14ac:dyDescent="0.35">
      <c r="C131" t="s">
        <v>1587</v>
      </c>
      <c r="D131" s="5">
        <v>288079000</v>
      </c>
      <c r="E131" s="5">
        <v>6091180000</v>
      </c>
      <c r="G131" s="5">
        <v>-14585000</v>
      </c>
      <c r="I131" s="5">
        <v>6091180000</v>
      </c>
      <c r="J131" s="5">
        <v>7794488000</v>
      </c>
      <c r="K131" s="5">
        <v>2478103000</v>
      </c>
      <c r="L131" s="5">
        <v>5027495000</v>
      </c>
      <c r="M131" s="5">
        <v>48776012000</v>
      </c>
    </row>
    <row r="132" spans="3:13" ht="15.5" x14ac:dyDescent="0.35">
      <c r="C132" t="s">
        <v>1588</v>
      </c>
      <c r="D132" s="5">
        <v>-567518000</v>
      </c>
      <c r="E132" s="5">
        <v>-4187531000</v>
      </c>
      <c r="G132" s="5">
        <v>742543000</v>
      </c>
      <c r="I132" s="5">
        <v>-4187531000</v>
      </c>
      <c r="J132" s="5">
        <v>-2233414000</v>
      </c>
      <c r="K132" s="5">
        <v>-1859964000</v>
      </c>
      <c r="L132" s="5">
        <v>-1839566000</v>
      </c>
      <c r="M132" s="5">
        <v>-10363673000</v>
      </c>
    </row>
    <row r="133" spans="3:13" ht="15.5" x14ac:dyDescent="0.35">
      <c r="C133" t="s">
        <v>627</v>
      </c>
      <c r="D133" s="5">
        <v>66865159000</v>
      </c>
      <c r="E133" s="5">
        <v>3168579000</v>
      </c>
      <c r="G133" s="5">
        <v>-17604443000</v>
      </c>
      <c r="I133" s="5">
        <v>3168579000</v>
      </c>
      <c r="J133" s="5">
        <v>915078000</v>
      </c>
      <c r="K133" s="5">
        <v>563220000</v>
      </c>
      <c r="L133" s="5">
        <v>214034000</v>
      </c>
      <c r="M133" s="5">
        <v>1538637000</v>
      </c>
    </row>
    <row r="134" spans="3:13" ht="15.5" x14ac:dyDescent="0.35">
      <c r="C134" t="s">
        <v>1589</v>
      </c>
      <c r="D134" s="5">
        <v>-19885156000</v>
      </c>
      <c r="E134" s="5">
        <v>-84470298000</v>
      </c>
      <c r="G134" s="5">
        <v>28561861000</v>
      </c>
      <c r="I134" s="5">
        <v>-84470298000</v>
      </c>
      <c r="J134" s="5">
        <v>-132067385000</v>
      </c>
      <c r="K134" s="5">
        <v>-46514866000</v>
      </c>
      <c r="L134" s="5">
        <v>-29338955000</v>
      </c>
      <c r="M134" s="5">
        <v>-90271694000</v>
      </c>
    </row>
    <row r="135" spans="3:13" ht="15.5" x14ac:dyDescent="0.35">
      <c r="C135" t="s">
        <v>497</v>
      </c>
      <c r="D135" s="5">
        <v>-118839131000</v>
      </c>
      <c r="E135" s="5">
        <v>-375538256000</v>
      </c>
      <c r="G135" s="5">
        <v>68754030000</v>
      </c>
      <c r="I135" s="5">
        <v>-375538256000</v>
      </c>
      <c r="J135" s="5">
        <v>-98826518000</v>
      </c>
      <c r="K135" s="5">
        <v>-47408610000</v>
      </c>
      <c r="L135" s="5">
        <v>-22779296000</v>
      </c>
      <c r="M135" s="5">
        <v>-33062551000</v>
      </c>
    </row>
    <row r="136" spans="3:13" ht="15.5" x14ac:dyDescent="0.35">
      <c r="C136" t="s">
        <v>1590</v>
      </c>
      <c r="D136" s="5">
        <v>-49903664000</v>
      </c>
      <c r="E136" s="5">
        <v>-176709004000</v>
      </c>
      <c r="G136" s="5">
        <v>34993875000</v>
      </c>
      <c r="I136" s="5">
        <v>-176709004000</v>
      </c>
      <c r="J136" s="5">
        <v>-90409942000</v>
      </c>
      <c r="K136" s="5">
        <v>-29393217000</v>
      </c>
      <c r="L136" s="5">
        <v>-584003000</v>
      </c>
      <c r="M136" s="5">
        <v>-4022950000</v>
      </c>
    </row>
    <row r="137" spans="3:13" ht="15.5" x14ac:dyDescent="0.35">
      <c r="C137" t="s">
        <v>1591</v>
      </c>
    </row>
    <row r="138" spans="3:13" ht="15.5" x14ac:dyDescent="0.35">
      <c r="C138" t="s">
        <v>284</v>
      </c>
    </row>
    <row r="139" spans="3:13" ht="15.5" x14ac:dyDescent="0.35">
      <c r="C139" t="s">
        <v>1592</v>
      </c>
      <c r="D139" s="5">
        <v>-4217151000</v>
      </c>
      <c r="E139" s="5">
        <v>-1726867000</v>
      </c>
      <c r="G139" s="5">
        <v>2119372000</v>
      </c>
      <c r="I139" s="5">
        <v>-1726867000</v>
      </c>
    </row>
    <row r="140" spans="3:13" ht="15.5" x14ac:dyDescent="0.35">
      <c r="C140" t="s">
        <v>145</v>
      </c>
      <c r="I140" s="5">
        <v>35506633000</v>
      </c>
      <c r="K140" s="5">
        <v>70000000000</v>
      </c>
      <c r="L140" s="5">
        <v>70000000000</v>
      </c>
    </row>
    <row r="141" spans="3:13" ht="15.5" x14ac:dyDescent="0.35">
      <c r="C141" t="s">
        <v>146</v>
      </c>
      <c r="D141" s="5">
        <v>-12454552000</v>
      </c>
      <c r="E141" s="5">
        <v>1742003000</v>
      </c>
      <c r="F141" s="5">
        <v>2143666000</v>
      </c>
      <c r="G141" s="5">
        <v>-1583385000</v>
      </c>
      <c r="I141" s="5">
        <v>-31649784000</v>
      </c>
      <c r="J141" s="5">
        <v>-3561255000</v>
      </c>
      <c r="K141" s="5">
        <v>-54800976000</v>
      </c>
      <c r="L141" s="5">
        <v>-1227472000</v>
      </c>
      <c r="M141" s="5">
        <v>8302563000</v>
      </c>
    </row>
    <row r="142" spans="3:13" ht="15.5" x14ac:dyDescent="0.35">
      <c r="C142" t="s">
        <v>1593</v>
      </c>
      <c r="E142" s="5">
        <v>13750000000</v>
      </c>
      <c r="G142" s="5">
        <v>-6750000000</v>
      </c>
      <c r="I142" s="5">
        <v>13750000000</v>
      </c>
      <c r="J142" s="5">
        <v>24500000000</v>
      </c>
      <c r="K142" s="5">
        <v>15750000000</v>
      </c>
      <c r="L142" s="5">
        <v>12900000000</v>
      </c>
      <c r="M142" s="5">
        <v>11200000000</v>
      </c>
    </row>
    <row r="143" spans="3:13" ht="15.5" x14ac:dyDescent="0.35">
      <c r="C143" t="s">
        <v>1594</v>
      </c>
      <c r="D143" s="5">
        <v>4200000000</v>
      </c>
      <c r="J143" s="5">
        <v>1003379000</v>
      </c>
      <c r="K143" s="5">
        <v>3250000000</v>
      </c>
    </row>
    <row r="144" spans="3:13" ht="15.5" x14ac:dyDescent="0.35">
      <c r="C144" t="s">
        <v>1595</v>
      </c>
    </row>
    <row r="145" spans="3:13" ht="15.5" x14ac:dyDescent="0.35">
      <c r="C145" t="s">
        <v>1596</v>
      </c>
      <c r="D145" s="5">
        <v>2012961000</v>
      </c>
      <c r="E145" s="5">
        <v>7548197000</v>
      </c>
      <c r="G145" s="5">
        <v>-1573407000</v>
      </c>
      <c r="I145" s="5">
        <v>7548197000</v>
      </c>
      <c r="J145" s="5">
        <v>5535131000</v>
      </c>
      <c r="K145" s="5">
        <v>3010356000</v>
      </c>
      <c r="L145" s="5">
        <v>1632455000</v>
      </c>
      <c r="M145" s="5">
        <v>1977194000</v>
      </c>
    </row>
    <row r="146" spans="3:13" ht="15.5" x14ac:dyDescent="0.35">
      <c r="C146" t="s">
        <v>1597</v>
      </c>
    </row>
    <row r="147" spans="3:13" ht="15.5" x14ac:dyDescent="0.35">
      <c r="C147" t="s">
        <v>896</v>
      </c>
    </row>
    <row r="148" spans="3:13" ht="15.5" x14ac:dyDescent="0.35">
      <c r="C148" t="s">
        <v>389</v>
      </c>
    </row>
    <row r="149" spans="3:13" ht="15.5" x14ac:dyDescent="0.35">
      <c r="C149" t="s">
        <v>1164</v>
      </c>
      <c r="D149" s="5">
        <v>-10000000000</v>
      </c>
      <c r="E149" s="5">
        <v>-45750000000</v>
      </c>
      <c r="G149" s="5">
        <v>35250000000</v>
      </c>
      <c r="I149" s="5">
        <v>-45750000000</v>
      </c>
      <c r="J149" s="5">
        <v>-31250000000</v>
      </c>
      <c r="K149" s="5">
        <v>-73250000000</v>
      </c>
      <c r="L149" s="5">
        <v>-15750000000</v>
      </c>
      <c r="M149" s="5">
        <v>-4800000000</v>
      </c>
    </row>
    <row r="150" spans="3:13" ht="15.5" x14ac:dyDescent="0.35">
      <c r="C150" t="s">
        <v>1598</v>
      </c>
    </row>
    <row r="151" spans="3:13" ht="15.5" x14ac:dyDescent="0.35">
      <c r="C151" t="s">
        <v>1599</v>
      </c>
      <c r="D151" s="5">
        <v>-8650480000</v>
      </c>
      <c r="G151" s="5">
        <v>6972000000</v>
      </c>
    </row>
    <row r="152" spans="3:13" ht="15.5" x14ac:dyDescent="0.35">
      <c r="C152" t="s">
        <v>1600</v>
      </c>
      <c r="E152" s="5">
        <v>38883574000</v>
      </c>
      <c r="F152" s="5">
        <v>-3442966000</v>
      </c>
      <c r="G152" s="5">
        <v>-35440608000</v>
      </c>
    </row>
    <row r="153" spans="3:13" ht="15.5" x14ac:dyDescent="0.35">
      <c r="C153" t="s">
        <v>148</v>
      </c>
      <c r="D153" s="5">
        <v>-17033000</v>
      </c>
      <c r="E153" s="5">
        <v>-5717868000</v>
      </c>
      <c r="F153" s="5">
        <v>5586632000</v>
      </c>
      <c r="G153" s="5">
        <v>-41370000</v>
      </c>
      <c r="I153" s="5">
        <v>-226081000</v>
      </c>
      <c r="J153" s="5">
        <v>-317765000</v>
      </c>
      <c r="K153" s="5">
        <v>-273732000</v>
      </c>
      <c r="L153" s="5">
        <v>-37890000</v>
      </c>
      <c r="M153" s="5">
        <v>-74631000</v>
      </c>
    </row>
    <row r="154" spans="3:13" ht="15.5" x14ac:dyDescent="0.35">
      <c r="C154" t="s">
        <v>921</v>
      </c>
    </row>
    <row r="155" spans="3:13" ht="15.5" x14ac:dyDescent="0.35">
      <c r="C155" t="s">
        <v>666</v>
      </c>
    </row>
    <row r="156" spans="3:13" ht="15.5" x14ac:dyDescent="0.35">
      <c r="C156" t="s">
        <v>149</v>
      </c>
      <c r="I156" s="5">
        <v>35506633000</v>
      </c>
      <c r="K156" s="5">
        <v>70000000000</v>
      </c>
      <c r="L156" s="5">
        <v>70000000000</v>
      </c>
    </row>
    <row r="157" spans="3:13" ht="15.5" x14ac:dyDescent="0.35">
      <c r="C157" t="s">
        <v>395</v>
      </c>
      <c r="K157" s="5">
        <v>45000000000</v>
      </c>
    </row>
    <row r="158" spans="3:13" ht="15.5" x14ac:dyDescent="0.35">
      <c r="C158" t="s">
        <v>724</v>
      </c>
      <c r="E158" s="5">
        <v>-5702117000</v>
      </c>
      <c r="G158" s="5">
        <v>41208750000</v>
      </c>
      <c r="I158" s="5">
        <v>35506633000</v>
      </c>
      <c r="K158" s="5">
        <v>25000000000</v>
      </c>
      <c r="L158" s="5">
        <v>70000000000</v>
      </c>
    </row>
    <row r="159" spans="3:13" ht="15.5" x14ac:dyDescent="0.35">
      <c r="C159" t="s">
        <v>609</v>
      </c>
      <c r="G159" s="5">
        <v>-35506633000</v>
      </c>
    </row>
    <row r="160" spans="3:13" ht="15.5" x14ac:dyDescent="0.35">
      <c r="C160" t="s">
        <v>1601</v>
      </c>
    </row>
    <row r="161" spans="2:13" ht="15.5" x14ac:dyDescent="0.35">
      <c r="C161" t="s">
        <v>1602</v>
      </c>
      <c r="E161" s="5">
        <v>5702117000</v>
      </c>
      <c r="G161" s="5">
        <v>-5702117000</v>
      </c>
    </row>
    <row r="162" spans="2:13" ht="15.5" x14ac:dyDescent="0.35">
      <c r="C162" t="s">
        <v>155</v>
      </c>
    </row>
    <row r="163" spans="2:13" ht="15.5" x14ac:dyDescent="0.35">
      <c r="C163" t="s">
        <v>315</v>
      </c>
    </row>
    <row r="164" spans="2:13" ht="15.5" x14ac:dyDescent="0.35">
      <c r="C164" t="s">
        <v>164</v>
      </c>
      <c r="D164" s="5">
        <v>-1757907000</v>
      </c>
      <c r="E164" s="5">
        <v>16526917000</v>
      </c>
      <c r="F164" s="5">
        <v>418180000</v>
      </c>
      <c r="G164" s="5">
        <v>9592422000</v>
      </c>
      <c r="I164" s="5">
        <v>28110652000</v>
      </c>
      <c r="J164" s="5">
        <v>1441336000</v>
      </c>
      <c r="K164" s="5">
        <v>-14467108000</v>
      </c>
      <c r="L164" s="5">
        <v>27759415000</v>
      </c>
      <c r="M164" s="5">
        <v>-4717606000</v>
      </c>
    </row>
    <row r="165" spans="2:13" ht="15.5" x14ac:dyDescent="0.35">
      <c r="C165" t="s">
        <v>165</v>
      </c>
      <c r="D165" s="5">
        <v>47187031000</v>
      </c>
      <c r="I165" s="5">
        <v>19076379000</v>
      </c>
      <c r="J165" s="5">
        <v>17635043000</v>
      </c>
      <c r="K165" s="5">
        <v>32102152000</v>
      </c>
      <c r="L165" s="5">
        <v>4342737000</v>
      </c>
      <c r="M165" s="5">
        <v>9060343000</v>
      </c>
    </row>
    <row r="166" spans="2:13" ht="15.5" x14ac:dyDescent="0.35">
      <c r="C166" t="s">
        <v>166</v>
      </c>
      <c r="D166" s="5">
        <v>45429124000</v>
      </c>
      <c r="E166" s="5">
        <v>16526917000</v>
      </c>
      <c r="F166" s="5">
        <v>418180000</v>
      </c>
      <c r="G166" s="5">
        <v>9592422000</v>
      </c>
      <c r="I166" s="5">
        <v>47187031000</v>
      </c>
      <c r="J166" s="5">
        <v>19076379000</v>
      </c>
      <c r="K166" s="5">
        <v>17635044000</v>
      </c>
      <c r="L166" s="5">
        <v>32102152000</v>
      </c>
      <c r="M166" s="5">
        <v>4342737000</v>
      </c>
    </row>
    <row r="168" spans="2:13" ht="15.5" x14ac:dyDescent="0.35">
      <c r="B168" t="s">
        <v>167</v>
      </c>
      <c r="C168" t="s">
        <v>11</v>
      </c>
      <c r="D168" s="5">
        <v>3420000000</v>
      </c>
      <c r="E168" s="5">
        <v>3420000000</v>
      </c>
      <c r="F168" s="5">
        <v>3420000000</v>
      </c>
      <c r="G168" s="5">
        <v>3420000000</v>
      </c>
      <c r="I168" s="5">
        <v>3420000000</v>
      </c>
      <c r="J168" s="5">
        <v>3010000000</v>
      </c>
      <c r="K168" s="5">
        <v>2560000000</v>
      </c>
      <c r="L168" s="5">
        <v>0</v>
      </c>
      <c r="M168" s="5">
        <v>0</v>
      </c>
    </row>
    <row r="169" spans="2:13" ht="15.5" x14ac:dyDescent="0.35">
      <c r="C169" t="s">
        <v>168</v>
      </c>
      <c r="D169" s="6">
        <v>2.31</v>
      </c>
      <c r="E169" s="6">
        <v>-1.34</v>
      </c>
      <c r="F169" s="6">
        <v>1.06</v>
      </c>
      <c r="G169" s="6">
        <v>4.0999999999999996</v>
      </c>
    </row>
    <row r="170" spans="2:13" ht="15.5" x14ac:dyDescent="0.35">
      <c r="C170" t="s">
        <v>169</v>
      </c>
      <c r="D170" s="6">
        <v>41.99</v>
      </c>
      <c r="E170" s="6">
        <v>-76.12</v>
      </c>
      <c r="F170" s="6">
        <v>95.28</v>
      </c>
      <c r="G170" s="6">
        <v>23.17</v>
      </c>
    </row>
    <row r="171" spans="2:13" ht="15.5" x14ac:dyDescent="0.35">
      <c r="C171" t="s">
        <v>60</v>
      </c>
      <c r="D171" s="6">
        <v>1.99</v>
      </c>
      <c r="E171" s="6">
        <v>1.7</v>
      </c>
      <c r="F171" s="6">
        <v>1.87</v>
      </c>
      <c r="G171" s="6">
        <v>1.81</v>
      </c>
    </row>
    <row r="172" spans="2:13" ht="15.5" x14ac:dyDescent="0.35">
      <c r="C172" t="s">
        <v>170</v>
      </c>
      <c r="E172" s="5">
        <v>-1530000000</v>
      </c>
      <c r="F172" s="5">
        <v>-2970000000</v>
      </c>
      <c r="G172" s="5">
        <v>19580000000</v>
      </c>
    </row>
    <row r="173" spans="2:13" ht="15.5" x14ac:dyDescent="0.35">
      <c r="C173" t="s">
        <v>171</v>
      </c>
      <c r="D173" s="6">
        <v>2.52E-2</v>
      </c>
      <c r="E173" s="6">
        <v>-1.32E-2</v>
      </c>
      <c r="F173" s="6">
        <v>1.11E-2</v>
      </c>
      <c r="G173" s="6">
        <v>4.6199999999999998E-2</v>
      </c>
    </row>
    <row r="174" spans="2:13" ht="15.5" x14ac:dyDescent="0.35">
      <c r="C174" t="s">
        <v>172</v>
      </c>
      <c r="D174" s="6">
        <v>3.6000000000000004E-2</v>
      </c>
      <c r="E174" s="6">
        <v>-2.1700000000000001E-2</v>
      </c>
      <c r="F174" s="6">
        <v>1.7600000000000001E-2</v>
      </c>
      <c r="G174" s="6">
        <v>6.9699999999999998E-2</v>
      </c>
    </row>
    <row r="175" spans="2:13" ht="15.5" x14ac:dyDescent="0.35">
      <c r="C175" t="s">
        <v>173</v>
      </c>
      <c r="D175" s="6">
        <v>2.6499999999999999E-2</v>
      </c>
      <c r="E175" s="6">
        <v>9.1000000000000004E-3</v>
      </c>
      <c r="F175" s="6">
        <v>6.4000000000000003E-3</v>
      </c>
      <c r="G175" s="6">
        <v>3.0499999999999999E-2</v>
      </c>
    </row>
    <row r="176" spans="2:13" ht="15.5" x14ac:dyDescent="0.35">
      <c r="C176" t="s">
        <v>174</v>
      </c>
    </row>
    <row r="177" spans="3:13" ht="15.5" x14ac:dyDescent="0.35">
      <c r="C177" t="s">
        <v>175</v>
      </c>
      <c r="D177" s="5">
        <v>219000000000</v>
      </c>
      <c r="E177" s="5">
        <v>211000000000</v>
      </c>
      <c r="F177" s="5">
        <v>205000000000</v>
      </c>
      <c r="G177" s="5">
        <v>201000000000</v>
      </c>
    </row>
    <row r="178" spans="3:13" ht="15.5" x14ac:dyDescent="0.35">
      <c r="C178" t="s">
        <v>176</v>
      </c>
      <c r="D178" s="6">
        <v>1.52</v>
      </c>
      <c r="E178" s="6">
        <v>1.66</v>
      </c>
      <c r="F178" s="6">
        <v>1.69</v>
      </c>
      <c r="G178" s="6">
        <v>1.62</v>
      </c>
    </row>
    <row r="179" spans="3:13" ht="15.5" x14ac:dyDescent="0.35">
      <c r="C179" t="s">
        <v>177</v>
      </c>
      <c r="D179" s="6">
        <v>63.99</v>
      </c>
      <c r="E179" s="6">
        <v>61.62</v>
      </c>
      <c r="F179" s="6">
        <v>59.93</v>
      </c>
      <c r="G179" s="6">
        <v>58.75</v>
      </c>
    </row>
    <row r="180" spans="3:13" ht="15.5" x14ac:dyDescent="0.35">
      <c r="C180" t="s">
        <v>178</v>
      </c>
      <c r="D180" s="6">
        <v>1.52</v>
      </c>
      <c r="E180" s="6">
        <v>1.66</v>
      </c>
      <c r="F180" s="6">
        <v>1.69</v>
      </c>
      <c r="G180" s="6">
        <v>1.62</v>
      </c>
    </row>
    <row r="181" spans="3:13" ht="15.5" x14ac:dyDescent="0.35">
      <c r="C181" t="s">
        <v>179</v>
      </c>
      <c r="D181" s="6">
        <v>63.99</v>
      </c>
      <c r="E181" s="6">
        <v>61.62</v>
      </c>
      <c r="F181" s="6">
        <v>59.93</v>
      </c>
      <c r="G181" s="6">
        <v>58.75</v>
      </c>
    </row>
    <row r="182" spans="3:13" ht="15.5" x14ac:dyDescent="0.35">
      <c r="C182" t="s">
        <v>180</v>
      </c>
    </row>
    <row r="183" spans="3:13" ht="15.5" x14ac:dyDescent="0.35">
      <c r="C183" t="s">
        <v>181</v>
      </c>
    </row>
    <row r="184" spans="3:13" ht="15.5" x14ac:dyDescent="0.35">
      <c r="C184" t="s">
        <v>182</v>
      </c>
      <c r="D184" s="5">
        <v>219000000000</v>
      </c>
      <c r="E184" s="5">
        <v>211000000000</v>
      </c>
      <c r="F184" s="5">
        <v>205000000000</v>
      </c>
      <c r="G184" s="5">
        <v>201000000000</v>
      </c>
    </row>
    <row r="185" spans="3:13" ht="15.5" x14ac:dyDescent="0.35">
      <c r="C185" t="s">
        <v>23</v>
      </c>
    </row>
    <row r="186" spans="3:13" ht="15.5" x14ac:dyDescent="0.35">
      <c r="C186" t="s">
        <v>20</v>
      </c>
    </row>
    <row r="187" spans="3:13" ht="15.5" x14ac:dyDescent="0.35">
      <c r="C187" t="s">
        <v>183</v>
      </c>
    </row>
    <row r="188" spans="3:13" ht="15.5" x14ac:dyDescent="0.35">
      <c r="C188" t="s">
        <v>184</v>
      </c>
      <c r="D188" s="5">
        <v>11000000000</v>
      </c>
      <c r="E188" s="5">
        <v>15000000000</v>
      </c>
      <c r="F188" s="5">
        <v>-2000000000</v>
      </c>
      <c r="G188" s="5">
        <v>11000000000</v>
      </c>
    </row>
    <row r="189" spans="3:13" ht="15.5" x14ac:dyDescent="0.35">
      <c r="C189" t="s">
        <v>185</v>
      </c>
      <c r="D189" s="5">
        <v>0</v>
      </c>
      <c r="E189" s="5">
        <v>-6000000000</v>
      </c>
      <c r="F189" s="5">
        <v>6000000000</v>
      </c>
      <c r="G189" s="5">
        <v>0</v>
      </c>
    </row>
    <row r="190" spans="3:13" ht="15.5" x14ac:dyDescent="0.35">
      <c r="C190" t="s">
        <v>12</v>
      </c>
      <c r="D190" s="5">
        <v>11000000000</v>
      </c>
      <c r="E190" s="5">
        <v>9000000000</v>
      </c>
      <c r="F190" s="5">
        <v>4000000000</v>
      </c>
      <c r="G190" s="5">
        <v>11000000000</v>
      </c>
    </row>
    <row r="191" spans="3:13" ht="15.5" x14ac:dyDescent="0.35">
      <c r="C191" t="s">
        <v>15</v>
      </c>
      <c r="D191" s="6">
        <v>3.12</v>
      </c>
      <c r="E191" s="6">
        <v>2.65</v>
      </c>
      <c r="F191" s="6">
        <v>1.1299999999999999</v>
      </c>
      <c r="G191" s="6">
        <v>3.25</v>
      </c>
    </row>
    <row r="192" spans="3:13" ht="15.5" x14ac:dyDescent="0.35">
      <c r="C192" t="s">
        <v>45</v>
      </c>
      <c r="I192" s="6">
        <v>4.0599999999999996</v>
      </c>
      <c r="J192" s="6">
        <v>6.32</v>
      </c>
      <c r="K192" s="6">
        <v>-9.39</v>
      </c>
      <c r="L192" s="6">
        <v>-162879.71</v>
      </c>
      <c r="M192" s="6">
        <v>-238664.76</v>
      </c>
    </row>
    <row r="193" spans="3:13" ht="15.5" x14ac:dyDescent="0.35">
      <c r="C193" t="s">
        <v>59</v>
      </c>
      <c r="I193" s="6">
        <v>25.12</v>
      </c>
      <c r="J193" s="5">
        <v>0</v>
      </c>
      <c r="K193" s="5">
        <v>0</v>
      </c>
      <c r="L193" s="5">
        <v>0</v>
      </c>
      <c r="M193" s="5">
        <v>0</v>
      </c>
    </row>
    <row r="194" spans="3:13" ht="15.5" x14ac:dyDescent="0.35">
      <c r="C194" t="s">
        <v>62</v>
      </c>
      <c r="I194" s="6">
        <v>0.48</v>
      </c>
      <c r="J194" s="5">
        <v>0</v>
      </c>
      <c r="K194" s="5">
        <v>0</v>
      </c>
      <c r="L194" s="5">
        <v>0</v>
      </c>
      <c r="M194" s="5">
        <v>0</v>
      </c>
    </row>
    <row r="195" spans="3:13" ht="15.5" x14ac:dyDescent="0.35">
      <c r="C195" t="s">
        <v>186</v>
      </c>
      <c r="I195" s="5">
        <v>19720000000</v>
      </c>
      <c r="J195" s="5">
        <v>5940000000</v>
      </c>
      <c r="K195" s="5">
        <v>-38500000000</v>
      </c>
      <c r="L195" s="5">
        <v>-41160000000</v>
      </c>
      <c r="M195" s="5">
        <v>-51010000000</v>
      </c>
    </row>
    <row r="196" spans="3:13" ht="15.5" x14ac:dyDescent="0.35">
      <c r="C196" t="s">
        <v>187</v>
      </c>
      <c r="I196" s="6">
        <v>0.04</v>
      </c>
      <c r="J196" s="6">
        <v>7.4800000000000005E-2</v>
      </c>
      <c r="K196" s="6">
        <v>-9.5399999999999985E-2</v>
      </c>
      <c r="L196" s="6">
        <v>-0.17249999999999999</v>
      </c>
      <c r="M196" s="6">
        <v>-0.1724</v>
      </c>
    </row>
    <row r="197" spans="3:13" ht="15.5" x14ac:dyDescent="0.35">
      <c r="C197" t="s">
        <v>188</v>
      </c>
      <c r="I197" s="6">
        <v>6.5799999999999997E-2</v>
      </c>
      <c r="J197" s="6">
        <v>0.12619999999999998</v>
      </c>
      <c r="K197" s="6">
        <v>-0.2288</v>
      </c>
      <c r="L197" s="6">
        <v>-0.36530000000000001</v>
      </c>
      <c r="M197" s="6">
        <v>-0.54959999999999998</v>
      </c>
    </row>
    <row r="198" spans="3:13" ht="15.5" x14ac:dyDescent="0.35">
      <c r="C198" t="s">
        <v>189</v>
      </c>
      <c r="I198" s="6">
        <v>6.2300000000000001E-2</v>
      </c>
      <c r="J198" s="6">
        <v>1.9400000000000001E-2</v>
      </c>
      <c r="K198" s="6">
        <v>-0.16620000000000001</v>
      </c>
      <c r="L198" s="6">
        <v>-0.19289999999999999</v>
      </c>
      <c r="M198" s="6">
        <v>-0.47090000000000004</v>
      </c>
    </row>
    <row r="199" spans="3:13" ht="15.5" x14ac:dyDescent="0.35">
      <c r="C199" t="s">
        <v>190</v>
      </c>
    </row>
    <row r="200" spans="3:13" ht="15.5" x14ac:dyDescent="0.35">
      <c r="C200" t="s">
        <v>56</v>
      </c>
      <c r="I200" s="6">
        <v>1.66</v>
      </c>
      <c r="J200" s="5">
        <v>0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53</v>
      </c>
      <c r="I201" s="6">
        <v>61.62</v>
      </c>
      <c r="J201" s="6">
        <v>50.11</v>
      </c>
      <c r="K201" s="6">
        <v>41.03</v>
      </c>
      <c r="L201" s="6">
        <v>445866.73</v>
      </c>
      <c r="M201" s="6">
        <v>434245.88</v>
      </c>
    </row>
    <row r="202" spans="3:13" ht="15.5" x14ac:dyDescent="0.35">
      <c r="C202" t="s">
        <v>191</v>
      </c>
      <c r="I202" s="6">
        <v>1.66</v>
      </c>
      <c r="J202" s="5">
        <v>0</v>
      </c>
      <c r="K202" s="5">
        <v>0</v>
      </c>
      <c r="L202" s="5">
        <v>0</v>
      </c>
      <c r="M202" s="5">
        <v>0</v>
      </c>
    </row>
    <row r="203" spans="3:13" ht="15.5" x14ac:dyDescent="0.35">
      <c r="C203" t="s">
        <v>192</v>
      </c>
      <c r="I203" s="6">
        <v>61.62</v>
      </c>
      <c r="J203" s="6">
        <v>50.11</v>
      </c>
      <c r="K203" s="6">
        <v>41.03</v>
      </c>
      <c r="L203" s="6">
        <v>445866.73</v>
      </c>
      <c r="M203" s="6">
        <v>434245.88</v>
      </c>
    </row>
    <row r="204" spans="3:13" ht="15.5" x14ac:dyDescent="0.35">
      <c r="C204" t="s">
        <v>193</v>
      </c>
    </row>
    <row r="205" spans="3:13" ht="15.5" x14ac:dyDescent="0.35">
      <c r="C205" t="s">
        <v>194</v>
      </c>
    </row>
    <row r="206" spans="3:13" ht="15.5" x14ac:dyDescent="0.35">
      <c r="C206" t="s">
        <v>25</v>
      </c>
    </row>
    <row r="207" spans="3:13" ht="15.5" x14ac:dyDescent="0.35">
      <c r="C207" t="s">
        <v>22</v>
      </c>
    </row>
    <row r="208" spans="3:13" ht="15.5" x14ac:dyDescent="0.35">
      <c r="C208" t="s">
        <v>195</v>
      </c>
    </row>
    <row r="209" spans="2:13" ht="15.5" x14ac:dyDescent="0.35">
      <c r="C209" t="s">
        <v>196</v>
      </c>
      <c r="I209" s="5">
        <v>24000000000</v>
      </c>
      <c r="J209" s="5">
        <v>5000000000</v>
      </c>
      <c r="K209" s="5">
        <v>-30000000000</v>
      </c>
      <c r="L209" s="5">
        <v>-41000000000</v>
      </c>
      <c r="M209" s="5">
        <v>-13000000000</v>
      </c>
    </row>
    <row r="210" spans="2:13" ht="15.5" x14ac:dyDescent="0.35">
      <c r="C210" t="s">
        <v>197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</row>
    <row r="211" spans="2:13" ht="15.5" x14ac:dyDescent="0.35">
      <c r="C211" t="s">
        <v>14</v>
      </c>
      <c r="I211" s="5">
        <v>24000000000</v>
      </c>
      <c r="J211" s="5">
        <v>5000000000</v>
      </c>
      <c r="K211" s="5">
        <v>-30000000000</v>
      </c>
      <c r="L211" s="5">
        <v>-41000000000</v>
      </c>
      <c r="M211" s="5">
        <v>-13000000000</v>
      </c>
    </row>
    <row r="212" spans="2:13" ht="15.5" x14ac:dyDescent="0.35">
      <c r="C212" t="s">
        <v>16</v>
      </c>
      <c r="I212" s="6">
        <v>7.02</v>
      </c>
      <c r="J212" s="6">
        <v>1.56</v>
      </c>
      <c r="K212" s="6">
        <v>-11.68</v>
      </c>
      <c r="L212" s="6">
        <v>-177510.17</v>
      </c>
      <c r="M212" s="6">
        <v>-81203.03</v>
      </c>
    </row>
    <row r="214" spans="2:13" ht="15.5" x14ac:dyDescent="0.35">
      <c r="B214" t="s">
        <v>198</v>
      </c>
      <c r="C214" t="s">
        <v>199</v>
      </c>
      <c r="D214" s="5">
        <v>8000000000</v>
      </c>
      <c r="E214" s="5">
        <v>-5000000000</v>
      </c>
      <c r="F214" s="5">
        <v>4000000000</v>
      </c>
      <c r="G214" s="5">
        <v>14000000000</v>
      </c>
      <c r="H214" s="5">
        <v>32000000000</v>
      </c>
      <c r="I214" s="5">
        <v>14000000000</v>
      </c>
      <c r="J214" s="5">
        <v>19000000000</v>
      </c>
      <c r="K214" s="5">
        <v>-24000000000</v>
      </c>
      <c r="L214" s="5">
        <v>-38000000000</v>
      </c>
      <c r="M214" s="5">
        <v>-38000000000</v>
      </c>
    </row>
    <row r="215" spans="2:13" ht="15.5" x14ac:dyDescent="0.35">
      <c r="C215" t="s">
        <v>317</v>
      </c>
      <c r="H215" s="5">
        <v>21000000000</v>
      </c>
      <c r="I215" s="5">
        <v>14000000000</v>
      </c>
      <c r="J215" s="5">
        <v>19000000000</v>
      </c>
    </row>
    <row r="216" spans="2:13" ht="15.5" x14ac:dyDescent="0.35">
      <c r="C216" t="s">
        <v>44</v>
      </c>
      <c r="D216" s="6">
        <v>2.31</v>
      </c>
      <c r="E216" s="6">
        <v>-1.34</v>
      </c>
      <c r="F216" s="6">
        <v>1.06</v>
      </c>
      <c r="G216" s="6">
        <v>4.0999999999999996</v>
      </c>
      <c r="H216" s="6">
        <v>9.2200000000000006</v>
      </c>
      <c r="I216" s="6">
        <v>4.0599999999999996</v>
      </c>
      <c r="J216" s="6">
        <v>5.56</v>
      </c>
      <c r="K216" s="6">
        <v>-7.02</v>
      </c>
      <c r="L216" s="5">
        <v>-11</v>
      </c>
      <c r="M216" s="6">
        <v>-11.24</v>
      </c>
    </row>
    <row r="217" spans="2:13" ht="15.5" x14ac:dyDescent="0.35">
      <c r="C217" t="s">
        <v>318</v>
      </c>
      <c r="H217" s="6">
        <v>6.12</v>
      </c>
      <c r="I217" s="6">
        <v>4.0599999999999996</v>
      </c>
      <c r="J217" s="6">
        <v>5.56</v>
      </c>
    </row>
    <row r="218" spans="2:13" ht="15.5" x14ac:dyDescent="0.35">
      <c r="C218" t="s">
        <v>204</v>
      </c>
      <c r="D218" s="5">
        <v>167000000000</v>
      </c>
      <c r="E218" s="5">
        <v>205000000000</v>
      </c>
      <c r="F218" s="5">
        <v>185000000000</v>
      </c>
      <c r="G218" s="5">
        <v>179000000000</v>
      </c>
      <c r="H218" s="5">
        <v>669000000000</v>
      </c>
      <c r="I218" s="5">
        <v>727000000000</v>
      </c>
      <c r="J218" s="5">
        <v>322000000000</v>
      </c>
      <c r="K218" s="5">
        <v>105000000000</v>
      </c>
      <c r="L218" s="5">
        <v>25000000000</v>
      </c>
      <c r="M218" s="5">
        <v>48000000000</v>
      </c>
    </row>
    <row r="219" spans="2:13" ht="15.5" x14ac:dyDescent="0.35">
      <c r="C219" t="s">
        <v>319</v>
      </c>
      <c r="H219" s="5">
        <v>737000000000</v>
      </c>
      <c r="I219" s="5">
        <v>727000000000</v>
      </c>
      <c r="J219" s="5">
        <v>322000000000</v>
      </c>
    </row>
    <row r="220" spans="2:13" ht="15.5" x14ac:dyDescent="0.35">
      <c r="C220" t="s">
        <v>208</v>
      </c>
      <c r="I220" s="6">
        <v>9.5399999999999991</v>
      </c>
    </row>
    <row r="221" spans="2:13" ht="15.5" x14ac:dyDescent="0.35">
      <c r="C221" t="s">
        <v>320</v>
      </c>
      <c r="I221" s="6">
        <v>14.38</v>
      </c>
    </row>
    <row r="222" spans="2:13" ht="15.5" x14ac:dyDescent="0.35">
      <c r="C222" t="s">
        <v>209</v>
      </c>
      <c r="I222" s="6">
        <v>7.42</v>
      </c>
    </row>
    <row r="223" spans="2:13" ht="15.5" x14ac:dyDescent="0.35">
      <c r="C223" t="s">
        <v>321</v>
      </c>
      <c r="I223" s="6">
        <v>6.9500000000000006E-2</v>
      </c>
    </row>
    <row r="224" spans="2:13" ht="15.5" x14ac:dyDescent="0.35">
      <c r="C224" t="s">
        <v>322</v>
      </c>
      <c r="I224" s="6">
        <v>0.41</v>
      </c>
    </row>
    <row r="225" spans="3:9" ht="15.5" x14ac:dyDescent="0.35">
      <c r="C225" t="s">
        <v>210</v>
      </c>
      <c r="I225" s="6">
        <v>1.38</v>
      </c>
    </row>
    <row r="226" spans="3:9" ht="15.5" x14ac:dyDescent="0.35">
      <c r="C226" t="s">
        <v>323</v>
      </c>
      <c r="I226" s="6">
        <v>8.6300000000000008</v>
      </c>
    </row>
    <row r="227" spans="3:9" ht="15.5" x14ac:dyDescent="0.35">
      <c r="C227" t="s">
        <v>324</v>
      </c>
      <c r="I227" s="6">
        <v>8.67</v>
      </c>
    </row>
    <row r="228" spans="3:9" ht="15.5" x14ac:dyDescent="0.35">
      <c r="C228" t="s">
        <v>325</v>
      </c>
      <c r="I228" s="6">
        <v>11.07</v>
      </c>
    </row>
    <row r="229" spans="3:9" ht="15.5" x14ac:dyDescent="0.35">
      <c r="C229" t="s">
        <v>326</v>
      </c>
      <c r="I229" s="6">
        <v>12.98</v>
      </c>
    </row>
    <row r="230" spans="3:9" ht="15.5" x14ac:dyDescent="0.35">
      <c r="C230" t="s">
        <v>327</v>
      </c>
      <c r="I230" s="6">
        <v>-0.4</v>
      </c>
    </row>
    <row r="231" spans="3:9" ht="15.5" x14ac:dyDescent="0.35">
      <c r="C231" t="s">
        <v>328</v>
      </c>
      <c r="I231" s="6">
        <v>-0.15</v>
      </c>
    </row>
    <row r="232" spans="3:9" ht="15.5" x14ac:dyDescent="0.35">
      <c r="C232" t="s">
        <v>329</v>
      </c>
      <c r="I232" s="6">
        <v>6.12</v>
      </c>
    </row>
    <row r="233" spans="3:9" ht="15.5" x14ac:dyDescent="0.35">
      <c r="C233" t="s">
        <v>211</v>
      </c>
      <c r="I233" s="6">
        <v>9.2200000000000006</v>
      </c>
    </row>
    <row r="234" spans="3:9" ht="15.5" x14ac:dyDescent="0.35">
      <c r="C234" t="s">
        <v>330</v>
      </c>
      <c r="I234" s="6">
        <v>215.14</v>
      </c>
    </row>
    <row r="235" spans="3:9" ht="15.5" x14ac:dyDescent="0.35">
      <c r="C235" t="s">
        <v>212</v>
      </c>
      <c r="D235" s="6">
        <v>13.27</v>
      </c>
    </row>
    <row r="236" spans="3:9" ht="15.5" x14ac:dyDescent="0.35">
      <c r="C236" t="s">
        <v>213</v>
      </c>
      <c r="I236" s="6">
        <v>63.99</v>
      </c>
    </row>
    <row r="237" spans="3:9" ht="15.5" x14ac:dyDescent="0.35">
      <c r="C237" t="s">
        <v>331</v>
      </c>
      <c r="I237" s="6">
        <v>10.14</v>
      </c>
    </row>
    <row r="238" spans="3:9" ht="15.5" x14ac:dyDescent="0.35">
      <c r="C238" t="s">
        <v>217</v>
      </c>
      <c r="D238" s="6">
        <v>0.43</v>
      </c>
    </row>
    <row r="239" spans="3:9" ht="15.5" x14ac:dyDescent="0.35">
      <c r="C239" t="s">
        <v>219</v>
      </c>
      <c r="D239" s="6">
        <v>1.43</v>
      </c>
    </row>
    <row r="240" spans="3:9" ht="15.5" x14ac:dyDescent="0.35">
      <c r="C240" t="s">
        <v>12</v>
      </c>
      <c r="D240" s="5">
        <v>11000000000</v>
      </c>
    </row>
    <row r="241" spans="3:9" ht="15.5" x14ac:dyDescent="0.35">
      <c r="C241" t="s">
        <v>220</v>
      </c>
      <c r="I241" s="6">
        <v>1.36</v>
      </c>
    </row>
    <row r="242" spans="3:9" ht="15.5" x14ac:dyDescent="0.35">
      <c r="C242" t="s">
        <v>221</v>
      </c>
      <c r="I242" s="6">
        <v>6.6799999999999998E-2</v>
      </c>
    </row>
    <row r="243" spans="3:9" ht="15.5" x14ac:dyDescent="0.35">
      <c r="C243" t="s">
        <v>222</v>
      </c>
      <c r="I243" s="6">
        <v>9.5600000000000004E-2</v>
      </c>
    </row>
    <row r="244" spans="3:9" ht="15.5" x14ac:dyDescent="0.35">
      <c r="C244" t="s">
        <v>223</v>
      </c>
      <c r="I244" s="6">
        <v>7.0000000000000007E-2</v>
      </c>
    </row>
    <row r="245" spans="3:9" ht="15.5" x14ac:dyDescent="0.35">
      <c r="C245" t="s">
        <v>334</v>
      </c>
      <c r="I245" s="6">
        <v>9.69E-2</v>
      </c>
    </row>
    <row r="246" spans="3:9" ht="15.5" x14ac:dyDescent="0.35">
      <c r="C246" t="s">
        <v>335</v>
      </c>
      <c r="I246" s="6">
        <v>2.23</v>
      </c>
    </row>
    <row r="247" spans="3:9" ht="15.5" x14ac:dyDescent="0.35">
      <c r="C247" t="s">
        <v>40</v>
      </c>
      <c r="I247" s="5">
        <v>301000000000</v>
      </c>
    </row>
    <row r="248" spans="3:9" ht="15.5" x14ac:dyDescent="0.35">
      <c r="C248" t="s">
        <v>229</v>
      </c>
      <c r="I248" s="5">
        <v>256000000000</v>
      </c>
    </row>
    <row r="249" spans="3:9" ht="15.5" x14ac:dyDescent="0.35">
      <c r="C249" t="s">
        <v>230</v>
      </c>
      <c r="I249" s="5">
        <v>3420000000</v>
      </c>
    </row>
    <row r="250" spans="3:9" ht="15.5" x14ac:dyDescent="0.35">
      <c r="C250" t="s">
        <v>231</v>
      </c>
      <c r="I250" s="6">
        <v>0.24109999999999998</v>
      </c>
    </row>
    <row r="251" spans="3:9" ht="15.5" x14ac:dyDescent="0.35">
      <c r="C251" t="s">
        <v>233</v>
      </c>
      <c r="D251" s="6">
        <v>5.2300000000000006E-2</v>
      </c>
    </row>
    <row r="252" spans="3:9" ht="15.5" x14ac:dyDescent="0.35">
      <c r="C252" t="s">
        <v>234</v>
      </c>
      <c r="D252" s="6">
        <v>4.7199999999999999E-2</v>
      </c>
    </row>
    <row r="253" spans="3:9" ht="15.5" x14ac:dyDescent="0.35">
      <c r="C253" t="s">
        <v>235</v>
      </c>
      <c r="D253" s="6">
        <v>5.9400000000000001E-2</v>
      </c>
    </row>
    <row r="254" spans="3:9" ht="15.5" x14ac:dyDescent="0.35">
      <c r="C254" t="s">
        <v>237</v>
      </c>
      <c r="D254" s="6">
        <v>8.5588999999999995</v>
      </c>
    </row>
    <row r="255" spans="3:9" ht="15.5" x14ac:dyDescent="0.35">
      <c r="C255" t="s">
        <v>244</v>
      </c>
      <c r="I255" s="5">
        <v>7</v>
      </c>
    </row>
    <row r="256" spans="3:9" ht="15.5" x14ac:dyDescent="0.35">
      <c r="C256" t="s">
        <v>245</v>
      </c>
      <c r="I256" s="6">
        <v>0.44</v>
      </c>
    </row>
    <row r="257" spans="3:9" ht="15.5" x14ac:dyDescent="0.35">
      <c r="C257" t="s">
        <v>246</v>
      </c>
      <c r="I257" s="6">
        <v>0.28000000000000003</v>
      </c>
    </row>
    <row r="258" spans="3:9" ht="15.5" x14ac:dyDescent="0.35">
      <c r="C258" t="s">
        <v>247</v>
      </c>
      <c r="I258" s="6">
        <v>0.49</v>
      </c>
    </row>
    <row r="259" spans="3:9" ht="15.5" x14ac:dyDescent="0.35">
      <c r="C259" t="s">
        <v>249</v>
      </c>
      <c r="I259" s="6">
        <v>0.8</v>
      </c>
    </row>
    <row r="260" spans="3:9" ht="15.5" x14ac:dyDescent="0.35">
      <c r="C260" t="s">
        <v>250</v>
      </c>
      <c r="I260" s="6">
        <v>0.44</v>
      </c>
    </row>
    <row r="261" spans="3:9" ht="15.5" x14ac:dyDescent="0.35">
      <c r="C261" t="s">
        <v>251</v>
      </c>
      <c r="I261" s="6">
        <v>0.57999999999999996</v>
      </c>
    </row>
    <row r="262" spans="3:9" ht="15.5" x14ac:dyDescent="0.35">
      <c r="C262" t="s">
        <v>337</v>
      </c>
      <c r="I262" s="5">
        <v>737000000000</v>
      </c>
    </row>
    <row r="263" spans="3:9" ht="15.5" x14ac:dyDescent="0.35">
      <c r="C263" t="s">
        <v>339</v>
      </c>
      <c r="I263" s="5">
        <v>20000000000</v>
      </c>
    </row>
    <row r="264" spans="3:9" ht="15.5" x14ac:dyDescent="0.35">
      <c r="C264" t="s">
        <v>340</v>
      </c>
      <c r="I264" s="5">
        <v>21000000000</v>
      </c>
    </row>
    <row r="265" spans="3:9" ht="15.5" x14ac:dyDescent="0.35">
      <c r="C265" t="s">
        <v>252</v>
      </c>
      <c r="D265" s="5">
        <v>45000000000</v>
      </c>
    </row>
    <row r="266" spans="3:9" ht="15.5" x14ac:dyDescent="0.35">
      <c r="C266" t="s">
        <v>253</v>
      </c>
      <c r="D266" s="5">
        <v>314000000000</v>
      </c>
    </row>
    <row r="267" spans="3:9" ht="15.5" x14ac:dyDescent="0.35">
      <c r="C267" t="s">
        <v>254</v>
      </c>
      <c r="D267" s="5">
        <v>94000000000</v>
      </c>
    </row>
    <row r="268" spans="3:9" ht="15.5" x14ac:dyDescent="0.35">
      <c r="C268" t="s">
        <v>182</v>
      </c>
      <c r="I268" s="5">
        <v>219000000000</v>
      </c>
    </row>
    <row r="269" spans="3:9" ht="15.5" x14ac:dyDescent="0.35">
      <c r="C269" t="s">
        <v>255</v>
      </c>
      <c r="I269" s="5">
        <v>219000000000</v>
      </c>
    </row>
    <row r="270" spans="3:9" ht="15.5" x14ac:dyDescent="0.35">
      <c r="C270" t="s">
        <v>341</v>
      </c>
      <c r="I270" s="5">
        <v>35000000000</v>
      </c>
    </row>
    <row r="271" spans="3:9" ht="15.5" x14ac:dyDescent="0.35">
      <c r="C271" t="s">
        <v>342</v>
      </c>
      <c r="I271" s="5">
        <v>-10000000000</v>
      </c>
    </row>
    <row r="272" spans="3:9" ht="15.5" x14ac:dyDescent="0.35">
      <c r="C272" t="s">
        <v>344</v>
      </c>
      <c r="I272" s="5">
        <v>0</v>
      </c>
    </row>
    <row r="273" spans="3:9" ht="15.5" x14ac:dyDescent="0.35">
      <c r="C273" t="s">
        <v>345</v>
      </c>
      <c r="I273" s="5">
        <v>35000000000</v>
      </c>
    </row>
  </sheetData>
  <pageMargins left="0.7" right="0.7" top="0.75" bottom="0.75" header="0.3" footer="0.3"/>
  <ignoredErrors>
    <ignoredError sqref="A1:M274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3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1603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1604</v>
      </c>
      <c r="D2" s="2" vm="205">
        <f ca="1">IFERROR(_xlfn.STOCKHISTORY("XIDX:" &amp; $C$1, D3, , 0, 0, 1), "Libur")</f>
        <v>137</v>
      </c>
      <c r="H2" s="2" vm="205">
        <f ca="1">IFERROR(INDEX(D2:G2,COUNT(D2:G2)),"")</f>
        <v>137</v>
      </c>
      <c r="I2" s="2" vm="92">
        <f ca="1">IFERROR(_xlfn.STOCKHISTORY("XIDX:" &amp; $C$1, I1, , 0, 0, 1), "Libur")</f>
        <v>151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17959562000</v>
      </c>
      <c r="H4" s="2">
        <f>IFERROR(SUM(D4:G4)*(4/MAX(1,COUNT(D4:G4))),"")</f>
        <v>71838248000</v>
      </c>
      <c r="I4" s="2">
        <f>IFERROR(INDEX(I51:I500,MATCH($C$4,$C$51:$C$500,0)),"")</f>
        <v>62958149000</v>
      </c>
      <c r="J4" s="2">
        <f>IFERROR(INDEX(J51:J500,MATCH($C$4,$C$51:$C$500,0)),"")</f>
        <v>95292954000</v>
      </c>
      <c r="K4" s="2">
        <f>IFERROR(INDEX(K51:K500,MATCH($C$4,$C$51:$C$500,0)),"")</f>
        <v>103183328000</v>
      </c>
      <c r="L4" s="2">
        <f>IFERROR(INDEX(L51:L500,MATCH($C$4,$C$51:$C$500,0)),"")</f>
        <v>91749269000</v>
      </c>
      <c r="M4" s="2">
        <f>IFERROR(INDEX(M51:M500,MATCH($C$4,$C$51:$C$500,0)),"")</f>
        <v>239981477000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5830981000</v>
      </c>
      <c r="H5" s="2">
        <f>IFERROR(SUM(D5:G5)*(4/MAX(1,COUNT(D5:G5))),"")</f>
        <v>23323924000</v>
      </c>
      <c r="I5" s="2">
        <f>IFERROR(INDEX(I51:I500,MATCH($C$5,$C$51:$C$500,0)),"")</f>
        <v>16897079000</v>
      </c>
      <c r="J5" s="2">
        <f>IFERROR(INDEX(J51:J500,MATCH($C$5,$C$51:$C$500,0)),"")</f>
        <v>38310817000</v>
      </c>
      <c r="K5" s="2">
        <f>IFERROR(INDEX(K51:K500,MATCH($C$5,$C$51:$C$500,0)),"")</f>
        <v>25936413000</v>
      </c>
      <c r="L5" s="2">
        <f>IFERROR(INDEX(L51:L500,MATCH($C$5,$C$51:$C$500,0)),"")</f>
        <v>25324098000</v>
      </c>
      <c r="M5" s="2">
        <f>IFERROR(INDEX(M51:M500,MATCH($C$5,$C$51:$C$500,0)),"")</f>
        <v>84621429000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753455284000</v>
      </c>
      <c r="H6" s="2">
        <f>IFERROR(INDEX(D6:G6,COUNT(D6:G6)),"")</f>
        <v>753455284000</v>
      </c>
      <c r="I6" s="2">
        <f>IFERROR(INDEX(I51:I500,MATCH($C$6,$C$51:$C$500,0)),"")</f>
        <v>747624561000</v>
      </c>
      <c r="J6" s="2">
        <f>IFERROR(INDEX(J51:J500,MATCH($C$6,$C$51:$C$500,0)),"")</f>
        <v>481156457000</v>
      </c>
      <c r="K6" s="2">
        <f>IFERROR(INDEX(K51:K500,MATCH($C$6,$C$51:$C$500,0)),"")</f>
        <v>453134552000</v>
      </c>
      <c r="L6" s="2">
        <f>IFERROR(INDEX(L51:L500,MATCH($C$6,$C$51:$C$500,0)),"")</f>
        <v>432527713000</v>
      </c>
      <c r="M6" s="2">
        <f>IFERROR(INDEX(M51:M500,MATCH($C$6,$C$51:$C$500,0)),"")</f>
        <v>407665892000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6.5</v>
      </c>
      <c r="H7" s="3">
        <f>IFERROR(INDEX(D7:G7,COUNT(D7:G7)),"")</f>
        <v>6.5</v>
      </c>
      <c r="I7" s="3">
        <f>IFERROR(INDEX(I51:I500,MATCH($C$7,$C$51:$C$500,0))/1000000000,"")</f>
        <v>6.5</v>
      </c>
      <c r="J7" s="3">
        <f>IFERROR(INDEX(J51:J500,MATCH($C$7,$C$51:$C$500,0))/1000000000,"")</f>
        <v>5.2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15000000000</v>
      </c>
      <c r="H8" s="2">
        <f>IFERROR(INDEX(D8:G8,COUNT(D8:G8)),"")</f>
        <v>15000000000</v>
      </c>
      <c r="I8" s="2">
        <f>IFERROR(INDEX(I51:I500,MATCH($C$8,$C$51:$C$500,0)),"")</f>
        <v>31000000000</v>
      </c>
      <c r="J8" s="2">
        <f>IFERROR(INDEX(J51:J500,MATCH($C$8,$C$51:$C$500,0)),"")</f>
        <v>52000000000</v>
      </c>
      <c r="K8" s="2">
        <f>IFERROR(INDEX(K51:K500,MATCH($C$8,$C$51:$C$500,0)),"")</f>
        <v>51000000000</v>
      </c>
      <c r="L8" s="2">
        <f>IFERROR(INDEX(L51:L500,MATCH($C$8,$C$51:$C$500,0)),"")</f>
        <v>32000000000</v>
      </c>
      <c r="M8" s="2">
        <f>IFERROR(INDEX(M51:M500,MATCH($C$8,$C$51:$C$500,0)),"")</f>
        <v>-3000000000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2.36</v>
      </c>
      <c r="H9" s="3">
        <f>IFERROR(INDEX(D9:G9,COUNT(D9:G9)),"")</f>
        <v>2.36</v>
      </c>
      <c r="I9" s="3">
        <f>IFERROR(INDEX(I51:I500,MATCH($C$9,$C$51:$C$500,0)),"")</f>
        <v>4.82</v>
      </c>
      <c r="J9" s="3">
        <f>IFERROR(INDEX(J51:J500,MATCH($C$9,$C$51:$C$500,0)),"")</f>
        <v>9.94</v>
      </c>
      <c r="K9" s="3">
        <f>IFERROR(INDEX(K51:K500,MATCH($C$9,$C$51:$C$500,0)),"")</f>
        <v>389915.49</v>
      </c>
      <c r="L9" s="3">
        <f>IFERROR(INDEX(L51:L500,MATCH($C$9,$C$51:$C$500,0)),"")</f>
        <v>249040.27</v>
      </c>
      <c r="M9" s="3">
        <f>IFERROR(INDEX(M51:M500,MATCH($C$9,$C$51:$C$500,0)),"")</f>
        <v>-25711.82</v>
      </c>
    </row>
    <row r="10" spans="1:13" ht="15.5" x14ac:dyDescent="0.35">
      <c r="C10" t="s">
        <v>17</v>
      </c>
      <c r="D10" s="3">
        <f ca="1">IFERROR(IF(D9=0,"",D2/D9),"")</f>
        <v>58.050847457627121</v>
      </c>
      <c r="I10" s="3">
        <f ca="1">IFERROR(IF(I9=0,"",I2/I9),"")</f>
        <v>31.327800829875518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279540324000</v>
      </c>
      <c r="H11" s="2">
        <f>IFERROR(INDEX(D11:G11,COUNT(D11:G11)),"")</f>
        <v>279540324000</v>
      </c>
      <c r="I11" s="2">
        <f>IFERROR(INDEX(I51:I500,MATCH($C$11,$C$51:$C$500,0)),"")</f>
        <v>271086908000</v>
      </c>
      <c r="J11" s="2">
        <f>IFERROR(INDEX(J51:J500,MATCH($C$11,$C$51:$C$500,0)),"")</f>
        <v>17675528000</v>
      </c>
      <c r="K11" s="2">
        <f>IFERROR(INDEX(K51:K500,MATCH($C$11,$C$51:$C$500,0)),"")</f>
        <v>19016995000</v>
      </c>
      <c r="L11" s="2">
        <f>IFERROR(INDEX(L51:L500,MATCH($C$11,$C$51:$C$500,0)),"")</f>
        <v>15613857000</v>
      </c>
      <c r="M11" s="2">
        <f>IFERROR(INDEX(M51:M500,MATCH($C$11,$C$51:$C$500,0)),"")</f>
        <v>10127609000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-192000000000</v>
      </c>
      <c r="H12" s="2">
        <f>IFERROR(INDEX(D12:G12,COUNT(D12:G12)),"")</f>
        <v>-192000000000</v>
      </c>
      <c r="I12" s="2">
        <f>IFERROR(INDEX(I51:I500,MATCH($C$12,$C$51:$C$500,0)),"")</f>
        <v>-177000000000</v>
      </c>
      <c r="J12" s="2">
        <f>IFERROR(INDEX(J51:J500,MATCH($C$12,$C$51:$C$500,0)),"")</f>
        <v>104000000000</v>
      </c>
      <c r="K12" s="2">
        <f>IFERROR(INDEX(K51:K500,MATCH($C$12,$C$51:$C$500,0)),"")</f>
        <v>152000000000</v>
      </c>
      <c r="L12" s="2">
        <f>IFERROR(INDEX(L51:L500,MATCH($C$12,$C$51:$C$500,0)),"")</f>
        <v>199000000000</v>
      </c>
      <c r="M12" s="2">
        <f>IFERROR(INDEX(M51:M500,MATCH($C$12,$C$51:$C$500,0)),"")</f>
        <v>231000000000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87000000000</v>
      </c>
      <c r="H13" s="2">
        <f>IFERROR(INDEX(D13:G13,COUNT(D13:G13)),"")</f>
        <v>87000000000</v>
      </c>
      <c r="I13" s="2">
        <f>IFERROR(INDEX(I51:I500,MATCH($C$13,$C$51:$C$500,0)),"")</f>
        <v>94000000000</v>
      </c>
      <c r="J13" s="2">
        <f>IFERROR(INDEX(J51:J500,MATCH($C$13,$C$51:$C$500,0)),"")</f>
        <v>122000000000</v>
      </c>
      <c r="K13" s="2">
        <f>IFERROR(INDEX(K51:K500,MATCH($C$13,$C$51:$C$500,0)),"")</f>
        <v>171000000000</v>
      </c>
      <c r="L13" s="2">
        <f>IFERROR(INDEX(L51:L500,MATCH($C$13,$C$51:$C$500,0)),"")</f>
        <v>215000000000</v>
      </c>
      <c r="M13" s="2">
        <f>IFERROR(INDEX(M51:M500,MATCH($C$13,$C$51:$C$500,0)),"")</f>
        <v>241000000000</v>
      </c>
    </row>
    <row r="14" spans="1:13" ht="15.5" x14ac:dyDescent="0.35">
      <c r="C14" t="s">
        <v>26</v>
      </c>
      <c r="D14" s="2">
        <f>IFERROR(INDEX(D51:D500,MATCH($C$14,$C$51:$C$500,0)),"")</f>
        <v>-2776472000</v>
      </c>
      <c r="H14" s="2">
        <f>IFERROR(SUM(D14:G14)*(4/MAX(1,COUNT(D14:G14))),"")</f>
        <v>-11105888000</v>
      </c>
      <c r="I14" s="2">
        <f>IFERROR(INDEX(I51:I500,MATCH($C$14,$C$51:$C$500,0)),"")</f>
        <v>-10216269000</v>
      </c>
      <c r="J14" s="2">
        <f>IFERROR(INDEX(J51:J500,MATCH($C$14,$C$51:$C$500,0)),"")</f>
        <v>-13322575000</v>
      </c>
      <c r="K14" s="2">
        <f>IFERROR(INDEX(K51:K500,MATCH($C$14,$C$51:$C$500,0)),"")</f>
        <v>-19596024000</v>
      </c>
      <c r="L14" s="2">
        <f>IFERROR(INDEX(L51:L500,MATCH($C$14,$C$51:$C$500,0)),"")</f>
        <v>-16077567000</v>
      </c>
      <c r="M14" s="2">
        <f>IFERROR(INDEX(M51:M500,MATCH($C$14,$C$51:$C$500,0)),"")</f>
        <v>-10403294000</v>
      </c>
    </row>
    <row r="15" spans="1:13" ht="15.5" x14ac:dyDescent="0.35">
      <c r="C15" t="s">
        <v>27</v>
      </c>
      <c r="D15" s="2">
        <f>IFERROR(INDEX(D51:D500,MATCH($C$15,$C$51:$C$500,0)),"")</f>
        <v>-1191735000</v>
      </c>
      <c r="H15" s="2">
        <f>IFERROR(SUM(D15:G15)*(4/MAX(1,COUNT(D15:G15))),"")</f>
        <v>-4766940000</v>
      </c>
      <c r="I15" s="2">
        <f>IFERROR(INDEX(I51:I500,MATCH($C$15,$C$51:$C$500,0)),"")</f>
        <v>-4112762000</v>
      </c>
      <c r="J15" s="2">
        <f>IFERROR(INDEX(J51:J500,MATCH($C$15,$C$51:$C$500,0)),"")</f>
        <v>-11471544000</v>
      </c>
      <c r="K15" s="2">
        <f>IFERROR(INDEX(K51:K500,MATCH($C$15,$C$51:$C$500,0)),"")</f>
        <v>-7211885000</v>
      </c>
      <c r="L15" s="2">
        <f>IFERROR(INDEX(L51:L500,MATCH($C$15,$C$51:$C$500,0)),"")</f>
        <v>-7397194000</v>
      </c>
      <c r="M15" s="2">
        <f>IFERROR(INDEX(M51:M500,MATCH($C$15,$C$51:$C$500,0)),"")</f>
        <v>-26265027000</v>
      </c>
    </row>
    <row r="16" spans="1:13" ht="15.5" x14ac:dyDescent="0.35">
      <c r="C16" t="s">
        <v>28</v>
      </c>
      <c r="D16" s="2">
        <f>IFERROR(INDEX(D51:D500,MATCH($C$16,$C$51:$C$500,0)),"")</f>
        <v>7022458000</v>
      </c>
      <c r="H16" s="2">
        <f>IFERROR(SUM(D16:G16)*(4/MAX(1,COUNT(D16:G16))),"")</f>
        <v>28089832000</v>
      </c>
      <c r="I16" s="2">
        <f>IFERROR(INDEX(I51:I500,MATCH($C$16,$C$51:$C$500,0)),"")</f>
        <v>21182378000</v>
      </c>
      <c r="J16" s="2">
        <f>IFERROR(INDEX(J51:J500,MATCH($C$16,$C$51:$C$500,0)),"")</f>
        <v>49346621000</v>
      </c>
      <c r="K16" s="2">
        <f>IFERROR(INDEX(K51:K500,MATCH($C$16,$C$51:$C$500,0)),"")</f>
        <v>33354880000</v>
      </c>
      <c r="L16" s="2">
        <f>IFERROR(INDEX(L51:L500,MATCH($C$16,$C$51:$C$500,0)),"")</f>
        <v>32730028000</v>
      </c>
      <c r="M16" s="2">
        <f>IFERROR(INDEX(M51:M500,MATCH($C$16,$C$51:$C$500,0)),"")</f>
        <v>110777497000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890500000000</v>
      </c>
      <c r="H20" s="2">
        <f t="shared" ref="H20:M20" ca="1" si="0">IFERROR(H21*H2,"")</f>
        <v>890500000000</v>
      </c>
      <c r="I20" s="2">
        <f t="shared" ca="1" si="0"/>
        <v>981500000000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6500000000</v>
      </c>
      <c r="H21" s="2">
        <f>IFERROR(INDEX(D21:G21,COUNT(D21:G21)),"")</f>
        <v>6500000000</v>
      </c>
      <c r="I21" s="2">
        <f>IFERROR(INDEX(I51:I500,MATCH($C$7,$C$51:$C$500,0)),"")</f>
        <v>6500000000</v>
      </c>
      <c r="J21" s="2">
        <f>IFERROR(INDEX(J51:J500,MATCH($C$7,$C$51:$C$500,0)),"")</f>
        <v>5200000000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0.77389874672376702</v>
      </c>
      <c r="H23" s="3">
        <f t="shared" ref="H23:M23" si="1">IFERROR(H5/H6*100,"")</f>
        <v>3.0955949868950681</v>
      </c>
      <c r="I23" s="3">
        <f t="shared" si="1"/>
        <v>2.2601021798158931</v>
      </c>
      <c r="J23" s="3">
        <f t="shared" si="1"/>
        <v>7.9622369070690873</v>
      </c>
      <c r="K23" s="3">
        <f t="shared" si="1"/>
        <v>5.7237773825731129</v>
      </c>
      <c r="L23" s="3">
        <f t="shared" si="1"/>
        <v>5.8549076137463585</v>
      </c>
      <c r="M23" s="3">
        <f t="shared" si="1"/>
        <v>20.757544513927598</v>
      </c>
    </row>
    <row r="24" spans="1:13" ht="15.5" x14ac:dyDescent="0.35">
      <c r="C24" t="s">
        <v>43</v>
      </c>
      <c r="D24" s="4">
        <f>IFERROR(_xlfn.RRI(5,I23,D23),"")</f>
        <v>-0.19292998215034751</v>
      </c>
      <c r="H24" s="4">
        <f t="shared" ref="H24:M24" si="2">IFERROR(_xlfn.RRI(5,M23,H23),"")</f>
        <v>-0.3165391673307657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0.9</v>
      </c>
      <c r="H25" s="3">
        <f>IFERROR(INDEX(D25:G25,COUNT(D25:G25)),"")</f>
        <v>0.9</v>
      </c>
      <c r="I25" s="3">
        <f>IFERROR(INDEX(I51:I500,MATCH($C$25,$C$51:$C$500,0)),"")</f>
        <v>2.63</v>
      </c>
      <c r="J25" s="3">
        <f>IFERROR(INDEX(J51:J500,MATCH($C$25,$C$51:$C$500,0)),"")</f>
        <v>7.29</v>
      </c>
      <c r="K25" s="3">
        <f>IFERROR(INDEX(K51:K500,MATCH($C$25,$C$51:$C$500,0)),"")</f>
        <v>201099.96</v>
      </c>
      <c r="L25" s="3">
        <f>IFERROR(INDEX(L51:L500,MATCH($C$25,$C$51:$C$500,0)),"")</f>
        <v>194867.95</v>
      </c>
      <c r="M25" s="3">
        <f>IFERROR(INDEX(M51:M500,MATCH($C$25,$C$51:$C$500,0)),"")</f>
        <v>650095.92000000004</v>
      </c>
    </row>
    <row r="26" spans="1:13" ht="15.5" x14ac:dyDescent="0.35">
      <c r="C26" t="s">
        <v>46</v>
      </c>
      <c r="D26" s="4">
        <f>IFERROR(_xlfn.RRI(5,I25,D25),"")</f>
        <v>-0.19303006959722546</v>
      </c>
      <c r="H26" s="4">
        <f t="shared" ref="H26:M26" si="3">IFERROR(_xlfn.RRI(5,M25,H25),"")</f>
        <v>-0.93266311628338971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2.7630095384615383</v>
      </c>
      <c r="H27" s="3">
        <f t="shared" ref="H27:M27" si="4">IFERROR(H4/H21,"")</f>
        <v>11.052038153846153</v>
      </c>
      <c r="I27" s="3">
        <f t="shared" si="4"/>
        <v>9.6858690769230762</v>
      </c>
      <c r="J27" s="3">
        <f t="shared" si="4"/>
        <v>18.325568076923076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-0.22187609441087919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-0.65779467680608372</v>
      </c>
      <c r="I29" s="4">
        <f t="shared" si="6"/>
        <v>-0.63923182441700965</v>
      </c>
      <c r="J29" s="4">
        <f t="shared" si="6"/>
        <v>-0.99996374937120824</v>
      </c>
      <c r="K29" s="4">
        <f t="shared" si="6"/>
        <v>3.1980682303067179E-2</v>
      </c>
      <c r="L29" s="4">
        <f t="shared" si="6"/>
        <v>-0.70024738810851173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0.14104765055910398</v>
      </c>
      <c r="I30" s="4">
        <f t="shared" si="7"/>
        <v>-0.47145599872997956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115.85</v>
      </c>
      <c r="H32" s="3">
        <f>IFERROR(INDEX(D32:G32,COUNT(D32:G32)),"")</f>
        <v>115.85</v>
      </c>
      <c r="I32" s="3">
        <f>IFERROR(INDEX(I51:I500,MATCH($C$32,$C$51:$C$500,0)),"")</f>
        <v>114.96</v>
      </c>
      <c r="J32" s="3">
        <f>IFERROR(INDEX(J51:J500,MATCH($C$32,$C$51:$C$500,0)),"")</f>
        <v>92.45</v>
      </c>
      <c r="K32" s="3">
        <f>IFERROR(INDEX(K51:K500,MATCH($C$32,$C$51:$C$500,0)),"")</f>
        <v>3229299.38</v>
      </c>
      <c r="L32" s="3">
        <f>IFERROR(INDEX(L51:L500,MATCH($C$32,$C$51:$C$500,0)),"")</f>
        <v>3082716.09</v>
      </c>
      <c r="M32" s="3">
        <f>IFERROR(INDEX(M51:M500,MATCH($C$32,$C$51:$C$500,0)),"")</f>
        <v>2898764.27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1.18</v>
      </c>
      <c r="H33" s="3">
        <f>IFERROR(INDEX(D33:G33,COUNT(D33:G33)),"")</f>
        <v>1.18</v>
      </c>
      <c r="I33" s="3">
        <f>IFERROR(INDEX(I51:I500,MATCH($C$33,$C$51:$C$500,0)),"")</f>
        <v>1.31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152.22</v>
      </c>
      <c r="H34" s="3">
        <f>IFERROR(INDEX(D34:G34,COUNT(D34:G34)),"")</f>
        <v>152.22</v>
      </c>
      <c r="I34" s="3">
        <f>IFERROR(INDEX(I51:I500,MATCH($C$34,$C$51:$C$500,0)),"")</f>
        <v>57.41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49.58</v>
      </c>
      <c r="H35" s="3">
        <f>IFERROR(INDEX(D35:G35,COUNT(D35:G35)),"")</f>
        <v>49.58</v>
      </c>
      <c r="I35" s="3">
        <f>IFERROR(INDEX(I51:I500,MATCH($C$35,$C$51:$C$500,0)),"")</f>
        <v>15.59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0.1198</v>
      </c>
      <c r="I36" s="4">
        <f t="shared" si="8"/>
        <v>0.16370000000000001</v>
      </c>
      <c r="J36" s="4">
        <f t="shared" si="8"/>
        <v>0.12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0.43</v>
      </c>
      <c r="I37" s="3">
        <f t="shared" si="9"/>
        <v>0.43</v>
      </c>
      <c r="J37" s="3">
        <f t="shared" si="9"/>
        <v>0.7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17959562000</v>
      </c>
      <c r="E51" s="5">
        <v>16900812000</v>
      </c>
      <c r="F51" s="5">
        <v>10425314000</v>
      </c>
      <c r="G51" s="5">
        <v>14826118000</v>
      </c>
      <c r="I51" s="5">
        <v>62958149000</v>
      </c>
      <c r="J51" s="5">
        <v>95292954000</v>
      </c>
      <c r="K51" s="5">
        <v>103183328000</v>
      </c>
      <c r="L51" s="5">
        <v>91749269000</v>
      </c>
      <c r="M51" s="5">
        <v>239981477000</v>
      </c>
    </row>
    <row r="52" spans="2:13" ht="15.5" x14ac:dyDescent="0.35">
      <c r="C52" t="s">
        <v>73</v>
      </c>
      <c r="D52" s="5">
        <v>-3952164000</v>
      </c>
      <c r="E52" s="5">
        <v>-3655466000</v>
      </c>
      <c r="F52" s="5">
        <v>-3826072000</v>
      </c>
      <c r="G52" s="5">
        <v>-3315840000</v>
      </c>
      <c r="I52" s="5">
        <v>-14250817000</v>
      </c>
      <c r="J52" s="5">
        <v>-13424271000</v>
      </c>
      <c r="K52" s="5">
        <v>-32087843000</v>
      </c>
      <c r="L52" s="5">
        <v>-27970143000</v>
      </c>
      <c r="M52" s="5">
        <v>-107413856000</v>
      </c>
    </row>
    <row r="53" spans="2:13" ht="15.5" x14ac:dyDescent="0.35">
      <c r="C53" t="s">
        <v>74</v>
      </c>
      <c r="D53" s="5">
        <v>14007398000</v>
      </c>
      <c r="E53" s="5">
        <v>13245346000</v>
      </c>
      <c r="F53" s="5">
        <v>6599242000</v>
      </c>
      <c r="G53" s="5">
        <v>11510278000</v>
      </c>
      <c r="I53" s="5">
        <v>48707332000</v>
      </c>
      <c r="J53" s="5">
        <v>81868683000</v>
      </c>
      <c r="K53" s="5">
        <v>71095485000</v>
      </c>
      <c r="L53" s="5">
        <v>63779126000</v>
      </c>
      <c r="M53" s="5">
        <v>132567621000</v>
      </c>
    </row>
    <row r="54" spans="2:13" ht="15.5" x14ac:dyDescent="0.35">
      <c r="C54" t="s">
        <v>75</v>
      </c>
      <c r="D54" s="5">
        <v>-6627682000</v>
      </c>
      <c r="E54" s="5">
        <v>-7940551000</v>
      </c>
      <c r="F54" s="5">
        <v>-4768139000</v>
      </c>
      <c r="G54" s="5">
        <v>-6131456000</v>
      </c>
      <c r="I54" s="5">
        <v>-26170174000</v>
      </c>
      <c r="J54" s="5">
        <v>-20389660000</v>
      </c>
      <c r="K54" s="5">
        <v>-18438030000</v>
      </c>
      <c r="L54" s="5">
        <v>-15062758000</v>
      </c>
      <c r="M54" s="5">
        <v>-11426426000</v>
      </c>
    </row>
    <row r="55" spans="2:13" ht="15.5" x14ac:dyDescent="0.35">
      <c r="C55" t="s">
        <v>77</v>
      </c>
      <c r="D55" s="5">
        <v>-6627682000</v>
      </c>
      <c r="E55" s="5">
        <v>-7940551000</v>
      </c>
      <c r="F55" s="5">
        <v>-4768139000</v>
      </c>
      <c r="G55" s="5">
        <v>-6131456000</v>
      </c>
      <c r="I55" s="5">
        <v>-26170174000</v>
      </c>
      <c r="J55" s="5">
        <v>-20389660000</v>
      </c>
      <c r="K55" s="5">
        <v>-18438030000</v>
      </c>
      <c r="L55" s="5">
        <v>-15062758000</v>
      </c>
      <c r="M55" s="5">
        <v>-11426426000</v>
      </c>
    </row>
    <row r="56" spans="2:13" ht="15.5" x14ac:dyDescent="0.35">
      <c r="C56" t="s">
        <v>78</v>
      </c>
      <c r="D56" s="5">
        <v>7379716000</v>
      </c>
      <c r="E56" s="5">
        <v>5304795000</v>
      </c>
      <c r="F56" s="5">
        <v>1831103000</v>
      </c>
      <c r="G56" s="5">
        <v>5378822000</v>
      </c>
      <c r="I56" s="5">
        <v>22537158000</v>
      </c>
      <c r="J56" s="5">
        <v>61479023000</v>
      </c>
      <c r="K56" s="5">
        <v>52657455000</v>
      </c>
      <c r="L56" s="5">
        <v>48716368000</v>
      </c>
      <c r="M56" s="5">
        <v>121141195000</v>
      </c>
    </row>
    <row r="57" spans="2:13" ht="15.5" x14ac:dyDescent="0.35">
      <c r="C57" t="s">
        <v>79</v>
      </c>
      <c r="D57" s="5">
        <v>-357258000</v>
      </c>
      <c r="E57" s="5">
        <v>-444633000</v>
      </c>
      <c r="F57" s="5">
        <v>407348000</v>
      </c>
      <c r="G57" s="5">
        <v>-235633000</v>
      </c>
      <c r="I57" s="5">
        <v>-1354780000</v>
      </c>
      <c r="J57" s="5">
        <v>-12132402000</v>
      </c>
      <c r="K57" s="5">
        <v>-19302575000</v>
      </c>
      <c r="L57" s="5">
        <v>-15986340000</v>
      </c>
      <c r="M57" s="5">
        <v>-10363698000</v>
      </c>
    </row>
    <row r="58" spans="2:13" ht="15.5" x14ac:dyDescent="0.35">
      <c r="C58" t="s">
        <v>261</v>
      </c>
      <c r="D58" s="5">
        <v>2419214000</v>
      </c>
      <c r="E58" s="5">
        <v>2503785000</v>
      </c>
      <c r="F58" s="5">
        <v>2459714000</v>
      </c>
      <c r="G58" s="5">
        <v>2090720000</v>
      </c>
      <c r="I58" s="5">
        <v>8597156000</v>
      </c>
      <c r="J58" s="5">
        <v>78419000</v>
      </c>
      <c r="K58" s="5">
        <v>86523000</v>
      </c>
      <c r="L58" s="5">
        <v>69714000</v>
      </c>
      <c r="M58" s="5">
        <v>39596000</v>
      </c>
    </row>
    <row r="59" spans="2:13" ht="15.5" x14ac:dyDescent="0.35">
      <c r="C59" t="s">
        <v>26</v>
      </c>
      <c r="D59" s="5">
        <v>-2776472000</v>
      </c>
      <c r="E59" s="5">
        <v>-2948418000</v>
      </c>
      <c r="F59" s="5">
        <v>-2313980000</v>
      </c>
      <c r="G59" s="5">
        <v>-2326357000</v>
      </c>
      <c r="I59" s="5">
        <v>-10216269000</v>
      </c>
      <c r="J59" s="5">
        <v>-13322575000</v>
      </c>
      <c r="K59" s="5">
        <v>-19596024000</v>
      </c>
      <c r="L59" s="5">
        <v>-16077567000</v>
      </c>
      <c r="M59" s="5">
        <v>-10403294000</v>
      </c>
    </row>
    <row r="60" spans="2:13" ht="15.5" x14ac:dyDescent="0.35">
      <c r="C60" t="s">
        <v>80</v>
      </c>
    </row>
    <row r="61" spans="2:13" ht="15.5" x14ac:dyDescent="0.35">
      <c r="C61" t="s">
        <v>81</v>
      </c>
      <c r="D61" s="5">
        <v>-357258000</v>
      </c>
      <c r="E61" s="5">
        <v>-444633000</v>
      </c>
      <c r="F61" s="5">
        <v>407348000</v>
      </c>
      <c r="G61" s="5">
        <v>-235633000</v>
      </c>
      <c r="I61" s="5">
        <v>-1354780000</v>
      </c>
      <c r="J61" s="5">
        <v>-12132402000</v>
      </c>
      <c r="K61" s="5">
        <v>-19302575000</v>
      </c>
      <c r="L61" s="5">
        <v>-15986340000</v>
      </c>
      <c r="M61" s="5">
        <v>-10363698000</v>
      </c>
    </row>
    <row r="62" spans="2:13" ht="15.5" x14ac:dyDescent="0.35">
      <c r="C62" t="s">
        <v>28</v>
      </c>
      <c r="D62" s="5">
        <v>7022458000</v>
      </c>
      <c r="E62" s="5">
        <v>4860162000</v>
      </c>
      <c r="F62" s="5">
        <v>2238451000</v>
      </c>
      <c r="G62" s="5">
        <v>5143189000</v>
      </c>
      <c r="I62" s="5">
        <v>21182378000</v>
      </c>
      <c r="J62" s="5">
        <v>49346621000</v>
      </c>
      <c r="K62" s="5">
        <v>33354880000</v>
      </c>
      <c r="L62" s="5">
        <v>32730028000</v>
      </c>
      <c r="M62" s="5">
        <v>110777497000</v>
      </c>
    </row>
    <row r="63" spans="2:13" ht="15.5" x14ac:dyDescent="0.35">
      <c r="C63" t="s">
        <v>27</v>
      </c>
      <c r="D63" s="5">
        <v>-1191735000</v>
      </c>
      <c r="E63" s="5">
        <v>-1109873000</v>
      </c>
      <c r="F63" s="5">
        <v>-150609000</v>
      </c>
      <c r="G63" s="5">
        <v>-791925000</v>
      </c>
      <c r="I63" s="5">
        <v>-4112762000</v>
      </c>
      <c r="J63" s="5">
        <v>-11471544000</v>
      </c>
      <c r="K63" s="5">
        <v>-7211885000</v>
      </c>
      <c r="L63" s="5">
        <v>-7397194000</v>
      </c>
      <c r="M63" s="5">
        <v>-26265027000</v>
      </c>
    </row>
    <row r="64" spans="2:13" ht="15.5" x14ac:dyDescent="0.35">
      <c r="C64" t="s">
        <v>82</v>
      </c>
    </row>
    <row r="65" spans="2:13" ht="15.5" x14ac:dyDescent="0.35">
      <c r="C65" t="s">
        <v>83</v>
      </c>
    </row>
    <row r="66" spans="2:13" ht="15.5" x14ac:dyDescent="0.35">
      <c r="C66" t="s">
        <v>478</v>
      </c>
    </row>
    <row r="67" spans="2:13" ht="15.5" x14ac:dyDescent="0.35">
      <c r="C67" t="s">
        <v>84</v>
      </c>
      <c r="D67" s="5">
        <v>-1191735000</v>
      </c>
      <c r="E67" s="5">
        <v>-1109873000</v>
      </c>
      <c r="F67" s="5">
        <v>-150609000</v>
      </c>
      <c r="G67" s="5">
        <v>-791925000</v>
      </c>
      <c r="I67" s="5">
        <v>-4112762000</v>
      </c>
      <c r="J67" s="5">
        <v>-11471544000</v>
      </c>
      <c r="K67" s="5">
        <v>-7211885000</v>
      </c>
      <c r="L67" s="5">
        <v>-7397194000</v>
      </c>
      <c r="M67" s="5">
        <v>-26265027000</v>
      </c>
    </row>
    <row r="68" spans="2:13" ht="15.5" x14ac:dyDescent="0.35">
      <c r="C68" t="s">
        <v>85</v>
      </c>
      <c r="D68" s="5">
        <v>5830723000</v>
      </c>
      <c r="E68" s="5">
        <v>3750289000</v>
      </c>
      <c r="F68" s="5">
        <v>2087842000</v>
      </c>
      <c r="G68" s="5">
        <v>4351264000</v>
      </c>
      <c r="I68" s="5">
        <v>17069616000</v>
      </c>
      <c r="J68" s="5">
        <v>37875077000</v>
      </c>
      <c r="K68" s="5">
        <v>26142995000</v>
      </c>
      <c r="L68" s="5">
        <v>25332834000</v>
      </c>
      <c r="M68" s="5">
        <v>84512470000</v>
      </c>
    </row>
    <row r="69" spans="2:13" ht="15.5" x14ac:dyDescent="0.35">
      <c r="C69" t="s">
        <v>86</v>
      </c>
      <c r="E69" s="5">
        <v>-178389000</v>
      </c>
      <c r="I69" s="5">
        <v>-178389000</v>
      </c>
      <c r="J69" s="5">
        <v>395828000</v>
      </c>
      <c r="K69" s="5">
        <v>-206582000</v>
      </c>
      <c r="L69" s="5">
        <v>-8736000</v>
      </c>
      <c r="M69" s="5">
        <v>108959000</v>
      </c>
    </row>
    <row r="70" spans="2:13" ht="15.5" x14ac:dyDescent="0.35">
      <c r="C70" t="s">
        <v>87</v>
      </c>
      <c r="E70" s="5">
        <v>-178389000</v>
      </c>
      <c r="I70" s="5">
        <v>-178389000</v>
      </c>
      <c r="J70" s="5">
        <v>395828000</v>
      </c>
      <c r="K70" s="5">
        <v>-206582000</v>
      </c>
      <c r="L70" s="5">
        <v>-8736000</v>
      </c>
      <c r="M70" s="5">
        <v>108959000</v>
      </c>
    </row>
    <row r="71" spans="2:13" ht="15.5" x14ac:dyDescent="0.35">
      <c r="C71" t="s">
        <v>88</v>
      </c>
      <c r="D71" s="5">
        <v>5830723000</v>
      </c>
      <c r="E71" s="5">
        <v>3571900000</v>
      </c>
      <c r="F71" s="5">
        <v>2087842000</v>
      </c>
      <c r="G71" s="5">
        <v>4351264000</v>
      </c>
      <c r="I71" s="5">
        <v>16891227000</v>
      </c>
      <c r="J71" s="5">
        <v>38270905000</v>
      </c>
      <c r="K71" s="5">
        <v>25936413000</v>
      </c>
      <c r="L71" s="5">
        <v>25324098000</v>
      </c>
      <c r="M71" s="5">
        <v>84621429000</v>
      </c>
    </row>
    <row r="72" spans="2:13" ht="15.5" x14ac:dyDescent="0.35">
      <c r="C72" t="s">
        <v>89</v>
      </c>
      <c r="D72" s="5">
        <v>5830723000</v>
      </c>
      <c r="E72" s="5">
        <v>3750289000</v>
      </c>
      <c r="F72" s="5">
        <v>2087842000</v>
      </c>
      <c r="G72" s="5">
        <v>4351264000</v>
      </c>
      <c r="I72" s="5">
        <v>17069616000</v>
      </c>
      <c r="J72" s="5">
        <v>37875077000</v>
      </c>
      <c r="K72" s="5">
        <v>26142995000</v>
      </c>
      <c r="L72" s="5">
        <v>25332834000</v>
      </c>
      <c r="M72" s="5">
        <v>84512470000</v>
      </c>
    </row>
    <row r="73" spans="2:13" ht="15.5" x14ac:dyDescent="0.35">
      <c r="C73" t="s">
        <v>7</v>
      </c>
      <c r="D73" s="5">
        <v>5830981000</v>
      </c>
      <c r="E73" s="5">
        <v>3568639000</v>
      </c>
      <c r="F73" s="5">
        <v>2092039000</v>
      </c>
      <c r="G73" s="5">
        <v>4351169000</v>
      </c>
      <c r="I73" s="5">
        <v>16897079000</v>
      </c>
      <c r="J73" s="5">
        <v>38310817000</v>
      </c>
      <c r="K73" s="5">
        <v>25936413000</v>
      </c>
      <c r="L73" s="5">
        <v>25324098000</v>
      </c>
      <c r="M73" s="5">
        <v>84621429000</v>
      </c>
    </row>
    <row r="74" spans="2:13" ht="15.5" x14ac:dyDescent="0.35">
      <c r="C74" t="s">
        <v>267</v>
      </c>
      <c r="D74" s="5">
        <v>-258000</v>
      </c>
      <c r="E74" s="5">
        <v>3261000</v>
      </c>
      <c r="F74" s="5">
        <v>-4197000</v>
      </c>
      <c r="G74" s="5">
        <v>95000</v>
      </c>
      <c r="I74" s="5">
        <v>-5852000</v>
      </c>
      <c r="J74" s="5">
        <v>-39912000</v>
      </c>
    </row>
    <row r="75" spans="2:13" ht="15.5" x14ac:dyDescent="0.35">
      <c r="C75" t="s">
        <v>90</v>
      </c>
      <c r="D75" s="5">
        <v>5830723000</v>
      </c>
      <c r="E75" s="5">
        <v>3750289000</v>
      </c>
      <c r="F75" s="5">
        <v>2087842000</v>
      </c>
      <c r="G75" s="5">
        <v>4351264000</v>
      </c>
      <c r="I75" s="5">
        <v>17069616000</v>
      </c>
      <c r="J75" s="5">
        <v>37875077000</v>
      </c>
      <c r="K75" s="5">
        <v>26142995000</v>
      </c>
      <c r="L75" s="5">
        <v>25332834000</v>
      </c>
      <c r="M75" s="5">
        <v>84512470000</v>
      </c>
    </row>
    <row r="76" spans="2:13" ht="15.5" x14ac:dyDescent="0.35">
      <c r="C76" t="s">
        <v>91</v>
      </c>
      <c r="D76" s="5">
        <v>5830723000</v>
      </c>
      <c r="E76" s="5">
        <v>3571900000</v>
      </c>
      <c r="F76" s="5">
        <v>2087842000</v>
      </c>
      <c r="G76" s="5">
        <v>4351264000</v>
      </c>
      <c r="I76" s="5">
        <v>16891227000</v>
      </c>
      <c r="J76" s="5">
        <v>38270905000</v>
      </c>
      <c r="K76" s="5">
        <v>25936413000</v>
      </c>
      <c r="L76" s="5">
        <v>25324098000</v>
      </c>
      <c r="M76" s="5">
        <v>84621429000</v>
      </c>
    </row>
    <row r="77" spans="2:13" ht="15.5" x14ac:dyDescent="0.35">
      <c r="C77" t="s">
        <v>92</v>
      </c>
      <c r="D77" s="5">
        <v>5830723000</v>
      </c>
      <c r="E77" s="5">
        <v>3571900000</v>
      </c>
      <c r="F77" s="5">
        <v>2087842000</v>
      </c>
      <c r="G77" s="5">
        <v>4351264000</v>
      </c>
      <c r="I77" s="5">
        <v>16891227000</v>
      </c>
      <c r="J77" s="5">
        <v>38270905000</v>
      </c>
      <c r="K77" s="5">
        <v>25936413000</v>
      </c>
      <c r="L77" s="5">
        <v>25324098000</v>
      </c>
      <c r="M77" s="5">
        <v>84621429000</v>
      </c>
    </row>
    <row r="79" spans="2:13" ht="15.5" x14ac:dyDescent="0.35">
      <c r="B79" t="s">
        <v>93</v>
      </c>
      <c r="C79" t="s">
        <v>94</v>
      </c>
    </row>
    <row r="80" spans="2:13" ht="15.5" x14ac:dyDescent="0.35">
      <c r="C80" t="s">
        <v>95</v>
      </c>
    </row>
    <row r="81" spans="3:13" ht="15.5" x14ac:dyDescent="0.35">
      <c r="C81" t="s">
        <v>19</v>
      </c>
      <c r="D81" s="5">
        <v>279540324000</v>
      </c>
      <c r="E81" s="5">
        <v>271086908000</v>
      </c>
      <c r="F81" s="5">
        <v>272855737000</v>
      </c>
      <c r="G81" s="5">
        <v>280034606000</v>
      </c>
      <c r="I81" s="5">
        <v>271086908000</v>
      </c>
      <c r="J81" s="5">
        <v>17675528000</v>
      </c>
      <c r="K81" s="5">
        <v>19016995000</v>
      </c>
      <c r="L81" s="5">
        <v>15613857000</v>
      </c>
      <c r="M81" s="5">
        <v>10127609000</v>
      </c>
    </row>
    <row r="82" spans="3:13" ht="15.5" x14ac:dyDescent="0.35">
      <c r="C82" t="s">
        <v>96</v>
      </c>
      <c r="D82" s="5">
        <v>7202434000</v>
      </c>
      <c r="E82" s="5">
        <v>11324456000</v>
      </c>
      <c r="F82" s="5">
        <v>4573164000</v>
      </c>
      <c r="G82" s="5">
        <v>5268009000</v>
      </c>
      <c r="I82" s="5">
        <v>11324456000</v>
      </c>
      <c r="J82" s="5">
        <v>10372874000</v>
      </c>
      <c r="K82" s="5">
        <v>693750000</v>
      </c>
      <c r="L82" s="5">
        <v>13293000</v>
      </c>
    </row>
    <row r="83" spans="3:13" ht="15.5" x14ac:dyDescent="0.35">
      <c r="C83" t="s">
        <v>97</v>
      </c>
    </row>
    <row r="84" spans="3:13" ht="15.5" x14ac:dyDescent="0.35">
      <c r="C84" t="s">
        <v>270</v>
      </c>
      <c r="D84" s="5">
        <v>4350355000</v>
      </c>
      <c r="E84" s="5">
        <v>4350355000</v>
      </c>
      <c r="F84" s="5">
        <v>4350355000</v>
      </c>
      <c r="G84" s="5">
        <v>4350355000</v>
      </c>
      <c r="I84" s="5">
        <v>4350355000</v>
      </c>
      <c r="J84" s="5">
        <v>8350355000</v>
      </c>
    </row>
    <row r="85" spans="3:13" ht="15.5" x14ac:dyDescent="0.35">
      <c r="C85" t="s">
        <v>98</v>
      </c>
      <c r="D85" s="5">
        <v>7202434000</v>
      </c>
      <c r="E85" s="5">
        <v>11324456000</v>
      </c>
      <c r="F85" s="5">
        <v>4573164000</v>
      </c>
      <c r="G85" s="5">
        <v>5268009000</v>
      </c>
      <c r="I85" s="5">
        <v>11324456000</v>
      </c>
      <c r="J85" s="5">
        <v>10372874000</v>
      </c>
      <c r="K85" s="5">
        <v>693750000</v>
      </c>
      <c r="L85" s="5">
        <v>13293000</v>
      </c>
    </row>
    <row r="86" spans="3:13" ht="15.5" x14ac:dyDescent="0.35">
      <c r="C86" t="s">
        <v>99</v>
      </c>
      <c r="D86" s="5">
        <v>417300000</v>
      </c>
      <c r="E86" s="5">
        <v>543728000</v>
      </c>
      <c r="F86" s="5">
        <v>692180000</v>
      </c>
      <c r="G86" s="5">
        <v>891100000</v>
      </c>
      <c r="I86" s="5">
        <v>543728000</v>
      </c>
      <c r="J86" s="5">
        <v>837300000</v>
      </c>
      <c r="K86" s="5">
        <v>36173891000</v>
      </c>
      <c r="L86" s="5">
        <v>36071790000</v>
      </c>
      <c r="M86" s="5">
        <v>36621596000</v>
      </c>
    </row>
    <row r="87" spans="3:13" ht="15.5" x14ac:dyDescent="0.35">
      <c r="C87" t="s">
        <v>100</v>
      </c>
      <c r="D87" s="5">
        <v>417300000</v>
      </c>
      <c r="E87" s="5">
        <v>543728000</v>
      </c>
      <c r="F87" s="5">
        <v>692180000</v>
      </c>
      <c r="G87" s="5">
        <v>891100000</v>
      </c>
      <c r="I87" s="5">
        <v>543728000</v>
      </c>
      <c r="J87" s="5">
        <v>837300000</v>
      </c>
      <c r="K87" s="5">
        <v>36173891000</v>
      </c>
      <c r="L87" s="5">
        <v>36071790000</v>
      </c>
      <c r="M87" s="5">
        <v>36621596000</v>
      </c>
    </row>
    <row r="88" spans="3:13" ht="15.5" x14ac:dyDescent="0.35">
      <c r="C88" t="s">
        <v>80</v>
      </c>
      <c r="D88" s="5">
        <v>17443803000</v>
      </c>
      <c r="E88" s="5">
        <v>17443803000</v>
      </c>
      <c r="F88" s="5">
        <v>289470000</v>
      </c>
      <c r="G88" s="5">
        <v>289470000</v>
      </c>
      <c r="I88" s="5">
        <v>17443803000</v>
      </c>
      <c r="J88" s="5">
        <v>17622192000</v>
      </c>
      <c r="K88" s="5">
        <v>-106358000</v>
      </c>
      <c r="L88" s="5">
        <v>132864000</v>
      </c>
      <c r="M88" s="5">
        <v>108959000</v>
      </c>
    </row>
    <row r="89" spans="3:13" ht="15.5" x14ac:dyDescent="0.35">
      <c r="C89" t="s">
        <v>102</v>
      </c>
      <c r="D89" s="5">
        <v>372358287000</v>
      </c>
      <c r="E89" s="5">
        <v>366407271000</v>
      </c>
      <c r="F89" s="5">
        <v>361932534000</v>
      </c>
      <c r="G89" s="5">
        <v>367913030000</v>
      </c>
      <c r="I89" s="5">
        <v>366407271000</v>
      </c>
      <c r="J89" s="5">
        <v>116550274000</v>
      </c>
      <c r="K89" s="5">
        <v>146500151000</v>
      </c>
      <c r="L89" s="5">
        <v>142201902000</v>
      </c>
      <c r="M89" s="5">
        <v>136491131000</v>
      </c>
    </row>
    <row r="90" spans="3:13" ht="15.5" x14ac:dyDescent="0.35">
      <c r="C90" t="s">
        <v>103</v>
      </c>
    </row>
    <row r="91" spans="3:13" ht="15.5" x14ac:dyDescent="0.35">
      <c r="C91" t="s">
        <v>104</v>
      </c>
      <c r="D91" s="5">
        <v>9741683000</v>
      </c>
      <c r="E91" s="5">
        <v>10010932000</v>
      </c>
      <c r="F91" s="5">
        <v>9178981000</v>
      </c>
      <c r="G91" s="5">
        <v>9411297000</v>
      </c>
      <c r="I91" s="5">
        <v>10010932000</v>
      </c>
      <c r="J91" s="5">
        <v>7404862000</v>
      </c>
      <c r="K91" s="5">
        <v>6388826000</v>
      </c>
      <c r="L91" s="5">
        <v>3392543000</v>
      </c>
      <c r="M91" s="5">
        <v>1737810000</v>
      </c>
    </row>
    <row r="92" spans="3:13" ht="15.5" x14ac:dyDescent="0.35">
      <c r="C92" t="s">
        <v>271</v>
      </c>
      <c r="D92" s="5">
        <v>631000000</v>
      </c>
      <c r="E92" s="5">
        <v>631000000</v>
      </c>
      <c r="F92" s="5">
        <v>631000000</v>
      </c>
      <c r="G92" s="5">
        <v>180000000</v>
      </c>
      <c r="I92" s="5">
        <v>631000000</v>
      </c>
      <c r="J92" s="5">
        <v>180000000</v>
      </c>
      <c r="K92" s="5">
        <v>180000000</v>
      </c>
      <c r="L92" s="5">
        <v>180000000</v>
      </c>
      <c r="M92" s="5">
        <v>275000000</v>
      </c>
    </row>
    <row r="93" spans="3:13" ht="15.5" x14ac:dyDescent="0.35">
      <c r="C93" t="s">
        <v>105</v>
      </c>
      <c r="D93" s="5">
        <v>322467000</v>
      </c>
      <c r="E93" s="5">
        <v>300357000</v>
      </c>
      <c r="F93" s="5">
        <v>253744000</v>
      </c>
      <c r="G93" s="5">
        <v>248578000</v>
      </c>
      <c r="I93" s="5">
        <v>300357000</v>
      </c>
      <c r="J93" s="5">
        <v>187169000</v>
      </c>
      <c r="K93" s="5">
        <v>158302000</v>
      </c>
      <c r="L93" s="5">
        <v>117085000</v>
      </c>
      <c r="M93" s="5">
        <v>9071000</v>
      </c>
    </row>
    <row r="94" spans="3:13" ht="15.5" x14ac:dyDescent="0.35">
      <c r="C94" t="s">
        <v>106</v>
      </c>
      <c r="D94" s="5">
        <v>580733440000</v>
      </c>
      <c r="E94" s="5">
        <v>586094870000</v>
      </c>
      <c r="F94" s="5">
        <v>590729707000</v>
      </c>
      <c r="G94" s="5">
        <v>592372869000</v>
      </c>
      <c r="I94" s="5">
        <v>586094870000</v>
      </c>
      <c r="J94" s="5">
        <v>599199897000</v>
      </c>
      <c r="K94" s="5">
        <v>619723333000</v>
      </c>
      <c r="L94" s="5">
        <v>640171501000</v>
      </c>
      <c r="M94" s="5">
        <v>647716902000</v>
      </c>
    </row>
    <row r="95" spans="3:13" ht="15.5" x14ac:dyDescent="0.35">
      <c r="C95" t="s">
        <v>107</v>
      </c>
      <c r="D95" s="5">
        <v>953091727000</v>
      </c>
      <c r="E95" s="5">
        <v>952502141000</v>
      </c>
      <c r="F95" s="5">
        <v>952662241000</v>
      </c>
      <c r="G95" s="5">
        <v>960285899000</v>
      </c>
      <c r="I95" s="5">
        <v>952502141000</v>
      </c>
      <c r="J95" s="5">
        <v>715750171000</v>
      </c>
      <c r="K95" s="5">
        <v>766223484000</v>
      </c>
      <c r="L95" s="5">
        <v>782373403000</v>
      </c>
      <c r="M95" s="5">
        <v>784208033000</v>
      </c>
    </row>
    <row r="96" spans="3:13" ht="15.5" x14ac:dyDescent="0.35">
      <c r="C96" t="s">
        <v>108</v>
      </c>
    </row>
    <row r="97" spans="3:13" ht="15.5" x14ac:dyDescent="0.35">
      <c r="C97" t="s">
        <v>109</v>
      </c>
    </row>
    <row r="98" spans="3:13" ht="15.5" x14ac:dyDescent="0.35">
      <c r="C98" t="s">
        <v>110</v>
      </c>
      <c r="D98" s="5">
        <v>40625694000</v>
      </c>
      <c r="E98" s="5">
        <v>39265850000</v>
      </c>
      <c r="F98" s="5">
        <v>37882917000</v>
      </c>
      <c r="G98" s="5">
        <v>42682784000</v>
      </c>
      <c r="I98" s="5">
        <v>39265850000</v>
      </c>
      <c r="J98" s="5">
        <v>43734296000</v>
      </c>
      <c r="K98" s="5">
        <v>218280851000</v>
      </c>
      <c r="L98" s="5">
        <v>225073868000</v>
      </c>
      <c r="M98" s="5">
        <v>232353268000</v>
      </c>
    </row>
    <row r="99" spans="3:13" ht="15.5" x14ac:dyDescent="0.35">
      <c r="C99" t="s">
        <v>273</v>
      </c>
    </row>
    <row r="100" spans="3:13" ht="15.5" x14ac:dyDescent="0.35">
      <c r="C100" t="s">
        <v>409</v>
      </c>
    </row>
    <row r="101" spans="3:13" ht="15.5" x14ac:dyDescent="0.35">
      <c r="C101" t="s">
        <v>1605</v>
      </c>
    </row>
    <row r="102" spans="3:13" ht="15.5" x14ac:dyDescent="0.35">
      <c r="C102" t="s">
        <v>111</v>
      </c>
    </row>
    <row r="103" spans="3:13" ht="15.5" x14ac:dyDescent="0.35">
      <c r="C103" t="s">
        <v>112</v>
      </c>
      <c r="D103" s="5">
        <v>144049000</v>
      </c>
      <c r="E103" s="5">
        <v>6060000</v>
      </c>
      <c r="G103" s="5">
        <v>78480000</v>
      </c>
      <c r="I103" s="5">
        <v>6060000</v>
      </c>
      <c r="J103" s="5">
        <v>63559000</v>
      </c>
      <c r="K103" s="5">
        <v>8180177000</v>
      </c>
      <c r="L103" s="5">
        <v>3368833000</v>
      </c>
      <c r="M103" s="5">
        <v>8420537000</v>
      </c>
    </row>
    <row r="104" spans="3:13" ht="15.5" x14ac:dyDescent="0.35">
      <c r="C104" t="s">
        <v>410</v>
      </c>
    </row>
    <row r="105" spans="3:13" ht="15.5" x14ac:dyDescent="0.35">
      <c r="C105" t="s">
        <v>113</v>
      </c>
    </row>
    <row r="106" spans="3:13" ht="15.5" x14ac:dyDescent="0.35">
      <c r="C106" t="s">
        <v>114</v>
      </c>
      <c r="D106" s="5">
        <v>4350355000</v>
      </c>
      <c r="E106" s="5">
        <v>4350355000</v>
      </c>
      <c r="F106" s="5">
        <v>4350355000</v>
      </c>
      <c r="G106" s="5">
        <v>4350355000</v>
      </c>
      <c r="I106" s="5">
        <v>4350355000</v>
      </c>
      <c r="J106" s="5">
        <v>8350355000</v>
      </c>
    </row>
    <row r="107" spans="3:13" ht="15.5" x14ac:dyDescent="0.35">
      <c r="C107" t="s">
        <v>115</v>
      </c>
      <c r="D107" s="5">
        <v>1262270000</v>
      </c>
      <c r="E107" s="5">
        <v>1019639000</v>
      </c>
      <c r="F107" s="5">
        <v>723434000</v>
      </c>
      <c r="G107" s="5">
        <v>1001993000</v>
      </c>
      <c r="I107" s="5">
        <v>1019639000</v>
      </c>
      <c r="J107" s="5">
        <v>4832224000</v>
      </c>
      <c r="K107" s="5">
        <v>3728857000</v>
      </c>
      <c r="L107" s="5">
        <v>799542000</v>
      </c>
      <c r="M107" s="5">
        <v>1796535000</v>
      </c>
    </row>
    <row r="108" spans="3:13" ht="15.5" x14ac:dyDescent="0.35">
      <c r="C108" t="s">
        <v>116</v>
      </c>
      <c r="D108" s="5">
        <v>3285980000</v>
      </c>
      <c r="E108" s="5">
        <v>2283584000</v>
      </c>
      <c r="F108" s="5">
        <v>1280881000</v>
      </c>
      <c r="G108" s="5">
        <v>1162464000</v>
      </c>
      <c r="I108" s="5">
        <v>2283584000</v>
      </c>
      <c r="J108" s="5">
        <v>1124169000</v>
      </c>
      <c r="K108" s="5">
        <v>1010073000</v>
      </c>
      <c r="L108" s="5">
        <v>1553621000</v>
      </c>
      <c r="M108" s="5">
        <v>1948708000</v>
      </c>
    </row>
    <row r="109" spans="3:13" ht="15.5" x14ac:dyDescent="0.35">
      <c r="C109" t="s">
        <v>1606</v>
      </c>
    </row>
    <row r="110" spans="3:13" ht="15.5" x14ac:dyDescent="0.35">
      <c r="C110" t="s">
        <v>118</v>
      </c>
    </row>
    <row r="111" spans="3:13" ht="15.5" x14ac:dyDescent="0.35">
      <c r="C111" t="s">
        <v>442</v>
      </c>
      <c r="D111" s="5">
        <v>65179479000</v>
      </c>
      <c r="E111" s="5">
        <v>71664911000</v>
      </c>
      <c r="F111" s="5">
        <v>76794341000</v>
      </c>
      <c r="G111" s="5">
        <v>81923772000</v>
      </c>
      <c r="I111" s="5">
        <v>71664911000</v>
      </c>
      <c r="J111" s="5">
        <v>93481406000</v>
      </c>
      <c r="K111" s="5">
        <v>7132923000</v>
      </c>
      <c r="L111" s="5">
        <v>39495877000</v>
      </c>
      <c r="M111" s="5">
        <v>64949667000</v>
      </c>
    </row>
    <row r="112" spans="3:13" ht="15.5" x14ac:dyDescent="0.35">
      <c r="C112" t="s">
        <v>378</v>
      </c>
      <c r="D112" s="5">
        <v>101176000</v>
      </c>
      <c r="E112" s="5">
        <v>423244000</v>
      </c>
      <c r="F112" s="5">
        <v>673968000</v>
      </c>
      <c r="G112" s="5">
        <v>1010089000</v>
      </c>
      <c r="I112" s="5">
        <v>423244000</v>
      </c>
      <c r="J112" s="5">
        <v>536939000</v>
      </c>
      <c r="K112" s="5">
        <v>970138000</v>
      </c>
      <c r="L112" s="5">
        <v>91851000</v>
      </c>
    </row>
    <row r="113" spans="3:13" ht="15.5" x14ac:dyDescent="0.35">
      <c r="C113" t="s">
        <v>120</v>
      </c>
      <c r="D113" s="5">
        <v>22068325000</v>
      </c>
      <c r="E113" s="5">
        <v>22130737000</v>
      </c>
      <c r="F113" s="5">
        <v>22052772000</v>
      </c>
      <c r="G113" s="5">
        <v>22063947000</v>
      </c>
      <c r="I113" s="5">
        <v>22130737000</v>
      </c>
      <c r="J113" s="5">
        <v>27888514000</v>
      </c>
      <c r="K113" s="5">
        <v>162484881000</v>
      </c>
      <c r="L113" s="5">
        <v>175196298000</v>
      </c>
      <c r="M113" s="5">
        <v>176172367000</v>
      </c>
    </row>
    <row r="114" spans="3:13" ht="15.5" x14ac:dyDescent="0.35">
      <c r="C114" t="s">
        <v>121</v>
      </c>
      <c r="D114" s="5">
        <v>159010749000</v>
      </c>
      <c r="E114" s="5">
        <v>165611730000</v>
      </c>
      <c r="F114" s="5">
        <v>170726663000</v>
      </c>
      <c r="G114" s="5">
        <v>175638296000</v>
      </c>
      <c r="I114" s="5">
        <v>165611730000</v>
      </c>
      <c r="J114" s="5">
        <v>190859418000</v>
      </c>
      <c r="K114" s="5">
        <v>94808081000</v>
      </c>
      <c r="L114" s="5">
        <v>124771822000</v>
      </c>
      <c r="M114" s="5">
        <v>144188873000</v>
      </c>
    </row>
    <row r="115" spans="3:13" ht="15.5" x14ac:dyDescent="0.35">
      <c r="C115" t="s">
        <v>122</v>
      </c>
      <c r="D115" s="5">
        <v>159010749000</v>
      </c>
      <c r="E115" s="5">
        <v>165611730000</v>
      </c>
      <c r="F115" s="5">
        <v>170726663000</v>
      </c>
      <c r="G115" s="5">
        <v>175638296000</v>
      </c>
      <c r="I115" s="5">
        <v>165611730000</v>
      </c>
      <c r="J115" s="5">
        <v>190859418000</v>
      </c>
      <c r="K115" s="5">
        <v>94808081000</v>
      </c>
      <c r="L115" s="5">
        <v>124771822000</v>
      </c>
      <c r="M115" s="5">
        <v>144188873000</v>
      </c>
    </row>
    <row r="116" spans="3:13" ht="15.5" x14ac:dyDescent="0.35">
      <c r="C116" t="s">
        <v>124</v>
      </c>
    </row>
    <row r="117" spans="3:13" ht="15.5" x14ac:dyDescent="0.35">
      <c r="C117" t="s">
        <v>125</v>
      </c>
      <c r="D117" s="5">
        <v>65540471000</v>
      </c>
      <c r="E117" s="5">
        <v>72340019000</v>
      </c>
      <c r="F117" s="5">
        <v>77783923000</v>
      </c>
      <c r="G117" s="5">
        <v>83277646000</v>
      </c>
      <c r="I117" s="5">
        <v>72340019000</v>
      </c>
      <c r="J117" s="5">
        <v>94416783000</v>
      </c>
      <c r="K117" s="5">
        <v>8103061000</v>
      </c>
      <c r="L117" s="5">
        <v>39587728000</v>
      </c>
      <c r="M117" s="5">
        <v>64949667000</v>
      </c>
    </row>
    <row r="118" spans="3:13" ht="15.5" x14ac:dyDescent="0.35">
      <c r="C118" t="s">
        <v>123</v>
      </c>
      <c r="D118" s="5">
        <v>84382589000</v>
      </c>
      <c r="E118" s="5">
        <v>84385882000</v>
      </c>
      <c r="F118" s="5">
        <v>84509711000</v>
      </c>
      <c r="G118" s="5">
        <v>83725762000</v>
      </c>
      <c r="I118" s="5">
        <v>84385882000</v>
      </c>
      <c r="J118" s="5">
        <v>84615188000</v>
      </c>
      <c r="K118" s="5">
        <v>83468883000</v>
      </c>
      <c r="L118" s="5">
        <v>82832839000</v>
      </c>
      <c r="M118" s="5">
        <v>77882961000</v>
      </c>
    </row>
    <row r="119" spans="3:13" ht="15.5" x14ac:dyDescent="0.35">
      <c r="C119" t="s">
        <v>126</v>
      </c>
      <c r="D119" s="5">
        <v>199636443000</v>
      </c>
      <c r="E119" s="5">
        <v>204877580000</v>
      </c>
      <c r="F119" s="5">
        <v>208609580000</v>
      </c>
      <c r="G119" s="5">
        <v>218321080000</v>
      </c>
      <c r="I119" s="5">
        <v>204877580000</v>
      </c>
      <c r="J119" s="5">
        <v>234593714000</v>
      </c>
      <c r="K119" s="5">
        <v>313088932000</v>
      </c>
      <c r="L119" s="5">
        <v>349845690000</v>
      </c>
      <c r="M119" s="5">
        <v>376542141000</v>
      </c>
    </row>
    <row r="120" spans="3:13" ht="15.5" x14ac:dyDescent="0.35">
      <c r="C120" t="s">
        <v>127</v>
      </c>
    </row>
    <row r="121" spans="3:13" ht="15.5" x14ac:dyDescent="0.35">
      <c r="C121" t="s">
        <v>128</v>
      </c>
      <c r="D121" s="5">
        <v>162500000000</v>
      </c>
      <c r="E121" s="5">
        <v>162500000000</v>
      </c>
      <c r="F121" s="5">
        <v>162500000000</v>
      </c>
      <c r="G121" s="5">
        <v>162500000000</v>
      </c>
      <c r="I121" s="5">
        <v>162500000000</v>
      </c>
      <c r="J121" s="5">
        <v>130000000000</v>
      </c>
      <c r="K121" s="5">
        <v>130000000000</v>
      </c>
      <c r="L121" s="5">
        <v>130000000000</v>
      </c>
      <c r="M121" s="5">
        <v>130000000000</v>
      </c>
    </row>
    <row r="122" spans="3:13" ht="15.5" x14ac:dyDescent="0.35">
      <c r="C122" t="s">
        <v>129</v>
      </c>
      <c r="D122" s="5">
        <v>221626947000</v>
      </c>
      <c r="E122" s="5">
        <v>221626947000</v>
      </c>
      <c r="F122" s="5">
        <v>238959669000</v>
      </c>
      <c r="G122" s="5">
        <v>238959669000</v>
      </c>
      <c r="I122" s="5">
        <v>221626947000</v>
      </c>
      <c r="K122" s="5">
        <v>-5296851000</v>
      </c>
    </row>
    <row r="123" spans="3:13" ht="15.5" x14ac:dyDescent="0.35">
      <c r="C123" t="s">
        <v>130</v>
      </c>
      <c r="D123" s="5">
        <v>351483566000</v>
      </c>
      <c r="E123" s="5">
        <v>345652585000</v>
      </c>
      <c r="F123" s="5">
        <v>341905557000</v>
      </c>
      <c r="G123" s="5">
        <v>339813518000</v>
      </c>
      <c r="I123" s="5">
        <v>345652585000</v>
      </c>
      <c r="J123" s="5">
        <v>333127117000</v>
      </c>
      <c r="K123" s="5">
        <v>295212128000</v>
      </c>
      <c r="L123" s="5">
        <v>270620228000</v>
      </c>
      <c r="M123" s="5">
        <v>246730396000</v>
      </c>
    </row>
    <row r="124" spans="3:13" ht="15.5" x14ac:dyDescent="0.35">
      <c r="C124" t="s">
        <v>131</v>
      </c>
      <c r="D124" s="5">
        <v>150000000</v>
      </c>
      <c r="E124" s="5">
        <v>150000000</v>
      </c>
      <c r="F124" s="5">
        <v>150000000</v>
      </c>
      <c r="G124" s="5">
        <v>150000000</v>
      </c>
      <c r="I124" s="5">
        <v>150000000</v>
      </c>
      <c r="J124" s="5">
        <v>50000000</v>
      </c>
    </row>
    <row r="125" spans="3:13" ht="15.5" x14ac:dyDescent="0.35">
      <c r="C125" t="s">
        <v>132</v>
      </c>
      <c r="D125" s="5">
        <v>351333566000</v>
      </c>
      <c r="E125" s="5">
        <v>345502585000</v>
      </c>
      <c r="F125" s="5">
        <v>341755557000</v>
      </c>
      <c r="G125" s="5">
        <v>339663518000</v>
      </c>
      <c r="I125" s="5">
        <v>345502585000</v>
      </c>
      <c r="J125" s="5">
        <v>333077117000</v>
      </c>
      <c r="K125" s="5">
        <v>295212128000</v>
      </c>
      <c r="L125" s="5">
        <v>270620228000</v>
      </c>
      <c r="M125" s="5">
        <v>246730396000</v>
      </c>
    </row>
    <row r="126" spans="3:13" ht="15.5" x14ac:dyDescent="0.35">
      <c r="C126" t="s">
        <v>133</v>
      </c>
      <c r="D126" s="5">
        <v>351483566000</v>
      </c>
      <c r="E126" s="5">
        <v>345652585000</v>
      </c>
      <c r="F126" s="5">
        <v>341905557000</v>
      </c>
      <c r="G126" s="5">
        <v>339813518000</v>
      </c>
      <c r="I126" s="5">
        <v>345652585000</v>
      </c>
      <c r="J126" s="5">
        <v>333127117000</v>
      </c>
      <c r="K126" s="5">
        <v>295212128000</v>
      </c>
      <c r="L126" s="5">
        <v>270620228000</v>
      </c>
      <c r="M126" s="5">
        <v>246730396000</v>
      </c>
    </row>
    <row r="127" spans="3:13" ht="15.5" x14ac:dyDescent="0.35">
      <c r="C127" t="s">
        <v>134</v>
      </c>
      <c r="D127" s="5">
        <v>400968000</v>
      </c>
      <c r="E127" s="5">
        <v>401226000</v>
      </c>
      <c r="F127" s="5">
        <v>397965000</v>
      </c>
      <c r="G127" s="5">
        <v>402162000</v>
      </c>
      <c r="I127" s="5">
        <v>401226000</v>
      </c>
      <c r="J127" s="5">
        <v>407148000</v>
      </c>
      <c r="K127" s="5">
        <v>33325633000</v>
      </c>
      <c r="L127" s="5">
        <v>31774621000</v>
      </c>
      <c r="M127" s="5">
        <v>30826537000</v>
      </c>
    </row>
    <row r="128" spans="3:13" ht="15.5" x14ac:dyDescent="0.35">
      <c r="C128" t="s">
        <v>9</v>
      </c>
      <c r="D128" s="5">
        <v>753455284000</v>
      </c>
      <c r="E128" s="5">
        <v>747624561000</v>
      </c>
      <c r="F128" s="5">
        <v>744052661000</v>
      </c>
      <c r="G128" s="5">
        <v>741964819000</v>
      </c>
      <c r="I128" s="5">
        <v>747624561000</v>
      </c>
      <c r="J128" s="5">
        <v>481156457000</v>
      </c>
      <c r="K128" s="5">
        <v>453134552000</v>
      </c>
      <c r="L128" s="5">
        <v>432527713000</v>
      </c>
      <c r="M128" s="5">
        <v>407665892000</v>
      </c>
    </row>
    <row r="129" spans="2:13" ht="15.5" x14ac:dyDescent="0.35">
      <c r="C129" t="s">
        <v>135</v>
      </c>
      <c r="D129" s="5">
        <v>953091727000</v>
      </c>
      <c r="E129" s="5">
        <v>952502141000</v>
      </c>
      <c r="F129" s="5">
        <v>952662241000</v>
      </c>
      <c r="G129" s="5">
        <v>960285899000</v>
      </c>
      <c r="I129" s="5">
        <v>952502141000</v>
      </c>
      <c r="J129" s="5">
        <v>715750171000</v>
      </c>
      <c r="K129" s="5">
        <v>766223484000</v>
      </c>
      <c r="L129" s="5">
        <v>782373403000</v>
      </c>
      <c r="M129" s="5">
        <v>784208033000</v>
      </c>
    </row>
    <row r="130" spans="2:13" ht="15.5" x14ac:dyDescent="0.35">
      <c r="C130" t="s">
        <v>136</v>
      </c>
      <c r="D130" s="5">
        <v>6500000000</v>
      </c>
      <c r="E130" s="5">
        <v>6500000000</v>
      </c>
      <c r="F130" s="5">
        <v>6500000000</v>
      </c>
      <c r="G130" s="5">
        <v>6500000000</v>
      </c>
      <c r="I130" s="5">
        <v>6500000000</v>
      </c>
      <c r="J130" s="5">
        <v>5200000000</v>
      </c>
      <c r="K130" s="5">
        <v>130000</v>
      </c>
      <c r="L130" s="5">
        <v>130000</v>
      </c>
      <c r="M130" s="5">
        <v>130000</v>
      </c>
    </row>
    <row r="132" spans="2:13" ht="15.5" x14ac:dyDescent="0.35">
      <c r="B132" t="s">
        <v>137</v>
      </c>
      <c r="C132" t="s">
        <v>138</v>
      </c>
      <c r="D132" s="5">
        <v>15350519000</v>
      </c>
      <c r="E132" s="5">
        <v>4730843000</v>
      </c>
      <c r="F132" s="5">
        <v>3369689000</v>
      </c>
      <c r="G132" s="5">
        <v>11631894000</v>
      </c>
      <c r="I132" s="5">
        <v>33108972000</v>
      </c>
      <c r="J132" s="5">
        <v>52467264000</v>
      </c>
      <c r="K132" s="5">
        <v>52092892000</v>
      </c>
      <c r="L132" s="5">
        <v>34307112000</v>
      </c>
      <c r="M132" s="5">
        <v>-2702464000</v>
      </c>
    </row>
    <row r="133" spans="2:13" ht="15.5" x14ac:dyDescent="0.35">
      <c r="C133" t="s">
        <v>279</v>
      </c>
      <c r="D133" s="5">
        <v>27195874000</v>
      </c>
      <c r="E133" s="5">
        <v>15662920000</v>
      </c>
      <c r="F133" s="5">
        <v>12987171000</v>
      </c>
      <c r="G133" s="5">
        <v>25928110000</v>
      </c>
      <c r="I133" s="5">
        <v>83355205000</v>
      </c>
      <c r="J133" s="5">
        <v>111756808000</v>
      </c>
      <c r="K133" s="5">
        <v>126487254000</v>
      </c>
      <c r="L133" s="5">
        <v>100612401000</v>
      </c>
      <c r="M133" s="5">
        <v>76166296000</v>
      </c>
    </row>
    <row r="134" spans="2:13" ht="15.5" x14ac:dyDescent="0.35">
      <c r="C134" t="s">
        <v>1607</v>
      </c>
      <c r="E134" s="5">
        <v>1000</v>
      </c>
      <c r="F134" s="5">
        <v>261613000</v>
      </c>
      <c r="G134" s="5">
        <v>4000</v>
      </c>
      <c r="I134" s="5">
        <v>264333000</v>
      </c>
      <c r="J134" s="5">
        <v>1111754000</v>
      </c>
      <c r="K134" s="5">
        <v>206925000</v>
      </c>
      <c r="L134" s="5">
        <v>21512000</v>
      </c>
      <c r="M134" s="5">
        <v>1287286000</v>
      </c>
    </row>
    <row r="135" spans="2:13" ht="15.5" x14ac:dyDescent="0.35">
      <c r="C135" t="s">
        <v>1608</v>
      </c>
    </row>
    <row r="136" spans="2:13" ht="15.5" x14ac:dyDescent="0.35">
      <c r="C136" t="s">
        <v>905</v>
      </c>
      <c r="D136" s="5">
        <v>-2130278000</v>
      </c>
      <c r="E136" s="5">
        <v>-13636498000</v>
      </c>
      <c r="F136" s="5">
        <v>-639725000</v>
      </c>
      <c r="G136" s="5">
        <v>-1086065000</v>
      </c>
      <c r="I136" s="5">
        <v>-17512082000</v>
      </c>
      <c r="J136" s="5">
        <v>-17521101000</v>
      </c>
      <c r="K136" s="5">
        <v>-24894026000</v>
      </c>
      <c r="L136" s="5">
        <v>-17294535000</v>
      </c>
      <c r="M136" s="5">
        <v>-36913307000</v>
      </c>
    </row>
    <row r="137" spans="2:13" ht="15.5" x14ac:dyDescent="0.35">
      <c r="C137" t="s">
        <v>644</v>
      </c>
      <c r="D137" s="5">
        <v>-5260969000</v>
      </c>
      <c r="E137" s="5">
        <v>-6657010000</v>
      </c>
      <c r="F137" s="5">
        <v>-4883225000</v>
      </c>
      <c r="G137" s="5">
        <v>-3451189000</v>
      </c>
      <c r="I137" s="5">
        <v>-21339699000</v>
      </c>
      <c r="J137" s="5">
        <v>-20707724000</v>
      </c>
      <c r="K137" s="5">
        <v>-18364123000</v>
      </c>
      <c r="L137" s="5">
        <v>-16120861000</v>
      </c>
      <c r="M137" s="5">
        <v>-14347589000</v>
      </c>
    </row>
    <row r="138" spans="2:13" ht="15.5" x14ac:dyDescent="0.35">
      <c r="C138" t="s">
        <v>1609</v>
      </c>
      <c r="D138" s="5">
        <v>-2681106000</v>
      </c>
      <c r="E138" s="5">
        <v>9945929000</v>
      </c>
      <c r="F138" s="5">
        <v>-2128728000</v>
      </c>
      <c r="G138" s="5">
        <v>-3827860000</v>
      </c>
      <c r="K138" s="5">
        <v>-7984701000</v>
      </c>
      <c r="L138" s="5">
        <v>-6110515000</v>
      </c>
      <c r="M138" s="5">
        <v>-3406896000</v>
      </c>
    </row>
    <row r="139" spans="2:13" ht="15.5" x14ac:dyDescent="0.35">
      <c r="C139" t="s">
        <v>646</v>
      </c>
      <c r="D139" s="5">
        <v>-10072353000</v>
      </c>
      <c r="E139" s="5">
        <v>-10347579000</v>
      </c>
      <c r="F139" s="5">
        <v>-7651678000</v>
      </c>
      <c r="G139" s="5">
        <v>-8365114000</v>
      </c>
      <c r="I139" s="5">
        <v>-38851781000</v>
      </c>
      <c r="J139" s="5">
        <v>-38228825000</v>
      </c>
      <c r="K139" s="5">
        <v>-51242850000</v>
      </c>
      <c r="L139" s="5">
        <v>-39525911000</v>
      </c>
      <c r="M139" s="5">
        <v>-54667792000</v>
      </c>
    </row>
    <row r="140" spans="2:13" ht="15.5" x14ac:dyDescent="0.35">
      <c r="C140" t="s">
        <v>665</v>
      </c>
      <c r="D140" s="5">
        <v>-2345315000</v>
      </c>
      <c r="E140" s="5">
        <v>-998641000</v>
      </c>
      <c r="F140" s="5">
        <v>-2373151000</v>
      </c>
      <c r="G140" s="5">
        <v>-5695469000</v>
      </c>
      <c r="I140" s="5">
        <v>-10898447000</v>
      </c>
      <c r="J140" s="5">
        <v>-8928317000</v>
      </c>
      <c r="K140" s="5">
        <v>-3848936000</v>
      </c>
      <c r="L140" s="5">
        <v>-3581309000</v>
      </c>
      <c r="M140" s="5">
        <v>-1321060000</v>
      </c>
    </row>
    <row r="141" spans="2:13" ht="15.5" x14ac:dyDescent="0.35">
      <c r="C141" t="s">
        <v>287</v>
      </c>
      <c r="D141" s="5">
        <v>-1846901000</v>
      </c>
      <c r="E141" s="5">
        <v>-1980115000</v>
      </c>
      <c r="F141" s="5">
        <v>-2313980000</v>
      </c>
      <c r="G141" s="5">
        <v>-2326357000</v>
      </c>
      <c r="I141" s="5">
        <v>-9247966000</v>
      </c>
      <c r="J141" s="5">
        <v>-13322575000</v>
      </c>
      <c r="K141" s="5">
        <v>-19596024000</v>
      </c>
      <c r="L141" s="5">
        <v>-23289295000</v>
      </c>
      <c r="M141" s="5">
        <v>-24206790000</v>
      </c>
    </row>
    <row r="142" spans="2:13" ht="15.5" x14ac:dyDescent="0.35">
      <c r="C142" t="s">
        <v>282</v>
      </c>
      <c r="D142" s="5">
        <v>2419214000</v>
      </c>
      <c r="E142" s="5">
        <v>2394257000</v>
      </c>
      <c r="F142" s="5">
        <v>2459714000</v>
      </c>
      <c r="G142" s="5">
        <v>2090720000</v>
      </c>
      <c r="I142" s="5">
        <v>8487628000</v>
      </c>
      <c r="J142" s="5">
        <v>78419000</v>
      </c>
      <c r="K142" s="5">
        <v>86523000</v>
      </c>
      <c r="L142" s="5">
        <v>69714000</v>
      </c>
      <c r="M142" s="5">
        <v>39596000</v>
      </c>
    </row>
    <row r="143" spans="2:13" ht="15.5" x14ac:dyDescent="0.35">
      <c r="C143" t="s">
        <v>145</v>
      </c>
      <c r="D143" s="5">
        <v>-6869912000</v>
      </c>
      <c r="E143" s="5">
        <v>-5442292000</v>
      </c>
      <c r="F143" s="5">
        <v>-10028998000</v>
      </c>
      <c r="G143" s="5">
        <v>-6007643000</v>
      </c>
      <c r="I143" s="5">
        <v>222463198000</v>
      </c>
      <c r="J143" s="5">
        <v>-42765344000</v>
      </c>
      <c r="K143" s="5">
        <v>-46003153000</v>
      </c>
      <c r="L143" s="5">
        <v>-26521710000</v>
      </c>
      <c r="M143" s="5">
        <v>9969090000</v>
      </c>
    </row>
    <row r="144" spans="2:13" ht="15.5" x14ac:dyDescent="0.35">
      <c r="C144" t="s">
        <v>146</v>
      </c>
      <c r="D144" s="5">
        <v>-27191000</v>
      </c>
      <c r="E144" s="5">
        <v>-1057380000</v>
      </c>
      <c r="F144" s="5">
        <v>-519560000</v>
      </c>
      <c r="G144" s="5">
        <v>175667000</v>
      </c>
      <c r="I144" s="5">
        <v>-2160790000</v>
      </c>
      <c r="J144" s="5">
        <v>-11043387000</v>
      </c>
      <c r="K144" s="5">
        <v>-2653878000</v>
      </c>
      <c r="L144" s="5">
        <v>-2331877000</v>
      </c>
      <c r="M144" s="5">
        <v>-640072000</v>
      </c>
    </row>
    <row r="145" spans="3:13" ht="15.5" x14ac:dyDescent="0.35">
      <c r="C145" t="s">
        <v>1477</v>
      </c>
      <c r="F145" s="5">
        <v>-451000000</v>
      </c>
      <c r="I145" s="5">
        <v>-451000000</v>
      </c>
      <c r="J145" s="5">
        <v>-10249000000</v>
      </c>
      <c r="K145" s="5">
        <v>-1250000000</v>
      </c>
      <c r="L145" s="5">
        <v>-400000000</v>
      </c>
    </row>
    <row r="146" spans="3:13" ht="15.5" x14ac:dyDescent="0.35">
      <c r="C146" t="s">
        <v>148</v>
      </c>
      <c r="D146" s="5">
        <v>-27191000</v>
      </c>
      <c r="E146" s="5">
        <v>-1122380000</v>
      </c>
      <c r="F146" s="5">
        <v>-68560000</v>
      </c>
      <c r="G146" s="5">
        <v>-517603000</v>
      </c>
      <c r="I146" s="5">
        <v>-1774790000</v>
      </c>
      <c r="J146" s="5">
        <v>-794387000</v>
      </c>
      <c r="K146" s="5">
        <v>-905163000</v>
      </c>
      <c r="L146" s="5">
        <v>-1931877000</v>
      </c>
      <c r="M146" s="5">
        <v>-640072000</v>
      </c>
    </row>
    <row r="147" spans="3:13" ht="15.5" x14ac:dyDescent="0.35">
      <c r="C147" t="s">
        <v>415</v>
      </c>
      <c r="E147" s="5">
        <v>65000000</v>
      </c>
      <c r="I147" s="5">
        <v>65000000</v>
      </c>
    </row>
    <row r="148" spans="3:13" ht="15.5" x14ac:dyDescent="0.35">
      <c r="C148" t="s">
        <v>147</v>
      </c>
      <c r="G148" s="5">
        <v>693270000</v>
      </c>
      <c r="K148" s="5">
        <v>-498715000</v>
      </c>
    </row>
    <row r="149" spans="3:13" ht="15.5" x14ac:dyDescent="0.35">
      <c r="C149" t="s">
        <v>149</v>
      </c>
      <c r="D149" s="5">
        <v>-6869912000</v>
      </c>
      <c r="E149" s="5">
        <v>-5442292000</v>
      </c>
      <c r="F149" s="5">
        <v>-10028998000</v>
      </c>
      <c r="G149" s="5">
        <v>-6007643000</v>
      </c>
      <c r="I149" s="5">
        <v>222463198000</v>
      </c>
      <c r="J149" s="5">
        <v>-42765344000</v>
      </c>
      <c r="K149" s="5">
        <v>-46003153000</v>
      </c>
      <c r="L149" s="5">
        <v>-26521710000</v>
      </c>
      <c r="M149" s="5">
        <v>9969090000</v>
      </c>
    </row>
    <row r="150" spans="3:13" ht="15.5" x14ac:dyDescent="0.35">
      <c r="C150" t="s">
        <v>397</v>
      </c>
      <c r="D150" s="5">
        <v>-6485432000</v>
      </c>
      <c r="E150" s="5">
        <v>-3901116000</v>
      </c>
      <c r="F150" s="5">
        <v>-5129431000</v>
      </c>
      <c r="G150" s="5">
        <v>-5613424000</v>
      </c>
      <c r="I150" s="5">
        <v>-27357013000</v>
      </c>
      <c r="J150" s="5">
        <v>-49564643000</v>
      </c>
      <c r="K150" s="5">
        <v>-46651534000</v>
      </c>
      <c r="L150" s="5">
        <v>-32540054000</v>
      </c>
      <c r="M150" s="5">
        <v>-18366305000</v>
      </c>
    </row>
    <row r="151" spans="3:13" ht="15.5" x14ac:dyDescent="0.35">
      <c r="C151" t="s">
        <v>878</v>
      </c>
      <c r="E151" s="5">
        <v>-1828314000</v>
      </c>
      <c r="I151" s="5">
        <v>-1828314000</v>
      </c>
      <c r="J151" s="5">
        <v>-207000000</v>
      </c>
    </row>
    <row r="152" spans="3:13" ht="15.5" x14ac:dyDescent="0.35">
      <c r="C152" t="s">
        <v>396</v>
      </c>
      <c r="E152" s="5">
        <v>600000000</v>
      </c>
      <c r="I152" s="5">
        <v>600000000</v>
      </c>
      <c r="J152" s="5">
        <v>1435314000</v>
      </c>
      <c r="K152" s="5">
        <v>1124883000</v>
      </c>
      <c r="L152" s="5">
        <v>6048961000</v>
      </c>
      <c r="M152" s="5">
        <v>28335395000</v>
      </c>
    </row>
    <row r="153" spans="3:13" ht="15.5" x14ac:dyDescent="0.35">
      <c r="C153" t="s">
        <v>830</v>
      </c>
      <c r="D153" s="5">
        <v>-384480000</v>
      </c>
      <c r="E153" s="5">
        <v>-175008000</v>
      </c>
      <c r="F153" s="5">
        <v>-349497000</v>
      </c>
      <c r="G153" s="5">
        <v>-383624000</v>
      </c>
      <c r="I153" s="5">
        <v>-1035763000</v>
      </c>
      <c r="J153" s="5">
        <v>-447606000</v>
      </c>
      <c r="K153" s="5">
        <v>-476502000</v>
      </c>
      <c r="L153" s="5">
        <v>-30617000</v>
      </c>
    </row>
    <row r="154" spans="3:13" ht="15.5" x14ac:dyDescent="0.35">
      <c r="C154" t="s">
        <v>155</v>
      </c>
      <c r="E154" s="5">
        <v>-137853000</v>
      </c>
      <c r="I154" s="5">
        <v>-137853000</v>
      </c>
      <c r="J154" s="5">
        <v>-71645000</v>
      </c>
    </row>
    <row r="155" spans="3:13" ht="15.5" x14ac:dyDescent="0.35">
      <c r="C155" t="s">
        <v>312</v>
      </c>
      <c r="J155" s="5">
        <v>-2645264000</v>
      </c>
    </row>
    <row r="156" spans="3:13" ht="15.5" x14ac:dyDescent="0.35">
      <c r="C156" t="s">
        <v>431</v>
      </c>
      <c r="E156" s="5">
        <v>-1000</v>
      </c>
      <c r="G156" s="5">
        <v>-10595000</v>
      </c>
      <c r="I156" s="5">
        <v>256772211000</v>
      </c>
    </row>
    <row r="157" spans="3:13" ht="15.5" x14ac:dyDescent="0.35">
      <c r="C157" t="s">
        <v>395</v>
      </c>
      <c r="F157" s="5">
        <v>-4550000000</v>
      </c>
      <c r="I157" s="5">
        <v>-4550000000</v>
      </c>
    </row>
    <row r="158" spans="3:13" ht="15.5" x14ac:dyDescent="0.35">
      <c r="C158" t="s">
        <v>743</v>
      </c>
      <c r="F158" s="5">
        <v>-70000</v>
      </c>
      <c r="I158" s="5">
        <v>-70000</v>
      </c>
    </row>
    <row r="159" spans="3:13" ht="15.5" x14ac:dyDescent="0.35">
      <c r="C159" t="s">
        <v>420</v>
      </c>
      <c r="J159" s="5">
        <v>8735500000</v>
      </c>
    </row>
    <row r="160" spans="3:13" ht="15.5" x14ac:dyDescent="0.35">
      <c r="C160" t="s">
        <v>164</v>
      </c>
      <c r="D160" s="5">
        <v>8453416000</v>
      </c>
      <c r="E160" s="5">
        <v>-1768829000</v>
      </c>
      <c r="F160" s="5">
        <v>-7178869000</v>
      </c>
      <c r="G160" s="5">
        <v>5799918000</v>
      </c>
      <c r="I160" s="5">
        <v>253411380000</v>
      </c>
      <c r="J160" s="5">
        <v>-1341467000</v>
      </c>
      <c r="K160" s="5">
        <v>3435861000</v>
      </c>
      <c r="L160" s="5">
        <v>5453525000</v>
      </c>
      <c r="M160" s="5">
        <v>6626554000</v>
      </c>
    </row>
    <row r="161" spans="2:13" ht="15.5" x14ac:dyDescent="0.35">
      <c r="C161" t="s">
        <v>315</v>
      </c>
    </row>
    <row r="162" spans="2:13" ht="15.5" x14ac:dyDescent="0.35">
      <c r="C162" t="s">
        <v>165</v>
      </c>
      <c r="D162" s="5">
        <v>271086908000</v>
      </c>
      <c r="I162" s="5">
        <v>17675528000</v>
      </c>
      <c r="J162" s="5">
        <v>19016995000</v>
      </c>
      <c r="K162" s="5">
        <v>15581134000</v>
      </c>
      <c r="L162" s="5">
        <v>10127609000</v>
      </c>
      <c r="M162" s="5">
        <v>3501055000</v>
      </c>
    </row>
    <row r="163" spans="2:13" ht="15.5" x14ac:dyDescent="0.35">
      <c r="C163" t="s">
        <v>166</v>
      </c>
      <c r="D163" s="5">
        <v>279540324000</v>
      </c>
      <c r="E163" s="5">
        <v>-1768829000</v>
      </c>
      <c r="F163" s="5">
        <v>-7178869000</v>
      </c>
      <c r="G163" s="5">
        <v>5799918000</v>
      </c>
      <c r="I163" s="5">
        <v>271086908000</v>
      </c>
      <c r="J163" s="5">
        <v>17675528000</v>
      </c>
      <c r="K163" s="5">
        <v>19016995000</v>
      </c>
      <c r="L163" s="5">
        <v>15581134000</v>
      </c>
      <c r="M163" s="5">
        <v>10127609000</v>
      </c>
    </row>
    <row r="165" spans="2:13" ht="15.5" x14ac:dyDescent="0.35">
      <c r="B165" t="s">
        <v>167</v>
      </c>
      <c r="C165" t="s">
        <v>11</v>
      </c>
      <c r="D165" s="5">
        <v>6500000000</v>
      </c>
      <c r="E165" s="5">
        <v>6500000000</v>
      </c>
      <c r="F165" s="5">
        <v>6500000000</v>
      </c>
      <c r="G165" s="5">
        <v>6500000000</v>
      </c>
      <c r="I165" s="5">
        <v>6500000000</v>
      </c>
      <c r="J165" s="5">
        <v>5200000000</v>
      </c>
      <c r="K165" s="5">
        <v>0</v>
      </c>
      <c r="L165" s="5">
        <v>0</v>
      </c>
      <c r="M165" s="5">
        <v>0</v>
      </c>
    </row>
    <row r="166" spans="2:13" ht="15.5" x14ac:dyDescent="0.35">
      <c r="C166" t="s">
        <v>168</v>
      </c>
      <c r="D166" s="6">
        <v>0.9</v>
      </c>
      <c r="E166" s="6">
        <v>0.57999999999999996</v>
      </c>
      <c r="F166" s="6">
        <v>0.32</v>
      </c>
      <c r="G166" s="6">
        <v>0.67</v>
      </c>
    </row>
    <row r="167" spans="2:13" ht="15.5" x14ac:dyDescent="0.35">
      <c r="C167" t="s">
        <v>169</v>
      </c>
      <c r="D167" s="6">
        <v>152.22</v>
      </c>
      <c r="E167" s="6">
        <v>260.33999999999997</v>
      </c>
      <c r="F167" s="5">
        <v>500</v>
      </c>
      <c r="G167" s="6">
        <v>243.28</v>
      </c>
    </row>
    <row r="168" spans="2:13" ht="15.5" x14ac:dyDescent="0.35">
      <c r="C168" t="s">
        <v>60</v>
      </c>
      <c r="D168" s="6">
        <v>49.58</v>
      </c>
      <c r="E168" s="6">
        <v>58.07</v>
      </c>
      <c r="F168" s="6">
        <v>99.76</v>
      </c>
      <c r="G168" s="6">
        <v>71.459999999999994</v>
      </c>
    </row>
    <row r="169" spans="2:13" ht="15.5" x14ac:dyDescent="0.35">
      <c r="C169" t="s">
        <v>170</v>
      </c>
      <c r="D169" s="5">
        <v>7680000000</v>
      </c>
      <c r="E169" s="5">
        <v>5600000000</v>
      </c>
      <c r="F169" s="5">
        <v>2130000000</v>
      </c>
      <c r="G169" s="5">
        <v>5660000000</v>
      </c>
    </row>
    <row r="170" spans="2:13" ht="15.5" x14ac:dyDescent="0.35">
      <c r="C170" t="s">
        <v>171</v>
      </c>
      <c r="D170" s="6">
        <v>6.0999999999999995E-3</v>
      </c>
      <c r="E170" s="6">
        <v>3.9000000000000003E-3</v>
      </c>
      <c r="F170" s="6">
        <v>2.2000000000000001E-3</v>
      </c>
      <c r="G170" s="6">
        <v>4.5000000000000005E-3</v>
      </c>
    </row>
    <row r="171" spans="2:13" ht="15.5" x14ac:dyDescent="0.35">
      <c r="C171" t="s">
        <v>172</v>
      </c>
      <c r="D171" s="6">
        <v>7.7000000000000002E-3</v>
      </c>
      <c r="E171" s="6">
        <v>5.0000000000000001E-3</v>
      </c>
      <c r="F171" s="6">
        <v>2.8000000000000004E-3</v>
      </c>
      <c r="G171" s="6">
        <v>5.8999999999999999E-3</v>
      </c>
    </row>
    <row r="172" spans="2:13" ht="15.5" x14ac:dyDescent="0.35">
      <c r="C172" t="s">
        <v>173</v>
      </c>
      <c r="D172" s="6">
        <v>8.1000000000000013E-3</v>
      </c>
      <c r="E172" s="6">
        <v>5.7999999999999996E-3</v>
      </c>
      <c r="F172" s="6">
        <v>2E-3</v>
      </c>
      <c r="G172" s="6">
        <v>5.7999999999999996E-3</v>
      </c>
    </row>
    <row r="173" spans="2:13" ht="15.5" x14ac:dyDescent="0.35">
      <c r="C173" t="s">
        <v>174</v>
      </c>
      <c r="D173" s="6">
        <v>2.66</v>
      </c>
      <c r="E173" s="6">
        <v>1.8</v>
      </c>
      <c r="F173" s="6">
        <v>0.79</v>
      </c>
      <c r="G173" s="6">
        <v>2.31</v>
      </c>
    </row>
    <row r="174" spans="2:13" ht="15.5" x14ac:dyDescent="0.35">
      <c r="C174" t="s">
        <v>175</v>
      </c>
      <c r="D174" s="5">
        <v>753000000000</v>
      </c>
      <c r="E174" s="5">
        <v>748000000000</v>
      </c>
      <c r="F174" s="5">
        <v>744000000000</v>
      </c>
      <c r="G174" s="5">
        <v>742000000000</v>
      </c>
    </row>
    <row r="175" spans="2:13" ht="15.5" x14ac:dyDescent="0.35">
      <c r="C175" t="s">
        <v>176</v>
      </c>
      <c r="D175" s="6">
        <v>1.18</v>
      </c>
      <c r="E175" s="6">
        <v>1.31</v>
      </c>
      <c r="F175" s="6">
        <v>1.4</v>
      </c>
      <c r="G175" s="6">
        <v>1.43</v>
      </c>
    </row>
    <row r="176" spans="2:13" ht="15.5" x14ac:dyDescent="0.35">
      <c r="C176" t="s">
        <v>177</v>
      </c>
      <c r="D176" s="6">
        <v>115.85</v>
      </c>
      <c r="E176" s="6">
        <v>114.96</v>
      </c>
      <c r="F176" s="6">
        <v>114.41</v>
      </c>
      <c r="G176" s="6">
        <v>114.09</v>
      </c>
    </row>
    <row r="177" spans="3:13" ht="15.5" x14ac:dyDescent="0.35">
      <c r="C177" t="s">
        <v>178</v>
      </c>
      <c r="D177" s="6">
        <v>1.18</v>
      </c>
      <c r="E177" s="6">
        <v>1.31</v>
      </c>
      <c r="F177" s="6">
        <v>1.4</v>
      </c>
      <c r="G177" s="6">
        <v>1.43</v>
      </c>
    </row>
    <row r="178" spans="3:13" ht="15.5" x14ac:dyDescent="0.35">
      <c r="C178" t="s">
        <v>179</v>
      </c>
      <c r="D178" s="6">
        <v>115.85</v>
      </c>
      <c r="E178" s="6">
        <v>114.96</v>
      </c>
      <c r="F178" s="6">
        <v>114.41</v>
      </c>
      <c r="G178" s="6">
        <v>114.09</v>
      </c>
    </row>
    <row r="179" spans="3:13" ht="15.5" x14ac:dyDescent="0.35">
      <c r="C179" t="s">
        <v>180</v>
      </c>
      <c r="D179" s="5">
        <v>22000000000</v>
      </c>
      <c r="E179" s="5">
        <v>22000000000</v>
      </c>
      <c r="F179" s="5">
        <v>22000000000</v>
      </c>
      <c r="G179" s="5">
        <v>22000000000</v>
      </c>
    </row>
    <row r="180" spans="3:13" ht="15.5" x14ac:dyDescent="0.35">
      <c r="C180" t="s">
        <v>181</v>
      </c>
      <c r="D180" s="5">
        <v>65000000000</v>
      </c>
      <c r="E180" s="5">
        <v>72000000000</v>
      </c>
      <c r="F180" s="5">
        <v>77000000000</v>
      </c>
      <c r="G180" s="5">
        <v>83000000000</v>
      </c>
    </row>
    <row r="181" spans="3:13" ht="15.5" x14ac:dyDescent="0.35">
      <c r="C181" t="s">
        <v>182</v>
      </c>
      <c r="D181" s="5">
        <v>753000000000</v>
      </c>
      <c r="E181" s="5">
        <v>747000000000</v>
      </c>
      <c r="F181" s="5">
        <v>744000000000</v>
      </c>
      <c r="G181" s="5">
        <v>742000000000</v>
      </c>
    </row>
    <row r="182" spans="3:13" ht="15.5" x14ac:dyDescent="0.35">
      <c r="C182" t="s">
        <v>23</v>
      </c>
      <c r="D182" s="5">
        <v>87000000000</v>
      </c>
      <c r="E182" s="5">
        <v>94000000000</v>
      </c>
      <c r="F182" s="5">
        <v>99000000000</v>
      </c>
      <c r="G182" s="5">
        <v>105000000000</v>
      </c>
    </row>
    <row r="183" spans="3:13" ht="15.5" x14ac:dyDescent="0.35">
      <c r="C183" t="s">
        <v>20</v>
      </c>
      <c r="D183" s="5">
        <v>-192000000000</v>
      </c>
      <c r="E183" s="5">
        <v>-177000000000</v>
      </c>
      <c r="F183" s="5">
        <v>-173000000000</v>
      </c>
      <c r="G183" s="5">
        <v>-175000000000</v>
      </c>
    </row>
    <row r="184" spans="3:13" ht="15.5" x14ac:dyDescent="0.35">
      <c r="C184" t="s">
        <v>183</v>
      </c>
      <c r="D184" s="5">
        <v>332000000000</v>
      </c>
      <c r="E184" s="5">
        <v>327000000000</v>
      </c>
      <c r="F184" s="5">
        <v>324000000000</v>
      </c>
      <c r="G184" s="5">
        <v>325000000000</v>
      </c>
    </row>
    <row r="185" spans="3:13" ht="15.5" x14ac:dyDescent="0.35">
      <c r="C185" t="s">
        <v>184</v>
      </c>
      <c r="D185" s="5">
        <v>15000000000</v>
      </c>
      <c r="E185" s="5">
        <v>5000000000</v>
      </c>
      <c r="F185" s="5">
        <v>3000000000</v>
      </c>
      <c r="G185" s="5">
        <v>12000000000</v>
      </c>
    </row>
    <row r="186" spans="3:13" ht="15.5" x14ac:dyDescent="0.35">
      <c r="C186" t="s">
        <v>185</v>
      </c>
      <c r="D186" s="5">
        <v>0</v>
      </c>
      <c r="E186" s="5">
        <v>-1000000000</v>
      </c>
      <c r="F186" s="5">
        <v>0</v>
      </c>
      <c r="G186" s="5">
        <v>0</v>
      </c>
    </row>
    <row r="187" spans="3:13" ht="15.5" x14ac:dyDescent="0.35">
      <c r="C187" t="s">
        <v>12</v>
      </c>
      <c r="D187" s="5">
        <v>15000000000</v>
      </c>
      <c r="E187" s="5">
        <v>4000000000</v>
      </c>
      <c r="F187" s="5">
        <v>3000000000</v>
      </c>
      <c r="G187" s="5">
        <v>12000000000</v>
      </c>
    </row>
    <row r="188" spans="3:13" ht="15.5" x14ac:dyDescent="0.35">
      <c r="C188" t="s">
        <v>15</v>
      </c>
      <c r="D188" s="6">
        <v>2.36</v>
      </c>
      <c r="E188" s="6">
        <v>0.56000000000000005</v>
      </c>
      <c r="F188" s="6">
        <v>0.51</v>
      </c>
      <c r="G188" s="6">
        <v>1.82</v>
      </c>
    </row>
    <row r="189" spans="3:13" ht="15.5" x14ac:dyDescent="0.35">
      <c r="C189" t="s">
        <v>45</v>
      </c>
      <c r="I189" s="6">
        <v>2.63</v>
      </c>
      <c r="J189" s="6">
        <v>7.29</v>
      </c>
      <c r="K189" s="6">
        <v>201099.96</v>
      </c>
      <c r="L189" s="6">
        <v>194867.95</v>
      </c>
      <c r="M189" s="6">
        <v>650095.92000000004</v>
      </c>
    </row>
    <row r="190" spans="3:13" ht="15.5" x14ac:dyDescent="0.35">
      <c r="C190" t="s">
        <v>59</v>
      </c>
      <c r="I190" s="6">
        <v>57.41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62</v>
      </c>
      <c r="I191" s="6">
        <v>15.59</v>
      </c>
      <c r="J191" s="5">
        <v>0</v>
      </c>
      <c r="K191" s="5">
        <v>0</v>
      </c>
      <c r="L191" s="5">
        <v>0</v>
      </c>
      <c r="M191" s="5">
        <v>0</v>
      </c>
    </row>
    <row r="192" spans="3:13" ht="15.5" x14ac:dyDescent="0.35">
      <c r="C192" t="s">
        <v>186</v>
      </c>
      <c r="I192" s="5">
        <v>23630000000</v>
      </c>
      <c r="J192" s="5">
        <v>62330000000</v>
      </c>
      <c r="K192" s="5">
        <v>53280000000</v>
      </c>
      <c r="L192" s="5">
        <v>49180000000</v>
      </c>
      <c r="M192" s="5">
        <v>121550000000</v>
      </c>
    </row>
    <row r="193" spans="3:13" ht="15.5" x14ac:dyDescent="0.35">
      <c r="C193" t="s">
        <v>187</v>
      </c>
      <c r="I193" s="6">
        <v>1.7899999999999999E-2</v>
      </c>
      <c r="J193" s="6">
        <v>5.2999999999999999E-2</v>
      </c>
      <c r="K193" s="6">
        <v>3.4099999999999998E-2</v>
      </c>
      <c r="L193" s="6">
        <v>3.2400000000000005E-2</v>
      </c>
      <c r="M193" s="6">
        <v>0.10779999999999999</v>
      </c>
    </row>
    <row r="194" spans="3:13" ht="15.5" x14ac:dyDescent="0.35">
      <c r="C194" t="s">
        <v>188</v>
      </c>
      <c r="I194" s="6">
        <v>2.29E-2</v>
      </c>
      <c r="J194" s="6">
        <v>7.8899999999999998E-2</v>
      </c>
      <c r="K194" s="6">
        <v>6.2300000000000001E-2</v>
      </c>
      <c r="L194" s="6">
        <v>6.3200000000000006E-2</v>
      </c>
      <c r="M194" s="6">
        <v>0.2243</v>
      </c>
    </row>
    <row r="195" spans="3:13" ht="15.5" x14ac:dyDescent="0.35">
      <c r="C195" t="s">
        <v>189</v>
      </c>
      <c r="I195" s="6">
        <v>2.8399999999999998E-2</v>
      </c>
      <c r="J195" s="6">
        <v>0.1008</v>
      </c>
      <c r="K195" s="6">
        <v>9.5299999999999996E-2</v>
      </c>
      <c r="L195" s="6">
        <v>8.7799999999999989E-2</v>
      </c>
      <c r="M195" s="6">
        <v>0.439</v>
      </c>
    </row>
    <row r="196" spans="3:13" ht="15.5" x14ac:dyDescent="0.35">
      <c r="C196" t="s">
        <v>190</v>
      </c>
      <c r="I196" s="6">
        <v>2.21</v>
      </c>
      <c r="J196" s="6">
        <v>4.6100000000000003</v>
      </c>
      <c r="K196" s="6">
        <v>2.69</v>
      </c>
      <c r="L196" s="6">
        <v>3.03</v>
      </c>
      <c r="M196" s="6">
        <v>11.64</v>
      </c>
    </row>
    <row r="197" spans="3:13" ht="15.5" x14ac:dyDescent="0.35">
      <c r="C197" t="s">
        <v>56</v>
      </c>
      <c r="I197" s="6">
        <v>1.31</v>
      </c>
      <c r="J197" s="5">
        <v>0</v>
      </c>
      <c r="K197" s="5">
        <v>0</v>
      </c>
      <c r="L197" s="5">
        <v>0</v>
      </c>
      <c r="M197" s="5">
        <v>0</v>
      </c>
    </row>
    <row r="198" spans="3:13" ht="15.5" x14ac:dyDescent="0.35">
      <c r="C198" t="s">
        <v>53</v>
      </c>
      <c r="I198" s="6">
        <v>114.96</v>
      </c>
      <c r="J198" s="6">
        <v>92.45</v>
      </c>
      <c r="K198" s="6">
        <v>3229299.38</v>
      </c>
      <c r="L198" s="6">
        <v>3082716.09</v>
      </c>
      <c r="M198" s="6">
        <v>2898764.27</v>
      </c>
    </row>
    <row r="199" spans="3:13" ht="15.5" x14ac:dyDescent="0.35">
      <c r="C199" t="s">
        <v>191</v>
      </c>
      <c r="I199" s="6">
        <v>1.31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192</v>
      </c>
      <c r="I200" s="6">
        <v>114.96</v>
      </c>
      <c r="J200" s="6">
        <v>92.45</v>
      </c>
      <c r="K200" s="6">
        <v>3229299.38</v>
      </c>
      <c r="L200" s="6">
        <v>3082716.09</v>
      </c>
      <c r="M200" s="6">
        <v>2898764.27</v>
      </c>
    </row>
    <row r="201" spans="3:13" ht="15.5" x14ac:dyDescent="0.35">
      <c r="C201" t="s">
        <v>193</v>
      </c>
      <c r="I201" s="5">
        <v>22000000000</v>
      </c>
      <c r="J201" s="5">
        <v>28000000000</v>
      </c>
      <c r="K201" s="5">
        <v>162000000000</v>
      </c>
      <c r="L201" s="5">
        <v>175000000000</v>
      </c>
      <c r="M201" s="5">
        <v>176000000000</v>
      </c>
    </row>
    <row r="202" spans="3:13" ht="15.5" x14ac:dyDescent="0.35">
      <c r="C202" t="s">
        <v>194</v>
      </c>
      <c r="I202" s="5">
        <v>72000000000</v>
      </c>
      <c r="J202" s="5">
        <v>94000000000</v>
      </c>
      <c r="K202" s="5">
        <v>8000000000</v>
      </c>
      <c r="L202" s="5">
        <v>40000000000</v>
      </c>
      <c r="M202" s="5">
        <v>65000000000</v>
      </c>
    </row>
    <row r="203" spans="3:13" ht="15.5" x14ac:dyDescent="0.35">
      <c r="C203" t="s">
        <v>25</v>
      </c>
      <c r="I203" s="5">
        <v>94000000000</v>
      </c>
      <c r="J203" s="5">
        <v>122000000000</v>
      </c>
      <c r="K203" s="5">
        <v>171000000000</v>
      </c>
      <c r="L203" s="5">
        <v>215000000000</v>
      </c>
      <c r="M203" s="5">
        <v>241000000000</v>
      </c>
    </row>
    <row r="204" spans="3:13" ht="15.5" x14ac:dyDescent="0.35">
      <c r="C204" t="s">
        <v>22</v>
      </c>
      <c r="I204" s="5">
        <v>-177000000000</v>
      </c>
      <c r="J204" s="5">
        <v>104000000000</v>
      </c>
      <c r="K204" s="5">
        <v>152000000000</v>
      </c>
      <c r="L204" s="5">
        <v>199000000000</v>
      </c>
      <c r="M204" s="5">
        <v>231000000000</v>
      </c>
    </row>
    <row r="205" spans="3:13" ht="15.5" x14ac:dyDescent="0.35">
      <c r="C205" t="s">
        <v>195</v>
      </c>
      <c r="I205" s="5">
        <v>327000000000</v>
      </c>
      <c r="J205" s="5">
        <v>73000000000</v>
      </c>
      <c r="K205" s="5">
        <v>-72000000000</v>
      </c>
      <c r="L205" s="5">
        <v>-83000000000</v>
      </c>
      <c r="M205" s="5">
        <v>-96000000000</v>
      </c>
    </row>
    <row r="206" spans="3:13" ht="15.5" x14ac:dyDescent="0.35">
      <c r="C206" t="s">
        <v>196</v>
      </c>
      <c r="I206" s="5">
        <v>33000000000</v>
      </c>
      <c r="J206" s="5">
        <v>52000000000</v>
      </c>
      <c r="K206" s="5">
        <v>52000000000</v>
      </c>
      <c r="L206" s="5">
        <v>34000000000</v>
      </c>
      <c r="M206" s="5">
        <v>-3000000000</v>
      </c>
    </row>
    <row r="207" spans="3:13" ht="15.5" x14ac:dyDescent="0.35">
      <c r="C207" t="s">
        <v>197</v>
      </c>
      <c r="I207" s="5">
        <v>-2000000000</v>
      </c>
      <c r="J207" s="5">
        <v>-1000000000</v>
      </c>
      <c r="K207" s="5">
        <v>-1000000000</v>
      </c>
      <c r="L207" s="5">
        <v>-2000000000</v>
      </c>
      <c r="M207" s="5">
        <v>-1000000000</v>
      </c>
    </row>
    <row r="208" spans="3:13" ht="15.5" x14ac:dyDescent="0.35">
      <c r="C208" t="s">
        <v>14</v>
      </c>
      <c r="I208" s="5">
        <v>31000000000</v>
      </c>
      <c r="J208" s="5">
        <v>52000000000</v>
      </c>
      <c r="K208" s="5">
        <v>51000000000</v>
      </c>
      <c r="L208" s="5">
        <v>32000000000</v>
      </c>
      <c r="M208" s="5">
        <v>-3000000000</v>
      </c>
    </row>
    <row r="209" spans="2:13" ht="15.5" x14ac:dyDescent="0.35">
      <c r="C209" t="s">
        <v>16</v>
      </c>
      <c r="I209" s="6">
        <v>4.82</v>
      </c>
      <c r="J209" s="6">
        <v>9.94</v>
      </c>
      <c r="K209" s="6">
        <v>389915.49</v>
      </c>
      <c r="L209" s="6">
        <v>249040.27</v>
      </c>
      <c r="M209" s="6">
        <v>-25711.82</v>
      </c>
    </row>
    <row r="211" spans="2:13" ht="15.5" x14ac:dyDescent="0.35">
      <c r="B211" t="s">
        <v>198</v>
      </c>
      <c r="C211" t="s">
        <v>199</v>
      </c>
      <c r="D211" s="5">
        <v>6000000000</v>
      </c>
      <c r="E211" s="5">
        <v>4000000000</v>
      </c>
      <c r="F211" s="5">
        <v>2000000000</v>
      </c>
      <c r="G211" s="5">
        <v>4000000000</v>
      </c>
      <c r="H211" s="5">
        <v>23000000000</v>
      </c>
      <c r="I211" s="5">
        <v>17000000000</v>
      </c>
      <c r="J211" s="5">
        <v>38000000000</v>
      </c>
      <c r="K211" s="5">
        <v>26000000000</v>
      </c>
      <c r="L211" s="5">
        <v>25000000000</v>
      </c>
      <c r="M211" s="5">
        <v>85000000000</v>
      </c>
    </row>
    <row r="212" spans="2:13" ht="15.5" x14ac:dyDescent="0.35">
      <c r="C212" t="s">
        <v>317</v>
      </c>
      <c r="H212" s="5">
        <v>16000000000</v>
      </c>
      <c r="I212" s="5">
        <v>17000000000</v>
      </c>
      <c r="J212" s="5">
        <v>38000000000</v>
      </c>
    </row>
    <row r="213" spans="2:13" ht="15.5" x14ac:dyDescent="0.35">
      <c r="C213" t="s">
        <v>200</v>
      </c>
      <c r="H213" s="6">
        <v>0.43</v>
      </c>
      <c r="I213" s="6">
        <v>0.43</v>
      </c>
      <c r="J213" s="6">
        <v>0.7</v>
      </c>
    </row>
    <row r="214" spans="2:13" ht="15.5" x14ac:dyDescent="0.35">
      <c r="C214" t="s">
        <v>64</v>
      </c>
      <c r="H214" s="6">
        <v>0.1198</v>
      </c>
      <c r="I214" s="6">
        <v>0.16370000000000001</v>
      </c>
      <c r="J214" s="6">
        <v>0.12</v>
      </c>
    </row>
    <row r="215" spans="2:13" ht="15.5" x14ac:dyDescent="0.35">
      <c r="C215" t="s">
        <v>201</v>
      </c>
      <c r="H215" s="6">
        <v>3.4999999999999996E-3</v>
      </c>
      <c r="I215" s="6">
        <v>2.7000000000000001E-3</v>
      </c>
      <c r="J215" s="6">
        <v>4.3E-3</v>
      </c>
    </row>
    <row r="216" spans="2:13" ht="15.5" x14ac:dyDescent="0.35">
      <c r="C216" t="s">
        <v>44</v>
      </c>
      <c r="D216" s="6">
        <v>0.9</v>
      </c>
      <c r="E216" s="6">
        <v>0.57999999999999996</v>
      </c>
      <c r="F216" s="6">
        <v>0.32</v>
      </c>
      <c r="G216" s="6">
        <v>0.67</v>
      </c>
      <c r="H216" s="6">
        <v>3.59</v>
      </c>
      <c r="I216" s="6">
        <v>2.63</v>
      </c>
      <c r="J216" s="6">
        <v>5.83</v>
      </c>
      <c r="K216" s="6">
        <v>4.0199999999999996</v>
      </c>
      <c r="L216" s="6">
        <v>3.9</v>
      </c>
      <c r="M216" s="5">
        <v>13</v>
      </c>
    </row>
    <row r="217" spans="2:13" ht="15.5" x14ac:dyDescent="0.35">
      <c r="C217" t="s">
        <v>318</v>
      </c>
      <c r="H217" s="6">
        <v>2.46</v>
      </c>
      <c r="I217" s="6">
        <v>2.63</v>
      </c>
      <c r="J217" s="6">
        <v>5.83</v>
      </c>
    </row>
    <row r="218" spans="2:13" ht="15.5" x14ac:dyDescent="0.35">
      <c r="C218" t="s">
        <v>66</v>
      </c>
      <c r="H218" s="6">
        <v>0.43</v>
      </c>
      <c r="I218" s="6">
        <v>0.43</v>
      </c>
      <c r="J218" s="6">
        <v>0.7</v>
      </c>
    </row>
    <row r="219" spans="2:13" ht="15.5" x14ac:dyDescent="0.35">
      <c r="C219" t="s">
        <v>202</v>
      </c>
      <c r="H219" s="6">
        <v>0.1198</v>
      </c>
      <c r="I219" s="6">
        <v>0.16370000000000001</v>
      </c>
      <c r="J219" s="6">
        <v>0.12</v>
      </c>
    </row>
    <row r="220" spans="2:13" ht="15.5" x14ac:dyDescent="0.35">
      <c r="C220" t="s">
        <v>203</v>
      </c>
      <c r="H220" s="6">
        <v>3.4999999999999996E-3</v>
      </c>
      <c r="I220" s="6">
        <v>2.7000000000000001E-3</v>
      </c>
      <c r="J220" s="6">
        <v>4.3E-3</v>
      </c>
    </row>
    <row r="221" spans="2:13" ht="15.5" x14ac:dyDescent="0.35">
      <c r="C221" t="s">
        <v>204</v>
      </c>
      <c r="D221" s="5">
        <v>18000000000</v>
      </c>
      <c r="E221" s="5">
        <v>17000000000</v>
      </c>
      <c r="F221" s="5">
        <v>10000000000</v>
      </c>
      <c r="G221" s="5">
        <v>15000000000</v>
      </c>
      <c r="H221" s="5">
        <v>72000000000</v>
      </c>
      <c r="I221" s="5">
        <v>63000000000</v>
      </c>
      <c r="J221" s="5">
        <v>95000000000</v>
      </c>
      <c r="K221" s="5">
        <v>103000000000</v>
      </c>
      <c r="L221" s="5">
        <v>92000000000</v>
      </c>
      <c r="M221" s="5">
        <v>240000000000</v>
      </c>
    </row>
    <row r="222" spans="2:13" ht="15.5" x14ac:dyDescent="0.35">
      <c r="C222" t="s">
        <v>319</v>
      </c>
      <c r="H222" s="5">
        <v>60000000000</v>
      </c>
      <c r="I222" s="5">
        <v>63000000000</v>
      </c>
      <c r="J222" s="5">
        <v>95000000000</v>
      </c>
    </row>
    <row r="223" spans="2:13" ht="15.5" x14ac:dyDescent="0.35">
      <c r="C223" t="s">
        <v>205</v>
      </c>
      <c r="H223" s="6">
        <v>0.43</v>
      </c>
      <c r="I223" s="6">
        <v>0.43</v>
      </c>
      <c r="J223" s="6">
        <v>0.7</v>
      </c>
    </row>
    <row r="224" spans="2:13" ht="15.5" x14ac:dyDescent="0.35">
      <c r="C224" t="s">
        <v>206</v>
      </c>
      <c r="H224" s="6">
        <v>0.1198</v>
      </c>
      <c r="I224" s="6">
        <v>0.16370000000000001</v>
      </c>
      <c r="J224" s="6">
        <v>0.12</v>
      </c>
    </row>
    <row r="225" spans="3:10" ht="15.5" x14ac:dyDescent="0.35">
      <c r="C225" t="s">
        <v>207</v>
      </c>
      <c r="H225" s="6">
        <v>3.4999999999999996E-3</v>
      </c>
      <c r="I225" s="6">
        <v>2.7000000000000001E-3</v>
      </c>
      <c r="J225" s="6">
        <v>4.3E-3</v>
      </c>
    </row>
    <row r="226" spans="3:10" ht="15.5" x14ac:dyDescent="0.35">
      <c r="C226" t="s">
        <v>208</v>
      </c>
      <c r="I226" s="6">
        <v>34.56</v>
      </c>
    </row>
    <row r="227" spans="3:10" ht="15.5" x14ac:dyDescent="0.35">
      <c r="C227" t="s">
        <v>320</v>
      </c>
      <c r="I227" s="6">
        <v>50.31</v>
      </c>
    </row>
    <row r="228" spans="3:10" ht="15.5" x14ac:dyDescent="0.35">
      <c r="C228" t="s">
        <v>209</v>
      </c>
      <c r="I228" s="6">
        <v>7.42</v>
      </c>
    </row>
    <row r="229" spans="3:10" ht="15.5" x14ac:dyDescent="0.35">
      <c r="C229" t="s">
        <v>321</v>
      </c>
      <c r="I229" s="6">
        <v>1.9900000000000001E-2</v>
      </c>
    </row>
    <row r="230" spans="3:10" ht="15.5" x14ac:dyDescent="0.35">
      <c r="C230" t="s">
        <v>322</v>
      </c>
      <c r="I230" s="6">
        <v>13.41</v>
      </c>
    </row>
    <row r="231" spans="3:10" ht="15.5" x14ac:dyDescent="0.35">
      <c r="C231" t="s">
        <v>210</v>
      </c>
      <c r="I231" s="6">
        <v>1.07</v>
      </c>
    </row>
    <row r="232" spans="3:10" ht="15.5" x14ac:dyDescent="0.35">
      <c r="C232" t="s">
        <v>323</v>
      </c>
      <c r="I232" s="6">
        <v>22.97</v>
      </c>
    </row>
    <row r="233" spans="3:10" ht="15.5" x14ac:dyDescent="0.35">
      <c r="C233" t="s">
        <v>324</v>
      </c>
      <c r="I233" s="6">
        <v>23.68</v>
      </c>
    </row>
    <row r="234" spans="3:10" ht="15.5" x14ac:dyDescent="0.35">
      <c r="C234" t="s">
        <v>325</v>
      </c>
      <c r="I234" s="6">
        <v>30.87</v>
      </c>
    </row>
    <row r="235" spans="3:10" ht="15.5" x14ac:dyDescent="0.35">
      <c r="C235" t="s">
        <v>326</v>
      </c>
      <c r="I235" s="6">
        <v>29.16</v>
      </c>
    </row>
    <row r="236" spans="3:10" ht="15.5" x14ac:dyDescent="0.35">
      <c r="C236" t="s">
        <v>327</v>
      </c>
      <c r="I236" s="6">
        <v>-0.79</v>
      </c>
    </row>
    <row r="237" spans="3:10" ht="15.5" x14ac:dyDescent="0.35">
      <c r="C237" t="s">
        <v>328</v>
      </c>
      <c r="I237" s="6">
        <v>-0.52</v>
      </c>
    </row>
    <row r="238" spans="3:10" ht="15.5" x14ac:dyDescent="0.35">
      <c r="C238" t="s">
        <v>329</v>
      </c>
      <c r="I238" s="6">
        <v>2.46</v>
      </c>
    </row>
    <row r="239" spans="3:10" ht="15.5" x14ac:dyDescent="0.35">
      <c r="C239" t="s">
        <v>211</v>
      </c>
      <c r="I239" s="6">
        <v>3.59</v>
      </c>
    </row>
    <row r="240" spans="3:10" ht="15.5" x14ac:dyDescent="0.35">
      <c r="C240" t="s">
        <v>330</v>
      </c>
      <c r="I240" s="6">
        <v>9.25</v>
      </c>
    </row>
    <row r="241" spans="3:9" ht="15.5" x14ac:dyDescent="0.35">
      <c r="C241" t="s">
        <v>212</v>
      </c>
      <c r="D241" s="6">
        <v>43.01</v>
      </c>
    </row>
    <row r="242" spans="3:9" ht="15.5" x14ac:dyDescent="0.35">
      <c r="C242" t="s">
        <v>213</v>
      </c>
      <c r="I242" s="6">
        <v>115.85</v>
      </c>
    </row>
    <row r="243" spans="3:9" ht="15.5" x14ac:dyDescent="0.35">
      <c r="C243" t="s">
        <v>331</v>
      </c>
      <c r="I243" s="6">
        <v>5.24</v>
      </c>
    </row>
    <row r="244" spans="3:9" ht="15.5" x14ac:dyDescent="0.35">
      <c r="C244" t="s">
        <v>214</v>
      </c>
      <c r="D244" s="6">
        <v>9.17</v>
      </c>
    </row>
    <row r="245" spans="3:9" ht="15.5" x14ac:dyDescent="0.35">
      <c r="C245" t="s">
        <v>215</v>
      </c>
      <c r="D245" s="6">
        <v>9.17</v>
      </c>
    </row>
    <row r="246" spans="3:9" ht="15.5" x14ac:dyDescent="0.35">
      <c r="C246" t="s">
        <v>216</v>
      </c>
      <c r="D246" s="6">
        <v>0.12</v>
      </c>
    </row>
    <row r="247" spans="3:9" ht="15.5" x14ac:dyDescent="0.35">
      <c r="C247" t="s">
        <v>332</v>
      </c>
      <c r="D247" s="6">
        <v>0.09</v>
      </c>
    </row>
    <row r="248" spans="3:9" ht="15.5" x14ac:dyDescent="0.35">
      <c r="C248" t="s">
        <v>217</v>
      </c>
      <c r="D248" s="6">
        <v>0.27</v>
      </c>
    </row>
    <row r="249" spans="3:9" ht="15.5" x14ac:dyDescent="0.35">
      <c r="C249" t="s">
        <v>218</v>
      </c>
      <c r="D249" s="6">
        <v>0.09</v>
      </c>
    </row>
    <row r="250" spans="3:9" ht="15.5" x14ac:dyDescent="0.35">
      <c r="C250" t="s">
        <v>219</v>
      </c>
      <c r="D250" s="6">
        <v>1.27</v>
      </c>
    </row>
    <row r="251" spans="3:9" ht="15.5" x14ac:dyDescent="0.35">
      <c r="C251" t="s">
        <v>333</v>
      </c>
      <c r="I251" s="6">
        <v>1.92</v>
      </c>
    </row>
    <row r="252" spans="3:9" ht="15.5" x14ac:dyDescent="0.35">
      <c r="C252" t="s">
        <v>12</v>
      </c>
      <c r="D252" s="5">
        <v>15000000000</v>
      </c>
    </row>
    <row r="253" spans="3:9" ht="15.5" x14ac:dyDescent="0.35">
      <c r="C253" t="s">
        <v>220</v>
      </c>
      <c r="I253" s="6">
        <v>7.59</v>
      </c>
    </row>
    <row r="254" spans="3:9" ht="15.5" x14ac:dyDescent="0.35">
      <c r="C254" t="s">
        <v>221</v>
      </c>
      <c r="I254" s="6">
        <v>1.6799999999999999E-2</v>
      </c>
    </row>
    <row r="255" spans="3:9" ht="15.5" x14ac:dyDescent="0.35">
      <c r="C255" t="s">
        <v>222</v>
      </c>
      <c r="I255" s="6">
        <v>2.1299999999999999E-2</v>
      </c>
    </row>
    <row r="256" spans="3:9" ht="15.5" x14ac:dyDescent="0.35">
      <c r="C256" t="s">
        <v>223</v>
      </c>
      <c r="I256" s="6">
        <v>2.18E-2</v>
      </c>
    </row>
    <row r="257" spans="3:9" ht="15.5" x14ac:dyDescent="0.35">
      <c r="C257" t="s">
        <v>334</v>
      </c>
      <c r="I257" s="6">
        <v>1.9699999999999999E-2</v>
      </c>
    </row>
    <row r="258" spans="3:9" ht="15.5" x14ac:dyDescent="0.35">
      <c r="C258" t="s">
        <v>224</v>
      </c>
      <c r="D258" s="6">
        <v>46.94</v>
      </c>
    </row>
    <row r="259" spans="3:9" ht="15.5" x14ac:dyDescent="0.35">
      <c r="C259" t="s">
        <v>226</v>
      </c>
      <c r="D259" s="6">
        <v>1.73</v>
      </c>
    </row>
    <row r="260" spans="3:9" ht="15.5" x14ac:dyDescent="0.35">
      <c r="C260" t="s">
        <v>228</v>
      </c>
      <c r="D260" s="6">
        <v>1.94</v>
      </c>
    </row>
    <row r="261" spans="3:9" ht="15.5" x14ac:dyDescent="0.35">
      <c r="C261" t="s">
        <v>335</v>
      </c>
      <c r="I261" s="6">
        <v>0.06</v>
      </c>
    </row>
    <row r="262" spans="3:9" ht="15.5" x14ac:dyDescent="0.35">
      <c r="C262" t="s">
        <v>40</v>
      </c>
      <c r="I262" s="5">
        <v>806000000000</v>
      </c>
    </row>
    <row r="263" spans="3:9" ht="15.5" x14ac:dyDescent="0.35">
      <c r="C263" t="s">
        <v>229</v>
      </c>
      <c r="I263" s="5">
        <v>614000000000</v>
      </c>
    </row>
    <row r="264" spans="3:9" ht="15.5" x14ac:dyDescent="0.35">
      <c r="C264" t="s">
        <v>230</v>
      </c>
      <c r="I264" s="5">
        <v>6500000000</v>
      </c>
    </row>
    <row r="265" spans="3:9" ht="15.5" x14ac:dyDescent="0.35">
      <c r="C265" t="s">
        <v>231</v>
      </c>
      <c r="I265" s="6">
        <v>0.1636</v>
      </c>
    </row>
    <row r="266" spans="3:9" ht="15.5" x14ac:dyDescent="0.35">
      <c r="C266" t="s">
        <v>232</v>
      </c>
      <c r="D266" s="6">
        <v>0.77989999999999993</v>
      </c>
    </row>
    <row r="267" spans="3:9" ht="15.5" x14ac:dyDescent="0.35">
      <c r="C267" t="s">
        <v>233</v>
      </c>
      <c r="D267" s="6">
        <v>0.41090000000000004</v>
      </c>
    </row>
    <row r="268" spans="3:9" ht="15.5" x14ac:dyDescent="0.35">
      <c r="C268" t="s">
        <v>234</v>
      </c>
      <c r="D268" s="6">
        <v>0.32469999999999999</v>
      </c>
    </row>
    <row r="269" spans="3:9" ht="15.5" x14ac:dyDescent="0.35">
      <c r="C269" t="s">
        <v>235</v>
      </c>
      <c r="D269" s="6">
        <v>-0.1368</v>
      </c>
    </row>
    <row r="270" spans="3:9" ht="15.5" x14ac:dyDescent="0.35">
      <c r="C270" t="s">
        <v>236</v>
      </c>
      <c r="D270" s="6">
        <v>-0.1928</v>
      </c>
    </row>
    <row r="271" spans="3:9" ht="15.5" x14ac:dyDescent="0.35">
      <c r="C271" t="s">
        <v>237</v>
      </c>
      <c r="D271" s="6">
        <v>-0.15310000000000001</v>
      </c>
    </row>
    <row r="272" spans="3:9" ht="15.5" x14ac:dyDescent="0.35">
      <c r="C272" t="s">
        <v>238</v>
      </c>
      <c r="I272" s="6">
        <v>0.43</v>
      </c>
    </row>
    <row r="273" spans="3:9" ht="15.5" x14ac:dyDescent="0.35">
      <c r="C273" t="s">
        <v>239</v>
      </c>
      <c r="I273" s="6">
        <v>0.43</v>
      </c>
    </row>
    <row r="274" spans="3:9" ht="15.5" x14ac:dyDescent="0.35">
      <c r="C274" t="s">
        <v>240</v>
      </c>
      <c r="I274" s="6">
        <v>0.1198</v>
      </c>
    </row>
    <row r="275" spans="3:9" ht="15.5" x14ac:dyDescent="0.35">
      <c r="C275" t="s">
        <v>241</v>
      </c>
      <c r="I275" s="6">
        <v>3.4999999999999996E-3</v>
      </c>
    </row>
    <row r="276" spans="3:9" ht="15.5" x14ac:dyDescent="0.35">
      <c r="C276" t="s">
        <v>242</v>
      </c>
      <c r="I276" t="s">
        <v>1375</v>
      </c>
    </row>
    <row r="277" spans="3:9" ht="15.5" x14ac:dyDescent="0.35">
      <c r="C277" t="s">
        <v>244</v>
      </c>
      <c r="I277" s="5">
        <v>5</v>
      </c>
    </row>
    <row r="278" spans="3:9" ht="15.5" x14ac:dyDescent="0.35">
      <c r="C278" t="s">
        <v>245</v>
      </c>
      <c r="I278" s="6">
        <v>0.28000000000000003</v>
      </c>
    </row>
    <row r="279" spans="3:9" ht="15.5" x14ac:dyDescent="0.35">
      <c r="C279" t="s">
        <v>246</v>
      </c>
      <c r="I279" s="6">
        <v>0.47</v>
      </c>
    </row>
    <row r="280" spans="3:9" ht="15.5" x14ac:dyDescent="0.35">
      <c r="C280" t="s">
        <v>247</v>
      </c>
      <c r="I280" s="6">
        <v>0.19</v>
      </c>
    </row>
    <row r="281" spans="3:9" ht="15.5" x14ac:dyDescent="0.35">
      <c r="C281" t="s">
        <v>249</v>
      </c>
      <c r="I281" s="6">
        <v>0.11</v>
      </c>
    </row>
    <row r="282" spans="3:9" ht="15.5" x14ac:dyDescent="0.35">
      <c r="C282" t="s">
        <v>250</v>
      </c>
      <c r="I282" s="6">
        <v>0.53</v>
      </c>
    </row>
    <row r="283" spans="3:9" ht="15.5" x14ac:dyDescent="0.35">
      <c r="C283" t="s">
        <v>251</v>
      </c>
      <c r="I283" s="6">
        <v>0.55000000000000004</v>
      </c>
    </row>
    <row r="284" spans="3:9" ht="15.5" x14ac:dyDescent="0.35">
      <c r="C284" t="s">
        <v>337</v>
      </c>
      <c r="I284" s="5">
        <v>60000000000</v>
      </c>
    </row>
    <row r="285" spans="3:9" ht="15.5" x14ac:dyDescent="0.35">
      <c r="C285" t="s">
        <v>338</v>
      </c>
      <c r="I285" s="5">
        <v>45000000000</v>
      </c>
    </row>
    <row r="286" spans="3:9" ht="15.5" x14ac:dyDescent="0.35">
      <c r="C286" t="s">
        <v>339</v>
      </c>
      <c r="I286" s="5">
        <v>21000000000</v>
      </c>
    </row>
    <row r="287" spans="3:9" ht="15.5" x14ac:dyDescent="0.35">
      <c r="C287" t="s">
        <v>340</v>
      </c>
      <c r="I287" s="5">
        <v>16000000000</v>
      </c>
    </row>
    <row r="288" spans="3:9" ht="15.5" x14ac:dyDescent="0.35">
      <c r="C288" t="s">
        <v>252</v>
      </c>
      <c r="D288" s="5">
        <v>280000000000</v>
      </c>
    </row>
    <row r="289" spans="3:9" ht="15.5" x14ac:dyDescent="0.35">
      <c r="C289" t="s">
        <v>253</v>
      </c>
      <c r="D289" s="5">
        <v>953000000000</v>
      </c>
    </row>
    <row r="290" spans="3:9" ht="15.5" x14ac:dyDescent="0.35">
      <c r="C290" t="s">
        <v>254</v>
      </c>
      <c r="D290" s="5">
        <v>200000000000</v>
      </c>
    </row>
    <row r="291" spans="3:9" ht="15.5" x14ac:dyDescent="0.35">
      <c r="C291" t="s">
        <v>183</v>
      </c>
      <c r="D291" s="5">
        <v>332000000000</v>
      </c>
    </row>
    <row r="292" spans="3:9" ht="15.5" x14ac:dyDescent="0.35">
      <c r="C292" t="s">
        <v>182</v>
      </c>
      <c r="I292" s="5">
        <v>753000000000</v>
      </c>
    </row>
    <row r="293" spans="3:9" ht="15.5" x14ac:dyDescent="0.35">
      <c r="C293" t="s">
        <v>181</v>
      </c>
      <c r="D293" s="5">
        <v>65000000000</v>
      </c>
    </row>
    <row r="294" spans="3:9" ht="15.5" x14ac:dyDescent="0.35">
      <c r="C294" t="s">
        <v>180</v>
      </c>
      <c r="D294" s="5">
        <v>22000000000</v>
      </c>
    </row>
    <row r="295" spans="3:9" ht="15.5" x14ac:dyDescent="0.35">
      <c r="C295" t="s">
        <v>23</v>
      </c>
      <c r="D295" s="5">
        <v>87000000000</v>
      </c>
    </row>
    <row r="296" spans="3:9" ht="15.5" x14ac:dyDescent="0.35">
      <c r="C296" t="s">
        <v>20</v>
      </c>
      <c r="D296" s="5">
        <v>-192000000000</v>
      </c>
    </row>
    <row r="297" spans="3:9" ht="15.5" x14ac:dyDescent="0.35">
      <c r="C297" t="s">
        <v>255</v>
      </c>
      <c r="I297" s="5">
        <v>753000000000</v>
      </c>
    </row>
    <row r="298" spans="3:9" ht="15.5" x14ac:dyDescent="0.35">
      <c r="C298" t="s">
        <v>341</v>
      </c>
      <c r="I298" s="5">
        <v>35000000000</v>
      </c>
    </row>
    <row r="299" spans="3:9" ht="15.5" x14ac:dyDescent="0.35">
      <c r="C299" t="s">
        <v>342</v>
      </c>
      <c r="I299" s="5">
        <v>-1000000000</v>
      </c>
    </row>
    <row r="300" spans="3:9" ht="15.5" x14ac:dyDescent="0.35">
      <c r="C300" t="s">
        <v>343</v>
      </c>
      <c r="I300" s="5">
        <v>-28000000000</v>
      </c>
    </row>
    <row r="301" spans="3:9" ht="15.5" x14ac:dyDescent="0.35">
      <c r="C301" t="s">
        <v>344</v>
      </c>
      <c r="I301" s="5">
        <v>-1000000000</v>
      </c>
    </row>
    <row r="302" spans="3:9" ht="15.5" x14ac:dyDescent="0.35">
      <c r="C302" t="s">
        <v>345</v>
      </c>
      <c r="I302" s="5">
        <v>34000000000</v>
      </c>
    </row>
  </sheetData>
  <pageMargins left="0.7" right="0.7" top="0.75" bottom="0.75" header="0.3" footer="0.3"/>
  <ignoredErrors>
    <ignoredError sqref="A1:M303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28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1610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1611</v>
      </c>
      <c r="D2" s="2" vm="222">
        <f ca="1">IFERROR(_xlfn.STOCKHISTORY("XIDX:" &amp; $C$1, D3, , 0, 0, 1), "Libur")</f>
        <v>74</v>
      </c>
      <c r="H2" s="2" vm="222">
        <f ca="1">IFERROR(INDEX(D2:G2,COUNT(D2:G2)),"")</f>
        <v>74</v>
      </c>
      <c r="I2" s="2" vm="223">
        <f ca="1">IFERROR(_xlfn.STOCKHISTORY("XIDX:" &amp; $C$1, I1, , 0, 0, 1), "Libur")</f>
        <v>109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31097175208</v>
      </c>
      <c r="H4" s="2">
        <f>IFERROR(SUM(D4:G4)*(4/MAX(1,COUNT(D4:G4))),"")</f>
        <v>124388700832</v>
      </c>
      <c r="I4" s="2">
        <f>IFERROR(INDEX(I51:I500,MATCH($C$4,$C$51:$C$500,0)),"")</f>
        <v>118975404478</v>
      </c>
      <c r="J4" s="2">
        <f>IFERROR(INDEX(J51:J500,MATCH($C$4,$C$51:$C$500,0)),"")</f>
        <v>96027401512</v>
      </c>
      <c r="K4" s="2">
        <f>IFERROR(INDEX(K51:K500,MATCH($C$4,$C$51:$C$500,0)),"")</f>
        <v>100091423271</v>
      </c>
      <c r="L4" s="2">
        <f>IFERROR(INDEX(L51:L500,MATCH($C$4,$C$51:$C$500,0)),"")</f>
        <v>42627459448</v>
      </c>
      <c r="M4" s="2">
        <f>IFERROR(INDEX(M51:M500,MATCH($C$4,$C$51:$C$500,0)),"")</f>
        <v>36919958216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1369158709</v>
      </c>
      <c r="H5" s="2">
        <f>IFERROR(SUM(D5:G5)*(4/MAX(1,COUNT(D5:G5))),"")</f>
        <v>5476634836</v>
      </c>
      <c r="I5" s="2">
        <f>IFERROR(INDEX(I51:I500,MATCH($C$5,$C$51:$C$500,0)),"")</f>
        <v>1494930985</v>
      </c>
      <c r="J5" s="2">
        <f>IFERROR(INDEX(J51:J500,MATCH($C$5,$C$51:$C$500,0)),"")</f>
        <v>1177812524</v>
      </c>
      <c r="K5" s="2">
        <f>IFERROR(INDEX(K51:K500,MATCH($C$5,$C$51:$C$500,0)),"")</f>
        <v>4712127320</v>
      </c>
      <c r="L5" s="2">
        <f>IFERROR(INDEX(L51:L500,MATCH($C$5,$C$51:$C$500,0)),"")</f>
        <v>3710882212</v>
      </c>
      <c r="M5" s="2">
        <f>IFERROR(INDEX(M51:M500,MATCH($C$5,$C$51:$C$500,0)),"")</f>
        <v>522444841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86520757189</v>
      </c>
      <c r="H6" s="2">
        <f>IFERROR(INDEX(D6:G6,COUNT(D6:G6)),"")</f>
        <v>86520757189</v>
      </c>
      <c r="I6" s="2">
        <f>IFERROR(INDEX(I51:I500,MATCH($C$6,$C$51:$C$500,0)),"")</f>
        <v>79730296980</v>
      </c>
      <c r="J6" s="2">
        <f>IFERROR(INDEX(J51:J500,MATCH($C$6,$C$51:$C$500,0)),"")</f>
        <v>20105191239</v>
      </c>
      <c r="K6" s="2">
        <f>IFERROR(INDEX(K51:K500,MATCH($C$6,$C$51:$C$500,0)),"")</f>
        <v>18927378715</v>
      </c>
      <c r="L6" s="2">
        <f>IFERROR(INDEX(L51:L500,MATCH($C$6,$C$51:$C$500,0)),"")</f>
        <v>14315251395</v>
      </c>
      <c r="M6" s="2">
        <f>IFERROR(INDEX(M51:M500,MATCH($C$6,$C$51:$C$500,0)),"")</f>
        <v>12804369183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0.99</v>
      </c>
      <c r="H7" s="3">
        <f>IFERROR(INDEX(D7:G7,COUNT(D7:G7)),"")</f>
        <v>0.99</v>
      </c>
      <c r="I7" s="3">
        <f>IFERROR(INDEX(I51:I500,MATCH($C$7,$C$51:$C$500,0))/1000000000,"")</f>
        <v>0.97</v>
      </c>
      <c r="J7" s="3">
        <f>IFERROR(INDEX(J51:J500,MATCH($C$7,$C$51:$C$500,0))/1000000000,"")</f>
        <v>0.68</v>
      </c>
      <c r="K7" s="3">
        <f>IFERROR(INDEX(K51:K500,MATCH($C$7,$C$51:$C$500,0))/1000000000,"")</f>
        <v>0.01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-2000000000</v>
      </c>
      <c r="H8" s="2">
        <f>IFERROR(INDEX(D8:G8,COUNT(D8:G8)),"")</f>
        <v>-2000000000</v>
      </c>
      <c r="I8" s="2">
        <f>IFERROR(INDEX(I51:I500,MATCH($C$8,$C$51:$C$500,0)),"")</f>
        <v>-48000000000</v>
      </c>
      <c r="J8" s="2">
        <f>IFERROR(INDEX(J51:J500,MATCH($C$8,$C$51:$C$500,0)),"")</f>
        <v>-3000000000</v>
      </c>
      <c r="K8" s="2">
        <f>IFERROR(INDEX(K51:K500,MATCH($C$8,$C$51:$C$500,0)),"")</f>
        <v>1000000000</v>
      </c>
      <c r="L8" s="2">
        <f>IFERROR(INDEX(L51:L500,MATCH($C$8,$C$51:$C$500,0)),"")</f>
        <v>1000000000</v>
      </c>
      <c r="M8" s="2">
        <f>IFERROR(INDEX(M51:M500,MATCH($C$8,$C$51:$C$500,0)),"")</f>
        <v>6000000000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-2.0299999999999998</v>
      </c>
      <c r="H9" s="3">
        <f>IFERROR(INDEX(D9:G9,COUNT(D9:G9)),"")</f>
        <v>-2.0299999999999998</v>
      </c>
      <c r="I9" s="3">
        <f>IFERROR(INDEX(I51:I500,MATCH($C$9,$C$51:$C$500,0)),"")</f>
        <v>-49.59</v>
      </c>
      <c r="J9" s="3">
        <f>IFERROR(INDEX(J51:J500,MATCH($C$9,$C$51:$C$500,0)),"")</f>
        <v>-5.13</v>
      </c>
      <c r="K9" s="3">
        <f>IFERROR(INDEX(K51:K500,MATCH($C$9,$C$51:$C$500,0)),"")</f>
        <v>266.99</v>
      </c>
      <c r="L9" s="3">
        <f>IFERROR(INDEX(L51:L500,MATCH($C$9,$C$51:$C$500,0)),"")</f>
        <v>751.71</v>
      </c>
      <c r="M9" s="3">
        <f>IFERROR(INDEX(M51:M500,MATCH($C$9,$C$51:$C$500,0)),"")</f>
        <v>8026.41</v>
      </c>
    </row>
    <row r="10" spans="1:13" ht="15.5" x14ac:dyDescent="0.35">
      <c r="C10" t="s">
        <v>17</v>
      </c>
      <c r="D10" s="3">
        <f ca="1">IFERROR(IF(D9=0,"",D2/D9),"")</f>
        <v>-36.453201970443352</v>
      </c>
      <c r="I10" s="3">
        <f ca="1">IFERROR(IF(I9=0,"",I2/I9),"")</f>
        <v>-2.1980237951199837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313760957</v>
      </c>
      <c r="H11" s="2">
        <f>IFERROR(INDEX(D11:G11,COUNT(D11:G11)),"")</f>
        <v>313760957</v>
      </c>
      <c r="I11" s="2">
        <f>IFERROR(INDEX(I51:I500,MATCH($C$11,$C$51:$C$500,0)),"")</f>
        <v>7902920650</v>
      </c>
      <c r="J11" s="2">
        <f>IFERROR(INDEX(J51:J500,MATCH($C$11,$C$51:$C$500,0)),"")</f>
        <v>739346596</v>
      </c>
      <c r="K11" s="2">
        <f>IFERROR(INDEX(K51:K500,MATCH($C$11,$C$51:$C$500,0)),"")</f>
        <v>591379695</v>
      </c>
      <c r="L11" s="2">
        <f>IFERROR(INDEX(L51:L500,MATCH($C$11,$C$51:$C$500,0)),"")</f>
        <v>487788218</v>
      </c>
      <c r="M11" s="2">
        <f>IFERROR(INDEX(M51:M500,MATCH($C$11,$C$51:$C$500,0)),"")</f>
        <v>8168888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9000000000</v>
      </c>
      <c r="H12" s="2">
        <f>IFERROR(INDEX(D12:G12,COUNT(D12:G12)),"")</f>
        <v>9000000000</v>
      </c>
      <c r="I12" s="2">
        <f>IFERROR(INDEX(I51:I500,MATCH($C$12,$C$51:$C$500,0)),"")</f>
        <v>6000000000</v>
      </c>
      <c r="J12" s="2">
        <f>IFERROR(INDEX(J51:J500,MATCH($C$12,$C$51:$C$500,0)),"")</f>
        <v>13000000000</v>
      </c>
      <c r="K12" s="2">
        <f>IFERROR(INDEX(K51:K500,MATCH($C$12,$C$51:$C$500,0)),"")</f>
        <v>8000000000</v>
      </c>
      <c r="L12" s="2">
        <f>IFERROR(INDEX(L51:L500,MATCH($C$12,$C$51:$C$500,0)),"")</f>
        <v>7000000000</v>
      </c>
      <c r="M12" s="2">
        <f>IFERROR(INDEX(M51:M500,MATCH($C$12,$C$51:$C$500,0)),"")</f>
        <v>1000000000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10000000000</v>
      </c>
      <c r="H13" s="2">
        <f>IFERROR(INDEX(D13:G13,COUNT(D13:G13)),"")</f>
        <v>10000000000</v>
      </c>
      <c r="I13" s="2">
        <f>IFERROR(INDEX(I51:I500,MATCH($C$13,$C$51:$C$500,0)),"")</f>
        <v>14000000000</v>
      </c>
      <c r="J13" s="2">
        <f>IFERROR(INDEX(J51:J500,MATCH($C$13,$C$51:$C$500,0)),"")</f>
        <v>14000000000</v>
      </c>
      <c r="K13" s="2">
        <f>IFERROR(INDEX(K51:K500,MATCH($C$13,$C$51:$C$500,0)),"")</f>
        <v>9000000000</v>
      </c>
      <c r="L13" s="2">
        <f>IFERROR(INDEX(L51:L500,MATCH($C$13,$C$51:$C$500,0)),"")</f>
        <v>7000000000</v>
      </c>
      <c r="M13" s="2">
        <f>IFERROR(INDEX(M51:M500,MATCH($C$13,$C$51:$C$500,0)),"")</f>
        <v>1000000000</v>
      </c>
    </row>
    <row r="14" spans="1:13" ht="15.5" x14ac:dyDescent="0.35">
      <c r="C14" t="s">
        <v>26</v>
      </c>
      <c r="D14" s="2">
        <f>IFERROR(INDEX(D51:D500,MATCH($C$14,$C$51:$C$500,0)),"")</f>
        <v>-488236884</v>
      </c>
      <c r="H14" s="2">
        <f>IFERROR(SUM(D14:G14)*(4/MAX(1,COUNT(D14:G14))),"")</f>
        <v>-1952947536</v>
      </c>
      <c r="I14" s="2">
        <f>IFERROR(INDEX(I51:I500,MATCH($C$14,$C$51:$C$500,0)),"")</f>
        <v>-1695444488</v>
      </c>
      <c r="J14" s="2">
        <f>IFERROR(INDEX(J51:J500,MATCH($C$14,$C$51:$C$500,0)),"")</f>
        <v>-1052685104</v>
      </c>
      <c r="K14" s="2">
        <f>IFERROR(INDEX(K51:K500,MATCH($C$14,$C$51:$C$500,0)),"")</f>
        <v>-859675420</v>
      </c>
      <c r="L14" s="2">
        <f>IFERROR(INDEX(L51:L500,MATCH($C$14,$C$51:$C$500,0)),"")</f>
        <v>-517771355</v>
      </c>
      <c r="M14" s="2">
        <f>IFERROR(INDEX(M51:M500,MATCH($C$14,$C$51:$C$500,0)),"")</f>
        <v>-94389497</v>
      </c>
    </row>
    <row r="15" spans="1:13" ht="15.5" x14ac:dyDescent="0.35">
      <c r="C15" t="s">
        <v>27</v>
      </c>
      <c r="D15" s="2">
        <f>IFERROR(INDEX(D51:D500,MATCH($C$15,$C$51:$C$500,0)),"")</f>
        <v>3054700</v>
      </c>
      <c r="H15" s="2">
        <f>IFERROR(SUM(D15:G15)*(4/MAX(1,COUNT(D15:G15))),"")</f>
        <v>12218800</v>
      </c>
      <c r="I15" s="2">
        <f>IFERROR(INDEX(I51:I500,MATCH($C$15,$C$51:$C$500,0)),"")</f>
        <v>-2067816612</v>
      </c>
      <c r="J15" s="2">
        <f>IFERROR(INDEX(J51:J500,MATCH($C$15,$C$51:$C$500,0)),"")</f>
        <v>-820912644</v>
      </c>
      <c r="K15" s="2">
        <f>IFERROR(INDEX(K51:K500,MATCH($C$15,$C$51:$C$500,0)),"")</f>
        <v>-1687793715</v>
      </c>
      <c r="L15" s="2">
        <f>IFERROR(INDEX(L51:L500,MATCH($C$15,$C$51:$C$500,0)),"")</f>
        <v>-1094883948</v>
      </c>
      <c r="M15" s="2">
        <f>IFERROR(INDEX(M51:M500,MATCH($C$15,$C$51:$C$500,0)),"")</f>
        <v>-256414582</v>
      </c>
    </row>
    <row r="16" spans="1:13" ht="15.5" x14ac:dyDescent="0.35">
      <c r="C16" t="s">
        <v>28</v>
      </c>
      <c r="D16" s="2">
        <f>IFERROR(INDEX(D51:D500,MATCH($C$16,$C$51:$C$500,0)),"")</f>
        <v>1365894969</v>
      </c>
      <c r="H16" s="2">
        <f>IFERROR(SUM(D16:G16)*(4/MAX(1,COUNT(D16:G16))),"")</f>
        <v>5463579876</v>
      </c>
      <c r="I16" s="2">
        <f>IFERROR(INDEX(I51:I500,MATCH($C$16,$C$51:$C$500,0)),"")</f>
        <v>3561911437</v>
      </c>
      <c r="J16" s="2">
        <f>IFERROR(INDEX(J51:J500,MATCH($C$16,$C$51:$C$500,0)),"")</f>
        <v>1996617608</v>
      </c>
      <c r="K16" s="2">
        <f>IFERROR(INDEX(K51:K500,MATCH($C$16,$C$51:$C$500,0)),"")</f>
        <v>6358231595</v>
      </c>
      <c r="L16" s="2">
        <f>IFERROR(INDEX(L51:L500,MATCH($C$16,$C$51:$C$500,0)),"")</f>
        <v>4786088320</v>
      </c>
      <c r="M16" s="2">
        <f>IFERROR(INDEX(M51:M500,MATCH($C$16,$C$51:$C$500,0)),"")</f>
        <v>778859423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73260000000</v>
      </c>
      <c r="H20" s="2">
        <f t="shared" ref="H20:M20" ca="1" si="0">IFERROR(H21*H2,"")</f>
        <v>73260000000</v>
      </c>
      <c r="I20" s="2">
        <f t="shared" ca="1" si="0"/>
        <v>105730000000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990000000</v>
      </c>
      <c r="H21" s="2">
        <f>IFERROR(INDEX(D21:G21,COUNT(D21:G21)),"")</f>
        <v>990000000</v>
      </c>
      <c r="I21" s="2">
        <f>IFERROR(INDEX(I51:I500,MATCH($C$7,$C$51:$C$500,0)),"")</f>
        <v>970000000</v>
      </c>
      <c r="J21" s="2">
        <f>IFERROR(INDEX(J51:J500,MATCH($C$7,$C$51:$C$500,0)),"")</f>
        <v>680000000</v>
      </c>
      <c r="K21" s="2">
        <f>IFERROR(INDEX(K51:K500,MATCH($C$7,$C$51:$C$500,0)),"")</f>
        <v>10000000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1.5824626985281063</v>
      </c>
      <c r="H23" s="3">
        <f t="shared" ref="H23:M23" si="1">IFERROR(H5/H6*100,"")</f>
        <v>6.3298507941124251</v>
      </c>
      <c r="I23" s="3">
        <f t="shared" si="1"/>
        <v>1.8749848446883335</v>
      </c>
      <c r="J23" s="3">
        <f t="shared" si="1"/>
        <v>5.8582507870667859</v>
      </c>
      <c r="K23" s="3">
        <f t="shared" si="1"/>
        <v>24.895826257576946</v>
      </c>
      <c r="L23" s="3">
        <f t="shared" si="1"/>
        <v>25.922578022598536</v>
      </c>
      <c r="M23" s="3">
        <f t="shared" si="1"/>
        <v>4.0802075723779918</v>
      </c>
    </row>
    <row r="24" spans="1:13" ht="15.5" x14ac:dyDescent="0.35">
      <c r="C24" t="s">
        <v>43</v>
      </c>
      <c r="D24" s="4">
        <f>IFERROR(_xlfn.RRI(5,I23,D23),"")</f>
        <v>-3.335469926293011E-2</v>
      </c>
      <c r="H24" s="4">
        <f t="shared" ref="H24:M24" si="2">IFERROR(_xlfn.RRI(5,M23,H23),"")</f>
        <v>9.1797871017322619E-2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1.38</v>
      </c>
      <c r="H25" s="3">
        <f>IFERROR(INDEX(D25:G25,COUNT(D25:G25)),"")</f>
        <v>1.38</v>
      </c>
      <c r="I25" s="3">
        <f>IFERROR(INDEX(I51:I500,MATCH($C$25,$C$51:$C$500,0)),"")</f>
        <v>1.54</v>
      </c>
      <c r="J25" s="3">
        <f>IFERROR(INDEX(J51:J500,MATCH($C$25,$C$51:$C$500,0)),"")</f>
        <v>1.73</v>
      </c>
      <c r="K25" s="3">
        <f>IFERROR(INDEX(K51:K500,MATCH($C$25,$C$51:$C$500,0)),"")</f>
        <v>934.09</v>
      </c>
      <c r="L25" s="3">
        <f>IFERROR(INDEX(L51:L500,MATCH($C$25,$C$51:$C$500,0)),"")</f>
        <v>4921.6099999999997</v>
      </c>
      <c r="M25" s="3">
        <f>IFERROR(INDEX(M51:M500,MATCH($C$25,$C$51:$C$500,0)),"")</f>
        <v>696.59</v>
      </c>
    </row>
    <row r="26" spans="1:13" ht="15.5" x14ac:dyDescent="0.35">
      <c r="C26" t="s">
        <v>46</v>
      </c>
      <c r="D26" s="4">
        <f>IFERROR(_xlfn.RRI(5,I25,D25),"")</f>
        <v>-2.1700856924419809E-2</v>
      </c>
      <c r="H26" s="4">
        <f t="shared" ref="H26:M26" si="3">IFERROR(_xlfn.RRI(5,M25,H25),"")</f>
        <v>-0.71200803560560888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31.411288088888888</v>
      </c>
      <c r="H27" s="3">
        <f t="shared" ref="H27:M27" si="4">IFERROR(H4/H21,"")</f>
        <v>125.64515235555555</v>
      </c>
      <c r="I27" s="3">
        <f t="shared" si="4"/>
        <v>122.65505616288659</v>
      </c>
      <c r="J27" s="3">
        <f t="shared" si="4"/>
        <v>141.21676692941176</v>
      </c>
      <c r="K27" s="3">
        <f t="shared" si="4"/>
        <v>10009.1423271</v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-0.23848220191529235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-0.10389610389610399</v>
      </c>
      <c r="I29" s="4">
        <f t="shared" si="6"/>
        <v>-0.1098265895953757</v>
      </c>
      <c r="J29" s="4">
        <f t="shared" si="6"/>
        <v>-0.99814793007097813</v>
      </c>
      <c r="K29" s="4">
        <f t="shared" si="6"/>
        <v>-0.81020641619307499</v>
      </c>
      <c r="L29" s="4">
        <f t="shared" si="6"/>
        <v>6.0652894816175937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2.4378091586359826E-2</v>
      </c>
      <c r="I30" s="4">
        <f t="shared" si="7"/>
        <v>-0.13144126699773104</v>
      </c>
      <c r="J30" s="4">
        <f t="shared" si="7"/>
        <v>-0.9858912220133923</v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86.99</v>
      </c>
      <c r="H32" s="3">
        <f>IFERROR(INDEX(D32:G32,COUNT(D32:G32)),"")</f>
        <v>86.99</v>
      </c>
      <c r="I32" s="3">
        <f>IFERROR(INDEX(I51:I500,MATCH($C$32,$C$51:$C$500,0)),"")</f>
        <v>82.07</v>
      </c>
      <c r="J32" s="3">
        <f>IFERROR(INDEX(J51:J500,MATCH($C$32,$C$51:$C$500,0)),"")</f>
        <v>29.57</v>
      </c>
      <c r="K32" s="3">
        <f>IFERROR(INDEX(K51:K500,MATCH($C$32,$C$51:$C$500,0)),"")</f>
        <v>3785.48</v>
      </c>
      <c r="L32" s="3">
        <f>IFERROR(INDEX(L51:L500,MATCH($C$32,$C$51:$C$500,0)),"")</f>
        <v>19087</v>
      </c>
      <c r="M32" s="3">
        <f>IFERROR(INDEX(M51:M500,MATCH($C$32,$C$51:$C$500,0)),"")</f>
        <v>17072.490000000002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0.85</v>
      </c>
      <c r="H33" s="3">
        <f>IFERROR(INDEX(D33:G33,COUNT(D33:G33)),"")</f>
        <v>0.85</v>
      </c>
      <c r="I33" s="3">
        <f>IFERROR(INDEX(I51:I500,MATCH($C$33,$C$51:$C$500,0)),"")</f>
        <v>1.33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53.62</v>
      </c>
      <c r="H34" s="3">
        <f>IFERROR(INDEX(D34:G34,COUNT(D34:G34)),"")</f>
        <v>53.62</v>
      </c>
      <c r="I34" s="3">
        <f>IFERROR(INDEX(I51:I500,MATCH($C$34,$C$51:$C$500,0)),"")</f>
        <v>70.78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2.37</v>
      </c>
      <c r="H35" s="3">
        <f>IFERROR(INDEX(D35:G35,COUNT(D35:G35)),"")</f>
        <v>2.37</v>
      </c>
      <c r="I35" s="3">
        <f>IFERROR(INDEX(I51:I500,MATCH($C$35,$C$51:$C$500,0)),"")</f>
        <v>0.89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 t="str">
        <f>IFERROR(INDEX(D51:D500,MATCH($C$36,$C$51:$C$500,0)),"")</f>
        <v/>
      </c>
      <c r="H36" s="4" t="str">
        <f t="shared" ref="H36:M36" si="8">IFERROR(INDEX(H51:H500,MATCH($C$36,$C$51:$C$500,0)),"")</f>
        <v/>
      </c>
      <c r="I36" s="4" t="str">
        <f t="shared" si="8"/>
        <v/>
      </c>
      <c r="J36" s="4" t="str">
        <f t="shared" si="8"/>
        <v/>
      </c>
      <c r="K36" s="4" t="str">
        <f t="shared" si="8"/>
        <v/>
      </c>
      <c r="L36" s="4" t="str">
        <f t="shared" si="8"/>
        <v/>
      </c>
      <c r="M36" s="4" t="str">
        <f t="shared" si="8"/>
        <v/>
      </c>
    </row>
    <row r="37" spans="1:13" ht="15.5" x14ac:dyDescent="0.35">
      <c r="B37" t="s">
        <v>65</v>
      </c>
      <c r="C37" t="s">
        <v>66</v>
      </c>
      <c r="D37" s="3" t="str">
        <f>IFERROR(INDEX(D51:D500,MATCH($C$37,$C$51:$C$500,0)),"")</f>
        <v/>
      </c>
      <c r="H37" s="3" t="str">
        <f t="shared" ref="H37:M37" si="9">IFERROR(INDEX(H51:H500,MATCH($C$37,$C$51:$C$500,0)),"")</f>
        <v/>
      </c>
      <c r="I37" s="3" t="str">
        <f t="shared" si="9"/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31097175208</v>
      </c>
      <c r="E51" s="5">
        <v>35264324584</v>
      </c>
      <c r="F51" s="5">
        <v>29046806496</v>
      </c>
      <c r="G51" s="5">
        <v>22640646978</v>
      </c>
      <c r="I51" s="5">
        <v>118975404478</v>
      </c>
      <c r="J51" s="5">
        <v>96027401512</v>
      </c>
      <c r="K51" s="5">
        <v>100091423271</v>
      </c>
      <c r="L51" s="5">
        <v>42627459448</v>
      </c>
      <c r="M51" s="5">
        <v>36919958216</v>
      </c>
    </row>
    <row r="52" spans="2:13" ht="15.5" x14ac:dyDescent="0.35">
      <c r="C52" t="s">
        <v>73</v>
      </c>
      <c r="D52" s="5">
        <v>-25621371528</v>
      </c>
      <c r="E52" s="5">
        <v>-27988891639</v>
      </c>
      <c r="F52" s="5">
        <v>-23859868815</v>
      </c>
      <c r="G52" s="5">
        <v>-19050899517</v>
      </c>
      <c r="I52" s="5">
        <v>-95340508332</v>
      </c>
      <c r="J52" s="5">
        <v>-77864635753</v>
      </c>
      <c r="K52" s="5">
        <v>-84203677101</v>
      </c>
      <c r="L52" s="5">
        <v>-33169634777</v>
      </c>
      <c r="M52" s="5">
        <v>-30829492839</v>
      </c>
    </row>
    <row r="53" spans="2:13" ht="15.5" x14ac:dyDescent="0.35">
      <c r="C53" t="s">
        <v>74</v>
      </c>
      <c r="D53" s="5">
        <v>5475803680</v>
      </c>
      <c r="E53" s="5">
        <v>7275432945</v>
      </c>
      <c r="F53" s="5">
        <v>5186937681</v>
      </c>
      <c r="G53" s="5">
        <v>3589747461</v>
      </c>
      <c r="I53" s="5">
        <v>23634896146</v>
      </c>
      <c r="J53" s="5">
        <v>18162765759</v>
      </c>
      <c r="K53" s="5">
        <v>15887746170</v>
      </c>
      <c r="L53" s="5">
        <v>9457824671</v>
      </c>
      <c r="M53" s="5">
        <v>6090465377</v>
      </c>
    </row>
    <row r="54" spans="2:13" ht="15.5" x14ac:dyDescent="0.35">
      <c r="C54" t="s">
        <v>75</v>
      </c>
      <c r="D54" s="5">
        <v>-3621671827</v>
      </c>
      <c r="E54" s="5">
        <v>-5023538923</v>
      </c>
      <c r="F54" s="5">
        <v>-3984435144</v>
      </c>
      <c r="G54" s="5">
        <v>-3537827813</v>
      </c>
      <c r="I54" s="5">
        <v>-18406340212</v>
      </c>
      <c r="J54" s="5">
        <v>-15121079608</v>
      </c>
      <c r="K54" s="5">
        <v>-8698214155</v>
      </c>
      <c r="L54" s="5">
        <v>-4153964996</v>
      </c>
      <c r="M54" s="5">
        <v>-5217216457</v>
      </c>
    </row>
    <row r="55" spans="2:13" ht="15.5" x14ac:dyDescent="0.35">
      <c r="C55" t="s">
        <v>77</v>
      </c>
      <c r="D55" s="5">
        <v>-5349814270</v>
      </c>
      <c r="E55" s="5">
        <v>-4339707854</v>
      </c>
      <c r="F55" s="5">
        <v>-4445604691</v>
      </c>
      <c r="G55" s="5">
        <v>-4076249951</v>
      </c>
      <c r="I55" s="5">
        <v>-18799550263</v>
      </c>
      <c r="J55" s="5">
        <v>-15108100612</v>
      </c>
      <c r="K55" s="5">
        <v>-8698214155</v>
      </c>
      <c r="L55" s="5">
        <v>-4153964996</v>
      </c>
      <c r="M55" s="5">
        <v>-5217216457</v>
      </c>
    </row>
    <row r="56" spans="2:13" ht="15.5" x14ac:dyDescent="0.35">
      <c r="C56" t="s">
        <v>80</v>
      </c>
    </row>
    <row r="57" spans="2:13" ht="15.5" x14ac:dyDescent="0.35">
      <c r="C57" t="s">
        <v>78</v>
      </c>
      <c r="D57" s="5">
        <v>1854131853</v>
      </c>
      <c r="E57" s="5">
        <v>2251894022</v>
      </c>
      <c r="F57" s="5">
        <v>1202502537</v>
      </c>
      <c r="G57" s="5">
        <v>51919648</v>
      </c>
      <c r="I57" s="5">
        <v>5228555934</v>
      </c>
      <c r="J57" s="5">
        <v>3041686151</v>
      </c>
      <c r="K57" s="5">
        <v>7189532015</v>
      </c>
      <c r="L57" s="5">
        <v>5303859675</v>
      </c>
      <c r="M57" s="5">
        <v>873248920</v>
      </c>
    </row>
    <row r="58" spans="2:13" ht="15.5" x14ac:dyDescent="0.35">
      <c r="C58" t="s">
        <v>79</v>
      </c>
      <c r="D58" s="5">
        <v>-488236884</v>
      </c>
      <c r="E58" s="5">
        <v>-246973095</v>
      </c>
      <c r="F58" s="5">
        <v>-660273322</v>
      </c>
      <c r="G58" s="5">
        <v>-556685271</v>
      </c>
      <c r="I58" s="5">
        <v>-1666644497</v>
      </c>
      <c r="J58" s="5">
        <v>-1045068543</v>
      </c>
      <c r="K58" s="5">
        <v>-831300420</v>
      </c>
      <c r="L58" s="5">
        <v>-517771355</v>
      </c>
      <c r="M58" s="5">
        <v>-94389497</v>
      </c>
    </row>
    <row r="59" spans="2:13" ht="15.5" x14ac:dyDescent="0.35">
      <c r="C59" t="s">
        <v>26</v>
      </c>
      <c r="D59" s="5">
        <v>-488236884</v>
      </c>
      <c r="E59" s="5">
        <v>-275773086</v>
      </c>
      <c r="F59" s="5">
        <v>-660273322</v>
      </c>
      <c r="G59" s="5">
        <v>-556685271</v>
      </c>
      <c r="I59" s="5">
        <v>-1695444488</v>
      </c>
      <c r="J59" s="5">
        <v>-1052685104</v>
      </c>
      <c r="K59" s="5">
        <v>-859675420</v>
      </c>
      <c r="L59" s="5">
        <v>-517771355</v>
      </c>
      <c r="M59" s="5">
        <v>-94389497</v>
      </c>
    </row>
    <row r="60" spans="2:13" ht="15.5" x14ac:dyDescent="0.35">
      <c r="C60" t="s">
        <v>81</v>
      </c>
      <c r="D60" s="5">
        <v>-488236884</v>
      </c>
      <c r="E60" s="5">
        <v>-246973095</v>
      </c>
      <c r="F60" s="5">
        <v>-660273322</v>
      </c>
      <c r="G60" s="5">
        <v>-556685271</v>
      </c>
      <c r="I60" s="5">
        <v>-1666644497</v>
      </c>
      <c r="J60" s="5">
        <v>-1045068543</v>
      </c>
      <c r="K60" s="5">
        <v>-831300420</v>
      </c>
      <c r="L60" s="5">
        <v>-517771355</v>
      </c>
      <c r="M60" s="5">
        <v>-94389497</v>
      </c>
    </row>
    <row r="61" spans="2:13" ht="15.5" x14ac:dyDescent="0.35">
      <c r="C61" t="s">
        <v>28</v>
      </c>
      <c r="D61" s="5">
        <v>1365894969</v>
      </c>
      <c r="E61" s="5">
        <v>2004920927</v>
      </c>
      <c r="F61" s="5">
        <v>542229215</v>
      </c>
      <c r="G61" s="5">
        <v>-504765623</v>
      </c>
      <c r="I61" s="5">
        <v>3561911437</v>
      </c>
      <c r="J61" s="5">
        <v>1996617608</v>
      </c>
      <c r="K61" s="5">
        <v>6358231595</v>
      </c>
      <c r="L61" s="5">
        <v>4786088320</v>
      </c>
      <c r="M61" s="5">
        <v>778859423</v>
      </c>
    </row>
    <row r="62" spans="2:13" ht="15.5" x14ac:dyDescent="0.35">
      <c r="C62" t="s">
        <v>27</v>
      </c>
      <c r="D62" s="5">
        <v>3054700</v>
      </c>
      <c r="E62" s="5">
        <v>-1614428683</v>
      </c>
      <c r="F62" s="5">
        <v>-86426741</v>
      </c>
      <c r="G62" s="5">
        <v>72790476</v>
      </c>
      <c r="I62" s="5">
        <v>-2067816612</v>
      </c>
      <c r="J62" s="5">
        <v>-820912644</v>
      </c>
      <c r="K62" s="5">
        <v>-1687793715</v>
      </c>
      <c r="L62" s="5">
        <v>-1094883948</v>
      </c>
      <c r="M62" s="5">
        <v>-256414582</v>
      </c>
    </row>
    <row r="63" spans="2:13" ht="15.5" x14ac:dyDescent="0.35">
      <c r="C63" t="s">
        <v>82</v>
      </c>
      <c r="D63" s="5">
        <v>-92180</v>
      </c>
      <c r="E63" s="5">
        <v>-398435620</v>
      </c>
      <c r="F63" s="5">
        <v>-66665060</v>
      </c>
      <c r="G63" s="5">
        <v>61179140</v>
      </c>
      <c r="I63" s="5">
        <v>-849509540</v>
      </c>
      <c r="J63" s="5">
        <v>-801428100</v>
      </c>
      <c r="K63" s="5">
        <v>-1647873040</v>
      </c>
      <c r="L63" s="5">
        <v>-1091695933</v>
      </c>
      <c r="M63" s="5">
        <v>-284181109</v>
      </c>
    </row>
    <row r="64" spans="2:13" ht="15.5" x14ac:dyDescent="0.35">
      <c r="C64" t="s">
        <v>83</v>
      </c>
      <c r="D64" s="5">
        <v>3146880</v>
      </c>
      <c r="E64" s="5">
        <v>-1215993063</v>
      </c>
      <c r="F64" s="5">
        <v>-19761681</v>
      </c>
      <c r="G64" s="5">
        <v>11611336</v>
      </c>
      <c r="I64" s="5">
        <v>-1218307072</v>
      </c>
      <c r="J64" s="5">
        <v>-19484544</v>
      </c>
      <c r="K64" s="5">
        <v>-39920675</v>
      </c>
      <c r="L64" s="5">
        <v>-3188015</v>
      </c>
      <c r="M64" s="5">
        <v>27766527</v>
      </c>
    </row>
    <row r="65" spans="2:13" ht="15.5" x14ac:dyDescent="0.35">
      <c r="C65" t="s">
        <v>478</v>
      </c>
    </row>
    <row r="66" spans="2:13" ht="15.5" x14ac:dyDescent="0.35">
      <c r="C66" t="s">
        <v>84</v>
      </c>
      <c r="D66" s="5">
        <v>3054700</v>
      </c>
      <c r="E66" s="5">
        <v>-1614428683</v>
      </c>
      <c r="F66" s="5">
        <v>-86426741</v>
      </c>
      <c r="G66" s="5">
        <v>72790476</v>
      </c>
      <c r="I66" s="5">
        <v>-2067816612</v>
      </c>
      <c r="J66" s="5">
        <v>-820912644</v>
      </c>
      <c r="K66" s="5">
        <v>-1687793715</v>
      </c>
      <c r="L66" s="5">
        <v>-1094883948</v>
      </c>
      <c r="M66" s="5">
        <v>-256414582</v>
      </c>
    </row>
    <row r="67" spans="2:13" ht="15.5" x14ac:dyDescent="0.35">
      <c r="C67" t="s">
        <v>85</v>
      </c>
      <c r="D67" s="5">
        <v>1368949669</v>
      </c>
      <c r="E67" s="5">
        <v>390492244</v>
      </c>
      <c r="F67" s="5">
        <v>455802474</v>
      </c>
      <c r="G67" s="5">
        <v>-431975147</v>
      </c>
      <c r="I67" s="5">
        <v>1494094825</v>
      </c>
      <c r="J67" s="5">
        <v>1175704964</v>
      </c>
      <c r="K67" s="5">
        <v>4670437880</v>
      </c>
      <c r="L67" s="5">
        <v>3691204372</v>
      </c>
      <c r="M67" s="5">
        <v>522444841</v>
      </c>
    </row>
    <row r="68" spans="2:13" ht="15.5" x14ac:dyDescent="0.35">
      <c r="C68" t="s">
        <v>86</v>
      </c>
      <c r="D68" s="5">
        <v>209040</v>
      </c>
      <c r="E68" s="5">
        <v>-744510</v>
      </c>
      <c r="F68" s="5">
        <v>526890</v>
      </c>
      <c r="G68" s="5">
        <v>526890</v>
      </c>
      <c r="I68" s="5">
        <v>836160</v>
      </c>
      <c r="J68" s="5">
        <v>2107560</v>
      </c>
      <c r="K68" s="5">
        <v>41689440</v>
      </c>
      <c r="L68" s="5">
        <v>19677840</v>
      </c>
    </row>
    <row r="69" spans="2:13" ht="15.5" x14ac:dyDescent="0.35">
      <c r="C69" t="s">
        <v>87</v>
      </c>
      <c r="D69" s="5">
        <v>209040</v>
      </c>
      <c r="E69" s="5">
        <v>-744510</v>
      </c>
      <c r="F69" s="5">
        <v>526890</v>
      </c>
      <c r="G69" s="5">
        <v>526890</v>
      </c>
      <c r="I69" s="5">
        <v>836160</v>
      </c>
      <c r="J69" s="5">
        <v>2107560</v>
      </c>
      <c r="K69" s="5">
        <v>41689440</v>
      </c>
      <c r="L69" s="5">
        <v>19677840</v>
      </c>
    </row>
    <row r="70" spans="2:13" ht="15.5" x14ac:dyDescent="0.35">
      <c r="C70" t="s">
        <v>88</v>
      </c>
      <c r="D70" s="5">
        <v>1369158709</v>
      </c>
      <c r="E70" s="5">
        <v>389747734</v>
      </c>
      <c r="F70" s="5">
        <v>456329364</v>
      </c>
      <c r="G70" s="5">
        <v>-431448257</v>
      </c>
      <c r="I70" s="5">
        <v>1494930985</v>
      </c>
      <c r="J70" s="5">
        <v>1177812524</v>
      </c>
      <c r="K70" s="5">
        <v>4712127320</v>
      </c>
      <c r="L70" s="5">
        <v>3710882212</v>
      </c>
      <c r="M70" s="5">
        <v>522444841</v>
      </c>
    </row>
    <row r="71" spans="2:13" ht="15.5" x14ac:dyDescent="0.35">
      <c r="C71" t="s">
        <v>89</v>
      </c>
      <c r="D71" s="5">
        <v>1368949669</v>
      </c>
      <c r="E71" s="5">
        <v>390492244</v>
      </c>
      <c r="F71" s="5">
        <v>455802474</v>
      </c>
      <c r="G71" s="5">
        <v>-431975147</v>
      </c>
      <c r="I71" s="5">
        <v>1494094825</v>
      </c>
      <c r="J71" s="5">
        <v>1175704964</v>
      </c>
      <c r="K71" s="5">
        <v>4670437880</v>
      </c>
      <c r="L71" s="5">
        <v>3691204372</v>
      </c>
      <c r="M71" s="5">
        <v>522444841</v>
      </c>
    </row>
    <row r="72" spans="2:13" ht="15.5" x14ac:dyDescent="0.35">
      <c r="C72" t="s">
        <v>7</v>
      </c>
      <c r="D72" s="5">
        <v>1369158709</v>
      </c>
      <c r="E72" s="5">
        <v>389747734</v>
      </c>
      <c r="F72" s="5">
        <v>456329364</v>
      </c>
      <c r="G72" s="5">
        <v>-431448257</v>
      </c>
      <c r="I72" s="5">
        <v>1494930985</v>
      </c>
      <c r="J72" s="5">
        <v>1177812524</v>
      </c>
      <c r="K72" s="5">
        <v>4712127320</v>
      </c>
      <c r="L72" s="5">
        <v>3710882212</v>
      </c>
      <c r="M72" s="5">
        <v>522444841</v>
      </c>
    </row>
    <row r="73" spans="2:13" ht="15.5" x14ac:dyDescent="0.35">
      <c r="C73" t="s">
        <v>90</v>
      </c>
      <c r="D73" s="5">
        <v>1368949669</v>
      </c>
      <c r="E73" s="5">
        <v>390492244</v>
      </c>
      <c r="F73" s="5">
        <v>455802474</v>
      </c>
      <c r="G73" s="5">
        <v>-431975147</v>
      </c>
      <c r="I73" s="5">
        <v>1494094825</v>
      </c>
      <c r="J73" s="5">
        <v>1175704964</v>
      </c>
      <c r="K73" s="5">
        <v>4670437880</v>
      </c>
      <c r="L73" s="5">
        <v>3691204372</v>
      </c>
      <c r="M73" s="5">
        <v>522444841</v>
      </c>
    </row>
    <row r="74" spans="2:13" ht="15.5" x14ac:dyDescent="0.35">
      <c r="C74" t="s">
        <v>91</v>
      </c>
      <c r="D74" s="5">
        <v>1369158709</v>
      </c>
      <c r="E74" s="5">
        <v>389747734</v>
      </c>
      <c r="F74" s="5">
        <v>456329364</v>
      </c>
      <c r="G74" s="5">
        <v>-431448257</v>
      </c>
      <c r="I74" s="5">
        <v>1494930985</v>
      </c>
      <c r="J74" s="5">
        <v>1177812524</v>
      </c>
      <c r="K74" s="5">
        <v>4712127320</v>
      </c>
      <c r="L74" s="5">
        <v>3710882212</v>
      </c>
      <c r="M74" s="5">
        <v>522444841</v>
      </c>
    </row>
    <row r="75" spans="2:13" ht="15.5" x14ac:dyDescent="0.35">
      <c r="C75" t="s">
        <v>92</v>
      </c>
      <c r="D75" s="5">
        <v>1369158709</v>
      </c>
      <c r="E75" s="5">
        <v>389747734</v>
      </c>
      <c r="F75" s="5">
        <v>456329364</v>
      </c>
      <c r="G75" s="5">
        <v>-431448257</v>
      </c>
      <c r="I75" s="5">
        <v>1494930985</v>
      </c>
      <c r="J75" s="5">
        <v>1177812524</v>
      </c>
      <c r="K75" s="5">
        <v>4712127320</v>
      </c>
      <c r="L75" s="5">
        <v>3710882212</v>
      </c>
      <c r="M75" s="5">
        <v>522444841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313760957</v>
      </c>
      <c r="E79" s="5">
        <v>7902920650</v>
      </c>
      <c r="F79" s="5">
        <v>4357543996</v>
      </c>
      <c r="G79" s="5">
        <v>4642959474</v>
      </c>
      <c r="I79" s="5">
        <v>7902920650</v>
      </c>
      <c r="J79" s="5">
        <v>739346596</v>
      </c>
      <c r="K79" s="5">
        <v>591379695</v>
      </c>
      <c r="L79" s="5">
        <v>487788218</v>
      </c>
      <c r="M79" s="5">
        <v>8168888</v>
      </c>
    </row>
    <row r="80" spans="2:13" ht="15.5" x14ac:dyDescent="0.35">
      <c r="C80" t="s">
        <v>96</v>
      </c>
      <c r="D80" s="5">
        <v>27326098088</v>
      </c>
      <c r="E80" s="5">
        <v>42309590545</v>
      </c>
      <c r="F80" s="5">
        <v>39121320459</v>
      </c>
      <c r="G80" s="5">
        <v>37719380245</v>
      </c>
      <c r="I80" s="5">
        <v>42309590545</v>
      </c>
      <c r="J80" s="5">
        <v>18927397436</v>
      </c>
      <c r="K80" s="5">
        <v>19586453241</v>
      </c>
      <c r="L80" s="5">
        <v>13213985794</v>
      </c>
      <c r="M80" s="5">
        <v>4801521636</v>
      </c>
    </row>
    <row r="81" spans="3:13" ht="15.5" x14ac:dyDescent="0.35">
      <c r="C81" t="s">
        <v>97</v>
      </c>
      <c r="D81" s="5">
        <v>1263541631</v>
      </c>
      <c r="E81" s="5">
        <v>872212198</v>
      </c>
      <c r="F81" s="5">
        <v>1053906185</v>
      </c>
      <c r="G81" s="5">
        <v>2219710979</v>
      </c>
      <c r="I81" s="5">
        <v>872212198</v>
      </c>
      <c r="J81" s="5">
        <v>1085435816</v>
      </c>
    </row>
    <row r="82" spans="3:13" ht="15.5" x14ac:dyDescent="0.35">
      <c r="C82" t="s">
        <v>270</v>
      </c>
      <c r="K82" s="5">
        <v>171500000</v>
      </c>
      <c r="L82" s="5">
        <v>936475</v>
      </c>
      <c r="M82" s="5">
        <v>649313569</v>
      </c>
    </row>
    <row r="83" spans="3:13" ht="15.5" x14ac:dyDescent="0.35">
      <c r="C83" t="s">
        <v>98</v>
      </c>
      <c r="D83" s="5">
        <v>27326098088</v>
      </c>
      <c r="E83" s="5">
        <v>42309590545</v>
      </c>
      <c r="F83" s="5">
        <v>39121320459</v>
      </c>
      <c r="G83" s="5">
        <v>37719380245</v>
      </c>
      <c r="I83" s="5">
        <v>42309590545</v>
      </c>
      <c r="J83" s="5">
        <v>18927397436</v>
      </c>
      <c r="K83" s="5">
        <v>19586453241</v>
      </c>
      <c r="L83" s="5">
        <v>13213985794</v>
      </c>
      <c r="M83" s="5">
        <v>4801521636</v>
      </c>
    </row>
    <row r="84" spans="3:13" ht="15.5" x14ac:dyDescent="0.35">
      <c r="C84" t="s">
        <v>99</v>
      </c>
      <c r="E84" s="5">
        <v>20000000</v>
      </c>
      <c r="F84" s="5">
        <v>21500000</v>
      </c>
      <c r="G84" s="5">
        <v>7500000</v>
      </c>
      <c r="I84" s="5">
        <v>20000000</v>
      </c>
      <c r="J84" s="5">
        <v>12000000</v>
      </c>
      <c r="K84" s="5">
        <v>5653000</v>
      </c>
    </row>
    <row r="85" spans="3:13" ht="15.5" x14ac:dyDescent="0.35">
      <c r="C85" t="s">
        <v>100</v>
      </c>
      <c r="E85" s="5">
        <v>20000000</v>
      </c>
      <c r="F85" s="5">
        <v>21500000</v>
      </c>
      <c r="G85" s="5">
        <v>7500000</v>
      </c>
      <c r="I85" s="5">
        <v>20000000</v>
      </c>
      <c r="J85" s="5">
        <v>12000000</v>
      </c>
      <c r="K85" s="5">
        <v>5653000</v>
      </c>
    </row>
    <row r="86" spans="3:13" ht="15.5" x14ac:dyDescent="0.35">
      <c r="C86" t="s">
        <v>101</v>
      </c>
      <c r="D86" s="5">
        <v>13754720367</v>
      </c>
      <c r="E86" s="5">
        <v>18953248962</v>
      </c>
      <c r="F86" s="5">
        <v>20473826812</v>
      </c>
      <c r="G86" s="5">
        <v>23222938787</v>
      </c>
      <c r="I86" s="5">
        <v>18953248962</v>
      </c>
      <c r="J86" s="5">
        <v>3805898912</v>
      </c>
      <c r="K86" s="5">
        <v>3555298335</v>
      </c>
      <c r="L86" s="5">
        <v>2059781812</v>
      </c>
      <c r="M86" s="5">
        <v>1526545757</v>
      </c>
    </row>
    <row r="87" spans="3:13" ht="15.5" x14ac:dyDescent="0.35">
      <c r="C87" t="s">
        <v>80</v>
      </c>
      <c r="D87" s="5">
        <v>64520040</v>
      </c>
      <c r="E87" s="5">
        <v>64311000</v>
      </c>
      <c r="F87" s="5">
        <v>65055510</v>
      </c>
      <c r="G87" s="5">
        <v>64528620</v>
      </c>
      <c r="I87" s="5">
        <v>64311000</v>
      </c>
      <c r="J87" s="5">
        <v>63474840</v>
      </c>
      <c r="K87" s="5">
        <v>61367280</v>
      </c>
      <c r="L87" s="5">
        <v>-130322160</v>
      </c>
      <c r="M87" s="5">
        <v>-150000000</v>
      </c>
    </row>
    <row r="88" spans="3:13" ht="15.5" x14ac:dyDescent="0.35">
      <c r="C88" t="s">
        <v>102</v>
      </c>
      <c r="D88" s="5">
        <v>60153349804</v>
      </c>
      <c r="E88" s="5">
        <v>69926594098</v>
      </c>
      <c r="F88" s="5">
        <v>68723014876</v>
      </c>
      <c r="G88" s="5">
        <v>73957235500</v>
      </c>
      <c r="I88" s="5">
        <v>69926594098</v>
      </c>
      <c r="J88" s="5">
        <v>26066039201</v>
      </c>
      <c r="K88" s="5">
        <v>23738784271</v>
      </c>
      <c r="L88" s="5">
        <v>15761555824</v>
      </c>
      <c r="M88" s="5">
        <v>6336236281</v>
      </c>
    </row>
    <row r="89" spans="3:13" ht="15.5" x14ac:dyDescent="0.35">
      <c r="C89" t="s">
        <v>103</v>
      </c>
    </row>
    <row r="90" spans="3:13" ht="15.5" x14ac:dyDescent="0.35">
      <c r="C90" t="s">
        <v>104</v>
      </c>
      <c r="D90" s="5">
        <v>64843891118</v>
      </c>
      <c r="E90" s="5">
        <v>53257609088</v>
      </c>
      <c r="F90" s="5">
        <v>41954360546</v>
      </c>
      <c r="G90" s="5">
        <v>39251801110</v>
      </c>
      <c r="I90" s="5">
        <v>53257609088</v>
      </c>
      <c r="J90" s="5">
        <v>30132402539</v>
      </c>
      <c r="K90" s="5">
        <v>23862318380</v>
      </c>
      <c r="L90" s="5">
        <v>16911598903</v>
      </c>
      <c r="M90" s="5">
        <v>14022774508</v>
      </c>
    </row>
    <row r="91" spans="3:13" ht="15.5" x14ac:dyDescent="0.35">
      <c r="C91" t="s">
        <v>105</v>
      </c>
      <c r="L91" s="5">
        <v>19028352</v>
      </c>
      <c r="M91" s="5">
        <v>27766527</v>
      </c>
    </row>
    <row r="92" spans="3:13" ht="15.5" x14ac:dyDescent="0.35">
      <c r="C92" t="s">
        <v>106</v>
      </c>
      <c r="D92" s="5">
        <v>66032786676</v>
      </c>
      <c r="E92" s="5">
        <v>53564609088</v>
      </c>
      <c r="F92" s="5">
        <v>43447245281</v>
      </c>
      <c r="G92" s="5">
        <v>39756450283</v>
      </c>
      <c r="I92" s="5">
        <v>53564609088</v>
      </c>
      <c r="J92" s="5">
        <v>31079930160</v>
      </c>
      <c r="K92" s="5">
        <v>24862318380</v>
      </c>
      <c r="L92" s="5">
        <v>17930627255</v>
      </c>
      <c r="M92" s="5">
        <v>14050541035</v>
      </c>
    </row>
    <row r="93" spans="3:13" ht="15.5" x14ac:dyDescent="0.35">
      <c r="C93" t="s">
        <v>107</v>
      </c>
      <c r="D93" s="5">
        <v>126186136480</v>
      </c>
      <c r="E93" s="5">
        <v>123491203186</v>
      </c>
      <c r="F93" s="5">
        <v>112170260157</v>
      </c>
      <c r="G93" s="5">
        <v>113713685783</v>
      </c>
      <c r="I93" s="5">
        <v>123491203186</v>
      </c>
      <c r="J93" s="5">
        <v>57145969361</v>
      </c>
      <c r="K93" s="5">
        <v>48601102651</v>
      </c>
      <c r="L93" s="5">
        <v>33692183079</v>
      </c>
      <c r="M93" s="5">
        <v>20386777316</v>
      </c>
    </row>
    <row r="94" spans="3:13" ht="15.5" x14ac:dyDescent="0.35">
      <c r="C94" t="s">
        <v>108</v>
      </c>
    </row>
    <row r="95" spans="3:13" ht="15.5" x14ac:dyDescent="0.35">
      <c r="C95" t="s">
        <v>109</v>
      </c>
    </row>
    <row r="96" spans="3:13" ht="15.5" x14ac:dyDescent="0.35">
      <c r="C96" t="s">
        <v>110</v>
      </c>
      <c r="D96" s="5">
        <v>36186663224</v>
      </c>
      <c r="E96" s="5">
        <v>37582512649</v>
      </c>
      <c r="F96" s="5">
        <v>28599239054</v>
      </c>
      <c r="G96" s="5">
        <v>30293141410</v>
      </c>
      <c r="I96" s="5">
        <v>37582512649</v>
      </c>
      <c r="J96" s="5">
        <v>31946940416</v>
      </c>
      <c r="K96" s="5">
        <v>22378281728</v>
      </c>
      <c r="L96" s="5">
        <v>12880968563</v>
      </c>
      <c r="M96" s="5">
        <v>7049791174</v>
      </c>
    </row>
    <row r="97" spans="3:13" ht="15.5" x14ac:dyDescent="0.35">
      <c r="C97" t="s">
        <v>111</v>
      </c>
    </row>
    <row r="98" spans="3:13" ht="15.5" x14ac:dyDescent="0.35">
      <c r="C98" t="s">
        <v>112</v>
      </c>
      <c r="D98" s="5">
        <v>20699027432</v>
      </c>
      <c r="E98" s="5">
        <v>17675126176</v>
      </c>
      <c r="F98" s="5">
        <v>14095986354</v>
      </c>
      <c r="G98" s="5">
        <v>15205476260</v>
      </c>
      <c r="I98" s="5">
        <v>17675126176</v>
      </c>
      <c r="J98" s="5">
        <v>16301904212</v>
      </c>
      <c r="K98" s="5">
        <v>13080900633</v>
      </c>
      <c r="L98" s="5">
        <v>8018160991</v>
      </c>
      <c r="M98" s="5">
        <v>3327808656</v>
      </c>
    </row>
    <row r="99" spans="3:13" ht="15.5" x14ac:dyDescent="0.35">
      <c r="C99" t="s">
        <v>113</v>
      </c>
    </row>
    <row r="100" spans="3:13" ht="15.5" x14ac:dyDescent="0.35">
      <c r="C100" t="s">
        <v>114</v>
      </c>
      <c r="D100" s="5">
        <v>1263541631</v>
      </c>
      <c r="E100" s="5">
        <v>872212198</v>
      </c>
      <c r="F100" s="5">
        <v>1053906185</v>
      </c>
      <c r="G100" s="5">
        <v>2219710979</v>
      </c>
      <c r="I100" s="5">
        <v>872212198</v>
      </c>
      <c r="J100" s="5">
        <v>1085435816</v>
      </c>
      <c r="K100" s="5">
        <v>171500000</v>
      </c>
      <c r="L100" s="5">
        <v>936475</v>
      </c>
      <c r="M100" s="5">
        <v>649313569</v>
      </c>
    </row>
    <row r="101" spans="3:13" ht="15.5" x14ac:dyDescent="0.35">
      <c r="C101" t="s">
        <v>273</v>
      </c>
      <c r="D101" s="5">
        <v>7500000000</v>
      </c>
      <c r="E101" s="5">
        <v>7500000000</v>
      </c>
      <c r="F101" s="5">
        <v>7500000000</v>
      </c>
      <c r="G101" s="5">
        <v>7500000000</v>
      </c>
      <c r="I101" s="5">
        <v>7500000000</v>
      </c>
      <c r="J101" s="5">
        <v>7500000000</v>
      </c>
    </row>
    <row r="102" spans="3:13" ht="15.5" x14ac:dyDescent="0.35">
      <c r="C102" t="s">
        <v>115</v>
      </c>
      <c r="D102" s="5">
        <v>2945865204</v>
      </c>
      <c r="E102" s="5">
        <v>2615675247</v>
      </c>
      <c r="F102" s="5">
        <v>1593877689</v>
      </c>
      <c r="G102" s="5">
        <v>1233556022</v>
      </c>
      <c r="I102" s="5">
        <v>2615675247</v>
      </c>
      <c r="J102" s="5">
        <v>2648883494</v>
      </c>
      <c r="K102" s="5">
        <v>6701793460</v>
      </c>
      <c r="L102" s="5">
        <v>3426519732</v>
      </c>
      <c r="M102" s="5">
        <v>1733180067</v>
      </c>
    </row>
    <row r="103" spans="3:13" ht="15.5" x14ac:dyDescent="0.35">
      <c r="C103" t="s">
        <v>116</v>
      </c>
      <c r="D103" s="5">
        <v>380000000</v>
      </c>
      <c r="E103" s="5">
        <v>580886745</v>
      </c>
      <c r="F103" s="5">
        <v>595000000</v>
      </c>
      <c r="G103" s="5">
        <v>575000000</v>
      </c>
      <c r="I103" s="5">
        <v>580886745</v>
      </c>
      <c r="J103" s="5">
        <v>1386328328</v>
      </c>
      <c r="K103" s="5">
        <v>1035935757</v>
      </c>
      <c r="L103" s="5">
        <v>637899509</v>
      </c>
      <c r="M103" s="5">
        <v>584201984</v>
      </c>
    </row>
    <row r="104" spans="3:13" ht="15.5" x14ac:dyDescent="0.35">
      <c r="C104" t="s">
        <v>118</v>
      </c>
    </row>
    <row r="105" spans="3:13" ht="15.5" x14ac:dyDescent="0.35">
      <c r="C105" t="s">
        <v>442</v>
      </c>
      <c r="D105" s="5">
        <v>1251940000</v>
      </c>
      <c r="E105" s="5">
        <v>1335240000</v>
      </c>
      <c r="F105" s="5">
        <v>1458750000</v>
      </c>
      <c r="G105" s="5">
        <v>1301868786</v>
      </c>
      <c r="I105" s="5">
        <v>1335240000</v>
      </c>
      <c r="J105" s="5">
        <v>1833600000</v>
      </c>
      <c r="K105" s="5">
        <v>5000000000</v>
      </c>
      <c r="L105" s="5">
        <v>5135109321</v>
      </c>
      <c r="M105" s="5">
        <v>307451959</v>
      </c>
    </row>
    <row r="106" spans="3:13" ht="15.5" x14ac:dyDescent="0.35">
      <c r="C106" t="s">
        <v>350</v>
      </c>
      <c r="D106" s="5">
        <v>206072964</v>
      </c>
      <c r="E106" s="5">
        <v>2725807470</v>
      </c>
      <c r="F106" s="5">
        <v>1654931639</v>
      </c>
      <c r="G106" s="5">
        <v>2253494867</v>
      </c>
      <c r="I106" s="5">
        <v>2725807470</v>
      </c>
      <c r="J106" s="5">
        <v>2306099554</v>
      </c>
      <c r="K106" s="5">
        <v>2167698325</v>
      </c>
      <c r="L106" s="5">
        <v>1222070800</v>
      </c>
      <c r="M106" s="5">
        <v>109890000</v>
      </c>
    </row>
    <row r="107" spans="3:13" ht="15.5" x14ac:dyDescent="0.35">
      <c r="C107" t="s">
        <v>378</v>
      </c>
    </row>
    <row r="108" spans="3:13" ht="15.5" x14ac:dyDescent="0.35">
      <c r="C108" t="s">
        <v>120</v>
      </c>
      <c r="D108" s="5">
        <v>683996780</v>
      </c>
      <c r="E108" s="5">
        <v>2461372067</v>
      </c>
      <c r="F108" s="5">
        <v>3429566416</v>
      </c>
      <c r="G108" s="5">
        <v>2868150465</v>
      </c>
      <c r="I108" s="5">
        <v>2461372067</v>
      </c>
      <c r="J108" s="5">
        <v>2380734680</v>
      </c>
      <c r="K108" s="5">
        <v>1388151878</v>
      </c>
      <c r="L108" s="5">
        <v>656224356</v>
      </c>
      <c r="M108" s="5">
        <v>439428898</v>
      </c>
    </row>
    <row r="109" spans="3:13" ht="15.5" x14ac:dyDescent="0.35">
      <c r="C109" t="s">
        <v>121</v>
      </c>
      <c r="D109" s="5">
        <v>3478716067</v>
      </c>
      <c r="E109" s="5">
        <v>6178393557</v>
      </c>
      <c r="F109" s="5">
        <v>4235139527</v>
      </c>
      <c r="G109" s="5">
        <v>4544057951</v>
      </c>
      <c r="I109" s="5">
        <v>6178393557</v>
      </c>
      <c r="J109" s="5">
        <v>5093837706</v>
      </c>
      <c r="K109" s="5">
        <v>7295442208</v>
      </c>
      <c r="L109" s="5">
        <v>6495963121</v>
      </c>
      <c r="M109" s="5">
        <v>532616959</v>
      </c>
    </row>
    <row r="110" spans="3:13" ht="15.5" x14ac:dyDescent="0.35">
      <c r="C110" t="s">
        <v>122</v>
      </c>
      <c r="D110" s="5">
        <v>3478716067</v>
      </c>
      <c r="E110" s="5">
        <v>6178393557</v>
      </c>
      <c r="F110" s="5">
        <v>4235139527</v>
      </c>
      <c r="G110" s="5">
        <v>4544057951</v>
      </c>
      <c r="I110" s="5">
        <v>6178393557</v>
      </c>
      <c r="J110" s="5">
        <v>5093837706</v>
      </c>
      <c r="K110" s="5">
        <v>7295442208</v>
      </c>
      <c r="L110" s="5">
        <v>6495963121</v>
      </c>
      <c r="M110" s="5">
        <v>532616959</v>
      </c>
    </row>
    <row r="111" spans="3:13" ht="15.5" x14ac:dyDescent="0.35">
      <c r="C111" t="s">
        <v>124</v>
      </c>
    </row>
    <row r="112" spans="3:13" ht="15.5" x14ac:dyDescent="0.35">
      <c r="C112" t="s">
        <v>125</v>
      </c>
      <c r="D112" s="5">
        <v>2025539208</v>
      </c>
      <c r="E112" s="5">
        <v>4735896778</v>
      </c>
      <c r="F112" s="5">
        <v>3982596571</v>
      </c>
      <c r="G112" s="5">
        <v>4325991036</v>
      </c>
      <c r="I112" s="5">
        <v>4735896778</v>
      </c>
      <c r="J112" s="5">
        <v>4887751839</v>
      </c>
      <c r="K112" s="5">
        <v>7167698325</v>
      </c>
      <c r="L112" s="5">
        <v>6357180121</v>
      </c>
      <c r="M112" s="5">
        <v>417341959</v>
      </c>
    </row>
    <row r="113" spans="2:13" ht="15.5" x14ac:dyDescent="0.35">
      <c r="C113" t="s">
        <v>123</v>
      </c>
      <c r="D113" s="5">
        <v>1268184859</v>
      </c>
      <c r="E113" s="5">
        <v>1271272779</v>
      </c>
      <c r="F113" s="5">
        <v>55489706</v>
      </c>
      <c r="G113" s="5">
        <v>35579415</v>
      </c>
      <c r="I113" s="5">
        <v>1271272779</v>
      </c>
      <c r="J113" s="5">
        <v>52729867</v>
      </c>
      <c r="K113" s="5">
        <v>32650883</v>
      </c>
    </row>
    <row r="114" spans="2:13" ht="15.5" x14ac:dyDescent="0.35">
      <c r="C114" t="s">
        <v>126</v>
      </c>
      <c r="D114" s="5">
        <v>39665379291</v>
      </c>
      <c r="E114" s="5">
        <v>43760906206</v>
      </c>
      <c r="F114" s="5">
        <v>32834378581</v>
      </c>
      <c r="G114" s="5">
        <v>34837199361</v>
      </c>
      <c r="I114" s="5">
        <v>43760906206</v>
      </c>
      <c r="J114" s="5">
        <v>37040778122</v>
      </c>
      <c r="K114" s="5">
        <v>29673723936</v>
      </c>
      <c r="L114" s="5">
        <v>19376931684</v>
      </c>
      <c r="M114" s="5">
        <v>7582408133</v>
      </c>
    </row>
    <row r="115" spans="2:13" ht="15.5" x14ac:dyDescent="0.35">
      <c r="C115" t="s">
        <v>127</v>
      </c>
    </row>
    <row r="116" spans="2:13" ht="15.5" x14ac:dyDescent="0.35">
      <c r="C116" t="s">
        <v>128</v>
      </c>
      <c r="D116" s="5">
        <v>24865075900</v>
      </c>
      <c r="E116" s="5">
        <v>24288420650</v>
      </c>
      <c r="F116" s="5">
        <v>24287500000</v>
      </c>
      <c r="G116" s="5">
        <v>24287500000</v>
      </c>
      <c r="I116" s="5">
        <v>24288420650</v>
      </c>
      <c r="J116" s="5">
        <v>17000000000</v>
      </c>
      <c r="K116" s="5">
        <v>5000000000</v>
      </c>
      <c r="L116" s="5">
        <v>750000000</v>
      </c>
      <c r="M116" s="5">
        <v>750000000</v>
      </c>
    </row>
    <row r="117" spans="2:13" ht="15.5" x14ac:dyDescent="0.35">
      <c r="C117" t="s">
        <v>129</v>
      </c>
      <c r="D117" s="5">
        <v>55686400356</v>
      </c>
      <c r="E117" s="5">
        <v>50841754106</v>
      </c>
      <c r="F117" s="5">
        <v>50838007086</v>
      </c>
      <c r="G117" s="5">
        <v>50834941296</v>
      </c>
      <c r="I117" s="5">
        <v>50841754106</v>
      </c>
    </row>
    <row r="118" spans="2:13" ht="15.5" x14ac:dyDescent="0.35">
      <c r="C118" t="s">
        <v>130</v>
      </c>
      <c r="D118" s="5">
        <v>5904760893</v>
      </c>
      <c r="E118" s="5">
        <v>4535811224</v>
      </c>
      <c r="F118" s="5">
        <v>4145318980</v>
      </c>
      <c r="G118" s="5">
        <v>3689516506</v>
      </c>
      <c r="I118" s="5">
        <v>4535811224</v>
      </c>
      <c r="J118" s="5">
        <v>3041716399</v>
      </c>
      <c r="K118" s="5">
        <v>13866011435</v>
      </c>
      <c r="L118" s="5">
        <v>13695573555</v>
      </c>
      <c r="M118" s="5">
        <v>12204369183</v>
      </c>
    </row>
    <row r="119" spans="2:13" ht="15.5" x14ac:dyDescent="0.35">
      <c r="C119" t="s">
        <v>131</v>
      </c>
      <c r="D119" s="5">
        <v>1100000000</v>
      </c>
      <c r="E119" s="5">
        <v>1100000000</v>
      </c>
      <c r="F119" s="5">
        <v>1100000000</v>
      </c>
      <c r="G119" s="5">
        <v>1100000000</v>
      </c>
      <c r="I119" s="5">
        <v>1100000000</v>
      </c>
      <c r="J119" s="5">
        <v>1000000000</v>
      </c>
      <c r="K119" s="5">
        <v>150000000</v>
      </c>
      <c r="L119" s="5">
        <v>125000000</v>
      </c>
      <c r="M119" s="5">
        <v>100000000</v>
      </c>
    </row>
    <row r="120" spans="2:13" ht="15.5" x14ac:dyDescent="0.35">
      <c r="C120" t="s">
        <v>132</v>
      </c>
      <c r="D120" s="5">
        <v>4804760893</v>
      </c>
      <c r="E120" s="5">
        <v>3435811224</v>
      </c>
      <c r="F120" s="5">
        <v>3045318980</v>
      </c>
      <c r="G120" s="5">
        <v>2589516506</v>
      </c>
      <c r="I120" s="5">
        <v>3435811224</v>
      </c>
      <c r="J120" s="5">
        <v>2041716399</v>
      </c>
      <c r="K120" s="5">
        <v>13716011435</v>
      </c>
      <c r="L120" s="5">
        <v>13570573555</v>
      </c>
      <c r="M120" s="5">
        <v>12104369183</v>
      </c>
    </row>
    <row r="121" spans="2:13" ht="15.5" x14ac:dyDescent="0.35">
      <c r="C121" t="s">
        <v>133</v>
      </c>
      <c r="D121" s="5">
        <v>5904760893</v>
      </c>
      <c r="E121" s="5">
        <v>4535811224</v>
      </c>
      <c r="F121" s="5">
        <v>4145318980</v>
      </c>
      <c r="G121" s="5">
        <v>3689516506</v>
      </c>
      <c r="I121" s="5">
        <v>4535811224</v>
      </c>
      <c r="J121" s="5">
        <v>3041716399</v>
      </c>
      <c r="K121" s="5">
        <v>13866011435</v>
      </c>
      <c r="L121" s="5">
        <v>13695573555</v>
      </c>
      <c r="M121" s="5">
        <v>12204369183</v>
      </c>
    </row>
    <row r="122" spans="2:13" ht="15.5" x14ac:dyDescent="0.35">
      <c r="C122" t="s">
        <v>134</v>
      </c>
    </row>
    <row r="123" spans="2:13" ht="15.5" x14ac:dyDescent="0.35">
      <c r="C123" t="s">
        <v>9</v>
      </c>
      <c r="D123" s="5">
        <v>86520757189</v>
      </c>
      <c r="E123" s="5">
        <v>79730296980</v>
      </c>
      <c r="F123" s="5">
        <v>79335881576</v>
      </c>
      <c r="G123" s="5">
        <v>78876486422</v>
      </c>
      <c r="I123" s="5">
        <v>79730296980</v>
      </c>
      <c r="J123" s="5">
        <v>20105191239</v>
      </c>
      <c r="K123" s="5">
        <v>18927378715</v>
      </c>
      <c r="L123" s="5">
        <v>14315251395</v>
      </c>
      <c r="M123" s="5">
        <v>12804369183</v>
      </c>
    </row>
    <row r="124" spans="2:13" ht="15.5" x14ac:dyDescent="0.35">
      <c r="C124" t="s">
        <v>135</v>
      </c>
      <c r="D124" s="5">
        <v>126186136480</v>
      </c>
      <c r="E124" s="5">
        <v>123491203186</v>
      </c>
      <c r="F124" s="5">
        <v>112170260157</v>
      </c>
      <c r="G124" s="5">
        <v>113713685783</v>
      </c>
      <c r="I124" s="5">
        <v>123491203186</v>
      </c>
      <c r="J124" s="5">
        <v>57145969361</v>
      </c>
      <c r="K124" s="5">
        <v>48601102651</v>
      </c>
      <c r="L124" s="5">
        <v>33692183079</v>
      </c>
      <c r="M124" s="5">
        <v>20386777316</v>
      </c>
    </row>
    <row r="125" spans="2:13" ht="15.5" x14ac:dyDescent="0.35">
      <c r="C125" t="s">
        <v>136</v>
      </c>
      <c r="D125" s="5">
        <v>994603036</v>
      </c>
      <c r="E125" s="5">
        <v>971536826</v>
      </c>
      <c r="F125" s="5">
        <v>971500000</v>
      </c>
      <c r="G125" s="5">
        <v>971500000</v>
      </c>
      <c r="I125" s="5">
        <v>971536826</v>
      </c>
      <c r="J125" s="5">
        <v>680000000</v>
      </c>
      <c r="K125" s="5">
        <v>5000000</v>
      </c>
      <c r="L125" s="5">
        <v>750000</v>
      </c>
      <c r="M125" s="5">
        <v>750000</v>
      </c>
    </row>
    <row r="127" spans="2:13" ht="15.5" x14ac:dyDescent="0.35">
      <c r="B127" t="s">
        <v>137</v>
      </c>
      <c r="C127" t="s">
        <v>138</v>
      </c>
      <c r="D127" s="5">
        <v>9967399642</v>
      </c>
      <c r="E127" s="5">
        <v>15640251197</v>
      </c>
      <c r="F127" s="5">
        <v>4629473395</v>
      </c>
      <c r="G127" s="5">
        <v>4271383927</v>
      </c>
      <c r="I127" s="5">
        <v>-23646250726</v>
      </c>
      <c r="J127" s="5">
        <v>3581896489</v>
      </c>
      <c r="K127" s="5">
        <v>7313776451</v>
      </c>
      <c r="L127" s="5">
        <v>563784910</v>
      </c>
      <c r="M127" s="5">
        <v>6019805219</v>
      </c>
    </row>
    <row r="128" spans="2:13" ht="15.5" x14ac:dyDescent="0.35">
      <c r="C128" t="s">
        <v>279</v>
      </c>
      <c r="D128" s="5">
        <v>44229200224</v>
      </c>
      <c r="E128" s="5">
        <v>37250387920</v>
      </c>
      <c r="F128" s="5">
        <v>27284521011</v>
      </c>
      <c r="G128" s="5">
        <v>19723996146</v>
      </c>
      <c r="I128" s="5">
        <v>100454793318</v>
      </c>
      <c r="J128" s="5">
        <v>96872319332</v>
      </c>
      <c r="K128" s="5">
        <v>93635483069</v>
      </c>
      <c r="L128" s="5">
        <v>33945334791</v>
      </c>
      <c r="M128" s="5">
        <v>38449381682</v>
      </c>
    </row>
    <row r="129" spans="3:13" ht="15.5" x14ac:dyDescent="0.35">
      <c r="C129" t="s">
        <v>142</v>
      </c>
      <c r="D129" s="5">
        <v>-4474793838</v>
      </c>
      <c r="E129" s="5">
        <v>-3584576404</v>
      </c>
      <c r="F129" s="5">
        <v>-4879775209</v>
      </c>
      <c r="G129" s="5">
        <v>-4966534182</v>
      </c>
      <c r="I129" s="5">
        <v>-18814339884</v>
      </c>
      <c r="J129" s="5">
        <v>-12041386528</v>
      </c>
      <c r="K129" s="5">
        <v>-11832783169</v>
      </c>
      <c r="L129" s="5">
        <v>-4390567782</v>
      </c>
      <c r="M129" s="5">
        <v>-6087531772</v>
      </c>
    </row>
    <row r="130" spans="3:13" ht="15.5" x14ac:dyDescent="0.35">
      <c r="C130" t="s">
        <v>280</v>
      </c>
      <c r="D130" s="5">
        <v>-26343203659</v>
      </c>
      <c r="E130" s="5">
        <v>-16173896903</v>
      </c>
      <c r="F130" s="5">
        <v>-15569439815</v>
      </c>
      <c r="G130" s="5">
        <v>-9102234340</v>
      </c>
      <c r="I130" s="5">
        <v>-97789039147</v>
      </c>
      <c r="J130" s="5">
        <v>-65633000051</v>
      </c>
      <c r="K130" s="5">
        <v>-71812447003</v>
      </c>
      <c r="L130" s="5">
        <v>-25971183574</v>
      </c>
      <c r="M130" s="5">
        <v>-26450006793</v>
      </c>
    </row>
    <row r="131" spans="3:13" ht="15.5" x14ac:dyDescent="0.35">
      <c r="C131" t="s">
        <v>561</v>
      </c>
      <c r="D131" s="5">
        <v>-3443803085</v>
      </c>
      <c r="E131" s="5">
        <v>-1047803035</v>
      </c>
      <c r="F131" s="5">
        <v>-1463815518</v>
      </c>
      <c r="G131" s="5">
        <v>11694576</v>
      </c>
      <c r="I131" s="5">
        <v>-4353536476</v>
      </c>
      <c r="J131" s="5">
        <v>-11627401426</v>
      </c>
      <c r="K131" s="5">
        <v>-1761801026</v>
      </c>
      <c r="L131" s="5">
        <v>-2471120045</v>
      </c>
      <c r="M131" s="5">
        <v>233267724</v>
      </c>
    </row>
    <row r="132" spans="3:13" ht="15.5" x14ac:dyDescent="0.35">
      <c r="C132" t="s">
        <v>665</v>
      </c>
      <c r="E132" s="5">
        <v>-543739607</v>
      </c>
      <c r="F132" s="5">
        <v>-93031300</v>
      </c>
      <c r="G132" s="5">
        <v>-861428100</v>
      </c>
      <c r="I132" s="5">
        <v>-1498199007</v>
      </c>
      <c r="J132" s="5">
        <v>-2981099929</v>
      </c>
      <c r="K132" s="5">
        <v>-55000000</v>
      </c>
      <c r="L132" s="5">
        <v>-30907125</v>
      </c>
      <c r="M132" s="5">
        <v>-30916125</v>
      </c>
    </row>
    <row r="133" spans="3:13" ht="15.5" x14ac:dyDescent="0.35">
      <c r="C133" t="s">
        <v>287</v>
      </c>
      <c r="E133" s="5">
        <v>-260120774</v>
      </c>
      <c r="F133" s="5">
        <v>-648985774</v>
      </c>
      <c r="G133" s="5">
        <v>-534110173</v>
      </c>
      <c r="I133" s="5">
        <v>-1645929530</v>
      </c>
      <c r="J133" s="5">
        <v>-1007534909</v>
      </c>
      <c r="K133" s="5">
        <v>-859675420</v>
      </c>
      <c r="L133" s="5">
        <v>-517771355</v>
      </c>
      <c r="M133" s="5">
        <v>-94389497</v>
      </c>
    </row>
    <row r="134" spans="3:13" ht="15.5" x14ac:dyDescent="0.35">
      <c r="C134" t="s">
        <v>145</v>
      </c>
      <c r="D134" s="5">
        <v>-4382568627</v>
      </c>
      <c r="E134" s="5">
        <v>-2075770115</v>
      </c>
      <c r="F134" s="5">
        <v>206733937</v>
      </c>
      <c r="G134" s="5">
        <v>-2786575625</v>
      </c>
      <c r="I134" s="5">
        <v>54855885002</v>
      </c>
      <c r="J134" s="5">
        <v>3630538745</v>
      </c>
      <c r="K134" s="5">
        <v>-1310346757</v>
      </c>
      <c r="L134" s="5">
        <v>-84165580</v>
      </c>
      <c r="M134" s="5">
        <v>-6230302897</v>
      </c>
    </row>
    <row r="135" spans="3:13" ht="15.5" x14ac:dyDescent="0.35">
      <c r="C135" t="s">
        <v>146</v>
      </c>
      <c r="D135" s="5">
        <v>-11983177588</v>
      </c>
      <c r="E135" s="5">
        <v>-10019104428</v>
      </c>
      <c r="F135" s="5">
        <v>-5121622810</v>
      </c>
      <c r="G135" s="5">
        <v>-3553956358</v>
      </c>
      <c r="I135" s="5">
        <v>-24046060222</v>
      </c>
      <c r="J135" s="5">
        <v>-7064468333</v>
      </c>
      <c r="K135" s="5">
        <v>-5899838217</v>
      </c>
    </row>
    <row r="136" spans="3:13" ht="15.5" x14ac:dyDescent="0.35">
      <c r="C136" t="s">
        <v>148</v>
      </c>
      <c r="D136" s="5">
        <v>-10801282030</v>
      </c>
      <c r="E136" s="5">
        <v>-10849641388</v>
      </c>
      <c r="F136" s="5">
        <v>-4133387248</v>
      </c>
      <c r="G136" s="5">
        <v>-5818772959</v>
      </c>
      <c r="I136" s="5">
        <v>-24231060222</v>
      </c>
      <c r="J136" s="5">
        <v>-6119940712</v>
      </c>
      <c r="K136" s="5">
        <v>-5978838217</v>
      </c>
    </row>
    <row r="137" spans="3:13" ht="15.5" x14ac:dyDescent="0.35">
      <c r="C137" t="s">
        <v>147</v>
      </c>
      <c r="D137" s="5">
        <v>-1181895558</v>
      </c>
      <c r="E137" s="5">
        <v>830536960</v>
      </c>
      <c r="F137" s="5">
        <v>-988235562</v>
      </c>
      <c r="G137" s="5">
        <v>1779816601</v>
      </c>
      <c r="I137" s="5">
        <v>-300000000</v>
      </c>
      <c r="J137" s="5">
        <v>-947527621</v>
      </c>
    </row>
    <row r="138" spans="3:13" ht="15.5" x14ac:dyDescent="0.35">
      <c r="C138" t="s">
        <v>447</v>
      </c>
      <c r="G138" s="5">
        <v>485000000</v>
      </c>
      <c r="I138" s="5">
        <v>485000000</v>
      </c>
      <c r="J138" s="5">
        <v>3000000</v>
      </c>
      <c r="K138" s="5">
        <v>79000000</v>
      </c>
    </row>
    <row r="139" spans="3:13" ht="15.5" x14ac:dyDescent="0.35">
      <c r="C139" t="s">
        <v>149</v>
      </c>
      <c r="D139" s="5">
        <v>-4382568627</v>
      </c>
      <c r="E139" s="5">
        <v>-2075770115</v>
      </c>
      <c r="F139" s="5">
        <v>206733937</v>
      </c>
      <c r="G139" s="5">
        <v>-2786575625</v>
      </c>
      <c r="I139" s="5">
        <v>54855885002</v>
      </c>
      <c r="J139" s="5">
        <v>3630538745</v>
      </c>
      <c r="K139" s="5">
        <v>-1310346757</v>
      </c>
      <c r="L139" s="5">
        <v>-84165580</v>
      </c>
      <c r="M139" s="5">
        <v>-6230302897</v>
      </c>
    </row>
    <row r="140" spans="3:13" ht="15.5" x14ac:dyDescent="0.35">
      <c r="C140" t="s">
        <v>361</v>
      </c>
      <c r="E140" s="5">
        <v>-61215000000</v>
      </c>
      <c r="K140" s="5">
        <v>4250000000</v>
      </c>
    </row>
    <row r="141" spans="3:13" ht="15.5" x14ac:dyDescent="0.35">
      <c r="C141" t="s">
        <v>609</v>
      </c>
      <c r="E141" s="5">
        <v>7733460</v>
      </c>
      <c r="I141" s="5">
        <v>7733460</v>
      </c>
    </row>
    <row r="142" spans="3:13" ht="15.5" x14ac:dyDescent="0.35">
      <c r="C142" t="s">
        <v>1025</v>
      </c>
      <c r="G142" s="5">
        <v>-2374908007</v>
      </c>
      <c r="I142" s="5">
        <v>-3092558704</v>
      </c>
    </row>
    <row r="143" spans="3:13" ht="15.5" x14ac:dyDescent="0.35">
      <c r="C143" t="s">
        <v>896</v>
      </c>
      <c r="K143" s="5">
        <v>150000000</v>
      </c>
    </row>
    <row r="144" spans="3:13" ht="15.5" x14ac:dyDescent="0.35">
      <c r="C144" t="s">
        <v>276</v>
      </c>
    </row>
    <row r="145" spans="2:13" ht="15.5" x14ac:dyDescent="0.35">
      <c r="C145" t="s">
        <v>152</v>
      </c>
      <c r="J145" s="5">
        <v>9792200000</v>
      </c>
      <c r="L145" s="5">
        <v>5000000000</v>
      </c>
      <c r="M145" s="5">
        <v>500000000</v>
      </c>
    </row>
    <row r="146" spans="2:13" ht="15.5" x14ac:dyDescent="0.35">
      <c r="C146" t="s">
        <v>153</v>
      </c>
      <c r="D146" s="5">
        <v>-4298339210</v>
      </c>
      <c r="E146" s="5">
        <v>-1772993575</v>
      </c>
      <c r="F146" s="5">
        <v>-37147277</v>
      </c>
      <c r="G146" s="5">
        <v>-452867618</v>
      </c>
      <c r="I146" s="5">
        <v>-2699129754</v>
      </c>
      <c r="J146" s="5">
        <v>-802928095</v>
      </c>
      <c r="K146" s="5">
        <v>-1035209440</v>
      </c>
      <c r="L146" s="5">
        <v>-160190200</v>
      </c>
      <c r="M146" s="5">
        <v>-9990000</v>
      </c>
    </row>
    <row r="147" spans="2:13" ht="15.5" x14ac:dyDescent="0.35">
      <c r="C147" t="s">
        <v>362</v>
      </c>
      <c r="D147" s="5">
        <v>-83000000</v>
      </c>
      <c r="E147" s="5">
        <v>-123510000</v>
      </c>
      <c r="F147" s="5">
        <v>156881214</v>
      </c>
      <c r="G147" s="5">
        <v>41200000</v>
      </c>
      <c r="I147" s="5">
        <v>-457160000</v>
      </c>
      <c r="J147" s="5">
        <v>4656466840</v>
      </c>
      <c r="K147" s="5">
        <v>-175137317</v>
      </c>
      <c r="L147" s="5">
        <v>4603949620</v>
      </c>
      <c r="M147" s="5">
        <v>206920853</v>
      </c>
    </row>
    <row r="148" spans="2:13" ht="15.5" x14ac:dyDescent="0.35">
      <c r="C148" t="s">
        <v>1612</v>
      </c>
    </row>
    <row r="149" spans="2:13" ht="15.5" x14ac:dyDescent="0.35">
      <c r="C149" t="s">
        <v>1613</v>
      </c>
      <c r="D149" s="5">
        <v>-4298339210</v>
      </c>
      <c r="E149" s="5">
        <v>-1772993575</v>
      </c>
      <c r="F149" s="5">
        <v>-37147277</v>
      </c>
      <c r="G149" s="5">
        <v>-452867618</v>
      </c>
      <c r="I149" s="5">
        <v>-2699129754</v>
      </c>
      <c r="J149" s="5">
        <v>-802928095</v>
      </c>
      <c r="K149" s="5">
        <v>-1035209440</v>
      </c>
      <c r="L149" s="5">
        <v>-160190200</v>
      </c>
      <c r="M149" s="5">
        <v>-9990000</v>
      </c>
    </row>
    <row r="150" spans="2:13" ht="15.5" x14ac:dyDescent="0.35">
      <c r="C150" t="s">
        <v>155</v>
      </c>
      <c r="D150" s="5">
        <v>-1229417</v>
      </c>
      <c r="E150" s="5">
        <v>-187000000</v>
      </c>
      <c r="F150" s="5">
        <v>87000000</v>
      </c>
      <c r="I150" s="5">
        <v>-118000000</v>
      </c>
      <c r="J150" s="5">
        <v>-223000000</v>
      </c>
      <c r="L150" s="5">
        <v>-2327925000</v>
      </c>
      <c r="M150" s="5">
        <v>-6427233750</v>
      </c>
    </row>
    <row r="151" spans="2:13" ht="15.5" x14ac:dyDescent="0.35">
      <c r="C151" t="s">
        <v>458</v>
      </c>
      <c r="K151" s="5">
        <v>-4500000000</v>
      </c>
      <c r="L151" s="5">
        <v>-2200000000</v>
      </c>
    </row>
    <row r="152" spans="2:13" ht="15.5" x14ac:dyDescent="0.35">
      <c r="C152" t="s">
        <v>164</v>
      </c>
      <c r="D152" s="5">
        <v>-6398346573</v>
      </c>
      <c r="E152" s="5">
        <v>3545376654</v>
      </c>
      <c r="F152" s="5">
        <v>-285415478</v>
      </c>
      <c r="G152" s="5">
        <v>-2069148056</v>
      </c>
      <c r="I152" s="5">
        <v>7163574054</v>
      </c>
      <c r="J152" s="5">
        <v>147966901</v>
      </c>
      <c r="K152" s="5">
        <v>103591477</v>
      </c>
      <c r="L152" s="5">
        <v>479619330</v>
      </c>
      <c r="M152" s="5">
        <v>-210497678</v>
      </c>
    </row>
    <row r="153" spans="2:13" ht="15.5" x14ac:dyDescent="0.35">
      <c r="C153" t="s">
        <v>165</v>
      </c>
      <c r="D153" s="5">
        <v>6712107530</v>
      </c>
      <c r="I153" s="5">
        <v>739346596</v>
      </c>
      <c r="J153" s="5">
        <v>591379695</v>
      </c>
      <c r="K153" s="5">
        <v>487788218</v>
      </c>
      <c r="L153" s="5">
        <v>8168888</v>
      </c>
      <c r="M153" s="5">
        <v>218666566</v>
      </c>
    </row>
    <row r="154" spans="2:13" ht="15.5" x14ac:dyDescent="0.35">
      <c r="C154" t="s">
        <v>166</v>
      </c>
      <c r="D154" s="5">
        <v>313760957</v>
      </c>
      <c r="E154" s="5">
        <v>3545376654</v>
      </c>
      <c r="F154" s="5">
        <v>-285415478</v>
      </c>
      <c r="G154" s="5">
        <v>-2069148056</v>
      </c>
      <c r="I154" s="5">
        <v>7902920650</v>
      </c>
      <c r="J154" s="5">
        <v>739346596</v>
      </c>
      <c r="K154" s="5">
        <v>591379695</v>
      </c>
      <c r="L154" s="5">
        <v>487788218</v>
      </c>
      <c r="M154" s="5">
        <v>8168888</v>
      </c>
    </row>
    <row r="156" spans="2:13" ht="15.5" x14ac:dyDescent="0.35">
      <c r="B156" t="s">
        <v>167</v>
      </c>
      <c r="C156" t="s">
        <v>11</v>
      </c>
      <c r="D156" s="5">
        <v>990000000</v>
      </c>
      <c r="E156" s="5">
        <v>970000000</v>
      </c>
      <c r="F156" s="5">
        <v>970000000</v>
      </c>
      <c r="G156" s="5">
        <v>970000000</v>
      </c>
      <c r="I156" s="5">
        <v>970000000</v>
      </c>
      <c r="J156" s="5">
        <v>680000000</v>
      </c>
      <c r="K156" s="5">
        <v>10000000</v>
      </c>
      <c r="L156" s="5">
        <v>0</v>
      </c>
      <c r="M156" s="5">
        <v>0</v>
      </c>
    </row>
    <row r="157" spans="2:13" ht="15.5" x14ac:dyDescent="0.35">
      <c r="C157" t="s">
        <v>168</v>
      </c>
      <c r="D157" s="6">
        <v>1.38</v>
      </c>
      <c r="E157" s="6">
        <v>0.4</v>
      </c>
      <c r="F157" s="6">
        <v>0.47</v>
      </c>
      <c r="G157" s="6">
        <v>-0.44</v>
      </c>
    </row>
    <row r="158" spans="2:13" ht="15.5" x14ac:dyDescent="0.35">
      <c r="C158" t="s">
        <v>169</v>
      </c>
      <c r="D158" s="6">
        <v>53.62</v>
      </c>
      <c r="E158" s="6">
        <v>272.5</v>
      </c>
      <c r="F158" s="6">
        <v>163.83000000000001</v>
      </c>
      <c r="G158" s="6">
        <v>-140.91</v>
      </c>
    </row>
    <row r="159" spans="2:13" ht="15.5" x14ac:dyDescent="0.35">
      <c r="C159" t="s">
        <v>60</v>
      </c>
      <c r="D159" s="6">
        <v>2.37</v>
      </c>
      <c r="E159" s="5">
        <v>3</v>
      </c>
      <c r="F159" s="6">
        <v>2.58</v>
      </c>
      <c r="G159" s="6">
        <v>2.66</v>
      </c>
    </row>
    <row r="160" spans="2:13" ht="15.5" x14ac:dyDescent="0.35">
      <c r="C160" t="s">
        <v>170</v>
      </c>
      <c r="D160" s="5">
        <v>2930000000</v>
      </c>
      <c r="E160" s="5">
        <v>3970000000</v>
      </c>
      <c r="F160" s="5">
        <v>2630000000</v>
      </c>
      <c r="G160" s="5">
        <v>810000000</v>
      </c>
    </row>
    <row r="161" spans="3:7" ht="15.5" x14ac:dyDescent="0.35">
      <c r="C161" t="s">
        <v>171</v>
      </c>
      <c r="D161" s="6">
        <v>1.0800000000000001E-2</v>
      </c>
      <c r="E161" s="6">
        <v>3.2000000000000002E-3</v>
      </c>
      <c r="F161" s="6">
        <v>4.0999999999999995E-3</v>
      </c>
      <c r="G161" s="6">
        <v>-3.8E-3</v>
      </c>
    </row>
    <row r="162" spans="3:7" ht="15.5" x14ac:dyDescent="0.35">
      <c r="C162" t="s">
        <v>172</v>
      </c>
      <c r="D162" s="6">
        <v>1.5800000000000002E-2</v>
      </c>
      <c r="E162" s="6">
        <v>4.8999999999999998E-3</v>
      </c>
      <c r="F162" s="6">
        <v>5.6999999999999993E-3</v>
      </c>
      <c r="G162" s="6">
        <v>-5.5000000000000005E-3</v>
      </c>
    </row>
    <row r="163" spans="3:7" ht="15.5" x14ac:dyDescent="0.35">
      <c r="C163" t="s">
        <v>173</v>
      </c>
      <c r="D163" s="6">
        <v>2.1099999999999997E-2</v>
      </c>
      <c r="E163" s="6">
        <v>2.6600000000000002E-2</v>
      </c>
      <c r="F163" s="6">
        <v>1.44E-2</v>
      </c>
      <c r="G163" s="6">
        <v>5.9999999999999995E-4</v>
      </c>
    </row>
    <row r="164" spans="3:7" ht="15.5" x14ac:dyDescent="0.35">
      <c r="C164" t="s">
        <v>174</v>
      </c>
      <c r="D164" s="6">
        <v>3.8</v>
      </c>
      <c r="E164" s="6">
        <v>8.17</v>
      </c>
      <c r="F164" s="6">
        <v>1.82</v>
      </c>
      <c r="G164" s="6">
        <v>0.09</v>
      </c>
    </row>
    <row r="165" spans="3:7" ht="15.5" x14ac:dyDescent="0.35">
      <c r="C165" t="s">
        <v>175</v>
      </c>
      <c r="D165" s="5">
        <v>87000000000</v>
      </c>
      <c r="E165" s="5">
        <v>80000000000</v>
      </c>
      <c r="F165" s="5">
        <v>79000000000</v>
      </c>
      <c r="G165" s="5">
        <v>79000000000</v>
      </c>
    </row>
    <row r="166" spans="3:7" ht="15.5" x14ac:dyDescent="0.35">
      <c r="C166" t="s">
        <v>176</v>
      </c>
      <c r="D166" s="6">
        <v>0.85</v>
      </c>
      <c r="E166" s="6">
        <v>1.33</v>
      </c>
      <c r="F166" s="6">
        <v>0.94</v>
      </c>
      <c r="G166" s="6">
        <v>0.76</v>
      </c>
    </row>
    <row r="167" spans="3:7" ht="15.5" x14ac:dyDescent="0.35">
      <c r="C167" t="s">
        <v>177</v>
      </c>
      <c r="D167" s="6">
        <v>86.99</v>
      </c>
      <c r="E167" s="6">
        <v>82.07</v>
      </c>
      <c r="F167" s="6">
        <v>81.66</v>
      </c>
      <c r="G167" s="6">
        <v>81.19</v>
      </c>
    </row>
    <row r="168" spans="3:7" ht="15.5" x14ac:dyDescent="0.35">
      <c r="C168" t="s">
        <v>178</v>
      </c>
      <c r="D168" s="6">
        <v>0.85</v>
      </c>
      <c r="E168" s="6">
        <v>1.33</v>
      </c>
      <c r="F168" s="6">
        <v>0.94</v>
      </c>
      <c r="G168" s="6">
        <v>0.76</v>
      </c>
    </row>
    <row r="169" spans="3:7" ht="15.5" x14ac:dyDescent="0.35">
      <c r="C169" t="s">
        <v>179</v>
      </c>
      <c r="D169" s="6">
        <v>86.99</v>
      </c>
      <c r="E169" s="6">
        <v>82.07</v>
      </c>
      <c r="F169" s="6">
        <v>81.66</v>
      </c>
      <c r="G169" s="6">
        <v>81.19</v>
      </c>
    </row>
    <row r="170" spans="3:7" ht="15.5" x14ac:dyDescent="0.35">
      <c r="C170" t="s">
        <v>180</v>
      </c>
      <c r="D170" s="5">
        <v>8000000000</v>
      </c>
      <c r="E170" s="5">
        <v>10000000000</v>
      </c>
      <c r="F170" s="5">
        <v>11000000000</v>
      </c>
      <c r="G170" s="5">
        <v>10000000000</v>
      </c>
    </row>
    <row r="171" spans="3:7" ht="15.5" x14ac:dyDescent="0.35">
      <c r="C171" t="s">
        <v>181</v>
      </c>
      <c r="D171" s="5">
        <v>1000000000</v>
      </c>
      <c r="E171" s="5">
        <v>4000000000</v>
      </c>
      <c r="F171" s="5">
        <v>3000000000</v>
      </c>
      <c r="G171" s="5">
        <v>4000000000</v>
      </c>
    </row>
    <row r="172" spans="3:7" ht="15.5" x14ac:dyDescent="0.35">
      <c r="C172" t="s">
        <v>182</v>
      </c>
      <c r="D172" s="5">
        <v>87000000000</v>
      </c>
      <c r="E172" s="5">
        <v>80000000000</v>
      </c>
      <c r="F172" s="5">
        <v>79000000000</v>
      </c>
      <c r="G172" s="5">
        <v>79000000000</v>
      </c>
    </row>
    <row r="173" spans="3:7" ht="15.5" x14ac:dyDescent="0.35">
      <c r="C173" t="s">
        <v>23</v>
      </c>
      <c r="D173" s="5">
        <v>10000000000</v>
      </c>
      <c r="E173" s="5">
        <v>14000000000</v>
      </c>
      <c r="F173" s="5">
        <v>14000000000</v>
      </c>
      <c r="G173" s="5">
        <v>14000000000</v>
      </c>
    </row>
    <row r="174" spans="3:7" ht="15.5" x14ac:dyDescent="0.35">
      <c r="C174" t="s">
        <v>20</v>
      </c>
      <c r="D174" s="5">
        <v>9000000000</v>
      </c>
      <c r="E174" s="5">
        <v>6000000000</v>
      </c>
      <c r="F174" s="5">
        <v>10000000000</v>
      </c>
      <c r="G174" s="5">
        <v>9000000000</v>
      </c>
    </row>
    <row r="175" spans="3:7" ht="15.5" x14ac:dyDescent="0.35">
      <c r="C175" t="s">
        <v>183</v>
      </c>
      <c r="D175" s="5">
        <v>24000000000</v>
      </c>
      <c r="E175" s="5">
        <v>32000000000</v>
      </c>
      <c r="F175" s="5">
        <v>40000000000</v>
      </c>
      <c r="G175" s="5">
        <v>44000000000</v>
      </c>
    </row>
    <row r="176" spans="3:7" ht="15.5" x14ac:dyDescent="0.35">
      <c r="C176" t="s">
        <v>184</v>
      </c>
      <c r="D176" s="5">
        <v>10000000000</v>
      </c>
      <c r="E176" s="5">
        <v>16000000000</v>
      </c>
      <c r="F176" s="5">
        <v>5000000000</v>
      </c>
      <c r="G176" s="5">
        <v>4000000000</v>
      </c>
    </row>
    <row r="177" spans="3:13" ht="15.5" x14ac:dyDescent="0.35">
      <c r="C177" t="s">
        <v>185</v>
      </c>
      <c r="D177" s="5">
        <v>-12000000000</v>
      </c>
      <c r="E177" s="5">
        <v>-10000000000</v>
      </c>
      <c r="F177" s="5">
        <v>-5000000000</v>
      </c>
      <c r="G177" s="5">
        <v>-4000000000</v>
      </c>
    </row>
    <row r="178" spans="3:13" ht="15.5" x14ac:dyDescent="0.35">
      <c r="C178" t="s">
        <v>12</v>
      </c>
      <c r="D178" s="5">
        <v>-2000000000</v>
      </c>
      <c r="E178" s="5">
        <v>6000000000</v>
      </c>
      <c r="F178" s="5">
        <v>0</v>
      </c>
      <c r="G178" s="5">
        <v>0</v>
      </c>
    </row>
    <row r="179" spans="3:13" ht="15.5" x14ac:dyDescent="0.35">
      <c r="C179" t="s">
        <v>15</v>
      </c>
      <c r="D179" s="6">
        <v>-2.0299999999999998</v>
      </c>
      <c r="E179" s="6">
        <v>5.79</v>
      </c>
      <c r="F179" s="6">
        <v>-0.51</v>
      </c>
      <c r="G179" s="6">
        <v>0.24</v>
      </c>
    </row>
    <row r="180" spans="3:13" ht="15.5" x14ac:dyDescent="0.35">
      <c r="C180" t="s">
        <v>45</v>
      </c>
      <c r="I180" s="6">
        <v>1.54</v>
      </c>
      <c r="J180" s="6">
        <v>1.73</v>
      </c>
      <c r="K180" s="6">
        <v>934.09</v>
      </c>
      <c r="L180" s="6">
        <v>4921.6099999999997</v>
      </c>
      <c r="M180" s="6">
        <v>696.59</v>
      </c>
    </row>
    <row r="181" spans="3:13" ht="15.5" x14ac:dyDescent="0.35">
      <c r="C181" t="s">
        <v>59</v>
      </c>
      <c r="I181" s="6">
        <v>70.78</v>
      </c>
      <c r="J181" s="5">
        <v>0</v>
      </c>
      <c r="K181" s="5">
        <v>0</v>
      </c>
      <c r="L181" s="5">
        <v>0</v>
      </c>
      <c r="M181" s="5">
        <v>0</v>
      </c>
    </row>
    <row r="182" spans="3:13" ht="15.5" x14ac:dyDescent="0.35">
      <c r="C182" t="s">
        <v>62</v>
      </c>
      <c r="I182" s="6">
        <v>0.89</v>
      </c>
      <c r="J182" s="5">
        <v>0</v>
      </c>
      <c r="K182" s="5">
        <v>0</v>
      </c>
      <c r="L182" s="5">
        <v>0</v>
      </c>
      <c r="M182" s="5">
        <v>0</v>
      </c>
    </row>
    <row r="183" spans="3:13" ht="15.5" x14ac:dyDescent="0.35">
      <c r="C183" t="s">
        <v>186</v>
      </c>
      <c r="I183" s="5">
        <v>9770000000</v>
      </c>
      <c r="J183" s="5">
        <v>5420000000</v>
      </c>
      <c r="K183" s="5">
        <v>8920000000</v>
      </c>
      <c r="L183" s="5">
        <v>6460000000</v>
      </c>
      <c r="M183" s="5">
        <v>1820000000</v>
      </c>
    </row>
    <row r="184" spans="3:13" ht="15.5" x14ac:dyDescent="0.35">
      <c r="C184" t="s">
        <v>187</v>
      </c>
      <c r="I184" s="6">
        <v>1.21E-2</v>
      </c>
      <c r="J184" s="6">
        <v>2.06E-2</v>
      </c>
      <c r="K184" s="6">
        <v>9.6099999999999991E-2</v>
      </c>
      <c r="L184" s="6">
        <v>0.1096</v>
      </c>
      <c r="M184" s="6">
        <v>2.5600000000000001E-2</v>
      </c>
    </row>
    <row r="185" spans="3:13" ht="15.5" x14ac:dyDescent="0.35">
      <c r="C185" t="s">
        <v>188</v>
      </c>
      <c r="I185" s="6">
        <v>1.8700000000000001E-2</v>
      </c>
      <c r="J185" s="6">
        <v>5.8499999999999996E-2</v>
      </c>
      <c r="K185" s="6">
        <v>0.24679999999999999</v>
      </c>
      <c r="L185" s="6">
        <v>0.25790000000000002</v>
      </c>
      <c r="M185" s="6">
        <v>4.0800000000000003E-2</v>
      </c>
    </row>
    <row r="186" spans="3:13" ht="15.5" x14ac:dyDescent="0.35">
      <c r="C186" t="s">
        <v>189</v>
      </c>
      <c r="I186" s="6">
        <v>9.4100000000000003E-2</v>
      </c>
      <c r="J186" s="6">
        <v>0.1183</v>
      </c>
      <c r="K186" s="6">
        <v>0.30570000000000003</v>
      </c>
      <c r="L186" s="6">
        <v>0.31059999999999999</v>
      </c>
      <c r="M186" s="6">
        <v>0.13100000000000001</v>
      </c>
    </row>
    <row r="187" spans="3:13" ht="15.5" x14ac:dyDescent="0.35">
      <c r="C187" t="s">
        <v>190</v>
      </c>
      <c r="I187" s="6">
        <v>3.08</v>
      </c>
      <c r="J187" s="6">
        <v>2.89</v>
      </c>
      <c r="K187" s="6">
        <v>8.36</v>
      </c>
      <c r="L187" s="6">
        <v>10.24</v>
      </c>
      <c r="M187" s="6">
        <v>9.25</v>
      </c>
    </row>
    <row r="188" spans="3:13" ht="15.5" x14ac:dyDescent="0.35">
      <c r="C188" t="s">
        <v>56</v>
      </c>
      <c r="I188" s="6">
        <v>1.33</v>
      </c>
      <c r="J188" s="5">
        <v>0</v>
      </c>
      <c r="K188" s="5">
        <v>0</v>
      </c>
      <c r="L188" s="5">
        <v>0</v>
      </c>
      <c r="M188" s="5">
        <v>0</v>
      </c>
    </row>
    <row r="189" spans="3:13" ht="15.5" x14ac:dyDescent="0.35">
      <c r="C189" t="s">
        <v>53</v>
      </c>
      <c r="I189" s="6">
        <v>82.07</v>
      </c>
      <c r="J189" s="6">
        <v>29.57</v>
      </c>
      <c r="K189" s="6">
        <v>3785.48</v>
      </c>
      <c r="L189" s="5">
        <v>19087</v>
      </c>
      <c r="M189" s="6">
        <v>17072.490000000002</v>
      </c>
    </row>
    <row r="190" spans="3:13" ht="15.5" x14ac:dyDescent="0.35">
      <c r="C190" t="s">
        <v>191</v>
      </c>
      <c r="I190" s="6">
        <v>1.33</v>
      </c>
      <c r="J190" s="5">
        <v>0</v>
      </c>
      <c r="K190" s="5">
        <v>0</v>
      </c>
      <c r="L190" s="5">
        <v>0</v>
      </c>
      <c r="M190" s="5">
        <v>0</v>
      </c>
    </row>
    <row r="191" spans="3:13" ht="15.5" x14ac:dyDescent="0.35">
      <c r="C191" t="s">
        <v>192</v>
      </c>
      <c r="I191" s="6">
        <v>82.07</v>
      </c>
      <c r="J191" s="6">
        <v>29.57</v>
      </c>
      <c r="K191" s="6">
        <v>3785.48</v>
      </c>
      <c r="L191" s="5">
        <v>19087</v>
      </c>
      <c r="M191" s="6">
        <v>17072.490000000002</v>
      </c>
    </row>
    <row r="192" spans="3:13" ht="15.5" x14ac:dyDescent="0.35">
      <c r="C192" t="s">
        <v>193</v>
      </c>
      <c r="I192" s="5">
        <v>10000000000</v>
      </c>
      <c r="J192" s="5">
        <v>10000000000</v>
      </c>
      <c r="K192" s="5">
        <v>1000000000</v>
      </c>
      <c r="L192" s="5">
        <v>1000000000</v>
      </c>
      <c r="M192" s="5">
        <v>0</v>
      </c>
    </row>
    <row r="193" spans="2:13" ht="15.5" x14ac:dyDescent="0.35">
      <c r="C193" t="s">
        <v>194</v>
      </c>
      <c r="I193" s="5">
        <v>4000000000</v>
      </c>
      <c r="J193" s="5">
        <v>4000000000</v>
      </c>
      <c r="K193" s="5">
        <v>7000000000</v>
      </c>
      <c r="L193" s="5">
        <v>6000000000</v>
      </c>
      <c r="M193" s="5">
        <v>0</v>
      </c>
    </row>
    <row r="194" spans="2:13" ht="15.5" x14ac:dyDescent="0.35">
      <c r="C194" t="s">
        <v>25</v>
      </c>
      <c r="I194" s="5">
        <v>14000000000</v>
      </c>
      <c r="J194" s="5">
        <v>14000000000</v>
      </c>
      <c r="K194" s="5">
        <v>9000000000</v>
      </c>
      <c r="L194" s="5">
        <v>7000000000</v>
      </c>
      <c r="M194" s="5">
        <v>1000000000</v>
      </c>
    </row>
    <row r="195" spans="2:13" ht="15.5" x14ac:dyDescent="0.35">
      <c r="C195" t="s">
        <v>22</v>
      </c>
      <c r="I195" s="5">
        <v>6000000000</v>
      </c>
      <c r="J195" s="5">
        <v>13000000000</v>
      </c>
      <c r="K195" s="5">
        <v>8000000000</v>
      </c>
      <c r="L195" s="5">
        <v>7000000000</v>
      </c>
      <c r="M195" s="5">
        <v>1000000000</v>
      </c>
    </row>
    <row r="196" spans="2:13" ht="15.5" x14ac:dyDescent="0.35">
      <c r="C196" t="s">
        <v>195</v>
      </c>
      <c r="I196" s="5">
        <v>32000000000</v>
      </c>
      <c r="J196" s="5">
        <v>-6000000000</v>
      </c>
      <c r="K196" s="5">
        <v>1000000000</v>
      </c>
      <c r="L196" s="5">
        <v>3000000000</v>
      </c>
      <c r="M196" s="5">
        <v>-1000000000</v>
      </c>
    </row>
    <row r="197" spans="2:13" ht="15.5" x14ac:dyDescent="0.35">
      <c r="C197" t="s">
        <v>196</v>
      </c>
      <c r="I197" s="5">
        <v>-24000000000</v>
      </c>
      <c r="J197" s="5">
        <v>4000000000</v>
      </c>
      <c r="K197" s="5">
        <v>7000000000</v>
      </c>
      <c r="L197" s="5">
        <v>1000000000</v>
      </c>
      <c r="M197" s="5">
        <v>6000000000</v>
      </c>
    </row>
    <row r="198" spans="2:13" ht="15.5" x14ac:dyDescent="0.35">
      <c r="C198" t="s">
        <v>197</v>
      </c>
      <c r="I198" s="5">
        <v>-25000000000</v>
      </c>
      <c r="J198" s="5">
        <v>-7000000000</v>
      </c>
      <c r="K198" s="5">
        <v>-6000000000</v>
      </c>
    </row>
    <row r="199" spans="2:13" ht="15.5" x14ac:dyDescent="0.35">
      <c r="C199" t="s">
        <v>14</v>
      </c>
      <c r="I199" s="5">
        <v>-48000000000</v>
      </c>
      <c r="J199" s="5">
        <v>-3000000000</v>
      </c>
      <c r="K199" s="5">
        <v>1000000000</v>
      </c>
      <c r="L199" s="5">
        <v>1000000000</v>
      </c>
      <c r="M199" s="5">
        <v>6000000000</v>
      </c>
    </row>
    <row r="200" spans="2:13" ht="15.5" x14ac:dyDescent="0.35">
      <c r="C200" t="s">
        <v>16</v>
      </c>
      <c r="I200" s="6">
        <v>-49.59</v>
      </c>
      <c r="J200" s="6">
        <v>-5.13</v>
      </c>
      <c r="K200" s="6">
        <v>266.99</v>
      </c>
      <c r="L200" s="6">
        <v>751.71</v>
      </c>
      <c r="M200" s="6">
        <v>8026.41</v>
      </c>
    </row>
    <row r="202" spans="2:13" ht="15.5" x14ac:dyDescent="0.35">
      <c r="B202" t="s">
        <v>198</v>
      </c>
      <c r="C202" t="s">
        <v>199</v>
      </c>
      <c r="D202" s="5">
        <v>1000000000</v>
      </c>
      <c r="E202" s="5">
        <v>390000000</v>
      </c>
      <c r="F202" s="5">
        <v>456000000</v>
      </c>
      <c r="G202" s="5">
        <v>-432000000</v>
      </c>
      <c r="H202" s="5">
        <v>5000000000</v>
      </c>
      <c r="I202" s="5">
        <v>1000000000</v>
      </c>
      <c r="J202" s="5">
        <v>1000000000</v>
      </c>
      <c r="K202" s="5">
        <v>5000000000</v>
      </c>
      <c r="L202" s="5">
        <v>4000000000</v>
      </c>
      <c r="M202" s="5">
        <v>522000000</v>
      </c>
    </row>
    <row r="203" spans="2:13" ht="15.5" x14ac:dyDescent="0.35">
      <c r="C203" t="s">
        <v>317</v>
      </c>
      <c r="H203" s="5">
        <v>2000000000</v>
      </c>
      <c r="I203" s="5">
        <v>1000000000</v>
      </c>
      <c r="J203" s="5">
        <v>1000000000</v>
      </c>
    </row>
    <row r="204" spans="2:13" ht="15.5" x14ac:dyDescent="0.35">
      <c r="C204" t="s">
        <v>44</v>
      </c>
      <c r="D204" s="6">
        <v>1.38</v>
      </c>
      <c r="E204" s="6">
        <v>0.39</v>
      </c>
      <c r="F204" s="6">
        <v>0.46</v>
      </c>
      <c r="G204" s="6">
        <v>-0.43</v>
      </c>
      <c r="H204" s="6">
        <v>5.51</v>
      </c>
      <c r="I204" s="6">
        <v>1.5</v>
      </c>
      <c r="J204" s="6">
        <v>1.18</v>
      </c>
      <c r="K204" s="6">
        <v>4.7</v>
      </c>
      <c r="L204" s="6">
        <v>3.71</v>
      </c>
      <c r="M204" s="6">
        <v>0.53</v>
      </c>
    </row>
    <row r="205" spans="2:13" ht="15.5" x14ac:dyDescent="0.35">
      <c r="C205" t="s">
        <v>318</v>
      </c>
      <c r="H205" s="6">
        <v>1.79</v>
      </c>
      <c r="I205" s="6">
        <v>1.5</v>
      </c>
      <c r="J205" s="6">
        <v>1.18</v>
      </c>
    </row>
    <row r="206" spans="2:13" ht="15.5" x14ac:dyDescent="0.35">
      <c r="C206" t="s">
        <v>204</v>
      </c>
      <c r="D206" s="5">
        <v>31000000000</v>
      </c>
      <c r="E206" s="5">
        <v>35000000000</v>
      </c>
      <c r="F206" s="5">
        <v>29000000000</v>
      </c>
      <c r="G206" s="5">
        <v>23000000000</v>
      </c>
      <c r="H206" s="5">
        <v>124000000000</v>
      </c>
      <c r="I206" s="5">
        <v>119000000000</v>
      </c>
      <c r="J206" s="5">
        <v>96000000000</v>
      </c>
      <c r="K206" s="5">
        <v>100000000000</v>
      </c>
      <c r="L206" s="5">
        <v>43000000000</v>
      </c>
      <c r="M206" s="5">
        <v>37000000000</v>
      </c>
    </row>
    <row r="207" spans="2:13" ht="15.5" x14ac:dyDescent="0.35">
      <c r="C207" t="s">
        <v>319</v>
      </c>
      <c r="H207" s="5">
        <v>118000000000</v>
      </c>
      <c r="I207" s="5">
        <v>119000000000</v>
      </c>
      <c r="J207" s="5">
        <v>96000000000</v>
      </c>
    </row>
    <row r="208" spans="2:13" ht="15.5" x14ac:dyDescent="0.35">
      <c r="C208" t="s">
        <v>208</v>
      </c>
      <c r="I208" s="6">
        <v>10.53</v>
      </c>
    </row>
    <row r="209" spans="3:9" ht="15.5" x14ac:dyDescent="0.35">
      <c r="C209" t="s">
        <v>320</v>
      </c>
      <c r="I209" s="6">
        <v>32.35</v>
      </c>
    </row>
    <row r="210" spans="3:9" ht="15.5" x14ac:dyDescent="0.35">
      <c r="C210" t="s">
        <v>209</v>
      </c>
      <c r="I210" s="6">
        <v>7.42</v>
      </c>
    </row>
    <row r="211" spans="3:9" ht="15.5" x14ac:dyDescent="0.35">
      <c r="C211" t="s">
        <v>321</v>
      </c>
      <c r="I211" s="6">
        <v>3.0899999999999997E-2</v>
      </c>
    </row>
    <row r="212" spans="3:9" ht="15.5" x14ac:dyDescent="0.35">
      <c r="C212" t="s">
        <v>322</v>
      </c>
      <c r="I212" s="6">
        <v>0.49</v>
      </c>
    </row>
    <row r="213" spans="3:9" ht="15.5" x14ac:dyDescent="0.35">
      <c r="C213" t="s">
        <v>210</v>
      </c>
      <c r="I213" s="6">
        <v>0.67</v>
      </c>
    </row>
    <row r="214" spans="3:9" ht="15.5" x14ac:dyDescent="0.35">
      <c r="C214" t="s">
        <v>323</v>
      </c>
      <c r="I214" s="6">
        <v>1.67</v>
      </c>
    </row>
    <row r="215" spans="3:9" ht="15.5" x14ac:dyDescent="0.35">
      <c r="C215" t="s">
        <v>324</v>
      </c>
      <c r="I215" s="6">
        <v>17.239999999999998</v>
      </c>
    </row>
    <row r="216" spans="3:9" ht="15.5" x14ac:dyDescent="0.35">
      <c r="C216" t="s">
        <v>325</v>
      </c>
      <c r="I216" s="6">
        <v>12.49</v>
      </c>
    </row>
    <row r="217" spans="3:9" ht="15.5" x14ac:dyDescent="0.35">
      <c r="C217" t="s">
        <v>326</v>
      </c>
      <c r="I217" s="6">
        <v>6.48</v>
      </c>
    </row>
    <row r="218" spans="3:9" ht="15.5" x14ac:dyDescent="0.35">
      <c r="C218" t="s">
        <v>327</v>
      </c>
      <c r="I218" s="6">
        <v>-2.95</v>
      </c>
    </row>
    <row r="219" spans="3:9" ht="15.5" x14ac:dyDescent="0.35">
      <c r="C219" t="s">
        <v>328</v>
      </c>
      <c r="I219" s="6">
        <v>-0.35</v>
      </c>
    </row>
    <row r="220" spans="3:9" ht="15.5" x14ac:dyDescent="0.35">
      <c r="C220" t="s">
        <v>329</v>
      </c>
      <c r="I220" s="6">
        <v>1.79</v>
      </c>
    </row>
    <row r="221" spans="3:9" ht="15.5" x14ac:dyDescent="0.35">
      <c r="C221" t="s">
        <v>211</v>
      </c>
      <c r="I221" s="6">
        <v>5.51</v>
      </c>
    </row>
    <row r="222" spans="3:9" ht="15.5" x14ac:dyDescent="0.35">
      <c r="C222" t="s">
        <v>330</v>
      </c>
      <c r="I222" s="6">
        <v>118.69</v>
      </c>
    </row>
    <row r="223" spans="3:9" ht="15.5" x14ac:dyDescent="0.35">
      <c r="C223" t="s">
        <v>212</v>
      </c>
      <c r="D223" s="6">
        <v>0.32</v>
      </c>
    </row>
    <row r="224" spans="3:9" ht="15.5" x14ac:dyDescent="0.35">
      <c r="C224" t="s">
        <v>213</v>
      </c>
      <c r="I224" s="6">
        <v>86.99</v>
      </c>
    </row>
    <row r="225" spans="3:9" ht="15.5" x14ac:dyDescent="0.35">
      <c r="C225" t="s">
        <v>331</v>
      </c>
      <c r="I225" s="6">
        <v>3.36</v>
      </c>
    </row>
    <row r="226" spans="3:9" ht="15.5" x14ac:dyDescent="0.35">
      <c r="C226" t="s">
        <v>214</v>
      </c>
      <c r="D226" s="6">
        <v>1.66</v>
      </c>
    </row>
    <row r="227" spans="3:9" ht="15.5" x14ac:dyDescent="0.35">
      <c r="C227" t="s">
        <v>215</v>
      </c>
      <c r="D227" s="6">
        <v>1.28</v>
      </c>
    </row>
    <row r="228" spans="3:9" ht="15.5" x14ac:dyDescent="0.35">
      <c r="C228" t="s">
        <v>216</v>
      </c>
      <c r="D228" s="6">
        <v>0.11</v>
      </c>
    </row>
    <row r="229" spans="3:9" ht="15.5" x14ac:dyDescent="0.35">
      <c r="C229" t="s">
        <v>332</v>
      </c>
      <c r="D229" s="6">
        <v>0.02</v>
      </c>
    </row>
    <row r="230" spans="3:9" ht="15.5" x14ac:dyDescent="0.35">
      <c r="C230" t="s">
        <v>217</v>
      </c>
      <c r="D230" s="6">
        <v>0.46</v>
      </c>
    </row>
    <row r="231" spans="3:9" ht="15.5" x14ac:dyDescent="0.35">
      <c r="C231" t="s">
        <v>218</v>
      </c>
      <c r="D231" s="6">
        <v>0.08</v>
      </c>
    </row>
    <row r="232" spans="3:9" ht="15.5" x14ac:dyDescent="0.35">
      <c r="C232" t="s">
        <v>219</v>
      </c>
      <c r="D232" s="6">
        <v>1.46</v>
      </c>
    </row>
    <row r="233" spans="3:9" ht="15.5" x14ac:dyDescent="0.35">
      <c r="C233" t="s">
        <v>333</v>
      </c>
      <c r="I233" s="6">
        <v>2.71</v>
      </c>
    </row>
    <row r="234" spans="3:9" ht="15.5" x14ac:dyDescent="0.35">
      <c r="C234" t="s">
        <v>12</v>
      </c>
      <c r="D234" s="5">
        <v>-2000000000</v>
      </c>
    </row>
    <row r="235" spans="3:9" ht="15.5" x14ac:dyDescent="0.35">
      <c r="C235" t="s">
        <v>220</v>
      </c>
      <c r="I235" s="6">
        <v>3.97</v>
      </c>
    </row>
    <row r="236" spans="3:9" ht="15.5" x14ac:dyDescent="0.35">
      <c r="C236" t="s">
        <v>221</v>
      </c>
      <c r="I236" s="6">
        <v>1.41E-2</v>
      </c>
    </row>
    <row r="237" spans="3:9" ht="15.5" x14ac:dyDescent="0.35">
      <c r="C237" t="s">
        <v>222</v>
      </c>
      <c r="I237" s="6">
        <v>2.06E-2</v>
      </c>
    </row>
    <row r="238" spans="3:9" ht="15.5" x14ac:dyDescent="0.35">
      <c r="C238" t="s">
        <v>223</v>
      </c>
      <c r="I238" s="6">
        <v>6.0899999999999996E-2</v>
      </c>
    </row>
    <row r="239" spans="3:9" ht="15.5" x14ac:dyDescent="0.35">
      <c r="C239" t="s">
        <v>334</v>
      </c>
      <c r="I239" s="6">
        <v>2.9600000000000001E-2</v>
      </c>
    </row>
    <row r="240" spans="3:9" ht="15.5" x14ac:dyDescent="0.35">
      <c r="C240" t="s">
        <v>224</v>
      </c>
      <c r="D240" s="6">
        <v>101.89</v>
      </c>
    </row>
    <row r="241" spans="3:9" ht="15.5" x14ac:dyDescent="0.35">
      <c r="C241" t="s">
        <v>225</v>
      </c>
      <c r="D241" s="6">
        <v>58.08</v>
      </c>
    </row>
    <row r="242" spans="3:9" ht="15.5" x14ac:dyDescent="0.35">
      <c r="C242" t="s">
        <v>226</v>
      </c>
      <c r="D242" s="6">
        <v>68.150000000000006</v>
      </c>
    </row>
    <row r="243" spans="3:9" ht="15.5" x14ac:dyDescent="0.35">
      <c r="C243" t="s">
        <v>227</v>
      </c>
      <c r="D243" s="6">
        <v>91.82</v>
      </c>
    </row>
    <row r="244" spans="3:9" ht="15.5" x14ac:dyDescent="0.35">
      <c r="C244" t="s">
        <v>228</v>
      </c>
      <c r="D244" s="6">
        <v>0.89</v>
      </c>
    </row>
    <row r="245" spans="3:9" ht="15.5" x14ac:dyDescent="0.35">
      <c r="C245" t="s">
        <v>335</v>
      </c>
      <c r="I245" s="6">
        <v>0.95</v>
      </c>
    </row>
    <row r="246" spans="3:9" ht="15.5" x14ac:dyDescent="0.35">
      <c r="C246" t="s">
        <v>336</v>
      </c>
      <c r="I246" s="6">
        <v>5.9</v>
      </c>
    </row>
    <row r="247" spans="3:9" ht="15.5" x14ac:dyDescent="0.35">
      <c r="C247" t="s">
        <v>40</v>
      </c>
      <c r="I247" s="5">
        <v>58000000000</v>
      </c>
    </row>
    <row r="248" spans="3:9" ht="15.5" x14ac:dyDescent="0.35">
      <c r="C248" t="s">
        <v>229</v>
      </c>
      <c r="I248" s="5">
        <v>67000000000</v>
      </c>
    </row>
    <row r="249" spans="3:9" ht="15.5" x14ac:dyDescent="0.35">
      <c r="C249" t="s">
        <v>230</v>
      </c>
      <c r="I249" s="5">
        <v>994600000</v>
      </c>
    </row>
    <row r="250" spans="3:9" ht="15.5" x14ac:dyDescent="0.35">
      <c r="C250" t="s">
        <v>231</v>
      </c>
      <c r="I250" s="6">
        <v>0.46210000000000001</v>
      </c>
    </row>
    <row r="251" spans="3:9" ht="15.5" x14ac:dyDescent="0.35">
      <c r="C251" t="s">
        <v>232</v>
      </c>
      <c r="D251" s="6">
        <v>0.17610000000000001</v>
      </c>
    </row>
    <row r="252" spans="3:9" ht="15.5" x14ac:dyDescent="0.35">
      <c r="C252" t="s">
        <v>233</v>
      </c>
      <c r="D252" s="6">
        <v>5.96E-2</v>
      </c>
    </row>
    <row r="253" spans="3:9" ht="15.5" x14ac:dyDescent="0.35">
      <c r="C253" t="s">
        <v>234</v>
      </c>
      <c r="D253" s="6">
        <v>4.4000000000000004E-2</v>
      </c>
    </row>
    <row r="254" spans="3:9" ht="15.5" x14ac:dyDescent="0.35">
      <c r="C254" t="s">
        <v>235</v>
      </c>
      <c r="D254" s="6">
        <v>-2.8900000000000002E-2</v>
      </c>
    </row>
    <row r="255" spans="3:9" ht="15.5" x14ac:dyDescent="0.35">
      <c r="C255" t="s">
        <v>236</v>
      </c>
      <c r="D255" s="6">
        <v>-0.27789999999999998</v>
      </c>
    </row>
    <row r="256" spans="3:9" ht="15.5" x14ac:dyDescent="0.35">
      <c r="C256" t="s">
        <v>237</v>
      </c>
      <c r="D256" s="6">
        <v>0.26780000000000004</v>
      </c>
    </row>
    <row r="257" spans="3:9" ht="15.5" x14ac:dyDescent="0.35">
      <c r="C257" t="s">
        <v>244</v>
      </c>
      <c r="I257" s="5">
        <v>6</v>
      </c>
    </row>
    <row r="258" spans="3:9" ht="15.5" x14ac:dyDescent="0.35">
      <c r="C258" t="s">
        <v>245</v>
      </c>
      <c r="I258" s="6">
        <v>0.21</v>
      </c>
    </row>
    <row r="259" spans="3:9" ht="15.5" x14ac:dyDescent="0.35">
      <c r="C259" t="s">
        <v>246</v>
      </c>
      <c r="I259" s="6">
        <v>0.04</v>
      </c>
    </row>
    <row r="260" spans="3:9" ht="15.5" x14ac:dyDescent="0.35">
      <c r="C260" t="s">
        <v>247</v>
      </c>
      <c r="I260" s="6">
        <v>0.28999999999999998</v>
      </c>
    </row>
    <row r="261" spans="3:9" ht="15.5" x14ac:dyDescent="0.35">
      <c r="C261" t="s">
        <v>249</v>
      </c>
      <c r="I261" s="6">
        <v>0.77</v>
      </c>
    </row>
    <row r="262" spans="3:9" ht="15.5" x14ac:dyDescent="0.35">
      <c r="C262" t="s">
        <v>250</v>
      </c>
      <c r="I262" s="6">
        <v>0.71</v>
      </c>
    </row>
    <row r="263" spans="3:9" ht="15.5" x14ac:dyDescent="0.35">
      <c r="C263" t="s">
        <v>251</v>
      </c>
      <c r="I263" s="6">
        <v>0.13</v>
      </c>
    </row>
    <row r="264" spans="3:9" ht="15.5" x14ac:dyDescent="0.35">
      <c r="C264" t="s">
        <v>337</v>
      </c>
      <c r="I264" s="5">
        <v>118000000000</v>
      </c>
    </row>
    <row r="265" spans="3:9" ht="15.5" x14ac:dyDescent="0.35">
      <c r="C265" t="s">
        <v>338</v>
      </c>
      <c r="I265" s="5">
        <v>22000000000</v>
      </c>
    </row>
    <row r="266" spans="3:9" ht="15.5" x14ac:dyDescent="0.35">
      <c r="C266" t="s">
        <v>339</v>
      </c>
      <c r="I266" s="5">
        <v>10000000000</v>
      </c>
    </row>
    <row r="267" spans="3:9" ht="15.5" x14ac:dyDescent="0.35">
      <c r="C267" t="s">
        <v>340</v>
      </c>
      <c r="I267" s="5">
        <v>2000000000</v>
      </c>
    </row>
    <row r="268" spans="3:9" ht="15.5" x14ac:dyDescent="0.35">
      <c r="C268" t="s">
        <v>252</v>
      </c>
      <c r="D268" s="5">
        <v>0</v>
      </c>
    </row>
    <row r="269" spans="3:9" ht="15.5" x14ac:dyDescent="0.35">
      <c r="C269" t="s">
        <v>253</v>
      </c>
      <c r="D269" s="5">
        <v>126000000000</v>
      </c>
    </row>
    <row r="270" spans="3:9" ht="15.5" x14ac:dyDescent="0.35">
      <c r="C270" t="s">
        <v>254</v>
      </c>
      <c r="D270" s="5">
        <v>40000000000</v>
      </c>
    </row>
    <row r="271" spans="3:9" ht="15.5" x14ac:dyDescent="0.35">
      <c r="C271" t="s">
        <v>183</v>
      </c>
      <c r="D271" s="5">
        <v>24000000000</v>
      </c>
    </row>
    <row r="272" spans="3:9" ht="15.5" x14ac:dyDescent="0.35">
      <c r="C272" t="s">
        <v>182</v>
      </c>
      <c r="I272" s="5">
        <v>87000000000</v>
      </c>
    </row>
    <row r="273" spans="3:9" ht="15.5" x14ac:dyDescent="0.35">
      <c r="C273" t="s">
        <v>181</v>
      </c>
      <c r="D273" s="5">
        <v>1000000000</v>
      </c>
    </row>
    <row r="274" spans="3:9" ht="15.5" x14ac:dyDescent="0.35">
      <c r="C274" t="s">
        <v>180</v>
      </c>
      <c r="D274" s="5">
        <v>8000000000</v>
      </c>
    </row>
    <row r="275" spans="3:9" ht="15.5" x14ac:dyDescent="0.35">
      <c r="C275" t="s">
        <v>23</v>
      </c>
      <c r="D275" s="5">
        <v>10000000000</v>
      </c>
    </row>
    <row r="276" spans="3:9" ht="15.5" x14ac:dyDescent="0.35">
      <c r="C276" t="s">
        <v>20</v>
      </c>
      <c r="D276" s="5">
        <v>9000000000</v>
      </c>
    </row>
    <row r="277" spans="3:9" ht="15.5" x14ac:dyDescent="0.35">
      <c r="C277" t="s">
        <v>255</v>
      </c>
      <c r="I277" s="5">
        <v>87000000000</v>
      </c>
    </row>
    <row r="278" spans="3:9" ht="15.5" x14ac:dyDescent="0.35">
      <c r="C278" t="s">
        <v>341</v>
      </c>
      <c r="I278" s="5">
        <v>35000000000</v>
      </c>
    </row>
    <row r="279" spans="3:9" ht="15.5" x14ac:dyDescent="0.35">
      <c r="C279" t="s">
        <v>342</v>
      </c>
      <c r="I279" s="5">
        <v>-31000000000</v>
      </c>
    </row>
    <row r="280" spans="3:9" ht="15.5" x14ac:dyDescent="0.35">
      <c r="C280" t="s">
        <v>343</v>
      </c>
      <c r="I280" s="5">
        <v>-9000000000</v>
      </c>
    </row>
    <row r="281" spans="3:9" ht="15.5" x14ac:dyDescent="0.35">
      <c r="C281" t="s">
        <v>344</v>
      </c>
      <c r="I281" s="5">
        <v>-31000000000</v>
      </c>
    </row>
    <row r="282" spans="3:9" ht="15.5" x14ac:dyDescent="0.35">
      <c r="C282" t="s">
        <v>345</v>
      </c>
      <c r="I282" s="5">
        <v>3000000000</v>
      </c>
    </row>
  </sheetData>
  <pageMargins left="0.7" right="0.7" top="0.75" bottom="0.75" header="0.3" footer="0.3"/>
  <ignoredErrors>
    <ignoredError sqref="A1:M283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3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1614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1615</v>
      </c>
      <c r="D2" s="2" vm="58">
        <f ca="1">IFERROR(_xlfn.STOCKHISTORY("XIDX:" &amp; $C$1, D3, , 0, 0, 1), "Libur")</f>
        <v>362</v>
      </c>
      <c r="H2" s="2" vm="58">
        <f ca="1">IFERROR(INDEX(D2:G2,COUNT(D2:G2)),"")</f>
        <v>362</v>
      </c>
      <c r="I2" s="2" vm="224">
        <f ca="1">IFERROR(_xlfn.STOCKHISTORY("XIDX:" &amp; $C$1, I1, , 0, 0, 1), "Libur")</f>
        <v>382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1103383000000</v>
      </c>
      <c r="H4" s="2">
        <f>IFERROR(SUM(D4:G4)*(4/MAX(1,COUNT(D4:G4))),"")</f>
        <v>4413532000000</v>
      </c>
      <c r="I4" s="2">
        <f>IFERROR(INDEX(I51:I500,MATCH($C$4,$C$51:$C$500,0)),"")</f>
        <v>4147334000000</v>
      </c>
      <c r="J4" s="2">
        <f>IFERROR(INDEX(J51:J500,MATCH($C$4,$C$51:$C$500,0)),"")</f>
        <v>3373117000000</v>
      </c>
      <c r="K4" s="2">
        <f>IFERROR(INDEX(K51:K500,MATCH($C$4,$C$51:$C$500,0)),"")</f>
        <v>3039796000000</v>
      </c>
      <c r="L4" s="2">
        <f>IFERROR(INDEX(L51:L500,MATCH($C$4,$C$51:$C$500,0)),"")</f>
        <v>1687154000000</v>
      </c>
      <c r="M4" s="2">
        <f>IFERROR(INDEX(M51:M500,MATCH($C$4,$C$51:$C$500,0)),"")</f>
        <v>1383279000000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49379000000</v>
      </c>
      <c r="H5" s="2">
        <f>IFERROR(SUM(D5:G5)*(4/MAX(1,COUNT(D5:G5))),"")</f>
        <v>197516000000</v>
      </c>
      <c r="I5" s="2">
        <f>IFERROR(INDEX(I51:I500,MATCH($C$5,$C$51:$C$500,0)),"")</f>
        <v>219549000000</v>
      </c>
      <c r="J5" s="2">
        <f>IFERROR(INDEX(J51:J500,MATCH($C$5,$C$51:$C$500,0)),"")</f>
        <v>182176000000</v>
      </c>
      <c r="K5" s="2">
        <f>IFERROR(INDEX(K51:K500,MATCH($C$5,$C$51:$C$500,0)),"")</f>
        <v>12658000000</v>
      </c>
      <c r="L5" s="2">
        <f>IFERROR(INDEX(L51:L500,MATCH($C$5,$C$51:$C$500,0)),"")</f>
        <v>141049000000</v>
      </c>
      <c r="M5" s="2">
        <f>IFERROR(INDEX(M51:M500,MATCH($C$5,$C$51:$C$500,0)),"")</f>
        <v>79002000000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1140841000000</v>
      </c>
      <c r="H6" s="2">
        <f>IFERROR(INDEX(D6:G6,COUNT(D6:G6)),"")</f>
        <v>1140841000000</v>
      </c>
      <c r="I6" s="2">
        <f>IFERROR(INDEX(I51:I500,MATCH($C$6,$C$51:$C$500,0)),"")</f>
        <v>1091106000000</v>
      </c>
      <c r="J6" s="2">
        <f>IFERROR(INDEX(J51:J500,MATCH($C$6,$C$51:$C$500,0)),"")</f>
        <v>781597000000</v>
      </c>
      <c r="K6" s="2">
        <f>IFERROR(INDEX(K51:K500,MATCH($C$6,$C$51:$C$500,0)),"")</f>
        <v>721459000000</v>
      </c>
      <c r="L6" s="2">
        <f>IFERROR(INDEX(L51:L500,MATCH($C$6,$C$51:$C$500,0)),"")</f>
        <v>537266000000</v>
      </c>
      <c r="M6" s="2">
        <f>IFERROR(INDEX(M51:M500,MATCH($C$6,$C$51:$C$500,0)),"")</f>
        <v>280531000000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5.88</v>
      </c>
      <c r="H7" s="3">
        <f>IFERROR(INDEX(D7:G7,COUNT(D7:G7)),"")</f>
        <v>5.88</v>
      </c>
      <c r="I7" s="3">
        <f>IFERROR(INDEX(I51:I500,MATCH($C$7,$C$51:$C$500,0))/1000000000,"")</f>
        <v>5.88</v>
      </c>
      <c r="J7" s="3">
        <f>IFERROR(INDEX(J51:J500,MATCH($C$7,$C$51:$C$500,0))/1000000000,"")</f>
        <v>5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-133000000000</v>
      </c>
      <c r="H8" s="2">
        <f>IFERROR(INDEX(D8:G8,COUNT(D8:G8)),"")</f>
        <v>-133000000000</v>
      </c>
      <c r="I8" s="2">
        <f>IFERROR(INDEX(I51:I500,MATCH($C$8,$C$51:$C$500,0)),"")</f>
        <v>-25000000000</v>
      </c>
      <c r="J8" s="2">
        <f>IFERROR(INDEX(J51:J500,MATCH($C$8,$C$51:$C$500,0)),"")</f>
        <v>129000000000</v>
      </c>
      <c r="K8" s="2">
        <f>IFERROR(INDEX(K51:K500,MATCH($C$8,$C$51:$C$500,0)),"")</f>
        <v>130000000000</v>
      </c>
      <c r="L8" s="2">
        <f>IFERROR(INDEX(L51:L500,MATCH($C$8,$C$51:$C$500,0)),"")</f>
        <v>79000000000</v>
      </c>
      <c r="M8" s="2">
        <f>IFERROR(INDEX(M51:M500,MATCH($C$8,$C$51:$C$500,0)),"")</f>
        <v>-81000000000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-22.56</v>
      </c>
      <c r="H9" s="3">
        <f>IFERROR(INDEX(D9:G9,COUNT(D9:G9)),"")</f>
        <v>-22.56</v>
      </c>
      <c r="I9" s="3">
        <f>IFERROR(INDEX(I51:I500,MATCH($C$9,$C$51:$C$500,0)),"")</f>
        <v>-4.24</v>
      </c>
      <c r="J9" s="3">
        <f>IFERROR(INDEX(J51:J500,MATCH($C$9,$C$51:$C$500,0)),"")</f>
        <v>25.9</v>
      </c>
      <c r="K9" s="3">
        <f>IFERROR(INDEX(K51:K500,MATCH($C$9,$C$51:$C$500,0)),"")</f>
        <v>78107.73</v>
      </c>
      <c r="L9" s="3">
        <f>IFERROR(INDEX(L51:L500,MATCH($C$9,$C$51:$C$500,0)),"")</f>
        <v>47498.65</v>
      </c>
      <c r="M9" s="3">
        <f>IFERROR(INDEX(M51:M500,MATCH($C$9,$C$51:$C$500,0)),"")</f>
        <v>-59764.66</v>
      </c>
    </row>
    <row r="10" spans="1:13" ht="15.5" x14ac:dyDescent="0.35">
      <c r="C10" t="s">
        <v>17</v>
      </c>
      <c r="D10" s="3">
        <f ca="1">IFERROR(IF(D9=0,"",D2/D9),"")</f>
        <v>-16.046099290780141</v>
      </c>
      <c r="I10" s="3">
        <f ca="1">IFERROR(IF(I9=0,"",I2/I9),"")</f>
        <v>-90.094339622641499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53846000000</v>
      </c>
      <c r="H11" s="2">
        <f>IFERROR(INDEX(D11:G11,COUNT(D11:G11)),"")</f>
        <v>53846000000</v>
      </c>
      <c r="I11" s="2">
        <f>IFERROR(INDEX(I51:I500,MATCH($C$11,$C$51:$C$500,0)),"")</f>
        <v>129538000000</v>
      </c>
      <c r="J11" s="2">
        <f>IFERROR(INDEX(J51:J500,MATCH($C$11,$C$51:$C$500,0)),"")</f>
        <v>63078000000</v>
      </c>
      <c r="K11" s="2">
        <f>IFERROR(INDEX(K51:K500,MATCH($C$11,$C$51:$C$500,0)),"")</f>
        <v>43938000000</v>
      </c>
      <c r="L11" s="2">
        <f>IFERROR(INDEX(L51:L500,MATCH($C$11,$C$51:$C$500,0)),"")</f>
        <v>23385000000</v>
      </c>
      <c r="M11" s="2">
        <f>IFERROR(INDEX(M51:M500,MATCH($C$11,$C$51:$C$500,0)),"")</f>
        <v>16099000000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18000000000</v>
      </c>
      <c r="H12" s="2">
        <f>IFERROR(INDEX(D12:G12,COUNT(D12:G12)),"")</f>
        <v>18000000000</v>
      </c>
      <c r="I12" s="2">
        <f>IFERROR(INDEX(I51:I500,MATCH($C$12,$C$51:$C$500,0)),"")</f>
        <v>-57000000000</v>
      </c>
      <c r="J12" s="2">
        <f>IFERROR(INDEX(J51:J500,MATCH($C$12,$C$51:$C$500,0)),"")</f>
        <v>-50000000000</v>
      </c>
      <c r="K12" s="2">
        <f>IFERROR(INDEX(K51:K500,MATCH($C$12,$C$51:$C$500,0)),"")</f>
        <v>636000000000</v>
      </c>
      <c r="L12" s="2">
        <f>IFERROR(INDEX(L51:L500,MATCH($C$12,$C$51:$C$500,0)),"")</f>
        <v>574000000000</v>
      </c>
      <c r="M12" s="2">
        <f>IFERROR(INDEX(M51:M500,MATCH($C$12,$C$51:$C$500,0)),"")</f>
        <v>56000000000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72000000000</v>
      </c>
      <c r="H13" s="2">
        <f>IFERROR(INDEX(D13:G13,COUNT(D13:G13)),"")</f>
        <v>72000000000</v>
      </c>
      <c r="I13" s="2">
        <f>IFERROR(INDEX(I51:I500,MATCH($C$13,$C$51:$C$500,0)),"")</f>
        <v>72000000000</v>
      </c>
      <c r="J13" s="2">
        <f>IFERROR(INDEX(J51:J500,MATCH($C$13,$C$51:$C$500,0)),"")</f>
        <v>13000000000</v>
      </c>
      <c r="K13" s="2">
        <f>IFERROR(INDEX(K51:K500,MATCH($C$13,$C$51:$C$500,0)),"")</f>
        <v>679000000000</v>
      </c>
      <c r="L13" s="2">
        <f>IFERROR(INDEX(L51:L500,MATCH($C$13,$C$51:$C$500,0)),"")</f>
        <v>597000000000</v>
      </c>
      <c r="M13" s="2">
        <f>IFERROR(INDEX(M51:M500,MATCH($C$13,$C$51:$C$500,0)),"")</f>
        <v>72000000000</v>
      </c>
    </row>
    <row r="14" spans="1:13" ht="15.5" x14ac:dyDescent="0.35">
      <c r="C14" t="s">
        <v>26</v>
      </c>
      <c r="D14" s="2" t="str">
        <f>IFERROR(INDEX(D51:D500,MATCH($C$14,$C$51:$C$500,0)),"")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  <c r="M14" s="2" t="str">
        <f>IFERROR(INDEX(M51:M500,MATCH($C$14,$C$51:$C$500,0)),"")</f>
        <v/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-71741000000</v>
      </c>
      <c r="J15" s="2">
        <f>IFERROR(INDEX(J51:J500,MATCH($C$15,$C$51:$C$500,0)),"")</f>
        <v>-30494000000</v>
      </c>
      <c r="K15" s="2">
        <f>IFERROR(INDEX(K51:K500,MATCH($C$15,$C$51:$C$500,0)),"")</f>
        <v>2632000000</v>
      </c>
      <c r="L15" s="2">
        <f>IFERROR(INDEX(L51:L500,MATCH($C$15,$C$51:$C$500,0)),"")</f>
        <v>1467000000</v>
      </c>
      <c r="M15" s="2">
        <f>IFERROR(INDEX(M51:M500,MATCH($C$15,$C$51:$C$500,0)),"")</f>
        <v>89000000</v>
      </c>
    </row>
    <row r="16" spans="1:13" ht="15.5" x14ac:dyDescent="0.35">
      <c r="C16" t="s">
        <v>28</v>
      </c>
      <c r="D16" s="2">
        <f>IFERROR(INDEX(D51:D500,MATCH($C$16,$C$51:$C$500,0)),"")</f>
        <v>49736000000</v>
      </c>
      <c r="H16" s="2">
        <f>IFERROR(SUM(D16:G16)*(4/MAX(1,COUNT(D16:G16))),"")</f>
        <v>198944000000</v>
      </c>
      <c r="I16" s="2">
        <f>IFERROR(INDEX(I51:I500,MATCH($C$16,$C$51:$C$500,0)),"")</f>
        <v>295826000000</v>
      </c>
      <c r="J16" s="2">
        <f>IFERROR(INDEX(J51:J500,MATCH($C$16,$C$51:$C$500,0)),"")</f>
        <v>212380000000</v>
      </c>
      <c r="K16" s="2">
        <f>IFERROR(INDEX(K51:K500,MATCH($C$16,$C$51:$C$500,0)),"")</f>
        <v>19889000000</v>
      </c>
      <c r="L16" s="2">
        <f>IFERROR(INDEX(L51:L500,MATCH($C$16,$C$51:$C$500,0)),"")</f>
        <v>144081000000</v>
      </c>
      <c r="M16" s="2">
        <f>IFERROR(INDEX(M51:M500,MATCH($C$16,$C$51:$C$500,0)),"")</f>
        <v>83020000000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2128560000000</v>
      </c>
      <c r="H20" s="2">
        <f t="shared" ref="H20:M20" ca="1" si="0">IFERROR(H21*H2,"")</f>
        <v>2128560000000</v>
      </c>
      <c r="I20" s="2">
        <f t="shared" ca="1" si="0"/>
        <v>2246160000000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5880000000</v>
      </c>
      <c r="H21" s="2">
        <f>IFERROR(INDEX(D21:G21,COUNT(D21:G21)),"")</f>
        <v>5880000000</v>
      </c>
      <c r="I21" s="2">
        <f>IFERROR(INDEX(I51:I500,MATCH($C$7,$C$51:$C$500,0)),"")</f>
        <v>5880000000</v>
      </c>
      <c r="J21" s="2">
        <f>IFERROR(INDEX(J51:J500,MATCH($C$7,$C$51:$C$500,0)),"")</f>
        <v>5000000000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4.3282981589897274</v>
      </c>
      <c r="H23" s="3">
        <f t="shared" ref="H23:M23" si="1">IFERROR(H5/H6*100,"")</f>
        <v>17.313192635958909</v>
      </c>
      <c r="I23" s="3">
        <f t="shared" si="1"/>
        <v>20.12169303440729</v>
      </c>
      <c r="J23" s="3">
        <f t="shared" si="1"/>
        <v>23.308175440796216</v>
      </c>
      <c r="K23" s="3">
        <f t="shared" si="1"/>
        <v>1.7545002557317879</v>
      </c>
      <c r="L23" s="3">
        <f t="shared" si="1"/>
        <v>26.253103676763466</v>
      </c>
      <c r="M23" s="3">
        <f t="shared" si="1"/>
        <v>28.161593549376008</v>
      </c>
    </row>
    <row r="24" spans="1:13" ht="15.5" x14ac:dyDescent="0.35">
      <c r="C24" t="s">
        <v>43</v>
      </c>
      <c r="D24" s="4">
        <f>IFERROR(_xlfn.RRI(5,I23,D23),"")</f>
        <v>-0.26458830823477486</v>
      </c>
      <c r="H24" s="4">
        <f t="shared" ref="H24:M24" si="2">IFERROR(_xlfn.RRI(5,M23,H23),"")</f>
        <v>-9.2714464744827696E-2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8.39</v>
      </c>
      <c r="H25" s="3">
        <f>IFERROR(INDEX(D25:G25,COUNT(D25:G25)),"")</f>
        <v>8.39</v>
      </c>
      <c r="I25" s="3">
        <f>IFERROR(INDEX(I51:I500,MATCH($C$25,$C$51:$C$500,0)),"")</f>
        <v>37.200000000000003</v>
      </c>
      <c r="J25" s="3">
        <f>IFERROR(INDEX(J51:J500,MATCH($C$25,$C$51:$C$500,0)),"")</f>
        <v>35.74</v>
      </c>
      <c r="K25" s="3">
        <f>IFERROR(INDEX(K51:K500,MATCH($C$25,$C$51:$C$500,0)),"")</f>
        <v>9170.0300000000007</v>
      </c>
      <c r="L25" s="3">
        <f>IFERROR(INDEX(L51:L500,MATCH($C$25,$C$51:$C$500,0)),"")</f>
        <v>85646.1</v>
      </c>
      <c r="M25" s="3">
        <f>IFERROR(INDEX(M51:M500,MATCH($C$25,$C$51:$C$500,0)),"")</f>
        <v>59783.839999999997</v>
      </c>
    </row>
    <row r="26" spans="1:13" ht="15.5" x14ac:dyDescent="0.35">
      <c r="C26" t="s">
        <v>46</v>
      </c>
      <c r="D26" s="4">
        <f>IFERROR(_xlfn.RRI(5,I25,D25),"")</f>
        <v>-0.25759001513530455</v>
      </c>
      <c r="H26" s="4">
        <f t="shared" ref="H26:M26" si="3">IFERROR(_xlfn.RRI(5,M25,H25),"")</f>
        <v>-0.83039617957126444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187.65017006802722</v>
      </c>
      <c r="H27" s="3">
        <f t="shared" ref="H27:M27" si="4">IFERROR(H4/H21,"")</f>
        <v>750.60068027210889</v>
      </c>
      <c r="I27" s="3">
        <f t="shared" si="4"/>
        <v>705.32891156462586</v>
      </c>
      <c r="J27" s="3">
        <f t="shared" si="4"/>
        <v>674.62339999999995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-0.23265360830939374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-0.77446236559139781</v>
      </c>
      <c r="I29" s="4">
        <f t="shared" si="6"/>
        <v>4.0850587576944625E-2</v>
      </c>
      <c r="J29" s="4">
        <f t="shared" si="6"/>
        <v>-0.9961025209295935</v>
      </c>
      <c r="K29" s="4">
        <f t="shared" si="6"/>
        <v>-0.89293114339123436</v>
      </c>
      <c r="L29" s="4">
        <f t="shared" si="6"/>
        <v>0.43259616645568455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6.4185329659969564E-2</v>
      </c>
      <c r="I30" s="4">
        <f t="shared" si="7"/>
        <v>4.551504078368155E-2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189.43</v>
      </c>
      <c r="H32" s="3">
        <f>IFERROR(INDEX(D32:G32,COUNT(D32:G32)),"")</f>
        <v>189.43</v>
      </c>
      <c r="I32" s="3">
        <f>IFERROR(INDEX(I51:I500,MATCH($C$32,$C$51:$C$500,0)),"")</f>
        <v>181.04</v>
      </c>
      <c r="J32" s="3">
        <f>IFERROR(INDEX(J51:J500,MATCH($C$32,$C$51:$C$500,0)),"")</f>
        <v>151.69</v>
      </c>
      <c r="K32" s="3">
        <f>IFERROR(INDEX(K51:K500,MATCH($C$32,$C$51:$C$500,0)),"")</f>
        <v>377059.28</v>
      </c>
      <c r="L32" s="3">
        <f>IFERROR(INDEX(L51:L500,MATCH($C$32,$C$51:$C$500,0)),"")</f>
        <v>314069.21000000002</v>
      </c>
      <c r="M32" s="3">
        <f>IFERROR(INDEX(M51:M500,MATCH($C$32,$C$51:$C$500,0)),"")</f>
        <v>206708.96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1.93</v>
      </c>
      <c r="H33" s="3">
        <f>IFERROR(INDEX(D33:G33,COUNT(D33:G33)),"")</f>
        <v>1.93</v>
      </c>
      <c r="I33" s="3">
        <f>IFERROR(INDEX(I51:I500,MATCH($C$33,$C$51:$C$500,0)),"")</f>
        <v>2.11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43.62</v>
      </c>
      <c r="H34" s="3">
        <f>IFERROR(INDEX(D34:G34,COUNT(D34:G34)),"")</f>
        <v>43.62</v>
      </c>
      <c r="I34" s="3">
        <f>IFERROR(INDEX(I51:I500,MATCH($C$34,$C$51:$C$500,0)),"")</f>
        <v>10.27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1.95</v>
      </c>
      <c r="H35" s="3">
        <f>IFERROR(INDEX(D35:G35,COUNT(D35:G35)),"")</f>
        <v>1.95</v>
      </c>
      <c r="I35" s="3">
        <f>IFERROR(INDEX(I51:I500,MATCH($C$35,$C$51:$C$500,0)),"")</f>
        <v>0.54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0.44670000000000004</v>
      </c>
      <c r="I36" s="4">
        <f t="shared" si="8"/>
        <v>0.4032</v>
      </c>
      <c r="J36" s="4">
        <f t="shared" si="8"/>
        <v>0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15</v>
      </c>
      <c r="I37" s="3">
        <f t="shared" si="9"/>
        <v>15</v>
      </c>
      <c r="J37" s="3">
        <f t="shared" si="9"/>
        <v>9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1103383000000</v>
      </c>
      <c r="E51" s="5">
        <v>1502062000000</v>
      </c>
      <c r="F51" s="5">
        <v>995567000000</v>
      </c>
      <c r="G51" s="5">
        <v>846568000000</v>
      </c>
      <c r="I51" s="5">
        <v>4147334000000</v>
      </c>
      <c r="J51" s="5">
        <v>3373117000000</v>
      </c>
      <c r="K51" s="5">
        <v>3039796000000</v>
      </c>
      <c r="L51" s="5">
        <v>1687154000000</v>
      </c>
      <c r="M51" s="5">
        <v>1383279000000</v>
      </c>
    </row>
    <row r="52" spans="2:13" ht="15.5" x14ac:dyDescent="0.35">
      <c r="C52" t="s">
        <v>73</v>
      </c>
      <c r="D52" s="5">
        <v>-833144000000</v>
      </c>
      <c r="E52" s="5">
        <v>-1135404000000</v>
      </c>
      <c r="F52" s="5">
        <v>-714334000000</v>
      </c>
      <c r="G52" s="5">
        <v>-606778000000</v>
      </c>
      <c r="I52" s="5">
        <v>-3032439000000</v>
      </c>
      <c r="J52" s="5">
        <v>-2434371000000</v>
      </c>
      <c r="K52" s="5">
        <v>-2338009000000</v>
      </c>
      <c r="L52" s="5">
        <v>-1305976000000</v>
      </c>
      <c r="M52" s="5">
        <v>-1035886000000</v>
      </c>
    </row>
    <row r="53" spans="2:13" ht="15.5" x14ac:dyDescent="0.35">
      <c r="C53" t="s">
        <v>74</v>
      </c>
      <c r="D53" s="5">
        <v>270239000000</v>
      </c>
      <c r="E53" s="5">
        <v>366658000000</v>
      </c>
      <c r="F53" s="5">
        <v>281233000000</v>
      </c>
      <c r="G53" s="5">
        <v>239790000000</v>
      </c>
      <c r="I53" s="5">
        <v>1114895000000</v>
      </c>
      <c r="J53" s="5">
        <v>938746000000</v>
      </c>
      <c r="K53" s="5">
        <v>701787000000</v>
      </c>
      <c r="L53" s="5">
        <v>381178000000</v>
      </c>
      <c r="M53" s="5">
        <v>347393000000</v>
      </c>
    </row>
    <row r="54" spans="2:13" ht="15.5" x14ac:dyDescent="0.35">
      <c r="C54" t="s">
        <v>75</v>
      </c>
      <c r="D54" s="5">
        <v>-169919000000</v>
      </c>
      <c r="E54" s="5">
        <v>-173607000000</v>
      </c>
      <c r="F54" s="5">
        <v>-176642000000</v>
      </c>
      <c r="G54" s="5">
        <v>-191801000000</v>
      </c>
      <c r="I54" s="5">
        <v>-710004000000</v>
      </c>
      <c r="J54" s="5">
        <v>-654467000000</v>
      </c>
      <c r="K54" s="5">
        <v>-597319000000</v>
      </c>
      <c r="L54" s="5">
        <v>-258647000000</v>
      </c>
      <c r="M54" s="5">
        <v>-231657000000</v>
      </c>
    </row>
    <row r="55" spans="2:13" ht="15.5" x14ac:dyDescent="0.35">
      <c r="C55" t="s">
        <v>76</v>
      </c>
      <c r="D55" s="5">
        <v>-132522000000</v>
      </c>
      <c r="E55" s="5">
        <v>-162367000000</v>
      </c>
      <c r="F55" s="5">
        <v>-132219000000</v>
      </c>
      <c r="G55" s="5">
        <v>-136571000000</v>
      </c>
      <c r="I55" s="5">
        <v>-563199000000</v>
      </c>
      <c r="J55" s="5">
        <v>-532226000000</v>
      </c>
      <c r="K55" s="5">
        <v>-428205000000</v>
      </c>
      <c r="L55" s="5">
        <v>-195881000000</v>
      </c>
      <c r="M55" s="5">
        <v>-177361000000</v>
      </c>
    </row>
    <row r="56" spans="2:13" ht="15.5" x14ac:dyDescent="0.35">
      <c r="C56" t="s">
        <v>424</v>
      </c>
    </row>
    <row r="57" spans="2:13" ht="15.5" x14ac:dyDescent="0.35">
      <c r="C57" t="s">
        <v>77</v>
      </c>
      <c r="D57" s="5">
        <v>-39777000000</v>
      </c>
      <c r="E57" s="5">
        <v>-14479000000</v>
      </c>
      <c r="F57" s="5">
        <v>-44423000000</v>
      </c>
      <c r="G57" s="5">
        <v>-53254000000</v>
      </c>
      <c r="I57" s="5">
        <v>-150044000000</v>
      </c>
      <c r="J57" s="5">
        <v>-127695000000</v>
      </c>
      <c r="K57" s="5">
        <v>-169114000000</v>
      </c>
      <c r="L57" s="5">
        <v>-62766000000</v>
      </c>
      <c r="M57" s="5">
        <v>-54296000000</v>
      </c>
    </row>
    <row r="58" spans="2:13" ht="15.5" x14ac:dyDescent="0.35">
      <c r="C58" t="s">
        <v>80</v>
      </c>
      <c r="D58" s="5">
        <v>357000000</v>
      </c>
      <c r="E58" s="5">
        <v>2980000000</v>
      </c>
      <c r="F58" s="5">
        <v>772000000</v>
      </c>
      <c r="G58" s="5">
        <v>1492000000</v>
      </c>
      <c r="I58" s="5">
        <v>5232000000</v>
      </c>
      <c r="J58" s="5">
        <v>3287000000</v>
      </c>
      <c r="K58" s="5">
        <v>4599000000</v>
      </c>
      <c r="L58" s="5">
        <v>1877000000</v>
      </c>
      <c r="M58" s="5">
        <v>37000000</v>
      </c>
    </row>
    <row r="59" spans="2:13" ht="15.5" x14ac:dyDescent="0.35">
      <c r="C59" t="s">
        <v>78</v>
      </c>
      <c r="D59" s="5">
        <v>100320000000</v>
      </c>
      <c r="E59" s="5">
        <v>193051000000</v>
      </c>
      <c r="F59" s="5">
        <v>104591000000</v>
      </c>
      <c r="G59" s="5">
        <v>47989000000</v>
      </c>
      <c r="I59" s="5">
        <v>404891000000</v>
      </c>
      <c r="J59" s="5">
        <v>284279000000</v>
      </c>
      <c r="K59" s="5">
        <v>104468000000</v>
      </c>
      <c r="L59" s="5">
        <v>122531000000</v>
      </c>
      <c r="M59" s="5">
        <v>115736000000</v>
      </c>
    </row>
    <row r="60" spans="2:13" ht="15.5" x14ac:dyDescent="0.35">
      <c r="C60" t="s">
        <v>79</v>
      </c>
      <c r="D60" s="5">
        <v>-50584000000</v>
      </c>
      <c r="E60" s="5">
        <v>-36675000000</v>
      </c>
      <c r="F60" s="5">
        <v>-37037000000</v>
      </c>
      <c r="G60" s="5">
        <v>-1971000000</v>
      </c>
      <c r="I60" s="5">
        <v>-109065000000</v>
      </c>
      <c r="J60" s="5">
        <v>-71899000000</v>
      </c>
      <c r="K60" s="5">
        <v>-84579000000</v>
      </c>
      <c r="L60" s="5">
        <v>21550000000</v>
      </c>
      <c r="M60" s="5">
        <v>-34662000000</v>
      </c>
    </row>
    <row r="61" spans="2:13" ht="15.5" x14ac:dyDescent="0.35">
      <c r="C61" t="s">
        <v>81</v>
      </c>
      <c r="D61" s="5">
        <v>-50584000000</v>
      </c>
      <c r="E61" s="5">
        <v>-36675000000</v>
      </c>
      <c r="F61" s="5">
        <v>-37037000000</v>
      </c>
      <c r="G61" s="5">
        <v>-1971000000</v>
      </c>
      <c r="I61" s="5">
        <v>-109065000000</v>
      </c>
      <c r="J61" s="5">
        <v>-71899000000</v>
      </c>
      <c r="K61" s="5">
        <v>-84579000000</v>
      </c>
      <c r="L61" s="5">
        <v>21550000000</v>
      </c>
      <c r="M61" s="5">
        <v>-34662000000</v>
      </c>
    </row>
    <row r="62" spans="2:13" ht="15.5" x14ac:dyDescent="0.35">
      <c r="C62" t="s">
        <v>28</v>
      </c>
      <c r="D62" s="5">
        <v>49736000000</v>
      </c>
      <c r="E62" s="5">
        <v>156376000000</v>
      </c>
      <c r="F62" s="5">
        <v>67554000000</v>
      </c>
      <c r="G62" s="5">
        <v>46018000000</v>
      </c>
      <c r="I62" s="5">
        <v>295826000000</v>
      </c>
      <c r="J62" s="5">
        <v>212380000000</v>
      </c>
      <c r="K62" s="5">
        <v>19889000000</v>
      </c>
      <c r="L62" s="5">
        <v>144081000000</v>
      </c>
      <c r="M62" s="5">
        <v>83020000000</v>
      </c>
    </row>
    <row r="63" spans="2:13" ht="15.5" x14ac:dyDescent="0.35">
      <c r="C63" t="s">
        <v>27</v>
      </c>
      <c r="E63" s="5">
        <v>-37860000000</v>
      </c>
      <c r="F63" s="5">
        <v>-15623000000</v>
      </c>
      <c r="G63" s="5">
        <v>-18258000000</v>
      </c>
      <c r="I63" s="5">
        <v>-71741000000</v>
      </c>
      <c r="J63" s="5">
        <v>-30494000000</v>
      </c>
      <c r="K63" s="5">
        <v>2632000000</v>
      </c>
      <c r="L63" s="5">
        <v>1467000000</v>
      </c>
      <c r="M63" s="5">
        <v>89000000</v>
      </c>
    </row>
    <row r="64" spans="2:13" ht="15.5" x14ac:dyDescent="0.35">
      <c r="C64" t="s">
        <v>82</v>
      </c>
    </row>
    <row r="65" spans="2:13" ht="15.5" x14ac:dyDescent="0.35">
      <c r="C65" t="s">
        <v>83</v>
      </c>
    </row>
    <row r="66" spans="2:13" ht="15.5" x14ac:dyDescent="0.35">
      <c r="C66" t="s">
        <v>84</v>
      </c>
      <c r="E66" s="5">
        <v>-37860000000</v>
      </c>
      <c r="F66" s="5">
        <v>-15623000000</v>
      </c>
      <c r="G66" s="5">
        <v>-18258000000</v>
      </c>
      <c r="I66" s="5">
        <v>-71741000000</v>
      </c>
      <c r="J66" s="5">
        <v>-30494000000</v>
      </c>
      <c r="K66" s="5">
        <v>2632000000</v>
      </c>
      <c r="L66" s="5">
        <v>1467000000</v>
      </c>
      <c r="M66" s="5">
        <v>89000000</v>
      </c>
    </row>
    <row r="67" spans="2:13" ht="15.5" x14ac:dyDescent="0.35">
      <c r="C67" t="s">
        <v>85</v>
      </c>
      <c r="D67" s="5">
        <v>49736000000</v>
      </c>
      <c r="E67" s="5">
        <v>118516000000</v>
      </c>
      <c r="F67" s="5">
        <v>51931000000</v>
      </c>
      <c r="G67" s="5">
        <v>27760000000</v>
      </c>
      <c r="I67" s="5">
        <v>224085000000</v>
      </c>
      <c r="J67" s="5">
        <v>181886000000</v>
      </c>
      <c r="K67" s="5">
        <v>19889000000</v>
      </c>
      <c r="L67" s="5">
        <v>144237000000</v>
      </c>
      <c r="M67" s="5">
        <v>81074000000</v>
      </c>
    </row>
    <row r="68" spans="2:13" ht="15.5" x14ac:dyDescent="0.35">
      <c r="C68" t="s">
        <v>86</v>
      </c>
      <c r="E68" s="5">
        <v>685000000</v>
      </c>
      <c r="G68" s="5">
        <v>11000000</v>
      </c>
      <c r="I68" s="5">
        <v>696000000</v>
      </c>
      <c r="J68" s="5">
        <v>3577000000</v>
      </c>
      <c r="K68" s="5">
        <v>-2632000000</v>
      </c>
      <c r="L68" s="5">
        <v>-1311000000</v>
      </c>
      <c r="M68" s="5">
        <v>-2035000000</v>
      </c>
    </row>
    <row r="69" spans="2:13" ht="15.5" x14ac:dyDescent="0.35">
      <c r="C69" t="s">
        <v>87</v>
      </c>
      <c r="E69" s="5">
        <v>685000000</v>
      </c>
      <c r="G69" s="5">
        <v>11000000</v>
      </c>
      <c r="I69" s="5">
        <v>696000000</v>
      </c>
      <c r="J69" s="5">
        <v>3577000000</v>
      </c>
      <c r="K69" s="5">
        <v>-2632000000</v>
      </c>
      <c r="L69" s="5">
        <v>-1311000000</v>
      </c>
      <c r="M69" s="5">
        <v>-2035000000</v>
      </c>
    </row>
    <row r="70" spans="2:13" ht="15.5" x14ac:dyDescent="0.35">
      <c r="C70" t="s">
        <v>88</v>
      </c>
      <c r="D70" s="5">
        <v>49736000000</v>
      </c>
      <c r="E70" s="5">
        <v>119201000000</v>
      </c>
      <c r="F70" s="5">
        <v>51931000000</v>
      </c>
      <c r="G70" s="5">
        <v>27771000000</v>
      </c>
      <c r="I70" s="5">
        <v>224781000000</v>
      </c>
      <c r="J70" s="5">
        <v>185463000000</v>
      </c>
      <c r="K70" s="5">
        <v>17257000000</v>
      </c>
      <c r="L70" s="5">
        <v>142926000000</v>
      </c>
      <c r="M70" s="5">
        <v>79039000000</v>
      </c>
    </row>
    <row r="71" spans="2:13" ht="15.5" x14ac:dyDescent="0.35">
      <c r="C71" t="s">
        <v>89</v>
      </c>
      <c r="D71" s="5">
        <v>49736000000</v>
      </c>
      <c r="E71" s="5">
        <v>118516000000</v>
      </c>
      <c r="F71" s="5">
        <v>51931000000</v>
      </c>
      <c r="G71" s="5">
        <v>27760000000</v>
      </c>
      <c r="I71" s="5">
        <v>224085000000</v>
      </c>
      <c r="J71" s="5">
        <v>181886000000</v>
      </c>
      <c r="K71" s="5">
        <v>19889000000</v>
      </c>
      <c r="L71" s="5">
        <v>144237000000</v>
      </c>
      <c r="M71" s="5">
        <v>81074000000</v>
      </c>
    </row>
    <row r="72" spans="2:13" ht="15.5" x14ac:dyDescent="0.35">
      <c r="C72" t="s">
        <v>7</v>
      </c>
      <c r="D72" s="5">
        <v>49379000000</v>
      </c>
      <c r="E72" s="5">
        <v>116221000000</v>
      </c>
      <c r="F72" s="5">
        <v>51159000000</v>
      </c>
      <c r="G72" s="5">
        <v>26279000000</v>
      </c>
      <c r="I72" s="5">
        <v>219549000000</v>
      </c>
      <c r="J72" s="5">
        <v>182176000000</v>
      </c>
      <c r="K72" s="5">
        <v>12658000000</v>
      </c>
      <c r="L72" s="5">
        <v>141049000000</v>
      </c>
      <c r="M72" s="5">
        <v>79002000000</v>
      </c>
    </row>
    <row r="73" spans="2:13" ht="15.5" x14ac:dyDescent="0.35">
      <c r="C73" t="s">
        <v>90</v>
      </c>
      <c r="D73" s="5">
        <v>49736000000</v>
      </c>
      <c r="E73" s="5">
        <v>118516000000</v>
      </c>
      <c r="F73" s="5">
        <v>51931000000</v>
      </c>
      <c r="G73" s="5">
        <v>27760000000</v>
      </c>
      <c r="I73" s="5">
        <v>224085000000</v>
      </c>
      <c r="J73" s="5">
        <v>181886000000</v>
      </c>
      <c r="K73" s="5">
        <v>19889000000</v>
      </c>
      <c r="L73" s="5">
        <v>144237000000</v>
      </c>
      <c r="M73" s="5">
        <v>81074000000</v>
      </c>
    </row>
    <row r="74" spans="2:13" ht="15.5" x14ac:dyDescent="0.35">
      <c r="C74" t="s">
        <v>91</v>
      </c>
      <c r="D74" s="5">
        <v>49736000000</v>
      </c>
      <c r="E74" s="5">
        <v>119201000000</v>
      </c>
      <c r="F74" s="5">
        <v>51931000000</v>
      </c>
      <c r="G74" s="5">
        <v>27771000000</v>
      </c>
      <c r="I74" s="5">
        <v>224781000000</v>
      </c>
      <c r="J74" s="5">
        <v>185463000000</v>
      </c>
      <c r="K74" s="5">
        <v>17257000000</v>
      </c>
      <c r="L74" s="5">
        <v>142926000000</v>
      </c>
      <c r="M74" s="5">
        <v>79039000000</v>
      </c>
    </row>
    <row r="75" spans="2:13" ht="15.5" x14ac:dyDescent="0.35">
      <c r="C75" t="s">
        <v>92</v>
      </c>
      <c r="D75" s="5">
        <v>49736000000</v>
      </c>
      <c r="E75" s="5">
        <v>119201000000</v>
      </c>
      <c r="F75" s="5">
        <v>51931000000</v>
      </c>
      <c r="G75" s="5">
        <v>27771000000</v>
      </c>
      <c r="I75" s="5">
        <v>224781000000</v>
      </c>
      <c r="J75" s="5">
        <v>185463000000</v>
      </c>
      <c r="K75" s="5">
        <v>17257000000</v>
      </c>
      <c r="L75" s="5">
        <v>142926000000</v>
      </c>
      <c r="M75" s="5">
        <v>79039000000</v>
      </c>
    </row>
    <row r="77" spans="2:13" ht="15.5" x14ac:dyDescent="0.35">
      <c r="B77" t="s">
        <v>93</v>
      </c>
      <c r="C77" t="s">
        <v>94</v>
      </c>
    </row>
    <row r="78" spans="2:13" ht="15.5" x14ac:dyDescent="0.35">
      <c r="C78" t="s">
        <v>95</v>
      </c>
    </row>
    <row r="79" spans="2:13" ht="15.5" x14ac:dyDescent="0.35">
      <c r="C79" t="s">
        <v>19</v>
      </c>
      <c r="D79" s="5">
        <v>53846000000</v>
      </c>
      <c r="E79" s="5">
        <v>129538000000</v>
      </c>
      <c r="F79" s="5">
        <v>73614000000</v>
      </c>
      <c r="G79" s="5">
        <v>115853000000</v>
      </c>
      <c r="I79" s="5">
        <v>129538000000</v>
      </c>
      <c r="J79" s="5">
        <v>63078000000</v>
      </c>
      <c r="K79" s="5">
        <v>43938000000</v>
      </c>
      <c r="L79" s="5">
        <v>23385000000</v>
      </c>
      <c r="M79" s="5">
        <v>16099000000</v>
      </c>
    </row>
    <row r="80" spans="2:13" ht="15.5" x14ac:dyDescent="0.35">
      <c r="C80" t="s">
        <v>96</v>
      </c>
      <c r="D80" s="5">
        <v>1225536000000</v>
      </c>
      <c r="E80" s="5">
        <v>1286532000000</v>
      </c>
      <c r="F80" s="5">
        <v>995907000000</v>
      </c>
      <c r="G80" s="5">
        <v>991834000000</v>
      </c>
      <c r="I80" s="5">
        <v>1286532000000</v>
      </c>
      <c r="J80" s="5">
        <v>980470000000</v>
      </c>
      <c r="K80" s="5">
        <v>685340000000</v>
      </c>
      <c r="L80" s="5">
        <v>867281000000</v>
      </c>
      <c r="M80" s="5">
        <v>534762000000</v>
      </c>
    </row>
    <row r="81" spans="3:13" ht="15.5" x14ac:dyDescent="0.35">
      <c r="C81" t="s">
        <v>270</v>
      </c>
      <c r="L81" s="5">
        <v>9002000000</v>
      </c>
    </row>
    <row r="82" spans="3:13" ht="15.5" x14ac:dyDescent="0.35">
      <c r="C82" t="s">
        <v>97</v>
      </c>
      <c r="L82" s="5">
        <v>75266000000</v>
      </c>
    </row>
    <row r="83" spans="3:13" ht="15.5" x14ac:dyDescent="0.35">
      <c r="C83" t="s">
        <v>98</v>
      </c>
      <c r="D83" s="5">
        <v>1225536000000</v>
      </c>
      <c r="E83" s="5">
        <v>1286532000000</v>
      </c>
      <c r="F83" s="5">
        <v>995907000000</v>
      </c>
      <c r="G83" s="5">
        <v>991834000000</v>
      </c>
      <c r="I83" s="5">
        <v>1286532000000</v>
      </c>
      <c r="J83" s="5">
        <v>980470000000</v>
      </c>
      <c r="K83" s="5">
        <v>685340000000</v>
      </c>
      <c r="L83" s="5">
        <v>867281000000</v>
      </c>
      <c r="M83" s="5">
        <v>534762000000</v>
      </c>
    </row>
    <row r="84" spans="3:13" ht="15.5" x14ac:dyDescent="0.35">
      <c r="C84" t="s">
        <v>99</v>
      </c>
    </row>
    <row r="85" spans="3:13" ht="15.5" x14ac:dyDescent="0.35">
      <c r="C85" t="s">
        <v>100</v>
      </c>
      <c r="D85" s="5">
        <v>4725000000</v>
      </c>
      <c r="E85" s="5">
        <v>2914000000</v>
      </c>
      <c r="F85" s="5">
        <v>2389000000</v>
      </c>
      <c r="G85" s="5">
        <v>2099000000</v>
      </c>
      <c r="I85" s="5">
        <v>2914000000</v>
      </c>
      <c r="J85" s="5">
        <v>2189000000</v>
      </c>
      <c r="K85" s="5">
        <v>6060000000</v>
      </c>
      <c r="L85" s="5">
        <v>5558000000</v>
      </c>
      <c r="M85" s="5">
        <v>2148000000</v>
      </c>
    </row>
    <row r="86" spans="3:13" ht="15.5" x14ac:dyDescent="0.35">
      <c r="C86" t="s">
        <v>441</v>
      </c>
    </row>
    <row r="87" spans="3:13" ht="15.5" x14ac:dyDescent="0.35">
      <c r="C87" t="s">
        <v>101</v>
      </c>
      <c r="D87" s="5">
        <v>1631847000000</v>
      </c>
      <c r="E87" s="5">
        <v>1629950000000</v>
      </c>
      <c r="F87" s="5">
        <v>1424798000000</v>
      </c>
      <c r="G87" s="5">
        <v>1093247000000</v>
      </c>
      <c r="I87" s="5">
        <v>1629950000000</v>
      </c>
      <c r="J87" s="5">
        <v>929150000000</v>
      </c>
      <c r="K87" s="5">
        <v>962624000000</v>
      </c>
      <c r="L87" s="5">
        <v>937101000000</v>
      </c>
      <c r="M87" s="5">
        <v>271974000000</v>
      </c>
    </row>
    <row r="88" spans="3:13" ht="15.5" x14ac:dyDescent="0.35">
      <c r="C88" t="s">
        <v>80</v>
      </c>
      <c r="D88" s="5">
        <v>9952000000</v>
      </c>
      <c r="E88" s="5">
        <v>9952000000</v>
      </c>
      <c r="F88" s="5">
        <v>9952000000</v>
      </c>
      <c r="G88" s="5">
        <v>9952000000</v>
      </c>
      <c r="I88" s="5">
        <v>9952000000</v>
      </c>
      <c r="J88" s="5">
        <v>9952000000</v>
      </c>
      <c r="K88" s="5">
        <v>92000000000</v>
      </c>
      <c r="M88" s="5">
        <v>10654000000</v>
      </c>
    </row>
    <row r="89" spans="3:13" ht="15.5" x14ac:dyDescent="0.35">
      <c r="C89" t="s">
        <v>102</v>
      </c>
      <c r="D89" s="5">
        <v>3064346000000</v>
      </c>
      <c r="E89" s="5">
        <v>3180012000000</v>
      </c>
      <c r="F89" s="5">
        <v>2610528000000</v>
      </c>
      <c r="G89" s="5">
        <v>2271933000000</v>
      </c>
      <c r="I89" s="5">
        <v>3180012000000</v>
      </c>
      <c r="J89" s="5">
        <v>2077520000000</v>
      </c>
      <c r="K89" s="5">
        <v>1766263000000</v>
      </c>
      <c r="L89" s="5">
        <v>1861065000000</v>
      </c>
      <c r="M89" s="5">
        <v>833741000000</v>
      </c>
    </row>
    <row r="90" spans="3:13" ht="15.5" x14ac:dyDescent="0.35">
      <c r="C90" t="s">
        <v>103</v>
      </c>
    </row>
    <row r="91" spans="3:13" ht="15.5" x14ac:dyDescent="0.35">
      <c r="C91" t="s">
        <v>104</v>
      </c>
      <c r="D91" s="5">
        <v>585147000000</v>
      </c>
      <c r="E91" s="5">
        <v>584544000000</v>
      </c>
      <c r="F91" s="5">
        <v>597233000000</v>
      </c>
      <c r="G91" s="5">
        <v>592922000000</v>
      </c>
      <c r="I91" s="5">
        <v>584544000000</v>
      </c>
      <c r="J91" s="5">
        <v>577441000000</v>
      </c>
      <c r="K91" s="5">
        <v>442584000000</v>
      </c>
      <c r="L91" s="5">
        <v>183918000000</v>
      </c>
      <c r="M91" s="5">
        <v>79667000000</v>
      </c>
    </row>
    <row r="92" spans="3:13" ht="15.5" x14ac:dyDescent="0.35">
      <c r="C92" t="s">
        <v>272</v>
      </c>
      <c r="F92" s="5">
        <v>2268000000</v>
      </c>
      <c r="G92" s="5">
        <v>2268000000</v>
      </c>
      <c r="J92" s="5">
        <v>2268000000</v>
      </c>
      <c r="K92" s="5">
        <v>2268000000</v>
      </c>
      <c r="L92" s="5">
        <v>2268000000</v>
      </c>
    </row>
    <row r="93" spans="3:13" ht="15.5" x14ac:dyDescent="0.35">
      <c r="C93" t="s">
        <v>425</v>
      </c>
      <c r="D93" s="5">
        <v>17846000000</v>
      </c>
      <c r="E93" s="5">
        <v>18344000000</v>
      </c>
      <c r="F93" s="5">
        <v>17286000000</v>
      </c>
      <c r="G93" s="5">
        <v>18181000000</v>
      </c>
      <c r="I93" s="5">
        <v>18344000000</v>
      </c>
      <c r="J93" s="5">
        <v>19374000000</v>
      </c>
      <c r="K93" s="5">
        <v>37094000000</v>
      </c>
      <c r="L93" s="5">
        <v>38055000000</v>
      </c>
      <c r="M93" s="5">
        <v>39278000000</v>
      </c>
    </row>
    <row r="94" spans="3:13" ht="15.5" x14ac:dyDescent="0.35">
      <c r="C94" t="s">
        <v>105</v>
      </c>
      <c r="D94" s="5">
        <v>66018000000</v>
      </c>
      <c r="E94" s="5">
        <v>65545000000</v>
      </c>
      <c r="F94" s="5">
        <v>70020000000</v>
      </c>
      <c r="G94" s="5">
        <v>73832000000</v>
      </c>
      <c r="I94" s="5">
        <v>65545000000</v>
      </c>
      <c r="J94" s="5">
        <v>71810000000</v>
      </c>
      <c r="K94" s="5">
        <v>58940000000</v>
      </c>
      <c r="L94" s="5">
        <v>47377000000</v>
      </c>
      <c r="M94" s="5">
        <v>38110000000</v>
      </c>
    </row>
    <row r="95" spans="3:13" ht="15.5" x14ac:dyDescent="0.35">
      <c r="C95" t="s">
        <v>106</v>
      </c>
      <c r="D95" s="5">
        <v>923055000000</v>
      </c>
      <c r="E95" s="5">
        <v>860973000000</v>
      </c>
      <c r="F95" s="5">
        <v>876901000000</v>
      </c>
      <c r="G95" s="5">
        <v>881116000000</v>
      </c>
      <c r="I95" s="5">
        <v>860973000000</v>
      </c>
      <c r="J95" s="5">
        <v>832863000000</v>
      </c>
      <c r="K95" s="5">
        <v>653894000000</v>
      </c>
      <c r="L95" s="5">
        <v>329698000000</v>
      </c>
      <c r="M95" s="5">
        <v>157593000000</v>
      </c>
    </row>
    <row r="96" spans="3:13" ht="15.5" x14ac:dyDescent="0.35">
      <c r="C96" t="s">
        <v>107</v>
      </c>
      <c r="D96" s="5">
        <v>3987401000000</v>
      </c>
      <c r="E96" s="5">
        <v>4040985000000</v>
      </c>
      <c r="F96" s="5">
        <v>3487429000000</v>
      </c>
      <c r="G96" s="5">
        <v>3153049000000</v>
      </c>
      <c r="I96" s="5">
        <v>4040985000000</v>
      </c>
      <c r="J96" s="5">
        <v>2910383000000</v>
      </c>
      <c r="K96" s="5">
        <v>2420157000000</v>
      </c>
      <c r="L96" s="5">
        <v>2190763000000</v>
      </c>
      <c r="M96" s="5">
        <v>991334000000</v>
      </c>
    </row>
    <row r="97" spans="3:13" ht="15.5" x14ac:dyDescent="0.35">
      <c r="C97" t="s">
        <v>108</v>
      </c>
    </row>
    <row r="98" spans="3:13" ht="15.5" x14ac:dyDescent="0.35">
      <c r="C98" t="s">
        <v>109</v>
      </c>
    </row>
    <row r="99" spans="3:13" ht="15.5" x14ac:dyDescent="0.35">
      <c r="C99" t="s">
        <v>110</v>
      </c>
      <c r="D99" s="5">
        <v>2686026000000</v>
      </c>
      <c r="E99" s="5">
        <v>2791405000000</v>
      </c>
      <c r="F99" s="5">
        <v>2360458000000</v>
      </c>
      <c r="G99" s="5">
        <v>2073653000000</v>
      </c>
      <c r="I99" s="5">
        <v>2791405000000</v>
      </c>
      <c r="J99" s="5">
        <v>2025947000000</v>
      </c>
      <c r="K99" s="5">
        <v>1540428000000</v>
      </c>
      <c r="L99" s="5">
        <v>1531002000000</v>
      </c>
      <c r="M99" s="5">
        <v>654226000000</v>
      </c>
    </row>
    <row r="100" spans="3:13" ht="15.5" x14ac:dyDescent="0.35">
      <c r="C100" t="s">
        <v>111</v>
      </c>
    </row>
    <row r="101" spans="3:13" ht="15.5" x14ac:dyDescent="0.35">
      <c r="C101" t="s">
        <v>112</v>
      </c>
      <c r="D101" s="5">
        <v>1139047000000</v>
      </c>
      <c r="E101" s="5">
        <v>1366404000000</v>
      </c>
      <c r="F101" s="5">
        <v>911983000000</v>
      </c>
      <c r="G101" s="5">
        <v>700681000000</v>
      </c>
      <c r="I101" s="5">
        <v>1366404000000</v>
      </c>
      <c r="J101" s="5">
        <v>768096000000</v>
      </c>
      <c r="K101" s="5">
        <v>554994000000</v>
      </c>
      <c r="L101" s="5">
        <v>573446000000</v>
      </c>
      <c r="M101" s="5">
        <v>280592000000</v>
      </c>
    </row>
    <row r="102" spans="3:13" ht="15.5" x14ac:dyDescent="0.35">
      <c r="C102" t="s">
        <v>113</v>
      </c>
      <c r="L102" s="5">
        <v>1020000000</v>
      </c>
    </row>
    <row r="103" spans="3:13" ht="15.5" x14ac:dyDescent="0.35">
      <c r="C103" t="s">
        <v>114</v>
      </c>
      <c r="L103" s="5">
        <v>1020000000</v>
      </c>
    </row>
    <row r="104" spans="3:13" ht="15.5" x14ac:dyDescent="0.35">
      <c r="C104" t="s">
        <v>409</v>
      </c>
    </row>
    <row r="105" spans="3:13" ht="15.5" x14ac:dyDescent="0.35">
      <c r="C105" t="s">
        <v>1616</v>
      </c>
      <c r="D105" s="5">
        <v>71796000000</v>
      </c>
      <c r="E105" s="5">
        <v>72447000000</v>
      </c>
      <c r="F105" s="5">
        <v>7131000000</v>
      </c>
      <c r="G105" s="5">
        <v>7575000000</v>
      </c>
      <c r="I105" s="5">
        <v>72447000000</v>
      </c>
      <c r="J105" s="5">
        <v>12734000000</v>
      </c>
      <c r="K105" s="5">
        <v>57950000000</v>
      </c>
      <c r="L105" s="5">
        <v>24967000000</v>
      </c>
      <c r="M105" s="5">
        <v>13333000000</v>
      </c>
    </row>
    <row r="106" spans="3:13" ht="15.5" x14ac:dyDescent="0.35">
      <c r="C106" t="s">
        <v>115</v>
      </c>
      <c r="D106" s="5">
        <v>22916000000</v>
      </c>
      <c r="E106" s="5">
        <v>16823000000</v>
      </c>
      <c r="I106" s="5">
        <v>16823000000</v>
      </c>
      <c r="J106" s="5">
        <v>25958000000</v>
      </c>
    </row>
    <row r="107" spans="3:13" ht="15.5" x14ac:dyDescent="0.35">
      <c r="C107" t="s">
        <v>918</v>
      </c>
      <c r="D107" s="5">
        <v>22916000000</v>
      </c>
      <c r="E107" s="5">
        <v>16823000000</v>
      </c>
      <c r="F107" s="5">
        <v>23851000000</v>
      </c>
      <c r="G107" s="5">
        <v>21737000000</v>
      </c>
      <c r="I107" s="5">
        <v>16823000000</v>
      </c>
      <c r="J107" s="5">
        <v>25958000000</v>
      </c>
      <c r="K107" s="5">
        <v>31950000000</v>
      </c>
      <c r="L107" s="5">
        <v>62945000000</v>
      </c>
      <c r="M107" s="5">
        <v>37031000000</v>
      </c>
    </row>
    <row r="108" spans="3:13" ht="15.5" x14ac:dyDescent="0.35">
      <c r="C108" t="s">
        <v>116</v>
      </c>
      <c r="D108" s="5">
        <v>221741000000</v>
      </c>
      <c r="E108" s="5">
        <v>224789000000</v>
      </c>
      <c r="F108" s="5">
        <v>205266000000</v>
      </c>
      <c r="G108" s="5">
        <v>204070000000</v>
      </c>
      <c r="I108" s="5">
        <v>224789000000</v>
      </c>
      <c r="J108" s="5">
        <v>205420000000</v>
      </c>
    </row>
    <row r="109" spans="3:13" ht="15.5" x14ac:dyDescent="0.35">
      <c r="C109" t="s">
        <v>1462</v>
      </c>
    </row>
    <row r="110" spans="3:13" ht="15.5" x14ac:dyDescent="0.35">
      <c r="C110" t="s">
        <v>121</v>
      </c>
      <c r="D110" s="5">
        <v>160534000000</v>
      </c>
      <c r="E110" s="5">
        <v>158474000000</v>
      </c>
      <c r="F110" s="5">
        <v>104420000000</v>
      </c>
      <c r="G110" s="5">
        <v>108777000000</v>
      </c>
      <c r="I110" s="5">
        <v>158474000000</v>
      </c>
      <c r="J110" s="5">
        <v>102839000000</v>
      </c>
      <c r="K110" s="5">
        <v>158270000000</v>
      </c>
      <c r="L110" s="5">
        <v>122495000000</v>
      </c>
      <c r="M110" s="5">
        <v>56577000000</v>
      </c>
    </row>
    <row r="111" spans="3:13" ht="15.5" x14ac:dyDescent="0.35">
      <c r="C111" t="s">
        <v>122</v>
      </c>
      <c r="D111" s="5">
        <v>160534000000</v>
      </c>
      <c r="E111" s="5">
        <v>158474000000</v>
      </c>
      <c r="F111" s="5">
        <v>104420000000</v>
      </c>
      <c r="G111" s="5">
        <v>108777000000</v>
      </c>
      <c r="I111" s="5">
        <v>158474000000</v>
      </c>
      <c r="J111" s="5">
        <v>102839000000</v>
      </c>
      <c r="K111" s="5">
        <v>158270000000</v>
      </c>
      <c r="L111" s="5">
        <v>122495000000</v>
      </c>
      <c r="M111" s="5">
        <v>56577000000</v>
      </c>
    </row>
    <row r="112" spans="3:13" ht="15.5" x14ac:dyDescent="0.35">
      <c r="C112" t="s">
        <v>1097</v>
      </c>
    </row>
    <row r="113" spans="2:13" ht="15.5" x14ac:dyDescent="0.35">
      <c r="C113" t="s">
        <v>1370</v>
      </c>
      <c r="F113" s="5">
        <v>4143000000</v>
      </c>
      <c r="G113" s="5">
        <v>4303000000</v>
      </c>
      <c r="J113" s="5">
        <v>4737000000</v>
      </c>
      <c r="K113" s="5">
        <v>5681000000</v>
      </c>
      <c r="L113" s="5">
        <v>2950000000</v>
      </c>
    </row>
    <row r="114" spans="2:13" ht="15.5" x14ac:dyDescent="0.35">
      <c r="C114" t="s">
        <v>126</v>
      </c>
      <c r="D114" s="5">
        <v>2846560000000</v>
      </c>
      <c r="E114" s="5">
        <v>2949879000000</v>
      </c>
      <c r="F114" s="5">
        <v>2464878000000</v>
      </c>
      <c r="G114" s="5">
        <v>2182430000000</v>
      </c>
      <c r="I114" s="5">
        <v>2949879000000</v>
      </c>
      <c r="J114" s="5">
        <v>2128786000000</v>
      </c>
      <c r="K114" s="5">
        <v>1698698000000</v>
      </c>
      <c r="L114" s="5">
        <v>1653497000000</v>
      </c>
      <c r="M114" s="5">
        <v>710803000000</v>
      </c>
    </row>
    <row r="115" spans="2:13" ht="15.5" x14ac:dyDescent="0.35">
      <c r="C115" t="s">
        <v>127</v>
      </c>
    </row>
    <row r="116" spans="2:13" ht="15.5" x14ac:dyDescent="0.35">
      <c r="C116" t="s">
        <v>128</v>
      </c>
      <c r="D116" s="5">
        <v>588235000000</v>
      </c>
      <c r="E116" s="5">
        <v>588235000000</v>
      </c>
      <c r="F116" s="5">
        <v>588235000000</v>
      </c>
      <c r="G116" s="5">
        <v>588235000000</v>
      </c>
      <c r="I116" s="5">
        <v>588235000000</v>
      </c>
      <c r="J116" s="5">
        <v>500000000000</v>
      </c>
      <c r="K116" s="5">
        <v>166150000000</v>
      </c>
      <c r="L116" s="5">
        <v>166150000000</v>
      </c>
      <c r="M116" s="5">
        <v>135550000000</v>
      </c>
    </row>
    <row r="117" spans="2:13" ht="15.5" x14ac:dyDescent="0.35">
      <c r="C117" t="s">
        <v>129</v>
      </c>
      <c r="D117" s="5">
        <v>229902000000</v>
      </c>
      <c r="E117" s="5">
        <v>229902000000</v>
      </c>
      <c r="F117" s="5">
        <v>229901000000</v>
      </c>
      <c r="G117" s="5">
        <v>229901000000</v>
      </c>
      <c r="I117" s="5">
        <v>229902000000</v>
      </c>
      <c r="J117" s="5">
        <v>128270000000</v>
      </c>
      <c r="K117" s="5">
        <v>128270000000</v>
      </c>
      <c r="L117" s="5">
        <v>128270000000</v>
      </c>
      <c r="M117" s="5">
        <v>47525000000</v>
      </c>
    </row>
    <row r="118" spans="2:13" ht="15.5" x14ac:dyDescent="0.35">
      <c r="C118" t="s">
        <v>130</v>
      </c>
      <c r="D118" s="5">
        <v>286225000000</v>
      </c>
      <c r="E118" s="5">
        <v>236847000000</v>
      </c>
      <c r="F118" s="5">
        <v>170627000000</v>
      </c>
      <c r="G118" s="5">
        <v>119465000000</v>
      </c>
      <c r="I118" s="5">
        <v>236847000000</v>
      </c>
      <c r="J118" s="5">
        <v>120240000000</v>
      </c>
      <c r="K118" s="5">
        <v>240064000000</v>
      </c>
      <c r="L118" s="5">
        <v>227406000000</v>
      </c>
      <c r="M118" s="5">
        <v>86465000000</v>
      </c>
    </row>
    <row r="119" spans="2:13" ht="15.5" x14ac:dyDescent="0.35">
      <c r="C119" t="s">
        <v>131</v>
      </c>
      <c r="D119" s="5">
        <v>38230000000</v>
      </c>
      <c r="E119" s="5">
        <v>38230000000</v>
      </c>
      <c r="F119" s="5">
        <v>33230000000</v>
      </c>
      <c r="G119" s="5">
        <v>33230000000</v>
      </c>
      <c r="I119" s="5">
        <v>38230000000</v>
      </c>
      <c r="J119" s="5">
        <v>33230000000</v>
      </c>
      <c r="K119" s="5">
        <v>4000000000</v>
      </c>
      <c r="L119" s="5">
        <v>4000000000</v>
      </c>
      <c r="M119" s="5">
        <v>4000000000</v>
      </c>
    </row>
    <row r="120" spans="2:13" ht="15.5" x14ac:dyDescent="0.35">
      <c r="C120" t="s">
        <v>132</v>
      </c>
      <c r="D120" s="5">
        <v>247995000000</v>
      </c>
      <c r="E120" s="5">
        <v>198617000000</v>
      </c>
      <c r="F120" s="5">
        <v>137397000000</v>
      </c>
      <c r="G120" s="5">
        <v>86235000000</v>
      </c>
      <c r="I120" s="5">
        <v>198617000000</v>
      </c>
      <c r="J120" s="5">
        <v>87010000000</v>
      </c>
      <c r="K120" s="5">
        <v>236064000000</v>
      </c>
      <c r="L120" s="5">
        <v>223406000000</v>
      </c>
      <c r="M120" s="5">
        <v>82465000000</v>
      </c>
    </row>
    <row r="121" spans="2:13" ht="15.5" x14ac:dyDescent="0.35">
      <c r="C121" t="s">
        <v>133</v>
      </c>
      <c r="D121" s="5">
        <v>286225000000</v>
      </c>
      <c r="E121" s="5">
        <v>236847000000</v>
      </c>
      <c r="F121" s="5">
        <v>170627000000</v>
      </c>
      <c r="G121" s="5">
        <v>119465000000</v>
      </c>
      <c r="I121" s="5">
        <v>236847000000</v>
      </c>
      <c r="J121" s="5">
        <v>120240000000</v>
      </c>
      <c r="K121" s="5">
        <v>240064000000</v>
      </c>
      <c r="L121" s="5">
        <v>227406000000</v>
      </c>
      <c r="M121" s="5">
        <v>86465000000</v>
      </c>
    </row>
    <row r="122" spans="2:13" ht="15.5" x14ac:dyDescent="0.35">
      <c r="C122" t="s">
        <v>134</v>
      </c>
      <c r="D122" s="5">
        <v>26527000000</v>
      </c>
      <c r="E122" s="5">
        <v>26170000000</v>
      </c>
      <c r="F122" s="5">
        <v>23836000000</v>
      </c>
      <c r="G122" s="5">
        <v>23066000000</v>
      </c>
      <c r="I122" s="5">
        <v>26170000000</v>
      </c>
      <c r="J122" s="5">
        <v>23135000000</v>
      </c>
      <c r="K122" s="5">
        <v>94975000000</v>
      </c>
      <c r="L122" s="5">
        <v>15440000000</v>
      </c>
      <c r="M122" s="5">
        <v>337000000</v>
      </c>
    </row>
    <row r="123" spans="2:13" ht="15.5" x14ac:dyDescent="0.35">
      <c r="C123" t="s">
        <v>9</v>
      </c>
      <c r="D123" s="5">
        <v>1140841000000</v>
      </c>
      <c r="E123" s="5">
        <v>1091106000000</v>
      </c>
      <c r="F123" s="5">
        <v>1022551000000</v>
      </c>
      <c r="G123" s="5">
        <v>970619000000</v>
      </c>
      <c r="I123" s="5">
        <v>1091106000000</v>
      </c>
      <c r="J123" s="5">
        <v>781597000000</v>
      </c>
      <c r="K123" s="5">
        <v>721459000000</v>
      </c>
      <c r="L123" s="5">
        <v>537266000000</v>
      </c>
      <c r="M123" s="5">
        <v>280531000000</v>
      </c>
    </row>
    <row r="124" spans="2:13" ht="15.5" x14ac:dyDescent="0.35">
      <c r="C124" t="s">
        <v>135</v>
      </c>
      <c r="D124" s="5">
        <v>3987401000000</v>
      </c>
      <c r="E124" s="5">
        <v>4040985000000</v>
      </c>
      <c r="F124" s="5">
        <v>3487429000000</v>
      </c>
      <c r="G124" s="5">
        <v>3153049000000</v>
      </c>
      <c r="I124" s="5">
        <v>4040985000000</v>
      </c>
      <c r="J124" s="5">
        <v>2910383000000</v>
      </c>
      <c r="K124" s="5">
        <v>2420157000000</v>
      </c>
      <c r="L124" s="5">
        <v>2190763000000</v>
      </c>
      <c r="M124" s="5">
        <v>991334000000</v>
      </c>
    </row>
    <row r="125" spans="2:13" ht="15.5" x14ac:dyDescent="0.35">
      <c r="C125" t="s">
        <v>136</v>
      </c>
      <c r="D125" s="5">
        <v>5882353000</v>
      </c>
      <c r="E125" s="5">
        <v>5882353000</v>
      </c>
      <c r="F125" s="5">
        <v>5882353000</v>
      </c>
      <c r="G125" s="5">
        <v>5882353000</v>
      </c>
      <c r="I125" s="5">
        <v>5882353000</v>
      </c>
      <c r="J125" s="5">
        <v>5000000000</v>
      </c>
      <c r="K125" s="5">
        <v>1661500</v>
      </c>
      <c r="L125" s="5">
        <v>1661500</v>
      </c>
      <c r="M125" s="5">
        <v>1355500</v>
      </c>
    </row>
    <row r="127" spans="2:13" ht="15.5" x14ac:dyDescent="0.35">
      <c r="B127" t="s">
        <v>137</v>
      </c>
      <c r="C127" t="s">
        <v>138</v>
      </c>
      <c r="D127" s="5">
        <v>-132710000000</v>
      </c>
      <c r="E127" s="5">
        <v>145287000000</v>
      </c>
      <c r="F127" s="5">
        <v>-83101000000</v>
      </c>
      <c r="G127" s="5">
        <v>166203000000</v>
      </c>
      <c r="I127" s="5">
        <v>-24965000000</v>
      </c>
      <c r="J127" s="5">
        <v>129477000000</v>
      </c>
      <c r="K127" s="5">
        <v>129776000000</v>
      </c>
      <c r="L127" s="5">
        <v>78919000000</v>
      </c>
      <c r="M127" s="5">
        <v>-81011000000</v>
      </c>
    </row>
    <row r="128" spans="2:13" ht="15.5" x14ac:dyDescent="0.35">
      <c r="C128" t="s">
        <v>139</v>
      </c>
      <c r="D128" s="5">
        <v>1244290000000</v>
      </c>
      <c r="E128" s="5">
        <v>1201298000000</v>
      </c>
      <c r="F128" s="5">
        <v>1030314000000</v>
      </c>
      <c r="G128" s="5">
        <v>828187000000</v>
      </c>
      <c r="I128" s="5">
        <v>3921718000000</v>
      </c>
      <c r="J128" s="5">
        <v>3120338000000</v>
      </c>
      <c r="K128" s="5">
        <v>3158748000000</v>
      </c>
      <c r="L128" s="5">
        <v>2588806000000</v>
      </c>
      <c r="M128" s="5">
        <v>1284749000000</v>
      </c>
    </row>
    <row r="129" spans="3:13" ht="15.5" x14ac:dyDescent="0.35">
      <c r="C129" t="s">
        <v>282</v>
      </c>
    </row>
    <row r="130" spans="3:13" ht="15.5" x14ac:dyDescent="0.35">
      <c r="C130" t="s">
        <v>627</v>
      </c>
    </row>
    <row r="131" spans="3:13" ht="15.5" x14ac:dyDescent="0.35">
      <c r="C131" t="s">
        <v>140</v>
      </c>
      <c r="D131" s="5">
        <v>-1310495000000</v>
      </c>
      <c r="E131" s="5">
        <v>-931063000000</v>
      </c>
      <c r="F131" s="5">
        <v>-975298000000</v>
      </c>
      <c r="G131" s="5">
        <v>-581462000000</v>
      </c>
      <c r="I131" s="5">
        <v>-3521822000000</v>
      </c>
      <c r="J131" s="5">
        <v>-2584573000000</v>
      </c>
      <c r="K131" s="5">
        <v>-2633322000000</v>
      </c>
      <c r="L131" s="5">
        <v>-2287792000000</v>
      </c>
      <c r="M131" s="5">
        <v>-1227261000000</v>
      </c>
    </row>
    <row r="132" spans="3:13" ht="15.5" x14ac:dyDescent="0.35">
      <c r="C132" t="s">
        <v>1124</v>
      </c>
    </row>
    <row r="133" spans="3:13" ht="15.5" x14ac:dyDescent="0.35">
      <c r="C133" t="s">
        <v>281</v>
      </c>
      <c r="D133" s="5">
        <v>122000000</v>
      </c>
      <c r="E133" s="5">
        <v>-75499000000</v>
      </c>
      <c r="F133" s="5">
        <v>-63876000000</v>
      </c>
      <c r="G133" s="5">
        <v>-78140000000</v>
      </c>
      <c r="I133" s="5">
        <v>-238541000000</v>
      </c>
      <c r="J133" s="5">
        <v>-259987000000</v>
      </c>
      <c r="K133" s="5">
        <v>-215432000000</v>
      </c>
      <c r="L133" s="5">
        <v>-132519000000</v>
      </c>
      <c r="M133" s="5">
        <v>-115024000000</v>
      </c>
    </row>
    <row r="134" spans="3:13" ht="15.5" x14ac:dyDescent="0.35">
      <c r="C134" t="s">
        <v>144</v>
      </c>
      <c r="D134" s="5">
        <v>-36269000000</v>
      </c>
      <c r="E134" s="5">
        <v>-6345000000</v>
      </c>
      <c r="F134" s="5">
        <v>-50776000000</v>
      </c>
      <c r="G134" s="5">
        <v>14470000000</v>
      </c>
      <c r="I134" s="5">
        <v>-87295000000</v>
      </c>
      <c r="J134" s="5">
        <v>-78577000000</v>
      </c>
      <c r="K134" s="5">
        <v>-132204000000</v>
      </c>
      <c r="L134" s="5">
        <v>-67713000000</v>
      </c>
      <c r="M134" s="5">
        <v>-19414000000</v>
      </c>
    </row>
    <row r="135" spans="3:13" ht="15.5" x14ac:dyDescent="0.35">
      <c r="C135" t="s">
        <v>287</v>
      </c>
    </row>
    <row r="136" spans="3:13" ht="15.5" x14ac:dyDescent="0.35">
      <c r="C136" t="s">
        <v>520</v>
      </c>
      <c r="K136" s="5">
        <v>1661000000</v>
      </c>
      <c r="L136" s="5">
        <v>4000000</v>
      </c>
      <c r="M136" s="5">
        <v>2521000000</v>
      </c>
    </row>
    <row r="137" spans="3:13" ht="15.5" x14ac:dyDescent="0.35">
      <c r="C137" t="s">
        <v>1488</v>
      </c>
    </row>
    <row r="138" spans="3:13" ht="15.5" x14ac:dyDescent="0.35">
      <c r="C138" t="s">
        <v>1617</v>
      </c>
      <c r="D138" s="5">
        <v>1270000000</v>
      </c>
      <c r="E138" s="5">
        <v>975000000</v>
      </c>
      <c r="F138" s="5">
        <v>-1681000000</v>
      </c>
      <c r="I138" s="5">
        <v>1270000000</v>
      </c>
      <c r="J138" s="5">
        <v>744000000</v>
      </c>
      <c r="K138" s="5">
        <v>2418000000</v>
      </c>
    </row>
    <row r="139" spans="3:13" ht="15.5" x14ac:dyDescent="0.35">
      <c r="C139" t="s">
        <v>1489</v>
      </c>
    </row>
    <row r="140" spans="3:13" ht="15.5" x14ac:dyDescent="0.35">
      <c r="C140" t="s">
        <v>355</v>
      </c>
      <c r="D140" s="5">
        <v>-31715000000</v>
      </c>
      <c r="E140" s="5">
        <v>-42513000000</v>
      </c>
      <c r="F140" s="5">
        <v>-22101000000</v>
      </c>
      <c r="G140" s="5">
        <v>-17737000000</v>
      </c>
      <c r="I140" s="5">
        <v>-101088000000</v>
      </c>
      <c r="J140" s="5">
        <v>-68746000000</v>
      </c>
      <c r="K140" s="5">
        <v>-52322000000</v>
      </c>
      <c r="L140" s="5">
        <v>-21945000000</v>
      </c>
      <c r="M140" s="5">
        <v>-6584000000</v>
      </c>
    </row>
    <row r="141" spans="3:13" ht="15.5" x14ac:dyDescent="0.35">
      <c r="C141" t="s">
        <v>463</v>
      </c>
      <c r="D141" s="5">
        <v>87000000</v>
      </c>
      <c r="E141" s="5">
        <v>-1566000000</v>
      </c>
      <c r="F141" s="5">
        <v>317000000</v>
      </c>
      <c r="G141" s="5">
        <v>885000000</v>
      </c>
      <c r="I141" s="5">
        <v>793000000</v>
      </c>
      <c r="J141" s="5">
        <v>278000000</v>
      </c>
      <c r="K141" s="5">
        <v>229000000</v>
      </c>
      <c r="L141" s="5">
        <v>78000000</v>
      </c>
      <c r="M141" s="5">
        <v>2000000</v>
      </c>
    </row>
    <row r="142" spans="3:13" ht="15.5" x14ac:dyDescent="0.35">
      <c r="C142" t="s">
        <v>268</v>
      </c>
    </row>
    <row r="143" spans="3:13" ht="15.5" x14ac:dyDescent="0.35">
      <c r="C143" t="s">
        <v>145</v>
      </c>
      <c r="D143" s="5">
        <v>20888000000</v>
      </c>
      <c r="E143" s="5">
        <v>-24975000000</v>
      </c>
      <c r="F143" s="5">
        <v>62618000000</v>
      </c>
      <c r="G143" s="5">
        <v>-11263000000</v>
      </c>
      <c r="I143" s="5">
        <v>222606000000</v>
      </c>
      <c r="J143" s="5">
        <v>34547000000</v>
      </c>
      <c r="K143" s="5">
        <v>-88487000000</v>
      </c>
      <c r="L143" s="5">
        <v>52827000000</v>
      </c>
      <c r="M143" s="5">
        <v>22879000000</v>
      </c>
    </row>
    <row r="144" spans="3:13" ht="15.5" x14ac:dyDescent="0.35">
      <c r="C144" t="s">
        <v>146</v>
      </c>
      <c r="D144" s="5">
        <v>-16359000000</v>
      </c>
      <c r="E144" s="5">
        <v>-15103000000</v>
      </c>
      <c r="F144" s="5">
        <v>-9996000000</v>
      </c>
      <c r="G144" s="5">
        <v>-63458000000</v>
      </c>
      <c r="I144" s="5">
        <v>-96430000000</v>
      </c>
      <c r="J144" s="5">
        <v>-130153000000</v>
      </c>
      <c r="K144" s="5">
        <v>4812000000</v>
      </c>
      <c r="L144" s="5">
        <v>-108207000000</v>
      </c>
      <c r="M144" s="5">
        <v>408000000</v>
      </c>
    </row>
    <row r="145" spans="3:13" ht="15.5" x14ac:dyDescent="0.35">
      <c r="C145" t="s">
        <v>148</v>
      </c>
      <c r="E145" s="5">
        <v>81327000000</v>
      </c>
      <c r="F145" s="5">
        <v>-81327000000</v>
      </c>
    </row>
    <row r="146" spans="3:13" ht="15.5" x14ac:dyDescent="0.35">
      <c r="C146" t="s">
        <v>1248</v>
      </c>
      <c r="D146" s="5">
        <v>-16638000000</v>
      </c>
      <c r="E146" s="5">
        <v>-99089000000</v>
      </c>
      <c r="F146" s="5">
        <v>71331000000</v>
      </c>
      <c r="G146" s="5">
        <v>-63458000000</v>
      </c>
      <c r="I146" s="5">
        <v>-99089000000</v>
      </c>
      <c r="J146" s="5">
        <v>-163369000000</v>
      </c>
      <c r="K146" s="5">
        <v>-83898000000</v>
      </c>
      <c r="L146" s="5">
        <v>-36349000000</v>
      </c>
      <c r="M146" s="5">
        <v>-3120000000</v>
      </c>
    </row>
    <row r="147" spans="3:13" ht="15.5" x14ac:dyDescent="0.35">
      <c r="C147" t="s">
        <v>1618</v>
      </c>
      <c r="K147" s="5">
        <v>-280000000</v>
      </c>
    </row>
    <row r="148" spans="3:13" ht="15.5" x14ac:dyDescent="0.35">
      <c r="C148" t="s">
        <v>449</v>
      </c>
      <c r="D148" s="5">
        <v>279000000</v>
      </c>
      <c r="E148" s="5">
        <v>2659000000</v>
      </c>
      <c r="I148" s="5">
        <v>2659000000</v>
      </c>
      <c r="J148" s="5">
        <v>2776000000</v>
      </c>
      <c r="K148" s="5">
        <v>3850000000</v>
      </c>
      <c r="L148" s="5">
        <v>3034000000</v>
      </c>
      <c r="M148" s="5">
        <v>3548000000</v>
      </c>
    </row>
    <row r="149" spans="3:13" ht="15.5" x14ac:dyDescent="0.35">
      <c r="C149" t="s">
        <v>894</v>
      </c>
      <c r="L149" s="5">
        <v>-30200000000</v>
      </c>
    </row>
    <row r="150" spans="3:13" ht="15.5" x14ac:dyDescent="0.35">
      <c r="C150" t="s">
        <v>1619</v>
      </c>
      <c r="K150" s="5">
        <v>85964000000</v>
      </c>
    </row>
    <row r="151" spans="3:13" ht="15.5" x14ac:dyDescent="0.35">
      <c r="C151" t="s">
        <v>1134</v>
      </c>
      <c r="J151" s="5">
        <v>-65175000000</v>
      </c>
      <c r="L151" s="5">
        <v>-30572000000</v>
      </c>
    </row>
    <row r="152" spans="3:13" ht="15.5" x14ac:dyDescent="0.35">
      <c r="C152" t="s">
        <v>1620</v>
      </c>
      <c r="K152" s="5">
        <v>-824000000</v>
      </c>
      <c r="L152" s="5">
        <v>-20000000</v>
      </c>
      <c r="M152" s="5">
        <v>-20000000</v>
      </c>
    </row>
    <row r="153" spans="3:13" ht="15.5" x14ac:dyDescent="0.35">
      <c r="C153" t="s">
        <v>149</v>
      </c>
      <c r="D153" s="5">
        <v>20888000000</v>
      </c>
      <c r="E153" s="5">
        <v>-24975000000</v>
      </c>
      <c r="F153" s="5">
        <v>62618000000</v>
      </c>
      <c r="G153" s="5">
        <v>-11263000000</v>
      </c>
      <c r="I153" s="5">
        <v>222606000000</v>
      </c>
      <c r="J153" s="5">
        <v>34547000000</v>
      </c>
      <c r="K153" s="5">
        <v>-88487000000</v>
      </c>
      <c r="L153" s="5">
        <v>52827000000</v>
      </c>
      <c r="M153" s="5">
        <v>22879000000</v>
      </c>
    </row>
    <row r="154" spans="3:13" ht="15.5" x14ac:dyDescent="0.35">
      <c r="C154" t="s">
        <v>1480</v>
      </c>
      <c r="J154" s="5">
        <v>-19874000000</v>
      </c>
      <c r="K154" s="5">
        <v>-226145000000</v>
      </c>
      <c r="L154" s="5">
        <v>-46106000000</v>
      </c>
    </row>
    <row r="155" spans="3:13" ht="15.5" x14ac:dyDescent="0.35">
      <c r="C155" t="s">
        <v>1621</v>
      </c>
      <c r="K155" s="5">
        <v>-75266000000</v>
      </c>
    </row>
    <row r="156" spans="3:13" ht="15.5" x14ac:dyDescent="0.35">
      <c r="C156" t="s">
        <v>420</v>
      </c>
      <c r="L156" s="5">
        <v>6335000000</v>
      </c>
      <c r="M156" s="5">
        <v>10351000000</v>
      </c>
    </row>
    <row r="157" spans="3:13" ht="15.5" x14ac:dyDescent="0.35">
      <c r="C157" t="s">
        <v>609</v>
      </c>
      <c r="F157" s="5">
        <v>1550000000</v>
      </c>
      <c r="G157" s="5">
        <v>-5358000000</v>
      </c>
      <c r="I157" s="5">
        <v>189867000000</v>
      </c>
      <c r="J157" s="5">
        <v>241850000000</v>
      </c>
      <c r="L157" s="5">
        <v>30600000000</v>
      </c>
      <c r="M157" s="5">
        <v>115550000000</v>
      </c>
    </row>
    <row r="158" spans="3:13" ht="15.5" x14ac:dyDescent="0.35">
      <c r="C158" t="s">
        <v>983</v>
      </c>
      <c r="J158" s="5">
        <v>-9094000000</v>
      </c>
    </row>
    <row r="159" spans="3:13" ht="15.5" x14ac:dyDescent="0.35">
      <c r="C159" t="s">
        <v>1622</v>
      </c>
      <c r="K159" s="5">
        <v>92000000000</v>
      </c>
    </row>
    <row r="160" spans="3:13" ht="15.5" x14ac:dyDescent="0.35">
      <c r="C160" t="s">
        <v>489</v>
      </c>
      <c r="D160" s="5">
        <v>293353000000</v>
      </c>
      <c r="E160" s="5">
        <v>719714000000</v>
      </c>
      <c r="F160" s="5">
        <v>774827000000</v>
      </c>
      <c r="G160" s="5">
        <v>550884000000</v>
      </c>
      <c r="I160" s="5">
        <v>2586692000000</v>
      </c>
      <c r="J160" s="5">
        <v>2339578000000</v>
      </c>
      <c r="K160" s="5">
        <v>2065642000000</v>
      </c>
      <c r="L160" s="5">
        <v>447193000000</v>
      </c>
      <c r="M160" s="5">
        <v>93134000000</v>
      </c>
    </row>
    <row r="161" spans="2:13" ht="15.5" x14ac:dyDescent="0.35">
      <c r="C161" t="s">
        <v>806</v>
      </c>
    </row>
    <row r="162" spans="2:13" ht="15.5" x14ac:dyDescent="0.35">
      <c r="C162" t="s">
        <v>1467</v>
      </c>
      <c r="D162" s="5">
        <v>293353000000</v>
      </c>
      <c r="E162" s="5">
        <v>719714000000</v>
      </c>
      <c r="F162" s="5">
        <v>774827000000</v>
      </c>
      <c r="G162" s="5">
        <v>550884000000</v>
      </c>
      <c r="I162" s="5">
        <v>2586692000000</v>
      </c>
      <c r="J162" s="5">
        <v>2339578000000</v>
      </c>
      <c r="K162" s="5">
        <v>2065642000000</v>
      </c>
      <c r="L162" s="5">
        <v>447193000000</v>
      </c>
      <c r="M162" s="5">
        <v>93134000000</v>
      </c>
    </row>
    <row r="163" spans="2:13" ht="15.5" x14ac:dyDescent="0.35">
      <c r="C163" t="s">
        <v>311</v>
      </c>
      <c r="E163" s="5">
        <v>-686397000000</v>
      </c>
      <c r="F163" s="5">
        <v>-656328000000</v>
      </c>
      <c r="G163" s="5">
        <v>-549243000000</v>
      </c>
      <c r="I163" s="5">
        <v>-2418888000000</v>
      </c>
      <c r="J163" s="5">
        <v>-2122101000000</v>
      </c>
      <c r="K163" s="5">
        <v>-1912534000000</v>
      </c>
      <c r="L163" s="5">
        <v>-330688000000</v>
      </c>
      <c r="M163" s="5">
        <v>-27802000000</v>
      </c>
    </row>
    <row r="164" spans="2:13" ht="15.5" x14ac:dyDescent="0.35">
      <c r="C164" t="s">
        <v>807</v>
      </c>
    </row>
    <row r="165" spans="2:13" ht="15.5" x14ac:dyDescent="0.35">
      <c r="C165" t="s">
        <v>1242</v>
      </c>
      <c r="D165" s="5">
        <v>-265207000000</v>
      </c>
      <c r="E165" s="5">
        <v>-686397000000</v>
      </c>
      <c r="F165" s="5">
        <v>-656328000000</v>
      </c>
      <c r="G165" s="5">
        <v>-549243000000</v>
      </c>
      <c r="I165" s="5">
        <v>-2418888000000</v>
      </c>
      <c r="J165" s="5">
        <v>-2122101000000</v>
      </c>
      <c r="K165" s="5">
        <v>-1912534000000</v>
      </c>
      <c r="L165" s="5">
        <v>-330688000000</v>
      </c>
      <c r="M165" s="5">
        <v>-27802000000</v>
      </c>
    </row>
    <row r="166" spans="2:13" ht="15.5" x14ac:dyDescent="0.35">
      <c r="C166" t="s">
        <v>458</v>
      </c>
      <c r="E166" s="5">
        <v>-50647000000</v>
      </c>
      <c r="F166" s="5">
        <v>-54492000000</v>
      </c>
      <c r="I166" s="5">
        <v>-105139000000</v>
      </c>
      <c r="J166" s="5">
        <v>-302000000000</v>
      </c>
      <c r="M166" s="5">
        <v>-150000000000</v>
      </c>
    </row>
    <row r="167" spans="2:13" ht="15.5" x14ac:dyDescent="0.35">
      <c r="C167" t="s">
        <v>155</v>
      </c>
      <c r="D167" s="5">
        <v>-7258000000</v>
      </c>
      <c r="E167" s="5">
        <v>-7645000000</v>
      </c>
      <c r="F167" s="5">
        <v>-2939000000</v>
      </c>
      <c r="G167" s="5">
        <v>-7546000000</v>
      </c>
      <c r="I167" s="5">
        <v>-29926000000</v>
      </c>
      <c r="J167" s="5">
        <v>-27617000000</v>
      </c>
      <c r="K167" s="5">
        <v>-30998000000</v>
      </c>
      <c r="L167" s="5">
        <v>-22015000000</v>
      </c>
      <c r="M167" s="5">
        <v>-18354000000</v>
      </c>
    </row>
    <row r="168" spans="2:13" ht="15.5" x14ac:dyDescent="0.35">
      <c r="C168" t="s">
        <v>157</v>
      </c>
      <c r="J168" s="5">
        <v>-1020000000</v>
      </c>
      <c r="K168" s="5">
        <v>-1186000000</v>
      </c>
      <c r="L168" s="5">
        <v>-1920000000</v>
      </c>
    </row>
    <row r="169" spans="2:13" ht="15.5" x14ac:dyDescent="0.35">
      <c r="C169" t="s">
        <v>164</v>
      </c>
      <c r="D169" s="5">
        <v>-128181000000</v>
      </c>
      <c r="E169" s="5">
        <v>105209000000</v>
      </c>
      <c r="F169" s="5">
        <v>-30479000000</v>
      </c>
      <c r="G169" s="5">
        <v>91482000000</v>
      </c>
      <c r="I169" s="5">
        <v>101211000000</v>
      </c>
      <c r="J169" s="5">
        <v>33871000000</v>
      </c>
      <c r="K169" s="5">
        <v>46101000000</v>
      </c>
      <c r="L169" s="5">
        <v>23539000000</v>
      </c>
      <c r="M169" s="5">
        <v>-57724000000</v>
      </c>
    </row>
    <row r="170" spans="2:13" ht="15.5" x14ac:dyDescent="0.35">
      <c r="C170" t="s">
        <v>315</v>
      </c>
      <c r="D170" s="5">
        <v>15000000</v>
      </c>
      <c r="E170" s="5">
        <v>11000000</v>
      </c>
      <c r="F170" s="5">
        <v>10000000</v>
      </c>
      <c r="G170" s="5">
        <v>-6000000</v>
      </c>
      <c r="I170" s="5">
        <v>23000000</v>
      </c>
      <c r="J170" s="5">
        <v>26000000</v>
      </c>
      <c r="K170" s="5">
        <v>-5000000</v>
      </c>
      <c r="L170" s="5">
        <v>29000000</v>
      </c>
    </row>
    <row r="171" spans="2:13" ht="15.5" x14ac:dyDescent="0.35">
      <c r="C171" t="s">
        <v>165</v>
      </c>
      <c r="D171" s="5">
        <v>103319000000</v>
      </c>
      <c r="I171" s="5">
        <v>2085000000</v>
      </c>
      <c r="J171" s="5">
        <v>-31812000000</v>
      </c>
      <c r="K171" s="5">
        <v>-77908000000</v>
      </c>
      <c r="L171" s="5">
        <v>-101476000000</v>
      </c>
      <c r="M171" s="5">
        <v>-43752000000</v>
      </c>
    </row>
    <row r="172" spans="2:13" ht="15.5" x14ac:dyDescent="0.35">
      <c r="C172" t="s">
        <v>166</v>
      </c>
      <c r="D172" s="5">
        <v>-24847000000</v>
      </c>
      <c r="E172" s="5">
        <v>105220000000</v>
      </c>
      <c r="F172" s="5">
        <v>-30469000000</v>
      </c>
      <c r="G172" s="5">
        <v>91476000000</v>
      </c>
      <c r="I172" s="5">
        <v>103319000000</v>
      </c>
      <c r="J172" s="5">
        <v>2085000000</v>
      </c>
      <c r="K172" s="5">
        <v>-31812000000</v>
      </c>
      <c r="L172" s="5">
        <v>-77908000000</v>
      </c>
      <c r="M172" s="5">
        <v>-101476000000</v>
      </c>
    </row>
    <row r="174" spans="2:13" ht="15.5" x14ac:dyDescent="0.35">
      <c r="B174" t="s">
        <v>167</v>
      </c>
      <c r="C174" t="s">
        <v>11</v>
      </c>
      <c r="D174" s="5">
        <v>5880000000</v>
      </c>
      <c r="E174" s="5">
        <v>5880000000</v>
      </c>
      <c r="F174" s="5">
        <v>5880000000</v>
      </c>
      <c r="G174" s="5">
        <v>5880000000</v>
      </c>
      <c r="I174" s="5">
        <v>5880000000</v>
      </c>
      <c r="J174" s="5">
        <v>5000000000</v>
      </c>
      <c r="K174" s="5">
        <v>0</v>
      </c>
      <c r="L174" s="5">
        <v>0</v>
      </c>
      <c r="M174" s="5">
        <v>0</v>
      </c>
    </row>
    <row r="175" spans="2:13" ht="15.5" x14ac:dyDescent="0.35">
      <c r="C175" t="s">
        <v>168</v>
      </c>
      <c r="D175" s="6">
        <v>8.39</v>
      </c>
      <c r="E175" s="6">
        <v>19.64</v>
      </c>
      <c r="F175" s="6">
        <v>8.6999999999999993</v>
      </c>
      <c r="G175" s="6">
        <v>4.47</v>
      </c>
    </row>
    <row r="176" spans="2:13" ht="15.5" x14ac:dyDescent="0.35">
      <c r="C176" t="s">
        <v>169</v>
      </c>
      <c r="D176" s="6">
        <v>43.62</v>
      </c>
      <c r="E176" s="6">
        <v>19.45</v>
      </c>
      <c r="F176" s="6">
        <v>46.9</v>
      </c>
      <c r="G176" s="6">
        <v>101.57</v>
      </c>
    </row>
    <row r="177" spans="3:7" ht="15.5" x14ac:dyDescent="0.35">
      <c r="C177" t="s">
        <v>60</v>
      </c>
      <c r="D177" s="6">
        <v>1.95</v>
      </c>
      <c r="E177" s="6">
        <v>1.5</v>
      </c>
      <c r="F177" s="6">
        <v>2.41</v>
      </c>
      <c r="G177" s="6">
        <v>3.15</v>
      </c>
    </row>
    <row r="178" spans="3:7" ht="15.5" x14ac:dyDescent="0.35">
      <c r="C178" t="s">
        <v>170</v>
      </c>
      <c r="D178" s="5">
        <v>115150000000</v>
      </c>
      <c r="E178" s="5">
        <v>212500000000</v>
      </c>
      <c r="F178" s="5">
        <v>119280000000</v>
      </c>
      <c r="G178" s="5">
        <v>58300000000</v>
      </c>
    </row>
    <row r="179" spans="3:7" ht="15.5" x14ac:dyDescent="0.35">
      <c r="C179" t="s">
        <v>171</v>
      </c>
      <c r="D179" s="6">
        <v>1.24E-2</v>
      </c>
      <c r="E179" s="6">
        <v>2.86E-2</v>
      </c>
      <c r="F179" s="6">
        <v>1.47E-2</v>
      </c>
      <c r="G179" s="6">
        <v>8.3000000000000001E-3</v>
      </c>
    </row>
    <row r="180" spans="3:7" ht="15.5" x14ac:dyDescent="0.35">
      <c r="C180" t="s">
        <v>172</v>
      </c>
      <c r="D180" s="6">
        <v>4.4299999999999999E-2</v>
      </c>
      <c r="E180" s="6">
        <v>0.1085</v>
      </c>
      <c r="F180" s="6">
        <v>5.1200000000000002E-2</v>
      </c>
      <c r="G180" s="6">
        <v>2.7699999999999999E-2</v>
      </c>
    </row>
    <row r="181" spans="3:7" ht="15.5" x14ac:dyDescent="0.35">
      <c r="C181" t="s">
        <v>173</v>
      </c>
      <c r="D181" s="6">
        <v>7.8700000000000006E-2</v>
      </c>
      <c r="E181" s="6">
        <v>0.16250000000000001</v>
      </c>
      <c r="F181" s="6">
        <v>9.4800000000000009E-2</v>
      </c>
      <c r="G181" s="6">
        <v>4.41E-2</v>
      </c>
    </row>
    <row r="182" spans="3:7" ht="15.5" x14ac:dyDescent="0.35">
      <c r="C182" t="s">
        <v>174</v>
      </c>
    </row>
    <row r="183" spans="3:7" ht="15.5" x14ac:dyDescent="0.35">
      <c r="C183" t="s">
        <v>175</v>
      </c>
      <c r="D183" s="5">
        <v>1141000000000</v>
      </c>
      <c r="E183" s="5">
        <v>1091000000000</v>
      </c>
      <c r="F183" s="5">
        <v>1023000000000</v>
      </c>
      <c r="G183" s="5">
        <v>971000000000</v>
      </c>
    </row>
    <row r="184" spans="3:7" ht="15.5" x14ac:dyDescent="0.35">
      <c r="C184" t="s">
        <v>176</v>
      </c>
      <c r="D184" s="6">
        <v>1.93</v>
      </c>
      <c r="E184" s="6">
        <v>2.11</v>
      </c>
      <c r="F184" s="6">
        <v>2.4</v>
      </c>
      <c r="G184" s="6">
        <v>2.82</v>
      </c>
    </row>
    <row r="185" spans="3:7" ht="15.5" x14ac:dyDescent="0.35">
      <c r="C185" t="s">
        <v>177</v>
      </c>
      <c r="D185" s="6">
        <v>189.43</v>
      </c>
      <c r="E185" s="6">
        <v>181.04</v>
      </c>
      <c r="F185" s="6">
        <v>169.78</v>
      </c>
      <c r="G185" s="6">
        <v>161.08000000000001</v>
      </c>
    </row>
    <row r="186" spans="3:7" ht="15.5" x14ac:dyDescent="0.35">
      <c r="C186" t="s">
        <v>178</v>
      </c>
      <c r="D186" s="6">
        <v>1.93</v>
      </c>
      <c r="E186" s="6">
        <v>2.11</v>
      </c>
      <c r="F186" s="6">
        <v>2.41</v>
      </c>
      <c r="G186" s="6">
        <v>2.83</v>
      </c>
    </row>
    <row r="187" spans="3:7" ht="15.5" x14ac:dyDescent="0.35">
      <c r="C187" t="s">
        <v>179</v>
      </c>
      <c r="D187" s="6">
        <v>189.43</v>
      </c>
      <c r="E187" s="6">
        <v>181.04</v>
      </c>
      <c r="F187" s="6">
        <v>169.4</v>
      </c>
      <c r="G187" s="6">
        <v>160.69999999999999</v>
      </c>
    </row>
    <row r="188" spans="3:7" ht="15.5" x14ac:dyDescent="0.35">
      <c r="C188" t="s">
        <v>180</v>
      </c>
      <c r="F188" s="5">
        <v>1001000000000</v>
      </c>
      <c r="G188" s="5">
        <v>882000000000</v>
      </c>
    </row>
    <row r="189" spans="3:7" ht="15.5" x14ac:dyDescent="0.35">
      <c r="C189" t="s">
        <v>181</v>
      </c>
      <c r="D189" s="5">
        <v>72000000000</v>
      </c>
      <c r="E189" s="5">
        <v>72000000000</v>
      </c>
      <c r="F189" s="5">
        <v>7000000000</v>
      </c>
      <c r="G189" s="5">
        <v>8000000000</v>
      </c>
    </row>
    <row r="190" spans="3:7" ht="15.5" x14ac:dyDescent="0.35">
      <c r="C190" t="s">
        <v>182</v>
      </c>
      <c r="D190" s="5">
        <v>1114000000000</v>
      </c>
      <c r="E190" s="5">
        <v>1065000000000</v>
      </c>
      <c r="F190" s="5">
        <v>999000000000</v>
      </c>
      <c r="G190" s="5">
        <v>948000000000</v>
      </c>
    </row>
    <row r="191" spans="3:7" ht="15.5" x14ac:dyDescent="0.35">
      <c r="C191" t="s">
        <v>23</v>
      </c>
      <c r="D191" s="5">
        <v>72000000000</v>
      </c>
      <c r="E191" s="5">
        <v>72000000000</v>
      </c>
      <c r="F191" s="5">
        <v>1008000000000</v>
      </c>
      <c r="G191" s="5">
        <v>889000000000</v>
      </c>
    </row>
    <row r="192" spans="3:7" ht="15.5" x14ac:dyDescent="0.35">
      <c r="C192" t="s">
        <v>20</v>
      </c>
      <c r="D192" s="5">
        <v>18000000000</v>
      </c>
      <c r="E192" s="5">
        <v>-57000000000</v>
      </c>
      <c r="F192" s="5">
        <v>934000000000</v>
      </c>
      <c r="G192" s="5">
        <v>773000000000</v>
      </c>
    </row>
    <row r="193" spans="3:13" ht="15.5" x14ac:dyDescent="0.35">
      <c r="C193" t="s">
        <v>183</v>
      </c>
      <c r="D193" s="5">
        <v>378000000000</v>
      </c>
      <c r="E193" s="5">
        <v>389000000000</v>
      </c>
      <c r="F193" s="5">
        <v>250000000000</v>
      </c>
      <c r="G193" s="5">
        <v>198000000000</v>
      </c>
    </row>
    <row r="194" spans="3:13" ht="15.5" x14ac:dyDescent="0.35">
      <c r="C194" t="s">
        <v>184</v>
      </c>
      <c r="D194" s="5">
        <v>-133000000000</v>
      </c>
      <c r="E194" s="5">
        <v>145000000000</v>
      </c>
      <c r="F194" s="5">
        <v>-83000000000</v>
      </c>
      <c r="G194" s="5">
        <v>166000000000</v>
      </c>
    </row>
    <row r="195" spans="3:13" ht="15.5" x14ac:dyDescent="0.35">
      <c r="C195" t="s">
        <v>185</v>
      </c>
      <c r="E195" s="5">
        <v>81000000000</v>
      </c>
      <c r="F195" s="5">
        <v>-81000000000</v>
      </c>
    </row>
    <row r="196" spans="3:13" ht="15.5" x14ac:dyDescent="0.35">
      <c r="C196" t="s">
        <v>12</v>
      </c>
      <c r="D196" s="5">
        <v>-133000000000</v>
      </c>
      <c r="E196" s="5">
        <v>227000000000</v>
      </c>
      <c r="F196" s="5">
        <v>-164000000000</v>
      </c>
      <c r="G196" s="5">
        <v>166000000000</v>
      </c>
    </row>
    <row r="197" spans="3:13" ht="15.5" x14ac:dyDescent="0.35">
      <c r="C197" t="s">
        <v>15</v>
      </c>
      <c r="D197" s="6">
        <v>-22.56</v>
      </c>
      <c r="E197" s="6">
        <v>38.520000000000003</v>
      </c>
      <c r="F197" s="6">
        <v>-27.95</v>
      </c>
      <c r="G197" s="6">
        <v>28.25</v>
      </c>
    </row>
    <row r="198" spans="3:13" ht="15.5" x14ac:dyDescent="0.35">
      <c r="C198" t="s">
        <v>45</v>
      </c>
      <c r="I198" s="6">
        <v>37.200000000000003</v>
      </c>
      <c r="J198" s="6">
        <v>35.74</v>
      </c>
      <c r="K198" s="6">
        <v>9170.0300000000007</v>
      </c>
      <c r="L198" s="6">
        <v>85646.1</v>
      </c>
      <c r="M198" s="6">
        <v>59783.839999999997</v>
      </c>
    </row>
    <row r="199" spans="3:13" ht="15.5" x14ac:dyDescent="0.35">
      <c r="C199" t="s">
        <v>59</v>
      </c>
      <c r="I199" s="6">
        <v>10.27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62</v>
      </c>
      <c r="I200" s="6">
        <v>0.54</v>
      </c>
      <c r="J200" s="5">
        <v>0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186</v>
      </c>
      <c r="I201" s="5">
        <v>460790000000</v>
      </c>
      <c r="J201" s="5">
        <v>328660000000</v>
      </c>
      <c r="K201" s="5">
        <v>152050000000</v>
      </c>
      <c r="L201" s="5">
        <v>151100000000</v>
      </c>
      <c r="M201" s="5">
        <v>144830000000</v>
      </c>
    </row>
    <row r="202" spans="3:13" ht="15.5" x14ac:dyDescent="0.35">
      <c r="C202" t="s">
        <v>187</v>
      </c>
      <c r="I202" s="6">
        <v>5.4199999999999998E-2</v>
      </c>
      <c r="J202" s="6">
        <v>6.1399999999999996E-2</v>
      </c>
      <c r="K202" s="6">
        <v>6.3E-3</v>
      </c>
      <c r="L202" s="6">
        <v>6.5000000000000002E-2</v>
      </c>
      <c r="M202" s="6">
        <v>8.1699999999999995E-2</v>
      </c>
    </row>
    <row r="203" spans="3:13" ht="15.5" x14ac:dyDescent="0.35">
      <c r="C203" t="s">
        <v>188</v>
      </c>
      <c r="I203" s="6">
        <v>0.20550000000000002</v>
      </c>
      <c r="J203" s="6">
        <v>0.23559999999999998</v>
      </c>
      <c r="K203" s="6">
        <v>2.4300000000000002E-2</v>
      </c>
      <c r="L203" s="6">
        <v>0.2727</v>
      </c>
      <c r="M203" s="6">
        <v>0.28920000000000001</v>
      </c>
    </row>
    <row r="204" spans="3:13" ht="15.5" x14ac:dyDescent="0.35">
      <c r="C204" t="s">
        <v>189</v>
      </c>
      <c r="I204" s="6">
        <v>0.3795</v>
      </c>
      <c r="J204" s="6">
        <v>0.32229999999999998</v>
      </c>
      <c r="K204" s="6">
        <v>0.13570000000000002</v>
      </c>
      <c r="L204" s="6">
        <v>0.24579999999999999</v>
      </c>
      <c r="M204" s="6">
        <v>0.68659999999999999</v>
      </c>
    </row>
    <row r="205" spans="3:13" ht="15.5" x14ac:dyDescent="0.35">
      <c r="C205" t="s">
        <v>190</v>
      </c>
    </row>
    <row r="206" spans="3:13" ht="15.5" x14ac:dyDescent="0.35">
      <c r="C206" t="s">
        <v>56</v>
      </c>
      <c r="I206" s="6">
        <v>2.11</v>
      </c>
      <c r="J206" s="5">
        <v>0</v>
      </c>
      <c r="K206" s="5">
        <v>0</v>
      </c>
      <c r="L206" s="5">
        <v>0</v>
      </c>
      <c r="M206" s="5">
        <v>0</v>
      </c>
    </row>
    <row r="207" spans="3:13" ht="15.5" x14ac:dyDescent="0.35">
      <c r="C207" t="s">
        <v>53</v>
      </c>
      <c r="I207" s="6">
        <v>181.04</v>
      </c>
      <c r="J207" s="6">
        <v>151.69</v>
      </c>
      <c r="K207" s="6">
        <v>377059.28</v>
      </c>
      <c r="L207" s="6">
        <v>314069.21000000002</v>
      </c>
      <c r="M207" s="6">
        <v>206708.96</v>
      </c>
    </row>
    <row r="208" spans="3:13" ht="15.5" x14ac:dyDescent="0.35">
      <c r="C208" t="s">
        <v>191</v>
      </c>
      <c r="I208" s="6">
        <v>2.11</v>
      </c>
      <c r="J208" s="5">
        <v>0</v>
      </c>
      <c r="K208" s="5">
        <v>0</v>
      </c>
      <c r="L208" s="5">
        <v>0</v>
      </c>
      <c r="M208" s="5">
        <v>0</v>
      </c>
    </row>
    <row r="209" spans="2:13" ht="15.5" x14ac:dyDescent="0.35">
      <c r="C209" t="s">
        <v>192</v>
      </c>
      <c r="I209" s="6">
        <v>181.04</v>
      </c>
      <c r="J209" s="6">
        <v>151.24</v>
      </c>
      <c r="K209" s="6">
        <v>375694.25</v>
      </c>
      <c r="L209" s="6">
        <v>312704.18</v>
      </c>
      <c r="M209" s="6">
        <v>206708.96</v>
      </c>
    </row>
    <row r="210" spans="2:13" ht="15.5" x14ac:dyDescent="0.35">
      <c r="C210" t="s">
        <v>193</v>
      </c>
      <c r="K210" s="5">
        <v>622000000000</v>
      </c>
      <c r="L210" s="5">
        <v>572000000000</v>
      </c>
      <c r="M210" s="5">
        <v>58000000000</v>
      </c>
    </row>
    <row r="211" spans="2:13" ht="15.5" x14ac:dyDescent="0.35">
      <c r="C211" t="s">
        <v>194</v>
      </c>
      <c r="I211" s="5">
        <v>72000000000</v>
      </c>
      <c r="J211" s="5">
        <v>13000000000</v>
      </c>
      <c r="K211" s="5">
        <v>58000000000</v>
      </c>
      <c r="L211" s="5">
        <v>25000000000</v>
      </c>
      <c r="M211" s="5">
        <v>13000000000</v>
      </c>
    </row>
    <row r="212" spans="2:13" ht="15.5" x14ac:dyDescent="0.35">
      <c r="C212" t="s">
        <v>25</v>
      </c>
      <c r="I212" s="5">
        <v>72000000000</v>
      </c>
      <c r="J212" s="5">
        <v>13000000000</v>
      </c>
      <c r="K212" s="5">
        <v>679000000000</v>
      </c>
      <c r="L212" s="5">
        <v>597000000000</v>
      </c>
      <c r="M212" s="5">
        <v>72000000000</v>
      </c>
    </row>
    <row r="213" spans="2:13" ht="15.5" x14ac:dyDescent="0.35">
      <c r="C213" t="s">
        <v>22</v>
      </c>
      <c r="I213" s="5">
        <v>-57000000000</v>
      </c>
      <c r="J213" s="5">
        <v>-50000000000</v>
      </c>
      <c r="K213" s="5">
        <v>636000000000</v>
      </c>
      <c r="L213" s="5">
        <v>574000000000</v>
      </c>
      <c r="M213" s="5">
        <v>56000000000</v>
      </c>
    </row>
    <row r="214" spans="2:13" ht="15.5" x14ac:dyDescent="0.35">
      <c r="C214" t="s">
        <v>195</v>
      </c>
      <c r="I214" s="5">
        <v>389000000000</v>
      </c>
      <c r="J214" s="5">
        <v>52000000000</v>
      </c>
      <c r="K214" s="5">
        <v>226000000000</v>
      </c>
      <c r="L214" s="5">
        <v>330000000000</v>
      </c>
      <c r="M214" s="5">
        <v>180000000000</v>
      </c>
    </row>
    <row r="215" spans="2:13" ht="15.5" x14ac:dyDescent="0.35">
      <c r="C215" t="s">
        <v>196</v>
      </c>
      <c r="I215" s="5">
        <v>-25000000000</v>
      </c>
      <c r="J215" s="5">
        <v>129000000000</v>
      </c>
      <c r="K215" s="5">
        <v>130000000000</v>
      </c>
      <c r="L215" s="5">
        <v>79000000000</v>
      </c>
      <c r="M215" s="5">
        <v>-81000000000</v>
      </c>
    </row>
    <row r="216" spans="2:13" ht="15.5" x14ac:dyDescent="0.35">
      <c r="C216" t="s">
        <v>197</v>
      </c>
    </row>
    <row r="217" spans="2:13" ht="15.5" x14ac:dyDescent="0.35">
      <c r="C217" t="s">
        <v>14</v>
      </c>
      <c r="I217" s="5">
        <v>-25000000000</v>
      </c>
      <c r="J217" s="5">
        <v>129000000000</v>
      </c>
      <c r="K217" s="5">
        <v>130000000000</v>
      </c>
      <c r="L217" s="5">
        <v>79000000000</v>
      </c>
      <c r="M217" s="5">
        <v>-81000000000</v>
      </c>
    </row>
    <row r="218" spans="2:13" ht="15.5" x14ac:dyDescent="0.35">
      <c r="C218" t="s">
        <v>16</v>
      </c>
      <c r="I218" s="6">
        <v>-4.24</v>
      </c>
      <c r="J218" s="6">
        <v>25.9</v>
      </c>
      <c r="K218" s="6">
        <v>78107.73</v>
      </c>
      <c r="L218" s="6">
        <v>47498.65</v>
      </c>
      <c r="M218" s="6">
        <v>-59764.66</v>
      </c>
    </row>
    <row r="220" spans="2:13" ht="15.5" x14ac:dyDescent="0.35">
      <c r="B220" t="s">
        <v>198</v>
      </c>
      <c r="C220" t="s">
        <v>199</v>
      </c>
      <c r="D220" s="5">
        <v>49000000000</v>
      </c>
      <c r="E220" s="5">
        <v>116000000000</v>
      </c>
      <c r="F220" s="5">
        <v>51000000000</v>
      </c>
      <c r="G220" s="5">
        <v>26000000000</v>
      </c>
      <c r="H220" s="5">
        <v>198000000000</v>
      </c>
      <c r="I220" s="5">
        <v>219000000000</v>
      </c>
      <c r="J220" s="5">
        <v>179000000000</v>
      </c>
      <c r="K220" s="5">
        <v>15000000000</v>
      </c>
      <c r="L220" s="5">
        <v>142000000000</v>
      </c>
      <c r="M220" s="5">
        <v>81000000000</v>
      </c>
    </row>
    <row r="221" spans="2:13" ht="15.5" x14ac:dyDescent="0.35">
      <c r="C221" t="s">
        <v>317</v>
      </c>
      <c r="H221" s="5">
        <v>242000000000</v>
      </c>
      <c r="I221" s="5">
        <v>219000000000</v>
      </c>
      <c r="J221" s="5">
        <v>179000000000</v>
      </c>
    </row>
    <row r="222" spans="2:13" ht="15.5" x14ac:dyDescent="0.35">
      <c r="C222" t="s">
        <v>200</v>
      </c>
      <c r="H222" s="5">
        <v>15</v>
      </c>
      <c r="I222" s="5">
        <v>15</v>
      </c>
      <c r="J222" s="5">
        <v>9</v>
      </c>
    </row>
    <row r="223" spans="2:13" ht="15.5" x14ac:dyDescent="0.35">
      <c r="C223" t="s">
        <v>64</v>
      </c>
      <c r="H223" s="6">
        <v>0.44670000000000004</v>
      </c>
      <c r="I223" s="6">
        <v>0.4032</v>
      </c>
    </row>
    <row r="224" spans="2:13" ht="15.5" x14ac:dyDescent="0.35">
      <c r="C224" t="s">
        <v>201</v>
      </c>
      <c r="H224" s="6">
        <v>5.21E-2</v>
      </c>
      <c r="I224" s="6">
        <v>3.7900000000000003E-2</v>
      </c>
      <c r="J224" s="6">
        <v>2.0400000000000001E-2</v>
      </c>
    </row>
    <row r="225" spans="3:13" ht="15.5" x14ac:dyDescent="0.35">
      <c r="C225" t="s">
        <v>44</v>
      </c>
      <c r="D225" s="6">
        <v>8.39</v>
      </c>
      <c r="E225" s="6">
        <v>19.64</v>
      </c>
      <c r="F225" s="6">
        <v>8.6999999999999993</v>
      </c>
      <c r="G225" s="6">
        <v>4.47</v>
      </c>
      <c r="H225" s="6">
        <v>33.58</v>
      </c>
      <c r="I225" s="6">
        <v>37.200000000000003</v>
      </c>
      <c r="J225" s="6">
        <v>30.38</v>
      </c>
      <c r="K225" s="6">
        <v>2.59</v>
      </c>
      <c r="L225" s="6">
        <v>24.19</v>
      </c>
      <c r="M225" s="6">
        <v>13.78</v>
      </c>
    </row>
    <row r="226" spans="3:13" ht="15.5" x14ac:dyDescent="0.35">
      <c r="C226" t="s">
        <v>318</v>
      </c>
      <c r="H226" s="6">
        <v>41.2</v>
      </c>
      <c r="I226" s="6">
        <v>37.200000000000003</v>
      </c>
      <c r="J226" s="6">
        <v>30.38</v>
      </c>
    </row>
    <row r="227" spans="3:13" ht="15.5" x14ac:dyDescent="0.35">
      <c r="C227" t="s">
        <v>66</v>
      </c>
      <c r="H227" s="5">
        <v>15</v>
      </c>
      <c r="I227" s="5">
        <v>15</v>
      </c>
      <c r="J227" s="5">
        <v>9</v>
      </c>
    </row>
    <row r="228" spans="3:13" ht="15.5" x14ac:dyDescent="0.35">
      <c r="C228" t="s">
        <v>202</v>
      </c>
      <c r="H228" s="6">
        <v>0.44670000000000004</v>
      </c>
      <c r="I228" s="6">
        <v>0.4032</v>
      </c>
    </row>
    <row r="229" spans="3:13" ht="15.5" x14ac:dyDescent="0.35">
      <c r="C229" t="s">
        <v>203</v>
      </c>
      <c r="H229" s="6">
        <v>5.21E-2</v>
      </c>
      <c r="I229" s="6">
        <v>3.7900000000000003E-2</v>
      </c>
      <c r="J229" s="6">
        <v>2.0400000000000001E-2</v>
      </c>
    </row>
    <row r="230" spans="3:13" ht="15.5" x14ac:dyDescent="0.35">
      <c r="C230" t="s">
        <v>204</v>
      </c>
      <c r="D230" s="5">
        <v>1103000000000</v>
      </c>
      <c r="E230" s="5">
        <v>1502000000000</v>
      </c>
      <c r="F230" s="5">
        <v>996000000000</v>
      </c>
      <c r="G230" s="5">
        <v>847000000000</v>
      </c>
      <c r="H230" s="5">
        <v>4414000000000</v>
      </c>
      <c r="I230" s="5">
        <v>4147000000000</v>
      </c>
      <c r="J230" s="5">
        <v>3373000000000</v>
      </c>
      <c r="K230" s="5">
        <v>3040000000000</v>
      </c>
      <c r="L230" s="5">
        <v>1687000000000</v>
      </c>
      <c r="M230" s="5">
        <v>1383000000000</v>
      </c>
    </row>
    <row r="231" spans="3:13" ht="15.5" x14ac:dyDescent="0.35">
      <c r="C231" t="s">
        <v>319</v>
      </c>
      <c r="H231" s="5">
        <v>4448000000000</v>
      </c>
      <c r="I231" s="5">
        <v>4147000000000</v>
      </c>
      <c r="J231" s="5">
        <v>3373000000000</v>
      </c>
    </row>
    <row r="232" spans="3:13" ht="15.5" x14ac:dyDescent="0.35">
      <c r="C232" t="s">
        <v>205</v>
      </c>
      <c r="H232" s="5">
        <v>15</v>
      </c>
      <c r="I232" s="5">
        <v>15</v>
      </c>
      <c r="J232" s="5">
        <v>9</v>
      </c>
    </row>
    <row r="233" spans="3:13" ht="15.5" x14ac:dyDescent="0.35">
      <c r="C233" t="s">
        <v>206</v>
      </c>
      <c r="H233" s="6">
        <v>0.44670000000000004</v>
      </c>
      <c r="I233" s="6">
        <v>0.4032</v>
      </c>
    </row>
    <row r="234" spans="3:13" ht="15.5" x14ac:dyDescent="0.35">
      <c r="C234" t="s">
        <v>207</v>
      </c>
      <c r="H234" s="6">
        <v>5.21E-2</v>
      </c>
      <c r="I234" s="6">
        <v>3.7900000000000003E-2</v>
      </c>
      <c r="J234" s="6">
        <v>2.0400000000000001E-2</v>
      </c>
    </row>
    <row r="235" spans="3:13" ht="15.5" x14ac:dyDescent="0.35">
      <c r="C235" t="s">
        <v>208</v>
      </c>
      <c r="I235" s="6">
        <v>8.58</v>
      </c>
    </row>
    <row r="236" spans="3:13" ht="15.5" x14ac:dyDescent="0.35">
      <c r="C236" t="s">
        <v>320</v>
      </c>
      <c r="I236" s="6">
        <v>6.99</v>
      </c>
    </row>
    <row r="237" spans="3:13" ht="15.5" x14ac:dyDescent="0.35">
      <c r="C237" t="s">
        <v>209</v>
      </c>
      <c r="I237" s="6">
        <v>7.42</v>
      </c>
    </row>
    <row r="238" spans="3:13" ht="15.5" x14ac:dyDescent="0.35">
      <c r="C238" t="s">
        <v>321</v>
      </c>
      <c r="I238" s="6">
        <v>0.14300000000000002</v>
      </c>
    </row>
    <row r="239" spans="3:13" ht="15.5" x14ac:dyDescent="0.35">
      <c r="C239" t="s">
        <v>322</v>
      </c>
      <c r="I239" s="6">
        <v>0.38</v>
      </c>
    </row>
    <row r="240" spans="3:13" ht="15.5" x14ac:dyDescent="0.35">
      <c r="C240" t="s">
        <v>210</v>
      </c>
      <c r="I240" s="6">
        <v>1.52</v>
      </c>
    </row>
    <row r="241" spans="3:9" ht="15.5" x14ac:dyDescent="0.35">
      <c r="C241" t="s">
        <v>323</v>
      </c>
      <c r="I241" s="6">
        <v>17.71</v>
      </c>
    </row>
    <row r="242" spans="3:9" ht="15.5" x14ac:dyDescent="0.35">
      <c r="C242" t="s">
        <v>324</v>
      </c>
      <c r="I242" s="6">
        <v>17.71</v>
      </c>
    </row>
    <row r="243" spans="3:9" ht="15.5" x14ac:dyDescent="0.35">
      <c r="C243" t="s">
        <v>325</v>
      </c>
      <c r="I243" s="6">
        <v>3.9</v>
      </c>
    </row>
    <row r="244" spans="3:9" ht="15.5" x14ac:dyDescent="0.35">
      <c r="C244" t="s">
        <v>326</v>
      </c>
      <c r="I244" s="6">
        <v>3.44</v>
      </c>
    </row>
    <row r="245" spans="3:9" ht="15.5" x14ac:dyDescent="0.35">
      <c r="C245" t="s">
        <v>327</v>
      </c>
      <c r="I245" s="6">
        <v>1.71</v>
      </c>
    </row>
    <row r="246" spans="3:9" ht="15.5" x14ac:dyDescent="0.35">
      <c r="C246" t="s">
        <v>328</v>
      </c>
      <c r="I246" s="6">
        <v>-0.08</v>
      </c>
    </row>
    <row r="247" spans="3:9" ht="15.5" x14ac:dyDescent="0.35">
      <c r="C247" t="s">
        <v>329</v>
      </c>
      <c r="I247" s="6">
        <v>41.2</v>
      </c>
    </row>
    <row r="248" spans="3:9" ht="15.5" x14ac:dyDescent="0.35">
      <c r="C248" t="s">
        <v>211</v>
      </c>
      <c r="I248" s="6">
        <v>33.58</v>
      </c>
    </row>
    <row r="249" spans="3:9" ht="15.5" x14ac:dyDescent="0.35">
      <c r="C249" t="s">
        <v>330</v>
      </c>
      <c r="I249" s="6">
        <v>756.09</v>
      </c>
    </row>
    <row r="250" spans="3:9" ht="15.5" x14ac:dyDescent="0.35">
      <c r="C250" t="s">
        <v>212</v>
      </c>
      <c r="D250" s="6">
        <v>9.15</v>
      </c>
    </row>
    <row r="251" spans="3:9" ht="15.5" x14ac:dyDescent="0.35">
      <c r="C251" t="s">
        <v>213</v>
      </c>
      <c r="I251" s="6">
        <v>189.43</v>
      </c>
    </row>
    <row r="252" spans="3:9" ht="15.5" x14ac:dyDescent="0.35">
      <c r="C252" t="s">
        <v>331</v>
      </c>
      <c r="I252" s="6">
        <v>16.27</v>
      </c>
    </row>
    <row r="253" spans="3:9" ht="15.5" x14ac:dyDescent="0.35">
      <c r="C253" t="s">
        <v>214</v>
      </c>
      <c r="D253" s="6">
        <v>1.1399999999999999</v>
      </c>
    </row>
    <row r="254" spans="3:9" ht="15.5" x14ac:dyDescent="0.35">
      <c r="C254" t="s">
        <v>215</v>
      </c>
      <c r="D254" s="6">
        <v>0.53</v>
      </c>
    </row>
    <row r="255" spans="3:9" ht="15.5" x14ac:dyDescent="0.35">
      <c r="C255" t="s">
        <v>216</v>
      </c>
      <c r="D255" s="6">
        <v>0.06</v>
      </c>
    </row>
    <row r="256" spans="3:9" ht="15.5" x14ac:dyDescent="0.35">
      <c r="C256" t="s">
        <v>332</v>
      </c>
      <c r="D256" s="6">
        <v>0.06</v>
      </c>
    </row>
    <row r="257" spans="3:9" ht="15.5" x14ac:dyDescent="0.35">
      <c r="C257" t="s">
        <v>217</v>
      </c>
      <c r="D257" s="6">
        <v>2.5499999999999998</v>
      </c>
    </row>
    <row r="258" spans="3:9" ht="15.5" x14ac:dyDescent="0.35">
      <c r="C258" t="s">
        <v>218</v>
      </c>
      <c r="D258" s="6">
        <v>0.02</v>
      </c>
    </row>
    <row r="259" spans="3:9" ht="15.5" x14ac:dyDescent="0.35">
      <c r="C259" t="s">
        <v>219</v>
      </c>
      <c r="D259" s="6">
        <v>3.58</v>
      </c>
    </row>
    <row r="260" spans="3:9" ht="15.5" x14ac:dyDescent="0.35">
      <c r="C260" t="s">
        <v>12</v>
      </c>
      <c r="D260" s="5">
        <v>-133000000000</v>
      </c>
    </row>
    <row r="261" spans="3:9" ht="15.5" x14ac:dyDescent="0.35">
      <c r="C261" t="s">
        <v>220</v>
      </c>
      <c r="I261" s="6">
        <v>2.02</v>
      </c>
    </row>
    <row r="262" spans="3:9" ht="15.5" x14ac:dyDescent="0.35">
      <c r="C262" t="s">
        <v>221</v>
      </c>
      <c r="I262" s="6">
        <v>6.08E-2</v>
      </c>
    </row>
    <row r="263" spans="3:9" ht="15.5" x14ac:dyDescent="0.35">
      <c r="C263" t="s">
        <v>222</v>
      </c>
      <c r="I263" s="6">
        <v>0.2175</v>
      </c>
    </row>
    <row r="264" spans="3:9" ht="15.5" x14ac:dyDescent="0.35">
      <c r="C264" t="s">
        <v>223</v>
      </c>
      <c r="I264" s="6">
        <v>0.34960000000000002</v>
      </c>
    </row>
    <row r="265" spans="3:9" ht="15.5" x14ac:dyDescent="0.35">
      <c r="C265" t="s">
        <v>334</v>
      </c>
      <c r="I265" s="6">
        <v>0.29109999999999997</v>
      </c>
    </row>
    <row r="266" spans="3:9" ht="15.5" x14ac:dyDescent="0.35">
      <c r="C266" t="s">
        <v>224</v>
      </c>
      <c r="D266" s="6">
        <v>103.59</v>
      </c>
    </row>
    <row r="267" spans="3:9" ht="15.5" x14ac:dyDescent="0.35">
      <c r="C267" t="s">
        <v>225</v>
      </c>
      <c r="D267" s="6">
        <v>178.13</v>
      </c>
    </row>
    <row r="268" spans="3:9" ht="15.5" x14ac:dyDescent="0.35">
      <c r="C268" t="s">
        <v>226</v>
      </c>
      <c r="D268" s="6">
        <v>136.83000000000001</v>
      </c>
    </row>
    <row r="269" spans="3:9" ht="15.5" x14ac:dyDescent="0.35">
      <c r="C269" t="s">
        <v>227</v>
      </c>
      <c r="D269" s="6">
        <v>144.88999999999999</v>
      </c>
    </row>
    <row r="270" spans="3:9" ht="15.5" x14ac:dyDescent="0.35">
      <c r="C270" t="s">
        <v>228</v>
      </c>
      <c r="D270" s="6">
        <v>0.88</v>
      </c>
    </row>
    <row r="271" spans="3:9" ht="15.5" x14ac:dyDescent="0.35">
      <c r="C271" t="s">
        <v>335</v>
      </c>
      <c r="I271" s="6">
        <v>1.1100000000000001</v>
      </c>
    </row>
    <row r="272" spans="3:9" ht="15.5" x14ac:dyDescent="0.35">
      <c r="C272" t="s">
        <v>336</v>
      </c>
      <c r="I272" s="6">
        <v>2.02</v>
      </c>
    </row>
    <row r="273" spans="3:9" ht="15.5" x14ac:dyDescent="0.35">
      <c r="C273" t="s">
        <v>40</v>
      </c>
      <c r="I273" s="5">
        <v>1694000000000</v>
      </c>
    </row>
    <row r="274" spans="3:9" ht="15.5" x14ac:dyDescent="0.35">
      <c r="C274" t="s">
        <v>229</v>
      </c>
      <c r="I274" s="5">
        <v>1739000000000</v>
      </c>
    </row>
    <row r="275" spans="3:9" ht="15.5" x14ac:dyDescent="0.35">
      <c r="C275" t="s">
        <v>230</v>
      </c>
      <c r="I275" s="5">
        <v>5880000000</v>
      </c>
    </row>
    <row r="276" spans="3:9" ht="15.5" x14ac:dyDescent="0.35">
      <c r="C276" t="s">
        <v>231</v>
      </c>
      <c r="I276" s="6">
        <v>0.14910000000000001</v>
      </c>
    </row>
    <row r="277" spans="3:9" ht="15.5" x14ac:dyDescent="0.35">
      <c r="C277" t="s">
        <v>232</v>
      </c>
      <c r="D277" s="6">
        <v>0.24489999999999998</v>
      </c>
    </row>
    <row r="278" spans="3:9" ht="15.5" x14ac:dyDescent="0.35">
      <c r="C278" t="s">
        <v>233</v>
      </c>
      <c r="D278" s="6">
        <v>9.0899999999999995E-2</v>
      </c>
    </row>
    <row r="279" spans="3:9" ht="15.5" x14ac:dyDescent="0.35">
      <c r="C279" t="s">
        <v>234</v>
      </c>
      <c r="D279" s="6">
        <v>4.4800000000000006E-2</v>
      </c>
    </row>
    <row r="280" spans="3:9" ht="15.5" x14ac:dyDescent="0.35">
      <c r="C280" t="s">
        <v>235</v>
      </c>
      <c r="D280" s="6">
        <v>0.37380000000000002</v>
      </c>
    </row>
    <row r="281" spans="3:9" ht="15.5" x14ac:dyDescent="0.35">
      <c r="C281" t="s">
        <v>236</v>
      </c>
      <c r="D281" s="6">
        <v>0.18940000000000001</v>
      </c>
    </row>
    <row r="282" spans="3:9" ht="15.5" x14ac:dyDescent="0.35">
      <c r="C282" t="s">
        <v>237</v>
      </c>
      <c r="D282" s="6">
        <v>0.9073</v>
      </c>
    </row>
    <row r="283" spans="3:9" ht="15.5" x14ac:dyDescent="0.35">
      <c r="C283" t="s">
        <v>238</v>
      </c>
      <c r="I283" s="6">
        <v>6.5</v>
      </c>
    </row>
    <row r="284" spans="3:9" ht="15.5" x14ac:dyDescent="0.35">
      <c r="C284" t="s">
        <v>239</v>
      </c>
      <c r="I284" s="5">
        <v>15</v>
      </c>
    </row>
    <row r="285" spans="3:9" ht="15.5" x14ac:dyDescent="0.35">
      <c r="C285" t="s">
        <v>240</v>
      </c>
      <c r="I285" s="6">
        <v>0.44670000000000004</v>
      </c>
    </row>
    <row r="286" spans="3:9" ht="15.5" x14ac:dyDescent="0.35">
      <c r="C286" t="s">
        <v>241</v>
      </c>
      <c r="I286" s="6">
        <v>5.21E-2</v>
      </c>
    </row>
    <row r="287" spans="3:9" ht="15.5" x14ac:dyDescent="0.35">
      <c r="C287" t="s">
        <v>242</v>
      </c>
      <c r="I287" t="s">
        <v>1375</v>
      </c>
    </row>
    <row r="288" spans="3:9" ht="15.5" x14ac:dyDescent="0.35">
      <c r="C288" t="s">
        <v>244</v>
      </c>
      <c r="I288" s="5">
        <v>3</v>
      </c>
    </row>
    <row r="289" spans="3:9" ht="15.5" x14ac:dyDescent="0.35">
      <c r="C289" t="s">
        <v>245</v>
      </c>
      <c r="I289" s="6">
        <v>0.14000000000000001</v>
      </c>
    </row>
    <row r="290" spans="3:9" ht="15.5" x14ac:dyDescent="0.35">
      <c r="C290" t="s">
        <v>246</v>
      </c>
      <c r="I290" s="6">
        <v>0.6</v>
      </c>
    </row>
    <row r="291" spans="3:9" ht="15.5" x14ac:dyDescent="0.35">
      <c r="C291" t="s">
        <v>247</v>
      </c>
      <c r="I291" s="6">
        <v>0.8</v>
      </c>
    </row>
    <row r="292" spans="3:9" ht="15.5" x14ac:dyDescent="0.35">
      <c r="C292" t="s">
        <v>249</v>
      </c>
      <c r="I292" s="6">
        <v>0.82</v>
      </c>
    </row>
    <row r="293" spans="3:9" ht="15.5" x14ac:dyDescent="0.35">
      <c r="C293" t="s">
        <v>250</v>
      </c>
      <c r="I293" s="6">
        <v>0.41</v>
      </c>
    </row>
    <row r="294" spans="3:9" ht="15.5" x14ac:dyDescent="0.35">
      <c r="C294" t="s">
        <v>251</v>
      </c>
      <c r="I294" s="6">
        <v>0.41</v>
      </c>
    </row>
    <row r="295" spans="3:9" ht="15.5" x14ac:dyDescent="0.35">
      <c r="C295" t="s">
        <v>337</v>
      </c>
      <c r="I295" s="5">
        <v>4448000000000</v>
      </c>
    </row>
    <row r="296" spans="3:9" ht="15.5" x14ac:dyDescent="0.35">
      <c r="C296" t="s">
        <v>338</v>
      </c>
      <c r="I296" s="5">
        <v>1158000000000</v>
      </c>
    </row>
    <row r="297" spans="3:9" ht="15.5" x14ac:dyDescent="0.35">
      <c r="C297" t="s">
        <v>339</v>
      </c>
      <c r="I297" s="5">
        <v>505000000000</v>
      </c>
    </row>
    <row r="298" spans="3:9" ht="15.5" x14ac:dyDescent="0.35">
      <c r="C298" t="s">
        <v>340</v>
      </c>
      <c r="I298" s="5">
        <v>242000000000</v>
      </c>
    </row>
    <row r="299" spans="3:9" ht="15.5" x14ac:dyDescent="0.35">
      <c r="C299" t="s">
        <v>252</v>
      </c>
      <c r="D299" s="5">
        <v>54000000000</v>
      </c>
    </row>
    <row r="300" spans="3:9" ht="15.5" x14ac:dyDescent="0.35">
      <c r="C300" t="s">
        <v>253</v>
      </c>
      <c r="D300" s="5">
        <v>3987000000000</v>
      </c>
    </row>
    <row r="301" spans="3:9" ht="15.5" x14ac:dyDescent="0.35">
      <c r="C301" t="s">
        <v>254</v>
      </c>
      <c r="D301" s="5">
        <v>2847000000000</v>
      </c>
    </row>
    <row r="302" spans="3:9" ht="15.5" x14ac:dyDescent="0.35">
      <c r="C302" t="s">
        <v>183</v>
      </c>
      <c r="D302" s="5">
        <v>378000000000</v>
      </c>
    </row>
    <row r="303" spans="3:9" ht="15.5" x14ac:dyDescent="0.35">
      <c r="C303" t="s">
        <v>182</v>
      </c>
      <c r="I303" s="5">
        <v>1114000000000</v>
      </c>
    </row>
    <row r="304" spans="3:9" ht="15.5" x14ac:dyDescent="0.35">
      <c r="C304" t="s">
        <v>181</v>
      </c>
      <c r="D304" s="5">
        <v>72000000000</v>
      </c>
    </row>
    <row r="305" spans="3:9" ht="15.5" x14ac:dyDescent="0.35">
      <c r="C305" t="s">
        <v>23</v>
      </c>
      <c r="D305" s="5">
        <v>72000000000</v>
      </c>
    </row>
    <row r="306" spans="3:9" ht="15.5" x14ac:dyDescent="0.35">
      <c r="C306" t="s">
        <v>20</v>
      </c>
      <c r="D306" s="5">
        <v>18000000000</v>
      </c>
    </row>
    <row r="307" spans="3:9" ht="15.5" x14ac:dyDescent="0.35">
      <c r="C307" t="s">
        <v>255</v>
      </c>
      <c r="I307" s="5">
        <v>1141000000000</v>
      </c>
    </row>
    <row r="308" spans="3:9" ht="15.5" x14ac:dyDescent="0.35">
      <c r="C308" t="s">
        <v>341</v>
      </c>
      <c r="I308" s="5">
        <v>96000000000</v>
      </c>
    </row>
    <row r="309" spans="3:9" ht="15.5" x14ac:dyDescent="0.35">
      <c r="C309" t="s">
        <v>342</v>
      </c>
      <c r="I309" s="5">
        <v>-105000000000</v>
      </c>
    </row>
    <row r="310" spans="3:9" ht="15.5" x14ac:dyDescent="0.35">
      <c r="C310" t="s">
        <v>343</v>
      </c>
      <c r="I310" s="5">
        <v>47000000000</v>
      </c>
    </row>
    <row r="311" spans="3:9" ht="15.5" x14ac:dyDescent="0.35">
      <c r="C311" t="s">
        <v>345</v>
      </c>
      <c r="I311" s="5">
        <v>96000000000</v>
      </c>
    </row>
  </sheetData>
  <pageMargins left="0.7" right="0.7" top="0.75" bottom="0.75" header="0.3" footer="0.3"/>
  <ignoredErrors>
    <ignoredError sqref="A1:M312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3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1623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1624</v>
      </c>
      <c r="D2" s="2" vm="225">
        <f ca="1">IFERROR(_xlfn.STOCKHISTORY("XIDX:" &amp; $C$1, D3, , 0, 0, 1), "Libur")</f>
        <v>4480</v>
      </c>
      <c r="H2" s="2" vm="225">
        <f ca="1">IFERROR(INDEX(D2:G2,COUNT(D2:G2)),"")</f>
        <v>4480</v>
      </c>
      <c r="I2" s="2" vm="226">
        <f ca="1">IFERROR(_xlfn.STOCKHISTORY("XIDX:" &amp; $C$1, I1, , 0, 0, 1), "Libur")</f>
        <v>8750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742591511000</v>
      </c>
      <c r="H4" s="2">
        <f>IFERROR(SUM(D4:G4)*(4/MAX(1,COUNT(D4:G4))),"")</f>
        <v>2970366044000</v>
      </c>
      <c r="I4" s="2">
        <f>IFERROR(INDEX(I51:I500,MATCH($C$4,$C$51:$C$500,0)),"")</f>
        <v>2503637505000</v>
      </c>
      <c r="J4" s="2">
        <f>IFERROR(INDEX(J51:J500,MATCH($C$4,$C$51:$C$500,0)),"")</f>
        <v>2248978321000</v>
      </c>
      <c r="K4" s="2">
        <f>IFERROR(INDEX(K51:K500,MATCH($C$4,$C$51:$C$500,0)),"")</f>
        <v>1953493186000</v>
      </c>
      <c r="L4" s="2">
        <f>IFERROR(INDEX(L51:L500,MATCH($C$4,$C$51:$C$500,0)),"")</f>
        <v>574087977000</v>
      </c>
      <c r="M4" s="2">
        <f>IFERROR(INDEX(M51:M500,MATCH($C$4,$C$51:$C$500,0)),"")</f>
        <v>125150167000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541437397000</v>
      </c>
      <c r="H5" s="2">
        <f>IFERROR(SUM(D5:G5)*(4/MAX(1,COUNT(D5:G5))),"")</f>
        <v>2165749588000</v>
      </c>
      <c r="I5" s="2">
        <f>IFERROR(INDEX(I51:I500,MATCH($C$5,$C$51:$C$500,0)),"")</f>
        <v>1363908539000</v>
      </c>
      <c r="J5" s="2">
        <f>IFERROR(INDEX(J51:J500,MATCH($C$5,$C$51:$C$500,0)),"")</f>
        <v>924827903000</v>
      </c>
      <c r="K5" s="2">
        <f>IFERROR(INDEX(K51:K500,MATCH($C$5,$C$51:$C$500,0)),"")</f>
        <v>578770289000</v>
      </c>
      <c r="L5" s="2">
        <f>IFERROR(INDEX(L51:L500,MATCH($C$5,$C$51:$C$500,0)),"")</f>
        <v>276691934000</v>
      </c>
      <c r="M5" s="2">
        <f>IFERROR(INDEX(M51:M500,MATCH($C$5,$C$51:$C$500,0)),"")</f>
        <v>75459264000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12467756900000</v>
      </c>
      <c r="H6" s="2">
        <f>IFERROR(INDEX(D6:G6,COUNT(D6:G6)),"")</f>
        <v>12467756900000</v>
      </c>
      <c r="I6" s="2">
        <f>IFERROR(INDEX(I51:I500,MATCH($C$6,$C$51:$C$500,0)),"")</f>
        <v>11982449893000</v>
      </c>
      <c r="J6" s="2">
        <f>IFERROR(INDEX(J51:J500,MATCH($C$6,$C$51:$C$500,0)),"")</f>
        <v>8322829473000</v>
      </c>
      <c r="K6" s="2">
        <f>IFERROR(INDEX(K51:K500,MATCH($C$6,$C$51:$C$500,0)),"")</f>
        <v>7681879243000</v>
      </c>
      <c r="L6" s="2">
        <f>IFERROR(INDEX(L51:L500,MATCH($C$6,$C$51:$C$500,0)),"")</f>
        <v>7282632474000</v>
      </c>
      <c r="M6" s="2">
        <f>IFERROR(INDEX(M51:M500,MATCH($C$6,$C$51:$C$500,0)),"")</f>
        <v>432240750000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5.67</v>
      </c>
      <c r="H7" s="3">
        <f>IFERROR(INDEX(D7:G7,COUNT(D7:G7)),"")</f>
        <v>5.67</v>
      </c>
      <c r="I7" s="3">
        <f>IFERROR(INDEX(I51:I500,MATCH($C$7,$C$51:$C$500,0))/1000000000,"")</f>
        <v>5.67</v>
      </c>
      <c r="J7" s="3">
        <f>IFERROR(INDEX(J51:J500,MATCH($C$7,$C$51:$C$500,0))/1000000000,"")</f>
        <v>5.0999999999999996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-195000000000</v>
      </c>
      <c r="H8" s="2">
        <f>IFERROR(INDEX(D8:G8,COUNT(D8:G8)),"")</f>
        <v>-195000000000</v>
      </c>
      <c r="I8" s="2">
        <f>IFERROR(INDEX(I51:I500,MATCH($C$8,$C$51:$C$500,0)),"")</f>
        <v>555000000000</v>
      </c>
      <c r="J8" s="2">
        <f>IFERROR(INDEX(J51:J500,MATCH($C$8,$C$51:$C$500,0)),"")</f>
        <v>1615000000000</v>
      </c>
      <c r="K8" s="2">
        <f>IFERROR(INDEX(K51:K500,MATCH($C$8,$C$51:$C$500,0)),"")</f>
        <v>959000000000</v>
      </c>
      <c r="L8" s="2">
        <f>IFERROR(INDEX(L51:L500,MATCH($C$8,$C$51:$C$500,0)),"")</f>
        <v>597000000000</v>
      </c>
      <c r="M8" s="2">
        <f>IFERROR(INDEX(M51:M500,MATCH($C$8,$C$51:$C$500,0)),"")</f>
        <v>-88000000000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-34.33</v>
      </c>
      <c r="H9" s="3">
        <f>IFERROR(INDEX(D9:G9,COUNT(D9:G9)),"")</f>
        <v>-34.33</v>
      </c>
      <c r="I9" s="3">
        <f>IFERROR(INDEX(I51:I500,MATCH($C$9,$C$51:$C$500,0)),"")</f>
        <v>97.99</v>
      </c>
      <c r="J9" s="3">
        <f>IFERROR(INDEX(J51:J500,MATCH($C$9,$C$51:$C$500,0)),"")</f>
        <v>316.49</v>
      </c>
      <c r="K9" s="3">
        <f>IFERROR(INDEX(K51:K500,MATCH($C$9,$C$51:$C$500,0)),"")</f>
        <v>4698052.5199999996</v>
      </c>
      <c r="L9" s="3">
        <f>IFERROR(INDEX(L51:L500,MATCH($C$9,$C$51:$C$500,0)),"")</f>
        <v>2925884.96</v>
      </c>
      <c r="M9" s="3">
        <f>IFERROR(INDEX(M51:M500,MATCH($C$9,$C$51:$C$500,0)),"")</f>
        <v>-879622.55</v>
      </c>
    </row>
    <row r="10" spans="1:13" ht="15.5" x14ac:dyDescent="0.35">
      <c r="C10" t="s">
        <v>17</v>
      </c>
      <c r="D10" s="3">
        <f ca="1">IFERROR(IF(D9=0,"",D2/D9),"")</f>
        <v>-130.49810661229247</v>
      </c>
      <c r="I10" s="3">
        <f ca="1">IFERROR(IF(I9=0,"",I2/I9),"")</f>
        <v>89.294826002653338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2745465001000</v>
      </c>
      <c r="H11" s="2">
        <f>IFERROR(INDEX(D11:G11,COUNT(D11:G11)),"")</f>
        <v>2745465001000</v>
      </c>
      <c r="I11" s="2">
        <f>IFERROR(INDEX(I51:I500,MATCH($C$11,$C$51:$C$500,0)),"")</f>
        <v>3121049099000</v>
      </c>
      <c r="J11" s="2">
        <f>IFERROR(INDEX(J51:J500,MATCH($C$11,$C$51:$C$500,0)),"")</f>
        <v>3478680517000</v>
      </c>
      <c r="K11" s="2">
        <f>IFERROR(INDEX(K51:K500,MATCH($C$11,$C$51:$C$500,0)),"")</f>
        <v>287859225000</v>
      </c>
      <c r="L11" s="2">
        <f>IFERROR(INDEX(L51:L500,MATCH($C$11,$C$51:$C$500,0)),"")</f>
        <v>1354781900000</v>
      </c>
      <c r="M11" s="2">
        <f>IFERROR(INDEX(M51:M500,MATCH($C$11,$C$51:$C$500,0)),"")</f>
        <v>651672769000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-2512000000000</v>
      </c>
      <c r="H12" s="2">
        <f>IFERROR(INDEX(D12:G12,COUNT(D12:G12)),"")</f>
        <v>-2512000000000</v>
      </c>
      <c r="I12" s="2">
        <f>IFERROR(INDEX(I51:I500,MATCH($C$12,$C$51:$C$500,0)),"")</f>
        <v>-2872000000000</v>
      </c>
      <c r="J12" s="2">
        <f>IFERROR(INDEX(J51:J500,MATCH($C$12,$C$51:$C$500,0)),"")</f>
        <v>-3118000000000</v>
      </c>
      <c r="K12" s="2">
        <f>IFERROR(INDEX(K51:K500,MATCH($C$12,$C$51:$C$500,0)),"")</f>
        <v>30000000000</v>
      </c>
      <c r="L12" s="2">
        <f>IFERROR(INDEX(L51:L500,MATCH($C$12,$C$51:$C$500,0)),"")</f>
        <v>-964000000000</v>
      </c>
      <c r="M12" s="2">
        <f>IFERROR(INDEX(M51:M500,MATCH($C$12,$C$51:$C$500,0)),"")</f>
        <v>3662000000000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234000000000</v>
      </c>
      <c r="H13" s="2">
        <f>IFERROR(INDEX(D13:G13,COUNT(D13:G13)),"")</f>
        <v>234000000000</v>
      </c>
      <c r="I13" s="2">
        <f>IFERROR(INDEX(I51:I500,MATCH($C$13,$C$51:$C$500,0)),"")</f>
        <v>249000000000</v>
      </c>
      <c r="J13" s="2">
        <f>IFERROR(INDEX(J51:J500,MATCH($C$13,$C$51:$C$500,0)),"")</f>
        <v>360000000000</v>
      </c>
      <c r="K13" s="2">
        <f>IFERROR(INDEX(K51:K500,MATCH($C$13,$C$51:$C$500,0)),"")</f>
        <v>318000000000</v>
      </c>
      <c r="L13" s="2">
        <f>IFERROR(INDEX(L51:L500,MATCH($C$13,$C$51:$C$500,0)),"")</f>
        <v>390000000000</v>
      </c>
      <c r="M13" s="2">
        <f>IFERROR(INDEX(M51:M500,MATCH($C$13,$C$51:$C$500,0)),"")</f>
        <v>4314000000000</v>
      </c>
    </row>
    <row r="14" spans="1:13" ht="15.5" x14ac:dyDescent="0.35">
      <c r="C14" t="s">
        <v>26</v>
      </c>
      <c r="D14" s="2">
        <f>IFERROR(INDEX(D51:D500,MATCH($C$14,$C$51:$C$500,0)),"")</f>
        <v>-4322133000</v>
      </c>
      <c r="H14" s="2">
        <f>IFERROR(SUM(D14:G14)*(4/MAX(1,COUNT(D14:G14))),"")</f>
        <v>-17288532000</v>
      </c>
      <c r="I14" s="2">
        <f>IFERROR(INDEX(I51:I500,MATCH($C$14,$C$51:$C$500,0)),"")</f>
        <v>-25573198000</v>
      </c>
      <c r="J14" s="2">
        <f>IFERROR(INDEX(J51:J500,MATCH($C$14,$C$51:$C$500,0)),"")</f>
        <v>-29868553000</v>
      </c>
      <c r="K14" s="2">
        <f>IFERROR(INDEX(K51:K500,MATCH($C$14,$C$51:$C$500,0)),"")</f>
        <v>-64407152000</v>
      </c>
      <c r="L14" s="2">
        <f>IFERROR(INDEX(L51:L500,MATCH($C$14,$C$51:$C$500,0)),"")</f>
        <v>-26384639000</v>
      </c>
      <c r="M14" s="2">
        <f>IFERROR(INDEX(M51:M500,MATCH($C$14,$C$51:$C$500,0)),"")</f>
        <v>-3587263000</v>
      </c>
    </row>
    <row r="15" spans="1:13" ht="15.5" x14ac:dyDescent="0.35">
      <c r="C15" t="s">
        <v>27</v>
      </c>
      <c r="D15" s="2">
        <f>IFERROR(INDEX(D51:D500,MATCH($C$15,$C$51:$C$500,0)),"")</f>
        <v>-21722060000</v>
      </c>
      <c r="H15" s="2">
        <f>IFERROR(SUM(D15:G15)*(4/MAX(1,COUNT(D15:G15))),"")</f>
        <v>-86888240000</v>
      </c>
      <c r="I15" s="2">
        <f>IFERROR(INDEX(I51:I500,MATCH($C$15,$C$51:$C$500,0)),"")</f>
        <v>-163442951000</v>
      </c>
      <c r="J15" s="2">
        <f>IFERROR(INDEX(J51:J500,MATCH($C$15,$C$51:$C$500,0)),"")</f>
        <v>-74267597000</v>
      </c>
      <c r="K15" s="2">
        <f>IFERROR(INDEX(K51:K500,MATCH($C$15,$C$51:$C$500,0)),"")</f>
        <v>-99123653000</v>
      </c>
      <c r="L15" s="2">
        <f>IFERROR(INDEX(L51:L500,MATCH($C$15,$C$51:$C$500,0)),"")</f>
        <v>-14368823000</v>
      </c>
      <c r="M15" s="2">
        <f>IFERROR(INDEX(M51:M500,MATCH($C$15,$C$51:$C$500,0)),"")</f>
        <v>-3129254000</v>
      </c>
    </row>
    <row r="16" spans="1:13" ht="15.5" x14ac:dyDescent="0.35">
      <c r="C16" t="s">
        <v>28</v>
      </c>
      <c r="D16" s="2">
        <f>IFERROR(INDEX(D51:D500,MATCH($C$16,$C$51:$C$500,0)),"")</f>
        <v>567959904000</v>
      </c>
      <c r="H16" s="2">
        <f>IFERROR(SUM(D16:G16)*(4/MAX(1,COUNT(D16:G16))),"")</f>
        <v>2271839616000</v>
      </c>
      <c r="I16" s="2">
        <f>IFERROR(INDEX(I51:I500,MATCH($C$16,$C$51:$C$500,0)),"")</f>
        <v>1630791274000</v>
      </c>
      <c r="J16" s="2">
        <f>IFERROR(INDEX(J51:J500,MATCH($C$16,$C$51:$C$500,0)),"")</f>
        <v>1156752524000</v>
      </c>
      <c r="K16" s="2">
        <f>IFERROR(INDEX(K51:K500,MATCH($C$16,$C$51:$C$500,0)),"")</f>
        <v>903659283000</v>
      </c>
      <c r="L16" s="2">
        <f>IFERROR(INDEX(L51:L500,MATCH($C$16,$C$51:$C$500,0)),"")</f>
        <v>271957510000</v>
      </c>
      <c r="M16" s="2">
        <f>IFERROR(INDEX(M51:M500,MATCH($C$16,$C$51:$C$500,0)),"")</f>
        <v>31681032000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25401600000000</v>
      </c>
      <c r="H20" s="2">
        <f t="shared" ref="H20:M20" ca="1" si="0">IFERROR(H21*H2,"")</f>
        <v>25401600000000</v>
      </c>
      <c r="I20" s="2">
        <f t="shared" ca="1" si="0"/>
        <v>49612500000000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5670000000</v>
      </c>
      <c r="H21" s="2">
        <f>IFERROR(INDEX(D21:G21,COUNT(D21:G21)),"")</f>
        <v>5670000000</v>
      </c>
      <c r="I21" s="2">
        <f>IFERROR(INDEX(I51:I500,MATCH($C$7,$C$51:$C$500,0)),"")</f>
        <v>5670000000</v>
      </c>
      <c r="J21" s="2">
        <f>IFERROR(INDEX(J51:J500,MATCH($C$7,$C$51:$C$500,0)),"")</f>
        <v>5100000000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4.3427009472730411</v>
      </c>
      <c r="H23" s="3">
        <f t="shared" ref="H23:M23" si="1">IFERROR(H5/H6*100,"")</f>
        <v>17.370803789092164</v>
      </c>
      <c r="I23" s="3">
        <f t="shared" si="1"/>
        <v>11.382551574839288</v>
      </c>
      <c r="J23" s="3">
        <f t="shared" si="1"/>
        <v>11.111941029192344</v>
      </c>
      <c r="K23" s="3">
        <f t="shared" si="1"/>
        <v>7.5342278977816006</v>
      </c>
      <c r="L23" s="3">
        <f t="shared" si="1"/>
        <v>3.7993395243797941</v>
      </c>
      <c r="M23" s="3">
        <f t="shared" si="1"/>
        <v>17.457693195285266</v>
      </c>
    </row>
    <row r="24" spans="1:13" ht="15.5" x14ac:dyDescent="0.35">
      <c r="C24" t="s">
        <v>43</v>
      </c>
      <c r="D24" s="4">
        <f>IFERROR(_xlfn.RRI(5,I23,D23),"")</f>
        <v>-0.17528468533468444</v>
      </c>
      <c r="H24" s="4">
        <f t="shared" ref="H24:M24" si="2">IFERROR(_xlfn.RRI(5,M23,H23),"")</f>
        <v>-9.9741595808700012E-4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95.51</v>
      </c>
      <c r="H25" s="3">
        <f>IFERROR(INDEX(D25:G25,COUNT(D25:G25)),"")</f>
        <v>95.51</v>
      </c>
      <c r="I25" s="3">
        <f>IFERROR(INDEX(I51:I500,MATCH($C$25,$C$51:$C$500,0)),"")</f>
        <v>240.65</v>
      </c>
      <c r="J25" s="3">
        <f>IFERROR(INDEX(J51:J500,MATCH($C$25,$C$51:$C$500,0)),"")</f>
        <v>181.25</v>
      </c>
      <c r="K25" s="3">
        <f>IFERROR(INDEX(K51:K500,MATCH($C$25,$C$51:$C$500,0)),"")</f>
        <v>2834876.59</v>
      </c>
      <c r="L25" s="3">
        <f>IFERROR(INDEX(L51:L500,MATCH($C$25,$C$51:$C$500,0)),"")</f>
        <v>1353489.69</v>
      </c>
      <c r="M25" s="3">
        <f>IFERROR(INDEX(M51:M500,MATCH($C$25,$C$51:$C$500,0)),"")</f>
        <v>754527.92</v>
      </c>
    </row>
    <row r="26" spans="1:13" ht="15.5" x14ac:dyDescent="0.35">
      <c r="C26" t="s">
        <v>46</v>
      </c>
      <c r="D26" s="4">
        <f>IFERROR(_xlfn.RRI(5,I25,D25),"")</f>
        <v>-0.16874820560231341</v>
      </c>
      <c r="H26" s="4">
        <f t="shared" ref="H26:M26" si="3">IFERROR(_xlfn.RRI(5,M25,H25),"")</f>
        <v>-0.83385980874754706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130.9685204585538</v>
      </c>
      <c r="H27" s="3">
        <f t="shared" ref="H27:M27" si="4">IFERROR(H4/H21,"")</f>
        <v>523.87408183421519</v>
      </c>
      <c r="I27" s="3">
        <f t="shared" si="4"/>
        <v>441.55864285714284</v>
      </c>
      <c r="J27" s="3">
        <f t="shared" si="4"/>
        <v>440.97614137254902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-0.21578398639822116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-0.60311655931851227</v>
      </c>
      <c r="I29" s="4">
        <f t="shared" si="6"/>
        <v>0.3277241379310345</v>
      </c>
      <c r="J29" s="4">
        <f t="shared" si="6"/>
        <v>-0.99993606423622128</v>
      </c>
      <c r="K29" s="4">
        <f t="shared" si="6"/>
        <v>1.0944944102233982</v>
      </c>
      <c r="L29" s="4">
        <f t="shared" si="6"/>
        <v>0.79382320272522167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0.18642017387417281</v>
      </c>
      <c r="I30" s="4">
        <f t="shared" si="7"/>
        <v>1.3209365086754349E-3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1676.94</v>
      </c>
      <c r="H32" s="3">
        <f>IFERROR(INDEX(D32:G32,COUNT(D32:G32)),"")</f>
        <v>1676.94</v>
      </c>
      <c r="I32" s="3">
        <f>IFERROR(INDEX(I51:I500,MATCH($C$32,$C$51:$C$500,0)),"")</f>
        <v>1592.24</v>
      </c>
      <c r="J32" s="3">
        <f>IFERROR(INDEX(J51:J500,MATCH($C$32,$C$51:$C$500,0)),"")</f>
        <v>891.72</v>
      </c>
      <c r="K32" s="3">
        <f>IFERROR(INDEX(K51:K500,MATCH($C$32,$C$51:$C$500,0)),"")</f>
        <v>18173574.420000002</v>
      </c>
      <c r="L32" s="3">
        <f>IFERROR(INDEX(L51:L500,MATCH($C$32,$C$51:$C$500,0)),"")</f>
        <v>18522599.370000001</v>
      </c>
      <c r="M32" s="3">
        <f>IFERROR(INDEX(M51:M500,MATCH($C$32,$C$51:$C$500,0)),"")</f>
        <v>2200360.87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2.68</v>
      </c>
      <c r="H33" s="3">
        <f>IFERROR(INDEX(D33:G33,COUNT(D33:G33)),"")</f>
        <v>2.68</v>
      </c>
      <c r="I33" s="3">
        <f>IFERROR(INDEX(I51:I500,MATCH($C$33,$C$51:$C$500,0)),"")</f>
        <v>5.5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47.01</v>
      </c>
      <c r="H34" s="3">
        <f>IFERROR(INDEX(D34:G34,COUNT(D34:G34)),"")</f>
        <v>47.01</v>
      </c>
      <c r="I34" s="3">
        <f>IFERROR(INDEX(I51:I500,MATCH($C$34,$C$51:$C$500,0)),"")</f>
        <v>36.36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34.28</v>
      </c>
      <c r="H35" s="3">
        <f>IFERROR(INDEX(D35:G35,COUNT(D35:G35)),"")</f>
        <v>34.28</v>
      </c>
      <c r="I35" s="3">
        <f>IFERROR(INDEX(I51:I500,MATCH($C$35,$C$51:$C$500,0)),"")</f>
        <v>19.809999999999999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1.3100000000000001E-2</v>
      </c>
      <c r="I36" s="4">
        <f t="shared" si="8"/>
        <v>2.0799999999999999E-2</v>
      </c>
      <c r="J36" s="4">
        <f t="shared" si="8"/>
        <v>3.0699999999999998E-2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5</v>
      </c>
      <c r="I37" s="3">
        <f t="shared" si="9"/>
        <v>5</v>
      </c>
      <c r="J37" s="3">
        <f t="shared" si="9"/>
        <v>5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742591511000</v>
      </c>
      <c r="E51" s="5">
        <v>205498122000</v>
      </c>
      <c r="F51" s="5">
        <v>1102667028000</v>
      </c>
      <c r="G51" s="5">
        <v>769126979000</v>
      </c>
      <c r="I51" s="5">
        <v>2503637505000</v>
      </c>
      <c r="J51" s="5">
        <v>2248978321000</v>
      </c>
      <c r="K51" s="5">
        <v>1953493186000</v>
      </c>
      <c r="L51" s="5">
        <v>574087977000</v>
      </c>
      <c r="M51" s="5">
        <v>125150167000</v>
      </c>
    </row>
    <row r="52" spans="2:13" ht="15.5" x14ac:dyDescent="0.35">
      <c r="C52" t="s">
        <v>73</v>
      </c>
      <c r="D52" s="5">
        <v>-126701820000</v>
      </c>
      <c r="E52" s="5">
        <v>-148442031000</v>
      </c>
      <c r="F52" s="5">
        <v>-231732670000</v>
      </c>
      <c r="G52" s="5">
        <v>-281743921000</v>
      </c>
      <c r="I52" s="5">
        <v>-850035806000</v>
      </c>
      <c r="J52" s="5">
        <v>-976613585000</v>
      </c>
      <c r="K52" s="5">
        <v>-966623300000</v>
      </c>
      <c r="L52" s="5">
        <v>-176636895000</v>
      </c>
      <c r="M52" s="5">
        <v>-63345813000</v>
      </c>
    </row>
    <row r="53" spans="2:13" ht="15.5" x14ac:dyDescent="0.35">
      <c r="C53" t="s">
        <v>74</v>
      </c>
      <c r="D53" s="5">
        <v>615889691000</v>
      </c>
      <c r="E53" s="5">
        <v>57056091000</v>
      </c>
      <c r="F53" s="5">
        <v>870934358000</v>
      </c>
      <c r="G53" s="5">
        <v>487383058000</v>
      </c>
      <c r="I53" s="5">
        <v>1653601699000</v>
      </c>
      <c r="J53" s="5">
        <v>1272364736000</v>
      </c>
      <c r="K53" s="5">
        <v>986869886000</v>
      </c>
      <c r="L53" s="5">
        <v>397451082000</v>
      </c>
      <c r="M53" s="5">
        <v>61804354000</v>
      </c>
    </row>
    <row r="54" spans="2:13" ht="15.5" x14ac:dyDescent="0.35">
      <c r="C54" t="s">
        <v>75</v>
      </c>
      <c r="D54" s="5">
        <v>-62246862000</v>
      </c>
      <c r="E54" s="5">
        <v>-60150403000</v>
      </c>
      <c r="F54" s="5">
        <v>-47355502000</v>
      </c>
      <c r="G54" s="5">
        <v>-53026861000</v>
      </c>
      <c r="I54" s="5">
        <v>-221807796000</v>
      </c>
      <c r="J54" s="5">
        <v>-158004288000</v>
      </c>
      <c r="K54" s="5">
        <v>-148747493000</v>
      </c>
      <c r="L54" s="5">
        <v>-127996215000</v>
      </c>
      <c r="M54" s="5">
        <v>-50667620000</v>
      </c>
    </row>
    <row r="55" spans="2:13" ht="15.5" x14ac:dyDescent="0.35">
      <c r="C55" t="s">
        <v>76</v>
      </c>
      <c r="D55" s="5">
        <v>-13033079000</v>
      </c>
      <c r="E55" s="5">
        <v>-20725557000</v>
      </c>
      <c r="F55" s="5">
        <v>-4204736000</v>
      </c>
      <c r="G55" s="5">
        <v>-16182147000</v>
      </c>
      <c r="I55" s="5">
        <v>-55474621000</v>
      </c>
      <c r="J55" s="5">
        <v>-41148058000</v>
      </c>
      <c r="K55" s="5">
        <v>-43144342000</v>
      </c>
      <c r="L55" s="5">
        <v>-13014974000</v>
      </c>
      <c r="M55" s="5">
        <v>-24697059000</v>
      </c>
    </row>
    <row r="56" spans="2:13" ht="15.5" x14ac:dyDescent="0.35">
      <c r="C56" t="s">
        <v>77</v>
      </c>
      <c r="D56" s="5">
        <v>-49213783000</v>
      </c>
      <c r="E56" s="5">
        <v>-39424846000</v>
      </c>
      <c r="F56" s="5">
        <v>-43150766000</v>
      </c>
      <c r="G56" s="5">
        <v>-36844714000</v>
      </c>
      <c r="I56" s="5">
        <v>-166333175000</v>
      </c>
      <c r="J56" s="5">
        <v>-116856230000</v>
      </c>
      <c r="K56" s="5">
        <v>-105603151000</v>
      </c>
      <c r="L56" s="5">
        <v>-114981241000</v>
      </c>
      <c r="M56" s="5">
        <v>-25970561000</v>
      </c>
    </row>
    <row r="57" spans="2:13" ht="15.5" x14ac:dyDescent="0.35">
      <c r="C57" t="s">
        <v>78</v>
      </c>
      <c r="D57" s="5">
        <v>553642829000</v>
      </c>
      <c r="E57" s="5">
        <v>-3094312000</v>
      </c>
      <c r="F57" s="5">
        <v>823578856000</v>
      </c>
      <c r="G57" s="5">
        <v>434356197000</v>
      </c>
      <c r="I57" s="5">
        <v>1431793903000</v>
      </c>
      <c r="J57" s="5">
        <v>1114360448000</v>
      </c>
      <c r="K57" s="5">
        <v>838122393000</v>
      </c>
      <c r="L57" s="5">
        <v>269454867000</v>
      </c>
      <c r="M57" s="5">
        <v>11136734000</v>
      </c>
    </row>
    <row r="58" spans="2:13" ht="15.5" x14ac:dyDescent="0.35">
      <c r="C58" t="s">
        <v>79</v>
      </c>
      <c r="D58" s="5">
        <v>14317075000</v>
      </c>
      <c r="E58" s="5">
        <v>144390801000</v>
      </c>
      <c r="F58" s="5">
        <v>78222759000</v>
      </c>
      <c r="G58" s="5">
        <v>-26769990000</v>
      </c>
      <c r="I58" s="5">
        <v>198997371000</v>
      </c>
      <c r="J58" s="5">
        <v>42392076000</v>
      </c>
      <c r="K58" s="5">
        <v>65536890000</v>
      </c>
      <c r="L58" s="5">
        <v>2502643000</v>
      </c>
      <c r="M58" s="5">
        <v>20544298000</v>
      </c>
    </row>
    <row r="59" spans="2:13" ht="15.5" x14ac:dyDescent="0.35">
      <c r="C59" t="s">
        <v>264</v>
      </c>
      <c r="D59" s="5">
        <v>-5853666000</v>
      </c>
      <c r="E59" s="5">
        <v>-8720228000</v>
      </c>
      <c r="F59" s="5">
        <v>-4703505000</v>
      </c>
      <c r="G59" s="5">
        <v>-9880905000</v>
      </c>
      <c r="I59" s="5">
        <v>-27717209000</v>
      </c>
      <c r="J59" s="5">
        <v>-10819618000</v>
      </c>
      <c r="K59" s="5">
        <v>-304529000</v>
      </c>
      <c r="L59" s="5">
        <v>10995731000</v>
      </c>
      <c r="M59" s="5">
        <v>15657968000</v>
      </c>
    </row>
    <row r="60" spans="2:13" ht="15.5" x14ac:dyDescent="0.35">
      <c r="C60" t="s">
        <v>261</v>
      </c>
      <c r="D60" s="5">
        <v>24554909000</v>
      </c>
      <c r="E60" s="5">
        <v>159877968000</v>
      </c>
      <c r="F60" s="5">
        <v>51848667000</v>
      </c>
      <c r="G60" s="5">
        <v>26507200000</v>
      </c>
      <c r="I60" s="5">
        <v>253855920000</v>
      </c>
      <c r="J60" s="5">
        <v>82976325000</v>
      </c>
      <c r="K60" s="5">
        <v>130791670000</v>
      </c>
      <c r="L60" s="5">
        <v>18367990000</v>
      </c>
      <c r="M60" s="5">
        <v>8742862000</v>
      </c>
    </row>
    <row r="61" spans="2:13" ht="15.5" x14ac:dyDescent="0.35">
      <c r="C61" t="s">
        <v>26</v>
      </c>
      <c r="D61" s="5">
        <v>-4322133000</v>
      </c>
      <c r="E61" s="5">
        <v>-6470723000</v>
      </c>
      <c r="F61" s="5">
        <v>-6021287000</v>
      </c>
      <c r="G61" s="5">
        <v>-5128797000</v>
      </c>
      <c r="I61" s="5">
        <v>-25573198000</v>
      </c>
      <c r="J61" s="5">
        <v>-29868553000</v>
      </c>
      <c r="K61" s="5">
        <v>-64407152000</v>
      </c>
      <c r="L61" s="5">
        <v>-26384639000</v>
      </c>
      <c r="M61" s="5">
        <v>-3587263000</v>
      </c>
    </row>
    <row r="62" spans="2:13" ht="15.5" x14ac:dyDescent="0.35">
      <c r="C62" t="s">
        <v>80</v>
      </c>
      <c r="D62" s="5">
        <v>-62035000</v>
      </c>
      <c r="E62" s="5">
        <v>-296216000</v>
      </c>
      <c r="F62" s="5">
        <v>37098884000</v>
      </c>
      <c r="G62" s="5">
        <v>-38267488000</v>
      </c>
      <c r="I62" s="5">
        <v>-1568142000</v>
      </c>
      <c r="J62" s="5">
        <v>103922000</v>
      </c>
      <c r="K62" s="5">
        <v>-543099000</v>
      </c>
      <c r="L62" s="5">
        <v>-476439000</v>
      </c>
      <c r="M62" s="5">
        <v>-269269000</v>
      </c>
    </row>
    <row r="63" spans="2:13" ht="15.5" x14ac:dyDescent="0.35">
      <c r="C63" t="s">
        <v>81</v>
      </c>
      <c r="D63" s="5">
        <v>14317075000</v>
      </c>
      <c r="E63" s="5">
        <v>144390801000</v>
      </c>
      <c r="F63" s="5">
        <v>78222759000</v>
      </c>
      <c r="G63" s="5">
        <v>-26769990000</v>
      </c>
      <c r="I63" s="5">
        <v>198997371000</v>
      </c>
      <c r="J63" s="5">
        <v>42392076000</v>
      </c>
      <c r="K63" s="5">
        <v>65536890000</v>
      </c>
      <c r="L63" s="5">
        <v>2502643000</v>
      </c>
      <c r="M63" s="5">
        <v>20544298000</v>
      </c>
    </row>
    <row r="64" spans="2:13" ht="15.5" x14ac:dyDescent="0.35">
      <c r="C64" t="s">
        <v>28</v>
      </c>
      <c r="D64" s="5">
        <v>567959904000</v>
      </c>
      <c r="E64" s="5">
        <v>141296489000</v>
      </c>
      <c r="F64" s="5">
        <v>901801615000</v>
      </c>
      <c r="G64" s="5">
        <v>407586207000</v>
      </c>
      <c r="I64" s="5">
        <v>1630791274000</v>
      </c>
      <c r="J64" s="5">
        <v>1156752524000</v>
      </c>
      <c r="K64" s="5">
        <v>903659283000</v>
      </c>
      <c r="L64" s="5">
        <v>271957510000</v>
      </c>
      <c r="M64" s="5">
        <v>31681032000</v>
      </c>
    </row>
    <row r="65" spans="2:13" ht="15.5" x14ac:dyDescent="0.35">
      <c r="C65" t="s">
        <v>27</v>
      </c>
      <c r="D65" s="5">
        <v>-21722060000</v>
      </c>
      <c r="E65" s="5">
        <v>-87965370000</v>
      </c>
      <c r="F65" s="5">
        <v>-74913863000</v>
      </c>
      <c r="G65" s="5">
        <v>13269933000</v>
      </c>
      <c r="I65" s="5">
        <v>-163442951000</v>
      </c>
      <c r="J65" s="5">
        <v>-74267597000</v>
      </c>
      <c r="K65" s="5">
        <v>-99123653000</v>
      </c>
      <c r="L65" s="5">
        <v>-14368823000</v>
      </c>
      <c r="M65" s="5">
        <v>-3129254000</v>
      </c>
    </row>
    <row r="66" spans="2:13" ht="15.5" x14ac:dyDescent="0.35">
      <c r="C66" t="s">
        <v>478</v>
      </c>
      <c r="D66" s="5">
        <v>-21722060000</v>
      </c>
      <c r="E66" s="5">
        <v>-39578235000</v>
      </c>
      <c r="I66" s="5">
        <v>-114343780000</v>
      </c>
      <c r="J66" s="5">
        <v>-60221833000</v>
      </c>
      <c r="K66" s="5">
        <v>-77216632000</v>
      </c>
      <c r="L66" s="5">
        <v>-14362612000</v>
      </c>
      <c r="M66" s="5">
        <v>-3128755000</v>
      </c>
    </row>
    <row r="67" spans="2:13" ht="15.5" x14ac:dyDescent="0.35">
      <c r="C67" t="s">
        <v>83</v>
      </c>
      <c r="E67" s="5">
        <v>-48387135000</v>
      </c>
      <c r="I67" s="5">
        <v>-49099171000</v>
      </c>
      <c r="J67" s="5">
        <v>-14045764000</v>
      </c>
      <c r="K67" s="5">
        <v>-21907021000</v>
      </c>
      <c r="L67" s="5">
        <v>-6211000</v>
      </c>
      <c r="M67" s="5">
        <v>-499000</v>
      </c>
    </row>
    <row r="68" spans="2:13" ht="15.5" x14ac:dyDescent="0.35">
      <c r="C68" t="s">
        <v>84</v>
      </c>
      <c r="D68" s="5">
        <v>-21722060000</v>
      </c>
      <c r="E68" s="5">
        <v>-87965370000</v>
      </c>
      <c r="F68" s="5">
        <v>-74913863000</v>
      </c>
      <c r="G68" s="5">
        <v>13269933000</v>
      </c>
      <c r="I68" s="5">
        <v>-163442951000</v>
      </c>
      <c r="J68" s="5">
        <v>-74267597000</v>
      </c>
      <c r="K68" s="5">
        <v>-99123653000</v>
      </c>
      <c r="L68" s="5">
        <v>-14368823000</v>
      </c>
      <c r="M68" s="5">
        <v>-3129254000</v>
      </c>
    </row>
    <row r="69" spans="2:13" ht="15.5" x14ac:dyDescent="0.35">
      <c r="C69" t="s">
        <v>462</v>
      </c>
      <c r="J69" s="5">
        <v>13124097000</v>
      </c>
      <c r="L69" s="5">
        <v>38407833000</v>
      </c>
      <c r="M69" s="5">
        <v>46863204000</v>
      </c>
    </row>
    <row r="70" spans="2:13" ht="15.5" x14ac:dyDescent="0.35">
      <c r="C70" t="s">
        <v>85</v>
      </c>
      <c r="D70" s="5">
        <v>546237844000</v>
      </c>
      <c r="E70" s="5">
        <v>53331119000</v>
      </c>
      <c r="F70" s="5">
        <v>826887752000</v>
      </c>
      <c r="G70" s="5">
        <v>420856140000</v>
      </c>
      <c r="I70" s="5">
        <v>1467348323000</v>
      </c>
      <c r="J70" s="5">
        <v>1095609024000</v>
      </c>
      <c r="K70" s="5">
        <v>804535630000</v>
      </c>
      <c r="L70" s="5">
        <v>295996520000</v>
      </c>
      <c r="M70" s="5">
        <v>75414982000</v>
      </c>
    </row>
    <row r="71" spans="2:13" ht="15.5" x14ac:dyDescent="0.35">
      <c r="C71" t="s">
        <v>86</v>
      </c>
      <c r="E71" s="5">
        <v>-429893000</v>
      </c>
      <c r="I71" s="5">
        <v>-429893000</v>
      </c>
      <c r="J71" s="5">
        <v>180227000</v>
      </c>
      <c r="K71" s="5">
        <v>626018000</v>
      </c>
      <c r="L71" s="5">
        <v>830858000</v>
      </c>
      <c r="M71" s="5">
        <v>6472000</v>
      </c>
    </row>
    <row r="72" spans="2:13" ht="15.5" x14ac:dyDescent="0.35">
      <c r="C72" t="s">
        <v>88</v>
      </c>
      <c r="D72" s="5">
        <v>546237844000</v>
      </c>
      <c r="E72" s="5">
        <v>52901226000</v>
      </c>
      <c r="F72" s="5">
        <v>826887752000</v>
      </c>
      <c r="G72" s="5">
        <v>420856140000</v>
      </c>
      <c r="I72" s="5">
        <v>1466918430000</v>
      </c>
      <c r="J72" s="5">
        <v>1095789251000</v>
      </c>
      <c r="K72" s="5">
        <v>805161648000</v>
      </c>
      <c r="L72" s="5">
        <v>296827378000</v>
      </c>
      <c r="M72" s="5">
        <v>75421454000</v>
      </c>
    </row>
    <row r="73" spans="2:13" ht="15.5" x14ac:dyDescent="0.35">
      <c r="C73" t="s">
        <v>89</v>
      </c>
      <c r="D73" s="5">
        <v>546237844000</v>
      </c>
      <c r="E73" s="5">
        <v>53331119000</v>
      </c>
      <c r="F73" s="5">
        <v>826887752000</v>
      </c>
      <c r="G73" s="5">
        <v>420856140000</v>
      </c>
      <c r="I73" s="5">
        <v>1467348323000</v>
      </c>
      <c r="J73" s="5">
        <v>1095609024000</v>
      </c>
      <c r="K73" s="5">
        <v>804535630000</v>
      </c>
      <c r="L73" s="5">
        <v>295996520000</v>
      </c>
      <c r="M73" s="5">
        <v>75414982000</v>
      </c>
    </row>
    <row r="74" spans="2:13" ht="15.5" x14ac:dyDescent="0.35">
      <c r="C74" t="s">
        <v>7</v>
      </c>
      <c r="D74" s="5">
        <v>541437397000</v>
      </c>
      <c r="E74" s="5">
        <v>52364015000</v>
      </c>
      <c r="F74" s="5">
        <v>794549115000</v>
      </c>
      <c r="G74" s="5">
        <v>387050165000</v>
      </c>
      <c r="I74" s="5">
        <v>1363908539000</v>
      </c>
      <c r="J74" s="5">
        <v>924827903000</v>
      </c>
      <c r="K74" s="5">
        <v>578770289000</v>
      </c>
      <c r="L74" s="5">
        <v>276691934000</v>
      </c>
      <c r="M74" s="5">
        <v>75459264000</v>
      </c>
    </row>
    <row r="75" spans="2:13" ht="15.5" x14ac:dyDescent="0.35">
      <c r="C75" t="s">
        <v>267</v>
      </c>
      <c r="D75" s="5">
        <v>4800447000</v>
      </c>
      <c r="E75" s="5">
        <v>537211000</v>
      </c>
      <c r="F75" s="5">
        <v>32338637000</v>
      </c>
      <c r="G75" s="5">
        <v>33805975000</v>
      </c>
      <c r="I75" s="5">
        <v>103009891000</v>
      </c>
      <c r="J75" s="5">
        <v>170961348000</v>
      </c>
      <c r="K75" s="5">
        <v>226391359000</v>
      </c>
      <c r="L75" s="5">
        <v>20135444000</v>
      </c>
      <c r="M75" s="5">
        <v>-37810000</v>
      </c>
    </row>
    <row r="76" spans="2:13" ht="15.5" x14ac:dyDescent="0.35">
      <c r="C76" t="s">
        <v>90</v>
      </c>
      <c r="D76" s="5">
        <v>546237844000</v>
      </c>
      <c r="E76" s="5">
        <v>53331119000</v>
      </c>
      <c r="F76" s="5">
        <v>826887752000</v>
      </c>
      <c r="G76" s="5">
        <v>420856140000</v>
      </c>
      <c r="I76" s="5">
        <v>1467348323000</v>
      </c>
      <c r="J76" s="5">
        <v>1095609024000</v>
      </c>
      <c r="K76" s="5">
        <v>804535630000</v>
      </c>
      <c r="L76" s="5">
        <v>295996520000</v>
      </c>
      <c r="M76" s="5">
        <v>75414982000</v>
      </c>
    </row>
    <row r="77" spans="2:13" ht="15.5" x14ac:dyDescent="0.35">
      <c r="C77" t="s">
        <v>91</v>
      </c>
      <c r="D77" s="5">
        <v>546237844000</v>
      </c>
      <c r="E77" s="5">
        <v>52901226000</v>
      </c>
      <c r="F77" s="5">
        <v>826887752000</v>
      </c>
      <c r="G77" s="5">
        <v>420856140000</v>
      </c>
      <c r="I77" s="5">
        <v>1466918430000</v>
      </c>
      <c r="J77" s="5">
        <v>1095789251000</v>
      </c>
      <c r="K77" s="5">
        <v>805161648000</v>
      </c>
      <c r="L77" s="5">
        <v>296827378000</v>
      </c>
      <c r="M77" s="5">
        <v>75421454000</v>
      </c>
    </row>
    <row r="78" spans="2:13" ht="15.5" x14ac:dyDescent="0.35">
      <c r="C78" t="s">
        <v>92</v>
      </c>
      <c r="D78" s="5">
        <v>546237844000</v>
      </c>
      <c r="E78" s="5">
        <v>52901226000</v>
      </c>
      <c r="F78" s="5">
        <v>826887752000</v>
      </c>
      <c r="G78" s="5">
        <v>420856140000</v>
      </c>
      <c r="I78" s="5">
        <v>1466918430000</v>
      </c>
      <c r="J78" s="5">
        <v>1095789251000</v>
      </c>
      <c r="K78" s="5">
        <v>805161648000</v>
      </c>
      <c r="L78" s="5">
        <v>296827378000</v>
      </c>
      <c r="M78" s="5">
        <v>75421454000</v>
      </c>
    </row>
    <row r="80" spans="2:13" ht="15.5" x14ac:dyDescent="0.35">
      <c r="B80" t="s">
        <v>93</v>
      </c>
      <c r="C80" t="s">
        <v>94</v>
      </c>
    </row>
    <row r="81" spans="3:13" ht="15.5" x14ac:dyDescent="0.35">
      <c r="C81" t="s">
        <v>95</v>
      </c>
    </row>
    <row r="82" spans="3:13" ht="15.5" x14ac:dyDescent="0.35">
      <c r="C82" t="s">
        <v>19</v>
      </c>
      <c r="D82" s="5">
        <v>2745465001000</v>
      </c>
      <c r="E82" s="5">
        <v>3121049099000</v>
      </c>
      <c r="F82" s="5">
        <v>4223559822000</v>
      </c>
      <c r="G82" s="5">
        <v>4549799270000</v>
      </c>
      <c r="I82" s="5">
        <v>3121049099000</v>
      </c>
      <c r="J82" s="5">
        <v>3478680517000</v>
      </c>
      <c r="K82" s="5">
        <v>287859225000</v>
      </c>
      <c r="L82" s="5">
        <v>1354781900000</v>
      </c>
      <c r="M82" s="5">
        <v>651672769000</v>
      </c>
    </row>
    <row r="83" spans="3:13" ht="15.5" x14ac:dyDescent="0.35">
      <c r="C83" t="s">
        <v>96</v>
      </c>
      <c r="D83" s="5">
        <v>395615000</v>
      </c>
      <c r="E83" s="5">
        <v>1800396000</v>
      </c>
      <c r="F83" s="5">
        <v>223408000</v>
      </c>
      <c r="G83" s="5">
        <v>235095000</v>
      </c>
      <c r="I83" s="5">
        <v>1800396000</v>
      </c>
      <c r="J83" s="5">
        <v>213474347000</v>
      </c>
      <c r="K83" s="5">
        <v>348935000</v>
      </c>
      <c r="L83" s="5">
        <v>486159000</v>
      </c>
      <c r="M83" s="5">
        <v>580455000</v>
      </c>
    </row>
    <row r="84" spans="3:13" ht="15.5" x14ac:dyDescent="0.35">
      <c r="C84" t="s">
        <v>270</v>
      </c>
      <c r="D84" s="5">
        <v>8453210000</v>
      </c>
      <c r="E84" s="5">
        <v>10520659000</v>
      </c>
      <c r="F84" s="5">
        <v>6895584000</v>
      </c>
      <c r="G84" s="5">
        <v>198330000</v>
      </c>
      <c r="I84" s="5">
        <v>10520659000</v>
      </c>
      <c r="J84" s="5">
        <v>1020588854000</v>
      </c>
      <c r="K84" s="5">
        <v>23414045000</v>
      </c>
      <c r="L84" s="5">
        <v>4943045000</v>
      </c>
      <c r="M84" s="5">
        <v>3051032823000</v>
      </c>
    </row>
    <row r="85" spans="3:13" ht="15.5" x14ac:dyDescent="0.35">
      <c r="C85" t="s">
        <v>97</v>
      </c>
      <c r="D85" s="5">
        <v>172881839000</v>
      </c>
      <c r="E85" s="5">
        <v>176477637000</v>
      </c>
      <c r="F85" s="5">
        <v>270206453000</v>
      </c>
      <c r="G85" s="5">
        <v>251620636000</v>
      </c>
      <c r="I85" s="5">
        <v>176477637000</v>
      </c>
      <c r="J85" s="5">
        <v>174212847000</v>
      </c>
      <c r="K85" s="5">
        <v>285795000</v>
      </c>
      <c r="L85" s="5">
        <v>42393000</v>
      </c>
      <c r="M85" s="5">
        <v>33659242000</v>
      </c>
    </row>
    <row r="86" spans="3:13" ht="15.5" x14ac:dyDescent="0.35">
      <c r="C86" t="s">
        <v>98</v>
      </c>
      <c r="D86" s="5">
        <v>395615000</v>
      </c>
      <c r="E86" s="5">
        <v>1800396000</v>
      </c>
      <c r="F86" s="5">
        <v>223408000</v>
      </c>
      <c r="G86" s="5">
        <v>235095000</v>
      </c>
      <c r="I86" s="5">
        <v>1800396000</v>
      </c>
      <c r="J86" s="5">
        <v>213474347000</v>
      </c>
      <c r="K86" s="5">
        <v>348935000</v>
      </c>
      <c r="L86" s="5">
        <v>486159000</v>
      </c>
      <c r="M86" s="5">
        <v>580455000</v>
      </c>
    </row>
    <row r="87" spans="3:13" ht="15.5" x14ac:dyDescent="0.35">
      <c r="C87" t="s">
        <v>99</v>
      </c>
      <c r="K87" s="5">
        <v>270130575000</v>
      </c>
      <c r="L87" s="5">
        <v>541882088000</v>
      </c>
      <c r="M87" s="5">
        <v>744918525000</v>
      </c>
    </row>
    <row r="88" spans="3:13" ht="15.5" x14ac:dyDescent="0.35">
      <c r="C88" t="s">
        <v>100</v>
      </c>
      <c r="K88" s="5">
        <v>270130575000</v>
      </c>
      <c r="L88" s="5">
        <v>541882088000</v>
      </c>
      <c r="M88" s="5">
        <v>744918525000</v>
      </c>
    </row>
    <row r="89" spans="3:13" ht="15.5" x14ac:dyDescent="0.35">
      <c r="C89" t="s">
        <v>101</v>
      </c>
      <c r="D89" s="5">
        <v>6987721898000</v>
      </c>
      <c r="E89" s="5">
        <v>6910838797000</v>
      </c>
      <c r="F89" s="5">
        <v>6805728504000</v>
      </c>
      <c r="I89" s="5">
        <v>6910838797000</v>
      </c>
      <c r="J89" s="5">
        <v>6616353935000</v>
      </c>
      <c r="K89" s="5">
        <v>6395669933000</v>
      </c>
      <c r="L89" s="5">
        <v>5462627040000</v>
      </c>
      <c r="M89" s="5">
        <v>7193698928000</v>
      </c>
    </row>
    <row r="90" spans="3:13" ht="15.5" x14ac:dyDescent="0.35">
      <c r="C90" t="s">
        <v>80</v>
      </c>
      <c r="D90" s="5">
        <v>-61283337000</v>
      </c>
      <c r="J90" s="5">
        <v>-6206843000</v>
      </c>
      <c r="M90" s="5">
        <v>24950124000</v>
      </c>
    </row>
    <row r="91" spans="3:13" ht="15.5" x14ac:dyDescent="0.35">
      <c r="C91" t="s">
        <v>102</v>
      </c>
      <c r="D91" s="5">
        <v>10790758626000</v>
      </c>
      <c r="E91" s="5">
        <v>11085040054000</v>
      </c>
      <c r="F91" s="5">
        <v>12094116262000</v>
      </c>
      <c r="G91" s="5">
        <v>12372286699000</v>
      </c>
      <c r="I91" s="5">
        <v>11085040054000</v>
      </c>
      <c r="J91" s="5">
        <v>11699012012000</v>
      </c>
      <c r="K91" s="5">
        <v>9650871150000</v>
      </c>
      <c r="L91" s="5">
        <v>8938941797000</v>
      </c>
      <c r="M91" s="5">
        <v>4373812434000</v>
      </c>
    </row>
    <row r="92" spans="3:13" ht="15.5" x14ac:dyDescent="0.35">
      <c r="C92" t="s">
        <v>103</v>
      </c>
    </row>
    <row r="93" spans="3:13" ht="15.5" x14ac:dyDescent="0.35">
      <c r="C93" t="s">
        <v>597</v>
      </c>
      <c r="D93" s="5">
        <v>71608800000</v>
      </c>
      <c r="E93" s="5">
        <v>73238111000</v>
      </c>
      <c r="F93" s="5">
        <v>73686313000</v>
      </c>
      <c r="I93" s="5">
        <v>73238111000</v>
      </c>
      <c r="J93" s="5">
        <v>88920952000</v>
      </c>
      <c r="K93" s="5">
        <v>100116842000</v>
      </c>
      <c r="L93" s="5">
        <v>141863802000</v>
      </c>
      <c r="M93" s="5">
        <v>171687263000</v>
      </c>
    </row>
    <row r="94" spans="3:13" ht="15.5" x14ac:dyDescent="0.35">
      <c r="C94" t="s">
        <v>271</v>
      </c>
      <c r="F94" s="5">
        <v>623703184000</v>
      </c>
      <c r="G94" s="5">
        <v>628406689000</v>
      </c>
      <c r="K94" s="5">
        <v>653519783000</v>
      </c>
      <c r="L94" s="5">
        <v>653824312000</v>
      </c>
      <c r="M94" s="5">
        <v>642828581000</v>
      </c>
    </row>
    <row r="95" spans="3:13" ht="15.5" x14ac:dyDescent="0.35">
      <c r="C95" t="s">
        <v>425</v>
      </c>
      <c r="D95" s="5">
        <v>2529695256000</v>
      </c>
      <c r="E95" s="5">
        <v>2562040903000</v>
      </c>
      <c r="F95" s="5">
        <v>2117590037000</v>
      </c>
      <c r="G95" s="5">
        <v>1623097831000</v>
      </c>
      <c r="I95" s="5">
        <v>2562040903000</v>
      </c>
      <c r="J95" s="5">
        <v>874455309000</v>
      </c>
    </row>
    <row r="96" spans="3:13" ht="15.5" x14ac:dyDescent="0.35">
      <c r="C96" t="s">
        <v>104</v>
      </c>
      <c r="D96" s="5">
        <v>497197723000</v>
      </c>
      <c r="E96" s="5">
        <v>442339826000</v>
      </c>
      <c r="F96" s="5">
        <v>278812318000</v>
      </c>
      <c r="G96" s="5">
        <v>223756529000</v>
      </c>
      <c r="I96" s="5">
        <v>442339826000</v>
      </c>
      <c r="J96" s="5">
        <v>142592771000</v>
      </c>
      <c r="K96" s="5">
        <v>15326076000</v>
      </c>
      <c r="L96" s="5">
        <v>9128598000</v>
      </c>
      <c r="M96" s="5">
        <v>5400548000</v>
      </c>
    </row>
    <row r="97" spans="3:13" ht="15.5" x14ac:dyDescent="0.35">
      <c r="C97" t="s">
        <v>106</v>
      </c>
      <c r="D97" s="5">
        <v>11640460261000</v>
      </c>
      <c r="E97" s="5">
        <v>11491235717000</v>
      </c>
      <c r="F97" s="5">
        <v>9965523031000</v>
      </c>
      <c r="G97" s="5">
        <v>9520399161000</v>
      </c>
      <c r="I97" s="5">
        <v>11491235717000</v>
      </c>
      <c r="J97" s="5">
        <v>8570676922000</v>
      </c>
      <c r="K97" s="5">
        <v>7446764209000</v>
      </c>
      <c r="L97" s="5">
        <v>6816592214000</v>
      </c>
      <c r="M97" s="5">
        <v>8758533845000</v>
      </c>
    </row>
    <row r="98" spans="3:13" ht="15.5" x14ac:dyDescent="0.35">
      <c r="C98" t="s">
        <v>107</v>
      </c>
      <c r="D98" s="5">
        <v>22431218887000</v>
      </c>
      <c r="E98" s="5">
        <v>22576275771000</v>
      </c>
      <c r="F98" s="5">
        <v>22059639293000</v>
      </c>
      <c r="G98" s="5">
        <v>21892685860000</v>
      </c>
      <c r="I98" s="5">
        <v>22576275771000</v>
      </c>
      <c r="J98" s="5">
        <v>20269688934000</v>
      </c>
      <c r="K98" s="5">
        <v>17097635359000</v>
      </c>
      <c r="L98" s="5">
        <v>15755534011000</v>
      </c>
      <c r="M98" s="5">
        <v>13132346279000</v>
      </c>
    </row>
    <row r="99" spans="3:13" ht="15.5" x14ac:dyDescent="0.35">
      <c r="C99" t="s">
        <v>108</v>
      </c>
    </row>
    <row r="100" spans="3:13" ht="15.5" x14ac:dyDescent="0.35">
      <c r="C100" t="s">
        <v>109</v>
      </c>
    </row>
    <row r="101" spans="3:13" ht="15.5" x14ac:dyDescent="0.35">
      <c r="C101" t="s">
        <v>110</v>
      </c>
      <c r="D101" s="5">
        <v>8637407029000</v>
      </c>
      <c r="E101" s="5">
        <v>9244344322000</v>
      </c>
      <c r="F101" s="5">
        <v>9098282073000</v>
      </c>
      <c r="G101" s="5">
        <v>9601740997000</v>
      </c>
      <c r="I101" s="5">
        <v>9244344322000</v>
      </c>
      <c r="J101" s="5">
        <v>9359569292000</v>
      </c>
      <c r="K101" s="5">
        <v>6380563549000</v>
      </c>
      <c r="L101" s="5">
        <v>5460034169000</v>
      </c>
      <c r="M101" s="5">
        <v>9730284005000</v>
      </c>
    </row>
    <row r="102" spans="3:13" ht="15.5" x14ac:dyDescent="0.35">
      <c r="C102" t="s">
        <v>111</v>
      </c>
    </row>
    <row r="103" spans="3:13" ht="15.5" x14ac:dyDescent="0.35">
      <c r="C103" t="s">
        <v>112</v>
      </c>
      <c r="D103" s="5">
        <v>160149497000</v>
      </c>
      <c r="E103" s="5">
        <v>186221876000</v>
      </c>
      <c r="F103" s="5">
        <v>237221313000</v>
      </c>
      <c r="G103" s="5">
        <v>272868886000</v>
      </c>
      <c r="I103" s="5">
        <v>186221876000</v>
      </c>
      <c r="J103" s="5">
        <v>381655139000</v>
      </c>
      <c r="K103" s="5">
        <v>325348590000</v>
      </c>
      <c r="L103" s="5">
        <v>449896601000</v>
      </c>
      <c r="M103" s="5">
        <v>352154332000</v>
      </c>
    </row>
    <row r="104" spans="3:13" ht="15.5" x14ac:dyDescent="0.35">
      <c r="C104" t="s">
        <v>113</v>
      </c>
    </row>
    <row r="105" spans="3:13" ht="15.5" x14ac:dyDescent="0.35">
      <c r="C105" t="s">
        <v>114</v>
      </c>
      <c r="D105" s="5">
        <v>181335049000</v>
      </c>
      <c r="E105" s="5">
        <v>186998296000</v>
      </c>
      <c r="F105" s="5">
        <v>277102037000</v>
      </c>
      <c r="G105" s="5">
        <v>251818966000</v>
      </c>
      <c r="I105" s="5">
        <v>186998296000</v>
      </c>
      <c r="J105" s="5">
        <v>1194801701000</v>
      </c>
      <c r="K105" s="5">
        <v>23699840000</v>
      </c>
      <c r="L105" s="5">
        <v>4985438000</v>
      </c>
      <c r="M105" s="5">
        <v>3084692065000</v>
      </c>
    </row>
    <row r="106" spans="3:13" ht="15.5" x14ac:dyDescent="0.35">
      <c r="C106" t="s">
        <v>115</v>
      </c>
      <c r="D106" s="5">
        <v>13904917000</v>
      </c>
      <c r="E106" s="5">
        <v>36321343000</v>
      </c>
      <c r="F106" s="5">
        <v>22495348000</v>
      </c>
      <c r="G106" s="5">
        <v>17148735000</v>
      </c>
      <c r="I106" s="5">
        <v>36321343000</v>
      </c>
      <c r="J106" s="5">
        <v>39413364000</v>
      </c>
      <c r="K106" s="5">
        <v>29568033000</v>
      </c>
      <c r="L106" s="5">
        <v>48992084000</v>
      </c>
      <c r="M106" s="5">
        <v>36301301000</v>
      </c>
    </row>
    <row r="107" spans="3:13" ht="15.5" x14ac:dyDescent="0.35">
      <c r="C107" t="s">
        <v>116</v>
      </c>
      <c r="D107" s="5">
        <v>269146205000</v>
      </c>
      <c r="E107" s="5">
        <v>366008697000</v>
      </c>
      <c r="F107" s="5">
        <v>2490946000</v>
      </c>
      <c r="G107" s="5">
        <v>6543295000</v>
      </c>
      <c r="I107" s="5">
        <v>366008697000</v>
      </c>
      <c r="J107" s="5">
        <v>16699674000</v>
      </c>
      <c r="K107" s="5">
        <v>2191358000</v>
      </c>
      <c r="M107" s="5">
        <v>59452193000</v>
      </c>
    </row>
    <row r="108" spans="3:13" ht="15.5" x14ac:dyDescent="0.35">
      <c r="C108" t="s">
        <v>380</v>
      </c>
      <c r="M108" s="5">
        <v>4137800000000</v>
      </c>
    </row>
    <row r="109" spans="3:13" ht="15.5" x14ac:dyDescent="0.35">
      <c r="C109" t="s">
        <v>118</v>
      </c>
    </row>
    <row r="110" spans="3:13" ht="15.5" x14ac:dyDescent="0.35">
      <c r="C110" t="s">
        <v>442</v>
      </c>
      <c r="D110" s="5">
        <v>183445256000</v>
      </c>
      <c r="E110" s="5">
        <v>195283497000</v>
      </c>
      <c r="F110" s="5">
        <v>219500390000</v>
      </c>
      <c r="G110" s="5">
        <v>234203715000</v>
      </c>
      <c r="I110" s="5">
        <v>195283497000</v>
      </c>
      <c r="J110" s="5">
        <v>285080821000</v>
      </c>
      <c r="K110" s="5">
        <v>269778554000</v>
      </c>
      <c r="L110" s="5">
        <v>262021727000</v>
      </c>
      <c r="M110" s="5">
        <v>83227749000</v>
      </c>
    </row>
    <row r="111" spans="3:13" ht="15.5" x14ac:dyDescent="0.35">
      <c r="C111" t="s">
        <v>350</v>
      </c>
      <c r="L111" s="5">
        <v>2528181000</v>
      </c>
    </row>
    <row r="112" spans="3:13" ht="15.5" x14ac:dyDescent="0.35">
      <c r="C112" t="s">
        <v>120</v>
      </c>
      <c r="D112" s="5">
        <v>54953484000</v>
      </c>
      <c r="E112" s="5">
        <v>57999692000</v>
      </c>
      <c r="F112" s="5">
        <v>72459818000</v>
      </c>
      <c r="G112" s="5">
        <v>75409785000</v>
      </c>
      <c r="I112" s="5">
        <v>57999692000</v>
      </c>
      <c r="J112" s="5">
        <v>78943932000</v>
      </c>
      <c r="K112" s="5">
        <v>51852546000</v>
      </c>
      <c r="L112" s="5">
        <v>125792978000</v>
      </c>
      <c r="M112" s="5">
        <v>93044128000</v>
      </c>
    </row>
    <row r="113" spans="3:13" ht="15.5" x14ac:dyDescent="0.35">
      <c r="C113" t="s">
        <v>121</v>
      </c>
      <c r="D113" s="5">
        <v>1326054958000</v>
      </c>
      <c r="E113" s="5">
        <v>1349481556000</v>
      </c>
      <c r="F113" s="5">
        <v>967946232000</v>
      </c>
      <c r="G113" s="5">
        <v>1124891627000</v>
      </c>
      <c r="I113" s="5">
        <v>1349481556000</v>
      </c>
      <c r="J113" s="5">
        <v>2587290169000</v>
      </c>
      <c r="K113" s="5">
        <v>3035192567000</v>
      </c>
      <c r="L113" s="5">
        <v>3012867368000</v>
      </c>
      <c r="M113" s="5">
        <v>2969821524000</v>
      </c>
    </row>
    <row r="114" spans="3:13" ht="15.5" x14ac:dyDescent="0.35">
      <c r="C114" t="s">
        <v>122</v>
      </c>
      <c r="D114" s="5">
        <v>1326054958000</v>
      </c>
      <c r="E114" s="5">
        <v>1349481556000</v>
      </c>
      <c r="F114" s="5">
        <v>967946232000</v>
      </c>
      <c r="G114" s="5">
        <v>1124891627000</v>
      </c>
      <c r="I114" s="5">
        <v>1349481556000</v>
      </c>
      <c r="J114" s="5">
        <v>2587290169000</v>
      </c>
      <c r="K114" s="5">
        <v>3035192567000</v>
      </c>
      <c r="L114" s="5">
        <v>3012867368000</v>
      </c>
      <c r="M114" s="5">
        <v>2969821524000</v>
      </c>
    </row>
    <row r="115" spans="3:13" ht="15.5" x14ac:dyDescent="0.35">
      <c r="C115" t="s">
        <v>124</v>
      </c>
    </row>
    <row r="116" spans="3:13" ht="15.5" x14ac:dyDescent="0.35">
      <c r="C116" t="s">
        <v>125</v>
      </c>
      <c r="D116" s="5">
        <v>202293540000</v>
      </c>
      <c r="E116" s="5">
        <v>213426308000</v>
      </c>
      <c r="F116" s="5">
        <v>235125981000</v>
      </c>
      <c r="G116" s="5">
        <v>249187122000</v>
      </c>
      <c r="I116" s="5">
        <v>213426308000</v>
      </c>
      <c r="J116" s="5">
        <v>298779858000</v>
      </c>
      <c r="K116" s="5">
        <v>284535629000</v>
      </c>
      <c r="L116" s="5">
        <v>290258622000</v>
      </c>
      <c r="M116" s="5">
        <v>89365758000</v>
      </c>
    </row>
    <row r="117" spans="3:13" ht="15.5" x14ac:dyDescent="0.35">
      <c r="C117" t="s">
        <v>126</v>
      </c>
      <c r="D117" s="5">
        <v>9963461987000</v>
      </c>
      <c r="E117" s="5">
        <v>10593825878000</v>
      </c>
      <c r="F117" s="5">
        <v>10066228305000</v>
      </c>
      <c r="G117" s="5">
        <v>10726632624000</v>
      </c>
      <c r="I117" s="5">
        <v>10593825878000</v>
      </c>
      <c r="J117" s="5">
        <v>11946859461000</v>
      </c>
      <c r="K117" s="5">
        <v>9415756116000</v>
      </c>
      <c r="L117" s="5">
        <v>8472901537000</v>
      </c>
      <c r="M117" s="5">
        <v>12700105529000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113378890000</v>
      </c>
      <c r="E119" s="5">
        <v>113378890000</v>
      </c>
      <c r="F119" s="5">
        <v>113378890000</v>
      </c>
      <c r="G119" s="5">
        <v>113378890000</v>
      </c>
      <c r="I119" s="5">
        <v>113378890000</v>
      </c>
      <c r="J119" s="5">
        <v>102041000000</v>
      </c>
      <c r="K119" s="5">
        <v>102041000000</v>
      </c>
      <c r="L119" s="5">
        <v>102041000000</v>
      </c>
      <c r="M119" s="5">
        <v>50000000000</v>
      </c>
    </row>
    <row r="120" spans="3:13" ht="15.5" x14ac:dyDescent="0.35">
      <c r="C120" t="s">
        <v>129</v>
      </c>
      <c r="D120" s="5">
        <v>6662547055000</v>
      </c>
      <c r="E120" s="5">
        <v>6662547055000</v>
      </c>
      <c r="F120" s="5">
        <v>6779168097000</v>
      </c>
      <c r="G120" s="5">
        <v>6779168097000</v>
      </c>
      <c r="I120" s="5">
        <v>6662547055000</v>
      </c>
      <c r="J120" s="5">
        <v>3538946302000</v>
      </c>
      <c r="K120" s="5">
        <v>3256310228000</v>
      </c>
      <c r="L120" s="5">
        <v>3256310228000</v>
      </c>
    </row>
    <row r="121" spans="3:13" ht="15.5" x14ac:dyDescent="0.35">
      <c r="C121" t="s">
        <v>130</v>
      </c>
      <c r="D121" s="5">
        <v>2791829980000</v>
      </c>
      <c r="E121" s="5">
        <v>2250392583000</v>
      </c>
      <c r="F121" s="5">
        <v>2198028568000</v>
      </c>
      <c r="G121" s="5">
        <v>1403479453000</v>
      </c>
      <c r="I121" s="5">
        <v>2250392583000</v>
      </c>
      <c r="J121" s="5">
        <v>914828767000</v>
      </c>
      <c r="K121" s="5">
        <v>350548186000</v>
      </c>
      <c r="L121" s="5">
        <v>421777897000</v>
      </c>
      <c r="M121" s="5">
        <v>145085963000</v>
      </c>
    </row>
    <row r="122" spans="3:13" ht="15.5" x14ac:dyDescent="0.35">
      <c r="C122" t="s">
        <v>131</v>
      </c>
      <c r="D122" s="5">
        <v>11100000000</v>
      </c>
      <c r="E122" s="5">
        <v>11100000000</v>
      </c>
      <c r="F122" s="5">
        <v>11100000000</v>
      </c>
      <c r="G122" s="5">
        <v>11100000000</v>
      </c>
      <c r="I122" s="5">
        <v>11100000000</v>
      </c>
      <c r="J122" s="5">
        <v>10100000000</v>
      </c>
      <c r="K122" s="5">
        <v>10000000000</v>
      </c>
      <c r="L122" s="5">
        <v>10000000000</v>
      </c>
      <c r="M122" s="5">
        <v>10000000000</v>
      </c>
    </row>
    <row r="123" spans="3:13" ht="15.5" x14ac:dyDescent="0.35">
      <c r="C123" t="s">
        <v>132</v>
      </c>
      <c r="D123" s="5">
        <v>2780729980000</v>
      </c>
      <c r="E123" s="5">
        <v>2239292583000</v>
      </c>
      <c r="F123" s="5">
        <v>2186928568000</v>
      </c>
      <c r="G123" s="5">
        <v>1392379453000</v>
      </c>
      <c r="I123" s="5">
        <v>2239292583000</v>
      </c>
      <c r="J123" s="5">
        <v>904728767000</v>
      </c>
      <c r="K123" s="5">
        <v>340548186000</v>
      </c>
      <c r="L123" s="5">
        <v>411777897000</v>
      </c>
      <c r="M123" s="5">
        <v>135085963000</v>
      </c>
    </row>
    <row r="124" spans="3:13" ht="15.5" x14ac:dyDescent="0.35">
      <c r="C124" t="s">
        <v>133</v>
      </c>
      <c r="D124" s="5">
        <v>2791829980000</v>
      </c>
      <c r="E124" s="5">
        <v>2250392583000</v>
      </c>
      <c r="F124" s="5">
        <v>2198028568000</v>
      </c>
      <c r="G124" s="5">
        <v>1403479453000</v>
      </c>
      <c r="I124" s="5">
        <v>2250392583000</v>
      </c>
      <c r="J124" s="5">
        <v>914828767000</v>
      </c>
      <c r="K124" s="5">
        <v>350548186000</v>
      </c>
      <c r="L124" s="5">
        <v>421777897000</v>
      </c>
      <c r="M124" s="5">
        <v>145085963000</v>
      </c>
    </row>
    <row r="125" spans="3:13" ht="15.5" x14ac:dyDescent="0.35">
      <c r="C125" t="s">
        <v>134</v>
      </c>
      <c r="D125" s="5">
        <v>2961284312000</v>
      </c>
      <c r="E125" s="5">
        <v>2956131365000</v>
      </c>
      <c r="F125" s="5">
        <v>2902835433000</v>
      </c>
      <c r="G125" s="5">
        <v>2870026796000</v>
      </c>
      <c r="I125" s="5">
        <v>2956131365000</v>
      </c>
      <c r="J125" s="5">
        <v>3773220247000</v>
      </c>
      <c r="K125" s="5">
        <v>3972979829000</v>
      </c>
      <c r="L125" s="5">
        <v>3502503349000</v>
      </c>
      <c r="M125" s="5">
        <v>212204663000</v>
      </c>
    </row>
    <row r="126" spans="3:13" ht="15.5" x14ac:dyDescent="0.35">
      <c r="C126" t="s">
        <v>9</v>
      </c>
      <c r="D126" s="5">
        <v>12467756900000</v>
      </c>
      <c r="E126" s="5">
        <v>11982449893000</v>
      </c>
      <c r="F126" s="5">
        <v>11993410988000</v>
      </c>
      <c r="G126" s="5">
        <v>11166053236000</v>
      </c>
      <c r="I126" s="5">
        <v>11982449893000</v>
      </c>
      <c r="J126" s="5">
        <v>8322829473000</v>
      </c>
      <c r="K126" s="5">
        <v>7681879243000</v>
      </c>
      <c r="L126" s="5">
        <v>7282632474000</v>
      </c>
      <c r="M126" s="5">
        <v>432240750000</v>
      </c>
    </row>
    <row r="127" spans="3:13" ht="15.5" x14ac:dyDescent="0.35">
      <c r="C127" t="s">
        <v>135</v>
      </c>
      <c r="D127" s="5">
        <v>22431218887000</v>
      </c>
      <c r="E127" s="5">
        <v>22576275771000</v>
      </c>
      <c r="F127" s="5">
        <v>22059639293000</v>
      </c>
      <c r="G127" s="5">
        <v>21892685860000</v>
      </c>
      <c r="I127" s="5">
        <v>22576275771000</v>
      </c>
      <c r="J127" s="5">
        <v>20269688934000</v>
      </c>
      <c r="K127" s="5">
        <v>17097635359000</v>
      </c>
      <c r="L127" s="5">
        <v>15755534011000</v>
      </c>
      <c r="M127" s="5">
        <v>13132346279000</v>
      </c>
    </row>
    <row r="128" spans="3:13" ht="15.5" x14ac:dyDescent="0.35">
      <c r="C128" t="s">
        <v>136</v>
      </c>
      <c r="D128" s="5">
        <v>5668944500</v>
      </c>
      <c r="E128" s="5">
        <v>5668944500</v>
      </c>
      <c r="F128" s="5">
        <v>5668944500</v>
      </c>
      <c r="G128" s="5">
        <v>5668944500</v>
      </c>
      <c r="I128" s="5">
        <v>5668944500</v>
      </c>
      <c r="J128" s="5">
        <v>5102050000</v>
      </c>
      <c r="K128" s="5">
        <v>204082</v>
      </c>
      <c r="L128" s="5">
        <v>204082</v>
      </c>
      <c r="M128" s="5">
        <v>100000</v>
      </c>
    </row>
    <row r="130" spans="2:13" ht="15.5" x14ac:dyDescent="0.35">
      <c r="B130" t="s">
        <v>137</v>
      </c>
      <c r="C130" t="s">
        <v>138</v>
      </c>
      <c r="D130" s="5">
        <v>-130875795000</v>
      </c>
      <c r="E130" s="5">
        <v>14798254000</v>
      </c>
      <c r="F130" s="5">
        <v>145505065000</v>
      </c>
      <c r="G130" s="5">
        <v>209480927000</v>
      </c>
      <c r="I130" s="5">
        <v>719356366000</v>
      </c>
      <c r="J130" s="5">
        <v>1730272271000</v>
      </c>
      <c r="K130" s="5">
        <v>966766816000</v>
      </c>
      <c r="L130" s="5">
        <v>601994275000</v>
      </c>
      <c r="M130" s="5">
        <v>-82023210000</v>
      </c>
    </row>
    <row r="131" spans="2:13" ht="15.5" x14ac:dyDescent="0.35">
      <c r="C131" t="s">
        <v>279</v>
      </c>
      <c r="D131" s="5">
        <v>278825921000</v>
      </c>
      <c r="E131" s="5">
        <v>531437938000</v>
      </c>
      <c r="F131" s="5">
        <v>468355742000</v>
      </c>
      <c r="G131" s="5">
        <v>510369637000</v>
      </c>
      <c r="I131" s="5">
        <v>2325595329000</v>
      </c>
      <c r="J131" s="5">
        <v>3273858582000</v>
      </c>
      <c r="K131" s="5">
        <v>3099214716000</v>
      </c>
      <c r="L131" s="5">
        <v>3279862335000</v>
      </c>
      <c r="M131" s="5">
        <v>2375431345000</v>
      </c>
    </row>
    <row r="132" spans="2:13" ht="15.5" x14ac:dyDescent="0.35">
      <c r="C132" t="s">
        <v>280</v>
      </c>
      <c r="D132" s="5">
        <v>-390121871000</v>
      </c>
      <c r="E132" s="5">
        <v>-1628935719000</v>
      </c>
      <c r="F132" s="5">
        <v>648640687000</v>
      </c>
      <c r="G132" s="5">
        <v>-209929236000</v>
      </c>
      <c r="I132" s="5">
        <v>-1628935719000</v>
      </c>
      <c r="J132" s="5">
        <v>-1401733554000</v>
      </c>
      <c r="K132" s="5">
        <v>-1991659972000</v>
      </c>
      <c r="L132" s="5">
        <v>-2526463044000</v>
      </c>
      <c r="M132" s="5">
        <v>-2401608667000</v>
      </c>
    </row>
    <row r="133" spans="2:13" ht="15.5" x14ac:dyDescent="0.35">
      <c r="C133" t="s">
        <v>142</v>
      </c>
      <c r="D133" s="5">
        <v>-21079731000</v>
      </c>
      <c r="E133" s="5">
        <v>-16226808000</v>
      </c>
      <c r="F133" s="5">
        <v>-16836823000</v>
      </c>
      <c r="G133" s="5">
        <v>-16517191000</v>
      </c>
      <c r="I133" s="5">
        <v>-69713287000</v>
      </c>
      <c r="J133" s="5">
        <v>-53414557000</v>
      </c>
      <c r="K133" s="5">
        <v>-64046892000</v>
      </c>
      <c r="L133" s="5">
        <v>-71152302000</v>
      </c>
      <c r="M133" s="5">
        <v>-15132907000</v>
      </c>
    </row>
    <row r="134" spans="2:13" ht="15.5" x14ac:dyDescent="0.35">
      <c r="C134" t="s">
        <v>1625</v>
      </c>
      <c r="E134" s="5">
        <v>1061265022000</v>
      </c>
      <c r="F134" s="5">
        <v>-985208415000</v>
      </c>
      <c r="G134" s="5">
        <v>-76056607000</v>
      </c>
    </row>
    <row r="135" spans="2:13" ht="15.5" x14ac:dyDescent="0.35">
      <c r="C135" t="s">
        <v>1214</v>
      </c>
      <c r="F135" s="5">
        <v>40855339000</v>
      </c>
      <c r="G135" s="5">
        <v>-40855339000</v>
      </c>
    </row>
    <row r="136" spans="2:13" ht="15.5" x14ac:dyDescent="0.35">
      <c r="C136" t="s">
        <v>282</v>
      </c>
      <c r="D136" s="5">
        <v>16054909000</v>
      </c>
      <c r="E136" s="5">
        <v>159671469000</v>
      </c>
      <c r="F136" s="5">
        <v>51174497000</v>
      </c>
      <c r="G136" s="5">
        <v>25391691000</v>
      </c>
      <c r="I136" s="5">
        <v>250302895000</v>
      </c>
      <c r="J136" s="5">
        <v>19604917000</v>
      </c>
      <c r="K136" s="5">
        <v>31216670000</v>
      </c>
      <c r="L136" s="5">
        <v>18367990000</v>
      </c>
      <c r="M136" s="5">
        <v>8742862000</v>
      </c>
    </row>
    <row r="137" spans="2:13" ht="15.5" x14ac:dyDescent="0.35">
      <c r="C137" t="s">
        <v>483</v>
      </c>
      <c r="D137" s="5">
        <v>-14555023000</v>
      </c>
      <c r="E137" s="5">
        <v>-49856462000</v>
      </c>
      <c r="F137" s="5">
        <v>-61374836000</v>
      </c>
      <c r="G137" s="5">
        <v>20846793000</v>
      </c>
      <c r="I137" s="5">
        <v>-111231298000</v>
      </c>
      <c r="J137" s="5">
        <v>-89749004000</v>
      </c>
      <c r="K137" s="5">
        <v>-93919412000</v>
      </c>
      <c r="L137" s="5">
        <v>-98620205000</v>
      </c>
      <c r="M137" s="5">
        <v>-49454919000</v>
      </c>
    </row>
    <row r="138" spans="2:13" ht="15.5" x14ac:dyDescent="0.35">
      <c r="C138" t="s">
        <v>144</v>
      </c>
      <c r="E138" s="5">
        <v>-42557186000</v>
      </c>
      <c r="F138" s="5">
        <v>-101126000</v>
      </c>
      <c r="G138" s="5">
        <v>-3768821000</v>
      </c>
      <c r="I138" s="5">
        <v>-46661554000</v>
      </c>
      <c r="J138" s="5">
        <v>-18294113000</v>
      </c>
      <c r="K138" s="5">
        <v>-14038294000</v>
      </c>
      <c r="L138" s="5">
        <v>-499000</v>
      </c>
      <c r="M138" s="5">
        <v>-924000</v>
      </c>
    </row>
    <row r="139" spans="2:13" ht="15.5" x14ac:dyDescent="0.35">
      <c r="C139" t="s">
        <v>145</v>
      </c>
      <c r="D139" s="5">
        <v>-89891965000</v>
      </c>
      <c r="E139" s="5">
        <v>-105953269000</v>
      </c>
      <c r="F139" s="5">
        <v>-23916400000</v>
      </c>
      <c r="G139" s="5">
        <v>-185405968000</v>
      </c>
      <c r="I139" s="5">
        <v>1038284695000</v>
      </c>
      <c r="J139" s="5">
        <v>474978205000</v>
      </c>
      <c r="K139" s="5">
        <v>-672672847000</v>
      </c>
      <c r="L139" s="5">
        <v>76165215000</v>
      </c>
      <c r="M139" s="5">
        <v>762318837000</v>
      </c>
    </row>
    <row r="140" spans="2:13" ht="15.5" x14ac:dyDescent="0.35">
      <c r="C140" t="s">
        <v>146</v>
      </c>
      <c r="D140" s="5">
        <v>-154816338000</v>
      </c>
      <c r="E140" s="5">
        <v>-1011355708000</v>
      </c>
      <c r="F140" s="5">
        <v>-444711847000</v>
      </c>
      <c r="G140" s="5">
        <v>-376302647000</v>
      </c>
      <c r="I140" s="5">
        <v>-2115272479000</v>
      </c>
      <c r="J140" s="5">
        <v>979545585000</v>
      </c>
      <c r="K140" s="5">
        <v>-1361016644000</v>
      </c>
      <c r="L140" s="5">
        <v>24949641000</v>
      </c>
      <c r="M140" s="5">
        <v>-161908753000</v>
      </c>
    </row>
    <row r="141" spans="2:13" ht="15.5" x14ac:dyDescent="0.35">
      <c r="C141" t="s">
        <v>580</v>
      </c>
      <c r="F141" s="5">
        <v>11609730000</v>
      </c>
      <c r="G141" s="5">
        <v>-11609730000</v>
      </c>
      <c r="L141" s="5">
        <v>627935186000</v>
      </c>
      <c r="M141" s="5">
        <v>602945462000</v>
      </c>
    </row>
    <row r="142" spans="2:13" ht="15.5" x14ac:dyDescent="0.35">
      <c r="C142" t="s">
        <v>1626</v>
      </c>
      <c r="D142" s="5">
        <v>79851000</v>
      </c>
      <c r="E142" s="5">
        <v>25079000</v>
      </c>
      <c r="F142" s="5">
        <v>1490395000</v>
      </c>
      <c r="G142" s="5">
        <v>1724174000</v>
      </c>
      <c r="I142" s="5">
        <v>4090199000</v>
      </c>
      <c r="J142" s="5">
        <v>67877995000</v>
      </c>
      <c r="K142" s="5">
        <v>94451389000</v>
      </c>
    </row>
    <row r="143" spans="2:13" ht="15.5" x14ac:dyDescent="0.35">
      <c r="C143" t="s">
        <v>1593</v>
      </c>
      <c r="D143" s="5">
        <v>2826009000</v>
      </c>
      <c r="E143" s="5">
        <v>3041220000</v>
      </c>
      <c r="F143" s="5">
        <v>9008749000</v>
      </c>
      <c r="G143" s="5">
        <v>5065228000</v>
      </c>
      <c r="I143" s="5">
        <v>21321806000</v>
      </c>
      <c r="J143" s="5">
        <v>32481209000</v>
      </c>
      <c r="K143" s="5">
        <v>60246464000</v>
      </c>
      <c r="L143" s="5">
        <v>35110400000</v>
      </c>
    </row>
    <row r="144" spans="2:13" ht="15.5" x14ac:dyDescent="0.35">
      <c r="C144" t="s">
        <v>506</v>
      </c>
      <c r="D144" s="5">
        <v>-197628000</v>
      </c>
      <c r="G144" s="5">
        <v>616900000</v>
      </c>
      <c r="K144" s="5">
        <v>-2224000000000</v>
      </c>
    </row>
    <row r="145" spans="3:13" ht="15.5" x14ac:dyDescent="0.35">
      <c r="C145" t="s">
        <v>148</v>
      </c>
      <c r="D145" s="5">
        <v>-63765398000</v>
      </c>
      <c r="E145" s="5">
        <v>-39780828000</v>
      </c>
      <c r="F145" s="5">
        <v>-43422829000</v>
      </c>
      <c r="G145" s="5">
        <v>-29670707000</v>
      </c>
      <c r="I145" s="5">
        <v>-163857454000</v>
      </c>
      <c r="J145" s="5">
        <v>-115537578000</v>
      </c>
      <c r="K145" s="5">
        <v>-7978861000</v>
      </c>
      <c r="L145" s="5">
        <v>-4873820000</v>
      </c>
      <c r="M145" s="5">
        <v>-5939045000</v>
      </c>
    </row>
    <row r="146" spans="3:13" ht="15.5" x14ac:dyDescent="0.35">
      <c r="C146" t="s">
        <v>1164</v>
      </c>
      <c r="D146" s="5">
        <v>-1196698000</v>
      </c>
      <c r="E146" s="5">
        <v>-2593018000</v>
      </c>
      <c r="F146" s="5">
        <v>-3045947000</v>
      </c>
      <c r="G146" s="5">
        <v>1069783000</v>
      </c>
      <c r="I146" s="5">
        <v>-5638965000</v>
      </c>
      <c r="J146" s="5">
        <v>-21285319000</v>
      </c>
      <c r="K146" s="5">
        <v>-18499504000</v>
      </c>
      <c r="L146" s="5">
        <v>-5286939000</v>
      </c>
      <c r="M146" s="5">
        <v>-155969708000</v>
      </c>
    </row>
    <row r="147" spans="3:13" ht="15.5" x14ac:dyDescent="0.35">
      <c r="C147" t="s">
        <v>501</v>
      </c>
      <c r="D147" s="5">
        <v>-62292448000</v>
      </c>
      <c r="E147" s="5">
        <v>-113796924000</v>
      </c>
      <c r="F147" s="5">
        <v>-429805151000</v>
      </c>
      <c r="G147" s="5">
        <v>-362170010000</v>
      </c>
      <c r="I147" s="5">
        <v>-1147537164000</v>
      </c>
      <c r="J147" s="5">
        <v>-804199864000</v>
      </c>
    </row>
    <row r="148" spans="3:13" ht="15.5" x14ac:dyDescent="0.35">
      <c r="C148" t="s">
        <v>1022</v>
      </c>
      <c r="E148" s="5">
        <v>691560000</v>
      </c>
      <c r="F148" s="5">
        <v>-975960000</v>
      </c>
      <c r="I148" s="5">
        <v>-284400000</v>
      </c>
    </row>
    <row r="149" spans="3:13" ht="15.5" x14ac:dyDescent="0.35">
      <c r="C149" t="s">
        <v>1627</v>
      </c>
      <c r="E149" s="5">
        <v>-25224310000</v>
      </c>
      <c r="F149" s="5">
        <v>-352833000</v>
      </c>
      <c r="I149" s="5">
        <v>-25577143000</v>
      </c>
    </row>
    <row r="150" spans="3:13" ht="15.5" x14ac:dyDescent="0.35">
      <c r="C150" t="s">
        <v>899</v>
      </c>
      <c r="D150" s="5">
        <v>-64600000000</v>
      </c>
    </row>
    <row r="151" spans="3:13" ht="15.5" x14ac:dyDescent="0.35">
      <c r="C151" t="s">
        <v>1628</v>
      </c>
      <c r="D151" s="5">
        <v>26040605000</v>
      </c>
    </row>
    <row r="152" spans="3:13" ht="15.5" x14ac:dyDescent="0.35">
      <c r="C152" t="s">
        <v>413</v>
      </c>
      <c r="F152" s="5">
        <v>-99000000</v>
      </c>
      <c r="I152" s="5">
        <v>-99000000</v>
      </c>
    </row>
    <row r="153" spans="3:13" ht="15.5" x14ac:dyDescent="0.35">
      <c r="C153" t="s">
        <v>1629</v>
      </c>
      <c r="E153" s="5">
        <v>-850000000000</v>
      </c>
      <c r="F153" s="5">
        <v>-17727128000</v>
      </c>
      <c r="G153" s="5">
        <v>17807128000</v>
      </c>
      <c r="I153" s="5">
        <v>-850000000000</v>
      </c>
      <c r="K153" s="5">
        <v>-12001000000</v>
      </c>
    </row>
    <row r="154" spans="3:13" ht="15.5" x14ac:dyDescent="0.35">
      <c r="C154" t="s">
        <v>149</v>
      </c>
      <c r="D154" s="5">
        <v>-89891965000</v>
      </c>
      <c r="E154" s="5">
        <v>-105953269000</v>
      </c>
      <c r="F154" s="5">
        <v>-23916400000</v>
      </c>
      <c r="G154" s="5">
        <v>-185405968000</v>
      </c>
      <c r="I154" s="5">
        <v>1038284695000</v>
      </c>
      <c r="J154" s="5">
        <v>474978205000</v>
      </c>
      <c r="K154" s="5">
        <v>-672672847000</v>
      </c>
      <c r="L154" s="5">
        <v>76165215000</v>
      </c>
      <c r="M154" s="5">
        <v>762318837000</v>
      </c>
    </row>
    <row r="155" spans="3:13" ht="15.5" x14ac:dyDescent="0.35">
      <c r="C155" t="s">
        <v>489</v>
      </c>
      <c r="J155" s="5">
        <v>158970123000</v>
      </c>
      <c r="K155" s="5">
        <v>69984840000</v>
      </c>
      <c r="L155" s="5">
        <v>349858403000</v>
      </c>
      <c r="M155" s="5">
        <v>67083550000</v>
      </c>
    </row>
    <row r="156" spans="3:13" ht="15.5" x14ac:dyDescent="0.35">
      <c r="C156" t="s">
        <v>156</v>
      </c>
      <c r="D156" s="5">
        <v>1529078000</v>
      </c>
      <c r="E156" s="5">
        <v>775301000</v>
      </c>
      <c r="F156" s="5">
        <v>3118853000</v>
      </c>
      <c r="G156" s="5">
        <v>-21777547000</v>
      </c>
      <c r="I156" s="5">
        <v>19230372000</v>
      </c>
      <c r="J156" s="5">
        <v>1029922104000</v>
      </c>
      <c r="K156" s="5">
        <v>23215470000</v>
      </c>
      <c r="L156" s="5">
        <v>699063466000</v>
      </c>
      <c r="M156" s="5">
        <v>418607073000</v>
      </c>
    </row>
    <row r="157" spans="3:13" ht="15.5" x14ac:dyDescent="0.35">
      <c r="C157" t="s">
        <v>311</v>
      </c>
      <c r="D157" s="5">
        <v>-15647438000</v>
      </c>
      <c r="E157" s="5">
        <v>-37174889000</v>
      </c>
      <c r="F157" s="5">
        <v>-18214932000</v>
      </c>
      <c r="G157" s="5">
        <v>-27715077000</v>
      </c>
      <c r="I157" s="5">
        <v>-110924356000</v>
      </c>
      <c r="J157" s="5">
        <v>-116452480000</v>
      </c>
      <c r="K157" s="5">
        <v>-135088433000</v>
      </c>
      <c r="L157" s="5">
        <v>-143133865000</v>
      </c>
      <c r="M157" s="5">
        <v>-79946074000</v>
      </c>
    </row>
    <row r="158" spans="3:13" ht="15.5" x14ac:dyDescent="0.35">
      <c r="C158" t="s">
        <v>157</v>
      </c>
      <c r="D158" s="5">
        <v>-10520635000</v>
      </c>
      <c r="E158" s="5">
        <v>628796000</v>
      </c>
      <c r="F158" s="5">
        <v>-3118467000</v>
      </c>
      <c r="G158" s="5">
        <v>-101714851000</v>
      </c>
      <c r="I158" s="5">
        <v>-1038191413000</v>
      </c>
      <c r="J158" s="5">
        <v>-117993511000</v>
      </c>
      <c r="K158" s="5">
        <v>-10205670000</v>
      </c>
      <c r="L158" s="5">
        <v>-3748216844000</v>
      </c>
      <c r="M158" s="5">
        <v>-63282600000</v>
      </c>
    </row>
    <row r="159" spans="3:13" ht="15.5" x14ac:dyDescent="0.35">
      <c r="C159" t="s">
        <v>458</v>
      </c>
      <c r="G159" s="5">
        <v>-28344723000</v>
      </c>
      <c r="I159" s="5">
        <v>-28344723000</v>
      </c>
      <c r="J159" s="5">
        <v>-360547322000</v>
      </c>
      <c r="K159" s="5">
        <v>-650000000000</v>
      </c>
      <c r="M159" s="5">
        <v>-500000000000</v>
      </c>
    </row>
    <row r="160" spans="3:13" ht="15.5" x14ac:dyDescent="0.35">
      <c r="C160" t="s">
        <v>1267</v>
      </c>
      <c r="D160" s="5">
        <v>-4322133000</v>
      </c>
      <c r="E160" s="5">
        <v>-6470723000</v>
      </c>
      <c r="F160" s="5">
        <v>-6021287000</v>
      </c>
      <c r="G160" s="5">
        <v>-5128797000</v>
      </c>
      <c r="I160" s="5">
        <v>-25573198000</v>
      </c>
      <c r="J160" s="5">
        <v>-29868553000</v>
      </c>
      <c r="K160" s="5">
        <v>-64168754000</v>
      </c>
      <c r="L160" s="5">
        <v>-25567021000</v>
      </c>
      <c r="M160" s="5">
        <v>-3587263000</v>
      </c>
    </row>
    <row r="161" spans="2:13" ht="15.5" x14ac:dyDescent="0.35">
      <c r="C161" t="s">
        <v>507</v>
      </c>
      <c r="D161" s="5">
        <v>352500000</v>
      </c>
      <c r="E161" s="5">
        <v>150567000</v>
      </c>
      <c r="F161" s="5">
        <v>378183000</v>
      </c>
      <c r="G161" s="5">
        <v>11668480000</v>
      </c>
      <c r="I161" s="5">
        <v>528750000</v>
      </c>
      <c r="K161" s="5">
        <v>97648934000</v>
      </c>
      <c r="L161" s="5">
        <v>92051279000</v>
      </c>
      <c r="M161" s="5">
        <v>100000000000</v>
      </c>
    </row>
    <row r="162" spans="2:13" ht="15.5" x14ac:dyDescent="0.35">
      <c r="C162" t="s">
        <v>551</v>
      </c>
      <c r="G162" s="5">
        <v>-882723000</v>
      </c>
      <c r="I162" s="5">
        <v>-4501606000</v>
      </c>
      <c r="J162" s="5">
        <v>-967300000</v>
      </c>
    </row>
    <row r="163" spans="2:13" ht="15.5" x14ac:dyDescent="0.35">
      <c r="C163" t="s">
        <v>1630</v>
      </c>
      <c r="D163" s="5">
        <v>-61283337000</v>
      </c>
    </row>
    <row r="164" spans="2:13" ht="15.5" x14ac:dyDescent="0.35">
      <c r="C164" t="s">
        <v>155</v>
      </c>
      <c r="G164" s="5">
        <v>99000000</v>
      </c>
      <c r="K164" s="5">
        <v>-3822836000</v>
      </c>
      <c r="L164" s="5">
        <v>-6610662000</v>
      </c>
    </row>
    <row r="165" spans="2:13" ht="15.5" x14ac:dyDescent="0.35">
      <c r="C165" t="s">
        <v>1631</v>
      </c>
      <c r="K165" s="5">
        <v>-238398000</v>
      </c>
    </row>
    <row r="166" spans="2:13" ht="15.5" x14ac:dyDescent="0.35">
      <c r="C166" t="s">
        <v>163</v>
      </c>
      <c r="E166" s="5">
        <v>-63862321000</v>
      </c>
      <c r="F166" s="5">
        <v>-11668480000</v>
      </c>
      <c r="I166" s="5">
        <v>-75530801000</v>
      </c>
      <c r="J166" s="5">
        <v>-88084856000</v>
      </c>
      <c r="K166" s="5">
        <v>2000000</v>
      </c>
    </row>
    <row r="167" spans="2:13" ht="15.5" x14ac:dyDescent="0.35">
      <c r="C167" t="s">
        <v>609</v>
      </c>
      <c r="M167" s="5">
        <v>922300000000</v>
      </c>
    </row>
    <row r="168" spans="2:13" ht="15.5" x14ac:dyDescent="0.35">
      <c r="C168" t="s">
        <v>542</v>
      </c>
      <c r="L168" s="5">
        <v>-4137800000000</v>
      </c>
      <c r="M168" s="5">
        <v>-662015745000</v>
      </c>
    </row>
    <row r="169" spans="2:13" ht="15.5" x14ac:dyDescent="0.35">
      <c r="C169" t="s">
        <v>1632</v>
      </c>
      <c r="L169" s="5">
        <v>-131335627000</v>
      </c>
      <c r="M169" s="5">
        <v>-39785566000</v>
      </c>
    </row>
    <row r="170" spans="2:13" ht="15.5" x14ac:dyDescent="0.35">
      <c r="C170" t="s">
        <v>164</v>
      </c>
      <c r="D170" s="5">
        <v>-375584098000</v>
      </c>
      <c r="E170" s="5">
        <v>-1102510723000</v>
      </c>
      <c r="F170" s="5">
        <v>-326239448000</v>
      </c>
      <c r="G170" s="5">
        <v>-349111422000</v>
      </c>
      <c r="I170" s="5">
        <v>-357631418000</v>
      </c>
      <c r="J170" s="5">
        <v>3184796061000</v>
      </c>
      <c r="K170" s="5">
        <v>-1066922675000</v>
      </c>
      <c r="L170" s="5">
        <v>703109131000</v>
      </c>
      <c r="M170" s="5">
        <v>518386874000</v>
      </c>
    </row>
    <row r="171" spans="2:13" ht="15.5" x14ac:dyDescent="0.35">
      <c r="C171" t="s">
        <v>165</v>
      </c>
      <c r="D171" s="5">
        <v>3121049099000</v>
      </c>
      <c r="I171" s="5">
        <v>3478680517000</v>
      </c>
      <c r="J171" s="5">
        <v>293961956000</v>
      </c>
      <c r="K171" s="5">
        <v>1354781900000</v>
      </c>
      <c r="L171" s="5">
        <v>651672769000</v>
      </c>
      <c r="M171" s="5">
        <v>133285895000</v>
      </c>
    </row>
    <row r="172" spans="2:13" ht="15.5" x14ac:dyDescent="0.35">
      <c r="C172" t="s">
        <v>166</v>
      </c>
      <c r="D172" s="5">
        <v>2745465001000</v>
      </c>
      <c r="E172" s="5">
        <v>-1102510723000</v>
      </c>
      <c r="F172" s="5">
        <v>-326239448000</v>
      </c>
      <c r="G172" s="5">
        <v>-349111422000</v>
      </c>
      <c r="I172" s="5">
        <v>3121049099000</v>
      </c>
      <c r="J172" s="5">
        <v>3478758017000</v>
      </c>
      <c r="K172" s="5">
        <v>287859225000</v>
      </c>
      <c r="L172" s="5">
        <v>1354781900000</v>
      </c>
      <c r="M172" s="5">
        <v>651672769000</v>
      </c>
    </row>
    <row r="174" spans="2:13" ht="15.5" x14ac:dyDescent="0.35">
      <c r="B174" t="s">
        <v>167</v>
      </c>
      <c r="C174" t="s">
        <v>11</v>
      </c>
      <c r="D174" s="5">
        <v>5670000000</v>
      </c>
      <c r="E174" s="5">
        <v>5670000000</v>
      </c>
      <c r="F174" s="5">
        <v>5670000000</v>
      </c>
      <c r="G174" s="5">
        <v>5670000000</v>
      </c>
      <c r="I174" s="5">
        <v>5670000000</v>
      </c>
      <c r="J174" s="5">
        <v>5100000000</v>
      </c>
      <c r="K174" s="5">
        <v>0</v>
      </c>
      <c r="L174" s="5">
        <v>0</v>
      </c>
      <c r="M174" s="5">
        <v>0</v>
      </c>
    </row>
    <row r="175" spans="2:13" ht="15.5" x14ac:dyDescent="0.35">
      <c r="C175" t="s">
        <v>168</v>
      </c>
      <c r="D175" s="6">
        <v>95.51</v>
      </c>
      <c r="E175" s="6">
        <v>9.3000000000000007</v>
      </c>
      <c r="F175" s="6">
        <v>140.16</v>
      </c>
      <c r="G175" s="6">
        <v>68.28</v>
      </c>
    </row>
    <row r="176" spans="2:13" ht="15.5" x14ac:dyDescent="0.35">
      <c r="C176" t="s">
        <v>169</v>
      </c>
      <c r="D176" s="6">
        <v>47.01</v>
      </c>
      <c r="E176" s="6">
        <v>940.86</v>
      </c>
      <c r="F176" s="6">
        <v>48.34</v>
      </c>
      <c r="G176" s="6">
        <v>84.58</v>
      </c>
    </row>
    <row r="177" spans="3:7" ht="15.5" x14ac:dyDescent="0.35">
      <c r="C177" t="s">
        <v>60</v>
      </c>
      <c r="D177" s="6">
        <v>34.28</v>
      </c>
      <c r="E177" s="6">
        <v>241.38</v>
      </c>
      <c r="F177" s="6">
        <v>34.83</v>
      </c>
      <c r="G177" s="6">
        <v>42.57</v>
      </c>
    </row>
    <row r="178" spans="3:7" ht="15.5" x14ac:dyDescent="0.35">
      <c r="C178" t="s">
        <v>170</v>
      </c>
      <c r="D178" s="5">
        <v>593320000000</v>
      </c>
      <c r="E178" s="5">
        <v>36250000000</v>
      </c>
      <c r="F178" s="5">
        <v>824980000000</v>
      </c>
      <c r="G178" s="5">
        <v>436750000000</v>
      </c>
    </row>
    <row r="179" spans="3:7" ht="15.5" x14ac:dyDescent="0.35">
      <c r="C179" t="s">
        <v>171</v>
      </c>
      <c r="D179" s="6">
        <v>2.41E-2</v>
      </c>
      <c r="E179" s="6">
        <v>2.3E-3</v>
      </c>
      <c r="F179" s="6">
        <v>3.6000000000000004E-2</v>
      </c>
      <c r="G179" s="6">
        <v>1.77E-2</v>
      </c>
    </row>
    <row r="180" spans="3:7" ht="15.5" x14ac:dyDescent="0.35">
      <c r="C180" t="s">
        <v>172</v>
      </c>
      <c r="D180" s="6">
        <v>5.7000000000000002E-2</v>
      </c>
      <c r="E180" s="6">
        <v>5.7999999999999996E-3</v>
      </c>
      <c r="F180" s="6">
        <v>8.7400000000000005E-2</v>
      </c>
      <c r="G180" s="6">
        <v>4.6699999999999998E-2</v>
      </c>
    </row>
    <row r="181" spans="3:7" ht="15.5" x14ac:dyDescent="0.35">
      <c r="C181" t="s">
        <v>173</v>
      </c>
      <c r="D181" s="6">
        <v>4.0800000000000003E-2</v>
      </c>
      <c r="E181" s="6">
        <v>-2.0000000000000001E-4</v>
      </c>
      <c r="F181" s="6">
        <v>6.5199999999999994E-2</v>
      </c>
      <c r="G181" s="6">
        <v>3.6000000000000004E-2</v>
      </c>
    </row>
    <row r="182" spans="3:7" ht="15.5" x14ac:dyDescent="0.35">
      <c r="C182" t="s">
        <v>174</v>
      </c>
      <c r="D182" s="6">
        <v>128.09</v>
      </c>
      <c r="E182" s="6">
        <v>-0.48</v>
      </c>
      <c r="F182" s="6">
        <v>136.78</v>
      </c>
      <c r="G182" s="6">
        <v>84.69</v>
      </c>
    </row>
    <row r="183" spans="3:7" ht="15.5" x14ac:dyDescent="0.35">
      <c r="C183" t="s">
        <v>175</v>
      </c>
      <c r="D183" s="5">
        <v>12468000000000</v>
      </c>
      <c r="E183" s="5">
        <v>11982000000000</v>
      </c>
      <c r="F183" s="5">
        <v>11993000000000</v>
      </c>
      <c r="G183" s="5">
        <v>11166000000000</v>
      </c>
    </row>
    <row r="184" spans="3:7" ht="15.5" x14ac:dyDescent="0.35">
      <c r="C184" t="s">
        <v>176</v>
      </c>
      <c r="D184" s="6">
        <v>2.68</v>
      </c>
      <c r="E184" s="6">
        <v>5.5</v>
      </c>
      <c r="F184" s="6">
        <v>4.22</v>
      </c>
      <c r="G184" s="6">
        <v>3.95</v>
      </c>
    </row>
    <row r="185" spans="3:7" ht="15.5" x14ac:dyDescent="0.35">
      <c r="C185" t="s">
        <v>177</v>
      </c>
      <c r="D185" s="6">
        <v>1676.94</v>
      </c>
      <c r="E185" s="6">
        <v>1592.24</v>
      </c>
      <c r="F185" s="6">
        <v>1603.57</v>
      </c>
      <c r="G185" s="6">
        <v>1463.42</v>
      </c>
    </row>
    <row r="186" spans="3:7" ht="15.5" x14ac:dyDescent="0.35">
      <c r="C186" t="s">
        <v>178</v>
      </c>
      <c r="D186" s="6">
        <v>2.68</v>
      </c>
      <c r="E186" s="6">
        <v>5.5</v>
      </c>
      <c r="F186" s="6">
        <v>4.22</v>
      </c>
      <c r="G186" s="6">
        <v>3.95</v>
      </c>
    </row>
    <row r="187" spans="3:7" ht="15.5" x14ac:dyDescent="0.35">
      <c r="C187" t="s">
        <v>179</v>
      </c>
      <c r="D187" s="6">
        <v>1676.94</v>
      </c>
      <c r="E187" s="6">
        <v>1592.24</v>
      </c>
      <c r="F187" s="6">
        <v>1603.57</v>
      </c>
      <c r="G187" s="6">
        <v>1463.42</v>
      </c>
    </row>
    <row r="188" spans="3:7" ht="15.5" x14ac:dyDescent="0.35">
      <c r="C188" t="s">
        <v>180</v>
      </c>
      <c r="D188" s="5">
        <v>50000000000</v>
      </c>
      <c r="E188" s="5">
        <v>54000000000</v>
      </c>
      <c r="F188" s="5">
        <v>67000000000</v>
      </c>
      <c r="G188" s="5">
        <v>71000000000</v>
      </c>
    </row>
    <row r="189" spans="3:7" ht="15.5" x14ac:dyDescent="0.35">
      <c r="C189" t="s">
        <v>181</v>
      </c>
      <c r="D189" s="5">
        <v>183000000000</v>
      </c>
      <c r="E189" s="5">
        <v>195000000000</v>
      </c>
      <c r="F189" s="5">
        <v>220000000000</v>
      </c>
      <c r="G189" s="5">
        <v>234000000000</v>
      </c>
    </row>
    <row r="190" spans="3:7" ht="15.5" x14ac:dyDescent="0.35">
      <c r="C190" t="s">
        <v>182</v>
      </c>
      <c r="D190" s="5">
        <v>9506000000000</v>
      </c>
      <c r="E190" s="5">
        <v>9026000000000</v>
      </c>
      <c r="F190" s="5">
        <v>9091000000000</v>
      </c>
      <c r="G190" s="5">
        <v>8296000000000</v>
      </c>
    </row>
    <row r="191" spans="3:7" ht="15.5" x14ac:dyDescent="0.35">
      <c r="C191" t="s">
        <v>23</v>
      </c>
      <c r="D191" s="5">
        <v>234000000000</v>
      </c>
      <c r="E191" s="5">
        <v>249000000000</v>
      </c>
      <c r="F191" s="5">
        <v>287000000000</v>
      </c>
      <c r="G191" s="5">
        <v>305000000000</v>
      </c>
    </row>
    <row r="192" spans="3:7" ht="15.5" x14ac:dyDescent="0.35">
      <c r="C192" t="s">
        <v>20</v>
      </c>
      <c r="D192" s="5">
        <v>-2512000000000</v>
      </c>
      <c r="E192" s="5">
        <v>-2872000000000</v>
      </c>
      <c r="F192" s="5">
        <v>-3937000000000</v>
      </c>
      <c r="G192" s="5">
        <v>-4245000000000</v>
      </c>
    </row>
    <row r="193" spans="3:13" ht="15.5" x14ac:dyDescent="0.35">
      <c r="C193" t="s">
        <v>183</v>
      </c>
      <c r="D193" s="5">
        <v>2153000000000</v>
      </c>
      <c r="E193" s="5">
        <v>1841000000000</v>
      </c>
      <c r="F193" s="5">
        <v>2996000000000</v>
      </c>
      <c r="G193" s="5">
        <v>2771000000000</v>
      </c>
    </row>
    <row r="194" spans="3:13" ht="15.5" x14ac:dyDescent="0.35">
      <c r="C194" t="s">
        <v>184</v>
      </c>
      <c r="D194" s="5">
        <v>-131000000000</v>
      </c>
      <c r="E194" s="5">
        <v>15000000000</v>
      </c>
      <c r="F194" s="5">
        <v>146000000000</v>
      </c>
      <c r="G194" s="5">
        <v>209000000000</v>
      </c>
    </row>
    <row r="195" spans="3:13" ht="15.5" x14ac:dyDescent="0.35">
      <c r="C195" t="s">
        <v>185</v>
      </c>
      <c r="D195" s="5">
        <v>-64000000000</v>
      </c>
      <c r="E195" s="5">
        <v>-40000000000</v>
      </c>
      <c r="F195" s="5">
        <v>-43000000000</v>
      </c>
      <c r="G195" s="5">
        <v>-30000000000</v>
      </c>
    </row>
    <row r="196" spans="3:13" ht="15.5" x14ac:dyDescent="0.35">
      <c r="C196" t="s">
        <v>12</v>
      </c>
      <c r="D196" s="5">
        <v>-195000000000</v>
      </c>
      <c r="E196" s="5">
        <v>-25000000000</v>
      </c>
      <c r="F196" s="5">
        <v>102000000000</v>
      </c>
      <c r="G196" s="5">
        <v>180000000000</v>
      </c>
    </row>
    <row r="197" spans="3:13" ht="15.5" x14ac:dyDescent="0.35">
      <c r="C197" t="s">
        <v>15</v>
      </c>
      <c r="D197" s="6">
        <v>-34.33</v>
      </c>
      <c r="E197" s="6">
        <v>-4.41</v>
      </c>
      <c r="F197" s="6">
        <v>18.010000000000002</v>
      </c>
      <c r="G197" s="6">
        <v>31.72</v>
      </c>
    </row>
    <row r="198" spans="3:13" ht="15.5" x14ac:dyDescent="0.35">
      <c r="C198" t="s">
        <v>45</v>
      </c>
      <c r="I198" s="6">
        <v>240.65</v>
      </c>
      <c r="J198" s="6">
        <v>181.25</v>
      </c>
      <c r="K198" s="6">
        <v>2834876.59</v>
      </c>
      <c r="L198" s="6">
        <v>1353489.69</v>
      </c>
      <c r="M198" s="6">
        <v>754527.92</v>
      </c>
    </row>
    <row r="199" spans="3:13" ht="15.5" x14ac:dyDescent="0.35">
      <c r="C199" t="s">
        <v>59</v>
      </c>
      <c r="I199" s="6">
        <v>36.36</v>
      </c>
      <c r="J199" s="5">
        <v>0</v>
      </c>
      <c r="K199" s="5">
        <v>0</v>
      </c>
      <c r="L199" s="5">
        <v>0</v>
      </c>
      <c r="M199" s="5">
        <v>0</v>
      </c>
    </row>
    <row r="200" spans="3:13" ht="15.5" x14ac:dyDescent="0.35">
      <c r="C200" t="s">
        <v>62</v>
      </c>
      <c r="I200" s="6">
        <v>19.809999999999999</v>
      </c>
      <c r="J200" s="5">
        <v>0</v>
      </c>
      <c r="K200" s="5">
        <v>0</v>
      </c>
      <c r="L200" s="5">
        <v>0</v>
      </c>
      <c r="M200" s="5">
        <v>0</v>
      </c>
    </row>
    <row r="201" spans="3:13" ht="15.5" x14ac:dyDescent="0.35">
      <c r="C201" t="s">
        <v>186</v>
      </c>
      <c r="I201" s="5">
        <v>1474940000000</v>
      </c>
      <c r="J201" s="5">
        <v>1117730000000</v>
      </c>
      <c r="K201" s="5">
        <v>843540000000</v>
      </c>
      <c r="L201" s="5">
        <v>276750000000</v>
      </c>
      <c r="M201" s="5">
        <v>11740000000</v>
      </c>
    </row>
    <row r="202" spans="3:13" ht="15.5" x14ac:dyDescent="0.35">
      <c r="C202" t="s">
        <v>187</v>
      </c>
      <c r="I202" s="6">
        <v>6.0400000000000002E-2</v>
      </c>
      <c r="J202" s="6">
        <v>4.5599999999999995E-2</v>
      </c>
      <c r="K202" s="6">
        <v>3.3799999999999997E-2</v>
      </c>
      <c r="L202" s="6">
        <v>1.7500000000000002E-2</v>
      </c>
      <c r="M202" s="6">
        <v>5.6999999999999993E-3</v>
      </c>
    </row>
    <row r="203" spans="3:13" ht="15.5" x14ac:dyDescent="0.35">
      <c r="C203" t="s">
        <v>188</v>
      </c>
      <c r="I203" s="6">
        <v>0.15109999999999998</v>
      </c>
      <c r="J203" s="6">
        <v>0.20329999999999998</v>
      </c>
      <c r="K203" s="6">
        <v>0.156</v>
      </c>
      <c r="L203" s="6">
        <v>7.3099999999999998E-2</v>
      </c>
      <c r="M203" s="6">
        <v>0.34289999999999998</v>
      </c>
    </row>
    <row r="204" spans="3:13" ht="15.5" x14ac:dyDescent="0.35">
      <c r="C204" t="s">
        <v>189</v>
      </c>
      <c r="I204" s="6">
        <v>0.11810000000000001</v>
      </c>
      <c r="J204" s="6">
        <v>0.10310000000000001</v>
      </c>
      <c r="K204" s="6">
        <v>7.980000000000001E-2</v>
      </c>
      <c r="L204" s="6">
        <v>3.9300000000000002E-2</v>
      </c>
      <c r="M204" s="6">
        <v>6.5000000000000006E-3</v>
      </c>
    </row>
    <row r="205" spans="3:13" ht="15.5" x14ac:dyDescent="0.35">
      <c r="C205" t="s">
        <v>190</v>
      </c>
      <c r="I205" s="6">
        <v>55.99</v>
      </c>
      <c r="J205" s="6">
        <v>37.31</v>
      </c>
      <c r="K205" s="6">
        <v>13.01</v>
      </c>
      <c r="L205" s="6">
        <v>10.210000000000001</v>
      </c>
      <c r="M205" s="6">
        <v>3.1</v>
      </c>
    </row>
    <row r="206" spans="3:13" ht="15.5" x14ac:dyDescent="0.35">
      <c r="C206" t="s">
        <v>56</v>
      </c>
      <c r="I206" s="6">
        <v>5.5</v>
      </c>
      <c r="J206" s="5">
        <v>0</v>
      </c>
      <c r="K206" s="5">
        <v>0</v>
      </c>
      <c r="L206" s="5">
        <v>0</v>
      </c>
      <c r="M206" s="5">
        <v>0</v>
      </c>
    </row>
    <row r="207" spans="3:13" ht="15.5" x14ac:dyDescent="0.35">
      <c r="C207" t="s">
        <v>53</v>
      </c>
      <c r="I207" s="6">
        <v>1592.24</v>
      </c>
      <c r="J207" s="6">
        <v>891.72</v>
      </c>
      <c r="K207" s="6">
        <v>18173574.420000002</v>
      </c>
      <c r="L207" s="6">
        <v>18522599.370000001</v>
      </c>
      <c r="M207" s="6">
        <v>2200360.87</v>
      </c>
    </row>
    <row r="208" spans="3:13" ht="15.5" x14ac:dyDescent="0.35">
      <c r="C208" t="s">
        <v>191</v>
      </c>
      <c r="I208" s="6">
        <v>5.5</v>
      </c>
      <c r="J208" s="5">
        <v>0</v>
      </c>
      <c r="K208" s="5">
        <v>0</v>
      </c>
      <c r="L208" s="5">
        <v>0</v>
      </c>
      <c r="M208" s="5">
        <v>0</v>
      </c>
    </row>
    <row r="209" spans="2:13" ht="15.5" x14ac:dyDescent="0.35">
      <c r="C209" t="s">
        <v>192</v>
      </c>
      <c r="I209" s="6">
        <v>1592.24</v>
      </c>
      <c r="J209" s="6">
        <v>891.72</v>
      </c>
      <c r="K209" s="6">
        <v>18173574.420000002</v>
      </c>
      <c r="L209" s="6">
        <v>18522599.370000001</v>
      </c>
      <c r="M209" s="6">
        <v>2200360.87</v>
      </c>
    </row>
    <row r="210" spans="2:13" ht="15.5" x14ac:dyDescent="0.35">
      <c r="C210" t="s">
        <v>193</v>
      </c>
      <c r="I210" s="5">
        <v>54000000000</v>
      </c>
      <c r="J210" s="5">
        <v>75000000000</v>
      </c>
      <c r="K210" s="5">
        <v>48000000000</v>
      </c>
      <c r="L210" s="5">
        <v>126000000000</v>
      </c>
      <c r="M210" s="5">
        <v>4231000000000</v>
      </c>
    </row>
    <row r="211" spans="2:13" ht="15.5" x14ac:dyDescent="0.35">
      <c r="C211" t="s">
        <v>194</v>
      </c>
      <c r="I211" s="5">
        <v>195000000000</v>
      </c>
      <c r="J211" s="5">
        <v>285000000000</v>
      </c>
      <c r="K211" s="5">
        <v>270000000000</v>
      </c>
      <c r="L211" s="5">
        <v>265000000000</v>
      </c>
      <c r="M211" s="5">
        <v>83000000000</v>
      </c>
    </row>
    <row r="212" spans="2:13" ht="15.5" x14ac:dyDescent="0.35">
      <c r="C212" t="s">
        <v>25</v>
      </c>
      <c r="I212" s="5">
        <v>249000000000</v>
      </c>
      <c r="J212" s="5">
        <v>360000000000</v>
      </c>
      <c r="K212" s="5">
        <v>318000000000</v>
      </c>
      <c r="L212" s="5">
        <v>390000000000</v>
      </c>
      <c r="M212" s="5">
        <v>4314000000000</v>
      </c>
    </row>
    <row r="213" spans="2:13" ht="15.5" x14ac:dyDescent="0.35">
      <c r="C213" t="s">
        <v>22</v>
      </c>
      <c r="I213" s="5">
        <v>-2872000000000</v>
      </c>
      <c r="J213" s="5">
        <v>-3118000000000</v>
      </c>
      <c r="K213" s="5">
        <v>30000000000</v>
      </c>
      <c r="L213" s="5">
        <v>-964000000000</v>
      </c>
      <c r="M213" s="5">
        <v>3662000000000</v>
      </c>
    </row>
    <row r="214" spans="2:13" ht="15.5" x14ac:dyDescent="0.35">
      <c r="C214" t="s">
        <v>195</v>
      </c>
      <c r="I214" s="5">
        <v>1841000000000</v>
      </c>
      <c r="J214" s="5">
        <v>2339000000000</v>
      </c>
      <c r="K214" s="5">
        <v>3270000000000</v>
      </c>
      <c r="L214" s="5">
        <v>3479000000000</v>
      </c>
      <c r="M214" s="5">
        <v>-5356000000000</v>
      </c>
    </row>
    <row r="215" spans="2:13" ht="15.5" x14ac:dyDescent="0.35">
      <c r="C215" t="s">
        <v>196</v>
      </c>
      <c r="I215" s="5">
        <v>719000000000</v>
      </c>
      <c r="J215" s="5">
        <v>1730000000000</v>
      </c>
      <c r="K215" s="5">
        <v>967000000000</v>
      </c>
      <c r="L215" s="5">
        <v>602000000000</v>
      </c>
      <c r="M215" s="5">
        <v>-82000000000</v>
      </c>
    </row>
    <row r="216" spans="2:13" ht="15.5" x14ac:dyDescent="0.35">
      <c r="C216" t="s">
        <v>197</v>
      </c>
      <c r="I216" s="5">
        <v>-164000000000</v>
      </c>
      <c r="J216" s="5">
        <v>-116000000000</v>
      </c>
      <c r="K216" s="5">
        <v>-8000000000</v>
      </c>
      <c r="L216" s="5">
        <v>-5000000000</v>
      </c>
      <c r="M216" s="5">
        <v>-6000000000</v>
      </c>
    </row>
    <row r="217" spans="2:13" ht="15.5" x14ac:dyDescent="0.35">
      <c r="C217" t="s">
        <v>14</v>
      </c>
      <c r="I217" s="5">
        <v>555000000000</v>
      </c>
      <c r="J217" s="5">
        <v>1615000000000</v>
      </c>
      <c r="K217" s="5">
        <v>959000000000</v>
      </c>
      <c r="L217" s="5">
        <v>597000000000</v>
      </c>
      <c r="M217" s="5">
        <v>-88000000000</v>
      </c>
    </row>
    <row r="218" spans="2:13" ht="15.5" x14ac:dyDescent="0.35">
      <c r="C218" t="s">
        <v>16</v>
      </c>
      <c r="I218" s="6">
        <v>97.99</v>
      </c>
      <c r="J218" s="6">
        <v>316.49</v>
      </c>
      <c r="K218" s="6">
        <v>4698052.5199999996</v>
      </c>
      <c r="L218" s="6">
        <v>2925884.96</v>
      </c>
      <c r="M218" s="6">
        <v>-879622.55</v>
      </c>
    </row>
    <row r="220" spans="2:13" ht="15.5" x14ac:dyDescent="0.35">
      <c r="B220" t="s">
        <v>198</v>
      </c>
      <c r="C220" t="s">
        <v>199</v>
      </c>
      <c r="D220" s="5">
        <v>541000000000</v>
      </c>
      <c r="E220" s="5">
        <v>53000000000</v>
      </c>
      <c r="F220" s="5">
        <v>795000000000</v>
      </c>
      <c r="G220" s="5">
        <v>387000000000</v>
      </c>
      <c r="H220" s="5">
        <v>2166000000000</v>
      </c>
      <c r="I220" s="5">
        <v>1364000000000</v>
      </c>
      <c r="J220" s="5">
        <v>925000000000</v>
      </c>
      <c r="K220" s="5">
        <v>579000000000</v>
      </c>
      <c r="L220" s="5">
        <v>276000000000</v>
      </c>
      <c r="M220" s="5">
        <v>75000000000</v>
      </c>
    </row>
    <row r="221" spans="2:13" ht="15.5" x14ac:dyDescent="0.35">
      <c r="C221" t="s">
        <v>317</v>
      </c>
      <c r="H221" s="5">
        <v>1776000000000</v>
      </c>
      <c r="I221" s="5">
        <v>1364000000000</v>
      </c>
      <c r="J221" s="5">
        <v>925000000000</v>
      </c>
    </row>
    <row r="222" spans="2:13" ht="15.5" x14ac:dyDescent="0.35">
      <c r="C222" t="s">
        <v>200</v>
      </c>
      <c r="H222" s="5">
        <v>5</v>
      </c>
      <c r="I222" s="5">
        <v>5</v>
      </c>
      <c r="J222" s="5">
        <v>5</v>
      </c>
    </row>
    <row r="223" spans="2:13" ht="15.5" x14ac:dyDescent="0.35">
      <c r="C223" t="s">
        <v>64</v>
      </c>
      <c r="H223" s="6">
        <v>1.3100000000000001E-2</v>
      </c>
      <c r="I223" s="6">
        <v>2.0799999999999999E-2</v>
      </c>
      <c r="J223" s="6">
        <v>3.0699999999999998E-2</v>
      </c>
    </row>
    <row r="224" spans="2:13" ht="15.5" x14ac:dyDescent="0.35">
      <c r="C224" t="s">
        <v>201</v>
      </c>
      <c r="H224" s="6">
        <v>1.4000000000000002E-3</v>
      </c>
      <c r="I224" s="6">
        <v>8.0000000000000004E-4</v>
      </c>
      <c r="J224" s="6">
        <v>8.0000000000000004E-4</v>
      </c>
    </row>
    <row r="225" spans="3:13" ht="15.5" x14ac:dyDescent="0.35">
      <c r="C225" t="s">
        <v>44</v>
      </c>
      <c r="D225" s="6">
        <v>95.51</v>
      </c>
      <c r="E225" s="6">
        <v>9.3000000000000007</v>
      </c>
      <c r="F225" s="6">
        <v>140.16</v>
      </c>
      <c r="G225" s="6">
        <v>68.28</v>
      </c>
      <c r="H225" s="6">
        <v>382.04</v>
      </c>
      <c r="I225" s="6">
        <v>240.65</v>
      </c>
      <c r="J225" s="6">
        <v>163.13</v>
      </c>
      <c r="K225" s="6">
        <v>102.06</v>
      </c>
      <c r="L225" s="6">
        <v>48.73</v>
      </c>
      <c r="M225" s="6">
        <v>13.31</v>
      </c>
    </row>
    <row r="226" spans="3:13" ht="15.5" x14ac:dyDescent="0.35">
      <c r="C226" t="s">
        <v>318</v>
      </c>
      <c r="H226" s="6">
        <v>313.24</v>
      </c>
      <c r="I226" s="6">
        <v>240.65</v>
      </c>
      <c r="J226" s="6">
        <v>163.13</v>
      </c>
    </row>
    <row r="227" spans="3:13" ht="15.5" x14ac:dyDescent="0.35">
      <c r="C227" t="s">
        <v>66</v>
      </c>
      <c r="H227" s="5">
        <v>5</v>
      </c>
      <c r="I227" s="5">
        <v>5</v>
      </c>
      <c r="J227" s="5">
        <v>5</v>
      </c>
    </row>
    <row r="228" spans="3:13" ht="15.5" x14ac:dyDescent="0.35">
      <c r="C228" t="s">
        <v>202</v>
      </c>
      <c r="H228" s="6">
        <v>1.3100000000000001E-2</v>
      </c>
      <c r="I228" s="6">
        <v>2.0799999999999999E-2</v>
      </c>
      <c r="J228" s="6">
        <v>3.0699999999999998E-2</v>
      </c>
    </row>
    <row r="229" spans="3:13" ht="15.5" x14ac:dyDescent="0.35">
      <c r="C229" t="s">
        <v>203</v>
      </c>
      <c r="H229" s="6">
        <v>1.4000000000000002E-3</v>
      </c>
      <c r="I229" s="6">
        <v>8.0000000000000004E-4</v>
      </c>
      <c r="J229" s="6">
        <v>8.0000000000000004E-4</v>
      </c>
    </row>
    <row r="230" spans="3:13" ht="15.5" x14ac:dyDescent="0.35">
      <c r="C230" t="s">
        <v>204</v>
      </c>
      <c r="D230" s="5">
        <v>743000000000</v>
      </c>
      <c r="E230" s="5">
        <v>205000000000</v>
      </c>
      <c r="F230" s="5">
        <v>1103000000000</v>
      </c>
      <c r="G230" s="5">
        <v>769000000000</v>
      </c>
      <c r="H230" s="5">
        <v>2970000000000</v>
      </c>
      <c r="I230" s="5">
        <v>2504000000000</v>
      </c>
      <c r="J230" s="5">
        <v>2249000000000</v>
      </c>
      <c r="K230" s="5">
        <v>1953000000000</v>
      </c>
      <c r="L230" s="5">
        <v>574000000000</v>
      </c>
      <c r="M230" s="5">
        <v>125000000000</v>
      </c>
    </row>
    <row r="231" spans="3:13" ht="15.5" x14ac:dyDescent="0.35">
      <c r="C231" t="s">
        <v>319</v>
      </c>
      <c r="H231" s="5">
        <v>2820000000000</v>
      </c>
      <c r="I231" s="5">
        <v>2504000000000</v>
      </c>
      <c r="J231" s="5">
        <v>2249000000000</v>
      </c>
    </row>
    <row r="232" spans="3:13" ht="15.5" x14ac:dyDescent="0.35">
      <c r="C232" t="s">
        <v>205</v>
      </c>
      <c r="H232" s="5">
        <v>5</v>
      </c>
      <c r="I232" s="5">
        <v>5</v>
      </c>
      <c r="J232" s="5">
        <v>5</v>
      </c>
    </row>
    <row r="233" spans="3:13" ht="15.5" x14ac:dyDescent="0.35">
      <c r="C233" t="s">
        <v>206</v>
      </c>
      <c r="H233" s="6">
        <v>1.3100000000000001E-2</v>
      </c>
      <c r="I233" s="6">
        <v>2.0799999999999999E-2</v>
      </c>
      <c r="J233" s="6">
        <v>3.0699999999999998E-2</v>
      </c>
    </row>
    <row r="234" spans="3:13" ht="15.5" x14ac:dyDescent="0.35">
      <c r="C234" t="s">
        <v>207</v>
      </c>
      <c r="H234" s="6">
        <v>1.4000000000000002E-3</v>
      </c>
      <c r="I234" s="6">
        <v>8.0000000000000004E-4</v>
      </c>
      <c r="J234" s="6">
        <v>8.0000000000000004E-4</v>
      </c>
    </row>
    <row r="235" spans="3:13" ht="15.5" x14ac:dyDescent="0.35">
      <c r="C235" t="s">
        <v>208</v>
      </c>
      <c r="I235" s="6">
        <v>9.6300000000000008</v>
      </c>
    </row>
    <row r="236" spans="3:13" ht="15.5" x14ac:dyDescent="0.35">
      <c r="C236" t="s">
        <v>320</v>
      </c>
      <c r="I236" s="6">
        <v>11.75</v>
      </c>
    </row>
    <row r="237" spans="3:13" ht="15.5" x14ac:dyDescent="0.35">
      <c r="C237" t="s">
        <v>209</v>
      </c>
      <c r="I237" s="6">
        <v>7.42</v>
      </c>
    </row>
    <row r="238" spans="3:13" ht="15.5" x14ac:dyDescent="0.35">
      <c r="C238" t="s">
        <v>321</v>
      </c>
      <c r="I238" s="6">
        <v>8.5099999999999995E-2</v>
      </c>
    </row>
    <row r="239" spans="3:13" ht="15.5" x14ac:dyDescent="0.35">
      <c r="C239" t="s">
        <v>322</v>
      </c>
      <c r="I239" s="6">
        <v>7.4</v>
      </c>
    </row>
    <row r="240" spans="3:13" ht="15.5" x14ac:dyDescent="0.35">
      <c r="C240" t="s">
        <v>210</v>
      </c>
      <c r="I240" s="6">
        <v>2.19</v>
      </c>
    </row>
    <row r="241" spans="3:9" ht="15.5" x14ac:dyDescent="0.35">
      <c r="C241" t="s">
        <v>323</v>
      </c>
      <c r="I241" s="6">
        <v>87.32</v>
      </c>
    </row>
    <row r="242" spans="3:9" ht="15.5" x14ac:dyDescent="0.35">
      <c r="C242" t="s">
        <v>324</v>
      </c>
      <c r="I242" s="6">
        <v>335.03</v>
      </c>
    </row>
    <row r="243" spans="3:9" ht="15.5" x14ac:dyDescent="0.35">
      <c r="C243" t="s">
        <v>325</v>
      </c>
      <c r="I243" s="6">
        <v>11.78</v>
      </c>
    </row>
    <row r="244" spans="3:9" ht="15.5" x14ac:dyDescent="0.35">
      <c r="C244" t="s">
        <v>326</v>
      </c>
      <c r="I244" s="6">
        <v>11.27</v>
      </c>
    </row>
    <row r="245" spans="3:9" ht="15.5" x14ac:dyDescent="0.35">
      <c r="C245" t="s">
        <v>327</v>
      </c>
      <c r="I245" s="6">
        <v>0.36</v>
      </c>
    </row>
    <row r="246" spans="3:9" ht="15.5" x14ac:dyDescent="0.35">
      <c r="C246" t="s">
        <v>328</v>
      </c>
      <c r="I246" s="6">
        <v>-0.12</v>
      </c>
    </row>
    <row r="247" spans="3:9" ht="15.5" x14ac:dyDescent="0.35">
      <c r="C247" t="s">
        <v>329</v>
      </c>
      <c r="I247" s="6">
        <v>313.24</v>
      </c>
    </row>
    <row r="248" spans="3:9" ht="15.5" x14ac:dyDescent="0.35">
      <c r="C248" t="s">
        <v>211</v>
      </c>
      <c r="I248" s="6">
        <v>382.04</v>
      </c>
    </row>
    <row r="249" spans="3:9" ht="15.5" x14ac:dyDescent="0.35">
      <c r="C249" t="s">
        <v>330</v>
      </c>
      <c r="I249" s="6">
        <v>497.43</v>
      </c>
    </row>
    <row r="250" spans="3:9" ht="15.5" x14ac:dyDescent="0.35">
      <c r="C250" t="s">
        <v>212</v>
      </c>
      <c r="D250" s="6">
        <v>484.3</v>
      </c>
    </row>
    <row r="251" spans="3:9" ht="15.5" x14ac:dyDescent="0.35">
      <c r="C251" t="s">
        <v>213</v>
      </c>
      <c r="I251" s="6">
        <v>1676.94</v>
      </c>
    </row>
    <row r="252" spans="3:9" ht="15.5" x14ac:dyDescent="0.35">
      <c r="C252" t="s">
        <v>331</v>
      </c>
      <c r="I252" s="6">
        <v>10.98</v>
      </c>
    </row>
    <row r="253" spans="3:9" ht="15.5" x14ac:dyDescent="0.35">
      <c r="C253" t="s">
        <v>214</v>
      </c>
      <c r="D253" s="6">
        <v>1.25</v>
      </c>
    </row>
    <row r="254" spans="3:9" ht="15.5" x14ac:dyDescent="0.35">
      <c r="C254" t="s">
        <v>215</v>
      </c>
      <c r="D254" s="6">
        <v>0.44</v>
      </c>
    </row>
    <row r="255" spans="3:9" ht="15.5" x14ac:dyDescent="0.35">
      <c r="C255" t="s">
        <v>216</v>
      </c>
      <c r="D255" s="6">
        <v>0.02</v>
      </c>
    </row>
    <row r="256" spans="3:9" ht="15.5" x14ac:dyDescent="0.35">
      <c r="C256" t="s">
        <v>332</v>
      </c>
      <c r="D256" s="6">
        <v>0.02</v>
      </c>
    </row>
    <row r="257" spans="3:9" ht="15.5" x14ac:dyDescent="0.35">
      <c r="C257" t="s">
        <v>217</v>
      </c>
      <c r="D257" s="6">
        <v>1.05</v>
      </c>
    </row>
    <row r="258" spans="3:9" ht="15.5" x14ac:dyDescent="0.35">
      <c r="C258" t="s">
        <v>218</v>
      </c>
      <c r="D258" s="6">
        <v>0.01</v>
      </c>
    </row>
    <row r="259" spans="3:9" ht="15.5" x14ac:dyDescent="0.35">
      <c r="C259" t="s">
        <v>219</v>
      </c>
      <c r="D259" s="6">
        <v>2.36</v>
      </c>
    </row>
    <row r="260" spans="3:9" ht="15.5" x14ac:dyDescent="0.35">
      <c r="C260" t="s">
        <v>333</v>
      </c>
      <c r="I260" s="6">
        <v>82.42</v>
      </c>
    </row>
    <row r="261" spans="3:9" ht="15.5" x14ac:dyDescent="0.35">
      <c r="C261" t="s">
        <v>12</v>
      </c>
      <c r="D261" s="5">
        <v>-195000000000</v>
      </c>
    </row>
    <row r="262" spans="3:9" ht="15.5" x14ac:dyDescent="0.35">
      <c r="C262" t="s">
        <v>220</v>
      </c>
      <c r="I262" s="6">
        <v>2.58</v>
      </c>
    </row>
    <row r="263" spans="3:9" ht="15.5" x14ac:dyDescent="0.35">
      <c r="C263" t="s">
        <v>221</v>
      </c>
      <c r="I263" s="6">
        <v>7.9199999999999993E-2</v>
      </c>
    </row>
    <row r="264" spans="3:9" ht="15.5" x14ac:dyDescent="0.35">
      <c r="C264" t="s">
        <v>222</v>
      </c>
      <c r="I264" s="6">
        <v>0.18679999999999999</v>
      </c>
    </row>
    <row r="265" spans="3:9" ht="15.5" x14ac:dyDescent="0.35">
      <c r="C265" t="s">
        <v>223</v>
      </c>
      <c r="I265" s="6">
        <v>0.1333</v>
      </c>
    </row>
    <row r="266" spans="3:9" ht="15.5" x14ac:dyDescent="0.35">
      <c r="C266" t="s">
        <v>334</v>
      </c>
      <c r="I266" s="6">
        <v>0.1328</v>
      </c>
    </row>
    <row r="267" spans="3:9" ht="15.5" x14ac:dyDescent="0.35">
      <c r="C267" t="s">
        <v>224</v>
      </c>
      <c r="D267" s="6">
        <v>0.13</v>
      </c>
    </row>
    <row r="268" spans="3:9" ht="15.5" x14ac:dyDescent="0.35">
      <c r="C268" t="s">
        <v>225</v>
      </c>
      <c r="D268" s="6">
        <v>4991.4399999999996</v>
      </c>
    </row>
    <row r="269" spans="3:9" ht="15.5" x14ac:dyDescent="0.35">
      <c r="C269" t="s">
        <v>226</v>
      </c>
      <c r="D269" s="6">
        <v>124.39</v>
      </c>
    </row>
    <row r="270" spans="3:9" ht="15.5" x14ac:dyDescent="0.35">
      <c r="C270" t="s">
        <v>227</v>
      </c>
      <c r="D270" s="6">
        <v>4867.18</v>
      </c>
    </row>
    <row r="271" spans="3:9" ht="15.5" x14ac:dyDescent="0.35">
      <c r="C271" t="s">
        <v>228</v>
      </c>
      <c r="D271" s="6">
        <v>676.31</v>
      </c>
    </row>
    <row r="272" spans="3:9" ht="15.5" x14ac:dyDescent="0.35">
      <c r="C272" t="s">
        <v>335</v>
      </c>
      <c r="I272" s="6">
        <v>0.13</v>
      </c>
    </row>
    <row r="273" spans="3:9" ht="15.5" x14ac:dyDescent="0.35">
      <c r="C273" t="s">
        <v>336</v>
      </c>
      <c r="I273" s="6">
        <v>0.11</v>
      </c>
    </row>
    <row r="274" spans="3:9" ht="15.5" x14ac:dyDescent="0.35">
      <c r="C274" t="s">
        <v>40</v>
      </c>
      <c r="I274" s="5">
        <v>20862000000000</v>
      </c>
    </row>
    <row r="275" spans="3:9" ht="15.5" x14ac:dyDescent="0.35">
      <c r="C275" t="s">
        <v>229</v>
      </c>
      <c r="I275" s="5">
        <v>21311000000000</v>
      </c>
    </row>
    <row r="276" spans="3:9" ht="15.5" x14ac:dyDescent="0.35">
      <c r="C276" t="s">
        <v>230</v>
      </c>
      <c r="I276" s="5">
        <v>5670000000</v>
      </c>
    </row>
    <row r="277" spans="3:9" ht="15.5" x14ac:dyDescent="0.35">
      <c r="C277" t="s">
        <v>231</v>
      </c>
      <c r="I277" s="6">
        <v>0.12189999999999999</v>
      </c>
    </row>
    <row r="278" spans="3:9" ht="15.5" x14ac:dyDescent="0.35">
      <c r="C278" t="s">
        <v>232</v>
      </c>
      <c r="D278" s="6">
        <v>0.82940000000000003</v>
      </c>
    </row>
    <row r="279" spans="3:9" ht="15.5" x14ac:dyDescent="0.35">
      <c r="C279" t="s">
        <v>233</v>
      </c>
      <c r="D279" s="6">
        <v>0.74560000000000004</v>
      </c>
    </row>
    <row r="280" spans="3:9" ht="15.5" x14ac:dyDescent="0.35">
      <c r="C280" t="s">
        <v>234</v>
      </c>
      <c r="D280" s="6">
        <v>0.72909999999999997</v>
      </c>
    </row>
    <row r="281" spans="3:9" ht="15.5" x14ac:dyDescent="0.35">
      <c r="C281" t="s">
        <v>235</v>
      </c>
      <c r="D281" s="6">
        <v>0.74180000000000001</v>
      </c>
    </row>
    <row r="282" spans="3:9" ht="15.5" x14ac:dyDescent="0.35">
      <c r="C282" t="s">
        <v>236</v>
      </c>
      <c r="D282" s="6">
        <v>1.5852999999999999</v>
      </c>
    </row>
    <row r="283" spans="3:9" ht="15.5" x14ac:dyDescent="0.35">
      <c r="C283" t="s">
        <v>237</v>
      </c>
      <c r="D283" s="6">
        <v>3.1667000000000001</v>
      </c>
    </row>
    <row r="284" spans="3:9" ht="15.5" x14ac:dyDescent="0.35">
      <c r="C284" t="s">
        <v>238</v>
      </c>
      <c r="I284" s="5">
        <v>5</v>
      </c>
    </row>
    <row r="285" spans="3:9" ht="15.5" x14ac:dyDescent="0.35">
      <c r="C285" t="s">
        <v>239</v>
      </c>
      <c r="I285" s="5">
        <v>5</v>
      </c>
    </row>
    <row r="286" spans="3:9" ht="15.5" x14ac:dyDescent="0.35">
      <c r="C286" t="s">
        <v>240</v>
      </c>
      <c r="I286" s="6">
        <v>1.3100000000000001E-2</v>
      </c>
    </row>
    <row r="287" spans="3:9" ht="15.5" x14ac:dyDescent="0.35">
      <c r="C287" t="s">
        <v>241</v>
      </c>
      <c r="I287" s="6">
        <v>1.4000000000000002E-3</v>
      </c>
    </row>
    <row r="288" spans="3:9" ht="15.5" x14ac:dyDescent="0.35">
      <c r="C288" t="s">
        <v>242</v>
      </c>
      <c r="I288" t="s">
        <v>984</v>
      </c>
    </row>
    <row r="289" spans="3:9" ht="15.5" x14ac:dyDescent="0.35">
      <c r="C289" t="s">
        <v>244</v>
      </c>
      <c r="I289" s="5">
        <v>6</v>
      </c>
    </row>
    <row r="290" spans="3:9" ht="15.5" x14ac:dyDescent="0.35">
      <c r="C290" t="s">
        <v>245</v>
      </c>
      <c r="I290" s="6">
        <v>0.05</v>
      </c>
    </row>
    <row r="291" spans="3:9" ht="15.5" x14ac:dyDescent="0.35">
      <c r="C291" t="s">
        <v>246</v>
      </c>
      <c r="I291" s="6">
        <v>0.91</v>
      </c>
    </row>
    <row r="292" spans="3:9" ht="15.5" x14ac:dyDescent="0.35">
      <c r="C292" t="s">
        <v>247</v>
      </c>
      <c r="I292" s="6">
        <v>0.56000000000000005</v>
      </c>
    </row>
    <row r="293" spans="3:9" ht="15.5" x14ac:dyDescent="0.35">
      <c r="C293" t="s">
        <v>249</v>
      </c>
      <c r="I293" s="6">
        <v>0.17</v>
      </c>
    </row>
    <row r="294" spans="3:9" ht="15.5" x14ac:dyDescent="0.35">
      <c r="C294" t="s">
        <v>250</v>
      </c>
      <c r="I294" s="6">
        <v>0.3</v>
      </c>
    </row>
    <row r="295" spans="3:9" ht="15.5" x14ac:dyDescent="0.35">
      <c r="C295" t="s">
        <v>251</v>
      </c>
      <c r="I295" s="6">
        <v>0.21</v>
      </c>
    </row>
    <row r="296" spans="3:9" ht="15.5" x14ac:dyDescent="0.35">
      <c r="C296" t="s">
        <v>337</v>
      </c>
      <c r="I296" s="5">
        <v>2820000000000</v>
      </c>
    </row>
    <row r="297" spans="3:9" ht="15.5" x14ac:dyDescent="0.35">
      <c r="C297" t="s">
        <v>338</v>
      </c>
      <c r="I297" s="5">
        <v>2031000000000</v>
      </c>
    </row>
    <row r="298" spans="3:9" ht="15.5" x14ac:dyDescent="0.35">
      <c r="C298" t="s">
        <v>339</v>
      </c>
      <c r="I298" s="5">
        <v>2068000000000</v>
      </c>
    </row>
    <row r="299" spans="3:9" ht="15.5" x14ac:dyDescent="0.35">
      <c r="C299" t="s">
        <v>340</v>
      </c>
      <c r="I299" s="5">
        <v>1776000000000</v>
      </c>
    </row>
    <row r="300" spans="3:9" ht="15.5" x14ac:dyDescent="0.35">
      <c r="C300" t="s">
        <v>252</v>
      </c>
      <c r="D300" s="5">
        <v>2745000000000</v>
      </c>
    </row>
    <row r="301" spans="3:9" ht="15.5" x14ac:dyDescent="0.35">
      <c r="C301" t="s">
        <v>253</v>
      </c>
      <c r="D301" s="5">
        <v>22431000000000</v>
      </c>
    </row>
    <row r="302" spans="3:9" ht="15.5" x14ac:dyDescent="0.35">
      <c r="C302" t="s">
        <v>254</v>
      </c>
      <c r="D302" s="5">
        <v>9963000000000</v>
      </c>
    </row>
    <row r="303" spans="3:9" ht="15.5" x14ac:dyDescent="0.35">
      <c r="C303" t="s">
        <v>183</v>
      </c>
      <c r="D303" s="5">
        <v>2153000000000</v>
      </c>
    </row>
    <row r="304" spans="3:9" ht="15.5" x14ac:dyDescent="0.35">
      <c r="C304" t="s">
        <v>182</v>
      </c>
      <c r="I304" s="5">
        <v>9506000000000</v>
      </c>
    </row>
    <row r="305" spans="3:9" ht="15.5" x14ac:dyDescent="0.35">
      <c r="C305" t="s">
        <v>181</v>
      </c>
      <c r="D305" s="5">
        <v>183000000000</v>
      </c>
    </row>
    <row r="306" spans="3:9" ht="15.5" x14ac:dyDescent="0.35">
      <c r="C306" t="s">
        <v>180</v>
      </c>
      <c r="D306" s="5">
        <v>50000000000</v>
      </c>
    </row>
    <row r="307" spans="3:9" ht="15.5" x14ac:dyDescent="0.35">
      <c r="C307" t="s">
        <v>23</v>
      </c>
      <c r="D307" s="5">
        <v>234000000000</v>
      </c>
    </row>
    <row r="308" spans="3:9" ht="15.5" x14ac:dyDescent="0.35">
      <c r="C308" t="s">
        <v>20</v>
      </c>
      <c r="D308" s="5">
        <v>-2512000000000</v>
      </c>
    </row>
    <row r="309" spans="3:9" ht="15.5" x14ac:dyDescent="0.35">
      <c r="C309" t="s">
        <v>255</v>
      </c>
      <c r="I309" s="5">
        <v>12468000000000</v>
      </c>
    </row>
    <row r="310" spans="3:9" ht="15.5" x14ac:dyDescent="0.35">
      <c r="C310" t="s">
        <v>341</v>
      </c>
      <c r="I310" s="5">
        <v>239000000000</v>
      </c>
    </row>
    <row r="311" spans="3:9" ht="15.5" x14ac:dyDescent="0.35">
      <c r="C311" t="s">
        <v>342</v>
      </c>
      <c r="I311" s="5">
        <v>-1987000000000</v>
      </c>
    </row>
    <row r="312" spans="3:9" ht="15.5" x14ac:dyDescent="0.35">
      <c r="C312" t="s">
        <v>343</v>
      </c>
      <c r="I312" s="5">
        <v>-405000000000</v>
      </c>
    </row>
    <row r="313" spans="3:9" ht="15.5" x14ac:dyDescent="0.35">
      <c r="C313" t="s">
        <v>344</v>
      </c>
      <c r="I313" s="5">
        <v>-177000000000</v>
      </c>
    </row>
    <row r="314" spans="3:9" ht="15.5" x14ac:dyDescent="0.35">
      <c r="C314" t="s">
        <v>345</v>
      </c>
      <c r="I314" s="5">
        <v>62000000000</v>
      </c>
    </row>
  </sheetData>
  <pageMargins left="0.7" right="0.7" top="0.75" bottom="0.75" header="0.3" footer="0.3"/>
  <ignoredErrors>
    <ignoredError sqref="A1:M315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3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3" width="18.83203125" customWidth="1"/>
  </cols>
  <sheetData>
    <row r="1" spans="1:13" ht="15.5" x14ac:dyDescent="0.35">
      <c r="C1" t="s">
        <v>1633</v>
      </c>
      <c r="D1" t="s">
        <v>1</v>
      </c>
      <c r="H1" t="s">
        <v>2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</row>
    <row r="2" spans="1:13" ht="15.5" x14ac:dyDescent="0.35">
      <c r="C2" t="s">
        <v>1634</v>
      </c>
      <c r="D2" s="2" vm="101">
        <f ca="1">IFERROR(_xlfn.STOCKHISTORY("XIDX:" &amp; $C$1, D3, , 0, 0, 1), "Libur")</f>
        <v>350</v>
      </c>
      <c r="H2" s="2" vm="101">
        <f ca="1">IFERROR(INDEX(D2:G2,COUNT(D2:G2)),"")</f>
        <v>350</v>
      </c>
      <c r="I2" s="2" vm="227">
        <f ca="1">IFERROR(_xlfn.STOCKHISTORY("XIDX:" &amp; $C$1, I1, , 0, 0, 1), "Libur")</f>
        <v>388</v>
      </c>
      <c r="J2" s="2" t="str">
        <f ca="1">IFERROR(_xlfn.STOCKHISTORY("XIDX:" &amp; $C$1, J1, , 0, 0, 1), "Libur")</f>
        <v>Libur</v>
      </c>
      <c r="K2" s="2" t="str">
        <f ca="1">IFERROR(_xlfn.STOCKHISTORY("XIDX:" &amp; $C$1, K1, , 0, 0, 1), "Libur")</f>
        <v>Libur</v>
      </c>
      <c r="L2" s="2" t="str">
        <f ca="1">IFERROR(_xlfn.STOCKHISTORY("XIDX:" &amp; $C$1, L1, , 0, 0, 1), "Libur")</f>
        <v>Libur</v>
      </c>
      <c r="M2" s="2" t="str">
        <f ca="1">IFERROR(_xlfn.STOCKHISTORY("XIDX:" &amp; $C$1, M1, , 0, 0, 1), "Libur")</f>
        <v>Libur</v>
      </c>
    </row>
    <row r="3" spans="1:13" ht="15.5" x14ac:dyDescent="0.35">
      <c r="D3" s="1">
        <v>46111</v>
      </c>
      <c r="H3" s="1">
        <f>IFERROR(INDEX(D3:G3,COUNT(D3:G3)),"")</f>
        <v>46111</v>
      </c>
    </row>
    <row r="4" spans="1:13" ht="15.5" x14ac:dyDescent="0.35">
      <c r="B4" t="s">
        <v>4</v>
      </c>
      <c r="C4" t="s">
        <v>5</v>
      </c>
      <c r="D4" s="2">
        <f>IFERROR(INDEX(D51:D500,MATCH($C$4,$C$51:$C$500,0)),"")</f>
        <v>43823271397</v>
      </c>
      <c r="H4" s="2">
        <f>IFERROR(SUM(D4:G4)*(4/MAX(1,COUNT(D4:G4))),"")</f>
        <v>175293085588</v>
      </c>
      <c r="I4" s="2">
        <f>IFERROR(INDEX(I51:I500,MATCH($C$4,$C$51:$C$500,0)),"")</f>
        <v>160118097369</v>
      </c>
      <c r="J4" s="2">
        <f>IFERROR(INDEX(J51:J500,MATCH($C$4,$C$51:$C$500,0)),"")</f>
        <v>120626811471</v>
      </c>
      <c r="K4" s="2">
        <f>IFERROR(INDEX(K51:K500,MATCH($C$4,$C$51:$C$500,0)),"")</f>
        <v>56930100939</v>
      </c>
      <c r="L4" s="2">
        <f>IFERROR(INDEX(L51:L500,MATCH($C$4,$C$51:$C$500,0)),"")</f>
        <v>38495534971</v>
      </c>
      <c r="M4" s="2">
        <f>IFERROR(INDEX(M51:M500,MATCH($C$4,$C$51:$C$500,0)),"")</f>
        <v>37853059931</v>
      </c>
    </row>
    <row r="5" spans="1:13" ht="15.5" x14ac:dyDescent="0.35">
      <c r="B5" t="s">
        <v>6</v>
      </c>
      <c r="C5" t="s">
        <v>7</v>
      </c>
      <c r="D5" s="2">
        <f>IFERROR(INDEX(D51:D500,MATCH($C$5,$C$51:$C$500,0)),"")</f>
        <v>2915849929</v>
      </c>
      <c r="H5" s="2">
        <f>IFERROR(SUM(D5:G5)*(4/MAX(1,COUNT(D5:G5))),"")</f>
        <v>11663399716</v>
      </c>
      <c r="I5" s="2">
        <f>IFERROR(INDEX(I51:I500,MATCH($C$5,$C$51:$C$500,0)),"")</f>
        <v>22633798644</v>
      </c>
      <c r="J5" s="2">
        <f>IFERROR(INDEX(J51:J500,MATCH($C$5,$C$51:$C$500,0)),"")</f>
        <v>29427949709</v>
      </c>
      <c r="K5" s="2">
        <f>IFERROR(INDEX(K51:K500,MATCH($C$5,$C$51:$C$500,0)),"")</f>
        <v>11972347197</v>
      </c>
      <c r="L5" s="2">
        <f>IFERROR(INDEX(L51:L500,MATCH($C$5,$C$51:$C$500,0)),"")</f>
        <v>12384193052</v>
      </c>
      <c r="M5" s="2">
        <f>IFERROR(INDEX(M51:M500,MATCH($C$5,$C$51:$C$500,0)),"")</f>
        <v>15649225341</v>
      </c>
    </row>
    <row r="6" spans="1:13" ht="15.5" x14ac:dyDescent="0.35">
      <c r="B6" t="s">
        <v>8</v>
      </c>
      <c r="C6" t="s">
        <v>9</v>
      </c>
      <c r="D6" s="2">
        <f>IFERROR(INDEX(D51:D500,MATCH($C$6,$C$51:$C$500,0)),"")</f>
        <v>143021276315</v>
      </c>
      <c r="H6" s="2">
        <f>IFERROR(INDEX(D6:G6,COUNT(D6:G6)),"")</f>
        <v>143021276315</v>
      </c>
      <c r="I6" s="2">
        <f>IFERROR(INDEX(I51:I500,MATCH($C$6,$C$51:$C$500,0)),"")</f>
        <v>110015197187</v>
      </c>
      <c r="J6" s="2">
        <f>IFERROR(INDEX(J51:J500,MATCH($C$6,$C$51:$C$500,0)),"")</f>
        <v>43690256384</v>
      </c>
      <c r="K6" s="2">
        <f>IFERROR(INDEX(K51:K500,MATCH($C$6,$C$51:$C$500,0)),"")</f>
        <v>19343509448</v>
      </c>
      <c r="L6" s="2">
        <f>IFERROR(INDEX(L51:L500,MATCH($C$6,$C$51:$C$500,0)),"")</f>
        <v>15374214306</v>
      </c>
      <c r="M6" s="2">
        <f>IFERROR(INDEX(M51:M500,MATCH($C$6,$C$51:$C$500,0)),"")</f>
        <v>18291533420</v>
      </c>
    </row>
    <row r="7" spans="1:13" ht="15.5" x14ac:dyDescent="0.35">
      <c r="B7" t="s">
        <v>10</v>
      </c>
      <c r="C7" t="s">
        <v>11</v>
      </c>
      <c r="D7" s="3">
        <f>IFERROR(INDEX(D51:D500,MATCH($C$7,$C$51:$C$500,0))/1000000000,"")</f>
        <v>0.6</v>
      </c>
      <c r="H7" s="3">
        <f>IFERROR(INDEX(D7:G7,COUNT(D7:G7)),"")</f>
        <v>0.6</v>
      </c>
      <c r="I7" s="3">
        <f>IFERROR(INDEX(I51:I500,MATCH($C$7,$C$51:$C$500,0))/1000000000,"")</f>
        <v>0.6</v>
      </c>
      <c r="J7" s="3">
        <f>IFERROR(INDEX(J51:J500,MATCH($C$7,$C$51:$C$500,0))/1000000000,"")</f>
        <v>0.43</v>
      </c>
      <c r="K7" s="3">
        <f>IFERROR(INDEX(K51:K500,MATCH($C$7,$C$51:$C$500,0))/1000000000,"")</f>
        <v>0</v>
      </c>
      <c r="L7" s="3">
        <f>IFERROR(INDEX(L51:L500,MATCH($C$7,$C$51:$C$500,0))/1000000000,"")</f>
        <v>0</v>
      </c>
      <c r="M7" s="3">
        <f>IFERROR(INDEX(M51:M500,MATCH($C$7,$C$51:$C$500,0))/1000000000,"")</f>
        <v>0</v>
      </c>
    </row>
    <row r="8" spans="1:13" ht="15.5" x14ac:dyDescent="0.35">
      <c r="A8" t="s">
        <v>12</v>
      </c>
      <c r="B8" t="s">
        <v>13</v>
      </c>
      <c r="C8" t="s">
        <v>14</v>
      </c>
      <c r="D8" s="2">
        <f>IFERROR(INDEX(D51:D500,MATCH("Free cash flow (Quarter)",$C$51:$C$500,0)),"")</f>
        <v>-5000000000</v>
      </c>
      <c r="H8" s="2">
        <f>IFERROR(INDEX(D8:G8,COUNT(D8:G8)),"")</f>
        <v>-5000000000</v>
      </c>
      <c r="I8" s="2">
        <f>IFERROR(INDEX(I51:I500,MATCH($C$8,$C$51:$C$500,0)),"")</f>
        <v>3000000000</v>
      </c>
      <c r="J8" s="2">
        <f>IFERROR(INDEX(J51:J500,MATCH($C$8,$C$51:$C$500,0)),"")</f>
        <v>6000000000</v>
      </c>
      <c r="K8" s="2">
        <f>IFERROR(INDEX(K51:K500,MATCH($C$8,$C$51:$C$500,0)),"")</f>
        <v>7000000000</v>
      </c>
      <c r="L8" s="2">
        <f>IFERROR(INDEX(L51:L500,MATCH($C$8,$C$51:$C$500,0)),"")</f>
        <v>7000000000</v>
      </c>
      <c r="M8" s="2">
        <f>IFERROR(INDEX(M51:M500,MATCH($C$8,$C$51:$C$500,0)),"")</f>
        <v>15000000000</v>
      </c>
    </row>
    <row r="9" spans="1:13" ht="15.5" x14ac:dyDescent="0.35">
      <c r="A9" t="s">
        <v>15</v>
      </c>
      <c r="C9" t="s">
        <v>16</v>
      </c>
      <c r="D9" s="3">
        <f>IFERROR(INDEX(D51:D500,MATCH("Free cash flow per share (Quarter)",$C$51:$C$500,0)),"")</f>
        <v>-7.62</v>
      </c>
      <c r="H9" s="3">
        <f>IFERROR(INDEX(D9:G9,COUNT(D9:G9)),"")</f>
        <v>-7.62</v>
      </c>
      <c r="I9" s="3">
        <f>IFERROR(INDEX(I51:I500,MATCH($C$9,$C$51:$C$500,0)),"")</f>
        <v>5.34</v>
      </c>
      <c r="J9" s="3">
        <f>IFERROR(INDEX(J51:J500,MATCH($C$9,$C$51:$C$500,0)),"")</f>
        <v>14.78</v>
      </c>
      <c r="K9" s="3">
        <f>IFERROR(INDEX(K51:K500,MATCH($C$9,$C$51:$C$500,0)),"")</f>
        <v>1632065.52</v>
      </c>
      <c r="L9" s="3">
        <f>IFERROR(INDEX(L51:L500,MATCH($C$9,$C$51:$C$500,0)),"")</f>
        <v>1786976.99</v>
      </c>
      <c r="M9" s="3">
        <f>IFERROR(INDEX(M51:M500,MATCH($C$9,$C$51:$C$500,0)),"")</f>
        <v>14907790.359999999</v>
      </c>
    </row>
    <row r="10" spans="1:13" ht="15.5" x14ac:dyDescent="0.35">
      <c r="C10" t="s">
        <v>17</v>
      </c>
      <c r="D10" s="3">
        <f ca="1">IFERROR(IF(D9=0,"",D2/D9),"")</f>
        <v>-45.931758530183728</v>
      </c>
      <c r="I10" s="3">
        <f ca="1">IFERROR(IF(I9=0,"",I2/I9),"")</f>
        <v>72.659176029962552</v>
      </c>
      <c r="J10" s="3" t="str">
        <f ca="1">IFERROR(IF(J9=0,"",J2/J9),"")</f>
        <v/>
      </c>
      <c r="K10" s="3" t="str">
        <f ca="1">IFERROR(IF(K9=0,"",K2/K9),"")</f>
        <v/>
      </c>
      <c r="L10" s="3" t="str">
        <f ca="1">IFERROR(IF(L9=0,"",L2/L9),"")</f>
        <v/>
      </c>
      <c r="M10" s="3" t="str">
        <f ca="1">IFERROR(IF(M9=0,"",M2/M9),"")</f>
        <v/>
      </c>
    </row>
    <row r="11" spans="1:13" ht="15.5" x14ac:dyDescent="0.35">
      <c r="B11" t="s">
        <v>18</v>
      </c>
      <c r="C11" t="s">
        <v>19</v>
      </c>
      <c r="D11" s="2">
        <f>IFERROR(INDEX(D51:D500,MATCH($C$11,$C$51:$C$500,0)),"")</f>
        <v>28187999160</v>
      </c>
      <c r="H11" s="2">
        <f>IFERROR(INDEX(D11:G11,COUNT(D11:G11)),"")</f>
        <v>28187999160</v>
      </c>
      <c r="I11" s="2">
        <f>IFERROR(INDEX(I51:I500,MATCH($C$11,$C$51:$C$500,0)),"")</f>
        <v>29319871604</v>
      </c>
      <c r="J11" s="2">
        <f>IFERROR(INDEX(J51:J500,MATCH($C$11,$C$51:$C$500,0)),"")</f>
        <v>6371490290</v>
      </c>
      <c r="K11" s="2">
        <f>IFERROR(INDEX(K51:K500,MATCH($C$11,$C$51:$C$500,0)),"")</f>
        <v>3987739189</v>
      </c>
      <c r="L11" s="2">
        <f>IFERROR(INDEX(L51:L500,MATCH($C$11,$C$51:$C$500,0)),"")</f>
        <v>989695498</v>
      </c>
      <c r="M11" s="2">
        <f>IFERROR(INDEX(M51:M500,MATCH($C$11,$C$51:$C$500,0)),"")</f>
        <v>1963886006</v>
      </c>
    </row>
    <row r="12" spans="1:13" ht="15.5" x14ac:dyDescent="0.35">
      <c r="A12" t="s">
        <v>20</v>
      </c>
      <c r="B12" t="s">
        <v>21</v>
      </c>
      <c r="C12" t="s">
        <v>22</v>
      </c>
      <c r="D12" s="2">
        <f>IFERROR(INDEX(D51:D500,MATCH("Net Debt (Quarter)",$C$51:$C$500,0)),"")</f>
        <v>-22000000000</v>
      </c>
      <c r="H12" s="2">
        <f>IFERROR(INDEX(D12:G12,COUNT(D12:G12)),"")</f>
        <v>-22000000000</v>
      </c>
      <c r="I12" s="2">
        <f>IFERROR(INDEX(I51:I500,MATCH($C$12,$C$51:$C$500,0)),"")</f>
        <v>-22000000000</v>
      </c>
      <c r="J12" s="2">
        <f>IFERROR(INDEX(J51:J500,MATCH($C$12,$C$51:$C$500,0)),"")</f>
        <v>3000000000</v>
      </c>
      <c r="K12" s="2">
        <f>IFERROR(INDEX(K51:K500,MATCH($C$12,$C$51:$C$500,0)),"")</f>
        <v>-3000000000</v>
      </c>
      <c r="L12" s="2">
        <f>IFERROR(INDEX(L51:L500,MATCH($C$12,$C$51:$C$500,0)),"")</f>
        <v>-1000000000</v>
      </c>
      <c r="M12" s="2">
        <f>IFERROR(INDEX(M51:M500,MATCH($C$12,$C$51:$C$500,0)),"")</f>
        <v>-2000000000</v>
      </c>
    </row>
    <row r="13" spans="1:13" ht="15.5" x14ac:dyDescent="0.35">
      <c r="A13" t="s">
        <v>23</v>
      </c>
      <c r="B13" t="s">
        <v>24</v>
      </c>
      <c r="C13" t="s">
        <v>25</v>
      </c>
      <c r="D13" s="2">
        <f>IFERROR(INDEX(D51:D500,MATCH("Total Debt (Quarter)",$C$51:$C$500,0)),"")</f>
        <v>7000000000</v>
      </c>
      <c r="H13" s="2">
        <f>IFERROR(INDEX(D13:G13,COUNT(D13:G13)),"")</f>
        <v>7000000000</v>
      </c>
      <c r="I13" s="2">
        <f>IFERROR(INDEX(I51:I500,MATCH($C$13,$C$51:$C$500,0)),"")</f>
        <v>7000000000</v>
      </c>
      <c r="J13" s="2">
        <f>IFERROR(INDEX(J51:J500,MATCH($C$13,$C$51:$C$500,0)),"")</f>
        <v>9000000000</v>
      </c>
      <c r="K13" s="2">
        <f>IFERROR(INDEX(K51:K500,MATCH($C$13,$C$51:$C$500,0)),"")</f>
        <v>1000000000</v>
      </c>
      <c r="L13" s="2">
        <f>IFERROR(INDEX(L51:L500,MATCH($C$13,$C$51:$C$500,0)),"")</f>
        <v>0</v>
      </c>
      <c r="M13" s="2">
        <f>IFERROR(INDEX(M51:M500,MATCH($C$13,$C$51:$C$500,0)),"")</f>
        <v>0</v>
      </c>
    </row>
    <row r="14" spans="1:13" ht="15.5" x14ac:dyDescent="0.35">
      <c r="C14" t="s">
        <v>26</v>
      </c>
      <c r="D14" s="2">
        <f>IFERROR(INDEX(D51:D500,MATCH($C$14,$C$51:$C$500,0)),"")</f>
        <v>-280423070</v>
      </c>
      <c r="H14" s="2">
        <f>IFERROR(SUM(D14:G14)*(4/MAX(1,COUNT(D14:G14))),"")</f>
        <v>-1121692280</v>
      </c>
      <c r="I14" s="2">
        <f>IFERROR(INDEX(I51:I500,MATCH($C$14,$C$51:$C$500,0)),"")</f>
        <v>-1879025509</v>
      </c>
      <c r="J14" s="2">
        <f>IFERROR(INDEX(J51:J500,MATCH($C$14,$C$51:$C$500,0)),"")</f>
        <v>-1409802276</v>
      </c>
      <c r="K14" s="2">
        <f>IFERROR(INDEX(K51:K500,MATCH($C$14,$C$51:$C$500,0)),"")</f>
        <v>-1262674715</v>
      </c>
      <c r="L14" s="2">
        <f>IFERROR(INDEX(L51:L500,MATCH($C$14,$C$51:$C$500,0)),"")</f>
        <v>-855015367</v>
      </c>
      <c r="M14" s="2">
        <f>IFERROR(INDEX(M51:M500,MATCH($C$14,$C$51:$C$500,0)),"")</f>
        <v>-292823663</v>
      </c>
    </row>
    <row r="15" spans="1:13" ht="15.5" x14ac:dyDescent="0.35">
      <c r="C15" t="s">
        <v>27</v>
      </c>
      <c r="D15" s="2">
        <f>IFERROR(INDEX(D51:D500,MATCH($C$15,$C$51:$C$500,0)),"")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-7269623961</v>
      </c>
      <c r="J15" s="2">
        <f>IFERROR(INDEX(J51:J500,MATCH($C$15,$C$51:$C$500,0)),"")</f>
        <v>-9027896338</v>
      </c>
      <c r="K15" s="2">
        <f>IFERROR(INDEX(K51:K500,MATCH($C$15,$C$51:$C$500,0)),"")</f>
        <v>-2849110833</v>
      </c>
      <c r="L15" s="2">
        <f>IFERROR(INDEX(L51:L500,MATCH($C$15,$C$51:$C$500,0)),"")</f>
        <v>-2505146040</v>
      </c>
      <c r="M15" s="2">
        <f>IFERROR(INDEX(M51:M500,MATCH($C$15,$C$51:$C$500,0)),"")</f>
        <v>-3452910136</v>
      </c>
    </row>
    <row r="16" spans="1:13" ht="15.5" x14ac:dyDescent="0.35">
      <c r="C16" t="s">
        <v>28</v>
      </c>
      <c r="D16" s="2">
        <f>IFERROR(INDEX(D51:D500,MATCH($C$16,$C$51:$C$500,0)),"")</f>
        <v>4874277878</v>
      </c>
      <c r="H16" s="2">
        <f>IFERROR(SUM(D16:G16)*(4/MAX(1,COUNT(D16:G16))),"")</f>
        <v>19497111512</v>
      </c>
      <c r="I16" s="2">
        <f>IFERROR(INDEX(I51:I500,MATCH($C$16,$C$51:$C$500,0)),"")</f>
        <v>32851654600</v>
      </c>
      <c r="J16" s="2">
        <f>IFERROR(INDEX(J51:J500,MATCH($C$16,$C$51:$C$500,0)),"")</f>
        <v>39526709270</v>
      </c>
      <c r="K16" s="2">
        <f>IFERROR(INDEX(K51:K500,MATCH($C$16,$C$51:$C$500,0)),"")</f>
        <v>14756834156</v>
      </c>
      <c r="L16" s="2">
        <f>IFERROR(INDEX(L51:L500,MATCH($C$16,$C$51:$C$500,0)),"")</f>
        <v>14129661242</v>
      </c>
      <c r="M16" s="2">
        <f>IFERROR(INDEX(M51:M500,MATCH($C$16,$C$51:$C$500,0)),"")</f>
        <v>18759447749</v>
      </c>
    </row>
    <row r="17" spans="1:13" ht="15.5" x14ac:dyDescent="0.35">
      <c r="A17" t="s">
        <v>29</v>
      </c>
    </row>
    <row r="18" spans="1:13" ht="15.5" x14ac:dyDescent="0.35">
      <c r="A18" t="s">
        <v>30</v>
      </c>
      <c r="D18" t="s">
        <v>1</v>
      </c>
      <c r="H18" t="s">
        <v>2</v>
      </c>
      <c r="I18" t="s">
        <v>31</v>
      </c>
      <c r="J18" t="s">
        <v>32</v>
      </c>
      <c r="K18" t="s">
        <v>33</v>
      </c>
      <c r="L18" t="s">
        <v>34</v>
      </c>
      <c r="M18" t="s">
        <v>35</v>
      </c>
    </row>
    <row r="19" spans="1:13" ht="15.5" x14ac:dyDescent="0.35">
      <c r="A19" t="s">
        <v>37</v>
      </c>
      <c r="C19" t="s">
        <v>38</v>
      </c>
    </row>
    <row r="20" spans="1:13" ht="15.5" x14ac:dyDescent="0.35">
      <c r="A20" t="s">
        <v>39</v>
      </c>
      <c r="C20" t="s">
        <v>40</v>
      </c>
      <c r="D20" s="2">
        <f ca="1">IFERROR(D21*D2,"")</f>
        <v>210000000000</v>
      </c>
      <c r="H20" s="2">
        <f t="shared" ref="H20:M20" ca="1" si="0">IFERROR(H21*H2,"")</f>
        <v>210000000000</v>
      </c>
      <c r="I20" s="2">
        <f t="shared" ca="1" si="0"/>
        <v>232800000000</v>
      </c>
      <c r="J20" s="2" t="str">
        <f t="shared" ca="1" si="0"/>
        <v/>
      </c>
      <c r="K20" s="2" t="str">
        <f t="shared" ca="1" si="0"/>
        <v/>
      </c>
      <c r="L20" s="2" t="str">
        <f t="shared" ca="1" si="0"/>
        <v/>
      </c>
      <c r="M20" s="2" t="str">
        <f t="shared" ca="1" si="0"/>
        <v/>
      </c>
    </row>
    <row r="21" spans="1:13" ht="15.5" x14ac:dyDescent="0.35">
      <c r="C21" t="s">
        <v>11</v>
      </c>
      <c r="D21" s="2">
        <f>IFERROR(INDEX(D51:D500,MATCH($C$7,$C$51:$C$500,0)),"")</f>
        <v>600000000</v>
      </c>
      <c r="H21" s="2">
        <f>IFERROR(INDEX(D21:G21,COUNT(D21:G21)),"")</f>
        <v>600000000</v>
      </c>
      <c r="I21" s="2">
        <f>IFERROR(INDEX(I51:I500,MATCH($C$7,$C$51:$C$500,0)),"")</f>
        <v>600000000</v>
      </c>
      <c r="J21" s="2">
        <f>IFERROR(INDEX(J51:J500,MATCH($C$7,$C$51:$C$500,0)),"")</f>
        <v>430000000</v>
      </c>
      <c r="K21" s="2">
        <f>IFERROR(INDEX(K51:K500,MATCH($C$7,$C$51:$C$500,0)),"")</f>
        <v>0</v>
      </c>
      <c r="L21" s="2">
        <f>IFERROR(INDEX(L51:L500,MATCH($C$7,$C$51:$C$500,0)),"")</f>
        <v>0</v>
      </c>
      <c r="M21" s="2">
        <f>IFERROR(INDEX(M51:M500,MATCH($C$7,$C$51:$C$500,0)),"")</f>
        <v>0</v>
      </c>
    </row>
    <row r="23" spans="1:13" ht="15.5" x14ac:dyDescent="0.35">
      <c r="B23" t="s">
        <v>41</v>
      </c>
      <c r="C23" t="s">
        <v>42</v>
      </c>
      <c r="D23" s="3">
        <f>IFERROR(D5/D6*100,"")</f>
        <v>2.0387525577508687</v>
      </c>
      <c r="H23" s="3">
        <f t="shared" ref="H23:M23" si="1">IFERROR(H5/H6*100,"")</f>
        <v>8.1550102310034749</v>
      </c>
      <c r="I23" s="3">
        <f t="shared" si="1"/>
        <v>20.573338250285421</v>
      </c>
      <c r="J23" s="3">
        <f t="shared" si="1"/>
        <v>67.355864086384571</v>
      </c>
      <c r="K23" s="3">
        <f t="shared" si="1"/>
        <v>61.893356162616428</v>
      </c>
      <c r="L23" s="3">
        <f t="shared" si="1"/>
        <v>80.55171344376862</v>
      </c>
      <c r="M23" s="3">
        <f t="shared" si="1"/>
        <v>85.554474748897249</v>
      </c>
    </row>
    <row r="24" spans="1:13" ht="15.5" x14ac:dyDescent="0.35">
      <c r="C24" t="s">
        <v>43</v>
      </c>
      <c r="D24" s="4">
        <f>IFERROR(_xlfn.RRI(5,I23,D23),"")</f>
        <v>-0.37018652172346833</v>
      </c>
      <c r="H24" s="4">
        <f t="shared" ref="H24:M24" si="2">IFERROR(_xlfn.RRI(5,M23,H23),"")</f>
        <v>-0.37506283031136667</v>
      </c>
      <c r="I24" s="4" t="str">
        <f t="shared" si="2"/>
        <v/>
      </c>
      <c r="J24" s="4" t="str">
        <f t="shared" si="2"/>
        <v/>
      </c>
      <c r="K24" s="4" t="str">
        <f t="shared" si="2"/>
        <v/>
      </c>
      <c r="L24" s="4" t="str">
        <f t="shared" si="2"/>
        <v/>
      </c>
      <c r="M24" s="4" t="str">
        <f t="shared" si="2"/>
        <v/>
      </c>
    </row>
    <row r="25" spans="1:13" ht="15.5" x14ac:dyDescent="0.35">
      <c r="A25" t="s">
        <v>44</v>
      </c>
      <c r="C25" t="s">
        <v>45</v>
      </c>
      <c r="D25" s="3">
        <f>IFERROR(INDEX(D51:D500,MATCH($A$25,$C$51:$C$500,0)),"")</f>
        <v>4.29</v>
      </c>
      <c r="H25" s="3">
        <f>IFERROR(INDEX(D25:G25,COUNT(D25:G25)),"")</f>
        <v>4.29</v>
      </c>
      <c r="I25" s="3">
        <f>IFERROR(INDEX(I51:I500,MATCH($C$25,$C$51:$C$500,0)),"")</f>
        <v>37.74</v>
      </c>
      <c r="J25" s="3">
        <f>IFERROR(INDEX(J51:J500,MATCH($C$25,$C$51:$C$500,0)),"")</f>
        <v>68.430000000000007</v>
      </c>
      <c r="K25" s="3">
        <f>IFERROR(INDEX(K51:K500,MATCH($C$25,$C$51:$C$500,0)),"")</f>
        <v>2993415.14</v>
      </c>
      <c r="L25" s="3">
        <f>IFERROR(INDEX(L51:L500,MATCH($C$25,$C$51:$C$500,0)),"")</f>
        <v>3096068.99</v>
      </c>
      <c r="M25" s="3">
        <f>IFERROR(INDEX(M51:M500,MATCH($C$25,$C$51:$C$500,0)),"")</f>
        <v>15649225.34</v>
      </c>
    </row>
    <row r="26" spans="1:13" ht="15.5" x14ac:dyDescent="0.35">
      <c r="C26" t="s">
        <v>46</v>
      </c>
      <c r="D26" s="4">
        <f>IFERROR(_xlfn.RRI(5,I25,D25),"")</f>
        <v>-0.35266203342721025</v>
      </c>
      <c r="H26" s="4">
        <f t="shared" ref="H26:M26" si="3">IFERROR(_xlfn.RRI(5,M25,H25),"")</f>
        <v>-0.9512928308058255</v>
      </c>
      <c r="I26" s="4" t="str">
        <f t="shared" si="3"/>
        <v/>
      </c>
      <c r="J26" s="4" t="str">
        <f t="shared" si="3"/>
        <v/>
      </c>
      <c r="K26" s="4" t="str">
        <f t="shared" si="3"/>
        <v/>
      </c>
      <c r="L26" s="4" t="str">
        <f t="shared" si="3"/>
        <v/>
      </c>
      <c r="M26" s="4" t="str">
        <f t="shared" si="3"/>
        <v/>
      </c>
    </row>
    <row r="27" spans="1:13" ht="15.5" x14ac:dyDescent="0.35">
      <c r="C27" t="s">
        <v>47</v>
      </c>
      <c r="D27" s="3">
        <f>IFERROR(D4/D21,"")</f>
        <v>73.038785661666665</v>
      </c>
      <c r="H27" s="3">
        <f t="shared" ref="H27:M27" si="4">IFERROR(H4/H21,"")</f>
        <v>292.15514264666666</v>
      </c>
      <c r="I27" s="3">
        <f t="shared" si="4"/>
        <v>266.86349561499998</v>
      </c>
      <c r="J27" s="3">
        <f t="shared" si="4"/>
        <v>280.5274685372093</v>
      </c>
      <c r="K27" s="3" t="str">
        <f t="shared" si="4"/>
        <v/>
      </c>
      <c r="L27" s="3" t="str">
        <f t="shared" si="4"/>
        <v/>
      </c>
      <c r="M27" s="3" t="str">
        <f t="shared" si="4"/>
        <v/>
      </c>
    </row>
    <row r="28" spans="1:13" ht="15.5" x14ac:dyDescent="0.35">
      <c r="C28" t="s">
        <v>48</v>
      </c>
      <c r="D28" s="4">
        <f>IFERROR(_xlfn.RRI(5,I27,D27),"")</f>
        <v>-0.22829222696757401</v>
      </c>
      <c r="H28" s="4" t="str">
        <f t="shared" ref="H28:M28" si="5">IFERROR(_xlfn.RRI(5,M27,H27),"")</f>
        <v/>
      </c>
      <c r="I28" s="4" t="str">
        <f t="shared" si="5"/>
        <v/>
      </c>
      <c r="J28" s="4" t="str">
        <f t="shared" si="5"/>
        <v/>
      </c>
      <c r="K28" s="4" t="str">
        <f t="shared" si="5"/>
        <v/>
      </c>
      <c r="L28" s="4" t="str">
        <f t="shared" si="5"/>
        <v/>
      </c>
      <c r="M28" s="4" t="str">
        <f t="shared" si="5"/>
        <v/>
      </c>
    </row>
    <row r="29" spans="1:13" ht="15.5" x14ac:dyDescent="0.35">
      <c r="C29" t="s">
        <v>49</v>
      </c>
      <c r="H29" s="4">
        <f t="shared" ref="H29:M29" si="6">IFERROR(((H25-I25)/I25)*100%,"")</f>
        <v>-0.88632750397456284</v>
      </c>
      <c r="I29" s="4">
        <f t="shared" si="6"/>
        <v>-0.44848750548005262</v>
      </c>
      <c r="J29" s="4">
        <f t="shared" si="6"/>
        <v>-0.9999771398229782</v>
      </c>
      <c r="K29" s="4">
        <f t="shared" si="6"/>
        <v>-3.3156189455584476E-2</v>
      </c>
      <c r="L29" s="4">
        <f t="shared" si="6"/>
        <v>-0.80215832268154941</v>
      </c>
      <c r="M29" s="4" t="str">
        <f t="shared" si="6"/>
        <v/>
      </c>
    </row>
    <row r="30" spans="1:13" ht="15.5" x14ac:dyDescent="0.35">
      <c r="C30" t="s">
        <v>50</v>
      </c>
      <c r="H30" s="4">
        <f t="shared" ref="H30:M30" si="7">IFERROR(((H27-I27)/I27)*100%,"")</f>
        <v>9.4773723072842347E-2</v>
      </c>
      <c r="I30" s="4">
        <f t="shared" si="7"/>
        <v>-4.8708146098701666E-2</v>
      </c>
      <c r="J30" s="4" t="str">
        <f t="shared" si="7"/>
        <v/>
      </c>
      <c r="K30" s="4" t="str">
        <f t="shared" si="7"/>
        <v/>
      </c>
      <c r="L30" s="4" t="str">
        <f t="shared" si="7"/>
        <v/>
      </c>
      <c r="M30" s="4" t="str">
        <f t="shared" si="7"/>
        <v/>
      </c>
    </row>
    <row r="32" spans="1:13" ht="15.5" x14ac:dyDescent="0.35">
      <c r="A32" t="s">
        <v>51</v>
      </c>
      <c r="B32" t="s">
        <v>52</v>
      </c>
      <c r="C32" t="s">
        <v>53</v>
      </c>
      <c r="D32" s="3">
        <f>IFERROR(INDEX(D51:D500,MATCH($A$32,$C$51:$C$500,0)),"")</f>
        <v>229.96</v>
      </c>
      <c r="H32" s="3">
        <f>IFERROR(INDEX(D32:G32,COUNT(D32:G32)),"")</f>
        <v>229.96</v>
      </c>
      <c r="I32" s="3">
        <f>IFERROR(INDEX(I51:I500,MATCH($C$32,$C$51:$C$500,0)),"")</f>
        <v>178.21</v>
      </c>
      <c r="J32" s="3">
        <f>IFERROR(INDEX(J51:J500,MATCH($C$32,$C$51:$C$500,0)),"")</f>
        <v>98.28</v>
      </c>
      <c r="K32" s="3">
        <f>IFERROR(INDEX(K51:K500,MATCH($C$32,$C$51:$C$500,0)),"")</f>
        <v>4653901.26</v>
      </c>
      <c r="L32" s="3">
        <f>IFERROR(INDEX(L51:L500,MATCH($C$32,$C$51:$C$500,0)),"")</f>
        <v>3710738.08</v>
      </c>
      <c r="M32" s="3">
        <f>IFERROR(INDEX(M51:M500,MATCH($C$32,$C$51:$C$500,0)),"")</f>
        <v>18181699.539999999</v>
      </c>
    </row>
    <row r="33" spans="1:13" ht="15.5" x14ac:dyDescent="0.35">
      <c r="A33" t="s">
        <v>54</v>
      </c>
      <c r="B33" t="s">
        <v>55</v>
      </c>
      <c r="C33" t="s">
        <v>56</v>
      </c>
      <c r="D33" s="3">
        <f>IFERROR(INDEX(D51:D500,MATCH($A$33,$C$51:$C$500,0)),"")</f>
        <v>1.51</v>
      </c>
      <c r="H33" s="3">
        <f>IFERROR(INDEX(D33:G33,COUNT(D33:G33)),"")</f>
        <v>1.51</v>
      </c>
      <c r="I33" s="3">
        <f>IFERROR(INDEX(I51:I500,MATCH($C$33,$C$51:$C$500,0)),"")</f>
        <v>2.1800000000000002</v>
      </c>
      <c r="J33" s="3">
        <f>IFERROR(INDEX(J51:J500,MATCH($C$33,$C$51:$C$500,0)),"")</f>
        <v>0</v>
      </c>
      <c r="K33" s="3">
        <f>IFERROR(INDEX(K51:K500,MATCH($C$33,$C$51:$C$500,0)),"")</f>
        <v>0</v>
      </c>
      <c r="L33" s="3">
        <f>IFERROR(INDEX(L51:L500,MATCH($C$33,$C$51:$C$500,0)),"")</f>
        <v>0</v>
      </c>
      <c r="M33" s="3">
        <f>IFERROR(INDEX(M51:M500,MATCH($C$33,$C$51:$C$500,0)),"")</f>
        <v>0</v>
      </c>
    </row>
    <row r="34" spans="1:13" ht="15.5" x14ac:dyDescent="0.35">
      <c r="A34" t="s">
        <v>57</v>
      </c>
      <c r="B34" t="s">
        <v>58</v>
      </c>
      <c r="C34" t="s">
        <v>59</v>
      </c>
      <c r="D34" s="3">
        <f>IFERROR(INDEX(D51:D500,MATCH($A$34,$C$51:$C$500,0)),"")</f>
        <v>71.599999999999994</v>
      </c>
      <c r="H34" s="3">
        <f>IFERROR(INDEX(D34:G34,COUNT(D34:G34)),"")</f>
        <v>71.599999999999994</v>
      </c>
      <c r="I34" s="3">
        <f>IFERROR(INDEX(I51:I500,MATCH($C$34,$C$51:$C$500,0)),"")</f>
        <v>10.28</v>
      </c>
      <c r="J34" s="3">
        <f>IFERROR(INDEX(J51:J500,MATCH($C$34,$C$51:$C$500,0)),"")</f>
        <v>0</v>
      </c>
      <c r="K34" s="3">
        <f>IFERROR(INDEX(K51:K500,MATCH($C$34,$C$51:$C$500,0)),"")</f>
        <v>0</v>
      </c>
      <c r="L34" s="3">
        <f>IFERROR(INDEX(L51:L500,MATCH($C$34,$C$51:$C$500,0)),"")</f>
        <v>0</v>
      </c>
      <c r="M34" s="3">
        <f>IFERROR(INDEX(M51:M500,MATCH($C$34,$C$51:$C$500,0)),"")</f>
        <v>0</v>
      </c>
    </row>
    <row r="35" spans="1:13" ht="15.5" x14ac:dyDescent="0.35">
      <c r="A35" t="s">
        <v>60</v>
      </c>
      <c r="B35" t="s">
        <v>61</v>
      </c>
      <c r="C35" t="s">
        <v>62</v>
      </c>
      <c r="D35" s="3">
        <f>IFERROR(INDEX(D51:D500,MATCH($A$35,$C$51:$C$500,0)),"")</f>
        <v>4.76</v>
      </c>
      <c r="H35" s="3">
        <f>IFERROR(INDEX(D35:G35,COUNT(D35:G35)),"")</f>
        <v>4.76</v>
      </c>
      <c r="I35" s="3">
        <f>IFERROR(INDEX(I51:I500,MATCH($C$35,$C$51:$C$500,0)),"")</f>
        <v>1.45</v>
      </c>
      <c r="J35" s="3">
        <f>IFERROR(INDEX(J51:J500,MATCH($C$35,$C$51:$C$500,0)),"")</f>
        <v>0</v>
      </c>
      <c r="K35" s="3">
        <f>IFERROR(INDEX(K51:K500,MATCH($C$35,$C$51:$C$500,0)),"")</f>
        <v>0</v>
      </c>
      <c r="L35" s="3">
        <f>IFERROR(INDEX(L51:L500,MATCH($C$35,$C$51:$C$500,0)),"")</f>
        <v>0</v>
      </c>
      <c r="M35" s="3">
        <f>IFERROR(INDEX(M51:M500,MATCH($C$35,$C$51:$C$500,0)),"")</f>
        <v>0</v>
      </c>
    </row>
    <row r="36" spans="1:13" ht="15.5" x14ac:dyDescent="0.35">
      <c r="B36" t="s">
        <v>63</v>
      </c>
      <c r="C36" t="s">
        <v>64</v>
      </c>
      <c r="D36" s="4">
        <f>IFERROR(INDEX(D51:D500,MATCH($C$36,$C$51:$C$500,0)),"")</f>
        <v>0</v>
      </c>
      <c r="H36" s="4">
        <f t="shared" ref="H36:M36" si="8">IFERROR(INDEX(H51:H500,MATCH($C$36,$C$51:$C$500,0)),"")</f>
        <v>0.44040000000000001</v>
      </c>
      <c r="I36" s="4">
        <f t="shared" si="8"/>
        <v>0.2268</v>
      </c>
      <c r="J36" s="4">
        <f t="shared" si="8"/>
        <v>0.51719999999999999</v>
      </c>
      <c r="K36" s="4">
        <f t="shared" si="8"/>
        <v>0</v>
      </c>
      <c r="L36" s="4">
        <f t="shared" si="8"/>
        <v>0</v>
      </c>
      <c r="M36" s="4">
        <f t="shared" si="8"/>
        <v>0</v>
      </c>
    </row>
    <row r="37" spans="1:13" ht="15.5" x14ac:dyDescent="0.35">
      <c r="B37" t="s">
        <v>65</v>
      </c>
      <c r="C37" t="s">
        <v>66</v>
      </c>
      <c r="D37" s="3">
        <f>IFERROR(INDEX(D51:D500,MATCH($C$37,$C$51:$C$500,0)),"")</f>
        <v>0</v>
      </c>
      <c r="H37" s="3">
        <f t="shared" ref="H37:M37" si="9">IFERROR(INDEX(H51:H500,MATCH($C$37,$C$51:$C$500,0)),"")</f>
        <v>7.55</v>
      </c>
      <c r="I37" s="3">
        <f t="shared" si="9"/>
        <v>7.55</v>
      </c>
      <c r="J37" s="3">
        <f t="shared" si="9"/>
        <v>22.37</v>
      </c>
      <c r="K37" s="3">
        <f t="shared" si="9"/>
        <v>0</v>
      </c>
      <c r="L37" s="3">
        <f t="shared" si="9"/>
        <v>0</v>
      </c>
      <c r="M37" s="3">
        <f t="shared" si="9"/>
        <v>0</v>
      </c>
    </row>
    <row r="50" spans="2:13" ht="15.5" x14ac:dyDescent="0.35">
      <c r="D50" t="s">
        <v>259</v>
      </c>
      <c r="E50" t="s">
        <v>67</v>
      </c>
      <c r="F50" t="s">
        <v>68</v>
      </c>
      <c r="G50" t="s">
        <v>69</v>
      </c>
      <c r="H50" t="s">
        <v>260</v>
      </c>
      <c r="I50" t="s">
        <v>31</v>
      </c>
      <c r="J50" t="s">
        <v>32</v>
      </c>
      <c r="K50" t="s">
        <v>33</v>
      </c>
      <c r="L50" t="s">
        <v>34</v>
      </c>
      <c r="M50" t="s">
        <v>35</v>
      </c>
    </row>
    <row r="51" spans="2:13" ht="15.5" x14ac:dyDescent="0.35">
      <c r="B51" t="s">
        <v>72</v>
      </c>
      <c r="C51" t="s">
        <v>5</v>
      </c>
      <c r="D51" s="5">
        <v>43823271397</v>
      </c>
      <c r="E51" s="5">
        <v>45370870873</v>
      </c>
      <c r="F51" s="5">
        <v>38182308058</v>
      </c>
      <c r="G51" s="5">
        <v>47550814800</v>
      </c>
      <c r="I51" s="5">
        <v>160118097369</v>
      </c>
      <c r="J51" s="5">
        <v>120626811471</v>
      </c>
      <c r="K51" s="5">
        <v>56930100939</v>
      </c>
      <c r="L51" s="5">
        <v>38495534971</v>
      </c>
      <c r="M51" s="5">
        <v>37853059931</v>
      </c>
    </row>
    <row r="52" spans="2:13" ht="15.5" x14ac:dyDescent="0.35">
      <c r="C52" t="s">
        <v>73</v>
      </c>
      <c r="D52" s="5">
        <v>-27997042293</v>
      </c>
      <c r="E52" s="5">
        <v>-35281700508</v>
      </c>
      <c r="F52" s="5">
        <v>-18539980562</v>
      </c>
      <c r="G52" s="5">
        <v>-28036925940</v>
      </c>
      <c r="I52" s="5">
        <v>-97262307551</v>
      </c>
      <c r="J52" s="5">
        <v>-62752328543</v>
      </c>
      <c r="K52" s="5">
        <v>-34252740134</v>
      </c>
      <c r="L52" s="5">
        <v>-18802065300</v>
      </c>
      <c r="M52" s="5">
        <v>-14486176528</v>
      </c>
    </row>
    <row r="53" spans="2:13" ht="15.5" x14ac:dyDescent="0.35">
      <c r="C53" t="s">
        <v>74</v>
      </c>
      <c r="D53" s="5">
        <v>15826229104</v>
      </c>
      <c r="E53" s="5">
        <v>10089170365</v>
      </c>
      <c r="F53" s="5">
        <v>19642327496</v>
      </c>
      <c r="G53" s="5">
        <v>19513888860</v>
      </c>
      <c r="I53" s="5">
        <v>62855789818</v>
      </c>
      <c r="J53" s="5">
        <v>57874482928</v>
      </c>
      <c r="K53" s="5">
        <v>22677360805</v>
      </c>
      <c r="L53" s="5">
        <v>19693469671</v>
      </c>
      <c r="M53" s="5">
        <v>23366883403</v>
      </c>
    </row>
    <row r="54" spans="2:13" ht="15.5" x14ac:dyDescent="0.35">
      <c r="C54" t="s">
        <v>75</v>
      </c>
      <c r="D54" s="5">
        <v>-11000514566</v>
      </c>
      <c r="E54" s="5">
        <v>-7001173160</v>
      </c>
      <c r="F54" s="5">
        <v>-8914986311</v>
      </c>
      <c r="G54" s="5">
        <v>-7512087077</v>
      </c>
      <c r="I54" s="5">
        <v>-29798201190</v>
      </c>
      <c r="J54" s="5">
        <v>-19694188305</v>
      </c>
      <c r="K54" s="5">
        <v>-8487541660</v>
      </c>
      <c r="L54" s="5">
        <v>-6085227203</v>
      </c>
      <c r="M54" s="5">
        <v>-5080504233</v>
      </c>
    </row>
    <row r="55" spans="2:13" ht="15.5" x14ac:dyDescent="0.35">
      <c r="C55" t="s">
        <v>77</v>
      </c>
      <c r="D55" s="5">
        <v>-5658926432</v>
      </c>
      <c r="E55" s="5">
        <v>-2090331467</v>
      </c>
      <c r="F55" s="5">
        <v>-4539039171</v>
      </c>
      <c r="G55" s="5">
        <v>-3634132503</v>
      </c>
      <c r="I55" s="5">
        <v>-14690270855</v>
      </c>
      <c r="J55" s="5">
        <v>-11976062175</v>
      </c>
      <c r="K55" s="5">
        <v>-4235086644</v>
      </c>
      <c r="L55" s="5">
        <v>-3238706777</v>
      </c>
      <c r="M55" s="5">
        <v>-2968488879</v>
      </c>
    </row>
    <row r="56" spans="2:13" ht="15.5" x14ac:dyDescent="0.35">
      <c r="C56" t="s">
        <v>76</v>
      </c>
      <c r="D56" s="5">
        <v>-5381199941</v>
      </c>
      <c r="E56" s="5">
        <v>-4239249070</v>
      </c>
      <c r="F56" s="5">
        <v>-4510517650</v>
      </c>
      <c r="G56" s="5">
        <v>-4402001119</v>
      </c>
      <c r="I56" s="5">
        <v>-15694389272</v>
      </c>
      <c r="J56" s="5">
        <v>-8271295055</v>
      </c>
      <c r="K56" s="5">
        <v>-3843748620</v>
      </c>
      <c r="L56" s="5">
        <v>-2793373534</v>
      </c>
      <c r="M56" s="5">
        <v>-1931358761</v>
      </c>
    </row>
    <row r="57" spans="2:13" ht="15.5" x14ac:dyDescent="0.35">
      <c r="C57" t="s">
        <v>80</v>
      </c>
      <c r="K57" s="5">
        <v>337114823</v>
      </c>
      <c r="L57" s="5">
        <v>816751397</v>
      </c>
      <c r="M57" s="5">
        <v>731404944</v>
      </c>
    </row>
    <row r="58" spans="2:13" ht="15.5" x14ac:dyDescent="0.35">
      <c r="C58" t="s">
        <v>78</v>
      </c>
      <c r="D58" s="5">
        <v>4825714538</v>
      </c>
      <c r="E58" s="5">
        <v>3087997205</v>
      </c>
      <c r="F58" s="5">
        <v>10727341185</v>
      </c>
      <c r="G58" s="5">
        <v>12001801783</v>
      </c>
      <c r="I58" s="5">
        <v>33057588628</v>
      </c>
      <c r="J58" s="5">
        <v>38180294623</v>
      </c>
      <c r="K58" s="5">
        <v>14189819145</v>
      </c>
      <c r="L58" s="5">
        <v>13608242468</v>
      </c>
      <c r="M58" s="5">
        <v>18286379170</v>
      </c>
    </row>
    <row r="59" spans="2:13" ht="15.5" x14ac:dyDescent="0.35">
      <c r="C59" t="s">
        <v>79</v>
      </c>
      <c r="D59" s="5">
        <v>48563340</v>
      </c>
      <c r="E59" s="5">
        <v>184604970</v>
      </c>
      <c r="F59" s="5">
        <v>-61479598</v>
      </c>
      <c r="G59" s="5">
        <v>-186922126</v>
      </c>
      <c r="I59" s="5">
        <v>-205934028</v>
      </c>
      <c r="J59" s="5">
        <v>1346414647</v>
      </c>
      <c r="K59" s="5">
        <v>567015011</v>
      </c>
      <c r="L59" s="5">
        <v>521418774</v>
      </c>
      <c r="M59" s="5">
        <v>473068579</v>
      </c>
    </row>
    <row r="60" spans="2:13" ht="15.5" x14ac:dyDescent="0.35">
      <c r="C60" t="s">
        <v>261</v>
      </c>
      <c r="D60" s="5">
        <v>328986410</v>
      </c>
      <c r="E60" s="5">
        <v>1455317385</v>
      </c>
      <c r="F60" s="5">
        <v>184783631</v>
      </c>
      <c r="G60" s="5">
        <v>26147656</v>
      </c>
      <c r="I60" s="5">
        <v>1673091481</v>
      </c>
      <c r="J60" s="5">
        <v>2756216923</v>
      </c>
      <c r="K60" s="5">
        <v>1829689726</v>
      </c>
      <c r="L60" s="5">
        <v>1376434141</v>
      </c>
      <c r="M60" s="5">
        <v>765892242</v>
      </c>
    </row>
    <row r="61" spans="2:13" ht="15.5" x14ac:dyDescent="0.35">
      <c r="C61" t="s">
        <v>26</v>
      </c>
      <c r="D61" s="5">
        <v>-280423070</v>
      </c>
      <c r="E61" s="5">
        <v>-1270712415</v>
      </c>
      <c r="F61" s="5">
        <v>-246263229</v>
      </c>
      <c r="G61" s="5">
        <v>-213069782</v>
      </c>
      <c r="I61" s="5">
        <v>-1879025509</v>
      </c>
      <c r="J61" s="5">
        <v>-1409802276</v>
      </c>
      <c r="K61" s="5">
        <v>-1262674715</v>
      </c>
      <c r="L61" s="5">
        <v>-855015367</v>
      </c>
      <c r="M61" s="5">
        <v>-292823663</v>
      </c>
    </row>
    <row r="62" spans="2:13" ht="15.5" x14ac:dyDescent="0.35">
      <c r="C62" t="s">
        <v>81</v>
      </c>
      <c r="D62" s="5">
        <v>48563340</v>
      </c>
      <c r="E62" s="5">
        <v>184604970</v>
      </c>
      <c r="F62" s="5">
        <v>-61479598</v>
      </c>
      <c r="G62" s="5">
        <v>-186922126</v>
      </c>
      <c r="I62" s="5">
        <v>-205934028</v>
      </c>
      <c r="J62" s="5">
        <v>1346414647</v>
      </c>
      <c r="K62" s="5">
        <v>567015011</v>
      </c>
      <c r="L62" s="5">
        <v>521418774</v>
      </c>
      <c r="M62" s="5">
        <v>473068579</v>
      </c>
    </row>
    <row r="63" spans="2:13" ht="15.5" x14ac:dyDescent="0.35">
      <c r="C63" t="s">
        <v>28</v>
      </c>
      <c r="D63" s="5">
        <v>4874277878</v>
      </c>
      <c r="E63" s="5">
        <v>3272602175</v>
      </c>
      <c r="F63" s="5">
        <v>10665861587</v>
      </c>
      <c r="G63" s="5">
        <v>11814879657</v>
      </c>
      <c r="I63" s="5">
        <v>32851654600</v>
      </c>
      <c r="J63" s="5">
        <v>39526709270</v>
      </c>
      <c r="K63" s="5">
        <v>14756834156</v>
      </c>
      <c r="L63" s="5">
        <v>14129661242</v>
      </c>
      <c r="M63" s="5">
        <v>18759447749</v>
      </c>
    </row>
    <row r="64" spans="2:13" ht="15.5" x14ac:dyDescent="0.35">
      <c r="C64" t="s">
        <v>27</v>
      </c>
      <c r="E64" s="5">
        <v>-2804843861</v>
      </c>
      <c r="F64" s="5">
        <v>-4464780100</v>
      </c>
      <c r="I64" s="5">
        <v>-7269623961</v>
      </c>
      <c r="J64" s="5">
        <v>-9027896338</v>
      </c>
      <c r="K64" s="5">
        <v>-2849110833</v>
      </c>
      <c r="L64" s="5">
        <v>-2505146040</v>
      </c>
      <c r="M64" s="5">
        <v>-3452910136</v>
      </c>
    </row>
    <row r="65" spans="2:13" ht="15.5" x14ac:dyDescent="0.35">
      <c r="C65" t="s">
        <v>82</v>
      </c>
      <c r="E65" s="5">
        <v>-2873115662</v>
      </c>
      <c r="F65" s="5">
        <v>-4464780100</v>
      </c>
      <c r="I65" s="5">
        <v>-7337895762</v>
      </c>
      <c r="J65" s="5">
        <v>-9033364010</v>
      </c>
      <c r="K65" s="5">
        <v>-3190446930</v>
      </c>
      <c r="L65" s="5">
        <v>-3322475530</v>
      </c>
      <c r="M65" s="5">
        <v>-4185855080</v>
      </c>
    </row>
    <row r="66" spans="2:13" ht="15.5" x14ac:dyDescent="0.35">
      <c r="C66" t="s">
        <v>83</v>
      </c>
      <c r="E66" s="5">
        <v>68271801</v>
      </c>
      <c r="I66" s="5">
        <v>68271801</v>
      </c>
      <c r="J66" s="5">
        <v>5467672</v>
      </c>
      <c r="K66" s="5">
        <v>4221274</v>
      </c>
      <c r="L66" s="5">
        <v>578093</v>
      </c>
      <c r="M66" s="5">
        <v>1540000</v>
      </c>
    </row>
    <row r="67" spans="2:13" ht="15.5" x14ac:dyDescent="0.35">
      <c r="C67" t="s">
        <v>84</v>
      </c>
      <c r="E67" s="5">
        <v>-2804843861</v>
      </c>
      <c r="F67" s="5">
        <v>-4464780100</v>
      </c>
      <c r="I67" s="5">
        <v>-7269623961</v>
      </c>
      <c r="J67" s="5">
        <v>-9027896338</v>
      </c>
      <c r="K67" s="5">
        <v>-2849110833</v>
      </c>
      <c r="L67" s="5">
        <v>-2505146040</v>
      </c>
      <c r="M67" s="5">
        <v>-3452910136</v>
      </c>
    </row>
    <row r="68" spans="2:13" ht="15.5" x14ac:dyDescent="0.35">
      <c r="C68" t="s">
        <v>85</v>
      </c>
      <c r="D68" s="5">
        <v>4874277878</v>
      </c>
      <c r="E68" s="5">
        <v>467758314</v>
      </c>
      <c r="F68" s="5">
        <v>6201081487</v>
      </c>
      <c r="G68" s="5">
        <v>11814879657</v>
      </c>
      <c r="I68" s="5">
        <v>25582030639</v>
      </c>
      <c r="J68" s="5">
        <v>30498812932</v>
      </c>
      <c r="K68" s="5">
        <v>11907723323</v>
      </c>
      <c r="L68" s="5">
        <v>11624515202</v>
      </c>
      <c r="M68" s="5">
        <v>15306537613</v>
      </c>
    </row>
    <row r="69" spans="2:13" ht="15.5" x14ac:dyDescent="0.35">
      <c r="C69" t="s">
        <v>86</v>
      </c>
      <c r="E69" s="5">
        <v>-8140200</v>
      </c>
      <c r="I69" s="5">
        <v>-8140200</v>
      </c>
      <c r="J69" s="5">
        <v>2401720</v>
      </c>
      <c r="K69" s="5">
        <v>-1313358</v>
      </c>
      <c r="L69" s="5">
        <v>-82919</v>
      </c>
    </row>
    <row r="70" spans="2:13" ht="15.5" x14ac:dyDescent="0.35">
      <c r="C70" t="s">
        <v>88</v>
      </c>
      <c r="D70" s="5">
        <v>4874277878</v>
      </c>
      <c r="E70" s="5">
        <v>459618114</v>
      </c>
      <c r="F70" s="5">
        <v>6201081487</v>
      </c>
      <c r="G70" s="5">
        <v>11814879657</v>
      </c>
      <c r="I70" s="5">
        <v>25573890439</v>
      </c>
      <c r="J70" s="5">
        <v>30501214652</v>
      </c>
      <c r="K70" s="5">
        <v>11906409965</v>
      </c>
      <c r="L70" s="5">
        <v>11624432283</v>
      </c>
      <c r="M70" s="5">
        <v>15306537613</v>
      </c>
    </row>
    <row r="71" spans="2:13" ht="15.5" x14ac:dyDescent="0.35">
      <c r="C71" t="s">
        <v>89</v>
      </c>
      <c r="D71" s="5">
        <v>4874277878</v>
      </c>
      <c r="E71" s="5">
        <v>467758314</v>
      </c>
      <c r="F71" s="5">
        <v>6201081487</v>
      </c>
      <c r="G71" s="5">
        <v>11814879658</v>
      </c>
      <c r="I71" s="5">
        <v>25582030639</v>
      </c>
      <c r="J71" s="5">
        <v>30498812932</v>
      </c>
      <c r="K71" s="5">
        <v>11907723325</v>
      </c>
      <c r="L71" s="5">
        <v>11624515202</v>
      </c>
      <c r="M71" s="5">
        <v>15306537613</v>
      </c>
    </row>
    <row r="72" spans="2:13" ht="15.5" x14ac:dyDescent="0.35">
      <c r="C72" t="s">
        <v>7</v>
      </c>
      <c r="D72" s="5">
        <v>2915849929</v>
      </c>
      <c r="E72" s="5">
        <v>2459723442</v>
      </c>
      <c r="F72" s="5">
        <v>2376370046</v>
      </c>
      <c r="G72" s="5">
        <v>11085238800</v>
      </c>
      <c r="I72" s="5">
        <v>22633798644</v>
      </c>
      <c r="J72" s="5">
        <v>29427949709</v>
      </c>
      <c r="K72" s="5">
        <v>11972347197</v>
      </c>
      <c r="L72" s="5">
        <v>12384193052</v>
      </c>
      <c r="M72" s="5">
        <v>15649225341</v>
      </c>
    </row>
    <row r="73" spans="2:13" ht="15.5" x14ac:dyDescent="0.35">
      <c r="C73" t="s">
        <v>267</v>
      </c>
      <c r="D73" s="5">
        <v>1958427949</v>
      </c>
      <c r="E73" s="5">
        <v>-2000105328</v>
      </c>
      <c r="F73" s="5">
        <v>3824711441</v>
      </c>
      <c r="G73" s="5">
        <v>729640858</v>
      </c>
      <c r="I73" s="5">
        <v>2940091795</v>
      </c>
      <c r="J73" s="5">
        <v>1073264943</v>
      </c>
      <c r="K73" s="5">
        <v>-65937232</v>
      </c>
      <c r="L73" s="5">
        <v>-759760769</v>
      </c>
      <c r="M73" s="5">
        <v>-342687728</v>
      </c>
    </row>
    <row r="74" spans="2:13" ht="15.5" x14ac:dyDescent="0.35">
      <c r="C74" t="s">
        <v>90</v>
      </c>
      <c r="D74" s="5">
        <v>4874277878</v>
      </c>
      <c r="E74" s="5">
        <v>467758314</v>
      </c>
      <c r="F74" s="5">
        <v>6201081487</v>
      </c>
      <c r="G74" s="5">
        <v>11814879658</v>
      </c>
      <c r="I74" s="5">
        <v>25582030639</v>
      </c>
      <c r="J74" s="5">
        <v>30498812932</v>
      </c>
      <c r="K74" s="5">
        <v>11907723325</v>
      </c>
      <c r="L74" s="5">
        <v>11624515202</v>
      </c>
      <c r="M74" s="5">
        <v>15306537613</v>
      </c>
    </row>
    <row r="75" spans="2:13" ht="15.5" x14ac:dyDescent="0.35">
      <c r="C75" t="s">
        <v>91</v>
      </c>
      <c r="D75" s="5">
        <v>4874277878</v>
      </c>
      <c r="E75" s="5">
        <v>459618114</v>
      </c>
      <c r="F75" s="5">
        <v>6201081487</v>
      </c>
      <c r="G75" s="5">
        <v>11814879658</v>
      </c>
      <c r="I75" s="5">
        <v>25573890439</v>
      </c>
      <c r="J75" s="5">
        <v>30501214652</v>
      </c>
      <c r="K75" s="5">
        <v>11906409965</v>
      </c>
      <c r="L75" s="5">
        <v>11624432283</v>
      </c>
      <c r="M75" s="5">
        <v>15306537613</v>
      </c>
    </row>
    <row r="76" spans="2:13" ht="15.5" x14ac:dyDescent="0.35">
      <c r="C76" t="s">
        <v>92</v>
      </c>
      <c r="D76" s="5">
        <v>4874277878</v>
      </c>
      <c r="E76" s="5">
        <v>459618114</v>
      </c>
      <c r="F76" s="5">
        <v>6201081487</v>
      </c>
      <c r="G76" s="5">
        <v>11814879658</v>
      </c>
      <c r="I76" s="5">
        <v>25573890439</v>
      </c>
      <c r="J76" s="5">
        <v>30501214652</v>
      </c>
      <c r="K76" s="5">
        <v>11906409965</v>
      </c>
      <c r="L76" s="5">
        <v>11624432283</v>
      </c>
      <c r="M76" s="5">
        <v>15306537613</v>
      </c>
    </row>
    <row r="78" spans="2:13" ht="15.5" x14ac:dyDescent="0.35">
      <c r="B78" t="s">
        <v>93</v>
      </c>
      <c r="C78" t="s">
        <v>94</v>
      </c>
    </row>
    <row r="79" spans="2:13" ht="15.5" x14ac:dyDescent="0.35">
      <c r="C79" t="s">
        <v>95</v>
      </c>
    </row>
    <row r="80" spans="2:13" ht="15.5" x14ac:dyDescent="0.35">
      <c r="C80" t="s">
        <v>19</v>
      </c>
      <c r="D80" s="5">
        <v>28187999160</v>
      </c>
      <c r="E80" s="5">
        <v>29319871604</v>
      </c>
      <c r="F80" s="5">
        <v>25495637713</v>
      </c>
      <c r="G80" s="5">
        <v>39798549916</v>
      </c>
      <c r="I80" s="5">
        <v>29319871604</v>
      </c>
      <c r="J80" s="5">
        <v>6371490290</v>
      </c>
      <c r="K80" s="5">
        <v>3987739189</v>
      </c>
      <c r="L80" s="5">
        <v>989695498</v>
      </c>
      <c r="M80" s="5">
        <v>1963886006</v>
      </c>
    </row>
    <row r="81" spans="3:13" ht="15.5" x14ac:dyDescent="0.35">
      <c r="C81" t="s">
        <v>269</v>
      </c>
      <c r="D81" s="5">
        <v>26820000000</v>
      </c>
      <c r="E81" s="5">
        <v>13320000000</v>
      </c>
      <c r="F81" s="5">
        <v>19320000000</v>
      </c>
      <c r="G81" s="5">
        <v>820000000</v>
      </c>
      <c r="I81" s="5">
        <v>13320000000</v>
      </c>
      <c r="J81" s="5">
        <v>820000000</v>
      </c>
    </row>
    <row r="82" spans="3:13" ht="15.5" x14ac:dyDescent="0.35">
      <c r="C82" t="s">
        <v>96</v>
      </c>
      <c r="D82" s="5">
        <v>9023265109</v>
      </c>
      <c r="E82" s="5">
        <v>5629517338</v>
      </c>
      <c r="F82" s="5">
        <v>8635122118</v>
      </c>
      <c r="G82" s="5">
        <v>7126398061</v>
      </c>
      <c r="I82" s="5">
        <v>5629517338</v>
      </c>
      <c r="J82" s="5">
        <v>3877637280</v>
      </c>
      <c r="K82" s="5">
        <v>2616090347</v>
      </c>
      <c r="L82" s="5">
        <v>611396200</v>
      </c>
      <c r="M82" s="5">
        <v>605183758</v>
      </c>
    </row>
    <row r="83" spans="3:13" ht="15.5" x14ac:dyDescent="0.35">
      <c r="C83" t="s">
        <v>270</v>
      </c>
      <c r="D83" s="5">
        <v>3487656022</v>
      </c>
      <c r="E83" s="5">
        <v>3516077586</v>
      </c>
      <c r="F83" s="5">
        <v>1802011986</v>
      </c>
      <c r="G83" s="5">
        <v>4308986398</v>
      </c>
      <c r="I83" s="5">
        <v>3516077586</v>
      </c>
      <c r="J83" s="5">
        <v>1820026269</v>
      </c>
      <c r="K83" s="5">
        <v>429319285</v>
      </c>
      <c r="L83" s="5">
        <v>244540030</v>
      </c>
      <c r="M83" s="5">
        <v>316561941</v>
      </c>
    </row>
    <row r="84" spans="3:13" ht="15.5" x14ac:dyDescent="0.35">
      <c r="C84" t="s">
        <v>97</v>
      </c>
      <c r="D84" s="5">
        <v>427790869</v>
      </c>
      <c r="E84" s="5">
        <v>437234508</v>
      </c>
      <c r="F84" s="5">
        <v>59908360</v>
      </c>
      <c r="I84" s="5">
        <v>437234508</v>
      </c>
    </row>
    <row r="85" spans="3:13" ht="15.5" x14ac:dyDescent="0.35">
      <c r="C85" t="s">
        <v>98</v>
      </c>
      <c r="D85" s="5">
        <v>9023265109</v>
      </c>
      <c r="E85" s="5">
        <v>5629517338</v>
      </c>
      <c r="F85" s="5">
        <v>8635122118</v>
      </c>
      <c r="G85" s="5">
        <v>7126398061</v>
      </c>
      <c r="I85" s="5">
        <v>5629517338</v>
      </c>
      <c r="J85" s="5">
        <v>3877637280</v>
      </c>
      <c r="K85" s="5">
        <v>2616090347</v>
      </c>
      <c r="L85" s="5">
        <v>611396200</v>
      </c>
      <c r="M85" s="5">
        <v>605183758</v>
      </c>
    </row>
    <row r="86" spans="3:13" ht="15.5" x14ac:dyDescent="0.35">
      <c r="C86" t="s">
        <v>99</v>
      </c>
      <c r="D86" s="5">
        <v>22350628042</v>
      </c>
      <c r="E86" s="5">
        <v>11239407028</v>
      </c>
      <c r="F86" s="5">
        <v>6835334958</v>
      </c>
      <c r="G86" s="5">
        <v>24850740330</v>
      </c>
      <c r="I86" s="5">
        <v>11239407028</v>
      </c>
      <c r="J86" s="5">
        <v>2657564496</v>
      </c>
      <c r="K86" s="5">
        <v>1360261769</v>
      </c>
      <c r="L86" s="5">
        <v>4050000000</v>
      </c>
      <c r="M86" s="5">
        <v>10100000000</v>
      </c>
    </row>
    <row r="87" spans="3:13" ht="15.5" x14ac:dyDescent="0.35">
      <c r="C87" t="s">
        <v>100</v>
      </c>
      <c r="D87" s="5">
        <v>22350628042</v>
      </c>
      <c r="E87" s="5">
        <v>11239407028</v>
      </c>
      <c r="F87" s="5">
        <v>6835334958</v>
      </c>
      <c r="G87" s="5">
        <v>24850740330</v>
      </c>
      <c r="I87" s="5">
        <v>11239407028</v>
      </c>
      <c r="J87" s="5">
        <v>2657564496</v>
      </c>
      <c r="K87" s="5">
        <v>1360261769</v>
      </c>
      <c r="L87" s="5">
        <v>4050000000</v>
      </c>
      <c r="M87" s="5">
        <v>10100000000</v>
      </c>
    </row>
    <row r="88" spans="3:13" ht="15.5" x14ac:dyDescent="0.35">
      <c r="C88" t="s">
        <v>101</v>
      </c>
      <c r="D88" s="5">
        <v>21141529636</v>
      </c>
      <c r="E88" s="5">
        <v>19851901510</v>
      </c>
      <c r="F88" s="5">
        <v>18924157639</v>
      </c>
      <c r="G88" s="5">
        <v>18438156495</v>
      </c>
      <c r="I88" s="5">
        <v>19851901510</v>
      </c>
      <c r="J88" s="5">
        <v>13541958552</v>
      </c>
      <c r="K88" s="5">
        <v>7339386118</v>
      </c>
      <c r="L88" s="5">
        <v>4641367918</v>
      </c>
      <c r="M88" s="5">
        <v>2851399938</v>
      </c>
    </row>
    <row r="89" spans="3:13" ht="15.5" x14ac:dyDescent="0.35">
      <c r="C89" t="s">
        <v>80</v>
      </c>
      <c r="D89" s="5">
        <v>-7134757</v>
      </c>
      <c r="E89" s="5">
        <v>-7134757</v>
      </c>
      <c r="F89" s="5">
        <v>1005443</v>
      </c>
      <c r="G89" s="5">
        <v>1005443</v>
      </c>
      <c r="I89" s="5">
        <v>-7134757</v>
      </c>
      <c r="J89" s="5">
        <v>1005443</v>
      </c>
      <c r="K89" s="5">
        <v>-1396545933</v>
      </c>
      <c r="L89" s="5">
        <v>-1058117752</v>
      </c>
      <c r="M89" s="5">
        <v>1671472270</v>
      </c>
    </row>
    <row r="90" spans="3:13" ht="15.5" x14ac:dyDescent="0.35">
      <c r="C90" t="s">
        <v>102</v>
      </c>
      <c r="D90" s="5">
        <v>94277690473</v>
      </c>
      <c r="E90" s="5">
        <v>73088988277</v>
      </c>
      <c r="F90" s="5">
        <v>94575828153</v>
      </c>
      <c r="G90" s="5">
        <v>77930005148</v>
      </c>
      <c r="I90" s="5">
        <v>73088988277</v>
      </c>
      <c r="J90" s="5">
        <v>35096116683</v>
      </c>
      <c r="K90" s="5">
        <v>14637148045</v>
      </c>
      <c r="L90" s="5">
        <v>6681376234</v>
      </c>
      <c r="M90" s="5">
        <v>5920553383</v>
      </c>
    </row>
    <row r="91" spans="3:13" ht="15.5" x14ac:dyDescent="0.35">
      <c r="C91" t="s">
        <v>103</v>
      </c>
    </row>
    <row r="92" spans="3:13" ht="15.5" x14ac:dyDescent="0.35">
      <c r="C92" t="s">
        <v>104</v>
      </c>
      <c r="D92" s="5">
        <v>43453711479</v>
      </c>
      <c r="E92" s="5">
        <v>40055010008</v>
      </c>
      <c r="F92" s="5">
        <v>29814956544</v>
      </c>
      <c r="G92" s="5">
        <v>27149149127</v>
      </c>
      <c r="I92" s="5">
        <v>40055010008</v>
      </c>
      <c r="J92" s="5">
        <v>22105190705</v>
      </c>
      <c r="K92" s="5">
        <v>18476596387</v>
      </c>
      <c r="L92" s="5">
        <v>13112421543</v>
      </c>
      <c r="M92" s="5">
        <v>7072175641</v>
      </c>
    </row>
    <row r="93" spans="3:13" ht="15.5" x14ac:dyDescent="0.35">
      <c r="C93" t="s">
        <v>271</v>
      </c>
      <c r="D93" s="5">
        <v>124063548</v>
      </c>
      <c r="E93" s="5">
        <v>124086194</v>
      </c>
      <c r="F93" s="5">
        <v>216107494</v>
      </c>
      <c r="G93" s="5">
        <v>216107494</v>
      </c>
      <c r="I93" s="5">
        <v>124086194</v>
      </c>
      <c r="J93" s="5">
        <v>176023611</v>
      </c>
      <c r="K93" s="5">
        <v>354812460</v>
      </c>
      <c r="L93" s="5">
        <v>375076574</v>
      </c>
    </row>
    <row r="94" spans="3:13" ht="15.5" x14ac:dyDescent="0.35">
      <c r="C94" t="s">
        <v>272</v>
      </c>
      <c r="D94" s="5">
        <v>802570141</v>
      </c>
      <c r="E94" s="5">
        <v>802570141</v>
      </c>
      <c r="I94" s="5">
        <v>802570141</v>
      </c>
    </row>
    <row r="95" spans="3:13" ht="15.5" x14ac:dyDescent="0.35">
      <c r="C95" t="s">
        <v>105</v>
      </c>
      <c r="D95" s="5">
        <v>82091206</v>
      </c>
      <c r="E95" s="5">
        <v>82091206</v>
      </c>
      <c r="F95" s="5">
        <v>11523452</v>
      </c>
      <c r="G95" s="5">
        <v>11523452</v>
      </c>
      <c r="I95" s="5">
        <v>82091206</v>
      </c>
      <c r="J95" s="5">
        <v>11523452</v>
      </c>
      <c r="K95" s="5">
        <v>6733188</v>
      </c>
      <c r="L95" s="5">
        <v>2141480</v>
      </c>
      <c r="M95" s="5">
        <v>1540000</v>
      </c>
    </row>
    <row r="96" spans="3:13" ht="15.5" x14ac:dyDescent="0.35">
      <c r="C96" t="s">
        <v>106</v>
      </c>
      <c r="D96" s="5">
        <v>72387822679</v>
      </c>
      <c r="E96" s="5">
        <v>57915097840</v>
      </c>
      <c r="F96" s="5">
        <v>42633309354</v>
      </c>
      <c r="G96" s="5">
        <v>58012782309</v>
      </c>
      <c r="I96" s="5">
        <v>57915097840</v>
      </c>
      <c r="J96" s="5">
        <v>30790069852</v>
      </c>
      <c r="K96" s="5">
        <v>21661202750</v>
      </c>
      <c r="L96" s="5">
        <v>18984468393</v>
      </c>
      <c r="M96" s="5">
        <v>18854342341</v>
      </c>
    </row>
    <row r="97" spans="3:13" ht="15.5" x14ac:dyDescent="0.35">
      <c r="C97" t="s">
        <v>107</v>
      </c>
      <c r="D97" s="5">
        <v>166665513152</v>
      </c>
      <c r="E97" s="5">
        <v>131004086117</v>
      </c>
      <c r="F97" s="5">
        <v>137209137507</v>
      </c>
      <c r="G97" s="5">
        <v>135942787457</v>
      </c>
      <c r="I97" s="5">
        <v>131004086117</v>
      </c>
      <c r="J97" s="5">
        <v>65886186535</v>
      </c>
      <c r="K97" s="5">
        <v>36298350795</v>
      </c>
      <c r="L97" s="5">
        <v>25665844627</v>
      </c>
      <c r="M97" s="5">
        <v>24774895724</v>
      </c>
    </row>
    <row r="98" spans="3:13" ht="15.5" x14ac:dyDescent="0.35">
      <c r="C98" t="s">
        <v>108</v>
      </c>
    </row>
    <row r="99" spans="3:13" ht="15.5" x14ac:dyDescent="0.35">
      <c r="C99" t="s">
        <v>109</v>
      </c>
    </row>
    <row r="100" spans="3:13" ht="15.5" x14ac:dyDescent="0.35">
      <c r="C100" t="s">
        <v>110</v>
      </c>
      <c r="D100" s="5">
        <v>14066073018</v>
      </c>
      <c r="E100" s="5">
        <v>10997874793</v>
      </c>
      <c r="F100" s="5">
        <v>12741438676</v>
      </c>
      <c r="G100" s="5">
        <v>12934403098</v>
      </c>
      <c r="I100" s="5">
        <v>10997874793</v>
      </c>
      <c r="J100" s="5">
        <v>11432837836</v>
      </c>
      <c r="K100" s="5">
        <v>14843224759</v>
      </c>
      <c r="L100" s="5">
        <v>9975366595</v>
      </c>
      <c r="M100" s="5">
        <v>6063057939</v>
      </c>
    </row>
    <row r="101" spans="3:13" ht="15.5" x14ac:dyDescent="0.35">
      <c r="C101" t="s">
        <v>111</v>
      </c>
    </row>
    <row r="102" spans="3:13" ht="15.5" x14ac:dyDescent="0.35">
      <c r="C102" t="s">
        <v>112</v>
      </c>
      <c r="D102" s="5">
        <v>1294517979</v>
      </c>
      <c r="E102" s="5">
        <v>900062913</v>
      </c>
      <c r="F102" s="5">
        <v>1113908174</v>
      </c>
      <c r="G102" s="5">
        <v>1508886993</v>
      </c>
      <c r="I102" s="5">
        <v>900062913</v>
      </c>
      <c r="J102" s="5">
        <v>376945015</v>
      </c>
      <c r="K102" s="5">
        <v>881156077</v>
      </c>
      <c r="L102" s="5">
        <v>743388032</v>
      </c>
      <c r="M102" s="5">
        <v>314596000</v>
      </c>
    </row>
    <row r="103" spans="3:13" ht="15.5" x14ac:dyDescent="0.35">
      <c r="C103" t="s">
        <v>113</v>
      </c>
    </row>
    <row r="104" spans="3:13" ht="15.5" x14ac:dyDescent="0.35">
      <c r="C104" t="s">
        <v>114</v>
      </c>
      <c r="D104" s="5">
        <v>3915446891</v>
      </c>
      <c r="E104" s="5">
        <v>3953312094</v>
      </c>
      <c r="F104" s="5">
        <v>1861920346</v>
      </c>
      <c r="G104" s="5">
        <v>4308986398</v>
      </c>
      <c r="I104" s="5">
        <v>3953312094</v>
      </c>
      <c r="J104" s="5">
        <v>1820026269</v>
      </c>
      <c r="K104" s="5">
        <v>429319285</v>
      </c>
      <c r="L104" s="5">
        <v>244540030</v>
      </c>
      <c r="M104" s="5">
        <v>316561941</v>
      </c>
    </row>
    <row r="105" spans="3:13" ht="15.5" x14ac:dyDescent="0.35">
      <c r="C105" t="s">
        <v>115</v>
      </c>
      <c r="D105" s="5">
        <v>9123730537</v>
      </c>
      <c r="E105" s="5">
        <v>7357093204</v>
      </c>
      <c r="F105" s="5">
        <v>7838566168</v>
      </c>
      <c r="G105" s="5">
        <v>8452642940</v>
      </c>
      <c r="I105" s="5">
        <v>7357093204</v>
      </c>
      <c r="J105" s="5">
        <v>8638907761</v>
      </c>
      <c r="K105" s="5">
        <v>11351681165</v>
      </c>
      <c r="L105" s="5">
        <v>7527617554</v>
      </c>
      <c r="M105" s="5">
        <v>4185855080</v>
      </c>
    </row>
    <row r="106" spans="3:13" ht="15.5" x14ac:dyDescent="0.35">
      <c r="C106" t="s">
        <v>116</v>
      </c>
      <c r="D106" s="5">
        <v>484203327</v>
      </c>
      <c r="E106" s="5">
        <v>484203327</v>
      </c>
      <c r="F106" s="5">
        <v>571072467</v>
      </c>
      <c r="G106" s="5">
        <v>571072467</v>
      </c>
      <c r="I106" s="5">
        <v>484203327</v>
      </c>
      <c r="J106" s="5">
        <v>36972467</v>
      </c>
      <c r="K106" s="5">
        <v>34234336</v>
      </c>
      <c r="L106" s="5">
        <v>7712610</v>
      </c>
    </row>
    <row r="107" spans="3:13" ht="15.5" x14ac:dyDescent="0.35">
      <c r="C107" t="s">
        <v>273</v>
      </c>
    </row>
    <row r="108" spans="3:13" ht="15.5" x14ac:dyDescent="0.35">
      <c r="C108" t="s">
        <v>118</v>
      </c>
    </row>
    <row r="109" spans="3:13" ht="15.5" x14ac:dyDescent="0.35">
      <c r="C109" t="s">
        <v>350</v>
      </c>
      <c r="D109" s="5">
        <v>124492500</v>
      </c>
      <c r="E109" s="5">
        <v>136950000</v>
      </c>
      <c r="F109" s="5">
        <v>273706112</v>
      </c>
      <c r="G109" s="5">
        <v>295163612</v>
      </c>
      <c r="I109" s="5">
        <v>136950000</v>
      </c>
      <c r="J109" s="5">
        <v>186750000</v>
      </c>
      <c r="K109" s="5">
        <v>2280000</v>
      </c>
      <c r="L109" s="5">
        <v>29640000</v>
      </c>
      <c r="M109" s="5">
        <v>57000000</v>
      </c>
    </row>
    <row r="110" spans="3:13" ht="15.5" x14ac:dyDescent="0.35">
      <c r="C110" t="s">
        <v>276</v>
      </c>
      <c r="D110" s="5">
        <v>5162260040</v>
      </c>
      <c r="E110" s="5">
        <v>5524787655</v>
      </c>
      <c r="F110" s="5">
        <v>7236949399</v>
      </c>
      <c r="G110" s="5">
        <v>9107478585</v>
      </c>
      <c r="I110" s="5">
        <v>5524787655</v>
      </c>
      <c r="J110" s="5">
        <v>8336568610</v>
      </c>
      <c r="K110" s="5">
        <v>1425000000</v>
      </c>
    </row>
    <row r="111" spans="3:13" ht="15.5" x14ac:dyDescent="0.35">
      <c r="C111" t="s">
        <v>120</v>
      </c>
      <c r="D111" s="5">
        <v>1451613939</v>
      </c>
      <c r="E111" s="5">
        <v>1451613939</v>
      </c>
      <c r="F111" s="5">
        <v>82008636</v>
      </c>
      <c r="G111" s="5">
        <v>237008636</v>
      </c>
      <c r="I111" s="5">
        <v>1451613939</v>
      </c>
      <c r="J111" s="5">
        <v>586203636</v>
      </c>
      <c r="K111" s="5">
        <v>123744713</v>
      </c>
      <c r="L111" s="5">
        <v>313542527</v>
      </c>
      <c r="M111" s="5">
        <v>74537382</v>
      </c>
    </row>
    <row r="112" spans="3:13" ht="15.5" x14ac:dyDescent="0.35">
      <c r="C112" t="s">
        <v>121</v>
      </c>
      <c r="D112" s="5">
        <v>9578163819</v>
      </c>
      <c r="E112" s="5">
        <v>9991014137</v>
      </c>
      <c r="F112" s="5">
        <v>9792323293</v>
      </c>
      <c r="G112" s="5">
        <v>14131376031</v>
      </c>
      <c r="I112" s="5">
        <v>9991014137</v>
      </c>
      <c r="J112" s="5">
        <v>10763092315</v>
      </c>
      <c r="K112" s="5">
        <v>2111616588</v>
      </c>
      <c r="L112" s="5">
        <v>316263727</v>
      </c>
      <c r="M112" s="5">
        <v>420304365</v>
      </c>
    </row>
    <row r="113" spans="3:13" ht="15.5" x14ac:dyDescent="0.35">
      <c r="C113" t="s">
        <v>122</v>
      </c>
      <c r="D113" s="5">
        <v>9578163819</v>
      </c>
      <c r="E113" s="5">
        <v>9991014137</v>
      </c>
      <c r="F113" s="5">
        <v>9792323293</v>
      </c>
      <c r="G113" s="5">
        <v>14131376031</v>
      </c>
      <c r="I113" s="5">
        <v>9991014137</v>
      </c>
      <c r="J113" s="5">
        <v>10763092315</v>
      </c>
      <c r="K113" s="5">
        <v>2111616588</v>
      </c>
      <c r="L113" s="5">
        <v>316263727</v>
      </c>
      <c r="M113" s="5">
        <v>420304365</v>
      </c>
    </row>
    <row r="114" spans="3:13" ht="15.5" x14ac:dyDescent="0.35">
      <c r="C114" t="s">
        <v>124</v>
      </c>
    </row>
    <row r="115" spans="3:13" ht="15.5" x14ac:dyDescent="0.35">
      <c r="C115" t="s">
        <v>125</v>
      </c>
      <c r="D115" s="5">
        <v>5614740418</v>
      </c>
      <c r="E115" s="5">
        <v>5989725533</v>
      </c>
      <c r="F115" s="5">
        <v>7909640359</v>
      </c>
      <c r="G115" s="5">
        <v>9801627045</v>
      </c>
      <c r="I115" s="5">
        <v>5989725533</v>
      </c>
      <c r="J115" s="5">
        <v>8922303458</v>
      </c>
      <c r="K115" s="5">
        <v>1665310303</v>
      </c>
      <c r="L115" s="5">
        <v>66609697</v>
      </c>
      <c r="M115" s="5">
        <v>101242424</v>
      </c>
    </row>
    <row r="116" spans="3:13" ht="15.5" x14ac:dyDescent="0.35">
      <c r="C116" t="s">
        <v>123</v>
      </c>
    </row>
    <row r="117" spans="3:13" ht="15.5" x14ac:dyDescent="0.35">
      <c r="C117" t="s">
        <v>126</v>
      </c>
      <c r="D117" s="5">
        <v>23644236837</v>
      </c>
      <c r="E117" s="5">
        <v>20988888930</v>
      </c>
      <c r="F117" s="5">
        <v>22533761969</v>
      </c>
      <c r="G117" s="5">
        <v>27065779129</v>
      </c>
      <c r="I117" s="5">
        <v>20988888930</v>
      </c>
      <c r="J117" s="5">
        <v>22195930151</v>
      </c>
      <c r="K117" s="5">
        <v>16954841347</v>
      </c>
      <c r="L117" s="5">
        <v>10291630322</v>
      </c>
      <c r="M117" s="5">
        <v>6483362304</v>
      </c>
    </row>
    <row r="118" spans="3:13" ht="15.5" x14ac:dyDescent="0.35">
      <c r="C118" t="s">
        <v>127</v>
      </c>
    </row>
    <row r="119" spans="3:13" ht="15.5" x14ac:dyDescent="0.35">
      <c r="C119" t="s">
        <v>128</v>
      </c>
      <c r="D119" s="5">
        <v>30000000000</v>
      </c>
      <c r="E119" s="5">
        <v>30000000000</v>
      </c>
      <c r="F119" s="5">
        <v>30000000000</v>
      </c>
      <c r="G119" s="5">
        <v>30000000000</v>
      </c>
      <c r="I119" s="5">
        <v>30000000000</v>
      </c>
      <c r="J119" s="5">
        <v>21500000000</v>
      </c>
      <c r="K119" s="5">
        <v>2000000000</v>
      </c>
      <c r="L119" s="5">
        <v>2000000000</v>
      </c>
      <c r="M119" s="5">
        <v>500000000</v>
      </c>
    </row>
    <row r="120" spans="3:13" ht="15.5" x14ac:dyDescent="0.35">
      <c r="C120" t="s">
        <v>129</v>
      </c>
      <c r="D120" s="5">
        <v>76180889112</v>
      </c>
      <c r="E120" s="5">
        <v>48049087862</v>
      </c>
      <c r="F120" s="5">
        <v>51570677627</v>
      </c>
      <c r="G120" s="5">
        <v>51432797270</v>
      </c>
      <c r="I120" s="5">
        <v>48049087862</v>
      </c>
      <c r="J120" s="5">
        <v>505707433</v>
      </c>
      <c r="K120" s="5">
        <v>1361266206</v>
      </c>
      <c r="L120" s="5">
        <v>1521988586</v>
      </c>
    </row>
    <row r="121" spans="3:13" ht="15.5" x14ac:dyDescent="0.35">
      <c r="C121" t="s">
        <v>130</v>
      </c>
      <c r="D121" s="5">
        <v>31800056063</v>
      </c>
      <c r="E121" s="5">
        <v>28884206134</v>
      </c>
      <c r="F121" s="5">
        <v>26732371957</v>
      </c>
      <c r="G121" s="5">
        <v>24949461715</v>
      </c>
      <c r="I121" s="5">
        <v>28884206134</v>
      </c>
      <c r="J121" s="5">
        <v>20252420120</v>
      </c>
      <c r="K121" s="5">
        <v>16650884748</v>
      </c>
      <c r="L121" s="5">
        <v>12379081492</v>
      </c>
      <c r="M121" s="5">
        <v>16010227265</v>
      </c>
    </row>
    <row r="122" spans="3:13" ht="15.5" x14ac:dyDescent="0.35">
      <c r="C122" t="s">
        <v>131</v>
      </c>
      <c r="D122" s="5">
        <v>200000000</v>
      </c>
      <c r="E122" s="5">
        <v>200000000</v>
      </c>
      <c r="F122" s="5">
        <v>200000000</v>
      </c>
      <c r="G122" s="5">
        <v>200000000</v>
      </c>
      <c r="I122" s="5">
        <v>200000000</v>
      </c>
      <c r="J122" s="5">
        <v>200000000</v>
      </c>
      <c r="K122" s="5">
        <v>175000000</v>
      </c>
      <c r="L122" s="5">
        <v>150000000</v>
      </c>
      <c r="M122" s="5">
        <v>125000000</v>
      </c>
    </row>
    <row r="123" spans="3:13" ht="15.5" x14ac:dyDescent="0.35">
      <c r="C123" t="s">
        <v>132</v>
      </c>
      <c r="D123" s="5">
        <v>31600056063</v>
      </c>
      <c r="E123" s="5">
        <v>28684206134</v>
      </c>
      <c r="F123" s="5">
        <v>26532371957</v>
      </c>
      <c r="G123" s="5">
        <v>24749461715</v>
      </c>
      <c r="I123" s="5">
        <v>28684206134</v>
      </c>
      <c r="J123" s="5">
        <v>20052420120</v>
      </c>
      <c r="K123" s="5">
        <v>16475884748</v>
      </c>
      <c r="L123" s="5">
        <v>12229081492</v>
      </c>
      <c r="M123" s="5">
        <v>15885227265</v>
      </c>
    </row>
    <row r="124" spans="3:13" ht="15.5" x14ac:dyDescent="0.35">
      <c r="C124" t="s">
        <v>133</v>
      </c>
      <c r="D124" s="5">
        <v>31800056063</v>
      </c>
      <c r="E124" s="5">
        <v>28884206134</v>
      </c>
      <c r="F124" s="5">
        <v>26732371957</v>
      </c>
      <c r="G124" s="5">
        <v>24949461715</v>
      </c>
      <c r="I124" s="5">
        <v>28884206134</v>
      </c>
      <c r="J124" s="5">
        <v>20252420120</v>
      </c>
      <c r="K124" s="5">
        <v>16650884748</v>
      </c>
      <c r="L124" s="5">
        <v>12379081492</v>
      </c>
      <c r="M124" s="5">
        <v>16010227265</v>
      </c>
    </row>
    <row r="125" spans="3:13" ht="15.5" x14ac:dyDescent="0.35">
      <c r="C125" t="s">
        <v>134</v>
      </c>
      <c r="D125" s="5">
        <v>5047465897</v>
      </c>
      <c r="E125" s="5">
        <v>3089037948</v>
      </c>
      <c r="F125" s="5">
        <v>6371320511</v>
      </c>
      <c r="G125" s="5">
        <v>2493743900</v>
      </c>
      <c r="I125" s="5">
        <v>3089037948</v>
      </c>
      <c r="J125" s="5">
        <v>1431123388</v>
      </c>
      <c r="K125" s="5">
        <v>727904427</v>
      </c>
      <c r="L125" s="5">
        <v>531261980</v>
      </c>
      <c r="M125" s="5">
        <v>109833885</v>
      </c>
    </row>
    <row r="126" spans="3:13" ht="15.5" x14ac:dyDescent="0.35">
      <c r="C126" t="s">
        <v>9</v>
      </c>
      <c r="D126" s="5">
        <v>143021276315</v>
      </c>
      <c r="E126" s="5">
        <v>110015197187</v>
      </c>
      <c r="F126" s="5">
        <v>114675375538</v>
      </c>
      <c r="G126" s="5">
        <v>108877008328</v>
      </c>
      <c r="I126" s="5">
        <v>110015197187</v>
      </c>
      <c r="J126" s="5">
        <v>43690256384</v>
      </c>
      <c r="K126" s="5">
        <v>19343509448</v>
      </c>
      <c r="L126" s="5">
        <v>15374214306</v>
      </c>
      <c r="M126" s="5">
        <v>18291533420</v>
      </c>
    </row>
    <row r="127" spans="3:13" ht="15.5" x14ac:dyDescent="0.35">
      <c r="C127" t="s">
        <v>135</v>
      </c>
      <c r="D127" s="5">
        <v>166665513152</v>
      </c>
      <c r="E127" s="5">
        <v>131004086117</v>
      </c>
      <c r="F127" s="5">
        <v>137209137507</v>
      </c>
      <c r="G127" s="5">
        <v>135942787457</v>
      </c>
      <c r="I127" s="5">
        <v>131004086117</v>
      </c>
      <c r="J127" s="5">
        <v>65886186535</v>
      </c>
      <c r="K127" s="5">
        <v>36298350795</v>
      </c>
      <c r="L127" s="5">
        <v>25665844628</v>
      </c>
      <c r="M127" s="5">
        <v>24774895724</v>
      </c>
    </row>
    <row r="128" spans="3:13" ht="15.5" x14ac:dyDescent="0.35">
      <c r="C128" t="s">
        <v>136</v>
      </c>
      <c r="D128" s="5">
        <v>600000000</v>
      </c>
      <c r="E128" s="5">
        <v>600000000</v>
      </c>
      <c r="F128" s="5">
        <v>600000000</v>
      </c>
      <c r="G128" s="5">
        <v>600000000</v>
      </c>
      <c r="I128" s="5">
        <v>600000000</v>
      </c>
      <c r="J128" s="5">
        <v>430000000</v>
      </c>
      <c r="K128" s="5">
        <v>4000</v>
      </c>
      <c r="L128" s="5">
        <v>4000</v>
      </c>
      <c r="M128" s="5">
        <v>1000</v>
      </c>
    </row>
    <row r="130" spans="2:13" ht="15.5" x14ac:dyDescent="0.35">
      <c r="B130" t="s">
        <v>137</v>
      </c>
      <c r="C130" t="s">
        <v>138</v>
      </c>
      <c r="D130" s="5">
        <v>-892545525</v>
      </c>
      <c r="E130" s="5">
        <v>21169690120</v>
      </c>
      <c r="F130" s="5">
        <v>-10243892470</v>
      </c>
      <c r="G130" s="5">
        <v>14907315852</v>
      </c>
      <c r="I130" s="5">
        <v>23723588604</v>
      </c>
      <c r="J130" s="5">
        <v>12962336175</v>
      </c>
      <c r="K130" s="5">
        <v>14016751941</v>
      </c>
      <c r="L130" s="5">
        <v>14472678249</v>
      </c>
      <c r="M130" s="5">
        <v>18648277352</v>
      </c>
    </row>
    <row r="131" spans="2:13" ht="15.5" x14ac:dyDescent="0.35">
      <c r="C131" t="s">
        <v>139</v>
      </c>
      <c r="D131" s="5">
        <v>41336629457</v>
      </c>
      <c r="E131" s="5">
        <v>46339042432</v>
      </c>
      <c r="F131" s="5">
        <v>37644675170</v>
      </c>
      <c r="G131" s="5">
        <v>47719537029</v>
      </c>
      <c r="I131" s="5">
        <v>157670858364</v>
      </c>
      <c r="J131" s="5">
        <v>118680767465</v>
      </c>
      <c r="K131" s="5">
        <v>55978069984</v>
      </c>
      <c r="L131" s="5">
        <v>38384238924</v>
      </c>
      <c r="M131" s="5">
        <v>38195936861</v>
      </c>
    </row>
    <row r="132" spans="2:13" ht="15.5" x14ac:dyDescent="0.35">
      <c r="C132" t="s">
        <v>140</v>
      </c>
      <c r="D132" s="5">
        <v>-24589188125</v>
      </c>
      <c r="E132" s="5">
        <v>-15384289763</v>
      </c>
      <c r="F132" s="5">
        <v>-16631331650</v>
      </c>
      <c r="G132" s="5">
        <v>-21401659164</v>
      </c>
      <c r="I132" s="5">
        <v>-76034915365</v>
      </c>
      <c r="J132" s="5">
        <v>-65505550192</v>
      </c>
      <c r="K132" s="5">
        <v>-31474415355</v>
      </c>
      <c r="L132" s="5">
        <v>-16603773302</v>
      </c>
      <c r="M132" s="5">
        <v>-13746522134</v>
      </c>
    </row>
    <row r="133" spans="2:13" ht="15.5" x14ac:dyDescent="0.35">
      <c r="C133" t="s">
        <v>142</v>
      </c>
      <c r="D133" s="5">
        <v>-1757463484</v>
      </c>
      <c r="E133" s="5">
        <v>-1473163863</v>
      </c>
      <c r="F133" s="5">
        <v>-1238443508</v>
      </c>
      <c r="G133" s="5">
        <v>-1133354320</v>
      </c>
      <c r="I133" s="5">
        <v>-5415657518</v>
      </c>
      <c r="J133" s="5">
        <v>-3723285427</v>
      </c>
      <c r="K133" s="5">
        <v>-1647695931</v>
      </c>
      <c r="L133" s="5">
        <v>-1561753159</v>
      </c>
      <c r="M133" s="5">
        <v>-1295831025</v>
      </c>
    </row>
    <row r="134" spans="2:13" ht="15.5" x14ac:dyDescent="0.35">
      <c r="C134" t="s">
        <v>834</v>
      </c>
      <c r="E134" s="5">
        <v>-52132270629</v>
      </c>
      <c r="F134" s="5">
        <v>13836946309</v>
      </c>
      <c r="G134" s="5">
        <v>-13836946309</v>
      </c>
      <c r="I134" s="5">
        <v>-52132270629</v>
      </c>
      <c r="J134" s="5">
        <v>-37838963844</v>
      </c>
      <c r="K134" s="5">
        <v>-9406221768</v>
      </c>
      <c r="L134" s="5">
        <v>-6267452988</v>
      </c>
      <c r="M134" s="5">
        <v>-4978374929</v>
      </c>
    </row>
    <row r="135" spans="2:13" ht="15.5" x14ac:dyDescent="0.35">
      <c r="C135" t="s">
        <v>1002</v>
      </c>
      <c r="D135" s="5">
        <v>328986410</v>
      </c>
      <c r="G135" s="5">
        <v>-6842809</v>
      </c>
    </row>
    <row r="136" spans="2:13" ht="15.5" x14ac:dyDescent="0.35">
      <c r="C136" t="s">
        <v>616</v>
      </c>
      <c r="D136" s="5">
        <v>-280423070</v>
      </c>
      <c r="E136" s="5">
        <v>-1261342553</v>
      </c>
      <c r="F136" s="5">
        <v>-246263229</v>
      </c>
      <c r="G136" s="5">
        <v>-213069782</v>
      </c>
      <c r="I136" s="5">
        <v>-1869655647</v>
      </c>
      <c r="J136" s="5">
        <v>-1406848749</v>
      </c>
      <c r="K136" s="5">
        <v>-1262674715</v>
      </c>
      <c r="L136" s="5">
        <v>-855015367</v>
      </c>
      <c r="M136" s="5">
        <v>-292823663</v>
      </c>
    </row>
    <row r="137" spans="2:13" ht="15.5" x14ac:dyDescent="0.35">
      <c r="C137" t="s">
        <v>614</v>
      </c>
      <c r="E137" s="5">
        <v>1287455303</v>
      </c>
      <c r="F137" s="5">
        <v>184783631</v>
      </c>
      <c r="G137" s="5">
        <v>32990465</v>
      </c>
      <c r="I137" s="5">
        <v>1505229399</v>
      </c>
      <c r="J137" s="5">
        <v>2756216922</v>
      </c>
      <c r="K137" s="5">
        <v>1829689726</v>
      </c>
      <c r="L137" s="5">
        <v>1376434141</v>
      </c>
      <c r="M137" s="5">
        <v>765892242</v>
      </c>
    </row>
    <row r="138" spans="2:13" ht="15.5" x14ac:dyDescent="0.35">
      <c r="C138" t="s">
        <v>626</v>
      </c>
      <c r="D138" s="5">
        <v>-15931086713</v>
      </c>
      <c r="E138" s="5">
        <v>43794259193</v>
      </c>
      <c r="F138" s="5">
        <v>-43794259193</v>
      </c>
      <c r="G138" s="5">
        <v>3746660742</v>
      </c>
    </row>
    <row r="139" spans="2:13" ht="15.5" x14ac:dyDescent="0.35">
      <c r="C139" t="s">
        <v>458</v>
      </c>
    </row>
    <row r="140" spans="2:13" ht="15.5" x14ac:dyDescent="0.35">
      <c r="C140" t="s">
        <v>1197</v>
      </c>
    </row>
    <row r="141" spans="2:13" ht="15.5" x14ac:dyDescent="0.35">
      <c r="C141" t="s">
        <v>144</v>
      </c>
    </row>
    <row r="142" spans="2:13" ht="15.5" x14ac:dyDescent="0.35">
      <c r="C142" t="s">
        <v>145</v>
      </c>
      <c r="D142" s="5">
        <v>16659374549</v>
      </c>
      <c r="E142" s="5">
        <v>-2875342659</v>
      </c>
      <c r="F142" s="5">
        <v>13460401774</v>
      </c>
      <c r="G142" s="5">
        <v>-24865715784</v>
      </c>
      <c r="I142" s="5">
        <v>33951133814</v>
      </c>
      <c r="J142" s="5">
        <v>-1728384571</v>
      </c>
      <c r="K142" s="5">
        <v>-3550482513</v>
      </c>
      <c r="L142" s="5">
        <v>-7522021912</v>
      </c>
      <c r="M142" s="5">
        <v>-13582014646</v>
      </c>
    </row>
    <row r="143" spans="2:13" ht="15.5" x14ac:dyDescent="0.35">
      <c r="C143" t="s">
        <v>146</v>
      </c>
      <c r="D143" s="5">
        <v>-16898701468</v>
      </c>
      <c r="E143" s="5">
        <v>-9465121365</v>
      </c>
      <c r="F143" s="5">
        <v>-22524413711</v>
      </c>
      <c r="G143" s="5">
        <v>409541086</v>
      </c>
      <c r="I143" s="5">
        <v>-34726341103</v>
      </c>
      <c r="J143" s="5">
        <v>-8850200503</v>
      </c>
      <c r="K143" s="5">
        <v>-7468225735</v>
      </c>
      <c r="L143" s="5">
        <v>-7924846846</v>
      </c>
      <c r="M143" s="5">
        <v>-3705486996</v>
      </c>
    </row>
    <row r="144" spans="2:13" ht="15.5" x14ac:dyDescent="0.35">
      <c r="C144" t="s">
        <v>148</v>
      </c>
      <c r="D144" s="5">
        <v>-3676560992</v>
      </c>
      <c r="E144" s="5">
        <v>-10547238474</v>
      </c>
      <c r="F144" s="5">
        <v>-3621699434</v>
      </c>
      <c r="G144" s="5">
        <v>-3347839329</v>
      </c>
      <c r="I144" s="5">
        <v>-20519840729</v>
      </c>
      <c r="J144" s="5">
        <v>-6607119916</v>
      </c>
      <c r="K144" s="5">
        <v>-7488489848</v>
      </c>
      <c r="L144" s="5">
        <v>-7324770272</v>
      </c>
      <c r="M144" s="5">
        <v>-3740486996</v>
      </c>
    </row>
    <row r="145" spans="3:13" ht="15.5" x14ac:dyDescent="0.35">
      <c r="C145" t="s">
        <v>825</v>
      </c>
      <c r="J145" s="5">
        <v>-995000000</v>
      </c>
      <c r="K145" s="5">
        <v>-250000000</v>
      </c>
    </row>
    <row r="146" spans="3:13" ht="15.5" x14ac:dyDescent="0.35">
      <c r="C146" t="s">
        <v>1635</v>
      </c>
      <c r="E146" s="5">
        <v>-3500000000</v>
      </c>
      <c r="F146" s="5">
        <v>-9000000000</v>
      </c>
      <c r="I146" s="5">
        <v>-12500000000</v>
      </c>
      <c r="J146" s="5">
        <v>-820000000</v>
      </c>
    </row>
    <row r="147" spans="3:13" ht="15.5" x14ac:dyDescent="0.35">
      <c r="C147" t="s">
        <v>803</v>
      </c>
      <c r="E147" s="5">
        <v>-500000000</v>
      </c>
      <c r="F147" s="5">
        <v>500000000</v>
      </c>
    </row>
    <row r="148" spans="3:13" ht="15.5" x14ac:dyDescent="0.35">
      <c r="C148" t="s">
        <v>1636</v>
      </c>
      <c r="E148" s="5">
        <v>10000000000</v>
      </c>
      <c r="F148" s="5">
        <v>-10000000000</v>
      </c>
    </row>
    <row r="149" spans="3:13" ht="15.5" x14ac:dyDescent="0.35">
      <c r="C149" t="s">
        <v>630</v>
      </c>
      <c r="E149" s="5">
        <v>91824061</v>
      </c>
      <c r="G149" s="5">
        <v>103199738</v>
      </c>
      <c r="I149" s="5">
        <v>51740178</v>
      </c>
      <c r="J149" s="5">
        <v>178788849</v>
      </c>
      <c r="K149" s="5">
        <v>20264113</v>
      </c>
      <c r="L149" s="5">
        <v>-375076574</v>
      </c>
    </row>
    <row r="150" spans="3:13" ht="15.5" x14ac:dyDescent="0.35">
      <c r="C150" t="s">
        <v>1637</v>
      </c>
      <c r="E150" s="5">
        <v>-49500000</v>
      </c>
      <c r="F150" s="5">
        <v>-402714277</v>
      </c>
      <c r="G150" s="5">
        <v>402714277</v>
      </c>
      <c r="I150" s="5">
        <v>-49500000</v>
      </c>
      <c r="J150" s="5">
        <v>-606869436</v>
      </c>
      <c r="K150" s="5">
        <v>250000000</v>
      </c>
      <c r="L150" s="5">
        <v>-225000000</v>
      </c>
      <c r="M150" s="5">
        <v>35000000</v>
      </c>
    </row>
    <row r="151" spans="3:13" ht="15.5" x14ac:dyDescent="0.35">
      <c r="C151" t="s">
        <v>1638</v>
      </c>
      <c r="E151" s="5">
        <v>-2074834853</v>
      </c>
      <c r="I151" s="5">
        <v>-2074834853</v>
      </c>
    </row>
    <row r="152" spans="3:13" ht="15.5" x14ac:dyDescent="0.35">
      <c r="C152" t="s">
        <v>290</v>
      </c>
    </row>
    <row r="153" spans="3:13" ht="15.5" x14ac:dyDescent="0.35">
      <c r="C153" t="s">
        <v>570</v>
      </c>
      <c r="D153" s="5">
        <v>-13500000000</v>
      </c>
    </row>
    <row r="154" spans="3:13" ht="15.5" x14ac:dyDescent="0.35">
      <c r="C154" t="s">
        <v>1639</v>
      </c>
      <c r="E154" s="5">
        <v>-2995461613</v>
      </c>
      <c r="G154" s="5">
        <v>3251466400</v>
      </c>
      <c r="I154" s="5">
        <v>256004787</v>
      </c>
    </row>
    <row r="155" spans="3:13" ht="15.5" x14ac:dyDescent="0.35">
      <c r="C155" t="s">
        <v>1149</v>
      </c>
    </row>
    <row r="156" spans="3:13" ht="15.5" x14ac:dyDescent="0.35">
      <c r="C156" t="s">
        <v>415</v>
      </c>
      <c r="D156" s="5">
        <v>277859524</v>
      </c>
      <c r="E156" s="5">
        <v>110089514</v>
      </c>
      <c r="I156" s="5">
        <v>110089514</v>
      </c>
    </row>
    <row r="157" spans="3:13" ht="15.5" x14ac:dyDescent="0.35">
      <c r="C157" t="s">
        <v>298</v>
      </c>
    </row>
    <row r="158" spans="3:13" ht="15.5" x14ac:dyDescent="0.35">
      <c r="C158" t="s">
        <v>1198</v>
      </c>
    </row>
    <row r="159" spans="3:13" ht="15.5" x14ac:dyDescent="0.35">
      <c r="C159" t="s">
        <v>1199</v>
      </c>
    </row>
    <row r="160" spans="3:13" ht="15.5" x14ac:dyDescent="0.35">
      <c r="C160" t="s">
        <v>149</v>
      </c>
      <c r="D160" s="5">
        <v>16659374549</v>
      </c>
      <c r="E160" s="5">
        <v>-2875342659</v>
      </c>
      <c r="F160" s="5">
        <v>13460401774</v>
      </c>
      <c r="G160" s="5">
        <v>-24865715784</v>
      </c>
      <c r="I160" s="5">
        <v>33951133814</v>
      </c>
      <c r="J160" s="5">
        <v>-1728384571</v>
      </c>
      <c r="K160" s="5">
        <v>-3550482513</v>
      </c>
      <c r="L160" s="5">
        <v>-7522021912</v>
      </c>
      <c r="M160" s="5">
        <v>-13582014646</v>
      </c>
    </row>
    <row r="161" spans="3:13" ht="15.5" x14ac:dyDescent="0.35">
      <c r="C161" t="s">
        <v>420</v>
      </c>
      <c r="D161" s="5">
        <v>-11109899086</v>
      </c>
      <c r="E161" s="5">
        <v>-6727298994</v>
      </c>
      <c r="F161" s="5">
        <v>19704215705</v>
      </c>
      <c r="G161" s="5">
        <v>-12252685844</v>
      </c>
      <c r="I161" s="5">
        <v>-6727298994</v>
      </c>
      <c r="J161" s="5">
        <v>235046819</v>
      </c>
      <c r="K161" s="5">
        <v>2874517487</v>
      </c>
      <c r="L161" s="5">
        <v>5977978088</v>
      </c>
    </row>
    <row r="162" spans="3:13" ht="15.5" x14ac:dyDescent="0.35">
      <c r="C162" t="s">
        <v>636</v>
      </c>
    </row>
    <row r="163" spans="3:13" ht="15.5" x14ac:dyDescent="0.35">
      <c r="C163" t="s">
        <v>635</v>
      </c>
      <c r="D163" s="5">
        <v>-362527615</v>
      </c>
      <c r="G163" s="5">
        <v>360060085</v>
      </c>
    </row>
    <row r="164" spans="3:13" ht="15.5" x14ac:dyDescent="0.35">
      <c r="C164" t="s">
        <v>685</v>
      </c>
      <c r="E164" s="5">
        <v>4218284745</v>
      </c>
      <c r="F164" s="5">
        <v>-4218284745</v>
      </c>
      <c r="M164" s="5">
        <v>-5582014646</v>
      </c>
    </row>
    <row r="165" spans="3:13" ht="15.5" x14ac:dyDescent="0.35">
      <c r="C165" t="s">
        <v>1200</v>
      </c>
    </row>
    <row r="166" spans="3:13" ht="15.5" x14ac:dyDescent="0.35">
      <c r="C166" t="s">
        <v>150</v>
      </c>
    </row>
    <row r="167" spans="3:13" ht="15.5" x14ac:dyDescent="0.35">
      <c r="C167" t="s">
        <v>606</v>
      </c>
      <c r="D167" s="5">
        <v>28131801250</v>
      </c>
    </row>
    <row r="168" spans="3:13" ht="15.5" x14ac:dyDescent="0.35">
      <c r="C168" t="s">
        <v>1640</v>
      </c>
      <c r="J168" s="5">
        <v>-3800000000</v>
      </c>
    </row>
    <row r="169" spans="3:13" ht="15.5" x14ac:dyDescent="0.35">
      <c r="C169" t="s">
        <v>1148</v>
      </c>
    </row>
    <row r="170" spans="3:13" ht="15.5" x14ac:dyDescent="0.35">
      <c r="C170" t="s">
        <v>395</v>
      </c>
      <c r="G170" s="5">
        <v>-13424000000</v>
      </c>
      <c r="I170" s="5">
        <v>-13424000000</v>
      </c>
      <c r="J170" s="5">
        <v>-25050000000</v>
      </c>
      <c r="K170" s="5">
        <v>-7850000000</v>
      </c>
      <c r="L170" s="5">
        <v>-15000000000</v>
      </c>
      <c r="M170" s="5">
        <v>-8000000000</v>
      </c>
    </row>
    <row r="171" spans="3:13" ht="15.5" x14ac:dyDescent="0.35">
      <c r="C171" t="s">
        <v>155</v>
      </c>
    </row>
    <row r="172" spans="3:13" ht="15.5" x14ac:dyDescent="0.35">
      <c r="C172" t="s">
        <v>432</v>
      </c>
      <c r="I172" s="5">
        <v>-3456619571</v>
      </c>
    </row>
    <row r="173" spans="3:13" ht="15.5" x14ac:dyDescent="0.35">
      <c r="C173" t="s">
        <v>795</v>
      </c>
      <c r="J173" s="5">
        <v>19500000000</v>
      </c>
      <c r="L173" s="5">
        <v>1500000000</v>
      </c>
    </row>
    <row r="174" spans="3:13" ht="15.5" x14ac:dyDescent="0.35">
      <c r="C174" t="s">
        <v>1201</v>
      </c>
      <c r="I174" s="5">
        <v>59500000000</v>
      </c>
    </row>
    <row r="175" spans="3:13" ht="15.5" x14ac:dyDescent="0.35">
      <c r="C175" t="s">
        <v>164</v>
      </c>
      <c r="D175" s="5">
        <v>-1131872444</v>
      </c>
      <c r="E175" s="5">
        <v>8829226096</v>
      </c>
      <c r="F175" s="5">
        <v>-19307904407</v>
      </c>
      <c r="G175" s="5">
        <v>-9548858846</v>
      </c>
      <c r="I175" s="5">
        <v>22948381315</v>
      </c>
      <c r="J175" s="5">
        <v>2383751101</v>
      </c>
      <c r="K175" s="5">
        <v>2998043693</v>
      </c>
      <c r="L175" s="5">
        <v>-974190509</v>
      </c>
      <c r="M175" s="5">
        <v>1360775710</v>
      </c>
    </row>
    <row r="176" spans="3:13" ht="15.5" x14ac:dyDescent="0.35">
      <c r="C176" t="s">
        <v>1202</v>
      </c>
    </row>
    <row r="177" spans="2:13" ht="15.5" x14ac:dyDescent="0.35">
      <c r="C177" t="s">
        <v>1203</v>
      </c>
    </row>
    <row r="178" spans="2:13" ht="15.5" x14ac:dyDescent="0.35">
      <c r="C178" t="s">
        <v>165</v>
      </c>
      <c r="D178" s="5">
        <v>29319871604</v>
      </c>
      <c r="I178" s="5">
        <v>6371490290</v>
      </c>
      <c r="J178" s="5">
        <v>3987739189</v>
      </c>
      <c r="K178" s="5">
        <v>989695498</v>
      </c>
      <c r="L178" s="5">
        <v>1963886006</v>
      </c>
      <c r="M178" s="5">
        <v>603110296</v>
      </c>
    </row>
    <row r="179" spans="2:13" ht="15.5" x14ac:dyDescent="0.35">
      <c r="C179" t="s">
        <v>166</v>
      </c>
      <c r="D179" s="5">
        <v>28187999160</v>
      </c>
      <c r="E179" s="5">
        <v>8829226096</v>
      </c>
      <c r="F179" s="5">
        <v>-19307904407</v>
      </c>
      <c r="G179" s="5">
        <v>-9548858846</v>
      </c>
      <c r="I179" s="5">
        <v>29319871605</v>
      </c>
      <c r="J179" s="5">
        <v>6371490290</v>
      </c>
      <c r="K179" s="5">
        <v>3987739191</v>
      </c>
      <c r="L179" s="5">
        <v>989695497</v>
      </c>
      <c r="M179" s="5">
        <v>1963886006</v>
      </c>
    </row>
    <row r="181" spans="2:13" ht="15.5" x14ac:dyDescent="0.35">
      <c r="B181" t="s">
        <v>167</v>
      </c>
      <c r="C181" t="s">
        <v>11</v>
      </c>
      <c r="D181" s="5">
        <v>600000000</v>
      </c>
      <c r="E181" s="5">
        <v>600000000</v>
      </c>
      <c r="F181" s="5">
        <v>600000000</v>
      </c>
      <c r="G181" s="5">
        <v>600000000</v>
      </c>
      <c r="I181" s="5">
        <v>600000000</v>
      </c>
      <c r="J181" s="5">
        <v>430000000</v>
      </c>
      <c r="K181" s="5">
        <v>0</v>
      </c>
      <c r="L181" s="5">
        <v>0</v>
      </c>
      <c r="M181" s="5">
        <v>0</v>
      </c>
    </row>
    <row r="182" spans="2:13" ht="15.5" x14ac:dyDescent="0.35">
      <c r="C182" t="s">
        <v>168</v>
      </c>
      <c r="D182" s="6">
        <v>4.8600000000000003</v>
      </c>
      <c r="E182" s="6">
        <v>4.1100000000000003</v>
      </c>
      <c r="F182" s="6">
        <v>3.96</v>
      </c>
      <c r="G182" s="6">
        <v>18.48</v>
      </c>
    </row>
    <row r="183" spans="2:13" ht="15.5" x14ac:dyDescent="0.35">
      <c r="C183" t="s">
        <v>169</v>
      </c>
      <c r="D183" s="6">
        <v>71.599999999999994</v>
      </c>
      <c r="E183" s="6">
        <v>94.4</v>
      </c>
      <c r="F183" s="6">
        <v>113.64</v>
      </c>
      <c r="G183" s="6">
        <v>18.399999999999999</v>
      </c>
    </row>
    <row r="184" spans="2:13" ht="15.5" x14ac:dyDescent="0.35">
      <c r="C184" t="s">
        <v>60</v>
      </c>
      <c r="D184" s="6">
        <v>4.76</v>
      </c>
      <c r="E184" s="6">
        <v>5.13</v>
      </c>
      <c r="F184" s="6">
        <v>7.07</v>
      </c>
      <c r="G184" s="6">
        <v>4.29</v>
      </c>
    </row>
    <row r="185" spans="2:13" ht="15.5" x14ac:dyDescent="0.35">
      <c r="C185" t="s">
        <v>170</v>
      </c>
      <c r="D185" s="5">
        <v>5760000000</v>
      </c>
      <c r="E185" s="5">
        <v>3820000000</v>
      </c>
      <c r="F185" s="5">
        <v>11710000000</v>
      </c>
      <c r="G185" s="5">
        <v>12740000000</v>
      </c>
    </row>
    <row r="186" spans="2:13" ht="15.5" x14ac:dyDescent="0.35">
      <c r="C186" t="s">
        <v>171</v>
      </c>
      <c r="D186" s="6">
        <v>1.7500000000000002E-2</v>
      </c>
      <c r="E186" s="6">
        <v>1.8799999999999997E-2</v>
      </c>
      <c r="F186" s="6">
        <v>1.7299999999999999E-2</v>
      </c>
      <c r="G186" s="6">
        <v>8.1500000000000003E-2</v>
      </c>
    </row>
    <row r="187" spans="2:13" ht="15.5" x14ac:dyDescent="0.35">
      <c r="C187" t="s">
        <v>172</v>
      </c>
      <c r="D187" s="6">
        <v>2.1099999999999997E-2</v>
      </c>
      <c r="E187" s="6">
        <v>2.3099999999999999E-2</v>
      </c>
      <c r="F187" s="6">
        <v>2.1899999999999999E-2</v>
      </c>
      <c r="G187" s="6">
        <v>0.1042</v>
      </c>
    </row>
    <row r="188" spans="2:13" ht="15.5" x14ac:dyDescent="0.35">
      <c r="C188" t="s">
        <v>173</v>
      </c>
      <c r="D188" s="6">
        <v>3.5400000000000001E-2</v>
      </c>
      <c r="E188" s="6">
        <v>2.53E-2</v>
      </c>
      <c r="F188" s="6">
        <v>8.6699999999999999E-2</v>
      </c>
      <c r="G188" s="6">
        <v>0.1</v>
      </c>
    </row>
    <row r="189" spans="2:13" ht="15.5" x14ac:dyDescent="0.35">
      <c r="C189" t="s">
        <v>174</v>
      </c>
      <c r="D189" s="6">
        <v>17.21</v>
      </c>
      <c r="E189" s="6">
        <v>2.4300000000000002</v>
      </c>
      <c r="F189" s="6">
        <v>43.56</v>
      </c>
      <c r="G189" s="6">
        <v>56.33</v>
      </c>
    </row>
    <row r="190" spans="2:13" ht="15.5" x14ac:dyDescent="0.35">
      <c r="C190" t="s">
        <v>175</v>
      </c>
      <c r="D190" s="5">
        <v>143000000000</v>
      </c>
      <c r="E190" s="5">
        <v>110000000000</v>
      </c>
      <c r="F190" s="5">
        <v>115000000000</v>
      </c>
      <c r="G190" s="5">
        <v>109000000000</v>
      </c>
    </row>
    <row r="191" spans="2:13" ht="15.5" x14ac:dyDescent="0.35">
      <c r="C191" t="s">
        <v>176</v>
      </c>
      <c r="D191" s="6">
        <v>1.51</v>
      </c>
      <c r="E191" s="6">
        <v>2.1800000000000002</v>
      </c>
      <c r="F191" s="6">
        <v>2.4900000000000002</v>
      </c>
      <c r="G191" s="6">
        <v>1.92</v>
      </c>
    </row>
    <row r="192" spans="2:13" ht="15.5" x14ac:dyDescent="0.35">
      <c r="C192" t="s">
        <v>177</v>
      </c>
      <c r="D192" s="6">
        <v>229.96</v>
      </c>
      <c r="E192" s="6">
        <v>178.21</v>
      </c>
      <c r="F192" s="6">
        <v>180.51</v>
      </c>
      <c r="G192" s="6">
        <v>177.31</v>
      </c>
    </row>
    <row r="193" spans="3:13" ht="15.5" x14ac:dyDescent="0.35">
      <c r="C193" t="s">
        <v>178</v>
      </c>
      <c r="D193" s="6">
        <v>1.52</v>
      </c>
      <c r="E193" s="6">
        <v>2.19</v>
      </c>
      <c r="F193" s="6">
        <v>2.4900000000000002</v>
      </c>
      <c r="G193" s="6">
        <v>1.92</v>
      </c>
    </row>
    <row r="194" spans="3:13" ht="15.5" x14ac:dyDescent="0.35">
      <c r="C194" t="s">
        <v>179</v>
      </c>
      <c r="D194" s="6">
        <v>228.62</v>
      </c>
      <c r="E194" s="6">
        <v>176.87</v>
      </c>
      <c r="F194" s="6">
        <v>180.51</v>
      </c>
      <c r="G194" s="6">
        <v>177.31</v>
      </c>
    </row>
    <row r="195" spans="3:13" ht="15.5" x14ac:dyDescent="0.35">
      <c r="C195" t="s">
        <v>180</v>
      </c>
      <c r="D195" s="5">
        <v>1000000000</v>
      </c>
      <c r="E195" s="5">
        <v>1000000000</v>
      </c>
      <c r="F195" s="5">
        <v>0</v>
      </c>
      <c r="G195" s="5">
        <v>0</v>
      </c>
    </row>
    <row r="196" spans="3:13" ht="15.5" x14ac:dyDescent="0.35">
      <c r="C196" t="s">
        <v>181</v>
      </c>
      <c r="D196" s="5">
        <v>5000000000</v>
      </c>
      <c r="E196" s="5">
        <v>6000000000</v>
      </c>
      <c r="F196" s="5">
        <v>8000000000</v>
      </c>
      <c r="G196" s="5">
        <v>9000000000</v>
      </c>
    </row>
    <row r="197" spans="3:13" ht="15.5" x14ac:dyDescent="0.35">
      <c r="C197" t="s">
        <v>182</v>
      </c>
      <c r="D197" s="5">
        <v>138000000000</v>
      </c>
      <c r="E197" s="5">
        <v>107000000000</v>
      </c>
      <c r="F197" s="5">
        <v>108000000000</v>
      </c>
      <c r="G197" s="5">
        <v>106000000000</v>
      </c>
    </row>
    <row r="198" spans="3:13" ht="15.5" x14ac:dyDescent="0.35">
      <c r="C198" t="s">
        <v>23</v>
      </c>
      <c r="D198" s="5">
        <v>7000000000</v>
      </c>
      <c r="E198" s="5">
        <v>7000000000</v>
      </c>
      <c r="F198" s="5">
        <v>8000000000</v>
      </c>
      <c r="G198" s="5">
        <v>10000000000</v>
      </c>
    </row>
    <row r="199" spans="3:13" ht="15.5" x14ac:dyDescent="0.35">
      <c r="C199" t="s">
        <v>20</v>
      </c>
      <c r="D199" s="5">
        <v>-22000000000</v>
      </c>
      <c r="E199" s="5">
        <v>-22000000000</v>
      </c>
      <c r="F199" s="5">
        <v>-18000000000</v>
      </c>
      <c r="G199" s="5">
        <v>-30000000000</v>
      </c>
    </row>
    <row r="200" spans="3:13" ht="15.5" x14ac:dyDescent="0.35">
      <c r="C200" t="s">
        <v>183</v>
      </c>
      <c r="D200" s="5">
        <v>80000000000</v>
      </c>
      <c r="E200" s="5">
        <v>62000000000</v>
      </c>
      <c r="F200" s="5">
        <v>82000000000</v>
      </c>
      <c r="G200" s="5">
        <v>65000000000</v>
      </c>
    </row>
    <row r="201" spans="3:13" ht="15.5" x14ac:dyDescent="0.35">
      <c r="C201" t="s">
        <v>184</v>
      </c>
      <c r="D201" s="5">
        <v>-1000000000</v>
      </c>
      <c r="E201" s="5">
        <v>21000000000</v>
      </c>
      <c r="F201" s="5">
        <v>-10000000000</v>
      </c>
      <c r="G201" s="5">
        <v>15000000000</v>
      </c>
    </row>
    <row r="202" spans="3:13" ht="15.5" x14ac:dyDescent="0.35">
      <c r="C202" t="s">
        <v>185</v>
      </c>
      <c r="D202" s="5">
        <v>-4000000000</v>
      </c>
      <c r="E202" s="5">
        <v>-11000000000</v>
      </c>
      <c r="F202" s="5">
        <v>-4000000000</v>
      </c>
      <c r="G202" s="5">
        <v>-3000000000</v>
      </c>
    </row>
    <row r="203" spans="3:13" ht="15.5" x14ac:dyDescent="0.35">
      <c r="C203" t="s">
        <v>12</v>
      </c>
      <c r="D203" s="5">
        <v>-5000000000</v>
      </c>
      <c r="E203" s="5">
        <v>11000000000</v>
      </c>
      <c r="F203" s="5">
        <v>-14000000000</v>
      </c>
      <c r="G203" s="5">
        <v>12000000000</v>
      </c>
    </row>
    <row r="204" spans="3:13" ht="15.5" x14ac:dyDescent="0.35">
      <c r="C204" t="s">
        <v>15</v>
      </c>
      <c r="D204" s="6">
        <v>-7.62</v>
      </c>
      <c r="E204" s="6">
        <v>17.7</v>
      </c>
      <c r="F204" s="6">
        <v>-23.11</v>
      </c>
      <c r="G204" s="6">
        <v>19.27</v>
      </c>
    </row>
    <row r="205" spans="3:13" ht="15.5" x14ac:dyDescent="0.35">
      <c r="C205" t="s">
        <v>45</v>
      </c>
      <c r="I205" s="6">
        <v>37.74</v>
      </c>
      <c r="J205" s="6">
        <v>68.430000000000007</v>
      </c>
      <c r="K205" s="6">
        <v>2993415.14</v>
      </c>
      <c r="L205" s="6">
        <v>3096068.99</v>
      </c>
      <c r="M205" s="6">
        <v>15649225.34</v>
      </c>
    </row>
    <row r="206" spans="3:13" ht="15.5" x14ac:dyDescent="0.35">
      <c r="C206" t="s">
        <v>59</v>
      </c>
      <c r="I206" s="6">
        <v>10.28</v>
      </c>
      <c r="J206" s="5">
        <v>0</v>
      </c>
      <c r="K206" s="5">
        <v>0</v>
      </c>
      <c r="L206" s="5">
        <v>0</v>
      </c>
      <c r="M206" s="5">
        <v>0</v>
      </c>
    </row>
    <row r="207" spans="3:13" ht="15.5" x14ac:dyDescent="0.35">
      <c r="C207" t="s">
        <v>62</v>
      </c>
      <c r="I207" s="6">
        <v>1.45</v>
      </c>
      <c r="J207" s="5">
        <v>0</v>
      </c>
      <c r="K207" s="5">
        <v>0</v>
      </c>
      <c r="L207" s="5">
        <v>0</v>
      </c>
      <c r="M207" s="5">
        <v>0</v>
      </c>
    </row>
    <row r="208" spans="3:13" ht="15.5" x14ac:dyDescent="0.35">
      <c r="C208" t="s">
        <v>186</v>
      </c>
      <c r="I208" s="5">
        <v>36140000000</v>
      </c>
      <c r="J208" s="5">
        <v>40510000000</v>
      </c>
      <c r="K208" s="5">
        <v>16290000000</v>
      </c>
      <c r="L208" s="5">
        <v>14880000000</v>
      </c>
      <c r="M208" s="5">
        <v>19030000000</v>
      </c>
    </row>
    <row r="209" spans="3:13" ht="15.5" x14ac:dyDescent="0.35">
      <c r="C209" t="s">
        <v>187</v>
      </c>
      <c r="I209" s="6">
        <v>0.17280000000000001</v>
      </c>
      <c r="J209" s="6">
        <v>0.44659999999999994</v>
      </c>
      <c r="K209" s="6">
        <v>0.32990000000000003</v>
      </c>
      <c r="L209" s="6">
        <v>0.48249999999999998</v>
      </c>
      <c r="M209" s="6">
        <v>0.63170000000000004</v>
      </c>
    </row>
    <row r="210" spans="3:13" ht="15.5" x14ac:dyDescent="0.35">
      <c r="C210" t="s">
        <v>188</v>
      </c>
      <c r="I210" s="6">
        <v>0.21179999999999999</v>
      </c>
      <c r="J210" s="6">
        <v>0.69629999999999992</v>
      </c>
      <c r="K210" s="6">
        <v>0.64319999999999988</v>
      </c>
      <c r="L210" s="6">
        <v>0.83440000000000003</v>
      </c>
      <c r="M210" s="6">
        <v>0.86069999999999991</v>
      </c>
    </row>
    <row r="211" spans="3:13" ht="15.5" x14ac:dyDescent="0.35">
      <c r="C211" t="s">
        <v>189</v>
      </c>
      <c r="I211" s="6">
        <v>0.379</v>
      </c>
      <c r="J211" s="6">
        <v>1.006</v>
      </c>
      <c r="K211" s="6">
        <v>0.76400000000000001</v>
      </c>
      <c r="L211" s="6">
        <v>0.79110000000000003</v>
      </c>
      <c r="M211" s="6">
        <v>1.9544999999999999</v>
      </c>
    </row>
    <row r="212" spans="3:13" ht="15.5" x14ac:dyDescent="0.35">
      <c r="C212" t="s">
        <v>190</v>
      </c>
      <c r="I212" s="6">
        <v>17.59</v>
      </c>
      <c r="J212" s="6">
        <v>27.08</v>
      </c>
      <c r="K212" s="6">
        <v>11.24</v>
      </c>
      <c r="L212" s="6">
        <v>15.92</v>
      </c>
      <c r="M212" s="6">
        <v>62.45</v>
      </c>
    </row>
    <row r="213" spans="3:13" ht="15.5" x14ac:dyDescent="0.35">
      <c r="C213" t="s">
        <v>56</v>
      </c>
      <c r="I213" s="6">
        <v>2.1800000000000002</v>
      </c>
      <c r="J213" s="5">
        <v>0</v>
      </c>
      <c r="K213" s="5">
        <v>0</v>
      </c>
      <c r="L213" s="5">
        <v>0</v>
      </c>
      <c r="M213" s="5">
        <v>0</v>
      </c>
    </row>
    <row r="214" spans="3:13" ht="15.5" x14ac:dyDescent="0.35">
      <c r="C214" t="s">
        <v>53</v>
      </c>
      <c r="I214" s="6">
        <v>178.21</v>
      </c>
      <c r="J214" s="6">
        <v>98.28</v>
      </c>
      <c r="K214" s="6">
        <v>4653901.26</v>
      </c>
      <c r="L214" s="6">
        <v>3710738.08</v>
      </c>
      <c r="M214" s="6">
        <v>18181699.539999999</v>
      </c>
    </row>
    <row r="215" spans="3:13" ht="15.5" x14ac:dyDescent="0.35">
      <c r="C215" t="s">
        <v>191</v>
      </c>
      <c r="I215" s="6">
        <v>2.19</v>
      </c>
      <c r="J215" s="5">
        <v>0</v>
      </c>
      <c r="K215" s="5">
        <v>0</v>
      </c>
      <c r="L215" s="5">
        <v>0</v>
      </c>
      <c r="M215" s="5">
        <v>0</v>
      </c>
    </row>
    <row r="216" spans="3:13" ht="15.5" x14ac:dyDescent="0.35">
      <c r="C216" t="s">
        <v>192</v>
      </c>
      <c r="I216" s="6">
        <v>176.87</v>
      </c>
      <c r="J216" s="6">
        <v>98.28</v>
      </c>
      <c r="K216" s="6">
        <v>4653901.26</v>
      </c>
      <c r="L216" s="6">
        <v>3710738.08</v>
      </c>
      <c r="M216" s="6">
        <v>18181699.539999999</v>
      </c>
    </row>
    <row r="217" spans="3:13" ht="15.5" x14ac:dyDescent="0.35">
      <c r="C217" t="s">
        <v>193</v>
      </c>
      <c r="I217" s="5">
        <v>1000000000</v>
      </c>
      <c r="J217" s="5">
        <v>1000000000</v>
      </c>
      <c r="K217" s="5">
        <v>0</v>
      </c>
      <c r="L217" s="5">
        <v>0</v>
      </c>
      <c r="M217" s="5">
        <v>0</v>
      </c>
    </row>
    <row r="218" spans="3:13" ht="15.5" x14ac:dyDescent="0.35">
      <c r="C218" t="s">
        <v>194</v>
      </c>
      <c r="I218" s="5">
        <v>6000000000</v>
      </c>
      <c r="J218" s="5">
        <v>9000000000</v>
      </c>
      <c r="K218" s="5">
        <v>1000000000</v>
      </c>
      <c r="L218" s="5">
        <v>0</v>
      </c>
      <c r="M218" s="5">
        <v>0</v>
      </c>
    </row>
    <row r="219" spans="3:13" ht="15.5" x14ac:dyDescent="0.35">
      <c r="C219" t="s">
        <v>25</v>
      </c>
      <c r="I219" s="5">
        <v>7000000000</v>
      </c>
      <c r="J219" s="5">
        <v>9000000000</v>
      </c>
      <c r="K219" s="5">
        <v>1000000000</v>
      </c>
      <c r="L219" s="5">
        <v>0</v>
      </c>
      <c r="M219" s="5">
        <v>0</v>
      </c>
    </row>
    <row r="220" spans="3:13" ht="15.5" x14ac:dyDescent="0.35">
      <c r="C220" t="s">
        <v>22</v>
      </c>
      <c r="I220" s="5">
        <v>-22000000000</v>
      </c>
      <c r="J220" s="5">
        <v>3000000000</v>
      </c>
      <c r="K220" s="5">
        <v>-3000000000</v>
      </c>
      <c r="L220" s="5">
        <v>-1000000000</v>
      </c>
      <c r="M220" s="5">
        <v>-2000000000</v>
      </c>
    </row>
    <row r="221" spans="3:13" ht="15.5" x14ac:dyDescent="0.35">
      <c r="C221" t="s">
        <v>195</v>
      </c>
      <c r="I221" s="5">
        <v>62000000000</v>
      </c>
      <c r="J221" s="5">
        <v>24000000000</v>
      </c>
      <c r="K221" s="5">
        <v>0</v>
      </c>
      <c r="L221" s="5">
        <v>-3000000000</v>
      </c>
      <c r="M221" s="5">
        <v>0</v>
      </c>
    </row>
    <row r="222" spans="3:13" ht="15.5" x14ac:dyDescent="0.35">
      <c r="C222" t="s">
        <v>196</v>
      </c>
      <c r="I222" s="5">
        <v>24000000000</v>
      </c>
      <c r="J222" s="5">
        <v>13000000000</v>
      </c>
      <c r="K222" s="5">
        <v>14000000000</v>
      </c>
      <c r="L222" s="5">
        <v>14000000000</v>
      </c>
      <c r="M222" s="5">
        <v>19000000000</v>
      </c>
    </row>
    <row r="223" spans="3:13" ht="15.5" x14ac:dyDescent="0.35">
      <c r="C223" t="s">
        <v>197</v>
      </c>
      <c r="I223" s="5">
        <v>-21000000000</v>
      </c>
      <c r="J223" s="5">
        <v>-7000000000</v>
      </c>
      <c r="K223" s="5">
        <v>-7000000000</v>
      </c>
      <c r="L223" s="5">
        <v>-7000000000</v>
      </c>
      <c r="M223" s="5">
        <v>-4000000000</v>
      </c>
    </row>
    <row r="224" spans="3:13" ht="15.5" x14ac:dyDescent="0.35">
      <c r="C224" t="s">
        <v>14</v>
      </c>
      <c r="I224" s="5">
        <v>3000000000</v>
      </c>
      <c r="J224" s="5">
        <v>6000000000</v>
      </c>
      <c r="K224" s="5">
        <v>7000000000</v>
      </c>
      <c r="L224" s="5">
        <v>7000000000</v>
      </c>
      <c r="M224" s="5">
        <v>15000000000</v>
      </c>
    </row>
    <row r="225" spans="2:13" ht="15.5" x14ac:dyDescent="0.35">
      <c r="C225" t="s">
        <v>16</v>
      </c>
      <c r="I225" s="6">
        <v>5.34</v>
      </c>
      <c r="J225" s="6">
        <v>14.78</v>
      </c>
      <c r="K225" s="6">
        <v>1632065.52</v>
      </c>
      <c r="L225" s="6">
        <v>1786976.99</v>
      </c>
      <c r="M225" s="6">
        <v>14907790.359999999</v>
      </c>
    </row>
    <row r="227" spans="2:13" ht="15.5" x14ac:dyDescent="0.35">
      <c r="B227" t="s">
        <v>198</v>
      </c>
      <c r="C227" t="s">
        <v>199</v>
      </c>
      <c r="D227" s="5">
        <v>3000000000</v>
      </c>
      <c r="E227" s="5">
        <v>2000000000</v>
      </c>
      <c r="F227" s="5">
        <v>2000000000</v>
      </c>
      <c r="G227" s="5">
        <v>11000000000</v>
      </c>
      <c r="H227" s="5">
        <v>12000000000</v>
      </c>
      <c r="I227" s="5">
        <v>23000000000</v>
      </c>
      <c r="J227" s="5">
        <v>29000000000</v>
      </c>
      <c r="K227" s="5">
        <v>12000000000</v>
      </c>
      <c r="L227" s="5">
        <v>12000000000</v>
      </c>
      <c r="M227" s="5">
        <v>16000000000</v>
      </c>
    </row>
    <row r="228" spans="2:13" ht="15.5" x14ac:dyDescent="0.35">
      <c r="C228" t="s">
        <v>317</v>
      </c>
      <c r="H228" s="5">
        <v>19000000000</v>
      </c>
      <c r="I228" s="5">
        <v>23000000000</v>
      </c>
      <c r="J228" s="5">
        <v>29000000000</v>
      </c>
    </row>
    <row r="229" spans="2:13" ht="15.5" x14ac:dyDescent="0.35">
      <c r="C229" t="s">
        <v>200</v>
      </c>
      <c r="H229" s="6">
        <v>7.55</v>
      </c>
      <c r="I229" s="6">
        <v>7.55</v>
      </c>
      <c r="J229" s="6">
        <v>22.37</v>
      </c>
    </row>
    <row r="230" spans="2:13" ht="15.5" x14ac:dyDescent="0.35">
      <c r="C230" t="s">
        <v>64</v>
      </c>
      <c r="H230" s="6">
        <v>0.44040000000000001</v>
      </c>
      <c r="I230" s="6">
        <v>0.2268</v>
      </c>
      <c r="J230" s="6">
        <v>0.51719999999999999</v>
      </c>
    </row>
    <row r="231" spans="2:13" ht="15.5" x14ac:dyDescent="0.35">
      <c r="C231" t="s">
        <v>201</v>
      </c>
      <c r="H231" s="6">
        <v>3.0699999999999998E-2</v>
      </c>
      <c r="I231" s="6">
        <v>1.2500000000000001E-2</v>
      </c>
      <c r="J231" s="6">
        <v>3.7000000000000005E-2</v>
      </c>
    </row>
    <row r="232" spans="2:13" ht="15.5" x14ac:dyDescent="0.35">
      <c r="C232" t="s">
        <v>44</v>
      </c>
      <c r="D232" s="6">
        <v>4.29</v>
      </c>
      <c r="E232" s="6">
        <v>3.63</v>
      </c>
      <c r="F232" s="6">
        <v>3.49</v>
      </c>
      <c r="G232" s="6">
        <v>16.29</v>
      </c>
      <c r="H232" s="6">
        <v>17.14</v>
      </c>
      <c r="I232" s="6">
        <v>33.28</v>
      </c>
      <c r="J232" s="6">
        <v>43.25</v>
      </c>
      <c r="K232" s="6">
        <v>17.600000000000001</v>
      </c>
      <c r="L232" s="6">
        <v>18.2</v>
      </c>
      <c r="M232" s="5">
        <v>23</v>
      </c>
    </row>
    <row r="233" spans="2:13" ht="15.5" x14ac:dyDescent="0.35">
      <c r="C233" t="s">
        <v>318</v>
      </c>
      <c r="H233" s="6">
        <v>27.7</v>
      </c>
      <c r="I233" s="6">
        <v>33.28</v>
      </c>
      <c r="J233" s="6">
        <v>43.25</v>
      </c>
    </row>
    <row r="234" spans="2:13" ht="15.5" x14ac:dyDescent="0.35">
      <c r="C234" t="s">
        <v>66</v>
      </c>
      <c r="H234" s="6">
        <v>7.55</v>
      </c>
      <c r="I234" s="6">
        <v>7.55</v>
      </c>
      <c r="J234" s="6">
        <v>22.37</v>
      </c>
    </row>
    <row r="235" spans="2:13" ht="15.5" x14ac:dyDescent="0.35">
      <c r="C235" t="s">
        <v>202</v>
      </c>
      <c r="H235" s="6">
        <v>0.44040000000000001</v>
      </c>
      <c r="I235" s="6">
        <v>0.2268</v>
      </c>
      <c r="J235" s="6">
        <v>0.51719999999999999</v>
      </c>
    </row>
    <row r="236" spans="2:13" ht="15.5" x14ac:dyDescent="0.35">
      <c r="C236" t="s">
        <v>203</v>
      </c>
      <c r="H236" s="6">
        <v>3.0699999999999998E-2</v>
      </c>
      <c r="I236" s="6">
        <v>1.2500000000000001E-2</v>
      </c>
      <c r="J236" s="6">
        <v>3.7000000000000005E-2</v>
      </c>
    </row>
    <row r="237" spans="2:13" ht="15.5" x14ac:dyDescent="0.35">
      <c r="C237" t="s">
        <v>204</v>
      </c>
      <c r="D237" s="5">
        <v>44000000000</v>
      </c>
      <c r="E237" s="5">
        <v>45000000000</v>
      </c>
      <c r="F237" s="5">
        <v>38000000000</v>
      </c>
      <c r="G237" s="5">
        <v>48000000000</v>
      </c>
      <c r="H237" s="5">
        <v>175000000000</v>
      </c>
      <c r="I237" s="5">
        <v>160000000000</v>
      </c>
      <c r="J237" s="5">
        <v>121000000000</v>
      </c>
      <c r="K237" s="5">
        <v>57000000000</v>
      </c>
      <c r="L237" s="5">
        <v>38000000000</v>
      </c>
      <c r="M237" s="5">
        <v>38000000000</v>
      </c>
    </row>
    <row r="238" spans="2:13" ht="15.5" x14ac:dyDescent="0.35">
      <c r="C238" t="s">
        <v>319</v>
      </c>
      <c r="H238" s="5">
        <v>175000000000</v>
      </c>
      <c r="I238" s="5">
        <v>160000000000</v>
      </c>
      <c r="J238" s="5">
        <v>121000000000</v>
      </c>
    </row>
    <row r="239" spans="2:13" ht="15.5" x14ac:dyDescent="0.35">
      <c r="C239" t="s">
        <v>205</v>
      </c>
      <c r="H239" s="6">
        <v>7.55</v>
      </c>
      <c r="I239" s="6">
        <v>7.55</v>
      </c>
      <c r="J239" s="6">
        <v>22.37</v>
      </c>
    </row>
    <row r="240" spans="2:13" ht="15.5" x14ac:dyDescent="0.35">
      <c r="C240" t="s">
        <v>206</v>
      </c>
      <c r="H240" s="6">
        <v>0.44040000000000001</v>
      </c>
      <c r="I240" s="6">
        <v>0.2268</v>
      </c>
      <c r="J240" s="6">
        <v>0.51719999999999999</v>
      </c>
    </row>
    <row r="241" spans="3:10" ht="15.5" x14ac:dyDescent="0.35">
      <c r="C241" t="s">
        <v>207</v>
      </c>
      <c r="H241" s="6">
        <v>3.0699999999999998E-2</v>
      </c>
      <c r="I241" s="6">
        <v>1.2500000000000001E-2</v>
      </c>
      <c r="J241" s="6">
        <v>3.7000000000000005E-2</v>
      </c>
    </row>
    <row r="242" spans="3:10" ht="15.5" x14ac:dyDescent="0.35">
      <c r="C242" t="s">
        <v>208</v>
      </c>
      <c r="I242" s="6">
        <v>14.35</v>
      </c>
    </row>
    <row r="243" spans="3:10" ht="15.5" x14ac:dyDescent="0.35">
      <c r="C243" t="s">
        <v>320</v>
      </c>
      <c r="I243" s="6">
        <v>8.8800000000000008</v>
      </c>
    </row>
    <row r="244" spans="3:10" ht="15.5" x14ac:dyDescent="0.35">
      <c r="C244" t="s">
        <v>209</v>
      </c>
      <c r="I244" s="6">
        <v>7.42</v>
      </c>
    </row>
    <row r="245" spans="3:10" ht="15.5" x14ac:dyDescent="0.35">
      <c r="C245" t="s">
        <v>321</v>
      </c>
      <c r="I245" s="6">
        <v>0.11259999999999999</v>
      </c>
    </row>
    <row r="246" spans="3:10" ht="15.5" x14ac:dyDescent="0.35">
      <c r="C246" t="s">
        <v>322</v>
      </c>
      <c r="I246" s="6">
        <v>0.96</v>
      </c>
    </row>
    <row r="247" spans="3:10" ht="15.5" x14ac:dyDescent="0.35">
      <c r="C247" t="s">
        <v>210</v>
      </c>
      <c r="I247" s="6">
        <v>1.21</v>
      </c>
    </row>
    <row r="248" spans="3:10" ht="15.5" x14ac:dyDescent="0.35">
      <c r="C248" t="s">
        <v>323</v>
      </c>
      <c r="I248" s="6">
        <v>6.71</v>
      </c>
    </row>
    <row r="249" spans="3:10" ht="15.5" x14ac:dyDescent="0.35">
      <c r="C249" t="s">
        <v>324</v>
      </c>
      <c r="I249" s="6">
        <v>44.67</v>
      </c>
    </row>
    <row r="250" spans="3:10" ht="15.5" x14ac:dyDescent="0.35">
      <c r="C250" t="s">
        <v>325</v>
      </c>
      <c r="I250" s="6">
        <v>4.92</v>
      </c>
    </row>
    <row r="251" spans="3:10" ht="15.5" x14ac:dyDescent="0.35">
      <c r="C251" t="s">
        <v>326</v>
      </c>
      <c r="I251" s="6">
        <v>4.43</v>
      </c>
    </row>
    <row r="252" spans="3:10" ht="15.5" x14ac:dyDescent="0.35">
      <c r="C252" t="s">
        <v>327</v>
      </c>
      <c r="I252" s="6">
        <v>-0.2</v>
      </c>
    </row>
    <row r="253" spans="3:10" ht="15.5" x14ac:dyDescent="0.35">
      <c r="C253" t="s">
        <v>328</v>
      </c>
      <c r="I253" s="6">
        <v>-0.09</v>
      </c>
    </row>
    <row r="254" spans="3:10" ht="15.5" x14ac:dyDescent="0.35">
      <c r="C254" t="s">
        <v>329</v>
      </c>
      <c r="I254" s="6">
        <v>27.7</v>
      </c>
    </row>
    <row r="255" spans="3:10" ht="15.5" x14ac:dyDescent="0.35">
      <c r="C255" t="s">
        <v>211</v>
      </c>
      <c r="I255" s="6">
        <v>17.14</v>
      </c>
    </row>
    <row r="256" spans="3:10" ht="15.5" x14ac:dyDescent="0.35">
      <c r="C256" t="s">
        <v>330</v>
      </c>
      <c r="I256" s="6">
        <v>257.10000000000002</v>
      </c>
    </row>
    <row r="257" spans="3:9" ht="15.5" x14ac:dyDescent="0.35">
      <c r="C257" t="s">
        <v>212</v>
      </c>
      <c r="D257" s="6">
        <v>41.43</v>
      </c>
    </row>
    <row r="258" spans="3:9" ht="15.5" x14ac:dyDescent="0.35">
      <c r="C258" t="s">
        <v>213</v>
      </c>
      <c r="I258" s="6">
        <v>202.79</v>
      </c>
    </row>
    <row r="259" spans="3:9" ht="15.5" x14ac:dyDescent="0.35">
      <c r="C259" t="s">
        <v>331</v>
      </c>
      <c r="I259" s="6">
        <v>5.51</v>
      </c>
    </row>
    <row r="260" spans="3:9" ht="15.5" x14ac:dyDescent="0.35">
      <c r="C260" t="s">
        <v>214</v>
      </c>
      <c r="D260" s="6">
        <v>6.7</v>
      </c>
    </row>
    <row r="261" spans="3:9" ht="15.5" x14ac:dyDescent="0.35">
      <c r="C261" t="s">
        <v>215</v>
      </c>
      <c r="D261" s="6">
        <v>5.2</v>
      </c>
    </row>
    <row r="262" spans="3:9" ht="15.5" x14ac:dyDescent="0.35">
      <c r="C262" t="s">
        <v>216</v>
      </c>
      <c r="D262" s="6">
        <v>0.05</v>
      </c>
    </row>
    <row r="263" spans="3:9" ht="15.5" x14ac:dyDescent="0.35">
      <c r="C263" t="s">
        <v>332</v>
      </c>
      <c r="D263" s="6">
        <v>0.04</v>
      </c>
    </row>
    <row r="264" spans="3:9" ht="15.5" x14ac:dyDescent="0.35">
      <c r="C264" t="s">
        <v>217</v>
      </c>
      <c r="D264" s="6">
        <v>0.17</v>
      </c>
    </row>
    <row r="265" spans="3:9" ht="15.5" x14ac:dyDescent="0.35">
      <c r="C265" t="s">
        <v>218</v>
      </c>
      <c r="D265" s="6">
        <v>0.04</v>
      </c>
    </row>
    <row r="266" spans="3:9" ht="15.5" x14ac:dyDescent="0.35">
      <c r="C266" t="s">
        <v>219</v>
      </c>
      <c r="D266" s="6">
        <v>1.21</v>
      </c>
    </row>
    <row r="267" spans="3:9" ht="15.5" x14ac:dyDescent="0.35">
      <c r="C267" t="s">
        <v>333</v>
      </c>
      <c r="I267" s="6">
        <v>15.24</v>
      </c>
    </row>
    <row r="268" spans="3:9" ht="15.5" x14ac:dyDescent="0.35">
      <c r="C268" t="s">
        <v>12</v>
      </c>
      <c r="D268" s="5">
        <v>-5000000000</v>
      </c>
    </row>
    <row r="269" spans="3:9" ht="15.5" x14ac:dyDescent="0.35">
      <c r="C269" t="s">
        <v>220</v>
      </c>
      <c r="I269" s="6">
        <v>11.14</v>
      </c>
    </row>
    <row r="270" spans="3:9" ht="15.5" x14ac:dyDescent="0.35">
      <c r="C270" t="s">
        <v>221</v>
      </c>
      <c r="I270" s="6">
        <v>0.11310000000000001</v>
      </c>
    </row>
    <row r="271" spans="3:9" ht="15.5" x14ac:dyDescent="0.35">
      <c r="C271" t="s">
        <v>222</v>
      </c>
      <c r="I271" s="6">
        <v>0.1366</v>
      </c>
    </row>
    <row r="272" spans="3:9" ht="15.5" x14ac:dyDescent="0.35">
      <c r="C272" t="s">
        <v>223</v>
      </c>
      <c r="I272" s="6">
        <v>0.2248</v>
      </c>
    </row>
    <row r="273" spans="3:9" ht="15.5" x14ac:dyDescent="0.35">
      <c r="C273" t="s">
        <v>334</v>
      </c>
      <c r="I273" s="6">
        <v>0.17519999999999999</v>
      </c>
    </row>
    <row r="274" spans="3:9" ht="15.5" x14ac:dyDescent="0.35">
      <c r="C274" t="s">
        <v>224</v>
      </c>
      <c r="D274" s="6">
        <v>15.21</v>
      </c>
    </row>
    <row r="275" spans="3:9" ht="15.5" x14ac:dyDescent="0.35">
      <c r="C275" t="s">
        <v>225</v>
      </c>
      <c r="D275" s="6">
        <v>66.62</v>
      </c>
    </row>
    <row r="276" spans="3:9" ht="15.5" x14ac:dyDescent="0.35">
      <c r="C276" t="s">
        <v>226</v>
      </c>
      <c r="D276" s="6">
        <v>3.57</v>
      </c>
    </row>
    <row r="277" spans="3:9" ht="15.5" x14ac:dyDescent="0.35">
      <c r="C277" t="s">
        <v>227</v>
      </c>
      <c r="D277" s="6">
        <v>78.260000000000005</v>
      </c>
    </row>
    <row r="278" spans="3:9" ht="15.5" x14ac:dyDescent="0.35">
      <c r="C278" t="s">
        <v>228</v>
      </c>
      <c r="D278" s="6">
        <v>5.98</v>
      </c>
    </row>
    <row r="279" spans="3:9" ht="15.5" x14ac:dyDescent="0.35">
      <c r="C279" t="s">
        <v>335</v>
      </c>
      <c r="I279" s="6">
        <v>1.18</v>
      </c>
    </row>
    <row r="280" spans="3:9" ht="15.5" x14ac:dyDescent="0.35">
      <c r="C280" t="s">
        <v>336</v>
      </c>
      <c r="I280" s="6">
        <v>5.36</v>
      </c>
    </row>
    <row r="281" spans="3:9" ht="15.5" x14ac:dyDescent="0.35">
      <c r="C281" t="s">
        <v>40</v>
      </c>
      <c r="I281" s="5">
        <v>167000000000</v>
      </c>
    </row>
    <row r="282" spans="3:9" ht="15.5" x14ac:dyDescent="0.35">
      <c r="C282" t="s">
        <v>229</v>
      </c>
      <c r="I282" s="5">
        <v>151000000000</v>
      </c>
    </row>
    <row r="283" spans="3:9" ht="15.5" x14ac:dyDescent="0.35">
      <c r="C283" t="s">
        <v>230</v>
      </c>
      <c r="I283" s="5">
        <v>680380000</v>
      </c>
    </row>
    <row r="284" spans="3:9" ht="15.5" x14ac:dyDescent="0.35">
      <c r="C284" t="s">
        <v>231</v>
      </c>
      <c r="I284" s="6">
        <v>0.22850000000000001</v>
      </c>
    </row>
    <row r="285" spans="3:9" ht="15.5" x14ac:dyDescent="0.35">
      <c r="C285" t="s">
        <v>232</v>
      </c>
      <c r="D285" s="6">
        <v>0.36109999999999998</v>
      </c>
    </row>
    <row r="286" spans="3:9" ht="15.5" x14ac:dyDescent="0.35">
      <c r="C286" t="s">
        <v>233</v>
      </c>
      <c r="D286" s="6">
        <v>0.1101</v>
      </c>
    </row>
    <row r="287" spans="3:9" ht="15.5" x14ac:dyDescent="0.35">
      <c r="C287" t="s">
        <v>234</v>
      </c>
      <c r="D287" s="6">
        <v>6.6500000000000004E-2</v>
      </c>
    </row>
    <row r="288" spans="3:9" ht="15.5" x14ac:dyDescent="0.35">
      <c r="C288" t="s">
        <v>235</v>
      </c>
      <c r="D288" s="6">
        <v>0.51039999999999996</v>
      </c>
    </row>
    <row r="289" spans="3:9" ht="15.5" x14ac:dyDescent="0.35">
      <c r="C289" t="s">
        <v>236</v>
      </c>
      <c r="D289" s="6">
        <v>0.1628</v>
      </c>
    </row>
    <row r="290" spans="3:9" ht="15.5" x14ac:dyDescent="0.35">
      <c r="C290" t="s">
        <v>237</v>
      </c>
      <c r="D290" s="6">
        <v>-0.56559999999999999</v>
      </c>
    </row>
    <row r="291" spans="3:9" ht="15.5" x14ac:dyDescent="0.35">
      <c r="C291" t="s">
        <v>238</v>
      </c>
      <c r="I291" s="6">
        <v>7.55</v>
      </c>
    </row>
    <row r="292" spans="3:9" ht="15.5" x14ac:dyDescent="0.35">
      <c r="C292" t="s">
        <v>239</v>
      </c>
      <c r="I292" s="6">
        <v>7.55</v>
      </c>
    </row>
    <row r="293" spans="3:9" ht="15.5" x14ac:dyDescent="0.35">
      <c r="C293" t="s">
        <v>240</v>
      </c>
      <c r="I293" s="6">
        <v>0.44040000000000001</v>
      </c>
    </row>
    <row r="294" spans="3:9" ht="15.5" x14ac:dyDescent="0.35">
      <c r="C294" t="s">
        <v>241</v>
      </c>
      <c r="I294" s="6">
        <v>3.0699999999999998E-2</v>
      </c>
    </row>
    <row r="295" spans="3:9" ht="15.5" x14ac:dyDescent="0.35">
      <c r="C295" t="s">
        <v>242</v>
      </c>
      <c r="I295" t="s">
        <v>1641</v>
      </c>
    </row>
    <row r="296" spans="3:9" ht="15.5" x14ac:dyDescent="0.35">
      <c r="C296" t="s">
        <v>244</v>
      </c>
      <c r="I296" s="5">
        <v>6</v>
      </c>
    </row>
    <row r="297" spans="3:9" ht="15.5" x14ac:dyDescent="0.35">
      <c r="C297" t="s">
        <v>245</v>
      </c>
      <c r="I297" s="6">
        <v>7.0000000000000007E-2</v>
      </c>
    </row>
    <row r="298" spans="3:9" ht="15.5" x14ac:dyDescent="0.35">
      <c r="C298" t="s">
        <v>246</v>
      </c>
      <c r="I298" s="6">
        <v>0.18</v>
      </c>
    </row>
    <row r="299" spans="3:9" ht="15.5" x14ac:dyDescent="0.35">
      <c r="C299" t="s">
        <v>247</v>
      </c>
      <c r="I299" s="6">
        <v>0.69</v>
      </c>
    </row>
    <row r="300" spans="3:9" ht="15.5" x14ac:dyDescent="0.35">
      <c r="C300" t="s">
        <v>249</v>
      </c>
      <c r="I300" s="6">
        <v>0.59</v>
      </c>
    </row>
    <row r="301" spans="3:9" ht="15.5" x14ac:dyDescent="0.35">
      <c r="C301" t="s">
        <v>250</v>
      </c>
      <c r="I301" s="6">
        <v>0.49</v>
      </c>
    </row>
    <row r="302" spans="3:9" ht="15.5" x14ac:dyDescent="0.35">
      <c r="C302" t="s">
        <v>251</v>
      </c>
      <c r="I302" s="6">
        <v>0.3</v>
      </c>
    </row>
    <row r="303" spans="3:9" ht="15.5" x14ac:dyDescent="0.35">
      <c r="C303" t="s">
        <v>337</v>
      </c>
      <c r="I303" s="5">
        <v>175000000000</v>
      </c>
    </row>
    <row r="304" spans="3:9" ht="15.5" x14ac:dyDescent="0.35">
      <c r="C304" t="s">
        <v>338</v>
      </c>
      <c r="I304" s="5">
        <v>65000000000</v>
      </c>
    </row>
    <row r="305" spans="3:9" ht="15.5" x14ac:dyDescent="0.35">
      <c r="C305" t="s">
        <v>339</v>
      </c>
      <c r="I305" s="5">
        <v>34000000000</v>
      </c>
    </row>
    <row r="306" spans="3:9" ht="15.5" x14ac:dyDescent="0.35">
      <c r="C306" t="s">
        <v>340</v>
      </c>
      <c r="I306" s="5">
        <v>19000000000</v>
      </c>
    </row>
    <row r="307" spans="3:9" ht="15.5" x14ac:dyDescent="0.35">
      <c r="C307" t="s">
        <v>252</v>
      </c>
      <c r="D307" s="5">
        <v>28000000000</v>
      </c>
    </row>
    <row r="308" spans="3:9" ht="15.5" x14ac:dyDescent="0.35">
      <c r="C308" t="s">
        <v>253</v>
      </c>
      <c r="D308" s="5">
        <v>167000000000</v>
      </c>
    </row>
    <row r="309" spans="3:9" ht="15.5" x14ac:dyDescent="0.35">
      <c r="C309" t="s">
        <v>254</v>
      </c>
      <c r="D309" s="5">
        <v>24000000000</v>
      </c>
    </row>
    <row r="310" spans="3:9" ht="15.5" x14ac:dyDescent="0.35">
      <c r="C310" t="s">
        <v>183</v>
      </c>
      <c r="D310" s="5">
        <v>80000000000</v>
      </c>
    </row>
    <row r="311" spans="3:9" ht="15.5" x14ac:dyDescent="0.35">
      <c r="C311" t="s">
        <v>182</v>
      </c>
      <c r="I311" s="5">
        <v>138000000000</v>
      </c>
    </row>
    <row r="312" spans="3:9" ht="15.5" x14ac:dyDescent="0.35">
      <c r="C312" t="s">
        <v>181</v>
      </c>
      <c r="D312" s="5">
        <v>5000000000</v>
      </c>
    </row>
    <row r="313" spans="3:9" ht="15.5" x14ac:dyDescent="0.35">
      <c r="C313" t="s">
        <v>180</v>
      </c>
      <c r="D313" s="5">
        <v>1000000000</v>
      </c>
    </row>
    <row r="314" spans="3:9" ht="15.5" x14ac:dyDescent="0.35">
      <c r="C314" t="s">
        <v>23</v>
      </c>
      <c r="D314" s="5">
        <v>7000000000</v>
      </c>
    </row>
    <row r="315" spans="3:9" ht="15.5" x14ac:dyDescent="0.35">
      <c r="C315" t="s">
        <v>20</v>
      </c>
      <c r="D315" s="5">
        <v>-22000000000</v>
      </c>
    </row>
    <row r="316" spans="3:9" ht="15.5" x14ac:dyDescent="0.35">
      <c r="C316" t="s">
        <v>255</v>
      </c>
      <c r="I316" s="5">
        <v>143000000000</v>
      </c>
    </row>
    <row r="317" spans="3:9" ht="15.5" x14ac:dyDescent="0.35">
      <c r="C317" t="s">
        <v>341</v>
      </c>
      <c r="I317" s="5">
        <v>25000000000</v>
      </c>
    </row>
    <row r="318" spans="3:9" ht="15.5" x14ac:dyDescent="0.35">
      <c r="C318" t="s">
        <v>342</v>
      </c>
      <c r="I318" s="5">
        <v>-48000000000</v>
      </c>
    </row>
    <row r="319" spans="3:9" ht="15.5" x14ac:dyDescent="0.35">
      <c r="C319" t="s">
        <v>343</v>
      </c>
      <c r="I319" s="5">
        <v>2000000000</v>
      </c>
    </row>
    <row r="320" spans="3:9" ht="15.5" x14ac:dyDescent="0.35">
      <c r="C320" t="s">
        <v>344</v>
      </c>
      <c r="I320" s="5">
        <v>-21000000000</v>
      </c>
    </row>
    <row r="321" spans="3:9" ht="15.5" x14ac:dyDescent="0.35">
      <c r="C321" t="s">
        <v>345</v>
      </c>
      <c r="I321" s="5">
        <v>4000000000</v>
      </c>
    </row>
  </sheetData>
  <pageMargins left="0.7" right="0.7" top="0.75" bottom="0.75" header="0.3" footer="0.3"/>
  <ignoredErrors>
    <ignoredError sqref="A1:M3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CHIP</vt:lpstr>
      <vt:lpstr>HALO</vt:lpstr>
      <vt:lpstr>KING</vt:lpstr>
      <vt:lpstr>PGEO</vt:lpstr>
      <vt:lpstr>FUTR</vt:lpstr>
      <vt:lpstr>HILL</vt:lpstr>
      <vt:lpstr>BDKR</vt:lpstr>
      <vt:lpstr>PTMP</vt:lpstr>
      <vt:lpstr>SAGE</vt:lpstr>
      <vt:lpstr>TRON</vt:lpstr>
      <vt:lpstr>CUAN</vt:lpstr>
      <vt:lpstr>NSSS</vt:lpstr>
      <vt:lpstr>GTRA</vt:lpstr>
      <vt:lpstr>HAJJ</vt:lpstr>
      <vt:lpstr>JATI</vt:lpstr>
      <vt:lpstr>TYRE</vt:lpstr>
      <vt:lpstr>MPXL</vt:lpstr>
      <vt:lpstr>SMIL</vt:lpstr>
      <vt:lpstr>KLAS</vt:lpstr>
      <vt:lpstr>MAXI</vt:lpstr>
      <vt:lpstr>VKTR</vt:lpstr>
      <vt:lpstr>RELF</vt:lpstr>
      <vt:lpstr>AMMN</vt:lpstr>
      <vt:lpstr>CRSN</vt:lpstr>
      <vt:lpstr>GRPM</vt:lpstr>
      <vt:lpstr>WIDI</vt:lpstr>
      <vt:lpstr>TGUK</vt:lpstr>
      <vt:lpstr>INET</vt:lpstr>
      <vt:lpstr>MAHA</vt:lpstr>
      <vt:lpstr>RMKO</vt:lpstr>
      <vt:lpstr>CNMA</vt:lpstr>
      <vt:lpstr>FOLK</vt:lpstr>
      <vt:lpstr>HBAT</vt:lpstr>
      <vt:lpstr>GRIA</vt:lpstr>
      <vt:lpstr>PPRI</vt:lpstr>
      <vt:lpstr>ERAL</vt:lpstr>
      <vt:lpstr>CYBR</vt:lpstr>
      <vt:lpstr>MUTU</vt:lpstr>
      <vt:lpstr>LMAX</vt:lpstr>
      <vt:lpstr>HUMI</vt:lpstr>
      <vt:lpstr>MSIE</vt:lpstr>
      <vt:lpstr>RSCH</vt:lpstr>
      <vt:lpstr>BABY</vt:lpstr>
      <vt:lpstr>AEGS</vt:lpstr>
      <vt:lpstr>IOTF</vt:lpstr>
      <vt:lpstr>KOCI</vt:lpstr>
      <vt:lpstr>PTPS</vt:lpstr>
      <vt:lpstr>BREN</vt:lpstr>
      <vt:lpstr>STRK</vt:lpstr>
      <vt:lpstr>KOKA</vt:lpstr>
      <vt:lpstr>LOPI</vt:lpstr>
      <vt:lpstr>UDNG</vt:lpstr>
      <vt:lpstr>RGAS</vt:lpstr>
      <vt:lpstr>MSTI</vt:lpstr>
      <vt:lpstr>IKPM</vt:lpstr>
      <vt:lpstr>AYAM</vt:lpstr>
      <vt:lpstr>SURI</vt:lpstr>
      <vt:lpstr>ASLI</vt:lpstr>
      <vt:lpstr>GRPH</vt:lpstr>
      <vt:lpstr>SMGA</vt:lpstr>
      <vt:lpstr>UNTD</vt:lpstr>
      <vt:lpstr>TOSK</vt:lpstr>
      <vt:lpstr>MPIX</vt:lpstr>
      <vt:lpstr>ALII</vt:lpstr>
      <vt:lpstr>MKAP</vt:lpstr>
      <vt:lpstr>MEJA</vt:lpstr>
      <vt:lpstr>LIVE</vt:lpstr>
      <vt:lpstr>HYGN</vt:lpstr>
      <vt:lpstr>BAIK</vt:lpstr>
      <vt:lpstr>VISI</vt:lpstr>
      <vt:lpstr>AREA</vt:lpstr>
      <vt:lpstr>MHKI</vt:lpstr>
      <vt:lpstr>ATLA</vt:lpstr>
      <vt:lpstr>DATA</vt:lpstr>
      <vt:lpstr>SOLA</vt:lpstr>
      <vt:lpstr>BATR</vt:lpstr>
      <vt:lpstr>SPRE</vt:lpstr>
      <vt:lpstr>PART</vt:lpstr>
      <vt:lpstr>GOLF</vt:lpstr>
      <vt:lpstr>ISEA</vt:lpstr>
      <vt:lpstr>BLES</vt:lpstr>
      <vt:lpstr>GUNA</vt:lpstr>
      <vt:lpstr>LABS</vt:lpstr>
      <vt:lpstr>DOSS</vt:lpstr>
      <vt:lpstr>NEST</vt:lpstr>
      <vt:lpstr>PTMR</vt:lpstr>
      <vt:lpstr>VERN</vt:lpstr>
      <vt:lpstr>DAAZ</vt:lpstr>
      <vt:lpstr>BOAT</vt:lpstr>
      <vt:lpstr>NAIK</vt:lpstr>
      <vt:lpstr>AADI</vt:lpstr>
      <vt:lpstr>MDIY</vt:lpstr>
      <vt:lpstr>KSIX</vt:lpstr>
      <vt:lpstr>RATU</vt:lpstr>
      <vt:lpstr>YOII</vt:lpstr>
      <vt:lpstr>HGII</vt:lpstr>
      <vt:lpstr>BRRC</vt:lpstr>
      <vt:lpstr>DGWG</vt:lpstr>
      <vt:lpstr>CBDK</vt:lpstr>
      <vt:lpstr>OBAT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Chamdani</cp:lastModifiedBy>
  <dcterms:modified xsi:type="dcterms:W3CDTF">2026-06-24T01:59:46Z</dcterms:modified>
</cp:coreProperties>
</file>